
<file path=[Content_Types].xml><?xml version="1.0" encoding="utf-8"?>
<Types xmlns="http://schemas.openxmlformats.org/package/2006/content-types">
  <Default Extension="bin" ContentType="application/vnd.openxmlformats-officedocument.oleObjec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printerSettings/printerSettings4.bin" ContentType="application/vnd.openxmlformats-officedocument.spreadsheetml.printerSettings"/>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showInkAnnotation="0" hidePivotFieldList="1" autoCompressPictures="0"/>
  <mc:AlternateContent xmlns:mc="http://schemas.openxmlformats.org/markup-compatibility/2006">
    <mc:Choice Requires="x15">
      <x15ac:absPath xmlns:x15ac="http://schemas.microsoft.com/office/spreadsheetml/2010/11/ac" url="https://cimmyt-my.sharepoint.com/personal/adama_ndour_cimmyt_org/Documents/Documents/Code/R/NutriSense/input/raw-data/TAMASSA/"/>
    </mc:Choice>
  </mc:AlternateContent>
  <xr:revisionPtr revIDLastSave="7" documentId="11_8933DD65BCF3D9DBC59DB1FD48A2FA1551365B7C" xr6:coauthVersionLast="47" xr6:coauthVersionMax="47" xr10:uidLastSave="{F7523C55-5535-434A-BF97-BBDCC29E56B3}"/>
  <bookViews>
    <workbookView xWindow="-108" yWindow="-108" windowWidth="23256" windowHeight="13176" tabRatio="778" activeTab="4" xr2:uid="{00000000-000D-0000-FFFF-FFFF00000000}"/>
  </bookViews>
  <sheets>
    <sheet name="Meta-data" sheetId="8" r:id="rId1"/>
    <sheet name="Variables" sheetId="7" r:id="rId2"/>
    <sheet name="Treatment_Description" sheetId="6" r:id="rId3"/>
    <sheet name="Soil_analysis_methods" sheetId="12" r:id="rId4"/>
    <sheet name="Fertilizer rates &amp; variety" sheetId="11" r:id="rId5"/>
    <sheet name="Data_2015" sheetId="5" r:id="rId6"/>
    <sheet name="Data_2016" sheetId="9" r:id="rId7"/>
  </sheets>
  <definedNames>
    <definedName name="_xlnm._FilterDatabase" localSheetId="5" hidden="1">Data_2015!$A$2:$CY$2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1146" i="5" l="1"/>
  <c r="AU1145" i="5"/>
  <c r="AU1148" i="5" s="1"/>
  <c r="AU1144" i="5"/>
  <c r="AU1147" i="5" s="1"/>
  <c r="AU1149" i="5" l="1"/>
  <c r="CE1144" i="5" l="1"/>
  <c r="CF1144" i="5"/>
  <c r="CG1144" i="5"/>
  <c r="CG1147" i="5" s="1"/>
  <c r="CH1144" i="5"/>
  <c r="CH1147" i="5" s="1"/>
  <c r="CI1144" i="5"/>
  <c r="CJ1144" i="5"/>
  <c r="CK1144" i="5"/>
  <c r="CK1147" i="5" s="1"/>
  <c r="CL1144" i="5"/>
  <c r="CL1147" i="5" s="1"/>
  <c r="CM1144" i="5"/>
  <c r="CM1147" i="5" s="1"/>
  <c r="CN1144" i="5"/>
  <c r="CO1144" i="5"/>
  <c r="CO1147" i="5" s="1"/>
  <c r="CP1144" i="5"/>
  <c r="CQ1144" i="5"/>
  <c r="CR1144" i="5"/>
  <c r="CS1144" i="5"/>
  <c r="CS1147" i="5" s="1"/>
  <c r="CT1144" i="5"/>
  <c r="CU1144" i="5"/>
  <c r="CV1144" i="5"/>
  <c r="CW1144" i="5"/>
  <c r="CW1147" i="5" s="1"/>
  <c r="CX1144" i="5"/>
  <c r="CX1147" i="5" s="1"/>
  <c r="CY1144" i="5"/>
  <c r="CY1147" i="5" s="1"/>
  <c r="CE1145" i="5"/>
  <c r="CF1145" i="5"/>
  <c r="CG1145" i="5"/>
  <c r="CH1145" i="5"/>
  <c r="CI1145" i="5"/>
  <c r="CJ1145" i="5"/>
  <c r="CK1145" i="5"/>
  <c r="CL1145" i="5"/>
  <c r="CM1145" i="5"/>
  <c r="CN1145" i="5"/>
  <c r="CN1148" i="5" s="1"/>
  <c r="CO1145" i="5"/>
  <c r="CP1145" i="5"/>
  <c r="CQ1145" i="5"/>
  <c r="CR1145" i="5"/>
  <c r="CS1145" i="5"/>
  <c r="CT1145" i="5"/>
  <c r="CT1148" i="5" s="1"/>
  <c r="CU1145" i="5"/>
  <c r="CV1145" i="5"/>
  <c r="CW1145" i="5"/>
  <c r="CX1145" i="5"/>
  <c r="CY1145" i="5"/>
  <c r="CE1146" i="5"/>
  <c r="CE1148" i="5" s="1"/>
  <c r="CF1146" i="5"/>
  <c r="CG1146" i="5"/>
  <c r="CH1146" i="5"/>
  <c r="CI1146" i="5"/>
  <c r="CI1148" i="5" s="1"/>
  <c r="CJ1146" i="5"/>
  <c r="CK1146" i="5"/>
  <c r="CL1146" i="5"/>
  <c r="CM1146" i="5"/>
  <c r="CN1146" i="5"/>
  <c r="CO1146" i="5"/>
  <c r="CP1146" i="5"/>
  <c r="CQ1146" i="5"/>
  <c r="CQ1148" i="5" s="1"/>
  <c r="CR1146" i="5"/>
  <c r="CS1146" i="5"/>
  <c r="CT1146" i="5"/>
  <c r="CU1146" i="5"/>
  <c r="CU1148" i="5" s="1"/>
  <c r="CV1146" i="5"/>
  <c r="CW1146" i="5"/>
  <c r="CX1146" i="5"/>
  <c r="CY1146" i="5"/>
  <c r="CE1147" i="5"/>
  <c r="CF1147" i="5"/>
  <c r="CI1147" i="5"/>
  <c r="CJ1147" i="5"/>
  <c r="CN1147" i="5"/>
  <c r="CQ1147" i="5"/>
  <c r="CR1147" i="5"/>
  <c r="CT1147" i="5"/>
  <c r="CU1147" i="5"/>
  <c r="CV1147" i="5"/>
  <c r="CR1148" i="5" l="1"/>
  <c r="CF1148" i="5"/>
  <c r="CP1148" i="5"/>
  <c r="CP1147" i="5"/>
  <c r="CL1148" i="5"/>
  <c r="CV1148" i="5"/>
  <c r="CJ1148" i="5"/>
  <c r="CY1148" i="5"/>
  <c r="CM1148" i="5"/>
  <c r="CW1148" i="5"/>
  <c r="CX1148" i="5"/>
  <c r="CH1148" i="5"/>
  <c r="CE1149" i="5"/>
  <c r="CO1148" i="5"/>
  <c r="CG1148" i="5"/>
  <c r="CS1148" i="5"/>
  <c r="CK1148" i="5"/>
  <c r="AL1304" i="9"/>
  <c r="AN1304" i="9" s="1"/>
  <c r="AQ1304" i="9" s="1"/>
  <c r="AJ1304" i="9"/>
  <c r="AH1304" i="9"/>
  <c r="AL1303" i="9"/>
  <c r="AN1303" i="9" s="1"/>
  <c r="AQ1303" i="9" s="1"/>
  <c r="AJ1303" i="9"/>
  <c r="AH1303" i="9"/>
  <c r="AL1302" i="9"/>
  <c r="AN1302" i="9" s="1"/>
  <c r="AQ1302" i="9" s="1"/>
  <c r="AJ1302" i="9"/>
  <c r="AH1302" i="9"/>
  <c r="AL1301" i="9"/>
  <c r="AN1301" i="9" s="1"/>
  <c r="AQ1301" i="9" s="1"/>
  <c r="AJ1301" i="9"/>
  <c r="AH1301" i="9"/>
  <c r="AL1300" i="9"/>
  <c r="AN1300" i="9" s="1"/>
  <c r="AQ1300" i="9" s="1"/>
  <c r="AJ1300" i="9"/>
  <c r="AH1300" i="9"/>
  <c r="AL1299" i="9"/>
  <c r="AN1299" i="9" s="1"/>
  <c r="AQ1299" i="9" s="1"/>
  <c r="AJ1299" i="9"/>
  <c r="AH1299" i="9"/>
  <c r="AL1298" i="9"/>
  <c r="AN1298" i="9" s="1"/>
  <c r="AQ1298" i="9" s="1"/>
  <c r="AJ1298" i="9"/>
  <c r="AH1298" i="9"/>
  <c r="AL1297" i="9"/>
  <c r="AN1297" i="9" s="1"/>
  <c r="AQ1297" i="9" s="1"/>
  <c r="AJ1297" i="9"/>
  <c r="AH1297" i="9"/>
  <c r="AL1296" i="9"/>
  <c r="AN1296" i="9" s="1"/>
  <c r="AQ1296" i="9" s="1"/>
  <c r="AJ1296" i="9"/>
  <c r="AH1296" i="9"/>
  <c r="AL1295" i="9"/>
  <c r="AN1295" i="9" s="1"/>
  <c r="AQ1295" i="9" s="1"/>
  <c r="AJ1295" i="9"/>
  <c r="AH1295" i="9"/>
  <c r="AL1294" i="9"/>
  <c r="AN1294" i="9" s="1"/>
  <c r="AQ1294" i="9" s="1"/>
  <c r="AJ1294" i="9"/>
  <c r="AH1294" i="9"/>
  <c r="AL1293" i="9"/>
  <c r="AN1293" i="9" s="1"/>
  <c r="AQ1293" i="9" s="1"/>
  <c r="AJ1293" i="9"/>
  <c r="AH1293" i="9"/>
  <c r="AL1292" i="9"/>
  <c r="AN1292" i="9" s="1"/>
  <c r="AQ1292" i="9" s="1"/>
  <c r="AJ1292" i="9"/>
  <c r="AH1292" i="9"/>
  <c r="AL1291" i="9"/>
  <c r="AN1291" i="9" s="1"/>
  <c r="AQ1291" i="9" s="1"/>
  <c r="AJ1291" i="9"/>
  <c r="AH1291" i="9"/>
  <c r="AL1290" i="9"/>
  <c r="AN1290" i="9" s="1"/>
  <c r="AQ1290" i="9" s="1"/>
  <c r="AJ1290" i="9"/>
  <c r="AH1290" i="9"/>
  <c r="AL1289" i="9"/>
  <c r="AN1289" i="9" s="1"/>
  <c r="AQ1289" i="9" s="1"/>
  <c r="AJ1289" i="9"/>
  <c r="AH1289" i="9"/>
  <c r="AL1288" i="9"/>
  <c r="AN1288" i="9" s="1"/>
  <c r="AQ1288" i="9" s="1"/>
  <c r="AJ1288" i="9"/>
  <c r="AH1288" i="9"/>
  <c r="AL1287" i="9"/>
  <c r="AN1287" i="9" s="1"/>
  <c r="AQ1287" i="9" s="1"/>
  <c r="AJ1287" i="9"/>
  <c r="AH1287" i="9"/>
  <c r="AL1286" i="9"/>
  <c r="AN1286" i="9" s="1"/>
  <c r="AQ1286" i="9" s="1"/>
  <c r="AJ1286" i="9"/>
  <c r="AH1286" i="9"/>
  <c r="AL1285" i="9"/>
  <c r="AN1285" i="9" s="1"/>
  <c r="AQ1285" i="9" s="1"/>
  <c r="AJ1285" i="9"/>
  <c r="AH1285" i="9"/>
  <c r="AL1284" i="9"/>
  <c r="AN1284" i="9" s="1"/>
  <c r="AQ1284" i="9" s="1"/>
  <c r="AJ1284" i="9"/>
  <c r="AH1284" i="9"/>
  <c r="AL1283" i="9"/>
  <c r="AN1283" i="9" s="1"/>
  <c r="AQ1283" i="9" s="1"/>
  <c r="AJ1283" i="9"/>
  <c r="AH1283" i="9"/>
  <c r="AL1282" i="9"/>
  <c r="AN1282" i="9" s="1"/>
  <c r="AQ1282" i="9" s="1"/>
  <c r="AJ1282" i="9"/>
  <c r="AH1282" i="9"/>
  <c r="AL1281" i="9"/>
  <c r="AN1281" i="9" s="1"/>
  <c r="AQ1281" i="9" s="1"/>
  <c r="AJ1281" i="9"/>
  <c r="AH1281" i="9"/>
  <c r="AL1280" i="9"/>
  <c r="AN1280" i="9" s="1"/>
  <c r="AQ1280" i="9" s="1"/>
  <c r="AJ1280" i="9"/>
  <c r="AH1280" i="9"/>
  <c r="AL1279" i="9"/>
  <c r="AN1279" i="9" s="1"/>
  <c r="AQ1279" i="9" s="1"/>
  <c r="AJ1279" i="9"/>
  <c r="AH1279" i="9"/>
  <c r="AL1278" i="9"/>
  <c r="AN1278" i="9" s="1"/>
  <c r="AQ1278" i="9" s="1"/>
  <c r="AJ1278" i="9"/>
  <c r="AH1278" i="9"/>
  <c r="AL1277" i="9"/>
  <c r="AN1277" i="9" s="1"/>
  <c r="AQ1277" i="9" s="1"/>
  <c r="AJ1277" i="9"/>
  <c r="AH1277" i="9"/>
  <c r="AL1276" i="9"/>
  <c r="AN1276" i="9" s="1"/>
  <c r="AQ1276" i="9" s="1"/>
  <c r="AJ1276" i="9"/>
  <c r="AH1276" i="9"/>
  <c r="AL1275" i="9"/>
  <c r="AN1275" i="9" s="1"/>
  <c r="AQ1275" i="9" s="1"/>
  <c r="AJ1275" i="9"/>
  <c r="AH1275" i="9"/>
  <c r="AL1268" i="9"/>
  <c r="AN1268" i="9" s="1"/>
  <c r="AQ1268" i="9" s="1"/>
  <c r="AJ1268" i="9"/>
  <c r="AH1268" i="9"/>
  <c r="AL1267" i="9"/>
  <c r="AN1267" i="9" s="1"/>
  <c r="AQ1267" i="9" s="1"/>
  <c r="AJ1267" i="9"/>
  <c r="AH1267" i="9"/>
  <c r="AL1266" i="9"/>
  <c r="AN1266" i="9" s="1"/>
  <c r="AQ1266" i="9" s="1"/>
  <c r="AJ1266" i="9"/>
  <c r="AH1266" i="9"/>
  <c r="AL1265" i="9"/>
  <c r="AN1265" i="9" s="1"/>
  <c r="AQ1265" i="9" s="1"/>
  <c r="AJ1265" i="9"/>
  <c r="AH1265" i="9"/>
  <c r="AL1264" i="9"/>
  <c r="AN1264" i="9" s="1"/>
  <c r="AQ1264" i="9" s="1"/>
  <c r="AJ1264" i="9"/>
  <c r="AH1264" i="9"/>
  <c r="AL1263" i="9"/>
  <c r="AN1263" i="9" s="1"/>
  <c r="AQ1263" i="9" s="1"/>
  <c r="AJ1263" i="9"/>
  <c r="AH1263" i="9"/>
  <c r="AL1262" i="9"/>
  <c r="AN1262" i="9" s="1"/>
  <c r="AQ1262" i="9" s="1"/>
  <c r="AJ1262" i="9"/>
  <c r="AH1262" i="9"/>
  <c r="AL1261" i="9"/>
  <c r="AN1261" i="9" s="1"/>
  <c r="AQ1261" i="9" s="1"/>
  <c r="AJ1261" i="9"/>
  <c r="AH1261" i="9"/>
  <c r="AL1260" i="9"/>
  <c r="AN1260" i="9" s="1"/>
  <c r="AQ1260" i="9" s="1"/>
  <c r="AJ1260" i="9"/>
  <c r="AH1260" i="9"/>
  <c r="AL1259" i="9"/>
  <c r="AN1259" i="9" s="1"/>
  <c r="AQ1259" i="9" s="1"/>
  <c r="AJ1259" i="9"/>
  <c r="AH1259" i="9"/>
  <c r="AL1258" i="9"/>
  <c r="AN1258" i="9" s="1"/>
  <c r="AQ1258" i="9" s="1"/>
  <c r="AJ1258" i="9"/>
  <c r="AH1258" i="9"/>
  <c r="AL1257" i="9"/>
  <c r="AN1257" i="9" s="1"/>
  <c r="AQ1257" i="9" s="1"/>
  <c r="AJ1257" i="9"/>
  <c r="AH1257" i="9"/>
  <c r="AL1256" i="9"/>
  <c r="AN1256" i="9" s="1"/>
  <c r="AQ1256" i="9" s="1"/>
  <c r="AJ1256" i="9"/>
  <c r="AH1256" i="9"/>
  <c r="AL1255" i="9"/>
  <c r="AN1255" i="9" s="1"/>
  <c r="AQ1255" i="9" s="1"/>
  <c r="AJ1255" i="9"/>
  <c r="AH1255" i="9"/>
  <c r="AL1254" i="9"/>
  <c r="AN1254" i="9" s="1"/>
  <c r="AQ1254" i="9" s="1"/>
  <c r="AJ1254" i="9"/>
  <c r="AH1254" i="9"/>
  <c r="AL1253" i="9"/>
  <c r="AN1253" i="9" s="1"/>
  <c r="AQ1253" i="9" s="1"/>
  <c r="AJ1253" i="9"/>
  <c r="AH1253" i="9"/>
  <c r="AL1252" i="9"/>
  <c r="AN1252" i="9" s="1"/>
  <c r="AQ1252" i="9" s="1"/>
  <c r="AJ1252" i="9"/>
  <c r="AH1252" i="9"/>
  <c r="AL1251" i="9"/>
  <c r="AN1251" i="9" s="1"/>
  <c r="AQ1251" i="9" s="1"/>
  <c r="AJ1251" i="9"/>
  <c r="AH1251" i="9"/>
  <c r="AL1250" i="9"/>
  <c r="AN1250" i="9" s="1"/>
  <c r="AQ1250" i="9" s="1"/>
  <c r="AJ1250" i="9"/>
  <c r="AH1250" i="9"/>
  <c r="AL1249" i="9"/>
  <c r="AN1249" i="9" s="1"/>
  <c r="AQ1249" i="9" s="1"/>
  <c r="AJ1249" i="9"/>
  <c r="AH1249" i="9"/>
  <c r="AL1248" i="9"/>
  <c r="AN1248" i="9" s="1"/>
  <c r="AQ1248" i="9" s="1"/>
  <c r="AJ1248" i="9"/>
  <c r="AH1248" i="9"/>
  <c r="AL1247" i="9"/>
  <c r="AN1247" i="9" s="1"/>
  <c r="AQ1247" i="9" s="1"/>
  <c r="AJ1247" i="9"/>
  <c r="AH1247" i="9"/>
  <c r="AL1246" i="9"/>
  <c r="AN1246" i="9" s="1"/>
  <c r="AQ1246" i="9" s="1"/>
  <c r="AJ1246" i="9"/>
  <c r="AH1246" i="9"/>
  <c r="AL1245" i="9"/>
  <c r="AN1245" i="9" s="1"/>
  <c r="AQ1245" i="9" s="1"/>
  <c r="AJ1245" i="9"/>
  <c r="AH1245" i="9"/>
  <c r="AL1238" i="9"/>
  <c r="AN1238" i="9" s="1"/>
  <c r="AQ1238" i="9" s="1"/>
  <c r="AJ1238" i="9"/>
  <c r="AH1238" i="9"/>
  <c r="AL1237" i="9"/>
  <c r="AN1237" i="9" s="1"/>
  <c r="AQ1237" i="9" s="1"/>
  <c r="AJ1237" i="9"/>
  <c r="AH1237" i="9"/>
  <c r="AL1236" i="9"/>
  <c r="AN1236" i="9" s="1"/>
  <c r="AQ1236" i="9" s="1"/>
  <c r="AJ1236" i="9"/>
  <c r="AH1236" i="9"/>
  <c r="AL1235" i="9"/>
  <c r="AN1235" i="9" s="1"/>
  <c r="AQ1235" i="9" s="1"/>
  <c r="AJ1235" i="9"/>
  <c r="AH1235" i="9"/>
  <c r="AL1234" i="9"/>
  <c r="AN1234" i="9" s="1"/>
  <c r="AQ1234" i="9" s="1"/>
  <c r="AJ1234" i="9"/>
  <c r="AH1234" i="9"/>
  <c r="AL1233" i="9"/>
  <c r="AN1233" i="9" s="1"/>
  <c r="AQ1233" i="9" s="1"/>
  <c r="AJ1233" i="9"/>
  <c r="AH1233" i="9"/>
  <c r="AL1232" i="9"/>
  <c r="AN1232" i="9" s="1"/>
  <c r="AQ1232" i="9" s="1"/>
  <c r="AJ1232" i="9"/>
  <c r="AH1232" i="9"/>
  <c r="AL1231" i="9"/>
  <c r="AN1231" i="9" s="1"/>
  <c r="AQ1231" i="9" s="1"/>
  <c r="AJ1231" i="9"/>
  <c r="AH1231" i="9"/>
  <c r="AL1230" i="9"/>
  <c r="AN1230" i="9" s="1"/>
  <c r="AQ1230" i="9" s="1"/>
  <c r="AJ1230" i="9"/>
  <c r="AH1230" i="9"/>
  <c r="AL1229" i="9"/>
  <c r="AN1229" i="9" s="1"/>
  <c r="AQ1229" i="9" s="1"/>
  <c r="AJ1229" i="9"/>
  <c r="AH1229" i="9"/>
  <c r="AL1228" i="9"/>
  <c r="AN1228" i="9" s="1"/>
  <c r="AQ1228" i="9" s="1"/>
  <c r="AJ1228" i="9"/>
  <c r="AH1228" i="9"/>
  <c r="AL1227" i="9"/>
  <c r="AN1227" i="9" s="1"/>
  <c r="AQ1227" i="9" s="1"/>
  <c r="AJ1227" i="9"/>
  <c r="AH1227" i="9"/>
  <c r="AL1226" i="9"/>
  <c r="AN1226" i="9" s="1"/>
  <c r="AQ1226" i="9" s="1"/>
  <c r="AJ1226" i="9"/>
  <c r="AH1226" i="9"/>
  <c r="AL1225" i="9"/>
  <c r="AN1225" i="9" s="1"/>
  <c r="AQ1225" i="9" s="1"/>
  <c r="AJ1225" i="9"/>
  <c r="AH1225" i="9"/>
  <c r="AL1224" i="9"/>
  <c r="AN1224" i="9" s="1"/>
  <c r="AQ1224" i="9" s="1"/>
  <c r="AJ1224" i="9"/>
  <c r="AH1224" i="9"/>
  <c r="AL1223" i="9"/>
  <c r="AN1223" i="9" s="1"/>
  <c r="AQ1223" i="9" s="1"/>
  <c r="AJ1223" i="9"/>
  <c r="AH1223" i="9"/>
  <c r="AL1222" i="9"/>
  <c r="AN1222" i="9" s="1"/>
  <c r="AQ1222" i="9" s="1"/>
  <c r="AJ1222" i="9"/>
  <c r="AH1222" i="9"/>
  <c r="AL1221" i="9"/>
  <c r="AN1221" i="9" s="1"/>
  <c r="AQ1221" i="9" s="1"/>
  <c r="AJ1221" i="9"/>
  <c r="AH1221" i="9"/>
  <c r="AL1220" i="9"/>
  <c r="AN1220" i="9" s="1"/>
  <c r="AQ1220" i="9" s="1"/>
  <c r="AJ1220" i="9"/>
  <c r="AH1220" i="9"/>
  <c r="AL1219" i="9"/>
  <c r="AN1219" i="9" s="1"/>
  <c r="AQ1219" i="9" s="1"/>
  <c r="AJ1219" i="9"/>
  <c r="AH1219" i="9"/>
  <c r="AL1218" i="9"/>
  <c r="AN1218" i="9" s="1"/>
  <c r="AQ1218" i="9" s="1"/>
  <c r="AJ1218" i="9"/>
  <c r="AH1218" i="9"/>
  <c r="AL1217" i="9"/>
  <c r="AN1217" i="9" s="1"/>
  <c r="AQ1217" i="9" s="1"/>
  <c r="AJ1217" i="9"/>
  <c r="AH1217" i="9"/>
  <c r="AL1216" i="9"/>
  <c r="AN1216" i="9" s="1"/>
  <c r="AQ1216" i="9" s="1"/>
  <c r="AJ1216" i="9"/>
  <c r="AH1216" i="9"/>
  <c r="AL1215" i="9"/>
  <c r="AN1215" i="9" s="1"/>
  <c r="AQ1215" i="9" s="1"/>
  <c r="AJ1215" i="9"/>
  <c r="AH1215" i="9"/>
  <c r="AL1214" i="9"/>
  <c r="AN1214" i="9" s="1"/>
  <c r="AQ1214" i="9" s="1"/>
  <c r="AJ1214" i="9"/>
  <c r="AH1214" i="9"/>
  <c r="AL1213" i="9"/>
  <c r="AN1213" i="9" s="1"/>
  <c r="AQ1213" i="9" s="1"/>
  <c r="AJ1213" i="9"/>
  <c r="AH1213" i="9"/>
  <c r="AL1212" i="9"/>
  <c r="AN1212" i="9" s="1"/>
  <c r="AQ1212" i="9" s="1"/>
  <c r="AJ1212" i="9"/>
  <c r="AH1212" i="9"/>
  <c r="AL1211" i="9"/>
  <c r="AN1211" i="9" s="1"/>
  <c r="AQ1211" i="9" s="1"/>
  <c r="AJ1211" i="9"/>
  <c r="AH1211" i="9"/>
  <c r="AL1210" i="9"/>
  <c r="AN1210" i="9" s="1"/>
  <c r="AQ1210" i="9" s="1"/>
  <c r="AJ1210" i="9"/>
  <c r="AH1210" i="9"/>
  <c r="AL1209" i="9"/>
  <c r="AN1209" i="9" s="1"/>
  <c r="AQ1209" i="9" s="1"/>
  <c r="AJ1209" i="9"/>
  <c r="AH1209" i="9"/>
  <c r="AL1208" i="9"/>
  <c r="AN1208" i="9" s="1"/>
  <c r="AQ1208" i="9" s="1"/>
  <c r="AJ1208" i="9"/>
  <c r="AH1208" i="9"/>
  <c r="AL1207" i="9"/>
  <c r="AN1207" i="9" s="1"/>
  <c r="AQ1207" i="9" s="1"/>
  <c r="AJ1207" i="9"/>
  <c r="AH1207" i="9"/>
  <c r="AL1206" i="9"/>
  <c r="AN1206" i="9" s="1"/>
  <c r="AQ1206" i="9" s="1"/>
  <c r="AJ1206" i="9"/>
  <c r="AH1206" i="9"/>
  <c r="AL1205" i="9"/>
  <c r="AN1205" i="9" s="1"/>
  <c r="AQ1205" i="9" s="1"/>
  <c r="AJ1205" i="9"/>
  <c r="AH1205" i="9"/>
  <c r="AL1204" i="9"/>
  <c r="AN1204" i="9" s="1"/>
  <c r="AQ1204" i="9" s="1"/>
  <c r="AJ1204" i="9"/>
  <c r="AH1204" i="9"/>
  <c r="AL1203" i="9"/>
  <c r="AN1203" i="9" s="1"/>
  <c r="AQ1203" i="9" s="1"/>
  <c r="AJ1203" i="9"/>
  <c r="AH1203" i="9"/>
  <c r="AL1202" i="9"/>
  <c r="AN1202" i="9" s="1"/>
  <c r="AQ1202" i="9" s="1"/>
  <c r="AJ1202" i="9"/>
  <c r="AH1202" i="9"/>
  <c r="AL1201" i="9"/>
  <c r="AN1201" i="9" s="1"/>
  <c r="AQ1201" i="9" s="1"/>
  <c r="AJ1201" i="9"/>
  <c r="AH1201" i="9"/>
  <c r="AL1200" i="9"/>
  <c r="AN1200" i="9" s="1"/>
  <c r="AQ1200" i="9" s="1"/>
  <c r="AJ1200" i="9"/>
  <c r="AH1200" i="9"/>
  <c r="AL1199" i="9"/>
  <c r="AN1199" i="9" s="1"/>
  <c r="AQ1199" i="9" s="1"/>
  <c r="AJ1199" i="9"/>
  <c r="AH1199" i="9"/>
  <c r="AL1198" i="9"/>
  <c r="AN1198" i="9" s="1"/>
  <c r="AQ1198" i="9" s="1"/>
  <c r="AJ1198" i="9"/>
  <c r="AH1198" i="9"/>
  <c r="AL1197" i="9"/>
  <c r="AN1197" i="9" s="1"/>
  <c r="AQ1197" i="9" s="1"/>
  <c r="AJ1197" i="9"/>
  <c r="AH1197" i="9"/>
  <c r="AL1190" i="9"/>
  <c r="AN1190" i="9" s="1"/>
  <c r="AQ1190" i="9" s="1"/>
  <c r="AJ1190" i="9"/>
  <c r="AH1190" i="9"/>
  <c r="AL1189" i="9"/>
  <c r="AN1189" i="9" s="1"/>
  <c r="AQ1189" i="9" s="1"/>
  <c r="AJ1189" i="9"/>
  <c r="AH1189" i="9"/>
  <c r="AL1188" i="9"/>
  <c r="AN1188" i="9" s="1"/>
  <c r="AQ1188" i="9" s="1"/>
  <c r="AJ1188" i="9"/>
  <c r="AH1188" i="9"/>
  <c r="AL1187" i="9"/>
  <c r="AN1187" i="9" s="1"/>
  <c r="AQ1187" i="9" s="1"/>
  <c r="AJ1187" i="9"/>
  <c r="AH1187" i="9"/>
  <c r="AL1186" i="9"/>
  <c r="AN1186" i="9" s="1"/>
  <c r="AQ1186" i="9" s="1"/>
  <c r="AJ1186" i="9"/>
  <c r="AH1186" i="9"/>
  <c r="AL1185" i="9"/>
  <c r="AN1185" i="9" s="1"/>
  <c r="AQ1185" i="9" s="1"/>
  <c r="AJ1185" i="9"/>
  <c r="AH1185" i="9"/>
  <c r="AL1184" i="9"/>
  <c r="AN1184" i="9" s="1"/>
  <c r="AQ1184" i="9" s="1"/>
  <c r="AJ1184" i="9"/>
  <c r="AH1184" i="9"/>
  <c r="AL1183" i="9"/>
  <c r="AN1183" i="9" s="1"/>
  <c r="AQ1183" i="9" s="1"/>
  <c r="AJ1183" i="9"/>
  <c r="AH1183" i="9"/>
  <c r="AL1182" i="9"/>
  <c r="AN1182" i="9" s="1"/>
  <c r="AQ1182" i="9" s="1"/>
  <c r="AJ1182" i="9"/>
  <c r="AH1182" i="9"/>
  <c r="AL1181" i="9"/>
  <c r="AN1181" i="9" s="1"/>
  <c r="AQ1181" i="9" s="1"/>
  <c r="AJ1181" i="9"/>
  <c r="AH1181" i="9"/>
  <c r="AL1180" i="9"/>
  <c r="AN1180" i="9" s="1"/>
  <c r="AQ1180" i="9" s="1"/>
  <c r="AJ1180" i="9"/>
  <c r="AH1180" i="9"/>
  <c r="AL1179" i="9"/>
  <c r="AN1179" i="9" s="1"/>
  <c r="AQ1179" i="9" s="1"/>
  <c r="AJ1179" i="9"/>
  <c r="AH1179" i="9"/>
  <c r="AL1178" i="9"/>
  <c r="AN1178" i="9" s="1"/>
  <c r="AQ1178" i="9" s="1"/>
  <c r="AJ1178" i="9"/>
  <c r="AH1178" i="9"/>
  <c r="AL1177" i="9"/>
  <c r="AN1177" i="9" s="1"/>
  <c r="AQ1177" i="9" s="1"/>
  <c r="AJ1177" i="9"/>
  <c r="AH1177" i="9"/>
  <c r="AL1176" i="9"/>
  <c r="AN1176" i="9" s="1"/>
  <c r="AQ1176" i="9" s="1"/>
  <c r="AJ1176" i="9"/>
  <c r="AH1176" i="9"/>
  <c r="AL1175" i="9"/>
  <c r="AN1175" i="9" s="1"/>
  <c r="AQ1175" i="9" s="1"/>
  <c r="AJ1175" i="9"/>
  <c r="AH1175" i="9"/>
  <c r="AL1174" i="9"/>
  <c r="AN1174" i="9" s="1"/>
  <c r="AQ1174" i="9" s="1"/>
  <c r="AJ1174" i="9"/>
  <c r="AH1174" i="9"/>
  <c r="AL1173" i="9"/>
  <c r="AN1173" i="9" s="1"/>
  <c r="AQ1173" i="9" s="1"/>
  <c r="AJ1173" i="9"/>
  <c r="AH1173" i="9"/>
  <c r="AL1172" i="9"/>
  <c r="AN1172" i="9" s="1"/>
  <c r="AQ1172" i="9" s="1"/>
  <c r="AJ1172" i="9"/>
  <c r="AH1172" i="9"/>
  <c r="AL1171" i="9"/>
  <c r="AN1171" i="9" s="1"/>
  <c r="AQ1171" i="9" s="1"/>
  <c r="AJ1171" i="9"/>
  <c r="AH1171" i="9"/>
  <c r="AL1170" i="9"/>
  <c r="AN1170" i="9" s="1"/>
  <c r="AQ1170" i="9" s="1"/>
  <c r="AJ1170" i="9"/>
  <c r="AH1170" i="9"/>
  <c r="AL1169" i="9"/>
  <c r="AN1169" i="9" s="1"/>
  <c r="AQ1169" i="9" s="1"/>
  <c r="AJ1169" i="9"/>
  <c r="AH1169" i="9"/>
  <c r="AL1168" i="9"/>
  <c r="AN1168" i="9" s="1"/>
  <c r="AQ1168" i="9" s="1"/>
  <c r="AJ1168" i="9"/>
  <c r="AH1168" i="9"/>
  <c r="AL1167" i="9"/>
  <c r="AN1167" i="9" s="1"/>
  <c r="AQ1167" i="9" s="1"/>
  <c r="AJ1167" i="9"/>
  <c r="AH1167" i="9"/>
  <c r="AL1166" i="9"/>
  <c r="AN1166" i="9" s="1"/>
  <c r="AQ1166" i="9" s="1"/>
  <c r="AJ1166" i="9"/>
  <c r="AH1166" i="9"/>
  <c r="AL1165" i="9"/>
  <c r="AN1165" i="9" s="1"/>
  <c r="AQ1165" i="9" s="1"/>
  <c r="AJ1165" i="9"/>
  <c r="AH1165" i="9"/>
  <c r="AL1164" i="9"/>
  <c r="AN1164" i="9" s="1"/>
  <c r="AQ1164" i="9" s="1"/>
  <c r="AJ1164" i="9"/>
  <c r="AH1164" i="9"/>
  <c r="AL1163" i="9"/>
  <c r="AN1163" i="9" s="1"/>
  <c r="AQ1163" i="9" s="1"/>
  <c r="AJ1163" i="9"/>
  <c r="AH1163" i="9"/>
  <c r="AL1162" i="9"/>
  <c r="AN1162" i="9" s="1"/>
  <c r="AQ1162" i="9" s="1"/>
  <c r="AJ1162" i="9"/>
  <c r="AH1162" i="9"/>
  <c r="AL1161" i="9"/>
  <c r="AN1161" i="9" s="1"/>
  <c r="AQ1161" i="9" s="1"/>
  <c r="AJ1161" i="9"/>
  <c r="AH1161" i="9"/>
  <c r="AL1160" i="9"/>
  <c r="AN1160" i="9" s="1"/>
  <c r="AQ1160" i="9" s="1"/>
  <c r="AJ1160" i="9"/>
  <c r="AH1160" i="9"/>
  <c r="AL1159" i="9"/>
  <c r="AN1159" i="9" s="1"/>
  <c r="AQ1159" i="9" s="1"/>
  <c r="AJ1159" i="9"/>
  <c r="AH1159" i="9"/>
  <c r="AL1158" i="9"/>
  <c r="AN1158" i="9" s="1"/>
  <c r="AQ1158" i="9" s="1"/>
  <c r="AJ1158" i="9"/>
  <c r="AH1158" i="9"/>
  <c r="AL1157" i="9"/>
  <c r="AN1157" i="9" s="1"/>
  <c r="AQ1157" i="9" s="1"/>
  <c r="AJ1157" i="9"/>
  <c r="AH1157" i="9"/>
  <c r="AL1156" i="9"/>
  <c r="AN1156" i="9" s="1"/>
  <c r="AQ1156" i="9" s="1"/>
  <c r="AJ1156" i="9"/>
  <c r="AH1156" i="9"/>
  <c r="AL1155" i="9"/>
  <c r="AN1155" i="9" s="1"/>
  <c r="AQ1155" i="9" s="1"/>
  <c r="AJ1155" i="9"/>
  <c r="AH1155" i="9"/>
  <c r="AL1154" i="9"/>
  <c r="AN1154" i="9" s="1"/>
  <c r="AQ1154" i="9" s="1"/>
  <c r="AJ1154" i="9"/>
  <c r="AH1154" i="9"/>
  <c r="AL1153" i="9"/>
  <c r="AN1153" i="9" s="1"/>
  <c r="AQ1153" i="9" s="1"/>
  <c r="AJ1153" i="9"/>
  <c r="AH1153" i="9"/>
  <c r="AL1152" i="9"/>
  <c r="AN1152" i="9" s="1"/>
  <c r="AQ1152" i="9" s="1"/>
  <c r="AJ1152" i="9"/>
  <c r="AH1152" i="9"/>
  <c r="AL1151" i="9"/>
  <c r="AN1151" i="9" s="1"/>
  <c r="AQ1151" i="9" s="1"/>
  <c r="AJ1151" i="9"/>
  <c r="AH1151" i="9"/>
  <c r="AL1150" i="9"/>
  <c r="AN1150" i="9" s="1"/>
  <c r="AQ1150" i="9" s="1"/>
  <c r="AJ1150" i="9"/>
  <c r="AH1150" i="9"/>
  <c r="AL1149" i="9"/>
  <c r="AN1149" i="9" s="1"/>
  <c r="AQ1149" i="9" s="1"/>
  <c r="AJ1149" i="9"/>
  <c r="AH1149" i="9"/>
  <c r="AL1148" i="9"/>
  <c r="AN1148" i="9" s="1"/>
  <c r="AQ1148" i="9" s="1"/>
  <c r="AJ1148" i="9"/>
  <c r="AH1148" i="9"/>
  <c r="AL1147" i="9"/>
  <c r="AN1147" i="9" s="1"/>
  <c r="AQ1147" i="9" s="1"/>
  <c r="AJ1147" i="9"/>
  <c r="AH1147" i="9"/>
  <c r="AL1146" i="9"/>
  <c r="AN1146" i="9" s="1"/>
  <c r="AQ1146" i="9" s="1"/>
  <c r="AJ1146" i="9"/>
  <c r="AH1146" i="9"/>
  <c r="AL1145" i="9"/>
  <c r="AN1145" i="9" s="1"/>
  <c r="AQ1145" i="9" s="1"/>
  <c r="AJ1145" i="9"/>
  <c r="AH1145" i="9"/>
  <c r="AL1144" i="9"/>
  <c r="AN1144" i="9" s="1"/>
  <c r="AQ1144" i="9" s="1"/>
  <c r="AJ1144" i="9"/>
  <c r="AH1144" i="9"/>
  <c r="AL1143" i="9"/>
  <c r="AN1143" i="9" s="1"/>
  <c r="AQ1143" i="9" s="1"/>
  <c r="AJ1143" i="9"/>
  <c r="AH1143" i="9"/>
  <c r="AL1142" i="9"/>
  <c r="AN1142" i="9" s="1"/>
  <c r="AQ1142" i="9" s="1"/>
  <c r="AJ1142" i="9"/>
  <c r="AH1142" i="9"/>
  <c r="AL1141" i="9"/>
  <c r="AN1141" i="9" s="1"/>
  <c r="AQ1141" i="9" s="1"/>
  <c r="AJ1141" i="9"/>
  <c r="AH1141" i="9"/>
  <c r="AL1140" i="9"/>
  <c r="AN1140" i="9" s="1"/>
  <c r="AQ1140" i="9" s="1"/>
  <c r="AJ1140" i="9"/>
  <c r="AH1140" i="9"/>
  <c r="AL1139" i="9"/>
  <c r="AN1139" i="9" s="1"/>
  <c r="AQ1139" i="9" s="1"/>
  <c r="AJ1139" i="9"/>
  <c r="AH1139" i="9"/>
  <c r="AL1138" i="9"/>
  <c r="AN1138" i="9" s="1"/>
  <c r="AQ1138" i="9" s="1"/>
  <c r="AJ1138" i="9"/>
  <c r="AH1138" i="9"/>
  <c r="AL1137" i="9"/>
  <c r="AN1137" i="9" s="1"/>
  <c r="AQ1137" i="9" s="1"/>
  <c r="AJ1137" i="9"/>
  <c r="AH1137" i="9"/>
  <c r="AL1136" i="9"/>
  <c r="AN1136" i="9" s="1"/>
  <c r="AQ1136" i="9" s="1"/>
  <c r="AJ1136" i="9"/>
  <c r="AH1136" i="9"/>
  <c r="AL1135" i="9"/>
  <c r="AN1135" i="9" s="1"/>
  <c r="AQ1135" i="9" s="1"/>
  <c r="AJ1135" i="9"/>
  <c r="AH1135" i="9"/>
  <c r="AL1134" i="9"/>
  <c r="AN1134" i="9" s="1"/>
  <c r="AQ1134" i="9" s="1"/>
  <c r="AJ1134" i="9"/>
  <c r="AH1134" i="9"/>
  <c r="AL1133" i="9"/>
  <c r="AN1133" i="9" s="1"/>
  <c r="AQ1133" i="9" s="1"/>
  <c r="AJ1133" i="9"/>
  <c r="AH1133" i="9"/>
  <c r="AL1132" i="9"/>
  <c r="AN1132" i="9" s="1"/>
  <c r="AQ1132" i="9" s="1"/>
  <c r="AJ1132" i="9"/>
  <c r="AH1132" i="9"/>
  <c r="AL1131" i="9"/>
  <c r="AN1131" i="9" s="1"/>
  <c r="AQ1131" i="9" s="1"/>
  <c r="AJ1131" i="9"/>
  <c r="AH1131" i="9"/>
  <c r="AL1130" i="9"/>
  <c r="AN1130" i="9" s="1"/>
  <c r="AQ1130" i="9" s="1"/>
  <c r="AJ1130" i="9"/>
  <c r="AH1130" i="9"/>
  <c r="AL1129" i="9"/>
  <c r="AN1129" i="9" s="1"/>
  <c r="AQ1129" i="9" s="1"/>
  <c r="AJ1129" i="9"/>
  <c r="AH1129" i="9"/>
  <c r="AL1128" i="9"/>
  <c r="AN1128" i="9" s="1"/>
  <c r="AQ1128" i="9" s="1"/>
  <c r="AJ1128" i="9"/>
  <c r="AH1128" i="9"/>
  <c r="AL1127" i="9"/>
  <c r="AN1127" i="9" s="1"/>
  <c r="AQ1127" i="9" s="1"/>
  <c r="AJ1127" i="9"/>
  <c r="AH1127" i="9"/>
  <c r="AL1126" i="9"/>
  <c r="AN1126" i="9" s="1"/>
  <c r="AQ1126" i="9" s="1"/>
  <c r="AJ1126" i="9"/>
  <c r="AH1126" i="9"/>
  <c r="AL1125" i="9"/>
  <c r="AN1125" i="9" s="1"/>
  <c r="AQ1125" i="9" s="1"/>
  <c r="AJ1125" i="9"/>
  <c r="AH1125" i="9"/>
  <c r="AL1124" i="9"/>
  <c r="AN1124" i="9" s="1"/>
  <c r="AQ1124" i="9" s="1"/>
  <c r="AJ1124" i="9"/>
  <c r="AH1124" i="9"/>
  <c r="AL1123" i="9"/>
  <c r="AN1123" i="9" s="1"/>
  <c r="AQ1123" i="9" s="1"/>
  <c r="AJ1123" i="9"/>
  <c r="AH1123" i="9"/>
  <c r="AL1122" i="9"/>
  <c r="AN1122" i="9" s="1"/>
  <c r="AQ1122" i="9" s="1"/>
  <c r="AJ1122" i="9"/>
  <c r="AH1122" i="9"/>
  <c r="AL1121" i="9"/>
  <c r="AN1121" i="9" s="1"/>
  <c r="AQ1121" i="9" s="1"/>
  <c r="AJ1121" i="9"/>
  <c r="AH1121" i="9"/>
  <c r="AL1120" i="9"/>
  <c r="AN1120" i="9" s="1"/>
  <c r="AQ1120" i="9" s="1"/>
  <c r="AJ1120" i="9"/>
  <c r="AH1120" i="9"/>
  <c r="AL1119" i="9"/>
  <c r="AN1119" i="9" s="1"/>
  <c r="AQ1119" i="9" s="1"/>
  <c r="AJ1119" i="9"/>
  <c r="AH1119" i="9"/>
  <c r="AL1118" i="9"/>
  <c r="AN1118" i="9" s="1"/>
  <c r="AQ1118" i="9" s="1"/>
  <c r="AJ1118" i="9"/>
  <c r="AH1118" i="9"/>
  <c r="AL1117" i="9"/>
  <c r="AN1117" i="9" s="1"/>
  <c r="AQ1117" i="9" s="1"/>
  <c r="AJ1117" i="9"/>
  <c r="AH1117" i="9"/>
  <c r="AL1116" i="9"/>
  <c r="AN1116" i="9" s="1"/>
  <c r="AQ1116" i="9" s="1"/>
  <c r="AJ1116" i="9"/>
  <c r="AH1116" i="9"/>
  <c r="AL1115" i="9"/>
  <c r="AN1115" i="9" s="1"/>
  <c r="AQ1115" i="9" s="1"/>
  <c r="AJ1115" i="9"/>
  <c r="AH1115" i="9"/>
  <c r="AL1114" i="9"/>
  <c r="AN1114" i="9" s="1"/>
  <c r="AQ1114" i="9" s="1"/>
  <c r="AJ1114" i="9"/>
  <c r="AH1114" i="9"/>
  <c r="AL1113" i="9"/>
  <c r="AN1113" i="9" s="1"/>
  <c r="AQ1113" i="9" s="1"/>
  <c r="AJ1113" i="9"/>
  <c r="AH1113" i="9"/>
  <c r="AL1112" i="9"/>
  <c r="AN1112" i="9" s="1"/>
  <c r="AQ1112" i="9" s="1"/>
  <c r="AJ1112" i="9"/>
  <c r="AH1112" i="9"/>
  <c r="AL1111" i="9"/>
  <c r="AN1111" i="9" s="1"/>
  <c r="AQ1111" i="9" s="1"/>
  <c r="AJ1111" i="9"/>
  <c r="AH1111" i="9"/>
  <c r="AL1110" i="9"/>
  <c r="AN1110" i="9" s="1"/>
  <c r="AQ1110" i="9" s="1"/>
  <c r="AJ1110" i="9"/>
  <c r="AH1110" i="9"/>
  <c r="AL1109" i="9"/>
  <c r="AN1109" i="9" s="1"/>
  <c r="AQ1109" i="9" s="1"/>
  <c r="AJ1109" i="9"/>
  <c r="AH1109" i="9"/>
  <c r="AL1108" i="9"/>
  <c r="AN1108" i="9" s="1"/>
  <c r="AQ1108" i="9" s="1"/>
  <c r="AJ1108" i="9"/>
  <c r="AH1108" i="9"/>
  <c r="AL1107" i="9"/>
  <c r="AN1107" i="9" s="1"/>
  <c r="AQ1107" i="9" s="1"/>
  <c r="AJ1107" i="9"/>
  <c r="AH1107" i="9"/>
  <c r="AL1106" i="9"/>
  <c r="AN1106" i="9" s="1"/>
  <c r="AQ1106" i="9" s="1"/>
  <c r="AJ1106" i="9"/>
  <c r="AH1106" i="9"/>
  <c r="AL1105" i="9"/>
  <c r="AN1105" i="9" s="1"/>
  <c r="AQ1105" i="9" s="1"/>
  <c r="AJ1105" i="9"/>
  <c r="AH1105" i="9"/>
  <c r="AL1104" i="9"/>
  <c r="AN1104" i="9" s="1"/>
  <c r="AQ1104" i="9" s="1"/>
  <c r="AJ1104" i="9"/>
  <c r="AH1104" i="9"/>
  <c r="AL1103" i="9"/>
  <c r="AN1103" i="9" s="1"/>
  <c r="AQ1103" i="9" s="1"/>
  <c r="AJ1103" i="9"/>
  <c r="AH1103" i="9"/>
  <c r="AL1102" i="9"/>
  <c r="AN1102" i="9" s="1"/>
  <c r="AQ1102" i="9" s="1"/>
  <c r="AJ1102" i="9"/>
  <c r="AH1102" i="9"/>
  <c r="AL1101" i="9"/>
  <c r="AN1101" i="9" s="1"/>
  <c r="AQ1101" i="9" s="1"/>
  <c r="AJ1101" i="9"/>
  <c r="AH1101" i="9"/>
  <c r="AL1100" i="9"/>
  <c r="AN1100" i="9" s="1"/>
  <c r="AQ1100" i="9" s="1"/>
  <c r="AJ1100" i="9"/>
  <c r="AH1100" i="9"/>
  <c r="AL1099" i="9"/>
  <c r="AN1099" i="9" s="1"/>
  <c r="AQ1099" i="9" s="1"/>
  <c r="AJ1099" i="9"/>
  <c r="AH1099" i="9"/>
  <c r="AL1098" i="9"/>
  <c r="AN1098" i="9" s="1"/>
  <c r="AQ1098" i="9" s="1"/>
  <c r="AJ1098" i="9"/>
  <c r="AH1098" i="9"/>
  <c r="AL1097" i="9"/>
  <c r="AN1097" i="9" s="1"/>
  <c r="AQ1097" i="9" s="1"/>
  <c r="AJ1097" i="9"/>
  <c r="AH1097" i="9"/>
  <c r="AL1096" i="9"/>
  <c r="AN1096" i="9" s="1"/>
  <c r="AQ1096" i="9" s="1"/>
  <c r="AJ1096" i="9"/>
  <c r="AH1096" i="9"/>
  <c r="AL1095" i="9"/>
  <c r="AN1095" i="9" s="1"/>
  <c r="AQ1095" i="9" s="1"/>
  <c r="AJ1095" i="9"/>
  <c r="AH1095" i="9"/>
  <c r="AL1094" i="9"/>
  <c r="AN1094" i="9" s="1"/>
  <c r="AQ1094" i="9" s="1"/>
  <c r="AJ1094" i="9"/>
  <c r="AH1094" i="9"/>
  <c r="AL1093" i="9"/>
  <c r="AN1093" i="9" s="1"/>
  <c r="AQ1093" i="9" s="1"/>
  <c r="AJ1093" i="9"/>
  <c r="AH1093" i="9"/>
  <c r="AL1092" i="9"/>
  <c r="AN1092" i="9" s="1"/>
  <c r="AQ1092" i="9" s="1"/>
  <c r="AJ1092" i="9"/>
  <c r="AH1092" i="9"/>
  <c r="AL1091" i="9"/>
  <c r="AN1091" i="9" s="1"/>
  <c r="AQ1091" i="9" s="1"/>
  <c r="AK1091" i="9"/>
  <c r="AM1091" i="9" s="1"/>
  <c r="AP1091" i="9" s="1"/>
  <c r="AL1090" i="9"/>
  <c r="AN1090" i="9" s="1"/>
  <c r="AQ1090" i="9" s="1"/>
  <c r="AJ1090" i="9"/>
  <c r="AH1090" i="9"/>
  <c r="AL1089" i="9"/>
  <c r="AN1089" i="9" s="1"/>
  <c r="AQ1089" i="9" s="1"/>
  <c r="AJ1089" i="9"/>
  <c r="AH1089" i="9"/>
  <c r="AL1088" i="9"/>
  <c r="AN1088" i="9" s="1"/>
  <c r="AQ1088" i="9" s="1"/>
  <c r="AJ1088" i="9"/>
  <c r="AH1088" i="9"/>
  <c r="AL1087" i="9"/>
  <c r="AN1087" i="9" s="1"/>
  <c r="AQ1087" i="9" s="1"/>
  <c r="AJ1087" i="9"/>
  <c r="AH1087" i="9"/>
  <c r="AL1086" i="9"/>
  <c r="AN1086" i="9" s="1"/>
  <c r="AQ1086" i="9" s="1"/>
  <c r="AJ1086" i="9"/>
  <c r="AH1086" i="9"/>
  <c r="AL1085" i="9"/>
  <c r="AN1085" i="9" s="1"/>
  <c r="AQ1085" i="9" s="1"/>
  <c r="AJ1085" i="9"/>
  <c r="AH1085" i="9"/>
  <c r="AL1084" i="9"/>
  <c r="AN1084" i="9" s="1"/>
  <c r="AQ1084" i="9" s="1"/>
  <c r="AJ1084" i="9"/>
  <c r="AH1084" i="9"/>
  <c r="AL1083" i="9"/>
  <c r="AN1083" i="9" s="1"/>
  <c r="AQ1083" i="9" s="1"/>
  <c r="AJ1083" i="9"/>
  <c r="AH1083" i="9"/>
  <c r="AL1076" i="9"/>
  <c r="AN1076" i="9" s="1"/>
  <c r="AQ1076" i="9" s="1"/>
  <c r="AJ1076" i="9"/>
  <c r="AH1076" i="9"/>
  <c r="AL1075" i="9"/>
  <c r="AN1075" i="9" s="1"/>
  <c r="AQ1075" i="9" s="1"/>
  <c r="AJ1075" i="9"/>
  <c r="AH1075" i="9"/>
  <c r="AL1074" i="9"/>
  <c r="AN1074" i="9" s="1"/>
  <c r="AQ1074" i="9" s="1"/>
  <c r="AJ1074" i="9"/>
  <c r="AH1074" i="9"/>
  <c r="AL1073" i="9"/>
  <c r="AN1073" i="9" s="1"/>
  <c r="AQ1073" i="9" s="1"/>
  <c r="AJ1073" i="9"/>
  <c r="AH1073" i="9"/>
  <c r="AL1072" i="9"/>
  <c r="AN1072" i="9" s="1"/>
  <c r="AQ1072" i="9" s="1"/>
  <c r="AJ1072" i="9"/>
  <c r="AH1072" i="9"/>
  <c r="AL1071" i="9"/>
  <c r="AN1071" i="9" s="1"/>
  <c r="AQ1071" i="9" s="1"/>
  <c r="AJ1071" i="9"/>
  <c r="AH1071" i="9"/>
  <c r="AL1064" i="9"/>
  <c r="AN1064" i="9" s="1"/>
  <c r="AQ1064" i="9" s="1"/>
  <c r="AJ1064" i="9"/>
  <c r="AH1064" i="9"/>
  <c r="AL1063" i="9"/>
  <c r="AN1063" i="9" s="1"/>
  <c r="AQ1063" i="9" s="1"/>
  <c r="AJ1063" i="9"/>
  <c r="AH1063" i="9"/>
  <c r="AL1062" i="9"/>
  <c r="AN1062" i="9" s="1"/>
  <c r="AQ1062" i="9" s="1"/>
  <c r="AJ1062" i="9"/>
  <c r="AH1062" i="9"/>
  <c r="AL1061" i="9"/>
  <c r="AN1061" i="9" s="1"/>
  <c r="AQ1061" i="9" s="1"/>
  <c r="AJ1061" i="9"/>
  <c r="AH1061" i="9"/>
  <c r="AL1060" i="9"/>
  <c r="AN1060" i="9" s="1"/>
  <c r="AQ1060" i="9" s="1"/>
  <c r="AJ1060" i="9"/>
  <c r="AH1060" i="9"/>
  <c r="AL1059" i="9"/>
  <c r="AN1059" i="9" s="1"/>
  <c r="AQ1059" i="9" s="1"/>
  <c r="AJ1059" i="9"/>
  <c r="AH1059" i="9"/>
  <c r="AL1058" i="9"/>
  <c r="AN1058" i="9" s="1"/>
  <c r="AQ1058" i="9" s="1"/>
  <c r="AJ1058" i="9"/>
  <c r="AH1058" i="9"/>
  <c r="AL1057" i="9"/>
  <c r="AN1057" i="9" s="1"/>
  <c r="AQ1057" i="9" s="1"/>
  <c r="AJ1057" i="9"/>
  <c r="AH1057" i="9"/>
  <c r="AL1056" i="9"/>
  <c r="AN1056" i="9" s="1"/>
  <c r="AQ1056" i="9" s="1"/>
  <c r="AJ1056" i="9"/>
  <c r="AH1056" i="9"/>
  <c r="AL1055" i="9"/>
  <c r="AN1055" i="9" s="1"/>
  <c r="AQ1055" i="9" s="1"/>
  <c r="AJ1055" i="9"/>
  <c r="AH1055" i="9"/>
  <c r="AL1054" i="9"/>
  <c r="AN1054" i="9" s="1"/>
  <c r="AQ1054" i="9" s="1"/>
  <c r="AJ1054" i="9"/>
  <c r="AH1054" i="9"/>
  <c r="AL1053" i="9"/>
  <c r="AN1053" i="9" s="1"/>
  <c r="AQ1053" i="9" s="1"/>
  <c r="AJ1053" i="9"/>
  <c r="AH1053" i="9"/>
  <c r="AL1052" i="9"/>
  <c r="AN1052" i="9" s="1"/>
  <c r="AQ1052" i="9" s="1"/>
  <c r="AJ1052" i="9"/>
  <c r="AH1052" i="9"/>
  <c r="AL1051" i="9"/>
  <c r="AN1051" i="9" s="1"/>
  <c r="AQ1051" i="9" s="1"/>
  <c r="AJ1051" i="9"/>
  <c r="AH1051" i="9"/>
  <c r="AL1050" i="9"/>
  <c r="AN1050" i="9" s="1"/>
  <c r="AQ1050" i="9" s="1"/>
  <c r="AJ1050" i="9"/>
  <c r="AH1050" i="9"/>
  <c r="AL1049" i="9"/>
  <c r="AN1049" i="9" s="1"/>
  <c r="AQ1049" i="9" s="1"/>
  <c r="AJ1049" i="9"/>
  <c r="AH1049" i="9"/>
  <c r="AL1048" i="9"/>
  <c r="AN1048" i="9" s="1"/>
  <c r="AQ1048" i="9" s="1"/>
  <c r="AJ1048" i="9"/>
  <c r="AH1048" i="9"/>
  <c r="AL1047" i="9"/>
  <c r="AN1047" i="9" s="1"/>
  <c r="AQ1047" i="9" s="1"/>
  <c r="AJ1047" i="9"/>
  <c r="AH1047" i="9"/>
  <c r="AL1046" i="9"/>
  <c r="AN1046" i="9" s="1"/>
  <c r="AQ1046" i="9" s="1"/>
  <c r="AJ1046" i="9"/>
  <c r="AH1046" i="9"/>
  <c r="AL1045" i="9"/>
  <c r="AN1045" i="9" s="1"/>
  <c r="AQ1045" i="9" s="1"/>
  <c r="AJ1045" i="9"/>
  <c r="AH1045" i="9"/>
  <c r="AL1044" i="9"/>
  <c r="AN1044" i="9" s="1"/>
  <c r="AQ1044" i="9" s="1"/>
  <c r="AJ1044" i="9"/>
  <c r="AH1044" i="9"/>
  <c r="AL1043" i="9"/>
  <c r="AN1043" i="9" s="1"/>
  <c r="AQ1043" i="9" s="1"/>
  <c r="AJ1043" i="9"/>
  <c r="AH1043" i="9"/>
  <c r="AL1042" i="9"/>
  <c r="AN1042" i="9" s="1"/>
  <c r="AQ1042" i="9" s="1"/>
  <c r="AJ1042" i="9"/>
  <c r="AH1042" i="9"/>
  <c r="AL1041" i="9"/>
  <c r="AN1041" i="9" s="1"/>
  <c r="AQ1041" i="9" s="1"/>
  <c r="AJ1041" i="9"/>
  <c r="AH1041" i="9"/>
  <c r="AL1040" i="9"/>
  <c r="AN1040" i="9" s="1"/>
  <c r="AQ1040" i="9" s="1"/>
  <c r="AJ1040" i="9"/>
  <c r="AH1040" i="9"/>
  <c r="AL1039" i="9"/>
  <c r="AN1039" i="9" s="1"/>
  <c r="AQ1039" i="9" s="1"/>
  <c r="AJ1039" i="9"/>
  <c r="AH1039" i="9"/>
  <c r="AL1038" i="9"/>
  <c r="AN1038" i="9" s="1"/>
  <c r="AQ1038" i="9" s="1"/>
  <c r="AJ1038" i="9"/>
  <c r="AH1038" i="9"/>
  <c r="AL1037" i="9"/>
  <c r="AN1037" i="9" s="1"/>
  <c r="AQ1037" i="9" s="1"/>
  <c r="AJ1037" i="9"/>
  <c r="AH1037" i="9"/>
  <c r="AL1036" i="9"/>
  <c r="AN1036" i="9" s="1"/>
  <c r="AQ1036" i="9" s="1"/>
  <c r="AJ1036" i="9"/>
  <c r="AH1036" i="9"/>
  <c r="AL1035" i="9"/>
  <c r="AN1035" i="9" s="1"/>
  <c r="AQ1035" i="9" s="1"/>
  <c r="AJ1035" i="9"/>
  <c r="AH1035" i="9"/>
  <c r="AL1034" i="9"/>
  <c r="AN1034" i="9" s="1"/>
  <c r="AQ1034" i="9" s="1"/>
  <c r="AJ1034" i="9"/>
  <c r="AH1034" i="9"/>
  <c r="AL1033" i="9"/>
  <c r="AN1033" i="9" s="1"/>
  <c r="AQ1033" i="9" s="1"/>
  <c r="AJ1033" i="9"/>
  <c r="AH1033" i="9"/>
  <c r="AL1032" i="9"/>
  <c r="AN1032" i="9" s="1"/>
  <c r="AQ1032" i="9" s="1"/>
  <c r="AJ1032" i="9"/>
  <c r="AH1032" i="9"/>
  <c r="AL1031" i="9"/>
  <c r="AN1031" i="9" s="1"/>
  <c r="AQ1031" i="9" s="1"/>
  <c r="AJ1031" i="9"/>
  <c r="AH1031" i="9"/>
  <c r="AL1030" i="9"/>
  <c r="AN1030" i="9" s="1"/>
  <c r="AQ1030" i="9" s="1"/>
  <c r="AJ1030" i="9"/>
  <c r="AH1030" i="9"/>
  <c r="AL1029" i="9"/>
  <c r="AN1029" i="9" s="1"/>
  <c r="AQ1029" i="9" s="1"/>
  <c r="AJ1029" i="9"/>
  <c r="AH1029" i="9"/>
  <c r="AL1028" i="9"/>
  <c r="AN1028" i="9" s="1"/>
  <c r="AQ1028" i="9" s="1"/>
  <c r="AJ1028" i="9"/>
  <c r="AH1028" i="9"/>
  <c r="AL1027" i="9"/>
  <c r="AN1027" i="9" s="1"/>
  <c r="AQ1027" i="9" s="1"/>
  <c r="AJ1027" i="9"/>
  <c r="AH1027" i="9"/>
  <c r="AL1026" i="9"/>
  <c r="AN1026" i="9" s="1"/>
  <c r="AQ1026" i="9" s="1"/>
  <c r="AJ1026" i="9"/>
  <c r="AH1026" i="9"/>
  <c r="AL1025" i="9"/>
  <c r="AN1025" i="9" s="1"/>
  <c r="AQ1025" i="9" s="1"/>
  <c r="AJ1025" i="9"/>
  <c r="AH1025" i="9"/>
  <c r="AL1024" i="9"/>
  <c r="AN1024" i="9" s="1"/>
  <c r="AQ1024" i="9" s="1"/>
  <c r="AJ1024" i="9"/>
  <c r="AH1024" i="9"/>
  <c r="AL1023" i="9"/>
  <c r="AN1023" i="9" s="1"/>
  <c r="AQ1023" i="9" s="1"/>
  <c r="AJ1023" i="9"/>
  <c r="AH1023" i="9"/>
  <c r="AL1022" i="9"/>
  <c r="AN1022" i="9" s="1"/>
  <c r="AQ1022" i="9" s="1"/>
  <c r="AJ1022" i="9"/>
  <c r="AH1022" i="9"/>
  <c r="AL1021" i="9"/>
  <c r="AN1021" i="9" s="1"/>
  <c r="AQ1021" i="9" s="1"/>
  <c r="AJ1021" i="9"/>
  <c r="AH1021" i="9"/>
  <c r="AL1020" i="9"/>
  <c r="AN1020" i="9" s="1"/>
  <c r="AQ1020" i="9" s="1"/>
  <c r="AJ1020" i="9"/>
  <c r="AH1020" i="9"/>
  <c r="AL1019" i="9"/>
  <c r="AN1019" i="9" s="1"/>
  <c r="AQ1019" i="9" s="1"/>
  <c r="AJ1019" i="9"/>
  <c r="AH1019" i="9"/>
  <c r="AL1018" i="9"/>
  <c r="AN1018" i="9" s="1"/>
  <c r="AQ1018" i="9" s="1"/>
  <c r="AJ1018" i="9"/>
  <c r="AH1018" i="9"/>
  <c r="AL1017" i="9"/>
  <c r="AN1017" i="9" s="1"/>
  <c r="AQ1017" i="9" s="1"/>
  <c r="AJ1017" i="9"/>
  <c r="AH1017" i="9"/>
  <c r="AL1016" i="9"/>
  <c r="AN1016" i="9" s="1"/>
  <c r="AQ1016" i="9" s="1"/>
  <c r="AJ1016" i="9"/>
  <c r="AH1016" i="9"/>
  <c r="AL1015" i="9"/>
  <c r="AN1015" i="9" s="1"/>
  <c r="AQ1015" i="9" s="1"/>
  <c r="AJ1015" i="9"/>
  <c r="AH1015" i="9"/>
  <c r="AL1014" i="9"/>
  <c r="AN1014" i="9" s="1"/>
  <c r="AQ1014" i="9" s="1"/>
  <c r="AJ1014" i="9"/>
  <c r="AH1014" i="9"/>
  <c r="AL1013" i="9"/>
  <c r="AN1013" i="9" s="1"/>
  <c r="AQ1013" i="9" s="1"/>
  <c r="AJ1013" i="9"/>
  <c r="AH1013" i="9"/>
  <c r="AL1012" i="9"/>
  <c r="AN1012" i="9" s="1"/>
  <c r="AQ1012" i="9" s="1"/>
  <c r="AJ1012" i="9"/>
  <c r="AH1012" i="9"/>
  <c r="AL1011" i="9"/>
  <c r="AN1011" i="9" s="1"/>
  <c r="AQ1011" i="9" s="1"/>
  <c r="AJ1011" i="9"/>
  <c r="AH1011" i="9"/>
  <c r="AL1010" i="9"/>
  <c r="AN1010" i="9" s="1"/>
  <c r="AQ1010" i="9" s="1"/>
  <c r="AJ1010" i="9"/>
  <c r="AH1010" i="9"/>
  <c r="AL1009" i="9"/>
  <c r="AN1009" i="9" s="1"/>
  <c r="AQ1009" i="9" s="1"/>
  <c r="AJ1009" i="9"/>
  <c r="AH1009" i="9"/>
  <c r="AL1008" i="9"/>
  <c r="AN1008" i="9" s="1"/>
  <c r="AQ1008" i="9" s="1"/>
  <c r="AJ1008" i="9"/>
  <c r="AH1008" i="9"/>
  <c r="AL1007" i="9"/>
  <c r="AN1007" i="9" s="1"/>
  <c r="AQ1007" i="9" s="1"/>
  <c r="AJ1007" i="9"/>
  <c r="AH1007" i="9"/>
  <c r="AL1006" i="9"/>
  <c r="AN1006" i="9" s="1"/>
  <c r="AQ1006" i="9" s="1"/>
  <c r="AJ1006" i="9"/>
  <c r="AH1006" i="9"/>
  <c r="AL1005" i="9"/>
  <c r="AN1005" i="9" s="1"/>
  <c r="AQ1005" i="9" s="1"/>
  <c r="AJ1005" i="9"/>
  <c r="AH1005" i="9"/>
  <c r="AL1004" i="9"/>
  <c r="AN1004" i="9" s="1"/>
  <c r="AQ1004" i="9" s="1"/>
  <c r="AJ1004" i="9"/>
  <c r="AH1004" i="9"/>
  <c r="AL1003" i="9"/>
  <c r="AN1003" i="9" s="1"/>
  <c r="AQ1003" i="9" s="1"/>
  <c r="AJ1003" i="9"/>
  <c r="AH1003" i="9"/>
  <c r="AL1002" i="9"/>
  <c r="AN1002" i="9" s="1"/>
  <c r="AQ1002" i="9" s="1"/>
  <c r="AJ1002" i="9"/>
  <c r="AH1002" i="9"/>
  <c r="AL1001" i="9"/>
  <c r="AN1001" i="9" s="1"/>
  <c r="AQ1001" i="9" s="1"/>
  <c r="AJ1001" i="9"/>
  <c r="AH1001" i="9"/>
  <c r="AL1000" i="9"/>
  <c r="AN1000" i="9" s="1"/>
  <c r="AQ1000" i="9" s="1"/>
  <c r="AJ1000" i="9"/>
  <c r="AH1000" i="9"/>
  <c r="AL999" i="9"/>
  <c r="AN999" i="9" s="1"/>
  <c r="AQ999" i="9" s="1"/>
  <c r="AJ999" i="9"/>
  <c r="AH999" i="9"/>
  <c r="AL998" i="9"/>
  <c r="AN998" i="9" s="1"/>
  <c r="AQ998" i="9" s="1"/>
  <c r="AJ998" i="9"/>
  <c r="AH998" i="9"/>
  <c r="AL997" i="9"/>
  <c r="AN997" i="9" s="1"/>
  <c r="AQ997" i="9" s="1"/>
  <c r="AJ997" i="9"/>
  <c r="AH997" i="9"/>
  <c r="AL996" i="9"/>
  <c r="AN996" i="9" s="1"/>
  <c r="AQ996" i="9" s="1"/>
  <c r="AJ996" i="9"/>
  <c r="AH996" i="9"/>
  <c r="AL995" i="9"/>
  <c r="AN995" i="9" s="1"/>
  <c r="AQ995" i="9" s="1"/>
  <c r="AJ995" i="9"/>
  <c r="AH995" i="9"/>
  <c r="AL994" i="9"/>
  <c r="AN994" i="9" s="1"/>
  <c r="AQ994" i="9" s="1"/>
  <c r="AJ994" i="9"/>
  <c r="AH994" i="9"/>
  <c r="AL993" i="9"/>
  <c r="AN993" i="9" s="1"/>
  <c r="AQ993" i="9" s="1"/>
  <c r="AK993" i="9"/>
  <c r="AM993" i="9" s="1"/>
  <c r="AL980" i="9"/>
  <c r="AN980" i="9" s="1"/>
  <c r="AQ980" i="9" s="1"/>
  <c r="AJ980" i="9"/>
  <c r="AH980" i="9"/>
  <c r="AL979" i="9"/>
  <c r="AN979" i="9" s="1"/>
  <c r="AQ979" i="9" s="1"/>
  <c r="AJ979" i="9"/>
  <c r="AH979" i="9"/>
  <c r="AL978" i="9"/>
  <c r="AN978" i="9" s="1"/>
  <c r="AQ978" i="9" s="1"/>
  <c r="AJ978" i="9"/>
  <c r="AH978" i="9"/>
  <c r="AL977" i="9"/>
  <c r="AN977" i="9" s="1"/>
  <c r="AQ977" i="9" s="1"/>
  <c r="AJ977" i="9"/>
  <c r="AH977" i="9"/>
  <c r="AL976" i="9"/>
  <c r="AN976" i="9" s="1"/>
  <c r="AQ976" i="9" s="1"/>
  <c r="AJ976" i="9"/>
  <c r="AH976" i="9"/>
  <c r="AL975" i="9"/>
  <c r="AN975" i="9" s="1"/>
  <c r="AQ975" i="9" s="1"/>
  <c r="AJ975" i="9"/>
  <c r="AH975" i="9"/>
  <c r="AL974" i="9"/>
  <c r="AN974" i="9" s="1"/>
  <c r="AQ974" i="9" s="1"/>
  <c r="AJ974" i="9"/>
  <c r="AH974" i="9"/>
  <c r="AL973" i="9"/>
  <c r="AN973" i="9" s="1"/>
  <c r="AQ973" i="9" s="1"/>
  <c r="AJ973" i="9"/>
  <c r="AH973" i="9"/>
  <c r="AL972" i="9"/>
  <c r="AN972" i="9" s="1"/>
  <c r="AQ972" i="9" s="1"/>
  <c r="AJ972" i="9"/>
  <c r="AH972" i="9"/>
  <c r="AL971" i="9"/>
  <c r="AN971" i="9" s="1"/>
  <c r="AQ971" i="9" s="1"/>
  <c r="AJ971" i="9"/>
  <c r="AH971" i="9"/>
  <c r="AL970" i="9"/>
  <c r="AN970" i="9" s="1"/>
  <c r="AQ970" i="9" s="1"/>
  <c r="AJ970" i="9"/>
  <c r="AH970" i="9"/>
  <c r="AL969" i="9"/>
  <c r="AN969" i="9" s="1"/>
  <c r="AQ969" i="9" s="1"/>
  <c r="AJ969" i="9"/>
  <c r="AH969" i="9"/>
  <c r="AL968" i="9"/>
  <c r="AN968" i="9" s="1"/>
  <c r="AQ968" i="9" s="1"/>
  <c r="AJ968" i="9"/>
  <c r="AH968" i="9"/>
  <c r="AL967" i="9"/>
  <c r="AN967" i="9" s="1"/>
  <c r="AQ967" i="9" s="1"/>
  <c r="AJ967" i="9"/>
  <c r="AH967" i="9"/>
  <c r="AL966" i="9"/>
  <c r="AN966" i="9" s="1"/>
  <c r="AQ966" i="9" s="1"/>
  <c r="AJ966" i="9"/>
  <c r="AH966" i="9"/>
  <c r="AL965" i="9"/>
  <c r="AN965" i="9" s="1"/>
  <c r="AQ965" i="9" s="1"/>
  <c r="AJ965" i="9"/>
  <c r="AH965" i="9"/>
  <c r="AL964" i="9"/>
  <c r="AN964" i="9" s="1"/>
  <c r="AQ964" i="9" s="1"/>
  <c r="AJ964" i="9"/>
  <c r="AH964" i="9"/>
  <c r="AL963" i="9"/>
  <c r="AN963" i="9" s="1"/>
  <c r="AQ963" i="9" s="1"/>
  <c r="AJ963" i="9"/>
  <c r="AH963" i="9"/>
  <c r="AL956" i="9"/>
  <c r="AN956" i="9" s="1"/>
  <c r="AQ956" i="9" s="1"/>
  <c r="AJ956" i="9"/>
  <c r="AH956" i="9"/>
  <c r="AL955" i="9"/>
  <c r="AN955" i="9" s="1"/>
  <c r="AQ955" i="9" s="1"/>
  <c r="AJ955" i="9"/>
  <c r="AH955" i="9"/>
  <c r="AL954" i="9"/>
  <c r="AN954" i="9" s="1"/>
  <c r="AQ954" i="9" s="1"/>
  <c r="AJ954" i="9"/>
  <c r="AH954" i="9"/>
  <c r="AL953" i="9"/>
  <c r="AN953" i="9" s="1"/>
  <c r="AQ953" i="9" s="1"/>
  <c r="AJ953" i="9"/>
  <c r="AH953" i="9"/>
  <c r="AL952" i="9"/>
  <c r="AN952" i="9" s="1"/>
  <c r="AQ952" i="9" s="1"/>
  <c r="AJ952" i="9"/>
  <c r="AH952" i="9"/>
  <c r="AL951" i="9"/>
  <c r="AN951" i="9" s="1"/>
  <c r="AQ951" i="9" s="1"/>
  <c r="AJ951" i="9"/>
  <c r="AH951" i="9"/>
  <c r="AL944" i="9"/>
  <c r="AN944" i="9" s="1"/>
  <c r="AQ944" i="9" s="1"/>
  <c r="AJ944" i="9"/>
  <c r="AH944" i="9"/>
  <c r="AL943" i="9"/>
  <c r="AN943" i="9" s="1"/>
  <c r="AQ943" i="9" s="1"/>
  <c r="AJ943" i="9"/>
  <c r="AH943" i="9"/>
  <c r="AL942" i="9"/>
  <c r="AN942" i="9" s="1"/>
  <c r="AQ942" i="9" s="1"/>
  <c r="AJ942" i="9"/>
  <c r="AH942" i="9"/>
  <c r="AL941" i="9"/>
  <c r="AN941" i="9" s="1"/>
  <c r="AQ941" i="9" s="1"/>
  <c r="AK941" i="9"/>
  <c r="AM941" i="9" s="1"/>
  <c r="AP941" i="9" s="1"/>
  <c r="AL940" i="9"/>
  <c r="AN940" i="9" s="1"/>
  <c r="AQ940" i="9" s="1"/>
  <c r="AJ940" i="9"/>
  <c r="AH940" i="9"/>
  <c r="AL939" i="9"/>
  <c r="AN939" i="9" s="1"/>
  <c r="AQ939" i="9" s="1"/>
  <c r="AJ939" i="9"/>
  <c r="AH939" i="9"/>
  <c r="AL938" i="9"/>
  <c r="AN938" i="9" s="1"/>
  <c r="AQ938" i="9" s="1"/>
  <c r="AJ938" i="9"/>
  <c r="AH938" i="9"/>
  <c r="AL937" i="9"/>
  <c r="AN937" i="9" s="1"/>
  <c r="AQ937" i="9" s="1"/>
  <c r="AJ937" i="9"/>
  <c r="AH937" i="9"/>
  <c r="AL936" i="9"/>
  <c r="AN936" i="9" s="1"/>
  <c r="AQ936" i="9" s="1"/>
  <c r="AJ936" i="9"/>
  <c r="AH936" i="9"/>
  <c r="AL935" i="9"/>
  <c r="AN935" i="9" s="1"/>
  <c r="AQ935" i="9" s="1"/>
  <c r="AJ935" i="9"/>
  <c r="AH935" i="9"/>
  <c r="AL934" i="9"/>
  <c r="AN934" i="9" s="1"/>
  <c r="AQ934" i="9" s="1"/>
  <c r="AJ934" i="9"/>
  <c r="AH934" i="9"/>
  <c r="AL933" i="9"/>
  <c r="AN933" i="9" s="1"/>
  <c r="AQ933" i="9" s="1"/>
  <c r="AJ933" i="9"/>
  <c r="AH933" i="9"/>
  <c r="AL932" i="9"/>
  <c r="AN932" i="9" s="1"/>
  <c r="AQ932" i="9" s="1"/>
  <c r="AJ932" i="9"/>
  <c r="AH932" i="9"/>
  <c r="AL931" i="9"/>
  <c r="AN931" i="9" s="1"/>
  <c r="AQ931" i="9" s="1"/>
  <c r="AJ931" i="9"/>
  <c r="AH931" i="9"/>
  <c r="AL930" i="9"/>
  <c r="AN930" i="9" s="1"/>
  <c r="AQ930" i="9" s="1"/>
  <c r="AJ930" i="9"/>
  <c r="AH930" i="9"/>
  <c r="AL929" i="9"/>
  <c r="AN929" i="9" s="1"/>
  <c r="AQ929" i="9" s="1"/>
  <c r="AJ929" i="9"/>
  <c r="AH929" i="9"/>
  <c r="AL928" i="9"/>
  <c r="AN928" i="9" s="1"/>
  <c r="AQ928" i="9" s="1"/>
  <c r="AJ928" i="9"/>
  <c r="AH928" i="9"/>
  <c r="AL927" i="9"/>
  <c r="AN927" i="9" s="1"/>
  <c r="AQ927" i="9" s="1"/>
  <c r="AJ927" i="9"/>
  <c r="AH927" i="9"/>
  <c r="AL926" i="9"/>
  <c r="AN926" i="9" s="1"/>
  <c r="AQ926" i="9" s="1"/>
  <c r="AJ926" i="9"/>
  <c r="AH926" i="9"/>
  <c r="AL925" i="9"/>
  <c r="AN925" i="9" s="1"/>
  <c r="AQ925" i="9" s="1"/>
  <c r="AJ925" i="9"/>
  <c r="AH925" i="9"/>
  <c r="AL924" i="9"/>
  <c r="AN924" i="9" s="1"/>
  <c r="AQ924" i="9" s="1"/>
  <c r="AJ924" i="9"/>
  <c r="AH924" i="9"/>
  <c r="AL923" i="9"/>
  <c r="AN923" i="9" s="1"/>
  <c r="AQ923" i="9" s="1"/>
  <c r="AJ923" i="9"/>
  <c r="AH923" i="9"/>
  <c r="AL922" i="9"/>
  <c r="AN922" i="9" s="1"/>
  <c r="AQ922" i="9" s="1"/>
  <c r="AJ922" i="9"/>
  <c r="AH922" i="9"/>
  <c r="AL921" i="9"/>
  <c r="AN921" i="9" s="1"/>
  <c r="AQ921" i="9" s="1"/>
  <c r="AJ921" i="9"/>
  <c r="AH921" i="9"/>
  <c r="AL920" i="9"/>
  <c r="AN920" i="9" s="1"/>
  <c r="AQ920" i="9" s="1"/>
  <c r="AJ920" i="9"/>
  <c r="AH920" i="9"/>
  <c r="AL919" i="9"/>
  <c r="AN919" i="9" s="1"/>
  <c r="AQ919" i="9" s="1"/>
  <c r="AJ919" i="9"/>
  <c r="AH919" i="9"/>
  <c r="AL918" i="9"/>
  <c r="AN918" i="9" s="1"/>
  <c r="AQ918" i="9" s="1"/>
  <c r="AJ918" i="9"/>
  <c r="AH918" i="9"/>
  <c r="AL917" i="9"/>
  <c r="AN917" i="9" s="1"/>
  <c r="AQ917" i="9" s="1"/>
  <c r="AJ917" i="9"/>
  <c r="AH917" i="9"/>
  <c r="AL916" i="9"/>
  <c r="AN916" i="9" s="1"/>
  <c r="AQ916" i="9" s="1"/>
  <c r="AJ916" i="9"/>
  <c r="AH916" i="9"/>
  <c r="AL915" i="9"/>
  <c r="AN915" i="9" s="1"/>
  <c r="AQ915" i="9" s="1"/>
  <c r="AJ915" i="9"/>
  <c r="AH915" i="9"/>
  <c r="AL914" i="9"/>
  <c r="AN914" i="9" s="1"/>
  <c r="AQ914" i="9" s="1"/>
  <c r="AJ914" i="9"/>
  <c r="AH914" i="9"/>
  <c r="AL913" i="9"/>
  <c r="AN913" i="9" s="1"/>
  <c r="AQ913" i="9" s="1"/>
  <c r="AJ913" i="9"/>
  <c r="AH913" i="9"/>
  <c r="AL912" i="9"/>
  <c r="AN912" i="9" s="1"/>
  <c r="AQ912" i="9" s="1"/>
  <c r="AJ912" i="9"/>
  <c r="AH912" i="9"/>
  <c r="AL911" i="9"/>
  <c r="AN911" i="9" s="1"/>
  <c r="AQ911" i="9" s="1"/>
  <c r="AJ911" i="9"/>
  <c r="AH911" i="9"/>
  <c r="AL910" i="9"/>
  <c r="AN910" i="9" s="1"/>
  <c r="AQ910" i="9" s="1"/>
  <c r="AJ910" i="9"/>
  <c r="AH910" i="9"/>
  <c r="AL909" i="9"/>
  <c r="AN909" i="9" s="1"/>
  <c r="AQ909" i="9" s="1"/>
  <c r="AJ909" i="9"/>
  <c r="AH909" i="9"/>
  <c r="AL908" i="9"/>
  <c r="AN908" i="9" s="1"/>
  <c r="AQ908" i="9" s="1"/>
  <c r="AJ908" i="9"/>
  <c r="AH908" i="9"/>
  <c r="AL907" i="9"/>
  <c r="AN907" i="9" s="1"/>
  <c r="AQ907" i="9" s="1"/>
  <c r="AJ907" i="9"/>
  <c r="AH907" i="9"/>
  <c r="AL906" i="9"/>
  <c r="AN906" i="9" s="1"/>
  <c r="AQ906" i="9" s="1"/>
  <c r="AJ906" i="9"/>
  <c r="AH906" i="9"/>
  <c r="AL905" i="9"/>
  <c r="AN905" i="9" s="1"/>
  <c r="AQ905" i="9" s="1"/>
  <c r="AJ905" i="9"/>
  <c r="AH905" i="9"/>
  <c r="AL904" i="9"/>
  <c r="AN904" i="9" s="1"/>
  <c r="AQ904" i="9" s="1"/>
  <c r="AJ904" i="9"/>
  <c r="AH904" i="9"/>
  <c r="AL903" i="9"/>
  <c r="AN903" i="9" s="1"/>
  <c r="AQ903" i="9" s="1"/>
  <c r="AJ903" i="9"/>
  <c r="AH903" i="9"/>
  <c r="AL896" i="9"/>
  <c r="AN896" i="9" s="1"/>
  <c r="AQ896" i="9" s="1"/>
  <c r="AJ896" i="9"/>
  <c r="AH896" i="9"/>
  <c r="AL895" i="9"/>
  <c r="AN895" i="9" s="1"/>
  <c r="AQ895" i="9" s="1"/>
  <c r="AJ895" i="9"/>
  <c r="AH895" i="9"/>
  <c r="AL894" i="9"/>
  <c r="AN894" i="9" s="1"/>
  <c r="AQ894" i="9" s="1"/>
  <c r="AJ894" i="9"/>
  <c r="AH894" i="9"/>
  <c r="AL893" i="9"/>
  <c r="AN893" i="9" s="1"/>
  <c r="AQ893" i="9" s="1"/>
  <c r="AJ893" i="9"/>
  <c r="AH893" i="9"/>
  <c r="AL892" i="9"/>
  <c r="AN892" i="9" s="1"/>
  <c r="AQ892" i="9" s="1"/>
  <c r="AJ892" i="9"/>
  <c r="AH892" i="9"/>
  <c r="AL891" i="9"/>
  <c r="AN891" i="9" s="1"/>
  <c r="AQ891" i="9" s="1"/>
  <c r="AJ891" i="9"/>
  <c r="AH891" i="9"/>
  <c r="AL890" i="9"/>
  <c r="AN890" i="9" s="1"/>
  <c r="AQ890" i="9" s="1"/>
  <c r="AJ890" i="9"/>
  <c r="AH890" i="9"/>
  <c r="AL889" i="9"/>
  <c r="AN889" i="9" s="1"/>
  <c r="AQ889" i="9" s="1"/>
  <c r="AJ889" i="9"/>
  <c r="AH889" i="9"/>
  <c r="AL888" i="9"/>
  <c r="AN888" i="9" s="1"/>
  <c r="AQ888" i="9" s="1"/>
  <c r="AJ888" i="9"/>
  <c r="AH888" i="9"/>
  <c r="AL887" i="9"/>
  <c r="AN887" i="9" s="1"/>
  <c r="AQ887" i="9" s="1"/>
  <c r="AJ887" i="9"/>
  <c r="AH887" i="9"/>
  <c r="AL886" i="9"/>
  <c r="AN886" i="9" s="1"/>
  <c r="AQ886" i="9" s="1"/>
  <c r="AJ886" i="9"/>
  <c r="AH886" i="9"/>
  <c r="AL885" i="9"/>
  <c r="AN885" i="9" s="1"/>
  <c r="AQ885" i="9" s="1"/>
  <c r="AJ885" i="9"/>
  <c r="AH885" i="9"/>
  <c r="AL884" i="9"/>
  <c r="AN884" i="9" s="1"/>
  <c r="AQ884" i="9" s="1"/>
  <c r="AJ884" i="9"/>
  <c r="AH884" i="9"/>
  <c r="AL883" i="9"/>
  <c r="AN883" i="9" s="1"/>
  <c r="AQ883" i="9" s="1"/>
  <c r="AJ883" i="9"/>
  <c r="AH883" i="9"/>
  <c r="AL882" i="9"/>
  <c r="AN882" i="9" s="1"/>
  <c r="AQ882" i="9" s="1"/>
  <c r="AJ882" i="9"/>
  <c r="AH882" i="9"/>
  <c r="AL881" i="9"/>
  <c r="AN881" i="9" s="1"/>
  <c r="AQ881" i="9" s="1"/>
  <c r="AJ881" i="9"/>
  <c r="AH881" i="9"/>
  <c r="AL880" i="9"/>
  <c r="AN880" i="9" s="1"/>
  <c r="AQ880" i="9" s="1"/>
  <c r="AJ880" i="9"/>
  <c r="AH880" i="9"/>
  <c r="AL879" i="9"/>
  <c r="AN879" i="9" s="1"/>
  <c r="AQ879" i="9" s="1"/>
  <c r="AJ879" i="9"/>
  <c r="AH879" i="9"/>
  <c r="AL872" i="9"/>
  <c r="AN872" i="9" s="1"/>
  <c r="AQ872" i="9" s="1"/>
  <c r="AJ872" i="9"/>
  <c r="AH872" i="9"/>
  <c r="AL871" i="9"/>
  <c r="AN871" i="9" s="1"/>
  <c r="AQ871" i="9" s="1"/>
  <c r="AJ871" i="9"/>
  <c r="AH871" i="9"/>
  <c r="AL870" i="9"/>
  <c r="AN870" i="9" s="1"/>
  <c r="AQ870" i="9" s="1"/>
  <c r="AJ870" i="9"/>
  <c r="AH870" i="9"/>
  <c r="AL869" i="9"/>
  <c r="AN869" i="9" s="1"/>
  <c r="AQ869" i="9" s="1"/>
  <c r="AJ869" i="9"/>
  <c r="AH869" i="9"/>
  <c r="AL868" i="9"/>
  <c r="AN868" i="9" s="1"/>
  <c r="AQ868" i="9" s="1"/>
  <c r="AJ868" i="9"/>
  <c r="AH868" i="9"/>
  <c r="AL867" i="9"/>
  <c r="AN867" i="9" s="1"/>
  <c r="AQ867" i="9" s="1"/>
  <c r="AJ867" i="9"/>
  <c r="AH867" i="9"/>
  <c r="AL866" i="9"/>
  <c r="AN866" i="9" s="1"/>
  <c r="AQ866" i="9" s="1"/>
  <c r="AJ866" i="9"/>
  <c r="AH866" i="9"/>
  <c r="AL865" i="9"/>
  <c r="AN865" i="9" s="1"/>
  <c r="AQ865" i="9" s="1"/>
  <c r="AJ865" i="9"/>
  <c r="AH865" i="9"/>
  <c r="AL864" i="9"/>
  <c r="AN864" i="9" s="1"/>
  <c r="AQ864" i="9" s="1"/>
  <c r="AJ864" i="9"/>
  <c r="AH864" i="9"/>
  <c r="AL863" i="9"/>
  <c r="AN863" i="9" s="1"/>
  <c r="AQ863" i="9" s="1"/>
  <c r="AJ863" i="9"/>
  <c r="AH863" i="9"/>
  <c r="AL862" i="9"/>
  <c r="AN862" i="9" s="1"/>
  <c r="AQ862" i="9" s="1"/>
  <c r="AJ862" i="9"/>
  <c r="AH862" i="9"/>
  <c r="AL861" i="9"/>
  <c r="AN861" i="9" s="1"/>
  <c r="AQ861" i="9" s="1"/>
  <c r="AJ861" i="9"/>
  <c r="AH861" i="9"/>
  <c r="AL860" i="9"/>
  <c r="AN860" i="9" s="1"/>
  <c r="AQ860" i="9" s="1"/>
  <c r="AJ860" i="9"/>
  <c r="AH860" i="9"/>
  <c r="AL859" i="9"/>
  <c r="AN859" i="9" s="1"/>
  <c r="AQ859" i="9" s="1"/>
  <c r="AJ859" i="9"/>
  <c r="AH859" i="9"/>
  <c r="AL858" i="9"/>
  <c r="AN858" i="9" s="1"/>
  <c r="AQ858" i="9" s="1"/>
  <c r="AJ858" i="9"/>
  <c r="AH858" i="9"/>
  <c r="AL857" i="9"/>
  <c r="AN857" i="9" s="1"/>
  <c r="AQ857" i="9" s="1"/>
  <c r="AJ857" i="9"/>
  <c r="AH857" i="9"/>
  <c r="AL856" i="9"/>
  <c r="AN856" i="9" s="1"/>
  <c r="AQ856" i="9" s="1"/>
  <c r="AJ856" i="9"/>
  <c r="AH856" i="9"/>
  <c r="AL855" i="9"/>
  <c r="AN855" i="9" s="1"/>
  <c r="AQ855" i="9" s="1"/>
  <c r="AJ855" i="9"/>
  <c r="AH855" i="9"/>
  <c r="AL854" i="9"/>
  <c r="AN854" i="9" s="1"/>
  <c r="AQ854" i="9" s="1"/>
  <c r="AJ854" i="9"/>
  <c r="AH854" i="9"/>
  <c r="AL853" i="9"/>
  <c r="AN853" i="9" s="1"/>
  <c r="AQ853" i="9" s="1"/>
  <c r="AJ853" i="9"/>
  <c r="AH853" i="9"/>
  <c r="AL852" i="9"/>
  <c r="AN852" i="9" s="1"/>
  <c r="AQ852" i="9" s="1"/>
  <c r="AJ852" i="9"/>
  <c r="AH852" i="9"/>
  <c r="AL851" i="9"/>
  <c r="AN851" i="9" s="1"/>
  <c r="AQ851" i="9" s="1"/>
  <c r="AJ851" i="9"/>
  <c r="AH851" i="9"/>
  <c r="AL850" i="9"/>
  <c r="AN850" i="9" s="1"/>
  <c r="AQ850" i="9" s="1"/>
  <c r="AJ850" i="9"/>
  <c r="AH850" i="9"/>
  <c r="AL849" i="9"/>
  <c r="AN849" i="9" s="1"/>
  <c r="AQ849" i="9" s="1"/>
  <c r="AJ849" i="9"/>
  <c r="AH849" i="9"/>
  <c r="AL848" i="9"/>
  <c r="AN848" i="9" s="1"/>
  <c r="AQ848" i="9" s="1"/>
  <c r="AJ848" i="9"/>
  <c r="AH848" i="9"/>
  <c r="AL847" i="9"/>
  <c r="AN847" i="9" s="1"/>
  <c r="AQ847" i="9" s="1"/>
  <c r="AJ847" i="9"/>
  <c r="AH847" i="9"/>
  <c r="AL846" i="9"/>
  <c r="AN846" i="9" s="1"/>
  <c r="AQ846" i="9" s="1"/>
  <c r="AJ846" i="9"/>
  <c r="AH846" i="9"/>
  <c r="AL845" i="9"/>
  <c r="AN845" i="9" s="1"/>
  <c r="AQ845" i="9" s="1"/>
  <c r="AJ845" i="9"/>
  <c r="AH845" i="9"/>
  <c r="AL844" i="9"/>
  <c r="AN844" i="9" s="1"/>
  <c r="AQ844" i="9" s="1"/>
  <c r="AJ844" i="9"/>
  <c r="AH844" i="9"/>
  <c r="AL843" i="9"/>
  <c r="AN843" i="9" s="1"/>
  <c r="AQ843" i="9" s="1"/>
  <c r="AJ843" i="9"/>
  <c r="AH843" i="9"/>
  <c r="AL842" i="9"/>
  <c r="AN842" i="9" s="1"/>
  <c r="AQ842" i="9" s="1"/>
  <c r="AJ842" i="9"/>
  <c r="AH842" i="9"/>
  <c r="AL841" i="9"/>
  <c r="AN841" i="9" s="1"/>
  <c r="AQ841" i="9" s="1"/>
  <c r="AJ841" i="9"/>
  <c r="AH841" i="9"/>
  <c r="AL840" i="9"/>
  <c r="AN840" i="9" s="1"/>
  <c r="AQ840" i="9" s="1"/>
  <c r="AJ840" i="9"/>
  <c r="AH840" i="9"/>
  <c r="AL839" i="9"/>
  <c r="AN839" i="9" s="1"/>
  <c r="AQ839" i="9" s="1"/>
  <c r="AJ839" i="9"/>
  <c r="AH839" i="9"/>
  <c r="AL838" i="9"/>
  <c r="AN838" i="9" s="1"/>
  <c r="AQ838" i="9" s="1"/>
  <c r="AJ838" i="9"/>
  <c r="AH838" i="9"/>
  <c r="AL837" i="9"/>
  <c r="AN837" i="9" s="1"/>
  <c r="AQ837" i="9" s="1"/>
  <c r="AJ837" i="9"/>
  <c r="AH837" i="9"/>
  <c r="AL830" i="9"/>
  <c r="AN830" i="9" s="1"/>
  <c r="AQ830" i="9" s="1"/>
  <c r="AJ830" i="9"/>
  <c r="AH830" i="9"/>
  <c r="AL829" i="9"/>
  <c r="AN829" i="9" s="1"/>
  <c r="AQ829" i="9" s="1"/>
  <c r="AJ829" i="9"/>
  <c r="AH829" i="9"/>
  <c r="AL828" i="9"/>
  <c r="AN828" i="9" s="1"/>
  <c r="AQ828" i="9" s="1"/>
  <c r="AJ828" i="9"/>
  <c r="AH828" i="9"/>
  <c r="AL827" i="9"/>
  <c r="AN827" i="9" s="1"/>
  <c r="AQ827" i="9" s="1"/>
  <c r="AJ827" i="9"/>
  <c r="AH827" i="9"/>
  <c r="AL826" i="9"/>
  <c r="AN826" i="9" s="1"/>
  <c r="AQ826" i="9" s="1"/>
  <c r="AJ826" i="9"/>
  <c r="AH826" i="9"/>
  <c r="AL825" i="9"/>
  <c r="AN825" i="9" s="1"/>
  <c r="AQ825" i="9" s="1"/>
  <c r="AJ825" i="9"/>
  <c r="AH825" i="9"/>
  <c r="AL824" i="9"/>
  <c r="AN824" i="9" s="1"/>
  <c r="AQ824" i="9" s="1"/>
  <c r="AJ824" i="9"/>
  <c r="AH824" i="9"/>
  <c r="AL821" i="9"/>
  <c r="AN821" i="9" s="1"/>
  <c r="AQ821" i="9" s="1"/>
  <c r="AJ821" i="9"/>
  <c r="AH821" i="9"/>
  <c r="AL820" i="9"/>
  <c r="AN820" i="9" s="1"/>
  <c r="AQ820" i="9" s="1"/>
  <c r="AJ820" i="9"/>
  <c r="AH820" i="9"/>
  <c r="AL818" i="9"/>
  <c r="AN818" i="9" s="1"/>
  <c r="AQ818" i="9" s="1"/>
  <c r="AJ818" i="9"/>
  <c r="AH818" i="9"/>
  <c r="AL817" i="9"/>
  <c r="AN817" i="9" s="1"/>
  <c r="AQ817" i="9" s="1"/>
  <c r="AJ817" i="9"/>
  <c r="AH817" i="9"/>
  <c r="AL816" i="9"/>
  <c r="AN816" i="9" s="1"/>
  <c r="AQ816" i="9" s="1"/>
  <c r="AJ816" i="9"/>
  <c r="AH816" i="9"/>
  <c r="AL815" i="9"/>
  <c r="AN815" i="9" s="1"/>
  <c r="AQ815" i="9" s="1"/>
  <c r="AJ815" i="9"/>
  <c r="AH815" i="9"/>
  <c r="AL814" i="9"/>
  <c r="AN814" i="9" s="1"/>
  <c r="AQ814" i="9" s="1"/>
  <c r="AJ814" i="9"/>
  <c r="AH814" i="9"/>
  <c r="AL813" i="9"/>
  <c r="AN813" i="9" s="1"/>
  <c r="AQ813" i="9" s="1"/>
  <c r="AJ813" i="9"/>
  <c r="AH813" i="9"/>
  <c r="AL806" i="9"/>
  <c r="AN806" i="9" s="1"/>
  <c r="AQ806" i="9" s="1"/>
  <c r="AJ806" i="9"/>
  <c r="AH806" i="9"/>
  <c r="AL805" i="9"/>
  <c r="AN805" i="9" s="1"/>
  <c r="AQ805" i="9" s="1"/>
  <c r="AJ805" i="9"/>
  <c r="AH805" i="9"/>
  <c r="AL804" i="9"/>
  <c r="AN804" i="9" s="1"/>
  <c r="AQ804" i="9" s="1"/>
  <c r="AJ804" i="9"/>
  <c r="AH804" i="9"/>
  <c r="AL803" i="9"/>
  <c r="AN803" i="9" s="1"/>
  <c r="AQ803" i="9" s="1"/>
  <c r="AJ803" i="9"/>
  <c r="AH803" i="9"/>
  <c r="AL802" i="9"/>
  <c r="AN802" i="9" s="1"/>
  <c r="AQ802" i="9" s="1"/>
  <c r="AJ802" i="9"/>
  <c r="AH802" i="9"/>
  <c r="AL801" i="9"/>
  <c r="AN801" i="9" s="1"/>
  <c r="AQ801" i="9" s="1"/>
  <c r="AJ801" i="9"/>
  <c r="AH801" i="9"/>
  <c r="AL794" i="9"/>
  <c r="AN794" i="9" s="1"/>
  <c r="AQ794" i="9" s="1"/>
  <c r="AJ794" i="9"/>
  <c r="AH794" i="9"/>
  <c r="AL793" i="9"/>
  <c r="AN793" i="9" s="1"/>
  <c r="AQ793" i="9" s="1"/>
  <c r="AJ793" i="9"/>
  <c r="AH793" i="9"/>
  <c r="AL792" i="9"/>
  <c r="AN792" i="9" s="1"/>
  <c r="AQ792" i="9" s="1"/>
  <c r="AJ792" i="9"/>
  <c r="AH792" i="9"/>
  <c r="AL791" i="9"/>
  <c r="AN791" i="9" s="1"/>
  <c r="AQ791" i="9" s="1"/>
  <c r="AJ791" i="9"/>
  <c r="AH791" i="9"/>
  <c r="AL790" i="9"/>
  <c r="AN790" i="9" s="1"/>
  <c r="AQ790" i="9" s="1"/>
  <c r="AJ790" i="9"/>
  <c r="AH790" i="9"/>
  <c r="AL789" i="9"/>
  <c r="AN789" i="9" s="1"/>
  <c r="AQ789" i="9" s="1"/>
  <c r="AJ789" i="9"/>
  <c r="AH789" i="9"/>
  <c r="AL788" i="9"/>
  <c r="AN788" i="9" s="1"/>
  <c r="AQ788" i="9" s="1"/>
  <c r="AJ788" i="9"/>
  <c r="AH788" i="9"/>
  <c r="AL787" i="9"/>
  <c r="AN787" i="9" s="1"/>
  <c r="AQ787" i="9" s="1"/>
  <c r="AJ787" i="9"/>
  <c r="AH787" i="9"/>
  <c r="AL786" i="9"/>
  <c r="AN786" i="9" s="1"/>
  <c r="AQ786" i="9" s="1"/>
  <c r="AJ786" i="9"/>
  <c r="AH786" i="9"/>
  <c r="AL785" i="9"/>
  <c r="AN785" i="9" s="1"/>
  <c r="AQ785" i="9" s="1"/>
  <c r="AJ785" i="9"/>
  <c r="AH785" i="9"/>
  <c r="AL784" i="9"/>
  <c r="AN784" i="9" s="1"/>
  <c r="AQ784" i="9" s="1"/>
  <c r="AJ784" i="9"/>
  <c r="AH784" i="9"/>
  <c r="AL783" i="9"/>
  <c r="AN783" i="9" s="1"/>
  <c r="AQ783" i="9" s="1"/>
  <c r="AJ783" i="9"/>
  <c r="AH783" i="9"/>
  <c r="AL782" i="9"/>
  <c r="AN782" i="9" s="1"/>
  <c r="AQ782" i="9" s="1"/>
  <c r="AJ782" i="9"/>
  <c r="AH782" i="9"/>
  <c r="AL781" i="9"/>
  <c r="AN781" i="9" s="1"/>
  <c r="AQ781" i="9" s="1"/>
  <c r="AJ781" i="9"/>
  <c r="AH781" i="9"/>
  <c r="AL780" i="9"/>
  <c r="AN780" i="9" s="1"/>
  <c r="AQ780" i="9" s="1"/>
  <c r="AJ780" i="9"/>
  <c r="AH780" i="9"/>
  <c r="AL779" i="9"/>
  <c r="AN779" i="9" s="1"/>
  <c r="AQ779" i="9" s="1"/>
  <c r="AJ779" i="9"/>
  <c r="AH779" i="9"/>
  <c r="AL778" i="9"/>
  <c r="AN778" i="9" s="1"/>
  <c r="AQ778" i="9" s="1"/>
  <c r="AJ778" i="9"/>
  <c r="AH778" i="9"/>
  <c r="AL777" i="9"/>
  <c r="AN777" i="9" s="1"/>
  <c r="AQ777" i="9" s="1"/>
  <c r="AJ777" i="9"/>
  <c r="AH777" i="9"/>
  <c r="AL776" i="9"/>
  <c r="AN776" i="9" s="1"/>
  <c r="AQ776" i="9" s="1"/>
  <c r="AJ776" i="9"/>
  <c r="AH776" i="9"/>
  <c r="AL775" i="9"/>
  <c r="AN775" i="9" s="1"/>
  <c r="AQ775" i="9" s="1"/>
  <c r="AJ775" i="9"/>
  <c r="AH775" i="9"/>
  <c r="AL774" i="9"/>
  <c r="AN774" i="9" s="1"/>
  <c r="AQ774" i="9" s="1"/>
  <c r="AJ774" i="9"/>
  <c r="AH774" i="9"/>
  <c r="AL773" i="9"/>
  <c r="AN773" i="9" s="1"/>
  <c r="AQ773" i="9" s="1"/>
  <c r="AJ773" i="9"/>
  <c r="AH773" i="9"/>
  <c r="AL772" i="9"/>
  <c r="AN772" i="9" s="1"/>
  <c r="AQ772" i="9" s="1"/>
  <c r="AJ772" i="9"/>
  <c r="AH772" i="9"/>
  <c r="AL771" i="9"/>
  <c r="AN771" i="9" s="1"/>
  <c r="AQ771" i="9" s="1"/>
  <c r="AJ771" i="9"/>
  <c r="AH771" i="9"/>
  <c r="AL770" i="9"/>
  <c r="AN770" i="9" s="1"/>
  <c r="AQ770" i="9" s="1"/>
  <c r="AJ770" i="9"/>
  <c r="AH770" i="9"/>
  <c r="AL769" i="9"/>
  <c r="AN769" i="9" s="1"/>
  <c r="AQ769" i="9" s="1"/>
  <c r="AJ769" i="9"/>
  <c r="AH769" i="9"/>
  <c r="AL768" i="9"/>
  <c r="AN768" i="9" s="1"/>
  <c r="AQ768" i="9" s="1"/>
  <c r="AJ768" i="9"/>
  <c r="AH768" i="9"/>
  <c r="AL767" i="9"/>
  <c r="AN767" i="9" s="1"/>
  <c r="AQ767" i="9" s="1"/>
  <c r="AJ767" i="9"/>
  <c r="AH767" i="9"/>
  <c r="AL766" i="9"/>
  <c r="AN766" i="9" s="1"/>
  <c r="AQ766" i="9" s="1"/>
  <c r="AJ766" i="9"/>
  <c r="AH766" i="9"/>
  <c r="AL765" i="9"/>
  <c r="AN765" i="9" s="1"/>
  <c r="AQ765" i="9" s="1"/>
  <c r="AJ765" i="9"/>
  <c r="AH765" i="9"/>
  <c r="AL764" i="9"/>
  <c r="AN764" i="9" s="1"/>
  <c r="AQ764" i="9" s="1"/>
  <c r="AJ764" i="9"/>
  <c r="AH764" i="9"/>
  <c r="AL763" i="9"/>
  <c r="AN763" i="9" s="1"/>
  <c r="AQ763" i="9" s="1"/>
  <c r="AJ763" i="9"/>
  <c r="AH763" i="9"/>
  <c r="AL762" i="9"/>
  <c r="AN762" i="9" s="1"/>
  <c r="AQ762" i="9" s="1"/>
  <c r="AJ762" i="9"/>
  <c r="AH762" i="9"/>
  <c r="AL761" i="9"/>
  <c r="AN761" i="9" s="1"/>
  <c r="AQ761" i="9" s="1"/>
  <c r="AJ761" i="9"/>
  <c r="AH761" i="9"/>
  <c r="AL760" i="9"/>
  <c r="AN760" i="9" s="1"/>
  <c r="AQ760" i="9" s="1"/>
  <c r="AJ760" i="9"/>
  <c r="AH760" i="9"/>
  <c r="AL759" i="9"/>
  <c r="AN759" i="9" s="1"/>
  <c r="AQ759" i="9" s="1"/>
  <c r="AJ759" i="9"/>
  <c r="AH759" i="9"/>
  <c r="AL758" i="9"/>
  <c r="AN758" i="9" s="1"/>
  <c r="AQ758" i="9" s="1"/>
  <c r="AJ758" i="9"/>
  <c r="AH758" i="9"/>
  <c r="AL757" i="9"/>
  <c r="AN757" i="9" s="1"/>
  <c r="AQ757" i="9" s="1"/>
  <c r="AJ757" i="9"/>
  <c r="AH757" i="9"/>
  <c r="AL756" i="9"/>
  <c r="AN756" i="9" s="1"/>
  <c r="AQ756" i="9" s="1"/>
  <c r="AJ756" i="9"/>
  <c r="AH756" i="9"/>
  <c r="AL755" i="9"/>
  <c r="AN755" i="9" s="1"/>
  <c r="AQ755" i="9" s="1"/>
  <c r="AJ755" i="9"/>
  <c r="AH755" i="9"/>
  <c r="AL754" i="9"/>
  <c r="AN754" i="9" s="1"/>
  <c r="AQ754" i="9" s="1"/>
  <c r="AJ754" i="9"/>
  <c r="AH754" i="9"/>
  <c r="AL753" i="9"/>
  <c r="AN753" i="9" s="1"/>
  <c r="AQ753" i="9" s="1"/>
  <c r="AJ753" i="9"/>
  <c r="AH753" i="9"/>
  <c r="AL752" i="9"/>
  <c r="AN752" i="9" s="1"/>
  <c r="AQ752" i="9" s="1"/>
  <c r="AJ752" i="9"/>
  <c r="AH752" i="9"/>
  <c r="AL751" i="9"/>
  <c r="AN751" i="9" s="1"/>
  <c r="AQ751" i="9" s="1"/>
  <c r="AJ751" i="9"/>
  <c r="AH751" i="9"/>
  <c r="AL750" i="9"/>
  <c r="AN750" i="9" s="1"/>
  <c r="AQ750" i="9" s="1"/>
  <c r="AJ750" i="9"/>
  <c r="AH750" i="9"/>
  <c r="AL749" i="9"/>
  <c r="AN749" i="9" s="1"/>
  <c r="AQ749" i="9" s="1"/>
  <c r="AJ749" i="9"/>
  <c r="AH749" i="9"/>
  <c r="AL748" i="9"/>
  <c r="AN748" i="9" s="1"/>
  <c r="AQ748" i="9" s="1"/>
  <c r="AJ748" i="9"/>
  <c r="AH748" i="9"/>
  <c r="AL747" i="9"/>
  <c r="AN747" i="9" s="1"/>
  <c r="AQ747" i="9" s="1"/>
  <c r="AJ747" i="9"/>
  <c r="AH747" i="9"/>
  <c r="AL746" i="9"/>
  <c r="AN746" i="9" s="1"/>
  <c r="AQ746" i="9" s="1"/>
  <c r="AJ746" i="9"/>
  <c r="AH746" i="9"/>
  <c r="AL745" i="9"/>
  <c r="AN745" i="9" s="1"/>
  <c r="AQ745" i="9" s="1"/>
  <c r="AJ745" i="9"/>
  <c r="AH745" i="9"/>
  <c r="AL744" i="9"/>
  <c r="AN744" i="9" s="1"/>
  <c r="AQ744" i="9" s="1"/>
  <c r="AJ744" i="9"/>
  <c r="AH744" i="9"/>
  <c r="AL743" i="9"/>
  <c r="AN743" i="9" s="1"/>
  <c r="AQ743" i="9" s="1"/>
  <c r="AJ743" i="9"/>
  <c r="AH743" i="9"/>
  <c r="AL742" i="9"/>
  <c r="AN742" i="9" s="1"/>
  <c r="AQ742" i="9" s="1"/>
  <c r="AJ742" i="9"/>
  <c r="AH742" i="9"/>
  <c r="AL741" i="9"/>
  <c r="AN741" i="9" s="1"/>
  <c r="AQ741" i="9" s="1"/>
  <c r="AJ741" i="9"/>
  <c r="AH741" i="9"/>
  <c r="AL740" i="9"/>
  <c r="AN740" i="9" s="1"/>
  <c r="AQ740" i="9" s="1"/>
  <c r="AJ740" i="9"/>
  <c r="AH740" i="9"/>
  <c r="AL739" i="9"/>
  <c r="AN739" i="9" s="1"/>
  <c r="AQ739" i="9" s="1"/>
  <c r="AJ739" i="9"/>
  <c r="AH739" i="9"/>
  <c r="AL738" i="9"/>
  <c r="AN738" i="9" s="1"/>
  <c r="AQ738" i="9" s="1"/>
  <c r="AJ738" i="9"/>
  <c r="AH738" i="9"/>
  <c r="AL737" i="9"/>
  <c r="AN737" i="9" s="1"/>
  <c r="AQ737" i="9" s="1"/>
  <c r="AJ737" i="9"/>
  <c r="AH737" i="9"/>
  <c r="AL736" i="9"/>
  <c r="AN736" i="9" s="1"/>
  <c r="AQ736" i="9" s="1"/>
  <c r="AJ736" i="9"/>
  <c r="AH736" i="9"/>
  <c r="AL735" i="9"/>
  <c r="AN735" i="9" s="1"/>
  <c r="AQ735" i="9" s="1"/>
  <c r="AJ735" i="9"/>
  <c r="AH735" i="9"/>
  <c r="AL734" i="9"/>
  <c r="AN734" i="9" s="1"/>
  <c r="AQ734" i="9" s="1"/>
  <c r="AJ734" i="9"/>
  <c r="AH734" i="9"/>
  <c r="AL733" i="9"/>
  <c r="AN733" i="9" s="1"/>
  <c r="AQ733" i="9" s="1"/>
  <c r="AJ733" i="9"/>
  <c r="AH733" i="9"/>
  <c r="AL732" i="9"/>
  <c r="AN732" i="9" s="1"/>
  <c r="AQ732" i="9" s="1"/>
  <c r="AJ732" i="9"/>
  <c r="AH732" i="9"/>
  <c r="AL731" i="9"/>
  <c r="AN731" i="9" s="1"/>
  <c r="AQ731" i="9" s="1"/>
  <c r="AJ731" i="9"/>
  <c r="AH731" i="9"/>
  <c r="AL730" i="9"/>
  <c r="AN730" i="9" s="1"/>
  <c r="AQ730" i="9" s="1"/>
  <c r="AJ730" i="9"/>
  <c r="AH730" i="9"/>
  <c r="AL729" i="9"/>
  <c r="AN729" i="9" s="1"/>
  <c r="AQ729" i="9" s="1"/>
  <c r="AJ729" i="9"/>
  <c r="AH729" i="9"/>
  <c r="AL728" i="9"/>
  <c r="AN728" i="9" s="1"/>
  <c r="AQ728" i="9" s="1"/>
  <c r="AJ728" i="9"/>
  <c r="AH728" i="9"/>
  <c r="AL727" i="9"/>
  <c r="AN727" i="9" s="1"/>
  <c r="AQ727" i="9" s="1"/>
  <c r="AJ727" i="9"/>
  <c r="AH727" i="9"/>
  <c r="AL726" i="9"/>
  <c r="AN726" i="9" s="1"/>
  <c r="AQ726" i="9" s="1"/>
  <c r="AJ726" i="9"/>
  <c r="AH726" i="9"/>
  <c r="AL710" i="9"/>
  <c r="AN710" i="9" s="1"/>
  <c r="AQ710" i="9" s="1"/>
  <c r="AJ710" i="9"/>
  <c r="AH710" i="9"/>
  <c r="AL709" i="9"/>
  <c r="AN709" i="9" s="1"/>
  <c r="AQ709" i="9" s="1"/>
  <c r="AJ709" i="9"/>
  <c r="AH709" i="9"/>
  <c r="AL708" i="9"/>
  <c r="AN708" i="9" s="1"/>
  <c r="AQ708" i="9" s="1"/>
  <c r="AJ708" i="9"/>
  <c r="AH708" i="9"/>
  <c r="AL707" i="9"/>
  <c r="AN707" i="9" s="1"/>
  <c r="AQ707" i="9" s="1"/>
  <c r="AJ707" i="9"/>
  <c r="AH707" i="9"/>
  <c r="AL706" i="9"/>
  <c r="AN706" i="9" s="1"/>
  <c r="AQ706" i="9" s="1"/>
  <c r="AK706" i="9"/>
  <c r="AM706" i="9" s="1"/>
  <c r="AL705" i="9"/>
  <c r="AN705" i="9" s="1"/>
  <c r="AQ705" i="9" s="1"/>
  <c r="AJ705" i="9"/>
  <c r="AH705" i="9"/>
  <c r="AL704" i="9"/>
  <c r="AN704" i="9" s="1"/>
  <c r="AQ704" i="9" s="1"/>
  <c r="AJ704" i="9"/>
  <c r="AH704" i="9"/>
  <c r="AL703" i="9"/>
  <c r="AN703" i="9" s="1"/>
  <c r="AQ703" i="9" s="1"/>
  <c r="AJ703" i="9"/>
  <c r="AH703" i="9"/>
  <c r="AL702" i="9"/>
  <c r="AN702" i="9" s="1"/>
  <c r="AQ702" i="9" s="1"/>
  <c r="AJ702" i="9"/>
  <c r="AH702" i="9"/>
  <c r="AL701" i="9"/>
  <c r="AN701" i="9" s="1"/>
  <c r="AQ701" i="9" s="1"/>
  <c r="AJ701" i="9"/>
  <c r="AH701" i="9"/>
  <c r="AL700" i="9"/>
  <c r="AN700" i="9" s="1"/>
  <c r="AQ700" i="9" s="1"/>
  <c r="AJ700" i="9"/>
  <c r="AH700" i="9"/>
  <c r="AL699" i="9"/>
  <c r="AN699" i="9" s="1"/>
  <c r="AQ699" i="9" s="1"/>
  <c r="AJ699" i="9"/>
  <c r="AH699" i="9"/>
  <c r="AL698" i="9"/>
  <c r="AN698" i="9" s="1"/>
  <c r="AQ698" i="9" s="1"/>
  <c r="AJ698" i="9"/>
  <c r="AH698" i="9"/>
  <c r="AL697" i="9"/>
  <c r="AN697" i="9" s="1"/>
  <c r="AQ697" i="9" s="1"/>
  <c r="AJ697" i="9"/>
  <c r="AH697" i="9"/>
  <c r="AL696" i="9"/>
  <c r="AN696" i="9" s="1"/>
  <c r="AQ696" i="9" s="1"/>
  <c r="AJ696" i="9"/>
  <c r="AH696" i="9"/>
  <c r="AL695" i="9"/>
  <c r="AN695" i="9" s="1"/>
  <c r="AQ695" i="9" s="1"/>
  <c r="AJ695" i="9"/>
  <c r="AH695" i="9"/>
  <c r="AL694" i="9"/>
  <c r="AN694" i="9" s="1"/>
  <c r="AQ694" i="9" s="1"/>
  <c r="AJ694" i="9"/>
  <c r="AH694" i="9"/>
  <c r="AL693" i="9"/>
  <c r="AN693" i="9" s="1"/>
  <c r="AQ693" i="9" s="1"/>
  <c r="AJ693" i="9"/>
  <c r="AH693" i="9"/>
  <c r="AL692" i="9"/>
  <c r="AN692" i="9" s="1"/>
  <c r="AQ692" i="9" s="1"/>
  <c r="AJ692" i="9"/>
  <c r="AH692" i="9"/>
  <c r="AL691" i="9"/>
  <c r="AN691" i="9" s="1"/>
  <c r="AQ691" i="9" s="1"/>
  <c r="AJ691" i="9"/>
  <c r="AH691" i="9"/>
  <c r="AL690" i="9"/>
  <c r="AN690" i="9" s="1"/>
  <c r="AQ690" i="9" s="1"/>
  <c r="AJ690" i="9"/>
  <c r="AH690" i="9"/>
  <c r="AL689" i="9"/>
  <c r="AN689" i="9" s="1"/>
  <c r="AQ689" i="9" s="1"/>
  <c r="AJ689" i="9"/>
  <c r="AH689" i="9"/>
  <c r="AL688" i="9"/>
  <c r="AN688" i="9" s="1"/>
  <c r="AQ688" i="9" s="1"/>
  <c r="AJ688" i="9"/>
  <c r="AH688" i="9"/>
  <c r="AL687" i="9"/>
  <c r="AN687" i="9" s="1"/>
  <c r="AQ687" i="9" s="1"/>
  <c r="AJ687" i="9"/>
  <c r="AH687" i="9"/>
  <c r="AL686" i="9"/>
  <c r="AN686" i="9" s="1"/>
  <c r="AQ686" i="9" s="1"/>
  <c r="AJ686" i="9"/>
  <c r="AH686" i="9"/>
  <c r="AL685" i="9"/>
  <c r="AN685" i="9" s="1"/>
  <c r="AQ685" i="9" s="1"/>
  <c r="AJ685" i="9"/>
  <c r="AH685" i="9"/>
  <c r="AL684" i="9"/>
  <c r="AN684" i="9" s="1"/>
  <c r="AQ684" i="9" s="1"/>
  <c r="AJ684" i="9"/>
  <c r="AH684" i="9"/>
  <c r="AL683" i="9"/>
  <c r="AN683" i="9" s="1"/>
  <c r="AQ683" i="9" s="1"/>
  <c r="AJ683" i="9"/>
  <c r="AH683" i="9"/>
  <c r="AL682" i="9"/>
  <c r="AN682" i="9" s="1"/>
  <c r="AQ682" i="9" s="1"/>
  <c r="AJ682" i="9"/>
  <c r="AH682" i="9"/>
  <c r="AL681" i="9"/>
  <c r="AN681" i="9" s="1"/>
  <c r="AQ681" i="9" s="1"/>
  <c r="AJ681" i="9"/>
  <c r="AH681" i="9"/>
  <c r="AL680" i="9"/>
  <c r="AN680" i="9" s="1"/>
  <c r="AQ680" i="9" s="1"/>
  <c r="AJ680" i="9"/>
  <c r="AH680" i="9"/>
  <c r="AL679" i="9"/>
  <c r="AN679" i="9" s="1"/>
  <c r="AQ679" i="9" s="1"/>
  <c r="AJ679" i="9"/>
  <c r="AH679" i="9"/>
  <c r="AL678" i="9"/>
  <c r="AN678" i="9" s="1"/>
  <c r="AQ678" i="9" s="1"/>
  <c r="AJ678" i="9"/>
  <c r="AH678" i="9"/>
  <c r="AL677" i="9"/>
  <c r="AN677" i="9" s="1"/>
  <c r="AQ677" i="9" s="1"/>
  <c r="AJ677" i="9"/>
  <c r="AH677" i="9"/>
  <c r="AL676" i="9"/>
  <c r="AN676" i="9" s="1"/>
  <c r="AQ676" i="9" s="1"/>
  <c r="AJ676" i="9"/>
  <c r="AH676" i="9"/>
  <c r="AL675" i="9"/>
  <c r="AN675" i="9" s="1"/>
  <c r="AQ675" i="9" s="1"/>
  <c r="AJ675" i="9"/>
  <c r="AH675" i="9"/>
  <c r="AL674" i="9"/>
  <c r="AN674" i="9" s="1"/>
  <c r="AQ674" i="9" s="1"/>
  <c r="AJ674" i="9"/>
  <c r="AH674" i="9"/>
  <c r="AL673" i="9"/>
  <c r="AN673" i="9" s="1"/>
  <c r="AQ673" i="9" s="1"/>
  <c r="AJ673" i="9"/>
  <c r="AH673" i="9"/>
  <c r="AL672" i="9"/>
  <c r="AN672" i="9" s="1"/>
  <c r="AQ672" i="9" s="1"/>
  <c r="AJ672" i="9"/>
  <c r="AH672" i="9"/>
  <c r="AL671" i="9"/>
  <c r="AN671" i="9" s="1"/>
  <c r="AQ671" i="9" s="1"/>
  <c r="AJ671" i="9"/>
  <c r="AH671" i="9"/>
  <c r="AL670" i="9"/>
  <c r="AN670" i="9" s="1"/>
  <c r="AQ670" i="9" s="1"/>
  <c r="AJ670" i="9"/>
  <c r="AH670" i="9"/>
  <c r="AL669" i="9"/>
  <c r="AN669" i="9" s="1"/>
  <c r="AQ669" i="9" s="1"/>
  <c r="AJ669" i="9"/>
  <c r="AH669" i="9"/>
  <c r="AL668" i="9"/>
  <c r="AN668" i="9" s="1"/>
  <c r="AQ668" i="9" s="1"/>
  <c r="AJ668" i="9"/>
  <c r="AH668" i="9"/>
  <c r="AL667" i="9"/>
  <c r="AN667" i="9" s="1"/>
  <c r="AQ667" i="9" s="1"/>
  <c r="AJ667" i="9"/>
  <c r="AH667" i="9"/>
  <c r="AL666" i="9"/>
  <c r="AN666" i="9" s="1"/>
  <c r="AQ666" i="9" s="1"/>
  <c r="AJ666" i="9"/>
  <c r="AH666" i="9"/>
  <c r="AL665" i="9"/>
  <c r="AN665" i="9" s="1"/>
  <c r="AQ665" i="9" s="1"/>
  <c r="AJ665" i="9"/>
  <c r="AH665" i="9"/>
  <c r="AL664" i="9"/>
  <c r="AN664" i="9" s="1"/>
  <c r="AQ664" i="9" s="1"/>
  <c r="AJ664" i="9"/>
  <c r="AH664" i="9"/>
  <c r="AL663" i="9"/>
  <c r="AN663" i="9" s="1"/>
  <c r="AQ663" i="9" s="1"/>
  <c r="AJ663" i="9"/>
  <c r="AH663" i="9"/>
  <c r="AL662" i="9"/>
  <c r="AN662" i="9" s="1"/>
  <c r="AQ662" i="9" s="1"/>
  <c r="AJ662" i="9"/>
  <c r="AH662" i="9"/>
  <c r="AL661" i="9"/>
  <c r="AN661" i="9" s="1"/>
  <c r="AQ661" i="9" s="1"/>
  <c r="AJ661" i="9"/>
  <c r="AH661" i="9"/>
  <c r="AL660" i="9"/>
  <c r="AN660" i="9" s="1"/>
  <c r="AQ660" i="9" s="1"/>
  <c r="AJ660" i="9"/>
  <c r="AH660" i="9"/>
  <c r="AL659" i="9"/>
  <c r="AN659" i="9" s="1"/>
  <c r="AQ659" i="9" s="1"/>
  <c r="AJ659" i="9"/>
  <c r="AH659" i="9"/>
  <c r="AL658" i="9"/>
  <c r="AN658" i="9" s="1"/>
  <c r="AQ658" i="9" s="1"/>
  <c r="AJ658" i="9"/>
  <c r="AH658" i="9"/>
  <c r="AL657" i="9"/>
  <c r="AN657" i="9" s="1"/>
  <c r="AQ657" i="9" s="1"/>
  <c r="AJ657" i="9"/>
  <c r="AH657" i="9"/>
  <c r="AL650" i="9"/>
  <c r="AN650" i="9" s="1"/>
  <c r="AQ650" i="9" s="1"/>
  <c r="AJ650" i="9"/>
  <c r="AH650" i="9"/>
  <c r="AL649" i="9"/>
  <c r="AN649" i="9" s="1"/>
  <c r="AQ649" i="9" s="1"/>
  <c r="AJ649" i="9"/>
  <c r="AH649" i="9"/>
  <c r="AL648" i="9"/>
  <c r="AN648" i="9" s="1"/>
  <c r="AQ648" i="9" s="1"/>
  <c r="AJ648" i="9"/>
  <c r="AH648" i="9"/>
  <c r="AL647" i="9"/>
  <c r="AN647" i="9" s="1"/>
  <c r="AQ647" i="9" s="1"/>
  <c r="AJ647" i="9"/>
  <c r="AH647" i="9"/>
  <c r="AL646" i="9"/>
  <c r="AN646" i="9" s="1"/>
  <c r="AQ646" i="9" s="1"/>
  <c r="AJ646" i="9"/>
  <c r="AH646" i="9"/>
  <c r="AL645" i="9"/>
  <c r="AN645" i="9" s="1"/>
  <c r="AQ645" i="9" s="1"/>
  <c r="AJ645" i="9"/>
  <c r="AH645" i="9"/>
  <c r="AL644" i="9"/>
  <c r="AN644" i="9" s="1"/>
  <c r="AQ644" i="9" s="1"/>
  <c r="AJ644" i="9"/>
  <c r="AH644" i="9"/>
  <c r="AL643" i="9"/>
  <c r="AN643" i="9" s="1"/>
  <c r="AQ643" i="9" s="1"/>
  <c r="AJ643" i="9"/>
  <c r="AH643" i="9"/>
  <c r="AL642" i="9"/>
  <c r="AN642" i="9" s="1"/>
  <c r="AQ642" i="9" s="1"/>
  <c r="AJ642" i="9"/>
  <c r="AH642" i="9"/>
  <c r="AL641" i="9"/>
  <c r="AN641" i="9" s="1"/>
  <c r="AQ641" i="9" s="1"/>
  <c r="AJ641" i="9"/>
  <c r="AH641" i="9"/>
  <c r="AL640" i="9"/>
  <c r="AN640" i="9" s="1"/>
  <c r="AQ640" i="9" s="1"/>
  <c r="AJ640" i="9"/>
  <c r="AH640" i="9"/>
  <c r="AL639" i="9"/>
  <c r="AN639" i="9" s="1"/>
  <c r="AQ639" i="9" s="1"/>
  <c r="AJ639" i="9"/>
  <c r="AH639" i="9"/>
  <c r="AL638" i="9"/>
  <c r="AN638" i="9" s="1"/>
  <c r="AQ638" i="9" s="1"/>
  <c r="AJ638" i="9"/>
  <c r="AH638" i="9"/>
  <c r="AL637" i="9"/>
  <c r="AN637" i="9" s="1"/>
  <c r="AQ637" i="9" s="1"/>
  <c r="AJ637" i="9"/>
  <c r="AH637" i="9"/>
  <c r="AL636" i="9"/>
  <c r="AN636" i="9" s="1"/>
  <c r="AQ636" i="9" s="1"/>
  <c r="AJ636" i="9"/>
  <c r="AH636" i="9"/>
  <c r="AL635" i="9"/>
  <c r="AN635" i="9" s="1"/>
  <c r="AQ635" i="9" s="1"/>
  <c r="AJ635" i="9"/>
  <c r="AH635" i="9"/>
  <c r="AL634" i="9"/>
  <c r="AN634" i="9" s="1"/>
  <c r="AQ634" i="9" s="1"/>
  <c r="AJ634" i="9"/>
  <c r="AH634" i="9"/>
  <c r="AL633" i="9"/>
  <c r="AN633" i="9" s="1"/>
  <c r="AQ633" i="9" s="1"/>
  <c r="AJ633" i="9"/>
  <c r="AH633" i="9"/>
  <c r="AL632" i="9"/>
  <c r="AN632" i="9" s="1"/>
  <c r="AQ632" i="9" s="1"/>
  <c r="AJ632" i="9"/>
  <c r="AH632" i="9"/>
  <c r="AL631" i="9"/>
  <c r="AN631" i="9" s="1"/>
  <c r="AQ631" i="9" s="1"/>
  <c r="AJ631" i="9"/>
  <c r="AH631" i="9"/>
  <c r="AL630" i="9"/>
  <c r="AN630" i="9" s="1"/>
  <c r="AQ630" i="9" s="1"/>
  <c r="AJ630" i="9"/>
  <c r="AH630" i="9"/>
  <c r="AL629" i="9"/>
  <c r="AN629" i="9" s="1"/>
  <c r="AQ629" i="9" s="1"/>
  <c r="AJ629" i="9"/>
  <c r="AH629" i="9"/>
  <c r="AL628" i="9"/>
  <c r="AN628" i="9" s="1"/>
  <c r="AQ628" i="9" s="1"/>
  <c r="AJ628" i="9"/>
  <c r="AH628" i="9"/>
  <c r="AL627" i="9"/>
  <c r="AN627" i="9" s="1"/>
  <c r="AQ627" i="9" s="1"/>
  <c r="AJ627" i="9"/>
  <c r="AH627" i="9"/>
  <c r="AL620" i="9"/>
  <c r="AN620" i="9" s="1"/>
  <c r="AQ620" i="9" s="1"/>
  <c r="AJ620" i="9"/>
  <c r="AH620" i="9"/>
  <c r="AL619" i="9"/>
  <c r="AN619" i="9" s="1"/>
  <c r="AQ619" i="9" s="1"/>
  <c r="AJ619" i="9"/>
  <c r="AH619" i="9"/>
  <c r="AL618" i="9"/>
  <c r="AN618" i="9" s="1"/>
  <c r="AQ618" i="9" s="1"/>
  <c r="AJ618" i="9"/>
  <c r="AH618" i="9"/>
  <c r="AL617" i="9"/>
  <c r="AN617" i="9" s="1"/>
  <c r="AQ617" i="9" s="1"/>
  <c r="AJ617" i="9"/>
  <c r="AH617" i="9"/>
  <c r="AL616" i="9"/>
  <c r="AN616" i="9" s="1"/>
  <c r="AQ616" i="9" s="1"/>
  <c r="AJ616" i="9"/>
  <c r="AH616" i="9"/>
  <c r="AL615" i="9"/>
  <c r="AN615" i="9" s="1"/>
  <c r="AQ615" i="9" s="1"/>
  <c r="AJ615" i="9"/>
  <c r="AH615" i="9"/>
  <c r="AL614" i="9"/>
  <c r="AN614" i="9" s="1"/>
  <c r="AQ614" i="9" s="1"/>
  <c r="AJ614" i="9"/>
  <c r="AH614" i="9"/>
  <c r="AL613" i="9"/>
  <c r="AN613" i="9" s="1"/>
  <c r="AQ613" i="9" s="1"/>
  <c r="AJ613" i="9"/>
  <c r="AH613" i="9"/>
  <c r="AL612" i="9"/>
  <c r="AN612" i="9" s="1"/>
  <c r="AQ612" i="9" s="1"/>
  <c r="AJ612" i="9"/>
  <c r="AH612" i="9"/>
  <c r="AL611" i="9"/>
  <c r="AN611" i="9" s="1"/>
  <c r="AQ611" i="9" s="1"/>
  <c r="AJ611" i="9"/>
  <c r="AH611" i="9"/>
  <c r="AL610" i="9"/>
  <c r="AN610" i="9" s="1"/>
  <c r="AQ610" i="9" s="1"/>
  <c r="AJ610" i="9"/>
  <c r="AH610" i="9"/>
  <c r="AL609" i="9"/>
  <c r="AN609" i="9" s="1"/>
  <c r="AQ609" i="9" s="1"/>
  <c r="AJ609" i="9"/>
  <c r="AH609" i="9"/>
  <c r="AL608" i="9"/>
  <c r="AN608" i="9" s="1"/>
  <c r="AQ608" i="9" s="1"/>
  <c r="AJ608" i="9"/>
  <c r="AH608" i="9"/>
  <c r="AL607" i="9"/>
  <c r="AN607" i="9" s="1"/>
  <c r="AQ607" i="9" s="1"/>
  <c r="AJ607" i="9"/>
  <c r="AH607" i="9"/>
  <c r="AL606" i="9"/>
  <c r="AN606" i="9" s="1"/>
  <c r="AQ606" i="9" s="1"/>
  <c r="AJ606" i="9"/>
  <c r="AH606" i="9"/>
  <c r="AL605" i="9"/>
  <c r="AN605" i="9" s="1"/>
  <c r="AQ605" i="9" s="1"/>
  <c r="AJ605" i="9"/>
  <c r="AH605" i="9"/>
  <c r="AL602" i="9"/>
  <c r="AN602" i="9" s="1"/>
  <c r="AQ602" i="9" s="1"/>
  <c r="AJ602" i="9"/>
  <c r="AH602" i="9"/>
  <c r="AL601" i="9"/>
  <c r="AN601" i="9" s="1"/>
  <c r="AQ601" i="9" s="1"/>
  <c r="AJ601" i="9"/>
  <c r="AH601" i="9"/>
  <c r="AL600" i="9"/>
  <c r="AN600" i="9" s="1"/>
  <c r="AQ600" i="9" s="1"/>
  <c r="AJ600" i="9"/>
  <c r="AH600" i="9"/>
  <c r="AL599" i="9"/>
  <c r="AN599" i="9" s="1"/>
  <c r="AQ599" i="9" s="1"/>
  <c r="AJ599" i="9"/>
  <c r="AH599" i="9"/>
  <c r="AL598" i="9"/>
  <c r="AN598" i="9" s="1"/>
  <c r="AQ598" i="9" s="1"/>
  <c r="AJ598" i="9"/>
  <c r="AH598" i="9"/>
  <c r="AL597" i="9"/>
  <c r="AN597" i="9" s="1"/>
  <c r="AQ597" i="9" s="1"/>
  <c r="AJ597" i="9"/>
  <c r="AH597" i="9"/>
  <c r="AL596" i="9"/>
  <c r="AN596" i="9" s="1"/>
  <c r="AQ596" i="9" s="1"/>
  <c r="AJ596" i="9"/>
  <c r="AH596" i="9"/>
  <c r="AL595" i="9"/>
  <c r="AN595" i="9" s="1"/>
  <c r="AQ595" i="9" s="1"/>
  <c r="AJ595" i="9"/>
  <c r="AH595" i="9"/>
  <c r="AL594" i="9"/>
  <c r="AN594" i="9" s="1"/>
  <c r="AQ594" i="9" s="1"/>
  <c r="AJ594" i="9"/>
  <c r="AH594" i="9"/>
  <c r="AL593" i="9"/>
  <c r="AN593" i="9" s="1"/>
  <c r="AQ593" i="9" s="1"/>
  <c r="AJ593" i="9"/>
  <c r="AH593" i="9"/>
  <c r="AL592" i="9"/>
  <c r="AN592" i="9" s="1"/>
  <c r="AQ592" i="9" s="1"/>
  <c r="AJ592" i="9"/>
  <c r="AH592" i="9"/>
  <c r="AL591" i="9"/>
  <c r="AN591" i="9" s="1"/>
  <c r="AQ591" i="9" s="1"/>
  <c r="AJ591" i="9"/>
  <c r="AH591" i="9"/>
  <c r="AL590" i="9"/>
  <c r="AN590" i="9" s="1"/>
  <c r="AQ590" i="9" s="1"/>
  <c r="AJ590" i="9"/>
  <c r="AH590" i="9"/>
  <c r="AL589" i="9"/>
  <c r="AN589" i="9" s="1"/>
  <c r="AQ589" i="9" s="1"/>
  <c r="AJ589" i="9"/>
  <c r="AH589" i="9"/>
  <c r="AL588" i="9"/>
  <c r="AN588" i="9" s="1"/>
  <c r="AQ588" i="9" s="1"/>
  <c r="AJ588" i="9"/>
  <c r="AH588" i="9"/>
  <c r="AL587" i="9"/>
  <c r="AN587" i="9" s="1"/>
  <c r="AQ587" i="9" s="1"/>
  <c r="AJ587" i="9"/>
  <c r="AH587" i="9"/>
  <c r="AL586" i="9"/>
  <c r="AN586" i="9" s="1"/>
  <c r="AQ586" i="9" s="1"/>
  <c r="AJ586" i="9"/>
  <c r="AH586" i="9"/>
  <c r="AL585" i="9"/>
  <c r="AN585" i="9" s="1"/>
  <c r="AQ585" i="9" s="1"/>
  <c r="AJ585" i="9"/>
  <c r="AH585" i="9"/>
  <c r="AL584" i="9"/>
  <c r="AN584" i="9" s="1"/>
  <c r="AQ584" i="9" s="1"/>
  <c r="AJ584" i="9"/>
  <c r="AH584" i="9"/>
  <c r="AL583" i="9"/>
  <c r="AN583" i="9" s="1"/>
  <c r="AQ583" i="9" s="1"/>
  <c r="AJ583" i="9"/>
  <c r="AH583" i="9"/>
  <c r="AL582" i="9"/>
  <c r="AN582" i="9" s="1"/>
  <c r="AQ582" i="9" s="1"/>
  <c r="AJ582" i="9"/>
  <c r="AH582" i="9"/>
  <c r="AL581" i="9"/>
  <c r="AN581" i="9" s="1"/>
  <c r="AQ581" i="9" s="1"/>
  <c r="AJ581" i="9"/>
  <c r="AH581" i="9"/>
  <c r="AL580" i="9"/>
  <c r="AN580" i="9" s="1"/>
  <c r="AQ580" i="9" s="1"/>
  <c r="AJ580" i="9"/>
  <c r="AH580" i="9"/>
  <c r="AL579" i="9"/>
  <c r="AN579" i="9" s="1"/>
  <c r="AQ579" i="9" s="1"/>
  <c r="AJ579" i="9"/>
  <c r="AH579" i="9"/>
  <c r="AL578" i="9"/>
  <c r="AN578" i="9" s="1"/>
  <c r="AQ578" i="9" s="1"/>
  <c r="AJ578" i="9"/>
  <c r="AH578" i="9"/>
  <c r="AL577" i="9"/>
  <c r="AN577" i="9" s="1"/>
  <c r="AQ577" i="9" s="1"/>
  <c r="AJ577" i="9"/>
  <c r="AH577" i="9"/>
  <c r="AL576" i="9"/>
  <c r="AN576" i="9" s="1"/>
  <c r="AQ576" i="9" s="1"/>
  <c r="AJ576" i="9"/>
  <c r="AH576" i="9"/>
  <c r="AL575" i="9"/>
  <c r="AN575" i="9" s="1"/>
  <c r="AQ575" i="9" s="1"/>
  <c r="AJ575" i="9"/>
  <c r="AH575" i="9"/>
  <c r="AL574" i="9"/>
  <c r="AN574" i="9" s="1"/>
  <c r="AQ574" i="9" s="1"/>
  <c r="AJ574" i="9"/>
  <c r="AH574" i="9"/>
  <c r="AL573" i="9"/>
  <c r="AN573" i="9" s="1"/>
  <c r="AQ573" i="9" s="1"/>
  <c r="AJ573" i="9"/>
  <c r="AH573" i="9"/>
  <c r="AL572" i="9"/>
  <c r="AN572" i="9" s="1"/>
  <c r="AQ572" i="9" s="1"/>
  <c r="AJ572" i="9"/>
  <c r="AH572" i="9"/>
  <c r="AL571" i="9"/>
  <c r="AN571" i="9" s="1"/>
  <c r="AQ571" i="9" s="1"/>
  <c r="AJ571" i="9"/>
  <c r="AH571" i="9"/>
  <c r="AL570" i="9"/>
  <c r="AN570" i="9" s="1"/>
  <c r="AQ570" i="9" s="1"/>
  <c r="AJ570" i="9"/>
  <c r="AH570" i="9"/>
  <c r="AL569" i="9"/>
  <c r="AN569" i="9" s="1"/>
  <c r="AQ569" i="9" s="1"/>
  <c r="AJ569" i="9"/>
  <c r="AH569" i="9"/>
  <c r="AL568" i="9"/>
  <c r="AN568" i="9" s="1"/>
  <c r="AQ568" i="9" s="1"/>
  <c r="AJ568" i="9"/>
  <c r="AH568" i="9"/>
  <c r="AL567" i="9"/>
  <c r="AN567" i="9" s="1"/>
  <c r="AQ567" i="9" s="1"/>
  <c r="AJ567" i="9"/>
  <c r="AH567" i="9"/>
  <c r="AL566" i="9"/>
  <c r="AN566" i="9" s="1"/>
  <c r="AQ566" i="9" s="1"/>
  <c r="AJ566" i="9"/>
  <c r="AH566" i="9"/>
  <c r="AL565" i="9"/>
  <c r="AN565" i="9" s="1"/>
  <c r="AQ565" i="9" s="1"/>
  <c r="AJ565" i="9"/>
  <c r="AH565" i="9"/>
  <c r="AL564" i="9"/>
  <c r="AN564" i="9" s="1"/>
  <c r="AQ564" i="9" s="1"/>
  <c r="AJ564" i="9"/>
  <c r="AH564" i="9"/>
  <c r="AL563" i="9"/>
  <c r="AN563" i="9" s="1"/>
  <c r="AQ563" i="9" s="1"/>
  <c r="AJ563" i="9"/>
  <c r="AH563" i="9"/>
  <c r="AL562" i="9"/>
  <c r="AN562" i="9" s="1"/>
  <c r="AQ562" i="9" s="1"/>
  <c r="AJ562" i="9"/>
  <c r="AH562" i="9"/>
  <c r="AL561" i="9"/>
  <c r="AN561" i="9" s="1"/>
  <c r="AQ561" i="9" s="1"/>
  <c r="AJ561" i="9"/>
  <c r="AH561" i="9"/>
  <c r="AL560" i="9"/>
  <c r="AN560" i="9" s="1"/>
  <c r="AQ560" i="9" s="1"/>
  <c r="AJ560" i="9"/>
  <c r="AH560" i="9"/>
  <c r="AL559" i="9"/>
  <c r="AN559" i="9" s="1"/>
  <c r="AQ559" i="9" s="1"/>
  <c r="AJ559" i="9"/>
  <c r="AH559" i="9"/>
  <c r="AL558" i="9"/>
  <c r="AN558" i="9" s="1"/>
  <c r="AQ558" i="9" s="1"/>
  <c r="AJ558" i="9"/>
  <c r="AH558" i="9"/>
  <c r="AL557" i="9"/>
  <c r="AN557" i="9" s="1"/>
  <c r="AQ557" i="9" s="1"/>
  <c r="AJ557" i="9"/>
  <c r="AH557" i="9"/>
  <c r="AL556" i="9"/>
  <c r="AN556" i="9" s="1"/>
  <c r="AQ556" i="9" s="1"/>
  <c r="AJ556" i="9"/>
  <c r="AH556" i="9"/>
  <c r="AL555" i="9"/>
  <c r="AN555" i="9" s="1"/>
  <c r="AQ555" i="9" s="1"/>
  <c r="AJ555" i="9"/>
  <c r="AH555" i="9"/>
  <c r="AL554" i="9"/>
  <c r="AN554" i="9" s="1"/>
  <c r="AQ554" i="9" s="1"/>
  <c r="AJ554" i="9"/>
  <c r="AH554" i="9"/>
  <c r="AL553" i="9"/>
  <c r="AN553" i="9" s="1"/>
  <c r="AQ553" i="9" s="1"/>
  <c r="AJ553" i="9"/>
  <c r="AH553" i="9"/>
  <c r="AL552" i="9"/>
  <c r="AN552" i="9" s="1"/>
  <c r="AQ552" i="9" s="1"/>
  <c r="AJ552" i="9"/>
  <c r="AH552" i="9"/>
  <c r="AL551" i="9"/>
  <c r="AN551" i="9" s="1"/>
  <c r="AQ551" i="9" s="1"/>
  <c r="AJ551" i="9"/>
  <c r="AH551" i="9"/>
  <c r="AL550" i="9"/>
  <c r="AN550" i="9" s="1"/>
  <c r="AQ550" i="9" s="1"/>
  <c r="AJ550" i="9"/>
  <c r="AH550" i="9"/>
  <c r="AL549" i="9"/>
  <c r="AN549" i="9" s="1"/>
  <c r="AQ549" i="9" s="1"/>
  <c r="AJ549" i="9"/>
  <c r="AH549" i="9"/>
  <c r="AL548" i="9"/>
  <c r="AN548" i="9" s="1"/>
  <c r="AQ548" i="9" s="1"/>
  <c r="AJ548" i="9"/>
  <c r="AH548" i="9"/>
  <c r="AL547" i="9"/>
  <c r="AN547" i="9" s="1"/>
  <c r="AQ547" i="9" s="1"/>
  <c r="AJ547" i="9"/>
  <c r="AH547" i="9"/>
  <c r="AL546" i="9"/>
  <c r="AN546" i="9" s="1"/>
  <c r="AQ546" i="9" s="1"/>
  <c r="AJ546" i="9"/>
  <c r="AH546" i="9"/>
  <c r="AL545" i="9"/>
  <c r="AN545" i="9" s="1"/>
  <c r="AQ545" i="9" s="1"/>
  <c r="AJ545" i="9"/>
  <c r="AH545" i="9"/>
  <c r="AL544" i="9"/>
  <c r="AN544" i="9" s="1"/>
  <c r="AQ544" i="9" s="1"/>
  <c r="AJ544" i="9"/>
  <c r="AH544" i="9"/>
  <c r="AL543" i="9"/>
  <c r="AN543" i="9" s="1"/>
  <c r="AQ543" i="9" s="1"/>
  <c r="AJ543" i="9"/>
  <c r="AH543" i="9"/>
  <c r="AL542" i="9"/>
  <c r="AN542" i="9" s="1"/>
  <c r="AQ542" i="9" s="1"/>
  <c r="AJ542" i="9"/>
  <c r="AH542" i="9"/>
  <c r="AL541" i="9"/>
  <c r="AN541" i="9" s="1"/>
  <c r="AQ541" i="9" s="1"/>
  <c r="AJ541" i="9"/>
  <c r="AH541" i="9"/>
  <c r="AL540" i="9"/>
  <c r="AN540" i="9" s="1"/>
  <c r="AQ540" i="9" s="1"/>
  <c r="AJ540" i="9"/>
  <c r="AH540" i="9"/>
  <c r="AL539" i="9"/>
  <c r="AN539" i="9" s="1"/>
  <c r="AQ539" i="9" s="1"/>
  <c r="AJ539" i="9"/>
  <c r="AH539" i="9"/>
  <c r="AL538" i="9"/>
  <c r="AN538" i="9" s="1"/>
  <c r="AQ538" i="9" s="1"/>
  <c r="AJ538" i="9"/>
  <c r="AH538" i="9"/>
  <c r="AL537" i="9"/>
  <c r="AN537" i="9" s="1"/>
  <c r="AQ537" i="9" s="1"/>
  <c r="AJ537" i="9"/>
  <c r="AH537" i="9"/>
  <c r="AL536" i="9"/>
  <c r="AN536" i="9" s="1"/>
  <c r="AQ536" i="9" s="1"/>
  <c r="AJ536" i="9"/>
  <c r="AH536" i="9"/>
  <c r="AL535" i="9"/>
  <c r="AN535" i="9" s="1"/>
  <c r="AQ535" i="9" s="1"/>
  <c r="AJ535" i="9"/>
  <c r="AH535" i="9"/>
  <c r="AL534" i="9"/>
  <c r="AN534" i="9" s="1"/>
  <c r="AQ534" i="9" s="1"/>
  <c r="AJ534" i="9"/>
  <c r="AH534" i="9"/>
  <c r="AL533" i="9"/>
  <c r="AN533" i="9" s="1"/>
  <c r="AQ533" i="9" s="1"/>
  <c r="AJ533" i="9"/>
  <c r="AH533" i="9"/>
  <c r="AL532" i="9"/>
  <c r="AN532" i="9" s="1"/>
  <c r="AQ532" i="9" s="1"/>
  <c r="AJ532" i="9"/>
  <c r="AH532" i="9"/>
  <c r="AL531" i="9"/>
  <c r="AN531" i="9" s="1"/>
  <c r="AQ531" i="9" s="1"/>
  <c r="AJ531" i="9"/>
  <c r="AH531" i="9"/>
  <c r="AL530" i="9"/>
  <c r="AN530" i="9" s="1"/>
  <c r="AQ530" i="9" s="1"/>
  <c r="AJ530" i="9"/>
  <c r="AH530" i="9"/>
  <c r="AL529" i="9"/>
  <c r="AN529" i="9" s="1"/>
  <c r="AQ529" i="9" s="1"/>
  <c r="AJ529" i="9"/>
  <c r="AH529" i="9"/>
  <c r="AL528" i="9"/>
  <c r="AN528" i="9" s="1"/>
  <c r="AQ528" i="9" s="1"/>
  <c r="AJ528" i="9"/>
  <c r="AH528" i="9"/>
  <c r="AL527" i="9"/>
  <c r="AN527" i="9" s="1"/>
  <c r="AQ527" i="9" s="1"/>
  <c r="AJ527" i="9"/>
  <c r="AH527" i="9"/>
  <c r="AL526" i="9"/>
  <c r="AN526" i="9" s="1"/>
  <c r="AQ526" i="9" s="1"/>
  <c r="AJ526" i="9"/>
  <c r="AH526" i="9"/>
  <c r="AL525" i="9"/>
  <c r="AN525" i="9" s="1"/>
  <c r="AQ525" i="9" s="1"/>
  <c r="AJ525" i="9"/>
  <c r="AH525" i="9"/>
  <c r="AL524" i="9"/>
  <c r="AN524" i="9" s="1"/>
  <c r="AQ524" i="9" s="1"/>
  <c r="AJ524" i="9"/>
  <c r="AH524" i="9"/>
  <c r="AL523" i="9"/>
  <c r="AN523" i="9" s="1"/>
  <c r="AQ523" i="9" s="1"/>
  <c r="AJ523" i="9"/>
  <c r="AH523" i="9"/>
  <c r="AL522" i="9"/>
  <c r="AN522" i="9" s="1"/>
  <c r="AQ522" i="9" s="1"/>
  <c r="AJ522" i="9"/>
  <c r="AH522" i="9"/>
  <c r="AL521" i="9"/>
  <c r="AN521" i="9" s="1"/>
  <c r="AQ521" i="9" s="1"/>
  <c r="AJ521" i="9"/>
  <c r="AH521" i="9"/>
  <c r="AL520" i="9"/>
  <c r="AN520" i="9" s="1"/>
  <c r="AQ520" i="9" s="1"/>
  <c r="AJ520" i="9"/>
  <c r="AH520" i="9"/>
  <c r="AL519" i="9"/>
  <c r="AN519" i="9" s="1"/>
  <c r="AQ519" i="9" s="1"/>
  <c r="AJ519" i="9"/>
  <c r="AH519" i="9"/>
  <c r="AL518" i="9"/>
  <c r="AN518" i="9" s="1"/>
  <c r="AQ518" i="9" s="1"/>
  <c r="AJ518" i="9"/>
  <c r="AH518" i="9"/>
  <c r="AL517" i="9"/>
  <c r="AN517" i="9" s="1"/>
  <c r="AQ517" i="9" s="1"/>
  <c r="AJ517" i="9"/>
  <c r="AH517" i="9"/>
  <c r="AL516" i="9"/>
  <c r="AN516" i="9" s="1"/>
  <c r="AQ516" i="9" s="1"/>
  <c r="AJ516" i="9"/>
  <c r="AH516" i="9"/>
  <c r="AL515" i="9"/>
  <c r="AN515" i="9" s="1"/>
  <c r="AQ515" i="9" s="1"/>
  <c r="AJ515" i="9"/>
  <c r="AH515" i="9"/>
  <c r="AL514" i="9"/>
  <c r="AN514" i="9" s="1"/>
  <c r="AQ514" i="9" s="1"/>
  <c r="AJ514" i="9"/>
  <c r="AH514" i="9"/>
  <c r="AL513" i="9"/>
  <c r="AN513" i="9" s="1"/>
  <c r="AQ513" i="9" s="1"/>
  <c r="AJ513" i="9"/>
  <c r="AH513" i="9"/>
  <c r="AL512" i="9"/>
  <c r="AN512" i="9" s="1"/>
  <c r="AQ512" i="9" s="1"/>
  <c r="AJ512" i="9"/>
  <c r="AH512" i="9"/>
  <c r="AL511" i="9"/>
  <c r="AN511" i="9" s="1"/>
  <c r="AQ511" i="9" s="1"/>
  <c r="AJ511" i="9"/>
  <c r="AH511" i="9"/>
  <c r="AL510" i="9"/>
  <c r="AN510" i="9" s="1"/>
  <c r="AQ510" i="9" s="1"/>
  <c r="AJ510" i="9"/>
  <c r="AH510" i="9"/>
  <c r="AL509" i="9"/>
  <c r="AN509" i="9" s="1"/>
  <c r="AQ509" i="9" s="1"/>
  <c r="AJ509" i="9"/>
  <c r="AH509" i="9"/>
  <c r="AL508" i="9"/>
  <c r="AN508" i="9" s="1"/>
  <c r="AQ508" i="9" s="1"/>
  <c r="AJ508" i="9"/>
  <c r="AH508" i="9"/>
  <c r="AL507" i="9"/>
  <c r="AN507" i="9" s="1"/>
  <c r="AQ507" i="9" s="1"/>
  <c r="AJ507" i="9"/>
  <c r="AH507" i="9"/>
  <c r="AL506" i="9"/>
  <c r="AN506" i="9" s="1"/>
  <c r="AQ506" i="9" s="1"/>
  <c r="AJ506" i="9"/>
  <c r="AH506" i="9"/>
  <c r="AL505" i="9"/>
  <c r="AN505" i="9" s="1"/>
  <c r="AQ505" i="9" s="1"/>
  <c r="AJ505" i="9"/>
  <c r="AH505" i="9"/>
  <c r="AL504" i="9"/>
  <c r="AN504" i="9" s="1"/>
  <c r="AQ504" i="9" s="1"/>
  <c r="AJ504" i="9"/>
  <c r="AH504" i="9"/>
  <c r="AL503" i="9"/>
  <c r="AN503" i="9" s="1"/>
  <c r="AQ503" i="9" s="1"/>
  <c r="AJ503" i="9"/>
  <c r="AH503" i="9"/>
  <c r="AL502" i="9"/>
  <c r="AN502" i="9" s="1"/>
  <c r="AQ502" i="9" s="1"/>
  <c r="AJ502" i="9"/>
  <c r="AH502" i="9"/>
  <c r="AL501" i="9"/>
  <c r="AN501" i="9" s="1"/>
  <c r="AQ501" i="9" s="1"/>
  <c r="AJ501" i="9"/>
  <c r="AH501" i="9"/>
  <c r="AL500" i="9"/>
  <c r="AN500" i="9" s="1"/>
  <c r="AQ500" i="9" s="1"/>
  <c r="AJ500" i="9"/>
  <c r="AH500" i="9"/>
  <c r="AL499" i="9"/>
  <c r="AN499" i="9" s="1"/>
  <c r="AQ499" i="9" s="1"/>
  <c r="AJ499" i="9"/>
  <c r="AH499" i="9"/>
  <c r="AL498" i="9"/>
  <c r="AN498" i="9" s="1"/>
  <c r="AQ498" i="9" s="1"/>
  <c r="AJ498" i="9"/>
  <c r="AH498" i="9"/>
  <c r="AL497" i="9"/>
  <c r="AN497" i="9" s="1"/>
  <c r="AQ497" i="9" s="1"/>
  <c r="AJ497" i="9"/>
  <c r="AH497" i="9"/>
  <c r="AL496" i="9"/>
  <c r="AN496" i="9" s="1"/>
  <c r="AQ496" i="9" s="1"/>
  <c r="AJ496" i="9"/>
  <c r="AH496" i="9"/>
  <c r="AL495" i="9"/>
  <c r="AN495" i="9" s="1"/>
  <c r="AQ495" i="9" s="1"/>
  <c r="AJ495" i="9"/>
  <c r="AH495" i="9"/>
  <c r="AL494" i="9"/>
  <c r="AN494" i="9" s="1"/>
  <c r="AQ494" i="9" s="1"/>
  <c r="AJ494" i="9"/>
  <c r="AH494" i="9"/>
  <c r="AL493" i="9"/>
  <c r="AN493" i="9" s="1"/>
  <c r="AQ493" i="9" s="1"/>
  <c r="AJ493" i="9"/>
  <c r="AH493" i="9"/>
  <c r="AL492" i="9"/>
  <c r="AN492" i="9" s="1"/>
  <c r="AQ492" i="9" s="1"/>
  <c r="AJ492" i="9"/>
  <c r="AH492" i="9"/>
  <c r="AL491" i="9"/>
  <c r="AN491" i="9" s="1"/>
  <c r="AQ491" i="9" s="1"/>
  <c r="AJ491" i="9"/>
  <c r="AH491" i="9"/>
  <c r="AL490" i="9"/>
  <c r="AN490" i="9" s="1"/>
  <c r="AQ490" i="9" s="1"/>
  <c r="AJ490" i="9"/>
  <c r="AH490" i="9"/>
  <c r="AL489" i="9"/>
  <c r="AN489" i="9" s="1"/>
  <c r="AQ489" i="9" s="1"/>
  <c r="AJ489" i="9"/>
  <c r="AH489" i="9"/>
  <c r="AL488" i="9"/>
  <c r="AN488" i="9" s="1"/>
  <c r="AQ488" i="9" s="1"/>
  <c r="AJ488" i="9"/>
  <c r="AH488" i="9"/>
  <c r="AL487" i="9"/>
  <c r="AN487" i="9" s="1"/>
  <c r="AQ487" i="9" s="1"/>
  <c r="AJ487" i="9"/>
  <c r="AH487" i="9"/>
  <c r="AL486" i="9"/>
  <c r="AN486" i="9" s="1"/>
  <c r="AQ486" i="9" s="1"/>
  <c r="AJ486" i="9"/>
  <c r="AH486" i="9"/>
  <c r="AL485" i="9"/>
  <c r="AN485" i="9" s="1"/>
  <c r="AQ485" i="9" s="1"/>
  <c r="AJ485" i="9"/>
  <c r="AH485" i="9"/>
  <c r="AL484" i="9"/>
  <c r="AN484" i="9" s="1"/>
  <c r="AQ484" i="9" s="1"/>
  <c r="AJ484" i="9"/>
  <c r="AH484" i="9"/>
  <c r="AL483" i="9"/>
  <c r="AN483" i="9" s="1"/>
  <c r="AQ483" i="9" s="1"/>
  <c r="AJ483" i="9"/>
  <c r="AH483" i="9"/>
  <c r="AL482" i="9"/>
  <c r="AN482" i="9" s="1"/>
  <c r="AQ482" i="9" s="1"/>
  <c r="AJ482" i="9"/>
  <c r="AH482" i="9"/>
  <c r="AL481" i="9"/>
  <c r="AN481" i="9" s="1"/>
  <c r="AQ481" i="9" s="1"/>
  <c r="AJ481" i="9"/>
  <c r="AH481" i="9"/>
  <c r="AL480" i="9"/>
  <c r="AN480" i="9" s="1"/>
  <c r="AQ480" i="9" s="1"/>
  <c r="AJ480" i="9"/>
  <c r="AH480" i="9"/>
  <c r="AL479" i="9"/>
  <c r="AN479" i="9" s="1"/>
  <c r="AQ479" i="9" s="1"/>
  <c r="AJ479" i="9"/>
  <c r="AH479" i="9"/>
  <c r="AL478" i="9"/>
  <c r="AN478" i="9" s="1"/>
  <c r="AQ478" i="9" s="1"/>
  <c r="AJ478" i="9"/>
  <c r="AH478" i="9"/>
  <c r="AL477" i="9"/>
  <c r="AN477" i="9" s="1"/>
  <c r="AQ477" i="9" s="1"/>
  <c r="AJ477" i="9"/>
  <c r="AH477" i="9"/>
  <c r="AL476" i="9"/>
  <c r="AN476" i="9" s="1"/>
  <c r="AQ476" i="9" s="1"/>
  <c r="AJ476" i="9"/>
  <c r="AH476" i="9"/>
  <c r="AL475" i="9"/>
  <c r="AN475" i="9" s="1"/>
  <c r="AQ475" i="9" s="1"/>
  <c r="AJ475" i="9"/>
  <c r="AH475" i="9"/>
  <c r="AL474" i="9"/>
  <c r="AN474" i="9" s="1"/>
  <c r="AQ474" i="9" s="1"/>
  <c r="AJ474" i="9"/>
  <c r="AH474" i="9"/>
  <c r="AL473" i="9"/>
  <c r="AN473" i="9" s="1"/>
  <c r="AQ473" i="9" s="1"/>
  <c r="AJ473" i="9"/>
  <c r="AH473" i="9"/>
  <c r="AL472" i="9"/>
  <c r="AN472" i="9" s="1"/>
  <c r="AQ472" i="9" s="1"/>
  <c r="AJ472" i="9"/>
  <c r="AH472" i="9"/>
  <c r="AL471" i="9"/>
  <c r="AN471" i="9" s="1"/>
  <c r="AQ471" i="9" s="1"/>
  <c r="AJ471" i="9"/>
  <c r="AH471" i="9"/>
  <c r="AL470" i="9"/>
  <c r="AN470" i="9" s="1"/>
  <c r="AQ470" i="9" s="1"/>
  <c r="AJ470" i="9"/>
  <c r="AH470" i="9"/>
  <c r="AL469" i="9"/>
  <c r="AN469" i="9" s="1"/>
  <c r="AQ469" i="9" s="1"/>
  <c r="AJ469" i="9"/>
  <c r="AH469" i="9"/>
  <c r="AL468" i="9"/>
  <c r="AN468" i="9" s="1"/>
  <c r="AQ468" i="9" s="1"/>
  <c r="AJ468" i="9"/>
  <c r="AH468" i="9"/>
  <c r="AL467" i="9"/>
  <c r="AN467" i="9" s="1"/>
  <c r="AQ467" i="9" s="1"/>
  <c r="AJ467" i="9"/>
  <c r="AH467" i="9"/>
  <c r="AL466" i="9"/>
  <c r="AN466" i="9" s="1"/>
  <c r="AQ466" i="9" s="1"/>
  <c r="AJ466" i="9"/>
  <c r="AH466" i="9"/>
  <c r="AL465" i="9"/>
  <c r="AN465" i="9" s="1"/>
  <c r="AQ465" i="9" s="1"/>
  <c r="AJ465" i="9"/>
  <c r="AH465" i="9"/>
  <c r="AL458" i="9"/>
  <c r="AN458" i="9" s="1"/>
  <c r="AQ458" i="9" s="1"/>
  <c r="AJ458" i="9"/>
  <c r="AH458" i="9"/>
  <c r="AL457" i="9"/>
  <c r="AN457" i="9" s="1"/>
  <c r="AQ457" i="9" s="1"/>
  <c r="AJ457" i="9"/>
  <c r="AH457" i="9"/>
  <c r="AL456" i="9"/>
  <c r="AN456" i="9" s="1"/>
  <c r="AQ456" i="9" s="1"/>
  <c r="AJ456" i="9"/>
  <c r="AH456" i="9"/>
  <c r="AL455" i="9"/>
  <c r="AN455" i="9" s="1"/>
  <c r="AQ455" i="9" s="1"/>
  <c r="AJ455" i="9"/>
  <c r="AH455" i="9"/>
  <c r="AL454" i="9"/>
  <c r="AN454" i="9" s="1"/>
  <c r="AQ454" i="9" s="1"/>
  <c r="AJ454" i="9"/>
  <c r="AH454" i="9"/>
  <c r="AL453" i="9"/>
  <c r="AN453" i="9" s="1"/>
  <c r="AQ453" i="9" s="1"/>
  <c r="AJ453" i="9"/>
  <c r="AH453" i="9"/>
  <c r="AL446" i="9"/>
  <c r="AN446" i="9" s="1"/>
  <c r="AQ446" i="9" s="1"/>
  <c r="AJ446" i="9"/>
  <c r="AH446" i="9"/>
  <c r="AL445" i="9"/>
  <c r="AN445" i="9" s="1"/>
  <c r="AQ445" i="9" s="1"/>
  <c r="AJ445" i="9"/>
  <c r="AH445" i="9"/>
  <c r="AL444" i="9"/>
  <c r="AN444" i="9" s="1"/>
  <c r="AQ444" i="9" s="1"/>
  <c r="AJ444" i="9"/>
  <c r="AH444" i="9"/>
  <c r="AL443" i="9"/>
  <c r="AN443" i="9" s="1"/>
  <c r="AQ443" i="9" s="1"/>
  <c r="AJ443" i="9"/>
  <c r="AH443" i="9"/>
  <c r="AL442" i="9"/>
  <c r="AN442" i="9" s="1"/>
  <c r="AQ442" i="9" s="1"/>
  <c r="AJ442" i="9"/>
  <c r="AH442" i="9"/>
  <c r="AL441" i="9"/>
  <c r="AN441" i="9" s="1"/>
  <c r="AQ441" i="9" s="1"/>
  <c r="AJ441" i="9"/>
  <c r="AH441" i="9"/>
  <c r="AL440" i="9"/>
  <c r="AN440" i="9" s="1"/>
  <c r="AQ440" i="9" s="1"/>
  <c r="AJ440" i="9"/>
  <c r="AH440" i="9"/>
  <c r="AL439" i="9"/>
  <c r="AN439" i="9" s="1"/>
  <c r="AQ439" i="9" s="1"/>
  <c r="AJ439" i="9"/>
  <c r="AH439" i="9"/>
  <c r="AL438" i="9"/>
  <c r="AN438" i="9" s="1"/>
  <c r="AQ438" i="9" s="1"/>
  <c r="AJ438" i="9"/>
  <c r="AH438" i="9"/>
  <c r="AL437" i="9"/>
  <c r="AN437" i="9" s="1"/>
  <c r="AQ437" i="9" s="1"/>
  <c r="AJ437" i="9"/>
  <c r="AH437" i="9"/>
  <c r="AL436" i="9"/>
  <c r="AN436" i="9" s="1"/>
  <c r="AQ436" i="9" s="1"/>
  <c r="AJ436" i="9"/>
  <c r="AH436" i="9"/>
  <c r="AL435" i="9"/>
  <c r="AN435" i="9" s="1"/>
  <c r="AQ435" i="9" s="1"/>
  <c r="AJ435" i="9"/>
  <c r="AH435" i="9"/>
  <c r="AL434" i="9"/>
  <c r="AN434" i="9" s="1"/>
  <c r="AQ434" i="9" s="1"/>
  <c r="AJ434" i="9"/>
  <c r="AH434" i="9"/>
  <c r="AL433" i="9"/>
  <c r="AN433" i="9" s="1"/>
  <c r="AQ433" i="9" s="1"/>
  <c r="AJ433" i="9"/>
  <c r="AH433" i="9"/>
  <c r="AL432" i="9"/>
  <c r="AN432" i="9" s="1"/>
  <c r="AQ432" i="9" s="1"/>
  <c r="AJ432" i="9"/>
  <c r="AH432" i="9"/>
  <c r="AL431" i="9"/>
  <c r="AN431" i="9" s="1"/>
  <c r="AQ431" i="9" s="1"/>
  <c r="AJ431" i="9"/>
  <c r="AH431" i="9"/>
  <c r="AL430" i="9"/>
  <c r="AN430" i="9" s="1"/>
  <c r="AQ430" i="9" s="1"/>
  <c r="AJ430" i="9"/>
  <c r="AH430" i="9"/>
  <c r="AL429" i="9"/>
  <c r="AN429" i="9" s="1"/>
  <c r="AQ429" i="9" s="1"/>
  <c r="AJ429" i="9"/>
  <c r="AH429" i="9"/>
  <c r="AL428" i="9"/>
  <c r="AN428" i="9" s="1"/>
  <c r="AQ428" i="9" s="1"/>
  <c r="AJ428" i="9"/>
  <c r="AH428" i="9"/>
  <c r="AL427" i="9"/>
  <c r="AN427" i="9" s="1"/>
  <c r="AQ427" i="9" s="1"/>
  <c r="AJ427" i="9"/>
  <c r="AH427" i="9"/>
  <c r="AL426" i="9"/>
  <c r="AN426" i="9" s="1"/>
  <c r="AQ426" i="9" s="1"/>
  <c r="AJ426" i="9"/>
  <c r="AH426" i="9"/>
  <c r="AL425" i="9"/>
  <c r="AN425" i="9" s="1"/>
  <c r="AQ425" i="9" s="1"/>
  <c r="AJ425" i="9"/>
  <c r="AH425" i="9"/>
  <c r="AL424" i="9"/>
  <c r="AN424" i="9" s="1"/>
  <c r="AQ424" i="9" s="1"/>
  <c r="AJ424" i="9"/>
  <c r="AH424" i="9"/>
  <c r="AL423" i="9"/>
  <c r="AN423" i="9" s="1"/>
  <c r="AQ423" i="9" s="1"/>
  <c r="AJ423" i="9"/>
  <c r="AH423" i="9"/>
  <c r="AL422" i="9"/>
  <c r="AN422" i="9" s="1"/>
  <c r="AQ422" i="9" s="1"/>
  <c r="AJ422" i="9"/>
  <c r="AH422" i="9"/>
  <c r="AL421" i="9"/>
  <c r="AN421" i="9" s="1"/>
  <c r="AQ421" i="9" s="1"/>
  <c r="AJ421" i="9"/>
  <c r="AH421" i="9"/>
  <c r="AL420" i="9"/>
  <c r="AN420" i="9" s="1"/>
  <c r="AQ420" i="9" s="1"/>
  <c r="AJ420" i="9"/>
  <c r="AH420" i="9"/>
  <c r="AL419" i="9"/>
  <c r="AN419" i="9" s="1"/>
  <c r="AQ419" i="9" s="1"/>
  <c r="AJ419" i="9"/>
  <c r="AH419" i="9"/>
  <c r="AL418" i="9"/>
  <c r="AN418" i="9" s="1"/>
  <c r="AQ418" i="9" s="1"/>
  <c r="AJ418" i="9"/>
  <c r="AH418" i="9"/>
  <c r="AL417" i="9"/>
  <c r="AN417" i="9" s="1"/>
  <c r="AQ417" i="9" s="1"/>
  <c r="AJ417" i="9"/>
  <c r="AH417" i="9"/>
  <c r="AL416" i="9"/>
  <c r="AN416" i="9" s="1"/>
  <c r="AQ416" i="9" s="1"/>
  <c r="AJ416" i="9"/>
  <c r="AH416" i="9"/>
  <c r="AL415" i="9"/>
  <c r="AN415" i="9" s="1"/>
  <c r="AQ415" i="9" s="1"/>
  <c r="AJ415" i="9"/>
  <c r="AH415" i="9"/>
  <c r="AL414" i="9"/>
  <c r="AN414" i="9" s="1"/>
  <c r="AQ414" i="9" s="1"/>
  <c r="AJ414" i="9"/>
  <c r="AH414" i="9"/>
  <c r="AL413" i="9"/>
  <c r="AN413" i="9" s="1"/>
  <c r="AQ413" i="9" s="1"/>
  <c r="AJ413" i="9"/>
  <c r="AH413" i="9"/>
  <c r="AL412" i="9"/>
  <c r="AN412" i="9" s="1"/>
  <c r="AQ412" i="9" s="1"/>
  <c r="AJ412" i="9"/>
  <c r="AH412" i="9"/>
  <c r="AL411" i="9"/>
  <c r="AN411" i="9" s="1"/>
  <c r="AQ411" i="9" s="1"/>
  <c r="AJ411" i="9"/>
  <c r="AH411" i="9"/>
  <c r="AL410" i="9"/>
  <c r="AN410" i="9" s="1"/>
  <c r="AQ410" i="9" s="1"/>
  <c r="AJ410" i="9"/>
  <c r="AH410" i="9"/>
  <c r="AL409" i="9"/>
  <c r="AN409" i="9" s="1"/>
  <c r="AQ409" i="9" s="1"/>
  <c r="AJ409" i="9"/>
  <c r="AH409" i="9"/>
  <c r="AL408" i="9"/>
  <c r="AN408" i="9" s="1"/>
  <c r="AQ408" i="9" s="1"/>
  <c r="AJ408" i="9"/>
  <c r="AH408" i="9"/>
  <c r="AL407" i="9"/>
  <c r="AN407" i="9" s="1"/>
  <c r="AQ407" i="9" s="1"/>
  <c r="AJ407" i="9"/>
  <c r="AH407" i="9"/>
  <c r="AL406" i="9"/>
  <c r="AN406" i="9" s="1"/>
  <c r="AQ406" i="9" s="1"/>
  <c r="AJ406" i="9"/>
  <c r="AH406" i="9"/>
  <c r="AL405" i="9"/>
  <c r="AN405" i="9" s="1"/>
  <c r="AQ405" i="9" s="1"/>
  <c r="AJ405" i="9"/>
  <c r="AH405" i="9"/>
  <c r="AL404" i="9"/>
  <c r="AN404" i="9" s="1"/>
  <c r="AQ404" i="9" s="1"/>
  <c r="AJ404" i="9"/>
  <c r="AH404" i="9"/>
  <c r="AL403" i="9"/>
  <c r="AN403" i="9" s="1"/>
  <c r="AQ403" i="9" s="1"/>
  <c r="AJ403" i="9"/>
  <c r="AH403" i="9"/>
  <c r="AL402" i="9"/>
  <c r="AN402" i="9" s="1"/>
  <c r="AQ402" i="9" s="1"/>
  <c r="AJ402" i="9"/>
  <c r="AH402" i="9"/>
  <c r="AL401" i="9"/>
  <c r="AN401" i="9" s="1"/>
  <c r="AQ401" i="9" s="1"/>
  <c r="AJ401" i="9"/>
  <c r="AH401" i="9"/>
  <c r="AL400" i="9"/>
  <c r="AN400" i="9" s="1"/>
  <c r="AQ400" i="9" s="1"/>
  <c r="AJ400" i="9"/>
  <c r="AH400" i="9"/>
  <c r="AL399" i="9"/>
  <c r="AN399" i="9" s="1"/>
  <c r="AQ399" i="9" s="1"/>
  <c r="AJ399" i="9"/>
  <c r="AH399" i="9"/>
  <c r="AL398" i="9"/>
  <c r="AN398" i="9" s="1"/>
  <c r="AQ398" i="9" s="1"/>
  <c r="AJ398" i="9"/>
  <c r="AH398" i="9"/>
  <c r="AL397" i="9"/>
  <c r="AN397" i="9" s="1"/>
  <c r="AQ397" i="9" s="1"/>
  <c r="AJ397" i="9"/>
  <c r="AH397" i="9"/>
  <c r="AL396" i="9"/>
  <c r="AN396" i="9" s="1"/>
  <c r="AQ396" i="9" s="1"/>
  <c r="AJ396" i="9"/>
  <c r="AH396" i="9"/>
  <c r="AL395" i="9"/>
  <c r="AN395" i="9" s="1"/>
  <c r="AQ395" i="9" s="1"/>
  <c r="AJ395" i="9"/>
  <c r="AH395" i="9"/>
  <c r="AL394" i="9"/>
  <c r="AN394" i="9" s="1"/>
  <c r="AQ394" i="9" s="1"/>
  <c r="AJ394" i="9"/>
  <c r="AH394" i="9"/>
  <c r="AL393" i="9"/>
  <c r="AN393" i="9" s="1"/>
  <c r="AQ393" i="9" s="1"/>
  <c r="AJ393" i="9"/>
  <c r="AH393" i="9"/>
  <c r="AL392" i="9"/>
  <c r="AN392" i="9" s="1"/>
  <c r="AQ392" i="9" s="1"/>
  <c r="AJ392" i="9"/>
  <c r="AH392" i="9"/>
  <c r="AL391" i="9"/>
  <c r="AN391" i="9" s="1"/>
  <c r="AQ391" i="9" s="1"/>
  <c r="AJ391" i="9"/>
  <c r="AH391" i="9"/>
  <c r="AL390" i="9"/>
  <c r="AN390" i="9" s="1"/>
  <c r="AQ390" i="9" s="1"/>
  <c r="AJ390" i="9"/>
  <c r="AH390" i="9"/>
  <c r="AL389" i="9"/>
  <c r="AN389" i="9" s="1"/>
  <c r="AQ389" i="9" s="1"/>
  <c r="AJ389" i="9"/>
  <c r="AH389" i="9"/>
  <c r="AL388" i="9"/>
  <c r="AN388" i="9" s="1"/>
  <c r="AQ388" i="9" s="1"/>
  <c r="AJ388" i="9"/>
  <c r="AH388" i="9"/>
  <c r="AL387" i="9"/>
  <c r="AN387" i="9" s="1"/>
  <c r="AQ387" i="9" s="1"/>
  <c r="AJ387" i="9"/>
  <c r="AH387" i="9"/>
  <c r="AL386" i="9"/>
  <c r="AN386" i="9" s="1"/>
  <c r="AQ386" i="9" s="1"/>
  <c r="AJ386" i="9"/>
  <c r="AH386" i="9"/>
  <c r="AL385" i="9"/>
  <c r="AN385" i="9" s="1"/>
  <c r="AQ385" i="9" s="1"/>
  <c r="AJ385" i="9"/>
  <c r="AH385" i="9"/>
  <c r="AL384" i="9"/>
  <c r="AN384" i="9" s="1"/>
  <c r="AQ384" i="9" s="1"/>
  <c r="AJ384" i="9"/>
  <c r="AH384" i="9"/>
  <c r="AL383" i="9"/>
  <c r="AN383" i="9" s="1"/>
  <c r="AQ383" i="9" s="1"/>
  <c r="AJ383" i="9"/>
  <c r="AH383" i="9"/>
  <c r="AL382" i="9"/>
  <c r="AN382" i="9" s="1"/>
  <c r="AQ382" i="9" s="1"/>
  <c r="AJ382" i="9"/>
  <c r="AH382" i="9"/>
  <c r="AL381" i="9"/>
  <c r="AN381" i="9" s="1"/>
  <c r="AQ381" i="9" s="1"/>
  <c r="AJ381" i="9"/>
  <c r="AH381" i="9"/>
  <c r="AL380" i="9"/>
  <c r="AN380" i="9" s="1"/>
  <c r="AQ380" i="9" s="1"/>
  <c r="AJ380" i="9"/>
  <c r="AH380" i="9"/>
  <c r="AL379" i="9"/>
  <c r="AN379" i="9" s="1"/>
  <c r="AQ379" i="9" s="1"/>
  <c r="AJ379" i="9"/>
  <c r="AH379" i="9"/>
  <c r="AL378" i="9"/>
  <c r="AN378" i="9" s="1"/>
  <c r="AQ378" i="9" s="1"/>
  <c r="AJ378" i="9"/>
  <c r="AH378" i="9"/>
  <c r="AL377" i="9"/>
  <c r="AN377" i="9" s="1"/>
  <c r="AQ377" i="9" s="1"/>
  <c r="AK377" i="9"/>
  <c r="AM377" i="9" s="1"/>
  <c r="AL376" i="9"/>
  <c r="AN376" i="9" s="1"/>
  <c r="AQ376" i="9" s="1"/>
  <c r="AJ376" i="9"/>
  <c r="AH376" i="9"/>
  <c r="AL375" i="9"/>
  <c r="AN375" i="9" s="1"/>
  <c r="AQ375" i="9" s="1"/>
  <c r="AK375" i="9"/>
  <c r="AM375" i="9" s="1"/>
  <c r="AL362" i="9"/>
  <c r="AN362" i="9" s="1"/>
  <c r="AQ362" i="9" s="1"/>
  <c r="AJ362" i="9"/>
  <c r="AH362" i="9"/>
  <c r="AL361" i="9"/>
  <c r="AN361" i="9" s="1"/>
  <c r="AQ361" i="9" s="1"/>
  <c r="AJ361" i="9"/>
  <c r="AH361" i="9"/>
  <c r="AL360" i="9"/>
  <c r="AN360" i="9" s="1"/>
  <c r="AQ360" i="9" s="1"/>
  <c r="AJ360" i="9"/>
  <c r="AH360" i="9"/>
  <c r="AL359" i="9"/>
  <c r="AN359" i="9" s="1"/>
  <c r="AQ359" i="9" s="1"/>
  <c r="AJ359" i="9"/>
  <c r="AH359" i="9"/>
  <c r="AL358" i="9"/>
  <c r="AN358" i="9" s="1"/>
  <c r="AQ358" i="9" s="1"/>
  <c r="AJ358" i="9"/>
  <c r="AH358" i="9"/>
  <c r="AL357" i="9"/>
  <c r="AN357" i="9" s="1"/>
  <c r="AQ357" i="9" s="1"/>
  <c r="AJ357" i="9"/>
  <c r="AH357" i="9"/>
  <c r="AL320" i="9"/>
  <c r="AN320" i="9" s="1"/>
  <c r="AQ320" i="9" s="1"/>
  <c r="AJ320" i="9"/>
  <c r="AH320" i="9"/>
  <c r="AL319" i="9"/>
  <c r="AN319" i="9" s="1"/>
  <c r="AQ319" i="9" s="1"/>
  <c r="AJ319" i="9"/>
  <c r="AH319" i="9"/>
  <c r="AL318" i="9"/>
  <c r="AN318" i="9" s="1"/>
  <c r="AQ318" i="9" s="1"/>
  <c r="AJ318" i="9"/>
  <c r="AH318" i="9"/>
  <c r="AL317" i="9"/>
  <c r="AN317" i="9" s="1"/>
  <c r="AQ317" i="9" s="1"/>
  <c r="AJ317" i="9"/>
  <c r="AH317" i="9"/>
  <c r="AL316" i="9"/>
  <c r="AN316" i="9" s="1"/>
  <c r="AQ316" i="9" s="1"/>
  <c r="AJ316" i="9"/>
  <c r="AH316" i="9"/>
  <c r="AL315" i="9"/>
  <c r="AN315" i="9" s="1"/>
  <c r="AQ315" i="9" s="1"/>
  <c r="AJ315" i="9"/>
  <c r="AH315" i="9"/>
  <c r="AL314" i="9"/>
  <c r="AN314" i="9" s="1"/>
  <c r="AQ314" i="9" s="1"/>
  <c r="AJ314" i="9"/>
  <c r="AH314" i="9"/>
  <c r="AL313" i="9"/>
  <c r="AN313" i="9" s="1"/>
  <c r="AQ313" i="9" s="1"/>
  <c r="AJ313" i="9"/>
  <c r="AH313" i="9"/>
  <c r="AL312" i="9"/>
  <c r="AN312" i="9" s="1"/>
  <c r="AQ312" i="9" s="1"/>
  <c r="AJ312" i="9"/>
  <c r="AH312" i="9"/>
  <c r="AL311" i="9"/>
  <c r="AN311" i="9" s="1"/>
  <c r="AQ311" i="9" s="1"/>
  <c r="AJ311" i="9"/>
  <c r="AH311" i="9"/>
  <c r="AL310" i="9"/>
  <c r="AN310" i="9" s="1"/>
  <c r="AQ310" i="9" s="1"/>
  <c r="AJ310" i="9"/>
  <c r="AH310" i="9"/>
  <c r="AL309" i="9"/>
  <c r="AN309" i="9" s="1"/>
  <c r="AQ309" i="9" s="1"/>
  <c r="AJ309" i="9"/>
  <c r="AH309" i="9"/>
  <c r="AL302" i="9"/>
  <c r="AN302" i="9" s="1"/>
  <c r="AQ302" i="9" s="1"/>
  <c r="AJ302" i="9"/>
  <c r="AH302" i="9"/>
  <c r="AL301" i="9"/>
  <c r="AN301" i="9" s="1"/>
  <c r="AQ301" i="9" s="1"/>
  <c r="AJ301" i="9"/>
  <c r="AH301" i="9"/>
  <c r="AL300" i="9"/>
  <c r="AN300" i="9" s="1"/>
  <c r="AQ300" i="9" s="1"/>
  <c r="AJ300" i="9"/>
  <c r="AH300" i="9"/>
  <c r="AL299" i="9"/>
  <c r="AN299" i="9" s="1"/>
  <c r="AQ299" i="9" s="1"/>
  <c r="AJ299" i="9"/>
  <c r="AH299" i="9"/>
  <c r="AL298" i="9"/>
  <c r="AN298" i="9" s="1"/>
  <c r="AQ298" i="9" s="1"/>
  <c r="AJ298" i="9"/>
  <c r="AH298" i="9"/>
  <c r="AL297" i="9"/>
  <c r="AN297" i="9" s="1"/>
  <c r="AQ297" i="9" s="1"/>
  <c r="AJ297" i="9"/>
  <c r="AH297" i="9"/>
  <c r="AL290" i="9"/>
  <c r="AN290" i="9" s="1"/>
  <c r="AQ290" i="9" s="1"/>
  <c r="AJ290" i="9"/>
  <c r="AH290" i="9"/>
  <c r="AL289" i="9"/>
  <c r="AN289" i="9" s="1"/>
  <c r="AQ289" i="9" s="1"/>
  <c r="AJ289" i="9"/>
  <c r="AH289" i="9"/>
  <c r="AL288" i="9"/>
  <c r="AN288" i="9" s="1"/>
  <c r="AQ288" i="9" s="1"/>
  <c r="AJ288" i="9"/>
  <c r="AH288" i="9"/>
  <c r="AL287" i="9"/>
  <c r="AN287" i="9" s="1"/>
  <c r="AQ287" i="9" s="1"/>
  <c r="AJ287" i="9"/>
  <c r="AH287" i="9"/>
  <c r="AL286" i="9"/>
  <c r="AN286" i="9" s="1"/>
  <c r="AQ286" i="9" s="1"/>
  <c r="AJ286" i="9"/>
  <c r="AH286" i="9"/>
  <c r="AL285" i="9"/>
  <c r="AN285" i="9" s="1"/>
  <c r="AQ285" i="9" s="1"/>
  <c r="AJ285" i="9"/>
  <c r="AH285" i="9"/>
  <c r="AL284" i="9"/>
  <c r="AN284" i="9" s="1"/>
  <c r="AQ284" i="9" s="1"/>
  <c r="AJ284" i="9"/>
  <c r="AH284" i="9"/>
  <c r="AL283" i="9"/>
  <c r="AN283" i="9" s="1"/>
  <c r="AQ283" i="9" s="1"/>
  <c r="AJ283" i="9"/>
  <c r="AH283" i="9"/>
  <c r="AL282" i="9"/>
  <c r="AN282" i="9" s="1"/>
  <c r="AQ282" i="9" s="1"/>
  <c r="AJ282" i="9"/>
  <c r="AH282" i="9"/>
  <c r="AL281" i="9"/>
  <c r="AN281" i="9" s="1"/>
  <c r="AQ281" i="9" s="1"/>
  <c r="AJ281" i="9"/>
  <c r="AH281" i="9"/>
  <c r="AL280" i="9"/>
  <c r="AN280" i="9" s="1"/>
  <c r="AQ280" i="9" s="1"/>
  <c r="AJ280" i="9"/>
  <c r="AH280" i="9"/>
  <c r="AL279" i="9"/>
  <c r="AN279" i="9" s="1"/>
  <c r="AQ279" i="9" s="1"/>
  <c r="AJ279" i="9"/>
  <c r="AH279" i="9"/>
  <c r="AL278" i="9"/>
  <c r="AN278" i="9" s="1"/>
  <c r="AQ278" i="9" s="1"/>
  <c r="AJ278" i="9"/>
  <c r="AH278" i="9"/>
  <c r="AL277" i="9"/>
  <c r="AN277" i="9" s="1"/>
  <c r="AQ277" i="9" s="1"/>
  <c r="AJ277" i="9"/>
  <c r="AH277" i="9"/>
  <c r="AL276" i="9"/>
  <c r="AN276" i="9" s="1"/>
  <c r="AQ276" i="9" s="1"/>
  <c r="AJ276" i="9"/>
  <c r="AH276" i="9"/>
  <c r="AL275" i="9"/>
  <c r="AN275" i="9" s="1"/>
  <c r="AQ275" i="9" s="1"/>
  <c r="AJ275" i="9"/>
  <c r="AH275" i="9"/>
  <c r="AL274" i="9"/>
  <c r="AN274" i="9" s="1"/>
  <c r="AQ274" i="9" s="1"/>
  <c r="AJ274" i="9"/>
  <c r="AH274" i="9"/>
  <c r="AL273" i="9"/>
  <c r="AN273" i="9" s="1"/>
  <c r="AQ273" i="9" s="1"/>
  <c r="AJ273" i="9"/>
  <c r="AH273" i="9"/>
  <c r="AL272" i="9"/>
  <c r="AN272" i="9" s="1"/>
  <c r="AQ272" i="9" s="1"/>
  <c r="AJ272" i="9"/>
  <c r="AH272" i="9"/>
  <c r="AL271" i="9"/>
  <c r="AN271" i="9" s="1"/>
  <c r="AQ271" i="9" s="1"/>
  <c r="AJ271" i="9"/>
  <c r="AH271" i="9"/>
  <c r="AL270" i="9"/>
  <c r="AN270" i="9" s="1"/>
  <c r="AQ270" i="9" s="1"/>
  <c r="AJ270" i="9"/>
  <c r="AH270" i="9"/>
  <c r="AL269" i="9"/>
  <c r="AN269" i="9" s="1"/>
  <c r="AQ269" i="9" s="1"/>
  <c r="AJ269" i="9"/>
  <c r="AH269" i="9"/>
  <c r="AL268" i="9"/>
  <c r="AN268" i="9" s="1"/>
  <c r="AQ268" i="9" s="1"/>
  <c r="AJ268" i="9"/>
  <c r="AH268" i="9"/>
  <c r="AL267" i="9"/>
  <c r="AN267" i="9" s="1"/>
  <c r="AQ267" i="9" s="1"/>
  <c r="AJ267" i="9"/>
  <c r="AH267" i="9"/>
  <c r="AL266" i="9"/>
  <c r="AN266" i="9" s="1"/>
  <c r="AQ266" i="9" s="1"/>
  <c r="AJ266" i="9"/>
  <c r="AH266" i="9"/>
  <c r="AL265" i="9"/>
  <c r="AN265" i="9" s="1"/>
  <c r="AQ265" i="9" s="1"/>
  <c r="AJ265" i="9"/>
  <c r="AH265" i="9"/>
  <c r="AL264" i="9"/>
  <c r="AN264" i="9" s="1"/>
  <c r="AQ264" i="9" s="1"/>
  <c r="AJ264" i="9"/>
  <c r="AH264" i="9"/>
  <c r="AL263" i="9"/>
  <c r="AN263" i="9" s="1"/>
  <c r="AQ263" i="9" s="1"/>
  <c r="AJ263" i="9"/>
  <c r="AH263" i="9"/>
  <c r="AL262" i="9"/>
  <c r="AN262" i="9" s="1"/>
  <c r="AQ262" i="9" s="1"/>
  <c r="AJ262" i="9"/>
  <c r="AH262" i="9"/>
  <c r="AL261" i="9"/>
  <c r="AN261" i="9" s="1"/>
  <c r="AQ261" i="9" s="1"/>
  <c r="AJ261" i="9"/>
  <c r="AH261" i="9"/>
  <c r="AL260" i="9"/>
  <c r="AN260" i="9" s="1"/>
  <c r="AQ260" i="9" s="1"/>
  <c r="AJ260" i="9"/>
  <c r="AH260" i="9"/>
  <c r="AL259" i="9"/>
  <c r="AN259" i="9" s="1"/>
  <c r="AQ259" i="9" s="1"/>
  <c r="AJ259" i="9"/>
  <c r="AH259" i="9"/>
  <c r="AL258" i="9"/>
  <c r="AN258" i="9" s="1"/>
  <c r="AQ258" i="9" s="1"/>
  <c r="AJ258" i="9"/>
  <c r="AH258" i="9"/>
  <c r="AL257" i="9"/>
  <c r="AN257" i="9" s="1"/>
  <c r="AQ257" i="9" s="1"/>
  <c r="AJ257" i="9"/>
  <c r="AH257" i="9"/>
  <c r="AL256" i="9"/>
  <c r="AN256" i="9" s="1"/>
  <c r="AQ256" i="9" s="1"/>
  <c r="AJ256" i="9"/>
  <c r="AH256" i="9"/>
  <c r="AL255" i="9"/>
  <c r="AN255" i="9" s="1"/>
  <c r="AQ255" i="9" s="1"/>
  <c r="AJ255" i="9"/>
  <c r="AH255" i="9"/>
  <c r="AL254" i="9"/>
  <c r="AN254" i="9" s="1"/>
  <c r="AQ254" i="9" s="1"/>
  <c r="AJ254" i="9"/>
  <c r="AH254" i="9"/>
  <c r="AL253" i="9"/>
  <c r="AN253" i="9" s="1"/>
  <c r="AQ253" i="9" s="1"/>
  <c r="AJ253" i="9"/>
  <c r="AH253" i="9"/>
  <c r="AL252" i="9"/>
  <c r="AN252" i="9" s="1"/>
  <c r="AQ252" i="9" s="1"/>
  <c r="AJ252" i="9"/>
  <c r="AH252" i="9"/>
  <c r="AL251" i="9"/>
  <c r="AN251" i="9" s="1"/>
  <c r="AQ251" i="9" s="1"/>
  <c r="AJ251" i="9"/>
  <c r="AH251" i="9"/>
  <c r="AL250" i="9"/>
  <c r="AN250" i="9" s="1"/>
  <c r="AQ250" i="9" s="1"/>
  <c r="AJ250" i="9"/>
  <c r="AH250" i="9"/>
  <c r="AL249" i="9"/>
  <c r="AN249" i="9" s="1"/>
  <c r="AQ249" i="9" s="1"/>
  <c r="AJ249" i="9"/>
  <c r="AH249" i="9"/>
  <c r="AL242" i="9"/>
  <c r="AN242" i="9" s="1"/>
  <c r="AQ242" i="9" s="1"/>
  <c r="AJ242" i="9"/>
  <c r="AH242" i="9"/>
  <c r="AL241" i="9"/>
  <c r="AN241" i="9" s="1"/>
  <c r="AQ241" i="9" s="1"/>
  <c r="AJ241" i="9"/>
  <c r="AH241" i="9"/>
  <c r="AL240" i="9"/>
  <c r="AN240" i="9" s="1"/>
  <c r="AQ240" i="9" s="1"/>
  <c r="AJ240" i="9"/>
  <c r="AH240" i="9"/>
  <c r="AL239" i="9"/>
  <c r="AN239" i="9" s="1"/>
  <c r="AQ239" i="9" s="1"/>
  <c r="AJ239" i="9"/>
  <c r="AH239" i="9"/>
  <c r="AL238" i="9"/>
  <c r="AN238" i="9" s="1"/>
  <c r="AQ238" i="9" s="1"/>
  <c r="AJ238" i="9"/>
  <c r="AH238" i="9"/>
  <c r="AL237" i="9"/>
  <c r="AN237" i="9" s="1"/>
  <c r="AQ237" i="9" s="1"/>
  <c r="AJ237" i="9"/>
  <c r="AH237" i="9"/>
  <c r="AL236" i="9"/>
  <c r="AN236" i="9" s="1"/>
  <c r="AQ236" i="9" s="1"/>
  <c r="AJ236" i="9"/>
  <c r="AH236" i="9"/>
  <c r="AL235" i="9"/>
  <c r="AN235" i="9" s="1"/>
  <c r="AQ235" i="9" s="1"/>
  <c r="AJ235" i="9"/>
  <c r="AH235" i="9"/>
  <c r="AL234" i="9"/>
  <c r="AN234" i="9" s="1"/>
  <c r="AQ234" i="9" s="1"/>
  <c r="AJ234" i="9"/>
  <c r="AH234" i="9"/>
  <c r="AL233" i="9"/>
  <c r="AN233" i="9" s="1"/>
  <c r="AQ233" i="9" s="1"/>
  <c r="AJ233" i="9"/>
  <c r="AH233" i="9"/>
  <c r="AL232" i="9"/>
  <c r="AN232" i="9" s="1"/>
  <c r="AQ232" i="9" s="1"/>
  <c r="AJ232" i="9"/>
  <c r="AH232" i="9"/>
  <c r="AL231" i="9"/>
  <c r="AN231" i="9" s="1"/>
  <c r="AQ231" i="9" s="1"/>
  <c r="AJ231" i="9"/>
  <c r="AH231" i="9"/>
  <c r="AL230" i="9"/>
  <c r="AN230" i="9" s="1"/>
  <c r="AQ230" i="9" s="1"/>
  <c r="AJ230" i="9"/>
  <c r="AH230" i="9"/>
  <c r="AL229" i="9"/>
  <c r="AN229" i="9" s="1"/>
  <c r="AQ229" i="9" s="1"/>
  <c r="AJ229" i="9"/>
  <c r="AH229" i="9"/>
  <c r="AL228" i="9"/>
  <c r="AN228" i="9" s="1"/>
  <c r="AQ228" i="9" s="1"/>
  <c r="AJ228" i="9"/>
  <c r="AH228" i="9"/>
  <c r="AL227" i="9"/>
  <c r="AN227" i="9" s="1"/>
  <c r="AQ227" i="9" s="1"/>
  <c r="AJ227" i="9"/>
  <c r="AH227" i="9"/>
  <c r="AL226" i="9"/>
  <c r="AN226" i="9" s="1"/>
  <c r="AQ226" i="9" s="1"/>
  <c r="AJ226" i="9"/>
  <c r="AH226" i="9"/>
  <c r="AL225" i="9"/>
  <c r="AN225" i="9" s="1"/>
  <c r="AQ225" i="9" s="1"/>
  <c r="AJ225" i="9"/>
  <c r="AH225" i="9"/>
  <c r="AL218" i="9"/>
  <c r="AN218" i="9" s="1"/>
  <c r="AQ218" i="9" s="1"/>
  <c r="AJ218" i="9"/>
  <c r="AH218" i="9"/>
  <c r="AL217" i="9"/>
  <c r="AN217" i="9" s="1"/>
  <c r="AQ217" i="9" s="1"/>
  <c r="AJ217" i="9"/>
  <c r="AH217" i="9"/>
  <c r="AL216" i="9"/>
  <c r="AN216" i="9" s="1"/>
  <c r="AQ216" i="9" s="1"/>
  <c r="AJ216" i="9"/>
  <c r="AH216" i="9"/>
  <c r="AL215" i="9"/>
  <c r="AN215" i="9" s="1"/>
  <c r="AQ215" i="9" s="1"/>
  <c r="AJ215" i="9"/>
  <c r="AH215" i="9"/>
  <c r="AL214" i="9"/>
  <c r="AN214" i="9" s="1"/>
  <c r="AQ214" i="9" s="1"/>
  <c r="AJ214" i="9"/>
  <c r="AH214" i="9"/>
  <c r="AL213" i="9"/>
  <c r="AN213" i="9" s="1"/>
  <c r="AQ213" i="9" s="1"/>
  <c r="AJ213" i="9"/>
  <c r="AH213" i="9"/>
  <c r="AL212" i="9"/>
  <c r="AN212" i="9" s="1"/>
  <c r="AQ212" i="9" s="1"/>
  <c r="AJ212" i="9"/>
  <c r="AH212" i="9"/>
  <c r="AL211" i="9"/>
  <c r="AN211" i="9" s="1"/>
  <c r="AQ211" i="9" s="1"/>
  <c r="AJ211" i="9"/>
  <c r="AH211" i="9"/>
  <c r="AL210" i="9"/>
  <c r="AN210" i="9" s="1"/>
  <c r="AQ210" i="9" s="1"/>
  <c r="AJ210" i="9"/>
  <c r="AH210" i="9"/>
  <c r="AL209" i="9"/>
  <c r="AN209" i="9" s="1"/>
  <c r="AQ209" i="9" s="1"/>
  <c r="AJ209" i="9"/>
  <c r="AH209" i="9"/>
  <c r="AL208" i="9"/>
  <c r="AN208" i="9" s="1"/>
  <c r="AQ208" i="9" s="1"/>
  <c r="AJ208" i="9"/>
  <c r="AH208" i="9"/>
  <c r="AL207" i="9"/>
  <c r="AN207" i="9" s="1"/>
  <c r="AQ207" i="9" s="1"/>
  <c r="AJ207" i="9"/>
  <c r="AH207" i="9"/>
  <c r="AL206" i="9"/>
  <c r="AN206" i="9" s="1"/>
  <c r="AQ206" i="9" s="1"/>
  <c r="AJ206" i="9"/>
  <c r="AH206" i="9"/>
  <c r="AL205" i="9"/>
  <c r="AN205" i="9" s="1"/>
  <c r="AQ205" i="9" s="1"/>
  <c r="AJ205" i="9"/>
  <c r="AH205" i="9"/>
  <c r="AL204" i="9"/>
  <c r="AN204" i="9" s="1"/>
  <c r="AQ204" i="9" s="1"/>
  <c r="AJ204" i="9"/>
  <c r="AH204" i="9"/>
  <c r="AL203" i="9"/>
  <c r="AN203" i="9" s="1"/>
  <c r="AQ203" i="9" s="1"/>
  <c r="AJ203" i="9"/>
  <c r="AH203" i="9"/>
  <c r="AL202" i="9"/>
  <c r="AN202" i="9" s="1"/>
  <c r="AQ202" i="9" s="1"/>
  <c r="AJ202" i="9"/>
  <c r="AH202" i="9"/>
  <c r="AL201" i="9"/>
  <c r="AN201" i="9" s="1"/>
  <c r="AQ201" i="9" s="1"/>
  <c r="AJ201" i="9"/>
  <c r="AH201" i="9"/>
  <c r="AL200" i="9"/>
  <c r="AN200" i="9" s="1"/>
  <c r="AQ200" i="9" s="1"/>
  <c r="AJ200" i="9"/>
  <c r="AH200" i="9"/>
  <c r="AL199" i="9"/>
  <c r="AN199" i="9" s="1"/>
  <c r="AQ199" i="9" s="1"/>
  <c r="AJ199" i="9"/>
  <c r="AH199" i="9"/>
  <c r="AL198" i="9"/>
  <c r="AN198" i="9" s="1"/>
  <c r="AQ198" i="9" s="1"/>
  <c r="AJ198" i="9"/>
  <c r="AH198" i="9"/>
  <c r="AL197" i="9"/>
  <c r="AN197" i="9" s="1"/>
  <c r="AQ197" i="9" s="1"/>
  <c r="AJ197" i="9"/>
  <c r="AH197" i="9"/>
  <c r="AL196" i="9"/>
  <c r="AN196" i="9" s="1"/>
  <c r="AQ196" i="9" s="1"/>
  <c r="AJ196" i="9"/>
  <c r="AH196" i="9"/>
  <c r="AL195" i="9"/>
  <c r="AN195" i="9" s="1"/>
  <c r="AQ195" i="9" s="1"/>
  <c r="AJ195" i="9"/>
  <c r="AH195" i="9"/>
  <c r="AL194" i="9"/>
  <c r="AN194" i="9" s="1"/>
  <c r="AQ194" i="9" s="1"/>
  <c r="AJ194" i="9"/>
  <c r="AH194" i="9"/>
  <c r="AL193" i="9"/>
  <c r="AN193" i="9" s="1"/>
  <c r="AQ193" i="9" s="1"/>
  <c r="AJ193" i="9"/>
  <c r="AH193" i="9"/>
  <c r="AL192" i="9"/>
  <c r="AN192" i="9" s="1"/>
  <c r="AQ192" i="9" s="1"/>
  <c r="AJ192" i="9"/>
  <c r="AH192" i="9"/>
  <c r="AL191" i="9"/>
  <c r="AN191" i="9" s="1"/>
  <c r="AQ191" i="9" s="1"/>
  <c r="AJ191" i="9"/>
  <c r="AH191" i="9"/>
  <c r="AL190" i="9"/>
  <c r="AN190" i="9" s="1"/>
  <c r="AQ190" i="9" s="1"/>
  <c r="AJ190" i="9"/>
  <c r="AH190" i="9"/>
  <c r="AL189" i="9"/>
  <c r="AN189" i="9" s="1"/>
  <c r="AQ189" i="9" s="1"/>
  <c r="AJ189" i="9"/>
  <c r="AH189" i="9"/>
  <c r="AL188" i="9"/>
  <c r="AN188" i="9" s="1"/>
  <c r="AQ188" i="9" s="1"/>
  <c r="AJ188" i="9"/>
  <c r="AH188" i="9"/>
  <c r="AL187" i="9"/>
  <c r="AN187" i="9" s="1"/>
  <c r="AQ187" i="9" s="1"/>
  <c r="AJ187" i="9"/>
  <c r="AH187" i="9"/>
  <c r="AL186" i="9"/>
  <c r="AN186" i="9" s="1"/>
  <c r="AQ186" i="9" s="1"/>
  <c r="AJ186" i="9"/>
  <c r="AH186" i="9"/>
  <c r="AL185" i="9"/>
  <c r="AN185" i="9" s="1"/>
  <c r="AQ185" i="9" s="1"/>
  <c r="AJ185" i="9"/>
  <c r="AH185" i="9"/>
  <c r="AL184" i="9"/>
  <c r="AN184" i="9" s="1"/>
  <c r="AQ184" i="9" s="1"/>
  <c r="AJ184" i="9"/>
  <c r="AH184" i="9"/>
  <c r="AL183" i="9"/>
  <c r="AN183" i="9" s="1"/>
  <c r="AQ183" i="9" s="1"/>
  <c r="AJ183" i="9"/>
  <c r="AH183" i="9"/>
  <c r="AL146" i="9"/>
  <c r="AN146" i="9" s="1"/>
  <c r="AQ146" i="9" s="1"/>
  <c r="AJ146" i="9"/>
  <c r="AH146" i="9"/>
  <c r="AL145" i="9"/>
  <c r="AN145" i="9" s="1"/>
  <c r="AQ145" i="9" s="1"/>
  <c r="AJ145" i="9"/>
  <c r="AH145" i="9"/>
  <c r="AL144" i="9"/>
  <c r="AN144" i="9" s="1"/>
  <c r="AQ144" i="9" s="1"/>
  <c r="AJ144" i="9"/>
  <c r="AH144" i="9"/>
  <c r="AL143" i="9"/>
  <c r="AN143" i="9" s="1"/>
  <c r="AQ143" i="9" s="1"/>
  <c r="AJ143" i="9"/>
  <c r="AH143" i="9"/>
  <c r="AL142" i="9"/>
  <c r="AN142" i="9" s="1"/>
  <c r="AQ142" i="9" s="1"/>
  <c r="AJ142" i="9"/>
  <c r="AH142" i="9"/>
  <c r="AL141" i="9"/>
  <c r="AN141" i="9" s="1"/>
  <c r="AQ141" i="9" s="1"/>
  <c r="AJ141" i="9"/>
  <c r="AH141" i="9"/>
  <c r="AL140" i="9"/>
  <c r="AN140" i="9" s="1"/>
  <c r="AQ140" i="9" s="1"/>
  <c r="AJ140" i="9"/>
  <c r="AH140" i="9"/>
  <c r="AL137" i="9"/>
  <c r="AN137" i="9" s="1"/>
  <c r="AQ137" i="9" s="1"/>
  <c r="AJ137" i="9"/>
  <c r="AH137" i="9"/>
  <c r="AL136" i="9"/>
  <c r="AN136" i="9" s="1"/>
  <c r="AQ136" i="9" s="1"/>
  <c r="AJ136" i="9"/>
  <c r="AH136" i="9"/>
  <c r="AL134" i="9"/>
  <c r="AN134" i="9" s="1"/>
  <c r="AQ134" i="9" s="1"/>
  <c r="AJ134" i="9"/>
  <c r="AH134" i="9"/>
  <c r="AL133" i="9"/>
  <c r="AN133" i="9" s="1"/>
  <c r="AQ133" i="9" s="1"/>
  <c r="AJ133" i="9"/>
  <c r="AH133" i="9"/>
  <c r="AL132" i="9"/>
  <c r="AN132" i="9" s="1"/>
  <c r="AQ132" i="9" s="1"/>
  <c r="AJ132" i="9"/>
  <c r="AH132" i="9"/>
  <c r="AL131" i="9"/>
  <c r="AN131" i="9" s="1"/>
  <c r="AQ131" i="9" s="1"/>
  <c r="AJ131" i="9"/>
  <c r="AH131" i="9"/>
  <c r="AL130" i="9"/>
  <c r="AN130" i="9" s="1"/>
  <c r="AQ130" i="9" s="1"/>
  <c r="AJ130" i="9"/>
  <c r="AH130" i="9"/>
  <c r="AL129" i="9"/>
  <c r="AN129" i="9" s="1"/>
  <c r="AQ129" i="9" s="1"/>
  <c r="AJ129" i="9"/>
  <c r="AH129" i="9"/>
  <c r="AL122" i="9"/>
  <c r="AN122" i="9" s="1"/>
  <c r="AQ122" i="9" s="1"/>
  <c r="AJ122" i="9"/>
  <c r="AH122" i="9"/>
  <c r="AL121" i="9"/>
  <c r="AN121" i="9" s="1"/>
  <c r="AQ121" i="9" s="1"/>
  <c r="AJ121" i="9"/>
  <c r="AH121" i="9"/>
  <c r="AL120" i="9"/>
  <c r="AN120" i="9" s="1"/>
  <c r="AQ120" i="9" s="1"/>
  <c r="AJ120" i="9"/>
  <c r="AH120" i="9"/>
  <c r="AL119" i="9"/>
  <c r="AN119" i="9" s="1"/>
  <c r="AQ119" i="9" s="1"/>
  <c r="AJ119" i="9"/>
  <c r="AH119" i="9"/>
  <c r="AL118" i="9"/>
  <c r="AN118" i="9" s="1"/>
  <c r="AQ118" i="9" s="1"/>
  <c r="AJ118" i="9"/>
  <c r="AH118" i="9"/>
  <c r="AL117" i="9"/>
  <c r="AN117" i="9" s="1"/>
  <c r="AQ117" i="9" s="1"/>
  <c r="AJ117" i="9"/>
  <c r="AH117" i="9"/>
  <c r="AL110" i="9"/>
  <c r="AN110" i="9" s="1"/>
  <c r="AQ110" i="9" s="1"/>
  <c r="AJ110" i="9"/>
  <c r="AH110" i="9"/>
  <c r="AL109" i="9"/>
  <c r="AN109" i="9" s="1"/>
  <c r="AQ109" i="9" s="1"/>
  <c r="AJ109" i="9"/>
  <c r="AH109" i="9"/>
  <c r="AL108" i="9"/>
  <c r="AN108" i="9" s="1"/>
  <c r="AQ108" i="9" s="1"/>
  <c r="AJ108" i="9"/>
  <c r="AH108" i="9"/>
  <c r="AL107" i="9"/>
  <c r="AN107" i="9" s="1"/>
  <c r="AQ107" i="9" s="1"/>
  <c r="AJ107" i="9"/>
  <c r="AH107" i="9"/>
  <c r="AL106" i="9"/>
  <c r="AN106" i="9" s="1"/>
  <c r="AQ106" i="9" s="1"/>
  <c r="AJ106" i="9"/>
  <c r="AH106" i="9"/>
  <c r="AL105" i="9"/>
  <c r="AN105" i="9" s="1"/>
  <c r="AQ105" i="9" s="1"/>
  <c r="AJ105" i="9"/>
  <c r="AH105" i="9"/>
  <c r="AL104" i="9"/>
  <c r="AN104" i="9" s="1"/>
  <c r="AQ104" i="9" s="1"/>
  <c r="AJ104" i="9"/>
  <c r="AH104" i="9"/>
  <c r="AL103" i="9"/>
  <c r="AN103" i="9" s="1"/>
  <c r="AQ103" i="9" s="1"/>
  <c r="AJ103" i="9"/>
  <c r="AH103" i="9"/>
  <c r="AL102" i="9"/>
  <c r="AN102" i="9" s="1"/>
  <c r="AQ102" i="9" s="1"/>
  <c r="AJ102" i="9"/>
  <c r="AH102" i="9"/>
  <c r="AL101" i="9"/>
  <c r="AN101" i="9" s="1"/>
  <c r="AQ101" i="9" s="1"/>
  <c r="AJ101" i="9"/>
  <c r="AH101" i="9"/>
  <c r="AL100" i="9"/>
  <c r="AN100" i="9" s="1"/>
  <c r="AQ100" i="9" s="1"/>
  <c r="AJ100" i="9"/>
  <c r="AH100" i="9"/>
  <c r="AL99" i="9"/>
  <c r="AN99" i="9" s="1"/>
  <c r="AQ99" i="9" s="1"/>
  <c r="AJ99" i="9"/>
  <c r="AH99" i="9"/>
  <c r="AL98" i="9"/>
  <c r="AN98" i="9" s="1"/>
  <c r="AQ98" i="9" s="1"/>
  <c r="AJ98" i="9"/>
  <c r="AH98" i="9"/>
  <c r="AL97" i="9"/>
  <c r="AN97" i="9" s="1"/>
  <c r="AQ97" i="9" s="1"/>
  <c r="AJ97" i="9"/>
  <c r="AH97" i="9"/>
  <c r="AL96" i="9"/>
  <c r="AN96" i="9" s="1"/>
  <c r="AQ96" i="9" s="1"/>
  <c r="AJ96" i="9"/>
  <c r="AH96" i="9"/>
  <c r="AL95" i="9"/>
  <c r="AN95" i="9" s="1"/>
  <c r="AQ95" i="9" s="1"/>
  <c r="AJ95" i="9"/>
  <c r="AH95" i="9"/>
  <c r="AL94" i="9"/>
  <c r="AN94" i="9" s="1"/>
  <c r="AQ94" i="9" s="1"/>
  <c r="AJ94" i="9"/>
  <c r="AH94" i="9"/>
  <c r="AL93" i="9"/>
  <c r="AN93" i="9" s="1"/>
  <c r="AQ93" i="9" s="1"/>
  <c r="AJ93" i="9"/>
  <c r="AH93" i="9"/>
  <c r="AL92" i="9"/>
  <c r="AN92" i="9" s="1"/>
  <c r="AQ92" i="9" s="1"/>
  <c r="AJ92" i="9"/>
  <c r="AH92" i="9"/>
  <c r="AL91" i="9"/>
  <c r="AN91" i="9" s="1"/>
  <c r="AQ91" i="9" s="1"/>
  <c r="AJ91" i="9"/>
  <c r="AH91" i="9"/>
  <c r="AL90" i="9"/>
  <c r="AN90" i="9" s="1"/>
  <c r="AQ90" i="9" s="1"/>
  <c r="AJ90" i="9"/>
  <c r="AH90" i="9"/>
  <c r="AL89" i="9"/>
  <c r="AN89" i="9" s="1"/>
  <c r="AQ89" i="9" s="1"/>
  <c r="AJ89" i="9"/>
  <c r="AH89" i="9"/>
  <c r="AL88" i="9"/>
  <c r="AN88" i="9" s="1"/>
  <c r="AQ88" i="9" s="1"/>
  <c r="AJ88" i="9"/>
  <c r="AH88" i="9"/>
  <c r="AL87" i="9"/>
  <c r="AN87" i="9" s="1"/>
  <c r="AQ87" i="9" s="1"/>
  <c r="AJ87" i="9"/>
  <c r="AH87" i="9"/>
  <c r="AL86" i="9"/>
  <c r="AN86" i="9" s="1"/>
  <c r="AQ86" i="9" s="1"/>
  <c r="AJ86" i="9"/>
  <c r="AH86" i="9"/>
  <c r="AL85" i="9"/>
  <c r="AN85" i="9" s="1"/>
  <c r="AQ85" i="9" s="1"/>
  <c r="AJ85" i="9"/>
  <c r="AH85" i="9"/>
  <c r="AL84" i="9"/>
  <c r="AN84" i="9" s="1"/>
  <c r="AQ84" i="9" s="1"/>
  <c r="AJ84" i="9"/>
  <c r="AH84" i="9"/>
  <c r="AL83" i="9"/>
  <c r="AN83" i="9" s="1"/>
  <c r="AQ83" i="9" s="1"/>
  <c r="AJ83" i="9"/>
  <c r="AH83" i="9"/>
  <c r="AL82" i="9"/>
  <c r="AN82" i="9" s="1"/>
  <c r="AQ82" i="9" s="1"/>
  <c r="AJ82" i="9"/>
  <c r="AH82" i="9"/>
  <c r="AL81" i="9"/>
  <c r="AN81" i="9" s="1"/>
  <c r="AQ81" i="9" s="1"/>
  <c r="AJ81" i="9"/>
  <c r="AH81" i="9"/>
  <c r="AL80" i="9"/>
  <c r="AN80" i="9" s="1"/>
  <c r="AQ80" i="9" s="1"/>
  <c r="AJ80" i="9"/>
  <c r="AH80" i="9"/>
  <c r="AL79" i="9"/>
  <c r="AN79" i="9" s="1"/>
  <c r="AQ79" i="9" s="1"/>
  <c r="AJ79" i="9"/>
  <c r="AH79" i="9"/>
  <c r="AL78" i="9"/>
  <c r="AN78" i="9" s="1"/>
  <c r="AQ78" i="9" s="1"/>
  <c r="AJ78" i="9"/>
  <c r="AH78" i="9"/>
  <c r="AL77" i="9"/>
  <c r="AN77" i="9" s="1"/>
  <c r="AQ77" i="9" s="1"/>
  <c r="AJ77" i="9"/>
  <c r="AH77" i="9"/>
  <c r="AL76" i="9"/>
  <c r="AN76" i="9" s="1"/>
  <c r="AQ76" i="9" s="1"/>
  <c r="AJ76" i="9"/>
  <c r="AH76" i="9"/>
  <c r="AL75" i="9"/>
  <c r="AN75" i="9" s="1"/>
  <c r="AQ75" i="9" s="1"/>
  <c r="AJ75" i="9"/>
  <c r="AH75" i="9"/>
  <c r="AL74" i="9"/>
  <c r="AN74" i="9" s="1"/>
  <c r="AQ74" i="9" s="1"/>
  <c r="AJ74" i="9"/>
  <c r="AH74" i="9"/>
  <c r="AL73" i="9"/>
  <c r="AN73" i="9" s="1"/>
  <c r="AQ73" i="9" s="1"/>
  <c r="AJ73" i="9"/>
  <c r="AH73" i="9"/>
  <c r="AL72" i="9"/>
  <c r="AN72" i="9" s="1"/>
  <c r="AQ72" i="9" s="1"/>
  <c r="AJ72" i="9"/>
  <c r="AH72" i="9"/>
  <c r="AL71" i="9"/>
  <c r="AN71" i="9" s="1"/>
  <c r="AQ71" i="9" s="1"/>
  <c r="AJ71" i="9"/>
  <c r="AH71" i="9"/>
  <c r="AL70" i="9"/>
  <c r="AN70" i="9" s="1"/>
  <c r="AQ70" i="9" s="1"/>
  <c r="AJ70" i="9"/>
  <c r="AH70" i="9"/>
  <c r="AL69" i="9"/>
  <c r="AN69" i="9" s="1"/>
  <c r="AQ69" i="9" s="1"/>
  <c r="AJ69" i="9"/>
  <c r="AH69" i="9"/>
  <c r="AL68" i="9"/>
  <c r="AN68" i="9" s="1"/>
  <c r="AQ68" i="9" s="1"/>
  <c r="AJ68" i="9"/>
  <c r="AH68" i="9"/>
  <c r="AL67" i="9"/>
  <c r="AN67" i="9" s="1"/>
  <c r="AQ67" i="9" s="1"/>
  <c r="AJ67" i="9"/>
  <c r="AH67" i="9"/>
  <c r="AL66" i="9"/>
  <c r="AN66" i="9" s="1"/>
  <c r="AQ66" i="9" s="1"/>
  <c r="AJ66" i="9"/>
  <c r="AH66" i="9"/>
  <c r="AL65" i="9"/>
  <c r="AN65" i="9" s="1"/>
  <c r="AQ65" i="9" s="1"/>
  <c r="AJ65" i="9"/>
  <c r="AH65" i="9"/>
  <c r="AL64" i="9"/>
  <c r="AN64" i="9" s="1"/>
  <c r="AQ64" i="9" s="1"/>
  <c r="AJ64" i="9"/>
  <c r="AH64" i="9"/>
  <c r="AL63" i="9"/>
  <c r="AN63" i="9" s="1"/>
  <c r="AQ63" i="9" s="1"/>
  <c r="AJ63" i="9"/>
  <c r="AH63" i="9"/>
  <c r="AL62" i="9"/>
  <c r="AN62" i="9" s="1"/>
  <c r="AQ62" i="9" s="1"/>
  <c r="AJ62" i="9"/>
  <c r="AH62" i="9"/>
  <c r="AL61" i="9"/>
  <c r="AN61" i="9" s="1"/>
  <c r="AQ61" i="9" s="1"/>
  <c r="AJ61" i="9"/>
  <c r="AH61" i="9"/>
  <c r="AL60" i="9"/>
  <c r="AN60" i="9" s="1"/>
  <c r="AQ60" i="9" s="1"/>
  <c r="AJ60" i="9"/>
  <c r="AH60" i="9"/>
  <c r="AL59" i="9"/>
  <c r="AN59" i="9" s="1"/>
  <c r="AQ59" i="9" s="1"/>
  <c r="AJ59" i="9"/>
  <c r="AH59" i="9"/>
  <c r="AL58" i="9"/>
  <c r="AN58" i="9" s="1"/>
  <c r="AQ58" i="9" s="1"/>
  <c r="AJ58" i="9"/>
  <c r="AH58" i="9"/>
  <c r="AL57" i="9"/>
  <c r="AN57" i="9" s="1"/>
  <c r="AQ57" i="9" s="1"/>
  <c r="AJ57" i="9"/>
  <c r="AH57" i="9"/>
  <c r="AL56" i="9"/>
  <c r="AN56" i="9" s="1"/>
  <c r="AQ56" i="9" s="1"/>
  <c r="AJ56" i="9"/>
  <c r="AH56" i="9"/>
  <c r="AL55" i="9"/>
  <c r="AN55" i="9" s="1"/>
  <c r="AQ55" i="9" s="1"/>
  <c r="AJ55" i="9"/>
  <c r="AH55" i="9"/>
  <c r="AL54" i="9"/>
  <c r="AN54" i="9" s="1"/>
  <c r="AQ54" i="9" s="1"/>
  <c r="AJ54" i="9"/>
  <c r="AH54" i="9"/>
  <c r="AL53" i="9"/>
  <c r="AN53" i="9" s="1"/>
  <c r="AQ53" i="9" s="1"/>
  <c r="AJ53" i="9"/>
  <c r="AH53" i="9"/>
  <c r="AL52" i="9"/>
  <c r="AN52" i="9" s="1"/>
  <c r="AQ52" i="9" s="1"/>
  <c r="AJ52" i="9"/>
  <c r="AH52" i="9"/>
  <c r="AL51" i="9"/>
  <c r="AN51" i="9" s="1"/>
  <c r="AQ51" i="9" s="1"/>
  <c r="AJ51" i="9"/>
  <c r="AH51" i="9"/>
  <c r="AL50" i="9"/>
  <c r="AN50" i="9" s="1"/>
  <c r="AQ50" i="9" s="1"/>
  <c r="AJ50" i="9"/>
  <c r="AH50" i="9"/>
  <c r="AL49" i="9"/>
  <c r="AN49" i="9" s="1"/>
  <c r="AQ49" i="9" s="1"/>
  <c r="AJ49" i="9"/>
  <c r="AH49" i="9"/>
  <c r="AL48" i="9"/>
  <c r="AN48" i="9" s="1"/>
  <c r="AQ48" i="9" s="1"/>
  <c r="AJ48" i="9"/>
  <c r="AH48" i="9"/>
  <c r="AL47" i="9"/>
  <c r="AN47" i="9" s="1"/>
  <c r="AQ47" i="9" s="1"/>
  <c r="AJ47" i="9"/>
  <c r="AH47" i="9"/>
  <c r="AR46" i="9"/>
  <c r="AL46" i="9"/>
  <c r="AN46" i="9" s="1"/>
  <c r="AQ46" i="9" s="1"/>
  <c r="AL45" i="9"/>
  <c r="AN45" i="9" s="1"/>
  <c r="AQ45" i="9" s="1"/>
  <c r="AJ45" i="9"/>
  <c r="AH45" i="9"/>
  <c r="AL44" i="9"/>
  <c r="AN44" i="9" s="1"/>
  <c r="AQ44" i="9" s="1"/>
  <c r="AJ44" i="9"/>
  <c r="AH44" i="9"/>
  <c r="AL43" i="9"/>
  <c r="AN43" i="9" s="1"/>
  <c r="AQ43" i="9" s="1"/>
  <c r="AJ43" i="9"/>
  <c r="AH43" i="9"/>
  <c r="AL42" i="9"/>
  <c r="AN42" i="9" s="1"/>
  <c r="AQ42" i="9" s="1"/>
  <c r="AJ42" i="9"/>
  <c r="AH42" i="9"/>
  <c r="AL41" i="9"/>
  <c r="AN41" i="9" s="1"/>
  <c r="AQ41" i="9" s="1"/>
  <c r="AJ41" i="9"/>
  <c r="AH41" i="9"/>
  <c r="AL40" i="9"/>
  <c r="AN40" i="9" s="1"/>
  <c r="AQ40" i="9" s="1"/>
  <c r="AJ40" i="9"/>
  <c r="AH40" i="9"/>
  <c r="AL39" i="9"/>
  <c r="AN39" i="9" s="1"/>
  <c r="AQ39" i="9" s="1"/>
  <c r="AJ39" i="9"/>
  <c r="AH39" i="9"/>
  <c r="AL26" i="9"/>
  <c r="AN26" i="9" s="1"/>
  <c r="AQ26" i="9" s="1"/>
  <c r="AJ26" i="9"/>
  <c r="AH26" i="9"/>
  <c r="AL25" i="9"/>
  <c r="AN25" i="9" s="1"/>
  <c r="AQ25" i="9" s="1"/>
  <c r="AJ25" i="9"/>
  <c r="AH25" i="9"/>
  <c r="AL24" i="9"/>
  <c r="AN24" i="9" s="1"/>
  <c r="AQ24" i="9" s="1"/>
  <c r="AJ24" i="9"/>
  <c r="AH24" i="9"/>
  <c r="AL23" i="9"/>
  <c r="AN23" i="9" s="1"/>
  <c r="AQ23" i="9" s="1"/>
  <c r="AJ23" i="9"/>
  <c r="AH23" i="9"/>
  <c r="AL22" i="9"/>
  <c r="AN22" i="9" s="1"/>
  <c r="AQ22" i="9" s="1"/>
  <c r="AJ22" i="9"/>
  <c r="AH22" i="9"/>
  <c r="AL21" i="9"/>
  <c r="AN21" i="9" s="1"/>
  <c r="AQ21" i="9" s="1"/>
  <c r="AK21" i="9"/>
  <c r="AM21" i="9" s="1"/>
  <c r="AL20" i="9"/>
  <c r="AN20" i="9" s="1"/>
  <c r="AQ20" i="9" s="1"/>
  <c r="AJ20" i="9"/>
  <c r="AH20" i="9"/>
  <c r="AL19" i="9"/>
  <c r="AN19" i="9" s="1"/>
  <c r="AQ19" i="9" s="1"/>
  <c r="AJ19" i="9"/>
  <c r="AH19" i="9"/>
  <c r="AL18" i="9"/>
  <c r="AN18" i="9" s="1"/>
  <c r="AQ18" i="9" s="1"/>
  <c r="AJ18" i="9"/>
  <c r="AH18" i="9"/>
  <c r="AL17" i="9"/>
  <c r="AN17" i="9" s="1"/>
  <c r="AQ17" i="9" s="1"/>
  <c r="AJ17" i="9"/>
  <c r="AH17" i="9"/>
  <c r="AL16" i="9"/>
  <c r="AN16" i="9" s="1"/>
  <c r="AQ16" i="9" s="1"/>
  <c r="AJ16" i="9"/>
  <c r="AH16" i="9"/>
  <c r="AL15" i="9"/>
  <c r="AN15" i="9" s="1"/>
  <c r="AQ15" i="9" s="1"/>
  <c r="AJ15" i="9"/>
  <c r="AH15" i="9"/>
  <c r="AL14" i="9"/>
  <c r="AN14" i="9" s="1"/>
  <c r="AQ14" i="9" s="1"/>
  <c r="AJ14" i="9"/>
  <c r="AH14" i="9"/>
  <c r="AL13" i="9"/>
  <c r="AN13" i="9" s="1"/>
  <c r="AQ13" i="9" s="1"/>
  <c r="AJ13" i="9"/>
  <c r="AH13" i="9"/>
  <c r="AL12" i="9"/>
  <c r="AN12" i="9" s="1"/>
  <c r="AQ12" i="9" s="1"/>
  <c r="AJ12" i="9"/>
  <c r="AH12" i="9"/>
  <c r="AL11" i="9"/>
  <c r="AN11" i="9" s="1"/>
  <c r="AQ11" i="9" s="1"/>
  <c r="AJ11" i="9"/>
  <c r="AH11" i="9"/>
  <c r="AL10" i="9"/>
  <c r="AN10" i="9" s="1"/>
  <c r="AQ10" i="9" s="1"/>
  <c r="AJ10" i="9"/>
  <c r="AH10" i="9"/>
  <c r="AL9" i="9"/>
  <c r="AN9" i="9" s="1"/>
  <c r="AQ9" i="9" s="1"/>
  <c r="AJ9" i="9"/>
  <c r="AH9" i="9"/>
  <c r="AL8" i="9"/>
  <c r="AN8" i="9" s="1"/>
  <c r="AQ8" i="9" s="1"/>
  <c r="AJ8" i="9"/>
  <c r="AH8" i="9"/>
  <c r="AL7" i="9"/>
  <c r="AN7" i="9" s="1"/>
  <c r="AQ7" i="9" s="1"/>
  <c r="AJ7" i="9"/>
  <c r="AH7" i="9"/>
  <c r="AL6" i="9"/>
  <c r="AN6" i="9" s="1"/>
  <c r="AQ6" i="9" s="1"/>
  <c r="AJ6" i="9"/>
  <c r="AH6" i="9"/>
  <c r="AL5" i="9"/>
  <c r="AN5" i="9" s="1"/>
  <c r="AQ5" i="9" s="1"/>
  <c r="AJ5" i="9"/>
  <c r="AH5" i="9"/>
  <c r="AL4" i="9"/>
  <c r="AN4" i="9" s="1"/>
  <c r="AQ4" i="9" s="1"/>
  <c r="AJ4" i="9"/>
  <c r="AH4" i="9"/>
  <c r="AL3" i="9"/>
  <c r="AN3" i="9" s="1"/>
  <c r="AQ3" i="9" s="1"/>
  <c r="AJ3" i="9"/>
  <c r="AH3" i="9"/>
  <c r="AK1110" i="9" l="1"/>
  <c r="AM1110" i="9" s="1"/>
  <c r="AK1126" i="9"/>
  <c r="AM1126" i="9" s="1"/>
  <c r="AO1126" i="9" s="1"/>
  <c r="AR1126" i="9" s="1"/>
  <c r="AK1254" i="9"/>
  <c r="AM1254" i="9" s="1"/>
  <c r="AP1254" i="9" s="1"/>
  <c r="AK1266" i="9"/>
  <c r="AM1266" i="9" s="1"/>
  <c r="AP1266" i="9" s="1"/>
  <c r="AK1304" i="9"/>
  <c r="AM1304" i="9" s="1"/>
  <c r="AP1304" i="9" s="1"/>
  <c r="AK1147" i="9"/>
  <c r="AM1147" i="9" s="1"/>
  <c r="AO1147" i="9" s="1"/>
  <c r="AR1147" i="9" s="1"/>
  <c r="AK1163" i="9"/>
  <c r="AM1163" i="9" s="1"/>
  <c r="AO1163" i="9" s="1"/>
  <c r="AR1163" i="9" s="1"/>
  <c r="AK1167" i="9"/>
  <c r="AM1167" i="9" s="1"/>
  <c r="AK1252" i="9"/>
  <c r="AM1252" i="9" s="1"/>
  <c r="AO1252" i="9" s="1"/>
  <c r="AR1252" i="9" s="1"/>
  <c r="AK117" i="9"/>
  <c r="AM117" i="9" s="1"/>
  <c r="AP117" i="9" s="1"/>
  <c r="AK282" i="9"/>
  <c r="AM282" i="9" s="1"/>
  <c r="AP282" i="9" s="1"/>
  <c r="AK318" i="9"/>
  <c r="AM318" i="9" s="1"/>
  <c r="AP318" i="9" s="1"/>
  <c r="AK362" i="9"/>
  <c r="AM362" i="9" s="1"/>
  <c r="AK392" i="9"/>
  <c r="AM392" i="9" s="1"/>
  <c r="AP392" i="9" s="1"/>
  <c r="AK396" i="9"/>
  <c r="AM396" i="9" s="1"/>
  <c r="AP396" i="9" s="1"/>
  <c r="AK400" i="9"/>
  <c r="AM400" i="9" s="1"/>
  <c r="AP400" i="9" s="1"/>
  <c r="AK404" i="9"/>
  <c r="AM404" i="9" s="1"/>
  <c r="AP404" i="9" s="1"/>
  <c r="AK616" i="9"/>
  <c r="AM616" i="9" s="1"/>
  <c r="AP616" i="9" s="1"/>
  <c r="AK758" i="9"/>
  <c r="AM758" i="9" s="1"/>
  <c r="AP758" i="9" s="1"/>
  <c r="AK871" i="9"/>
  <c r="AM871" i="9" s="1"/>
  <c r="AK881" i="9"/>
  <c r="AM881" i="9" s="1"/>
  <c r="AO881" i="9" s="1"/>
  <c r="AR881" i="9" s="1"/>
  <c r="AK915" i="9"/>
  <c r="AM915" i="9" s="1"/>
  <c r="AP915" i="9" s="1"/>
  <c r="AK93" i="9"/>
  <c r="AM93" i="9" s="1"/>
  <c r="AP93" i="9" s="1"/>
  <c r="AK402" i="9"/>
  <c r="AM402" i="9" s="1"/>
  <c r="AP402" i="9" s="1"/>
  <c r="AK699" i="9"/>
  <c r="AM699" i="9" s="1"/>
  <c r="AP699" i="9" s="1"/>
  <c r="AK842" i="9"/>
  <c r="AM842" i="9" s="1"/>
  <c r="AP842" i="9" s="1"/>
  <c r="AK846" i="9"/>
  <c r="AM846" i="9" s="1"/>
  <c r="AP846" i="9" s="1"/>
  <c r="AK1049" i="9"/>
  <c r="AM1049" i="9" s="1"/>
  <c r="AP1049" i="9" s="1"/>
  <c r="AK508" i="9"/>
  <c r="AM508" i="9" s="1"/>
  <c r="AP508" i="9" s="1"/>
  <c r="AK560" i="9"/>
  <c r="AM560" i="9" s="1"/>
  <c r="AP560" i="9" s="1"/>
  <c r="AK589" i="9"/>
  <c r="AM589" i="9" s="1"/>
  <c r="AO589" i="9" s="1"/>
  <c r="AR589" i="9" s="1"/>
  <c r="AK759" i="9"/>
  <c r="AM759" i="9" s="1"/>
  <c r="AP759" i="9" s="1"/>
  <c r="AK879" i="9"/>
  <c r="AM879" i="9" s="1"/>
  <c r="AP879" i="9" s="1"/>
  <c r="AK968" i="9"/>
  <c r="AM968" i="9" s="1"/>
  <c r="AP968" i="9" s="1"/>
  <c r="AK1075" i="9"/>
  <c r="AM1075" i="9" s="1"/>
  <c r="AP1075" i="9" s="1"/>
  <c r="AK1085" i="9"/>
  <c r="AM1085" i="9" s="1"/>
  <c r="AP1085" i="9" s="1"/>
  <c r="AK1140" i="9"/>
  <c r="AM1140" i="9" s="1"/>
  <c r="AP1140" i="9" s="1"/>
  <c r="AK1141" i="9"/>
  <c r="AM1141" i="9" s="1"/>
  <c r="AO1141" i="9" s="1"/>
  <c r="AR1141" i="9" s="1"/>
  <c r="AK1148" i="9"/>
  <c r="AM1148" i="9" s="1"/>
  <c r="AP1148" i="9" s="1"/>
  <c r="AK69" i="9"/>
  <c r="AM69" i="9" s="1"/>
  <c r="AP69" i="9" s="1"/>
  <c r="AK9" i="9"/>
  <c r="AM9" i="9" s="1"/>
  <c r="AP9" i="9" s="1"/>
  <c r="AK590" i="9"/>
  <c r="AM590" i="9" s="1"/>
  <c r="AP590" i="9" s="1"/>
  <c r="AK828" i="9"/>
  <c r="AM828" i="9" s="1"/>
  <c r="AP828" i="9" s="1"/>
  <c r="AK1051" i="9"/>
  <c r="AM1051" i="9" s="1"/>
  <c r="AP1051" i="9" s="1"/>
  <c r="AK1112" i="9"/>
  <c r="AM1112" i="9" s="1"/>
  <c r="AP1112" i="9" s="1"/>
  <c r="AK1116" i="9"/>
  <c r="AM1116" i="9" s="1"/>
  <c r="AO1116" i="9" s="1"/>
  <c r="AR1116" i="9" s="1"/>
  <c r="AK19" i="9"/>
  <c r="AM19" i="9" s="1"/>
  <c r="AP19" i="9" s="1"/>
  <c r="AK763" i="9"/>
  <c r="AM763" i="9" s="1"/>
  <c r="AP763" i="9" s="1"/>
  <c r="AK428" i="9"/>
  <c r="AM428" i="9" s="1"/>
  <c r="AP428" i="9" s="1"/>
  <c r="AK598" i="9"/>
  <c r="AM598" i="9" s="1"/>
  <c r="AP598" i="9" s="1"/>
  <c r="AK1061" i="9"/>
  <c r="AM1061" i="9" s="1"/>
  <c r="AP1061" i="9" s="1"/>
  <c r="AK1094" i="9"/>
  <c r="AM1094" i="9" s="1"/>
  <c r="AO1094" i="9" s="1"/>
  <c r="AR1094" i="9" s="1"/>
  <c r="AK1098" i="9"/>
  <c r="AM1098" i="9" s="1"/>
  <c r="AO1098" i="9" s="1"/>
  <c r="AR1098" i="9" s="1"/>
  <c r="AK92" i="9"/>
  <c r="AM92" i="9" s="1"/>
  <c r="AP92" i="9" s="1"/>
  <c r="AK101" i="9"/>
  <c r="AM101" i="9" s="1"/>
  <c r="AP101" i="9" s="1"/>
  <c r="AK131" i="9"/>
  <c r="AM131" i="9" s="1"/>
  <c r="AP131" i="9" s="1"/>
  <c r="AK209" i="9"/>
  <c r="AM209" i="9" s="1"/>
  <c r="AO209" i="9" s="1"/>
  <c r="AR209" i="9" s="1"/>
  <c r="AK218" i="9"/>
  <c r="AM218" i="9" s="1"/>
  <c r="AP218" i="9" s="1"/>
  <c r="AK257" i="9"/>
  <c r="AM257" i="9" s="1"/>
  <c r="AP257" i="9" s="1"/>
  <c r="AK360" i="9"/>
  <c r="AM360" i="9" s="1"/>
  <c r="AP360" i="9" s="1"/>
  <c r="AK454" i="9"/>
  <c r="AM454" i="9" s="1"/>
  <c r="AP454" i="9" s="1"/>
  <c r="AK458" i="9"/>
  <c r="AM458" i="9" s="1"/>
  <c r="AP458" i="9" s="1"/>
  <c r="AK468" i="9"/>
  <c r="AM468" i="9" s="1"/>
  <c r="AP468" i="9" s="1"/>
  <c r="AK480" i="9"/>
  <c r="AM480" i="9" s="1"/>
  <c r="AP480" i="9" s="1"/>
  <c r="AK484" i="9"/>
  <c r="AM484" i="9" s="1"/>
  <c r="AP484" i="9" s="1"/>
  <c r="AK686" i="9"/>
  <c r="AM686" i="9" s="1"/>
  <c r="AP686" i="9" s="1"/>
  <c r="AK687" i="9"/>
  <c r="AM687" i="9" s="1"/>
  <c r="AP687" i="9" s="1"/>
  <c r="AK707" i="9"/>
  <c r="AM707" i="9" s="1"/>
  <c r="AP707" i="9" s="1"/>
  <c r="AK803" i="9"/>
  <c r="AM803" i="9" s="1"/>
  <c r="AP803" i="9" s="1"/>
  <c r="AK882" i="9"/>
  <c r="AM882" i="9" s="1"/>
  <c r="AO882" i="9" s="1"/>
  <c r="AR882" i="9" s="1"/>
  <c r="AK943" i="9"/>
  <c r="AM943" i="9" s="1"/>
  <c r="AO943" i="9" s="1"/>
  <c r="AR943" i="9" s="1"/>
  <c r="AK1011" i="9"/>
  <c r="AM1011" i="9" s="1"/>
  <c r="AO1011" i="9" s="1"/>
  <c r="AR1011" i="9" s="1"/>
  <c r="AK1019" i="9"/>
  <c r="AM1019" i="9" s="1"/>
  <c r="AP1019" i="9" s="1"/>
  <c r="AK1275" i="9"/>
  <c r="AM1275" i="9" s="1"/>
  <c r="AP1275" i="9" s="1"/>
  <c r="AK1295" i="9"/>
  <c r="AM1295" i="9" s="1"/>
  <c r="AP1295" i="9" s="1"/>
  <c r="AK1299" i="9"/>
  <c r="AM1299" i="9" s="1"/>
  <c r="AP1299" i="9" s="1"/>
  <c r="AK1303" i="9"/>
  <c r="AM1303" i="9" s="1"/>
  <c r="AP1303" i="9" s="1"/>
  <c r="AK57" i="9"/>
  <c r="AM57" i="9" s="1"/>
  <c r="AP57" i="9" s="1"/>
  <c r="AK119" i="9"/>
  <c r="AM119" i="9" s="1"/>
  <c r="AP119" i="9" s="1"/>
  <c r="AK200" i="9"/>
  <c r="AM200" i="9" s="1"/>
  <c r="AP200" i="9" s="1"/>
  <c r="AK226" i="9"/>
  <c r="AM226" i="9" s="1"/>
  <c r="AP226" i="9" s="1"/>
  <c r="AK260" i="9"/>
  <c r="AM260" i="9" s="1"/>
  <c r="AP260" i="9" s="1"/>
  <c r="AK426" i="9"/>
  <c r="AM426" i="9" s="1"/>
  <c r="AP426" i="9" s="1"/>
  <c r="AK446" i="9"/>
  <c r="AM446" i="9" s="1"/>
  <c r="AP446" i="9" s="1"/>
  <c r="AK456" i="9"/>
  <c r="AM456" i="9" s="1"/>
  <c r="AP456" i="9" s="1"/>
  <c r="AK482" i="9"/>
  <c r="AM482" i="9" s="1"/>
  <c r="AP482" i="9" s="1"/>
  <c r="AK486" i="9"/>
  <c r="AM486" i="9" s="1"/>
  <c r="AO486" i="9" s="1"/>
  <c r="AR486" i="9" s="1"/>
  <c r="AK490" i="9"/>
  <c r="AM490" i="9" s="1"/>
  <c r="AP490" i="9" s="1"/>
  <c r="AK503" i="9"/>
  <c r="AM503" i="9" s="1"/>
  <c r="AP503" i="9" s="1"/>
  <c r="AK530" i="9"/>
  <c r="AM530" i="9" s="1"/>
  <c r="AP530" i="9" s="1"/>
  <c r="AK538" i="9"/>
  <c r="AM538" i="9" s="1"/>
  <c r="AP538" i="9" s="1"/>
  <c r="AK554" i="9"/>
  <c r="AM554" i="9" s="1"/>
  <c r="AP554" i="9" s="1"/>
  <c r="AK629" i="9"/>
  <c r="AM629" i="9" s="1"/>
  <c r="AO629" i="9" s="1"/>
  <c r="AR629" i="9" s="1"/>
  <c r="AK637" i="9"/>
  <c r="AM637" i="9" s="1"/>
  <c r="AP637" i="9" s="1"/>
  <c r="AK641" i="9"/>
  <c r="AM641" i="9" s="1"/>
  <c r="AP641" i="9" s="1"/>
  <c r="AK667" i="9"/>
  <c r="AM667" i="9" s="1"/>
  <c r="AP667" i="9" s="1"/>
  <c r="AK675" i="9"/>
  <c r="AM675" i="9" s="1"/>
  <c r="AO675" i="9" s="1"/>
  <c r="AR675" i="9" s="1"/>
  <c r="AK694" i="9"/>
  <c r="AM694" i="9" s="1"/>
  <c r="AP694" i="9" s="1"/>
  <c r="AK708" i="9"/>
  <c r="AM708" i="9" s="1"/>
  <c r="AP708" i="9" s="1"/>
  <c r="AK818" i="9"/>
  <c r="AM818" i="9" s="1"/>
  <c r="AO818" i="9" s="1"/>
  <c r="AR818" i="9" s="1"/>
  <c r="AK969" i="9"/>
  <c r="AM969" i="9" s="1"/>
  <c r="AP969" i="9" s="1"/>
  <c r="AK1033" i="9"/>
  <c r="AM1033" i="9" s="1"/>
  <c r="AP1033" i="9" s="1"/>
  <c r="AK1037" i="9"/>
  <c r="AM1037" i="9" s="1"/>
  <c r="AP1037" i="9" s="1"/>
  <c r="AK1041" i="9"/>
  <c r="AM1041" i="9" s="1"/>
  <c r="AP1041" i="9" s="1"/>
  <c r="AK1050" i="9"/>
  <c r="AM1050" i="9" s="1"/>
  <c r="AO1050" i="9" s="1"/>
  <c r="AR1050" i="9" s="1"/>
  <c r="AK1055" i="9"/>
  <c r="AM1055" i="9" s="1"/>
  <c r="AP1055" i="9" s="1"/>
  <c r="AK1125" i="9"/>
  <c r="AM1125" i="9" s="1"/>
  <c r="AO1125" i="9" s="1"/>
  <c r="AR1125" i="9" s="1"/>
  <c r="AK1130" i="9"/>
  <c r="AM1130" i="9" s="1"/>
  <c r="AO1130" i="9" s="1"/>
  <c r="AR1130" i="9" s="1"/>
  <c r="AK1158" i="9"/>
  <c r="AM1158" i="9" s="1"/>
  <c r="AP1158" i="9" s="1"/>
  <c r="AK5" i="9"/>
  <c r="AM5" i="9" s="1"/>
  <c r="AP5" i="9" s="1"/>
  <c r="AK15" i="9"/>
  <c r="AM15" i="9" s="1"/>
  <c r="AP15" i="9" s="1"/>
  <c r="AK197" i="9"/>
  <c r="AM197" i="9" s="1"/>
  <c r="AP197" i="9" s="1"/>
  <c r="AK198" i="9"/>
  <c r="AM198" i="9" s="1"/>
  <c r="AK206" i="9"/>
  <c r="AM206" i="9" s="1"/>
  <c r="AP206" i="9" s="1"/>
  <c r="AK258" i="9"/>
  <c r="AM258" i="9" s="1"/>
  <c r="AP258" i="9" s="1"/>
  <c r="AK267" i="9"/>
  <c r="AM267" i="9" s="1"/>
  <c r="AO267" i="9" s="1"/>
  <c r="AR267" i="9" s="1"/>
  <c r="AK268" i="9"/>
  <c r="AM268" i="9" s="1"/>
  <c r="AK576" i="9"/>
  <c r="AM576" i="9" s="1"/>
  <c r="AK820" i="9"/>
  <c r="AM820" i="9" s="1"/>
  <c r="AP820" i="9" s="1"/>
  <c r="AK826" i="9"/>
  <c r="AM826" i="9" s="1"/>
  <c r="AP826" i="9" s="1"/>
  <c r="AK893" i="9"/>
  <c r="AM893" i="9" s="1"/>
  <c r="AP893" i="9" s="1"/>
  <c r="AK1015" i="9"/>
  <c r="AM1015" i="9" s="1"/>
  <c r="AP1015" i="9" s="1"/>
  <c r="AK1073" i="9"/>
  <c r="AM1073" i="9" s="1"/>
  <c r="AP1073" i="9" s="1"/>
  <c r="AK1290" i="9"/>
  <c r="AM1290" i="9" s="1"/>
  <c r="AP1290" i="9" s="1"/>
  <c r="AK203" i="9"/>
  <c r="AM203" i="9" s="1"/>
  <c r="AO203" i="9" s="1"/>
  <c r="AR203" i="9" s="1"/>
  <c r="AK488" i="9"/>
  <c r="AM488" i="9" s="1"/>
  <c r="AP488" i="9" s="1"/>
  <c r="AK520" i="9"/>
  <c r="AM520" i="9" s="1"/>
  <c r="AP520" i="9" s="1"/>
  <c r="AK980" i="9"/>
  <c r="AM980" i="9" s="1"/>
  <c r="AO980" i="9" s="1"/>
  <c r="AR980" i="9" s="1"/>
  <c r="AK999" i="9"/>
  <c r="AM999" i="9" s="1"/>
  <c r="AP999" i="9" s="1"/>
  <c r="AK1045" i="9"/>
  <c r="AM1045" i="9" s="1"/>
  <c r="AK63" i="9"/>
  <c r="AM63" i="9" s="1"/>
  <c r="AP63" i="9" s="1"/>
  <c r="AK67" i="9"/>
  <c r="AM67" i="9" s="1"/>
  <c r="AP67" i="9" s="1"/>
  <c r="AK91" i="9"/>
  <c r="AM91" i="9" s="1"/>
  <c r="AP91" i="9" s="1"/>
  <c r="AK97" i="9"/>
  <c r="AM97" i="9" s="1"/>
  <c r="AK107" i="9"/>
  <c r="AM107" i="9" s="1"/>
  <c r="AP107" i="9" s="1"/>
  <c r="AK192" i="9"/>
  <c r="AM192" i="9" s="1"/>
  <c r="AP192" i="9" s="1"/>
  <c r="AK204" i="9"/>
  <c r="AM204" i="9" s="1"/>
  <c r="AP204" i="9" s="1"/>
  <c r="AK252" i="9"/>
  <c r="AM252" i="9" s="1"/>
  <c r="AO252" i="9" s="1"/>
  <c r="AR252" i="9" s="1"/>
  <c r="AK288" i="9"/>
  <c r="AM288" i="9" s="1"/>
  <c r="AP288" i="9" s="1"/>
  <c r="AK297" i="9"/>
  <c r="AM297" i="9" s="1"/>
  <c r="AO297" i="9" s="1"/>
  <c r="AR297" i="9" s="1"/>
  <c r="AK432" i="9"/>
  <c r="AM432" i="9" s="1"/>
  <c r="AK570" i="9"/>
  <c r="AM570" i="9" s="1"/>
  <c r="AP570" i="9" s="1"/>
  <c r="AK578" i="9"/>
  <c r="AM578" i="9" s="1"/>
  <c r="AP578" i="9" s="1"/>
  <c r="AK587" i="9"/>
  <c r="AM587" i="9" s="1"/>
  <c r="AP587" i="9" s="1"/>
  <c r="AK600" i="9"/>
  <c r="AM600" i="9" s="1"/>
  <c r="AP600" i="9" s="1"/>
  <c r="AK606" i="9"/>
  <c r="AM606" i="9" s="1"/>
  <c r="AK636" i="9"/>
  <c r="AM636" i="9" s="1"/>
  <c r="AO636" i="9" s="1"/>
  <c r="AR636" i="9" s="1"/>
  <c r="AK640" i="9"/>
  <c r="AM640" i="9" s="1"/>
  <c r="AO640" i="9" s="1"/>
  <c r="AR640" i="9" s="1"/>
  <c r="AK739" i="9"/>
  <c r="AM739" i="9" s="1"/>
  <c r="AP739" i="9" s="1"/>
  <c r="AK743" i="9"/>
  <c r="AM743" i="9" s="1"/>
  <c r="AP743" i="9" s="1"/>
  <c r="AK747" i="9"/>
  <c r="AM747" i="9" s="1"/>
  <c r="AO747" i="9" s="1"/>
  <c r="AR747" i="9" s="1"/>
  <c r="AK843" i="9"/>
  <c r="AM843" i="9" s="1"/>
  <c r="AO843" i="9" s="1"/>
  <c r="AR843" i="9" s="1"/>
  <c r="AK848" i="9"/>
  <c r="AM848" i="9" s="1"/>
  <c r="AP848" i="9" s="1"/>
  <c r="AK906" i="9"/>
  <c r="AM906" i="9" s="1"/>
  <c r="AP906" i="9" s="1"/>
  <c r="AK914" i="9"/>
  <c r="AM914" i="9" s="1"/>
  <c r="AP914" i="9" s="1"/>
  <c r="AK938" i="9"/>
  <c r="AM938" i="9" s="1"/>
  <c r="AP938" i="9" s="1"/>
  <c r="AK966" i="9"/>
  <c r="AM966" i="9" s="1"/>
  <c r="AP966" i="9" s="1"/>
  <c r="AK1018" i="9"/>
  <c r="AM1018" i="9" s="1"/>
  <c r="AP1018" i="9" s="1"/>
  <c r="AK1023" i="9"/>
  <c r="AM1023" i="9" s="1"/>
  <c r="AP1023" i="9" s="1"/>
  <c r="AK1039" i="9"/>
  <c r="AM1039" i="9" s="1"/>
  <c r="AP1039" i="9" s="1"/>
  <c r="AK1047" i="9"/>
  <c r="AM1047" i="9" s="1"/>
  <c r="AP1047" i="9" s="1"/>
  <c r="AK1122" i="9"/>
  <c r="AM1122" i="9" s="1"/>
  <c r="AO1122" i="9" s="1"/>
  <c r="AR1122" i="9" s="1"/>
  <c r="AK1128" i="9"/>
  <c r="AM1128" i="9" s="1"/>
  <c r="AP1128" i="9" s="1"/>
  <c r="AK1181" i="9"/>
  <c r="AM1181" i="9" s="1"/>
  <c r="AO1181" i="9" s="1"/>
  <c r="AR1181" i="9" s="1"/>
  <c r="AK1203" i="9"/>
  <c r="AM1203" i="9" s="1"/>
  <c r="AO1203" i="9" s="1"/>
  <c r="AR1203" i="9" s="1"/>
  <c r="AK1207" i="9"/>
  <c r="AM1207" i="9" s="1"/>
  <c r="AO1207" i="9" s="1"/>
  <c r="AR1207" i="9" s="1"/>
  <c r="AK1276" i="9"/>
  <c r="AM1276" i="9" s="1"/>
  <c r="AP1276" i="9" s="1"/>
  <c r="AK1293" i="9"/>
  <c r="AM1293" i="9" s="1"/>
  <c r="AO1293" i="9" s="1"/>
  <c r="AR1293" i="9" s="1"/>
  <c r="AK1296" i="9"/>
  <c r="AM1296" i="9" s="1"/>
  <c r="AP1296" i="9" s="1"/>
  <c r="AK1300" i="9"/>
  <c r="AM1300" i="9" s="1"/>
  <c r="AK53" i="9"/>
  <c r="AM53" i="9" s="1"/>
  <c r="AP53" i="9" s="1"/>
  <c r="AK68" i="9"/>
  <c r="AM68" i="9" s="1"/>
  <c r="AO68" i="9" s="1"/>
  <c r="AR68" i="9" s="1"/>
  <c r="AK73" i="9"/>
  <c r="AM73" i="9" s="1"/>
  <c r="AP73" i="9" s="1"/>
  <c r="AK137" i="9"/>
  <c r="AM137" i="9" s="1"/>
  <c r="AK144" i="9"/>
  <c r="AM144" i="9" s="1"/>
  <c r="AP144" i="9" s="1"/>
  <c r="AK188" i="9"/>
  <c r="AM188" i="9" s="1"/>
  <c r="AP188" i="9" s="1"/>
  <c r="AK214" i="9"/>
  <c r="AM214" i="9" s="1"/>
  <c r="AP214" i="9" s="1"/>
  <c r="AK234" i="9"/>
  <c r="AM234" i="9" s="1"/>
  <c r="AK275" i="9"/>
  <c r="AM275" i="9" s="1"/>
  <c r="AO275" i="9" s="1"/>
  <c r="AR275" i="9" s="1"/>
  <c r="AK290" i="9"/>
  <c r="AM290" i="9" s="1"/>
  <c r="AP290" i="9" s="1"/>
  <c r="AK416" i="9"/>
  <c r="AM416" i="9" s="1"/>
  <c r="AK425" i="9"/>
  <c r="AM425" i="9" s="1"/>
  <c r="AK444" i="9"/>
  <c r="AM444" i="9" s="1"/>
  <c r="AP444" i="9" s="1"/>
  <c r="AK469" i="9"/>
  <c r="AM469" i="9" s="1"/>
  <c r="AP469" i="9" s="1"/>
  <c r="AK476" i="9"/>
  <c r="AM476" i="9" s="1"/>
  <c r="AK502" i="9"/>
  <c r="AM502" i="9" s="1"/>
  <c r="AP502" i="9" s="1"/>
  <c r="AK524" i="9"/>
  <c r="AM524" i="9" s="1"/>
  <c r="AP524" i="9" s="1"/>
  <c r="AK528" i="9"/>
  <c r="AM528" i="9" s="1"/>
  <c r="AP528" i="9" s="1"/>
  <c r="AK548" i="9"/>
  <c r="AM548" i="9" s="1"/>
  <c r="AK557" i="9"/>
  <c r="AM557" i="9" s="1"/>
  <c r="AP557" i="9" s="1"/>
  <c r="AK608" i="9"/>
  <c r="AM608" i="9" s="1"/>
  <c r="AP608" i="9" s="1"/>
  <c r="AK648" i="9"/>
  <c r="AM648" i="9" s="1"/>
  <c r="AO648" i="9" s="1"/>
  <c r="AR648" i="9" s="1"/>
  <c r="AK649" i="9"/>
  <c r="AM649" i="9" s="1"/>
  <c r="AP649" i="9" s="1"/>
  <c r="AK678" i="9"/>
  <c r="AM678" i="9" s="1"/>
  <c r="AK679" i="9"/>
  <c r="AM679" i="9" s="1"/>
  <c r="AP679" i="9" s="1"/>
  <c r="AK726" i="9"/>
  <c r="AM726" i="9" s="1"/>
  <c r="AO726" i="9" s="1"/>
  <c r="AR726" i="9" s="1"/>
  <c r="AK727" i="9"/>
  <c r="AM727" i="9" s="1"/>
  <c r="AP727" i="9" s="1"/>
  <c r="AK731" i="9"/>
  <c r="AM731" i="9" s="1"/>
  <c r="AK755" i="9"/>
  <c r="AM755" i="9" s="1"/>
  <c r="AP755" i="9" s="1"/>
  <c r="AK771" i="9"/>
  <c r="AM771" i="9" s="1"/>
  <c r="AP771" i="9" s="1"/>
  <c r="AK775" i="9"/>
  <c r="AM775" i="9" s="1"/>
  <c r="AP775" i="9" s="1"/>
  <c r="AK779" i="9"/>
  <c r="AM779" i="9" s="1"/>
  <c r="AO779" i="9" s="1"/>
  <c r="AR779" i="9" s="1"/>
  <c r="AK817" i="9"/>
  <c r="AM817" i="9" s="1"/>
  <c r="AP817" i="9" s="1"/>
  <c r="AK838" i="9"/>
  <c r="AM838" i="9" s="1"/>
  <c r="AP838" i="9" s="1"/>
  <c r="AK860" i="9"/>
  <c r="AM860" i="9" s="1"/>
  <c r="AK880" i="9"/>
  <c r="AM880" i="9" s="1"/>
  <c r="AP880" i="9" s="1"/>
  <c r="AK886" i="9"/>
  <c r="AM886" i="9" s="1"/>
  <c r="AP886" i="9" s="1"/>
  <c r="AK931" i="9"/>
  <c r="AM931" i="9" s="1"/>
  <c r="AO931" i="9" s="1"/>
  <c r="AR931" i="9" s="1"/>
  <c r="AK939" i="9"/>
  <c r="AM939" i="9" s="1"/>
  <c r="AP939" i="9" s="1"/>
  <c r="AK967" i="9"/>
  <c r="AM967" i="9" s="1"/>
  <c r="AK973" i="9"/>
  <c r="AM973" i="9" s="1"/>
  <c r="AO973" i="9" s="1"/>
  <c r="AR973" i="9" s="1"/>
  <c r="AK1001" i="9"/>
  <c r="AM1001" i="9" s="1"/>
  <c r="AP1001" i="9" s="1"/>
  <c r="AK1005" i="9"/>
  <c r="AM1005" i="9" s="1"/>
  <c r="AP1005" i="9" s="1"/>
  <c r="AK1020" i="9"/>
  <c r="AM1020" i="9" s="1"/>
  <c r="AO1020" i="9" s="1"/>
  <c r="AR1020" i="9" s="1"/>
  <c r="AK1031" i="9"/>
  <c r="AM1031" i="9" s="1"/>
  <c r="AP1031" i="9" s="1"/>
  <c r="AK1036" i="9"/>
  <c r="AM1036" i="9" s="1"/>
  <c r="AP1036" i="9" s="1"/>
  <c r="AK1092" i="9"/>
  <c r="AM1092" i="9" s="1"/>
  <c r="AK1093" i="9"/>
  <c r="AM1093" i="9" s="1"/>
  <c r="AO1093" i="9" s="1"/>
  <c r="AR1093" i="9" s="1"/>
  <c r="AK1097" i="9"/>
  <c r="AM1097" i="9" s="1"/>
  <c r="AO1097" i="9" s="1"/>
  <c r="AR1097" i="9" s="1"/>
  <c r="AK1108" i="9"/>
  <c r="AM1108" i="9" s="1"/>
  <c r="AO1108" i="9" s="1"/>
  <c r="AR1108" i="9" s="1"/>
  <c r="AK1109" i="9"/>
  <c r="AM1109" i="9" s="1"/>
  <c r="AP1109" i="9" s="1"/>
  <c r="AK1149" i="9"/>
  <c r="AM1149" i="9" s="1"/>
  <c r="AO1149" i="9" s="1"/>
  <c r="AR1149" i="9" s="1"/>
  <c r="AK1219" i="9"/>
  <c r="AM1219" i="9" s="1"/>
  <c r="AP1219" i="9" s="1"/>
  <c r="AK1223" i="9"/>
  <c r="AM1223" i="9" s="1"/>
  <c r="AP1223" i="9" s="1"/>
  <c r="AK1250" i="9"/>
  <c r="AM1250" i="9" s="1"/>
  <c r="AP1250" i="9" s="1"/>
  <c r="AK1268" i="9"/>
  <c r="AM1268" i="9" s="1"/>
  <c r="AK1298" i="9"/>
  <c r="AM1298" i="9" s="1"/>
  <c r="AP1298" i="9" s="1"/>
  <c r="AK7" i="9"/>
  <c r="AM7" i="9" s="1"/>
  <c r="AP7" i="9" s="1"/>
  <c r="AK43" i="9"/>
  <c r="AM43" i="9" s="1"/>
  <c r="AK51" i="9"/>
  <c r="AM51" i="9" s="1"/>
  <c r="AK55" i="9"/>
  <c r="AM55" i="9" s="1"/>
  <c r="AP55" i="9" s="1"/>
  <c r="AK85" i="9"/>
  <c r="AM85" i="9" s="1"/>
  <c r="AO85" i="9" s="1"/>
  <c r="AR85" i="9" s="1"/>
  <c r="AK89" i="9"/>
  <c r="AM89" i="9" s="1"/>
  <c r="AP89" i="9" s="1"/>
  <c r="AK99" i="9"/>
  <c r="AM99" i="9" s="1"/>
  <c r="AK212" i="9"/>
  <c r="AM212" i="9" s="1"/>
  <c r="AP212" i="9" s="1"/>
  <c r="AK286" i="9"/>
  <c r="AM286" i="9" s="1"/>
  <c r="AO286" i="9" s="1"/>
  <c r="AR286" i="9" s="1"/>
  <c r="AK512" i="9"/>
  <c r="AM512" i="9" s="1"/>
  <c r="AK550" i="9"/>
  <c r="AM550" i="9" s="1"/>
  <c r="AK919" i="9"/>
  <c r="AM919" i="9" s="1"/>
  <c r="AO919" i="9" s="1"/>
  <c r="AR919" i="9" s="1"/>
  <c r="AK48" i="9"/>
  <c r="AM48" i="9" s="1"/>
  <c r="AO48" i="9" s="1"/>
  <c r="AR48" i="9" s="1"/>
  <c r="AK52" i="9"/>
  <c r="AM52" i="9" s="1"/>
  <c r="AO52" i="9" s="1"/>
  <c r="AR52" i="9" s="1"/>
  <c r="AK71" i="9"/>
  <c r="AM71" i="9" s="1"/>
  <c r="AK79" i="9"/>
  <c r="AM79" i="9" s="1"/>
  <c r="AP79" i="9" s="1"/>
  <c r="AK90" i="9"/>
  <c r="AM90" i="9" s="1"/>
  <c r="AP90" i="9" s="1"/>
  <c r="AK142" i="9"/>
  <c r="AM142" i="9" s="1"/>
  <c r="AP142" i="9" s="1"/>
  <c r="AK146" i="9"/>
  <c r="AM146" i="9" s="1"/>
  <c r="AP146" i="9" s="1"/>
  <c r="AK186" i="9"/>
  <c r="AM186" i="9" s="1"/>
  <c r="AP186" i="9" s="1"/>
  <c r="AK240" i="9"/>
  <c r="AM240" i="9" s="1"/>
  <c r="AP240" i="9" s="1"/>
  <c r="AK250" i="9"/>
  <c r="AM250" i="9" s="1"/>
  <c r="AK270" i="9"/>
  <c r="AM270" i="9" s="1"/>
  <c r="AP270" i="9" s="1"/>
  <c r="AK274" i="9"/>
  <c r="AM274" i="9" s="1"/>
  <c r="AP274" i="9" s="1"/>
  <c r="AK302" i="9"/>
  <c r="AM302" i="9" s="1"/>
  <c r="AP302" i="9" s="1"/>
  <c r="AK393" i="9"/>
  <c r="AM393" i="9" s="1"/>
  <c r="AO393" i="9" s="1"/>
  <c r="AR393" i="9" s="1"/>
  <c r="AK401" i="9"/>
  <c r="AM401" i="9" s="1"/>
  <c r="AK412" i="9"/>
  <c r="AM412" i="9" s="1"/>
  <c r="AP412" i="9" s="1"/>
  <c r="AK433" i="9"/>
  <c r="AM433" i="9" s="1"/>
  <c r="AO433" i="9" s="1"/>
  <c r="AR433" i="9" s="1"/>
  <c r="AK467" i="9"/>
  <c r="AM467" i="9" s="1"/>
  <c r="AO467" i="9" s="1"/>
  <c r="AR467" i="9" s="1"/>
  <c r="AK470" i="9"/>
  <c r="AM470" i="9" s="1"/>
  <c r="AK478" i="9"/>
  <c r="AM478" i="9" s="1"/>
  <c r="AO478" i="9" s="1"/>
  <c r="AR478" i="9" s="1"/>
  <c r="AK522" i="9"/>
  <c r="AM522" i="9" s="1"/>
  <c r="AP522" i="9" s="1"/>
  <c r="AK526" i="9"/>
  <c r="AM526" i="9" s="1"/>
  <c r="AK543" i="9"/>
  <c r="AM543" i="9" s="1"/>
  <c r="AP543" i="9" s="1"/>
  <c r="AK547" i="9"/>
  <c r="AM547" i="9" s="1"/>
  <c r="AP547" i="9" s="1"/>
  <c r="AK558" i="9"/>
  <c r="AM558" i="9" s="1"/>
  <c r="AP558" i="9" s="1"/>
  <c r="AK580" i="9"/>
  <c r="AM580" i="9" s="1"/>
  <c r="AP580" i="9" s="1"/>
  <c r="AK607" i="9"/>
  <c r="AM607" i="9" s="1"/>
  <c r="AO607" i="9" s="1"/>
  <c r="AR607" i="9" s="1"/>
  <c r="AK662" i="9"/>
  <c r="AM662" i="9" s="1"/>
  <c r="AP662" i="9" s="1"/>
  <c r="AK674" i="9"/>
  <c r="AM674" i="9" s="1"/>
  <c r="AP674" i="9" s="1"/>
  <c r="AK754" i="9"/>
  <c r="AM754" i="9" s="1"/>
  <c r="AK863" i="9"/>
  <c r="AM863" i="9" s="1"/>
  <c r="AP863" i="9" s="1"/>
  <c r="AK920" i="9"/>
  <c r="AM920" i="9" s="1"/>
  <c r="AP920" i="9" s="1"/>
  <c r="AK925" i="9"/>
  <c r="AM925" i="9" s="1"/>
  <c r="AP925" i="9" s="1"/>
  <c r="AK933" i="9"/>
  <c r="AM933" i="9" s="1"/>
  <c r="AK944" i="9"/>
  <c r="AM944" i="9" s="1"/>
  <c r="AO944" i="9" s="1"/>
  <c r="AR944" i="9" s="1"/>
  <c r="AK1017" i="9"/>
  <c r="AM1017" i="9" s="1"/>
  <c r="AP1017" i="9" s="1"/>
  <c r="AK1021" i="9"/>
  <c r="AM1021" i="9" s="1"/>
  <c r="AO1021" i="9" s="1"/>
  <c r="AR1021" i="9" s="1"/>
  <c r="AK1048" i="9"/>
  <c r="AM1048" i="9" s="1"/>
  <c r="AP1048" i="9" s="1"/>
  <c r="AK1059" i="9"/>
  <c r="AM1059" i="9" s="1"/>
  <c r="AK1084" i="9"/>
  <c r="AM1084" i="9" s="1"/>
  <c r="AP1084" i="9" s="1"/>
  <c r="AK1111" i="9"/>
  <c r="AM1111" i="9" s="1"/>
  <c r="AO1111" i="9" s="1"/>
  <c r="AR1111" i="9" s="1"/>
  <c r="AK1142" i="9"/>
  <c r="AM1142" i="9" s="1"/>
  <c r="AP1142" i="9" s="1"/>
  <c r="AK1292" i="9"/>
  <c r="AM1292" i="9" s="1"/>
  <c r="AP1292" i="9" s="1"/>
  <c r="AK22" i="9"/>
  <c r="AM22" i="9" s="1"/>
  <c r="AP22" i="9" s="1"/>
  <c r="AK42" i="9"/>
  <c r="AM42" i="9" s="1"/>
  <c r="AP42" i="9" s="1"/>
  <c r="AK50" i="9"/>
  <c r="AM50" i="9" s="1"/>
  <c r="AP50" i="9" s="1"/>
  <c r="AK61" i="9"/>
  <c r="AM61" i="9" s="1"/>
  <c r="AP61" i="9" s="1"/>
  <c r="AK66" i="9"/>
  <c r="AM66" i="9" s="1"/>
  <c r="AP66" i="9" s="1"/>
  <c r="AK76" i="9"/>
  <c r="AM76" i="9" s="1"/>
  <c r="AO76" i="9" s="1"/>
  <c r="AR76" i="9" s="1"/>
  <c r="AK81" i="9"/>
  <c r="AM81" i="9" s="1"/>
  <c r="AK121" i="9"/>
  <c r="AM121" i="9" s="1"/>
  <c r="AK133" i="9"/>
  <c r="AM133" i="9" s="1"/>
  <c r="AP133" i="9" s="1"/>
  <c r="AK194" i="9"/>
  <c r="AM194" i="9" s="1"/>
  <c r="AP194" i="9" s="1"/>
  <c r="AK228" i="9"/>
  <c r="AM228" i="9" s="1"/>
  <c r="AK254" i="9"/>
  <c r="AM254" i="9" s="1"/>
  <c r="AP254" i="9" s="1"/>
  <c r="AK266" i="9"/>
  <c r="AM266" i="9" s="1"/>
  <c r="AP266" i="9" s="1"/>
  <c r="AK378" i="9"/>
  <c r="AM378" i="9" s="1"/>
  <c r="AO378" i="9" s="1"/>
  <c r="AR378" i="9" s="1"/>
  <c r="AK382" i="9"/>
  <c r="AM382" i="9" s="1"/>
  <c r="AK405" i="9"/>
  <c r="AM405" i="9" s="1"/>
  <c r="AO405" i="9" s="1"/>
  <c r="AR405" i="9" s="1"/>
  <c r="AK418" i="9"/>
  <c r="AM418" i="9" s="1"/>
  <c r="AP418" i="9" s="1"/>
  <c r="AK424" i="9"/>
  <c r="AM424" i="9" s="1"/>
  <c r="AP424" i="9" s="1"/>
  <c r="AK455" i="9"/>
  <c r="AM455" i="9" s="1"/>
  <c r="AP455" i="9" s="1"/>
  <c r="AK483" i="9"/>
  <c r="AM483" i="9" s="1"/>
  <c r="AK492" i="9"/>
  <c r="AM492" i="9" s="1"/>
  <c r="AP492" i="9" s="1"/>
  <c r="AK498" i="9"/>
  <c r="AM498" i="9" s="1"/>
  <c r="AP498" i="9" s="1"/>
  <c r="AK501" i="9"/>
  <c r="AM501" i="9" s="1"/>
  <c r="AP501" i="9" s="1"/>
  <c r="AK510" i="9"/>
  <c r="AM510" i="9" s="1"/>
  <c r="AP510" i="9" s="1"/>
  <c r="AK532" i="9"/>
  <c r="AM532" i="9" s="1"/>
  <c r="AP532" i="9" s="1"/>
  <c r="AK544" i="9"/>
  <c r="AM544" i="9" s="1"/>
  <c r="AP544" i="9" s="1"/>
  <c r="AK549" i="9"/>
  <c r="AM549" i="9" s="1"/>
  <c r="AO549" i="9" s="1"/>
  <c r="AR549" i="9" s="1"/>
  <c r="AK568" i="9"/>
  <c r="AM568" i="9" s="1"/>
  <c r="AK579" i="9"/>
  <c r="AM579" i="9" s="1"/>
  <c r="AO579" i="9" s="1"/>
  <c r="AR579" i="9" s="1"/>
  <c r="AK584" i="9"/>
  <c r="AM584" i="9" s="1"/>
  <c r="AP584" i="9" s="1"/>
  <c r="AK588" i="9"/>
  <c r="AM588" i="9" s="1"/>
  <c r="AK594" i="9"/>
  <c r="AM594" i="9" s="1"/>
  <c r="AP594" i="9" s="1"/>
  <c r="AK631" i="9"/>
  <c r="AM631" i="9" s="1"/>
  <c r="AP631" i="9" s="1"/>
  <c r="AK669" i="9"/>
  <c r="AM669" i="9" s="1"/>
  <c r="AP669" i="9" s="1"/>
  <c r="AK701" i="9"/>
  <c r="AM701" i="9" s="1"/>
  <c r="AK742" i="9"/>
  <c r="AM742" i="9" s="1"/>
  <c r="AK774" i="9"/>
  <c r="AM774" i="9" s="1"/>
  <c r="AP774" i="9" s="1"/>
  <c r="AK794" i="9"/>
  <c r="AM794" i="9" s="1"/>
  <c r="AP794" i="9" s="1"/>
  <c r="AK801" i="9"/>
  <c r="AM801" i="9" s="1"/>
  <c r="AP801" i="9" s="1"/>
  <c r="AK806" i="9"/>
  <c r="AM806" i="9" s="1"/>
  <c r="AK813" i="9"/>
  <c r="AM813" i="9" s="1"/>
  <c r="AP813" i="9" s="1"/>
  <c r="AK825" i="9"/>
  <c r="AM825" i="9" s="1"/>
  <c r="AP825" i="9" s="1"/>
  <c r="AK847" i="9"/>
  <c r="AM847" i="9" s="1"/>
  <c r="AK872" i="9"/>
  <c r="AM872" i="9" s="1"/>
  <c r="AP872" i="9" s="1"/>
  <c r="AK884" i="9"/>
  <c r="AM884" i="9" s="1"/>
  <c r="AO884" i="9" s="1"/>
  <c r="AR884" i="9" s="1"/>
  <c r="AK885" i="9"/>
  <c r="AM885" i="9" s="1"/>
  <c r="AO885" i="9" s="1"/>
  <c r="AR885" i="9" s="1"/>
  <c r="AK937" i="9"/>
  <c r="AM937" i="9" s="1"/>
  <c r="AP937" i="9" s="1"/>
  <c r="AK965" i="9"/>
  <c r="AM965" i="9" s="1"/>
  <c r="AO965" i="9" s="1"/>
  <c r="AR965" i="9" s="1"/>
  <c r="AK971" i="9"/>
  <c r="AM971" i="9" s="1"/>
  <c r="AO971" i="9" s="1"/>
  <c r="AR971" i="9" s="1"/>
  <c r="AK972" i="9"/>
  <c r="AM972" i="9" s="1"/>
  <c r="AO972" i="9" s="1"/>
  <c r="AR972" i="9" s="1"/>
  <c r="AK1004" i="9"/>
  <c r="AM1004" i="9" s="1"/>
  <c r="AO1004" i="9" s="1"/>
  <c r="AR1004" i="9" s="1"/>
  <c r="AK1010" i="9"/>
  <c r="AM1010" i="9" s="1"/>
  <c r="AP1010" i="9" s="1"/>
  <c r="AK1016" i="9"/>
  <c r="AM1016" i="9" s="1"/>
  <c r="AP1016" i="9" s="1"/>
  <c r="AK1035" i="9"/>
  <c r="AM1035" i="9" s="1"/>
  <c r="AO1035" i="9" s="1"/>
  <c r="AR1035" i="9" s="1"/>
  <c r="AK1040" i="9"/>
  <c r="AM1040" i="9" s="1"/>
  <c r="AP1040" i="9" s="1"/>
  <c r="AK1053" i="9"/>
  <c r="AM1053" i="9" s="1"/>
  <c r="AP1053" i="9" s="1"/>
  <c r="AK1083" i="9"/>
  <c r="AM1083" i="9" s="1"/>
  <c r="AP1083" i="9" s="1"/>
  <c r="AK1096" i="9"/>
  <c r="AM1096" i="9" s="1"/>
  <c r="AP1096" i="9" s="1"/>
  <c r="AK1114" i="9"/>
  <c r="AM1114" i="9" s="1"/>
  <c r="AK1118" i="9"/>
  <c r="AM1118" i="9" s="1"/>
  <c r="AK1129" i="9"/>
  <c r="AM1129" i="9" s="1"/>
  <c r="AO1129" i="9" s="1"/>
  <c r="AR1129" i="9" s="1"/>
  <c r="AK1146" i="9"/>
  <c r="AM1146" i="9" s="1"/>
  <c r="AP1146" i="9" s="1"/>
  <c r="AK1157" i="9"/>
  <c r="AM1157" i="9" s="1"/>
  <c r="AP1157" i="9" s="1"/>
  <c r="AK1159" i="9"/>
  <c r="AM1159" i="9" s="1"/>
  <c r="AO1159" i="9" s="1"/>
  <c r="AR1159" i="9" s="1"/>
  <c r="AK1160" i="9"/>
  <c r="AM1160" i="9" s="1"/>
  <c r="AP1160" i="9" s="1"/>
  <c r="AK1165" i="9"/>
  <c r="AM1165" i="9" s="1"/>
  <c r="AP1165" i="9" s="1"/>
  <c r="AK1169" i="9"/>
  <c r="AM1169" i="9" s="1"/>
  <c r="AO1169" i="9" s="1"/>
  <c r="AR1169" i="9" s="1"/>
  <c r="AK1179" i="9"/>
  <c r="AM1179" i="9" s="1"/>
  <c r="AP1179" i="9" s="1"/>
  <c r="AK1183" i="9"/>
  <c r="AM1183" i="9" s="1"/>
  <c r="AP1183" i="9" s="1"/>
  <c r="AK1235" i="9"/>
  <c r="AM1235" i="9" s="1"/>
  <c r="AO1235" i="9" s="1"/>
  <c r="AR1235" i="9" s="1"/>
  <c r="AK1245" i="9"/>
  <c r="AM1245" i="9" s="1"/>
  <c r="AP1245" i="9" s="1"/>
  <c r="AK1255" i="9"/>
  <c r="AM1255" i="9" s="1"/>
  <c r="AP1255" i="9" s="1"/>
  <c r="AK1259" i="9"/>
  <c r="AM1259" i="9" s="1"/>
  <c r="AP1259" i="9" s="1"/>
  <c r="AK1264" i="9"/>
  <c r="AM1264" i="9" s="1"/>
  <c r="AO1264" i="9" s="1"/>
  <c r="AR1264" i="9" s="1"/>
  <c r="AK1281" i="9"/>
  <c r="AM1281" i="9" s="1"/>
  <c r="AP1281" i="9" s="1"/>
  <c r="AK1291" i="9"/>
  <c r="AM1291" i="9" s="1"/>
  <c r="AP1291" i="9" s="1"/>
  <c r="AK1297" i="9"/>
  <c r="AM1297" i="9" s="1"/>
  <c r="AO1297" i="9" s="1"/>
  <c r="AR1297" i="9" s="1"/>
  <c r="AK1302" i="9"/>
  <c r="AM1302" i="9" s="1"/>
  <c r="AO1302" i="9" s="1"/>
  <c r="AR1302" i="9" s="1"/>
  <c r="AK77" i="9"/>
  <c r="AM77" i="9" s="1"/>
  <c r="AO77" i="9" s="1"/>
  <c r="AR77" i="9" s="1"/>
  <c r="AK271" i="9"/>
  <c r="AM271" i="9" s="1"/>
  <c r="AP271" i="9" s="1"/>
  <c r="AK276" i="9"/>
  <c r="AM276" i="9" s="1"/>
  <c r="AP276" i="9" s="1"/>
  <c r="AK298" i="9"/>
  <c r="AM298" i="9" s="1"/>
  <c r="AO298" i="9" s="1"/>
  <c r="AR298" i="9" s="1"/>
  <c r="AK376" i="9"/>
  <c r="AM376" i="9" s="1"/>
  <c r="AO376" i="9" s="1"/>
  <c r="AR376" i="9" s="1"/>
  <c r="AK410" i="9"/>
  <c r="AM410" i="9" s="1"/>
  <c r="AK436" i="9"/>
  <c r="AM436" i="9" s="1"/>
  <c r="AP436" i="9" s="1"/>
  <c r="AK472" i="9"/>
  <c r="AM472" i="9" s="1"/>
  <c r="AP472" i="9" s="1"/>
  <c r="AK504" i="9"/>
  <c r="AM504" i="9" s="1"/>
  <c r="AK507" i="9"/>
  <c r="AM507" i="9" s="1"/>
  <c r="AK509" i="9"/>
  <c r="AM509" i="9" s="1"/>
  <c r="AP509" i="9" s="1"/>
  <c r="AK516" i="9"/>
  <c r="AM516" i="9" s="1"/>
  <c r="AP516" i="9" s="1"/>
  <c r="AK534" i="9"/>
  <c r="AM534" i="9" s="1"/>
  <c r="AK542" i="9"/>
  <c r="AM542" i="9" s="1"/>
  <c r="AK582" i="9"/>
  <c r="AM582" i="9" s="1"/>
  <c r="AP582" i="9" s="1"/>
  <c r="AK599" i="9"/>
  <c r="AM599" i="9" s="1"/>
  <c r="AO599" i="9" s="1"/>
  <c r="AR599" i="9" s="1"/>
  <c r="AK605" i="9"/>
  <c r="AM605" i="9" s="1"/>
  <c r="AP605" i="9" s="1"/>
  <c r="AK611" i="9"/>
  <c r="AM611" i="9" s="1"/>
  <c r="AK613" i="9"/>
  <c r="AM613" i="9" s="1"/>
  <c r="AP613" i="9" s="1"/>
  <c r="AK645" i="9"/>
  <c r="AM645" i="9" s="1"/>
  <c r="AO645" i="9" s="1"/>
  <c r="AR645" i="9" s="1"/>
  <c r="AK659" i="9"/>
  <c r="AM659" i="9" s="1"/>
  <c r="AK663" i="9"/>
  <c r="AM663" i="9" s="1"/>
  <c r="AK683" i="9"/>
  <c r="AM683" i="9" s="1"/>
  <c r="AP683" i="9" s="1"/>
  <c r="AK691" i="9"/>
  <c r="AM691" i="9" s="1"/>
  <c r="AP691" i="9" s="1"/>
  <c r="AK695" i="9"/>
  <c r="AM695" i="9" s="1"/>
  <c r="AP695" i="9" s="1"/>
  <c r="AK734" i="9"/>
  <c r="AM734" i="9" s="1"/>
  <c r="AO734" i="9" s="1"/>
  <c r="AR734" i="9" s="1"/>
  <c r="AK735" i="9"/>
  <c r="AM735" i="9" s="1"/>
  <c r="AP735" i="9" s="1"/>
  <c r="AK749" i="9"/>
  <c r="AM749" i="9" s="1"/>
  <c r="AP749" i="9" s="1"/>
  <c r="AK766" i="9"/>
  <c r="AM766" i="9" s="1"/>
  <c r="AP766" i="9" s="1"/>
  <c r="AK767" i="9"/>
  <c r="AM767" i="9" s="1"/>
  <c r="AK781" i="9"/>
  <c r="AM781" i="9" s="1"/>
  <c r="AP781" i="9" s="1"/>
  <c r="AK824" i="9"/>
  <c r="AM824" i="9" s="1"/>
  <c r="AP824" i="9" s="1"/>
  <c r="AK844" i="9"/>
  <c r="AM844" i="9" s="1"/>
  <c r="AK850" i="9"/>
  <c r="AM850" i="9" s="1"/>
  <c r="AK869" i="9"/>
  <c r="AM869" i="9" s="1"/>
  <c r="AP869" i="9" s="1"/>
  <c r="AK891" i="9"/>
  <c r="AM891" i="9" s="1"/>
  <c r="AP891" i="9" s="1"/>
  <c r="AK895" i="9"/>
  <c r="AM895" i="9" s="1"/>
  <c r="AK929" i="9"/>
  <c r="AM929" i="9" s="1"/>
  <c r="AP929" i="9" s="1"/>
  <c r="AK956" i="9"/>
  <c r="AM956" i="9" s="1"/>
  <c r="AP956" i="9" s="1"/>
  <c r="AK978" i="9"/>
  <c r="AM978" i="9" s="1"/>
  <c r="AP978" i="9" s="1"/>
  <c r="AK1089" i="9"/>
  <c r="AM1089" i="9" s="1"/>
  <c r="AK1154" i="9"/>
  <c r="AM1154" i="9" s="1"/>
  <c r="AP1154" i="9" s="1"/>
  <c r="AK1185" i="9"/>
  <c r="AM1185" i="9" s="1"/>
  <c r="AO1185" i="9" s="1"/>
  <c r="AR1185" i="9" s="1"/>
  <c r="AK1218" i="9"/>
  <c r="AM1218" i="9" s="1"/>
  <c r="AO1218" i="9" s="1"/>
  <c r="AR1218" i="9" s="1"/>
  <c r="AK1222" i="9"/>
  <c r="AM1222" i="9" s="1"/>
  <c r="AK1233" i="9"/>
  <c r="AM1233" i="9" s="1"/>
  <c r="AP1233" i="9" s="1"/>
  <c r="AK1237" i="9"/>
  <c r="AM1237" i="9" s="1"/>
  <c r="AO1237" i="9" s="1"/>
  <c r="AR1237" i="9" s="1"/>
  <c r="AK1279" i="9"/>
  <c r="AM1279" i="9" s="1"/>
  <c r="AO1279" i="9" s="1"/>
  <c r="AR1279" i="9" s="1"/>
  <c r="AK1284" i="9"/>
  <c r="AM1284" i="9" s="1"/>
  <c r="AP1284" i="9" s="1"/>
  <c r="AK1288" i="9"/>
  <c r="AM1288" i="9" s="1"/>
  <c r="AK47" i="9"/>
  <c r="AM47" i="9" s="1"/>
  <c r="AP47" i="9" s="1"/>
  <c r="AK11" i="9"/>
  <c r="AM11" i="9" s="1"/>
  <c r="AP11" i="9" s="1"/>
  <c r="AK49" i="9"/>
  <c r="AM49" i="9" s="1"/>
  <c r="AK54" i="9"/>
  <c r="AM54" i="9" s="1"/>
  <c r="AO54" i="9" s="1"/>
  <c r="AR54" i="9" s="1"/>
  <c r="AK59" i="9"/>
  <c r="AM59" i="9" s="1"/>
  <c r="AP59" i="9" s="1"/>
  <c r="AK103" i="9"/>
  <c r="AM103" i="9" s="1"/>
  <c r="AP103" i="9" s="1"/>
  <c r="AK120" i="9"/>
  <c r="AM120" i="9" s="1"/>
  <c r="AP120" i="9" s="1"/>
  <c r="AK184" i="9"/>
  <c r="AM184" i="9" s="1"/>
  <c r="AO184" i="9" s="1"/>
  <c r="AR184" i="9" s="1"/>
  <c r="AK191" i="9"/>
  <c r="AM191" i="9" s="1"/>
  <c r="AP191" i="9" s="1"/>
  <c r="AK237" i="9"/>
  <c r="AM237" i="9" s="1"/>
  <c r="AO237" i="9" s="1"/>
  <c r="AR237" i="9" s="1"/>
  <c r="AK238" i="9"/>
  <c r="AM238" i="9" s="1"/>
  <c r="AP238" i="9" s="1"/>
  <c r="AK242" i="9"/>
  <c r="AM242" i="9" s="1"/>
  <c r="AP242" i="9" s="1"/>
  <c r="AK272" i="9"/>
  <c r="AM272" i="9" s="1"/>
  <c r="AP272" i="9" s="1"/>
  <c r="AK300" i="9"/>
  <c r="AM300" i="9" s="1"/>
  <c r="AP300" i="9" s="1"/>
  <c r="AK311" i="9"/>
  <c r="AM311" i="9" s="1"/>
  <c r="AP311" i="9" s="1"/>
  <c r="AK312" i="9"/>
  <c r="AM312" i="9" s="1"/>
  <c r="AP312" i="9" s="1"/>
  <c r="AK316" i="9"/>
  <c r="AM316" i="9" s="1"/>
  <c r="AP316" i="9" s="1"/>
  <c r="AK319" i="9"/>
  <c r="AM319" i="9" s="1"/>
  <c r="AP319" i="9" s="1"/>
  <c r="AK320" i="9"/>
  <c r="AM320" i="9" s="1"/>
  <c r="AK384" i="9"/>
  <c r="AM384" i="9" s="1"/>
  <c r="AK388" i="9"/>
  <c r="AM388" i="9" s="1"/>
  <c r="AP388" i="9" s="1"/>
  <c r="AK398" i="9"/>
  <c r="AM398" i="9" s="1"/>
  <c r="AO398" i="9" s="1"/>
  <c r="AR398" i="9" s="1"/>
  <c r="AK417" i="9"/>
  <c r="AM417" i="9" s="1"/>
  <c r="AP417" i="9" s="1"/>
  <c r="AK438" i="9"/>
  <c r="AM438" i="9" s="1"/>
  <c r="AK442" i="9"/>
  <c r="AM442" i="9" s="1"/>
  <c r="AO442" i="9" s="1"/>
  <c r="AR442" i="9" s="1"/>
  <c r="AK453" i="9"/>
  <c r="AM453" i="9" s="1"/>
  <c r="AO453" i="9" s="1"/>
  <c r="AR453" i="9" s="1"/>
  <c r="AK903" i="9"/>
  <c r="AM903" i="9" s="1"/>
  <c r="AP903" i="9" s="1"/>
  <c r="AK907" i="9"/>
  <c r="AM907" i="9" s="1"/>
  <c r="AK911" i="9"/>
  <c r="AM911" i="9" s="1"/>
  <c r="AP911" i="9" s="1"/>
  <c r="AK917" i="9"/>
  <c r="AM917" i="9" s="1"/>
  <c r="AO917" i="9" s="1"/>
  <c r="AR917" i="9" s="1"/>
  <c r="AK936" i="9"/>
  <c r="AM936" i="9" s="1"/>
  <c r="AP936" i="9" s="1"/>
  <c r="AK964" i="9"/>
  <c r="AM964" i="9" s="1"/>
  <c r="AO964" i="9" s="1"/>
  <c r="AR964" i="9" s="1"/>
  <c r="AK1003" i="9"/>
  <c r="AM1003" i="9" s="1"/>
  <c r="AO1003" i="9" s="1"/>
  <c r="AR1003" i="9" s="1"/>
  <c r="AK1038" i="9"/>
  <c r="AM1038" i="9" s="1"/>
  <c r="AO1038" i="9" s="1"/>
  <c r="AR1038" i="9" s="1"/>
  <c r="AK1071" i="9"/>
  <c r="AM1071" i="9" s="1"/>
  <c r="AP1071" i="9" s="1"/>
  <c r="AK1095" i="9"/>
  <c r="AM1095" i="9" s="1"/>
  <c r="AO1095" i="9" s="1"/>
  <c r="AR1095" i="9" s="1"/>
  <c r="AK1117" i="9"/>
  <c r="AM1117" i="9" s="1"/>
  <c r="AO1117" i="9" s="1"/>
  <c r="AR1117" i="9" s="1"/>
  <c r="AK1127" i="9"/>
  <c r="AM1127" i="9" s="1"/>
  <c r="AP1127" i="9" s="1"/>
  <c r="AK1133" i="9"/>
  <c r="AM1133" i="9" s="1"/>
  <c r="AP1133" i="9" s="1"/>
  <c r="AK1134" i="9"/>
  <c r="AM1134" i="9" s="1"/>
  <c r="AO1134" i="9" s="1"/>
  <c r="AR1134" i="9" s="1"/>
  <c r="AK1150" i="9"/>
  <c r="AM1150" i="9" s="1"/>
  <c r="AP1150" i="9" s="1"/>
  <c r="AP706" i="9"/>
  <c r="AO706" i="9"/>
  <c r="AR706" i="9" s="1"/>
  <c r="AK17" i="9"/>
  <c r="AM17" i="9" s="1"/>
  <c r="AO17" i="9" s="1"/>
  <c r="AR17" i="9" s="1"/>
  <c r="AK65" i="9"/>
  <c r="AM65" i="9" s="1"/>
  <c r="AP65" i="9" s="1"/>
  <c r="AK183" i="9"/>
  <c r="AM183" i="9" s="1"/>
  <c r="AP183" i="9" s="1"/>
  <c r="AK615" i="9"/>
  <c r="AM615" i="9" s="1"/>
  <c r="AP615" i="9" s="1"/>
  <c r="AK647" i="9"/>
  <c r="AM647" i="9" s="1"/>
  <c r="AP647" i="9" s="1"/>
  <c r="AK815" i="9"/>
  <c r="AM815" i="9" s="1"/>
  <c r="AP815" i="9" s="1"/>
  <c r="AK829" i="9"/>
  <c r="AM829" i="9" s="1"/>
  <c r="AO829" i="9" s="1"/>
  <c r="AR829" i="9" s="1"/>
  <c r="AK913" i="9"/>
  <c r="AM913" i="9" s="1"/>
  <c r="AP913" i="9" s="1"/>
  <c r="AK3" i="9"/>
  <c r="AM3" i="9" s="1"/>
  <c r="AP3" i="9" s="1"/>
  <c r="AK6" i="9"/>
  <c r="AM6" i="9" s="1"/>
  <c r="AK8" i="9"/>
  <c r="AM8" i="9" s="1"/>
  <c r="AK23" i="9"/>
  <c r="AM23" i="9" s="1"/>
  <c r="AP23" i="9" s="1"/>
  <c r="AK24" i="9"/>
  <c r="AM24" i="9" s="1"/>
  <c r="AP24" i="9" s="1"/>
  <c r="AK44" i="9"/>
  <c r="AM44" i="9" s="1"/>
  <c r="AK75" i="9"/>
  <c r="AM75" i="9" s="1"/>
  <c r="AP75" i="9" s="1"/>
  <c r="AK87" i="9"/>
  <c r="AM87" i="9" s="1"/>
  <c r="AP87" i="9" s="1"/>
  <c r="AK95" i="9"/>
  <c r="AM95" i="9" s="1"/>
  <c r="AP95" i="9" s="1"/>
  <c r="AK98" i="9"/>
  <c r="AM98" i="9" s="1"/>
  <c r="AO98" i="9" s="1"/>
  <c r="AR98" i="9" s="1"/>
  <c r="AK100" i="9"/>
  <c r="AM100" i="9" s="1"/>
  <c r="AK129" i="9"/>
  <c r="AM129" i="9" s="1"/>
  <c r="AP129" i="9" s="1"/>
  <c r="AK130" i="9"/>
  <c r="AM130" i="9" s="1"/>
  <c r="AP130" i="9" s="1"/>
  <c r="AK136" i="9"/>
  <c r="AM136" i="9" s="1"/>
  <c r="AP136" i="9" s="1"/>
  <c r="AK190" i="9"/>
  <c r="AM190" i="9" s="1"/>
  <c r="AK216" i="9"/>
  <c r="AM216" i="9" s="1"/>
  <c r="AO216" i="9" s="1"/>
  <c r="AR216" i="9" s="1"/>
  <c r="AK232" i="9"/>
  <c r="AM232" i="9" s="1"/>
  <c r="AP232" i="9" s="1"/>
  <c r="AK264" i="9"/>
  <c r="AM264" i="9" s="1"/>
  <c r="AP264" i="9" s="1"/>
  <c r="AK280" i="9"/>
  <c r="AM280" i="9" s="1"/>
  <c r="AP280" i="9" s="1"/>
  <c r="AK310" i="9"/>
  <c r="AM310" i="9" s="1"/>
  <c r="AP310" i="9" s="1"/>
  <c r="AK389" i="9"/>
  <c r="AM389" i="9" s="1"/>
  <c r="AO389" i="9" s="1"/>
  <c r="AR389" i="9" s="1"/>
  <c r="AK390" i="9"/>
  <c r="AM390" i="9" s="1"/>
  <c r="AO390" i="9" s="1"/>
  <c r="AR390" i="9" s="1"/>
  <c r="AK494" i="9"/>
  <c r="AM494" i="9" s="1"/>
  <c r="AP494" i="9" s="1"/>
  <c r="AK518" i="9"/>
  <c r="AM518" i="9" s="1"/>
  <c r="AO518" i="9" s="1"/>
  <c r="AR518" i="9" s="1"/>
  <c r="AK536" i="9"/>
  <c r="AM536" i="9" s="1"/>
  <c r="AP536" i="9" s="1"/>
  <c r="AK539" i="9"/>
  <c r="AM539" i="9" s="1"/>
  <c r="AP539" i="9" s="1"/>
  <c r="AK540" i="9"/>
  <c r="AM540" i="9" s="1"/>
  <c r="AP540" i="9" s="1"/>
  <c r="AK564" i="9"/>
  <c r="AM564" i="9" s="1"/>
  <c r="AP564" i="9" s="1"/>
  <c r="AK565" i="9"/>
  <c r="AM565" i="9" s="1"/>
  <c r="AO565" i="9" s="1"/>
  <c r="AR565" i="9" s="1"/>
  <c r="AK574" i="9"/>
  <c r="AM574" i="9" s="1"/>
  <c r="AK581" i="9"/>
  <c r="AM581" i="9" s="1"/>
  <c r="AP581" i="9" s="1"/>
  <c r="AK592" i="9"/>
  <c r="AM592" i="9" s="1"/>
  <c r="AP592" i="9" s="1"/>
  <c r="AK595" i="9"/>
  <c r="AM595" i="9" s="1"/>
  <c r="AO595" i="9" s="1"/>
  <c r="AR595" i="9" s="1"/>
  <c r="AK596" i="9"/>
  <c r="AM596" i="9" s="1"/>
  <c r="AP596" i="9" s="1"/>
  <c r="AK617" i="9"/>
  <c r="AM617" i="9" s="1"/>
  <c r="AP617" i="9" s="1"/>
  <c r="AK632" i="9"/>
  <c r="AM632" i="9" s="1"/>
  <c r="AO632" i="9" s="1"/>
  <c r="AR632" i="9" s="1"/>
  <c r="AK633" i="9"/>
  <c r="AM633" i="9" s="1"/>
  <c r="AP633" i="9" s="1"/>
  <c r="AK658" i="9"/>
  <c r="AM658" i="9" s="1"/>
  <c r="AP658" i="9" s="1"/>
  <c r="AK670" i="9"/>
  <c r="AM670" i="9" s="1"/>
  <c r="AO670" i="9" s="1"/>
  <c r="AR670" i="9" s="1"/>
  <c r="AK671" i="9"/>
  <c r="AM671" i="9" s="1"/>
  <c r="AP671" i="9" s="1"/>
  <c r="AK690" i="9"/>
  <c r="AM690" i="9" s="1"/>
  <c r="AP690" i="9" s="1"/>
  <c r="AK702" i="9"/>
  <c r="AM702" i="9" s="1"/>
  <c r="AO702" i="9" s="1"/>
  <c r="AR702" i="9" s="1"/>
  <c r="AK703" i="9"/>
  <c r="AM703" i="9" s="1"/>
  <c r="AP703" i="9" s="1"/>
  <c r="AK733" i="9"/>
  <c r="AM733" i="9" s="1"/>
  <c r="AP733" i="9" s="1"/>
  <c r="AK765" i="9"/>
  <c r="AM765" i="9" s="1"/>
  <c r="AP765" i="9" s="1"/>
  <c r="AK791" i="9"/>
  <c r="AM791" i="9" s="1"/>
  <c r="AK816" i="9"/>
  <c r="AM816" i="9" s="1"/>
  <c r="AO816" i="9" s="1"/>
  <c r="AR816" i="9" s="1"/>
  <c r="AK839" i="9"/>
  <c r="AM839" i="9" s="1"/>
  <c r="AO839" i="9" s="1"/>
  <c r="AR839" i="9" s="1"/>
  <c r="AK840" i="9"/>
  <c r="AM840" i="9" s="1"/>
  <c r="AP840" i="9" s="1"/>
  <c r="AK854" i="9"/>
  <c r="AM854" i="9" s="1"/>
  <c r="AP854" i="9" s="1"/>
  <c r="AK887" i="9"/>
  <c r="AM887" i="9" s="1"/>
  <c r="AO887" i="9" s="1"/>
  <c r="AR887" i="9" s="1"/>
  <c r="AK904" i="9"/>
  <c r="AM904" i="9" s="1"/>
  <c r="AO904" i="9" s="1"/>
  <c r="AR904" i="9" s="1"/>
  <c r="AK916" i="9"/>
  <c r="AM916" i="9" s="1"/>
  <c r="AO916" i="9" s="1"/>
  <c r="AR916" i="9" s="1"/>
  <c r="AK922" i="9"/>
  <c r="AM922" i="9" s="1"/>
  <c r="AO922" i="9" s="1"/>
  <c r="AR922" i="9" s="1"/>
  <c r="AK923" i="9"/>
  <c r="AM923" i="9" s="1"/>
  <c r="AO923" i="9" s="1"/>
  <c r="AR923" i="9" s="1"/>
  <c r="AK974" i="9"/>
  <c r="AM974" i="9" s="1"/>
  <c r="AK994" i="9"/>
  <c r="AM994" i="9" s="1"/>
  <c r="AO994" i="9" s="1"/>
  <c r="AR994" i="9" s="1"/>
  <c r="AK1000" i="9"/>
  <c r="AM1000" i="9" s="1"/>
  <c r="AP1000" i="9" s="1"/>
  <c r="AK1007" i="9"/>
  <c r="AM1007" i="9" s="1"/>
  <c r="AO1007" i="9" s="1"/>
  <c r="AR1007" i="9" s="1"/>
  <c r="AK1026" i="9"/>
  <c r="AM1026" i="9" s="1"/>
  <c r="AK1032" i="9"/>
  <c r="AM1032" i="9" s="1"/>
  <c r="AO1032" i="9" s="1"/>
  <c r="AR1032" i="9" s="1"/>
  <c r="AK1052" i="9"/>
  <c r="AM1052" i="9" s="1"/>
  <c r="AO1052" i="9" s="1"/>
  <c r="AR1052" i="9" s="1"/>
  <c r="AK1056" i="9"/>
  <c r="AM1056" i="9" s="1"/>
  <c r="AP1056" i="9" s="1"/>
  <c r="AK1057" i="9"/>
  <c r="AM1057" i="9" s="1"/>
  <c r="AP1057" i="9" s="1"/>
  <c r="AK1076" i="9"/>
  <c r="AM1076" i="9" s="1"/>
  <c r="AO1076" i="9" s="1"/>
  <c r="AR1076" i="9" s="1"/>
  <c r="AK1100" i="9"/>
  <c r="AM1100" i="9" s="1"/>
  <c r="AP1100" i="9" s="1"/>
  <c r="AK1113" i="9"/>
  <c r="AM1113" i="9" s="1"/>
  <c r="AP1113" i="9" s="1"/>
  <c r="AK1143" i="9"/>
  <c r="AM1143" i="9" s="1"/>
  <c r="AO1143" i="9" s="1"/>
  <c r="AR1143" i="9" s="1"/>
  <c r="AK1144" i="9"/>
  <c r="AM1144" i="9" s="1"/>
  <c r="AP1144" i="9" s="1"/>
  <c r="AK1156" i="9"/>
  <c r="AM1156" i="9" s="1"/>
  <c r="AP1156" i="9" s="1"/>
  <c r="AK1180" i="9"/>
  <c r="AM1180" i="9" s="1"/>
  <c r="AO1180" i="9" s="1"/>
  <c r="AR1180" i="9" s="1"/>
  <c r="AK1184" i="9"/>
  <c r="AM1184" i="9" s="1"/>
  <c r="AP1184" i="9" s="1"/>
  <c r="AK1201" i="9"/>
  <c r="AM1201" i="9" s="1"/>
  <c r="AK1205" i="9"/>
  <c r="AM1205" i="9" s="1"/>
  <c r="AO1205" i="9" s="1"/>
  <c r="AR1205" i="9" s="1"/>
  <c r="AK1257" i="9"/>
  <c r="AM1257" i="9" s="1"/>
  <c r="AO1257" i="9" s="1"/>
  <c r="AR1257" i="9" s="1"/>
  <c r="AK1286" i="9"/>
  <c r="AM1286" i="9" s="1"/>
  <c r="AP1286" i="9" s="1"/>
  <c r="AK40" i="9"/>
  <c r="AM40" i="9" s="1"/>
  <c r="AP40" i="9" s="1"/>
  <c r="AK109" i="9"/>
  <c r="AM109" i="9" s="1"/>
  <c r="AO109" i="9" s="1"/>
  <c r="AR109" i="9" s="1"/>
  <c r="AK210" i="9"/>
  <c r="AM210" i="9" s="1"/>
  <c r="AP210" i="9" s="1"/>
  <c r="AK263" i="9"/>
  <c r="AM263" i="9" s="1"/>
  <c r="AP263" i="9" s="1"/>
  <c r="AK685" i="9"/>
  <c r="AM685" i="9" s="1"/>
  <c r="AP685" i="9" s="1"/>
  <c r="AK790" i="9"/>
  <c r="AM790" i="9" s="1"/>
  <c r="AP790" i="9" s="1"/>
  <c r="AK802" i="9"/>
  <c r="AM802" i="9" s="1"/>
  <c r="AO802" i="9" s="1"/>
  <c r="AR802" i="9" s="1"/>
  <c r="AK814" i="9"/>
  <c r="AM814" i="9" s="1"/>
  <c r="AO814" i="9" s="1"/>
  <c r="AR814" i="9" s="1"/>
  <c r="AK821" i="9"/>
  <c r="AM821" i="9" s="1"/>
  <c r="AO821" i="9" s="1"/>
  <c r="AR821" i="9" s="1"/>
  <c r="AK830" i="9"/>
  <c r="AM830" i="9" s="1"/>
  <c r="AP830" i="9" s="1"/>
  <c r="AK867" i="9"/>
  <c r="AM867" i="9" s="1"/>
  <c r="AO867" i="9" s="1"/>
  <c r="AR867" i="9" s="1"/>
  <c r="AK954" i="9"/>
  <c r="AM954" i="9" s="1"/>
  <c r="AK1124" i="9"/>
  <c r="AM1124" i="9" s="1"/>
  <c r="AP1124" i="9" s="1"/>
  <c r="AK13" i="9"/>
  <c r="AM13" i="9" s="1"/>
  <c r="AP13" i="9" s="1"/>
  <c r="AK16" i="9"/>
  <c r="AM16" i="9" s="1"/>
  <c r="AO16" i="9" s="1"/>
  <c r="AR16" i="9" s="1"/>
  <c r="AK26" i="9"/>
  <c r="AM26" i="9" s="1"/>
  <c r="AP26" i="9" s="1"/>
  <c r="AK58" i="9"/>
  <c r="AM58" i="9" s="1"/>
  <c r="AP58" i="9" s="1"/>
  <c r="AK60" i="9"/>
  <c r="AM60" i="9" s="1"/>
  <c r="AO60" i="9" s="1"/>
  <c r="AR60" i="9" s="1"/>
  <c r="AK82" i="9"/>
  <c r="AM82" i="9" s="1"/>
  <c r="AO82" i="9" s="1"/>
  <c r="AR82" i="9" s="1"/>
  <c r="AK83" i="9"/>
  <c r="AM83" i="9" s="1"/>
  <c r="AK105" i="9"/>
  <c r="AM105" i="9" s="1"/>
  <c r="AP105" i="9" s="1"/>
  <c r="AK108" i="9"/>
  <c r="AM108" i="9" s="1"/>
  <c r="AP108" i="9" s="1"/>
  <c r="AK140" i="9"/>
  <c r="AM140" i="9" s="1"/>
  <c r="AO140" i="9" s="1"/>
  <c r="AR140" i="9" s="1"/>
  <c r="AK196" i="9"/>
  <c r="AM196" i="9" s="1"/>
  <c r="AP196" i="9" s="1"/>
  <c r="AK208" i="9"/>
  <c r="AM208" i="9" s="1"/>
  <c r="AP208" i="9" s="1"/>
  <c r="AK236" i="9"/>
  <c r="AM236" i="9" s="1"/>
  <c r="AP236" i="9" s="1"/>
  <c r="AK262" i="9"/>
  <c r="AM262" i="9" s="1"/>
  <c r="AK314" i="9"/>
  <c r="AM314" i="9" s="1"/>
  <c r="AP314" i="9" s="1"/>
  <c r="AK397" i="9"/>
  <c r="AM397" i="9" s="1"/>
  <c r="AO397" i="9" s="1"/>
  <c r="AR397" i="9" s="1"/>
  <c r="AK422" i="9"/>
  <c r="AM422" i="9" s="1"/>
  <c r="AO422" i="9" s="1"/>
  <c r="AR422" i="9" s="1"/>
  <c r="AK423" i="9"/>
  <c r="AM423" i="9" s="1"/>
  <c r="AK431" i="9"/>
  <c r="AM431" i="9" s="1"/>
  <c r="AK496" i="9"/>
  <c r="AM496" i="9" s="1"/>
  <c r="AP496" i="9" s="1"/>
  <c r="AK499" i="9"/>
  <c r="AM499" i="9" s="1"/>
  <c r="AO499" i="9" s="1"/>
  <c r="AR499" i="9" s="1"/>
  <c r="AK500" i="9"/>
  <c r="AM500" i="9" s="1"/>
  <c r="AP500" i="9" s="1"/>
  <c r="AK523" i="9"/>
  <c r="AM523" i="9" s="1"/>
  <c r="AK541" i="9"/>
  <c r="AM541" i="9" s="1"/>
  <c r="AP541" i="9" s="1"/>
  <c r="AK552" i="9"/>
  <c r="AM552" i="9" s="1"/>
  <c r="AP552" i="9" s="1"/>
  <c r="AK555" i="9"/>
  <c r="AM555" i="9" s="1"/>
  <c r="AO555" i="9" s="1"/>
  <c r="AR555" i="9" s="1"/>
  <c r="AK556" i="9"/>
  <c r="AM556" i="9" s="1"/>
  <c r="AP556" i="9" s="1"/>
  <c r="AK562" i="9"/>
  <c r="AM562" i="9" s="1"/>
  <c r="AP562" i="9" s="1"/>
  <c r="AK597" i="9"/>
  <c r="AM597" i="9" s="1"/>
  <c r="AO597" i="9" s="1"/>
  <c r="AR597" i="9" s="1"/>
  <c r="AK610" i="9"/>
  <c r="AM610" i="9" s="1"/>
  <c r="AP610" i="9" s="1"/>
  <c r="AK618" i="9"/>
  <c r="AM618" i="9" s="1"/>
  <c r="AK738" i="9"/>
  <c r="AM738" i="9" s="1"/>
  <c r="AP738" i="9" s="1"/>
  <c r="AK750" i="9"/>
  <c r="AM750" i="9" s="1"/>
  <c r="AP750" i="9" s="1"/>
  <c r="AK751" i="9"/>
  <c r="AM751" i="9" s="1"/>
  <c r="AK770" i="9"/>
  <c r="AM770" i="9" s="1"/>
  <c r="AK782" i="9"/>
  <c r="AM782" i="9" s="1"/>
  <c r="AO782" i="9" s="1"/>
  <c r="AR782" i="9" s="1"/>
  <c r="AK783" i="9"/>
  <c r="AM783" i="9" s="1"/>
  <c r="AP783" i="9" s="1"/>
  <c r="AK789" i="9"/>
  <c r="AM789" i="9" s="1"/>
  <c r="AP789" i="9" s="1"/>
  <c r="AK859" i="9"/>
  <c r="AM859" i="9" s="1"/>
  <c r="AP859" i="9" s="1"/>
  <c r="AK870" i="9"/>
  <c r="AM870" i="9" s="1"/>
  <c r="AO870" i="9" s="1"/>
  <c r="AR870" i="9" s="1"/>
  <c r="AK905" i="9"/>
  <c r="AM905" i="9" s="1"/>
  <c r="AO905" i="9" s="1"/>
  <c r="AR905" i="9" s="1"/>
  <c r="AK918" i="9"/>
  <c r="AM918" i="9" s="1"/>
  <c r="AP918" i="9" s="1"/>
  <c r="AK924" i="9"/>
  <c r="AM924" i="9" s="1"/>
  <c r="AP924" i="9" s="1"/>
  <c r="AK935" i="9"/>
  <c r="AM935" i="9" s="1"/>
  <c r="AO935" i="9" s="1"/>
  <c r="AR935" i="9" s="1"/>
  <c r="AK963" i="9"/>
  <c r="AM963" i="9" s="1"/>
  <c r="AP963" i="9" s="1"/>
  <c r="AK995" i="9"/>
  <c r="AM995" i="9" s="1"/>
  <c r="AO995" i="9" s="1"/>
  <c r="AR995" i="9" s="1"/>
  <c r="AK1002" i="9"/>
  <c r="AM1002" i="9" s="1"/>
  <c r="AP1002" i="9" s="1"/>
  <c r="AK1027" i="9"/>
  <c r="AM1027" i="9" s="1"/>
  <c r="AP1027" i="9" s="1"/>
  <c r="AK1034" i="9"/>
  <c r="AM1034" i="9" s="1"/>
  <c r="AP1034" i="9" s="1"/>
  <c r="AK1058" i="9"/>
  <c r="AM1058" i="9" s="1"/>
  <c r="AO1058" i="9" s="1"/>
  <c r="AR1058" i="9" s="1"/>
  <c r="AK1101" i="9"/>
  <c r="AM1101" i="9" s="1"/>
  <c r="AP1101" i="9" s="1"/>
  <c r="AK1102" i="9"/>
  <c r="AM1102" i="9" s="1"/>
  <c r="AP1102" i="9" s="1"/>
  <c r="AK1115" i="9"/>
  <c r="AM1115" i="9" s="1"/>
  <c r="AP1115" i="9" s="1"/>
  <c r="AK1132" i="9"/>
  <c r="AM1132" i="9" s="1"/>
  <c r="AP1132" i="9" s="1"/>
  <c r="AK1145" i="9"/>
  <c r="AM1145" i="9" s="1"/>
  <c r="AP1145" i="9" s="1"/>
  <c r="AK1217" i="9"/>
  <c r="AM1217" i="9" s="1"/>
  <c r="AO1217" i="9" s="1"/>
  <c r="AR1217" i="9" s="1"/>
  <c r="AK1221" i="9"/>
  <c r="AM1221" i="9" s="1"/>
  <c r="AP1221" i="9" s="1"/>
  <c r="AK1253" i="9"/>
  <c r="AM1253" i="9" s="1"/>
  <c r="AO1253" i="9" s="1"/>
  <c r="AR1253" i="9" s="1"/>
  <c r="AK1258" i="9"/>
  <c r="AM1258" i="9" s="1"/>
  <c r="AP1258" i="9" s="1"/>
  <c r="AK1278" i="9"/>
  <c r="AM1278" i="9" s="1"/>
  <c r="AO1278" i="9" s="1"/>
  <c r="AR1278" i="9" s="1"/>
  <c r="AK202" i="9"/>
  <c r="AM202" i="9" s="1"/>
  <c r="AP202" i="9" s="1"/>
  <c r="AK229" i="9"/>
  <c r="AM229" i="9" s="1"/>
  <c r="AP229" i="9" s="1"/>
  <c r="AK230" i="9"/>
  <c r="AM230" i="9" s="1"/>
  <c r="AP230" i="9" s="1"/>
  <c r="AK251" i="9"/>
  <c r="AM251" i="9" s="1"/>
  <c r="AO251" i="9" s="1"/>
  <c r="AR251" i="9" s="1"/>
  <c r="AK256" i="9"/>
  <c r="AM256" i="9" s="1"/>
  <c r="AP256" i="9" s="1"/>
  <c r="AK278" i="9"/>
  <c r="AM278" i="9" s="1"/>
  <c r="AP278" i="9" s="1"/>
  <c r="AK283" i="9"/>
  <c r="AM283" i="9" s="1"/>
  <c r="AO283" i="9" s="1"/>
  <c r="AR283" i="9" s="1"/>
  <c r="AK284" i="9"/>
  <c r="AM284" i="9" s="1"/>
  <c r="AP284" i="9" s="1"/>
  <c r="AK358" i="9"/>
  <c r="AM358" i="9" s="1"/>
  <c r="AP358" i="9" s="1"/>
  <c r="AO377" i="9"/>
  <c r="AR377" i="9" s="1"/>
  <c r="AK379" i="9"/>
  <c r="AM379" i="9" s="1"/>
  <c r="AO379" i="9" s="1"/>
  <c r="AR379" i="9" s="1"/>
  <c r="AK380" i="9"/>
  <c r="AM380" i="9" s="1"/>
  <c r="AP380" i="9" s="1"/>
  <c r="AK385" i="9"/>
  <c r="AM385" i="9" s="1"/>
  <c r="AO385" i="9" s="1"/>
  <c r="AR385" i="9" s="1"/>
  <c r="AK386" i="9"/>
  <c r="AM386" i="9" s="1"/>
  <c r="AP386" i="9" s="1"/>
  <c r="AK394" i="9"/>
  <c r="AM394" i="9" s="1"/>
  <c r="AO394" i="9" s="1"/>
  <c r="AR394" i="9" s="1"/>
  <c r="AK408" i="9"/>
  <c r="AM408" i="9" s="1"/>
  <c r="AP408" i="9" s="1"/>
  <c r="AK420" i="9"/>
  <c r="AM420" i="9" s="1"/>
  <c r="AP420" i="9" s="1"/>
  <c r="AK430" i="9"/>
  <c r="AM430" i="9" s="1"/>
  <c r="AO430" i="9" s="1"/>
  <c r="AR430" i="9" s="1"/>
  <c r="AK434" i="9"/>
  <c r="AM434" i="9" s="1"/>
  <c r="AO434" i="9" s="1"/>
  <c r="AR434" i="9" s="1"/>
  <c r="AK439" i="9"/>
  <c r="AM439" i="9" s="1"/>
  <c r="AP439" i="9" s="1"/>
  <c r="AK440" i="9"/>
  <c r="AM440" i="9" s="1"/>
  <c r="AP440" i="9" s="1"/>
  <c r="AK466" i="9"/>
  <c r="AM466" i="9" s="1"/>
  <c r="AK474" i="9"/>
  <c r="AM474" i="9" s="1"/>
  <c r="AP474" i="9" s="1"/>
  <c r="AK477" i="9"/>
  <c r="AM477" i="9" s="1"/>
  <c r="AP477" i="9" s="1"/>
  <c r="AK491" i="9"/>
  <c r="AM491" i="9" s="1"/>
  <c r="AO491" i="9" s="1"/>
  <c r="AR491" i="9" s="1"/>
  <c r="AK493" i="9"/>
  <c r="AM493" i="9" s="1"/>
  <c r="AO493" i="9" s="1"/>
  <c r="AR493" i="9" s="1"/>
  <c r="AK506" i="9"/>
  <c r="AM506" i="9" s="1"/>
  <c r="AP506" i="9" s="1"/>
  <c r="AK514" i="9"/>
  <c r="AM514" i="9" s="1"/>
  <c r="AP514" i="9" s="1"/>
  <c r="AK517" i="9"/>
  <c r="AM517" i="9" s="1"/>
  <c r="AO517" i="9" s="1"/>
  <c r="AR517" i="9" s="1"/>
  <c r="AK531" i="9"/>
  <c r="AM531" i="9" s="1"/>
  <c r="AP531" i="9" s="1"/>
  <c r="AK533" i="9"/>
  <c r="AM533" i="9" s="1"/>
  <c r="AP533" i="9" s="1"/>
  <c r="AK546" i="9"/>
  <c r="AM546" i="9" s="1"/>
  <c r="AP546" i="9" s="1"/>
  <c r="AK551" i="9"/>
  <c r="AM551" i="9" s="1"/>
  <c r="AO551" i="9" s="1"/>
  <c r="AR551" i="9" s="1"/>
  <c r="AK566" i="9"/>
  <c r="AM566" i="9" s="1"/>
  <c r="AO566" i="9" s="1"/>
  <c r="AR566" i="9" s="1"/>
  <c r="AK571" i="9"/>
  <c r="AM571" i="9" s="1"/>
  <c r="AK572" i="9"/>
  <c r="AM572" i="9" s="1"/>
  <c r="AP572" i="9" s="1"/>
  <c r="AK586" i="9"/>
  <c r="AM586" i="9" s="1"/>
  <c r="AP586" i="9" s="1"/>
  <c r="AK591" i="9"/>
  <c r="AM591" i="9" s="1"/>
  <c r="AK602" i="9"/>
  <c r="AM602" i="9" s="1"/>
  <c r="AP602" i="9" s="1"/>
  <c r="AK609" i="9"/>
  <c r="AM609" i="9" s="1"/>
  <c r="AP609" i="9" s="1"/>
  <c r="AK619" i="9"/>
  <c r="AM619" i="9" s="1"/>
  <c r="AP619" i="9" s="1"/>
  <c r="AK628" i="9"/>
  <c r="AM628" i="9" s="1"/>
  <c r="AO628" i="9" s="1"/>
  <c r="AR628" i="9" s="1"/>
  <c r="AK639" i="9"/>
  <c r="AM639" i="9" s="1"/>
  <c r="AP639" i="9" s="1"/>
  <c r="AK644" i="9"/>
  <c r="AM644" i="9" s="1"/>
  <c r="AP644" i="9" s="1"/>
  <c r="AK661" i="9"/>
  <c r="AM661" i="9" s="1"/>
  <c r="AP661" i="9" s="1"/>
  <c r="AK666" i="9"/>
  <c r="AM666" i="9" s="1"/>
  <c r="AO666" i="9" s="1"/>
  <c r="AR666" i="9" s="1"/>
  <c r="AK677" i="9"/>
  <c r="AM677" i="9" s="1"/>
  <c r="AP677" i="9" s="1"/>
  <c r="AK682" i="9"/>
  <c r="AM682" i="9" s="1"/>
  <c r="AO682" i="9" s="1"/>
  <c r="AR682" i="9" s="1"/>
  <c r="AK693" i="9"/>
  <c r="AM693" i="9" s="1"/>
  <c r="AP693" i="9" s="1"/>
  <c r="AK698" i="9"/>
  <c r="AM698" i="9" s="1"/>
  <c r="AP698" i="9" s="1"/>
  <c r="AK710" i="9"/>
  <c r="AM710" i="9" s="1"/>
  <c r="AP710" i="9" s="1"/>
  <c r="AK730" i="9"/>
  <c r="AM730" i="9" s="1"/>
  <c r="AO730" i="9" s="1"/>
  <c r="AR730" i="9" s="1"/>
  <c r="AK741" i="9"/>
  <c r="AM741" i="9" s="1"/>
  <c r="AP741" i="9" s="1"/>
  <c r="AK746" i="9"/>
  <c r="AM746" i="9" s="1"/>
  <c r="AO746" i="9" s="1"/>
  <c r="AR746" i="9" s="1"/>
  <c r="AK757" i="9"/>
  <c r="AM757" i="9" s="1"/>
  <c r="AP757" i="9" s="1"/>
  <c r="AK762" i="9"/>
  <c r="AM762" i="9" s="1"/>
  <c r="AP762" i="9" s="1"/>
  <c r="AK773" i="9"/>
  <c r="AM773" i="9" s="1"/>
  <c r="AP773" i="9" s="1"/>
  <c r="AK778" i="9"/>
  <c r="AM778" i="9" s="1"/>
  <c r="AP778" i="9" s="1"/>
  <c r="AK787" i="9"/>
  <c r="AM787" i="9" s="1"/>
  <c r="AP787" i="9" s="1"/>
  <c r="AK792" i="9"/>
  <c r="AM792" i="9" s="1"/>
  <c r="AP792" i="9" s="1"/>
  <c r="AK793" i="9"/>
  <c r="AM793" i="9" s="1"/>
  <c r="AK804" i="9"/>
  <c r="AM804" i="9" s="1"/>
  <c r="AK805" i="9"/>
  <c r="AM805" i="9" s="1"/>
  <c r="AP805" i="9" s="1"/>
  <c r="AK851" i="9"/>
  <c r="AM851" i="9" s="1"/>
  <c r="AP851" i="9" s="1"/>
  <c r="AK852" i="9"/>
  <c r="AM852" i="9" s="1"/>
  <c r="AP852" i="9" s="1"/>
  <c r="AK855" i="9"/>
  <c r="AM855" i="9" s="1"/>
  <c r="AP855" i="9" s="1"/>
  <c r="AK856" i="9"/>
  <c r="AM856" i="9" s="1"/>
  <c r="AK864" i="9"/>
  <c r="AM864" i="9" s="1"/>
  <c r="AO864" i="9" s="1"/>
  <c r="AR864" i="9" s="1"/>
  <c r="AK865" i="9"/>
  <c r="AM865" i="9" s="1"/>
  <c r="AO865" i="9" s="1"/>
  <c r="AR865" i="9" s="1"/>
  <c r="AK883" i="9"/>
  <c r="AM883" i="9" s="1"/>
  <c r="AK889" i="9"/>
  <c r="AM889" i="9" s="1"/>
  <c r="AP889" i="9" s="1"/>
  <c r="AK892" i="9"/>
  <c r="AM892" i="9" s="1"/>
  <c r="AO892" i="9" s="1"/>
  <c r="AR892" i="9" s="1"/>
  <c r="AK894" i="9"/>
  <c r="AM894" i="9" s="1"/>
  <c r="AP894" i="9" s="1"/>
  <c r="AK896" i="9"/>
  <c r="AM896" i="9" s="1"/>
  <c r="AO896" i="9" s="1"/>
  <c r="AR896" i="9" s="1"/>
  <c r="AK908" i="9"/>
  <c r="AM908" i="9" s="1"/>
  <c r="AP908" i="9" s="1"/>
  <c r="AK909" i="9"/>
  <c r="AM909" i="9" s="1"/>
  <c r="AO909" i="9" s="1"/>
  <c r="AR909" i="9" s="1"/>
  <c r="AK921" i="9"/>
  <c r="AM921" i="9" s="1"/>
  <c r="AP921" i="9" s="1"/>
  <c r="AK927" i="9"/>
  <c r="AM927" i="9" s="1"/>
  <c r="AK930" i="9"/>
  <c r="AM930" i="9" s="1"/>
  <c r="AK932" i="9"/>
  <c r="AM932" i="9" s="1"/>
  <c r="AP932" i="9" s="1"/>
  <c r="AK934" i="9"/>
  <c r="AM934" i="9" s="1"/>
  <c r="AO934" i="9" s="1"/>
  <c r="AR934" i="9" s="1"/>
  <c r="AK940" i="9"/>
  <c r="AM940" i="9" s="1"/>
  <c r="AO940" i="9" s="1"/>
  <c r="AR940" i="9" s="1"/>
  <c r="AK951" i="9"/>
  <c r="AM951" i="9" s="1"/>
  <c r="AO951" i="9" s="1"/>
  <c r="AR951" i="9" s="1"/>
  <c r="AK952" i="9"/>
  <c r="AM952" i="9" s="1"/>
  <c r="AP952" i="9" s="1"/>
  <c r="AK970" i="9"/>
  <c r="AM970" i="9" s="1"/>
  <c r="AP970" i="9" s="1"/>
  <c r="AK976" i="9"/>
  <c r="AM976" i="9" s="1"/>
  <c r="AO976" i="9" s="1"/>
  <c r="AR976" i="9" s="1"/>
  <c r="AK979" i="9"/>
  <c r="AM979" i="9" s="1"/>
  <c r="AK997" i="9"/>
  <c r="AM997" i="9" s="1"/>
  <c r="AP997" i="9" s="1"/>
  <c r="AK1006" i="9"/>
  <c r="AM1006" i="9" s="1"/>
  <c r="AP1006" i="9" s="1"/>
  <c r="AK1013" i="9"/>
  <c r="AM1013" i="9" s="1"/>
  <c r="AP1013" i="9" s="1"/>
  <c r="AK1022" i="9"/>
  <c r="AM1022" i="9" s="1"/>
  <c r="AK1029" i="9"/>
  <c r="AM1029" i="9" s="1"/>
  <c r="AP1029" i="9" s="1"/>
  <c r="AK1042" i="9"/>
  <c r="AM1042" i="9" s="1"/>
  <c r="AP1042" i="9" s="1"/>
  <c r="AK1043" i="9"/>
  <c r="AM1043" i="9" s="1"/>
  <c r="AK1054" i="9"/>
  <c r="AM1054" i="9" s="1"/>
  <c r="AP1054" i="9" s="1"/>
  <c r="AK1063" i="9"/>
  <c r="AM1063" i="9" s="1"/>
  <c r="AP1063" i="9" s="1"/>
  <c r="AK1064" i="9"/>
  <c r="AM1064" i="9" s="1"/>
  <c r="AP1064" i="9" s="1"/>
  <c r="AK1072" i="9"/>
  <c r="AM1072" i="9" s="1"/>
  <c r="AO1072" i="9" s="1"/>
  <c r="AR1072" i="9" s="1"/>
  <c r="AK1074" i="9"/>
  <c r="AM1074" i="9" s="1"/>
  <c r="AP1074" i="9" s="1"/>
  <c r="AK1086" i="9"/>
  <c r="AM1086" i="9" s="1"/>
  <c r="AO1086" i="9" s="1"/>
  <c r="AR1086" i="9" s="1"/>
  <c r="AK1087" i="9"/>
  <c r="AM1087" i="9" s="1"/>
  <c r="AP1087" i="9" s="1"/>
  <c r="AK1099" i="9"/>
  <c r="AM1099" i="9" s="1"/>
  <c r="AO1099" i="9" s="1"/>
  <c r="AR1099" i="9" s="1"/>
  <c r="AK1106" i="9"/>
  <c r="AM1106" i="9" s="1"/>
  <c r="AP1106" i="9" s="1"/>
  <c r="AK1131" i="9"/>
  <c r="AM1131" i="9" s="1"/>
  <c r="AO1131" i="9" s="1"/>
  <c r="AR1131" i="9" s="1"/>
  <c r="AK1138" i="9"/>
  <c r="AM1138" i="9" s="1"/>
  <c r="AP1138" i="9" s="1"/>
  <c r="AK1166" i="9"/>
  <c r="AM1166" i="9" s="1"/>
  <c r="AP1166" i="9" s="1"/>
  <c r="AK1170" i="9"/>
  <c r="AM1170" i="9" s="1"/>
  <c r="AO1170" i="9" s="1"/>
  <c r="AR1170" i="9" s="1"/>
  <c r="AK1186" i="9"/>
  <c r="AM1186" i="9" s="1"/>
  <c r="AO1186" i="9" s="1"/>
  <c r="AR1186" i="9" s="1"/>
  <c r="AK1204" i="9"/>
  <c r="AM1204" i="9" s="1"/>
  <c r="AP1204" i="9" s="1"/>
  <c r="AK1208" i="9"/>
  <c r="AM1208" i="9" s="1"/>
  <c r="AP1208" i="9" s="1"/>
  <c r="AK1224" i="9"/>
  <c r="AM1224" i="9" s="1"/>
  <c r="AK1236" i="9"/>
  <c r="AM1236" i="9" s="1"/>
  <c r="AP1236" i="9" s="1"/>
  <c r="AK1246" i="9"/>
  <c r="AM1246" i="9" s="1"/>
  <c r="AP1246" i="9" s="1"/>
  <c r="AK1256" i="9"/>
  <c r="AM1256" i="9" s="1"/>
  <c r="AO1256" i="9" s="1"/>
  <c r="AR1256" i="9" s="1"/>
  <c r="AK1277" i="9"/>
  <c r="AM1277" i="9" s="1"/>
  <c r="AK1282" i="9"/>
  <c r="AM1282" i="9" s="1"/>
  <c r="AO1282" i="9" s="1"/>
  <c r="AR1282" i="9" s="1"/>
  <c r="AK1294" i="9"/>
  <c r="AM1294" i="9" s="1"/>
  <c r="AO1294" i="9" s="1"/>
  <c r="AR1294" i="9" s="1"/>
  <c r="AK1301" i="9"/>
  <c r="AM1301" i="9" s="1"/>
  <c r="AO1301" i="9" s="1"/>
  <c r="AR1301" i="9" s="1"/>
  <c r="AO47" i="9"/>
  <c r="AR47" i="9" s="1"/>
  <c r="AO284" i="9"/>
  <c r="AR284" i="9" s="1"/>
  <c r="AK134" i="9"/>
  <c r="AM134" i="9" s="1"/>
  <c r="AP134" i="9" s="1"/>
  <c r="AK189" i="9"/>
  <c r="AM189" i="9" s="1"/>
  <c r="AO189" i="9" s="1"/>
  <c r="AR189" i="9" s="1"/>
  <c r="AK195" i="9"/>
  <c r="AM195" i="9" s="1"/>
  <c r="AP195" i="9" s="1"/>
  <c r="AK201" i="9"/>
  <c r="AM201" i="9" s="1"/>
  <c r="AK215" i="9"/>
  <c r="AM215" i="9" s="1"/>
  <c r="AP215" i="9" s="1"/>
  <c r="AK227" i="9"/>
  <c r="AM227" i="9" s="1"/>
  <c r="AO227" i="9" s="1"/>
  <c r="AR227" i="9" s="1"/>
  <c r="AK255" i="9"/>
  <c r="AM255" i="9" s="1"/>
  <c r="AO255" i="9" s="1"/>
  <c r="AR255" i="9" s="1"/>
  <c r="AK261" i="9"/>
  <c r="AM261" i="9" s="1"/>
  <c r="AP261" i="9" s="1"/>
  <c r="AK361" i="9"/>
  <c r="AM361" i="9" s="1"/>
  <c r="AP361" i="9" s="1"/>
  <c r="AO9" i="9"/>
  <c r="AR9" i="9" s="1"/>
  <c r="AK143" i="9"/>
  <c r="AM143" i="9" s="1"/>
  <c r="AP143" i="9" s="1"/>
  <c r="AK187" i="9"/>
  <c r="AM187" i="9" s="1"/>
  <c r="AP187" i="9" s="1"/>
  <c r="AK193" i="9"/>
  <c r="AM193" i="9" s="1"/>
  <c r="AO193" i="9" s="1"/>
  <c r="AR193" i="9" s="1"/>
  <c r="AK14" i="9"/>
  <c r="AM14" i="9" s="1"/>
  <c r="AK25" i="9"/>
  <c r="AM25" i="9" s="1"/>
  <c r="AO25" i="9" s="1"/>
  <c r="AR25" i="9" s="1"/>
  <c r="AK74" i="9"/>
  <c r="AM74" i="9" s="1"/>
  <c r="AP74" i="9" s="1"/>
  <c r="AK84" i="9"/>
  <c r="AM84" i="9" s="1"/>
  <c r="AO84" i="9" s="1"/>
  <c r="AR84" i="9" s="1"/>
  <c r="AK106" i="9"/>
  <c r="AM106" i="9" s="1"/>
  <c r="AO106" i="9" s="1"/>
  <c r="AR106" i="9" s="1"/>
  <c r="AK122" i="9"/>
  <c r="AM122" i="9" s="1"/>
  <c r="AP122" i="9" s="1"/>
  <c r="AK141" i="9"/>
  <c r="AM141" i="9" s="1"/>
  <c r="AP141" i="9" s="1"/>
  <c r="AK185" i="9"/>
  <c r="AM185" i="9" s="1"/>
  <c r="AO185" i="9" s="1"/>
  <c r="AR185" i="9" s="1"/>
  <c r="AK199" i="9"/>
  <c r="AM199" i="9" s="1"/>
  <c r="AP199" i="9" s="1"/>
  <c r="AK205" i="9"/>
  <c r="AM205" i="9" s="1"/>
  <c r="AP205" i="9" s="1"/>
  <c r="AK211" i="9"/>
  <c r="AM211" i="9" s="1"/>
  <c r="AP211" i="9" s="1"/>
  <c r="AK217" i="9"/>
  <c r="AM217" i="9" s="1"/>
  <c r="AP217" i="9" s="1"/>
  <c r="AK231" i="9"/>
  <c r="AM231" i="9" s="1"/>
  <c r="AP231" i="9" s="1"/>
  <c r="AK239" i="9"/>
  <c r="AM239" i="9" s="1"/>
  <c r="AP239" i="9" s="1"/>
  <c r="AK259" i="9"/>
  <c r="AM259" i="9" s="1"/>
  <c r="AP259" i="9" s="1"/>
  <c r="AK273" i="9"/>
  <c r="AM273" i="9" s="1"/>
  <c r="AO273" i="9" s="1"/>
  <c r="AR273" i="9" s="1"/>
  <c r="AK281" i="9"/>
  <c r="AM281" i="9" s="1"/>
  <c r="AO281" i="9" s="1"/>
  <c r="AR281" i="9" s="1"/>
  <c r="AK289" i="9"/>
  <c r="AM289" i="9" s="1"/>
  <c r="AP289" i="9" s="1"/>
  <c r="AK309" i="9"/>
  <c r="AM309" i="9" s="1"/>
  <c r="AP309" i="9" s="1"/>
  <c r="AK317" i="9"/>
  <c r="AM317" i="9" s="1"/>
  <c r="AK359" i="9"/>
  <c r="AM359" i="9" s="1"/>
  <c r="AP359" i="9" s="1"/>
  <c r="AK381" i="9"/>
  <c r="AM381" i="9" s="1"/>
  <c r="AP381" i="9" s="1"/>
  <c r="AK406" i="9"/>
  <c r="AM406" i="9" s="1"/>
  <c r="AO406" i="9" s="1"/>
  <c r="AR406" i="9" s="1"/>
  <c r="AK409" i="9"/>
  <c r="AM409" i="9" s="1"/>
  <c r="AK414" i="9"/>
  <c r="AM414" i="9" s="1"/>
  <c r="AO414" i="9" s="1"/>
  <c r="AR414" i="9" s="1"/>
  <c r="AK415" i="9"/>
  <c r="AM415" i="9" s="1"/>
  <c r="AP415" i="9" s="1"/>
  <c r="AK441" i="9"/>
  <c r="AM441" i="9" s="1"/>
  <c r="AP441" i="9" s="1"/>
  <c r="AK475" i="9"/>
  <c r="AM475" i="9" s="1"/>
  <c r="AP475" i="9" s="1"/>
  <c r="AK485" i="9"/>
  <c r="AM485" i="9" s="1"/>
  <c r="AP485" i="9" s="1"/>
  <c r="AK515" i="9"/>
  <c r="AM515" i="9" s="1"/>
  <c r="AP515" i="9" s="1"/>
  <c r="AK525" i="9"/>
  <c r="AM525" i="9" s="1"/>
  <c r="AP525" i="9" s="1"/>
  <c r="AK563" i="9"/>
  <c r="AM563" i="9" s="1"/>
  <c r="AK573" i="9"/>
  <c r="AM573" i="9" s="1"/>
  <c r="AO573" i="9" s="1"/>
  <c r="AR573" i="9" s="1"/>
  <c r="AK612" i="9"/>
  <c r="AM612" i="9" s="1"/>
  <c r="AO612" i="9" s="1"/>
  <c r="AR612" i="9" s="1"/>
  <c r="AK627" i="9"/>
  <c r="AM627" i="9" s="1"/>
  <c r="AK635" i="9"/>
  <c r="AM635" i="9" s="1"/>
  <c r="AK643" i="9"/>
  <c r="AM643" i="9" s="1"/>
  <c r="AK657" i="9"/>
  <c r="AM657" i="9" s="1"/>
  <c r="AK665" i="9"/>
  <c r="AM665" i="9" s="1"/>
  <c r="AK673" i="9"/>
  <c r="AM673" i="9" s="1"/>
  <c r="AK681" i="9"/>
  <c r="AM681" i="9" s="1"/>
  <c r="AK689" i="9"/>
  <c r="AM689" i="9" s="1"/>
  <c r="AK697" i="9"/>
  <c r="AM697" i="9" s="1"/>
  <c r="AK705" i="9"/>
  <c r="AM705" i="9" s="1"/>
  <c r="AK729" i="9"/>
  <c r="AM729" i="9" s="1"/>
  <c r="AK737" i="9"/>
  <c r="AM737" i="9" s="1"/>
  <c r="AK745" i="9"/>
  <c r="AM745" i="9" s="1"/>
  <c r="AK753" i="9"/>
  <c r="AM753" i="9" s="1"/>
  <c r="AK761" i="9"/>
  <c r="AM761" i="9" s="1"/>
  <c r="AK769" i="9"/>
  <c r="AM769" i="9" s="1"/>
  <c r="AK777" i="9"/>
  <c r="AM777" i="9" s="1"/>
  <c r="AK785" i="9"/>
  <c r="AM785" i="9" s="1"/>
  <c r="AK861" i="9"/>
  <c r="AM861" i="9" s="1"/>
  <c r="AP861" i="9" s="1"/>
  <c r="AK942" i="9"/>
  <c r="AM942" i="9" s="1"/>
  <c r="AP942" i="9" s="1"/>
  <c r="AK1008" i="9"/>
  <c r="AM1008" i="9" s="1"/>
  <c r="AO1008" i="9" s="1"/>
  <c r="AR1008" i="9" s="1"/>
  <c r="AK1009" i="9"/>
  <c r="AM1009" i="9" s="1"/>
  <c r="AO1009" i="9" s="1"/>
  <c r="AR1009" i="9" s="1"/>
  <c r="AK1024" i="9"/>
  <c r="AM1024" i="9" s="1"/>
  <c r="AP1024" i="9" s="1"/>
  <c r="AK1025" i="9"/>
  <c r="AM1025" i="9" s="1"/>
  <c r="AK1103" i="9"/>
  <c r="AM1103" i="9" s="1"/>
  <c r="AO1103" i="9" s="1"/>
  <c r="AR1103" i="9" s="1"/>
  <c r="AK1104" i="9"/>
  <c r="AM1104" i="9" s="1"/>
  <c r="AK1119" i="9"/>
  <c r="AM1119" i="9" s="1"/>
  <c r="AO1119" i="9" s="1"/>
  <c r="AR1119" i="9" s="1"/>
  <c r="AK1120" i="9"/>
  <c r="AM1120" i="9" s="1"/>
  <c r="AP1120" i="9" s="1"/>
  <c r="AK1135" i="9"/>
  <c r="AM1135" i="9" s="1"/>
  <c r="AP1135" i="9" s="1"/>
  <c r="AK1136" i="9"/>
  <c r="AM1136" i="9" s="1"/>
  <c r="AP1136" i="9" s="1"/>
  <c r="AK1151" i="9"/>
  <c r="AM1151" i="9" s="1"/>
  <c r="AO1151" i="9" s="1"/>
  <c r="AR1151" i="9" s="1"/>
  <c r="AK1152" i="9"/>
  <c r="AM1152" i="9" s="1"/>
  <c r="AP1152" i="9" s="1"/>
  <c r="AK1164" i="9"/>
  <c r="AM1164" i="9" s="1"/>
  <c r="AK1168" i="9"/>
  <c r="AM1168" i="9" s="1"/>
  <c r="AP1168" i="9" s="1"/>
  <c r="AK1182" i="9"/>
  <c r="AM1182" i="9" s="1"/>
  <c r="AP1182" i="9" s="1"/>
  <c r="AK1202" i="9"/>
  <c r="AM1202" i="9" s="1"/>
  <c r="AK1206" i="9"/>
  <c r="AM1206" i="9" s="1"/>
  <c r="AP1206" i="9" s="1"/>
  <c r="AK1220" i="9"/>
  <c r="AM1220" i="9" s="1"/>
  <c r="AP1220" i="9" s="1"/>
  <c r="AK1234" i="9"/>
  <c r="AM1234" i="9" s="1"/>
  <c r="AK1238" i="9"/>
  <c r="AM1238" i="9" s="1"/>
  <c r="AP1238" i="9" s="1"/>
  <c r="AK1260" i="9"/>
  <c r="AM1260" i="9" s="1"/>
  <c r="AK1262" i="9"/>
  <c r="AM1262" i="9" s="1"/>
  <c r="AP1262" i="9" s="1"/>
  <c r="AK1280" i="9"/>
  <c r="AM1280" i="9" s="1"/>
  <c r="AP1280" i="9" s="1"/>
  <c r="AO1290" i="9"/>
  <c r="AR1290" i="9" s="1"/>
  <c r="AK145" i="9"/>
  <c r="AM145" i="9" s="1"/>
  <c r="AP145" i="9" s="1"/>
  <c r="AK235" i="9"/>
  <c r="AM235" i="9" s="1"/>
  <c r="AO235" i="9" s="1"/>
  <c r="AR235" i="9" s="1"/>
  <c r="AK249" i="9"/>
  <c r="AM249" i="9" s="1"/>
  <c r="AO249" i="9" s="1"/>
  <c r="AR249" i="9" s="1"/>
  <c r="AK277" i="9"/>
  <c r="AM277" i="9" s="1"/>
  <c r="AP277" i="9" s="1"/>
  <c r="AK285" i="9"/>
  <c r="AM285" i="9" s="1"/>
  <c r="AP285" i="9" s="1"/>
  <c r="AK299" i="9"/>
  <c r="AM299" i="9" s="1"/>
  <c r="AO299" i="9" s="1"/>
  <c r="AR299" i="9" s="1"/>
  <c r="AK313" i="9"/>
  <c r="AM313" i="9" s="1"/>
  <c r="AK357" i="9"/>
  <c r="AM357" i="9" s="1"/>
  <c r="AP357" i="9" s="1"/>
  <c r="AK207" i="9"/>
  <c r="AM207" i="9" s="1"/>
  <c r="AP207" i="9" s="1"/>
  <c r="AK213" i="9"/>
  <c r="AM213" i="9" s="1"/>
  <c r="AP213" i="9" s="1"/>
  <c r="AK225" i="9"/>
  <c r="AM225" i="9" s="1"/>
  <c r="AP225" i="9" s="1"/>
  <c r="AK233" i="9"/>
  <c r="AM233" i="9" s="1"/>
  <c r="AO233" i="9" s="1"/>
  <c r="AR233" i="9" s="1"/>
  <c r="AK241" i="9"/>
  <c r="AM241" i="9" s="1"/>
  <c r="AP241" i="9" s="1"/>
  <c r="AK253" i="9"/>
  <c r="AM253" i="9" s="1"/>
  <c r="AO253" i="9" s="1"/>
  <c r="AR253" i="9" s="1"/>
  <c r="AK265" i="9"/>
  <c r="AM265" i="9" s="1"/>
  <c r="AO265" i="9" s="1"/>
  <c r="AR265" i="9" s="1"/>
  <c r="AK269" i="9"/>
  <c r="AM269" i="9" s="1"/>
  <c r="AP269" i="9" s="1"/>
  <c r="AK279" i="9"/>
  <c r="AM279" i="9" s="1"/>
  <c r="AP279" i="9" s="1"/>
  <c r="AK287" i="9"/>
  <c r="AM287" i="9" s="1"/>
  <c r="AO287" i="9" s="1"/>
  <c r="AR287" i="9" s="1"/>
  <c r="AK301" i="9"/>
  <c r="AM301" i="9" s="1"/>
  <c r="AP301" i="9" s="1"/>
  <c r="AK315" i="9"/>
  <c r="AM315" i="9" s="1"/>
  <c r="AO315" i="9" s="1"/>
  <c r="AR315" i="9" s="1"/>
  <c r="AK620" i="9"/>
  <c r="AM620" i="9" s="1"/>
  <c r="AO620" i="9" s="1"/>
  <c r="AR620" i="9" s="1"/>
  <c r="AK634" i="9"/>
  <c r="AM634" i="9" s="1"/>
  <c r="AP634" i="9" s="1"/>
  <c r="AK642" i="9"/>
  <c r="AM642" i="9" s="1"/>
  <c r="AO642" i="9" s="1"/>
  <c r="AR642" i="9" s="1"/>
  <c r="AK650" i="9"/>
  <c r="AM650" i="9" s="1"/>
  <c r="AO650" i="9" s="1"/>
  <c r="AR650" i="9" s="1"/>
  <c r="AK664" i="9"/>
  <c r="AM664" i="9" s="1"/>
  <c r="AO664" i="9" s="1"/>
  <c r="AR664" i="9" s="1"/>
  <c r="AK672" i="9"/>
  <c r="AM672" i="9" s="1"/>
  <c r="AP672" i="9" s="1"/>
  <c r="AK680" i="9"/>
  <c r="AM680" i="9" s="1"/>
  <c r="AP680" i="9" s="1"/>
  <c r="AK688" i="9"/>
  <c r="AM688" i="9" s="1"/>
  <c r="AP688" i="9" s="1"/>
  <c r="AK696" i="9"/>
  <c r="AM696" i="9" s="1"/>
  <c r="AO696" i="9" s="1"/>
  <c r="AR696" i="9" s="1"/>
  <c r="AK704" i="9"/>
  <c r="AM704" i="9" s="1"/>
  <c r="AP704" i="9" s="1"/>
  <c r="AK728" i="9"/>
  <c r="AM728" i="9" s="1"/>
  <c r="AO728" i="9" s="1"/>
  <c r="AR728" i="9" s="1"/>
  <c r="AK736" i="9"/>
  <c r="AM736" i="9" s="1"/>
  <c r="AO736" i="9" s="1"/>
  <c r="AR736" i="9" s="1"/>
  <c r="AK744" i="9"/>
  <c r="AM744" i="9" s="1"/>
  <c r="AO744" i="9" s="1"/>
  <c r="AR744" i="9" s="1"/>
  <c r="AK752" i="9"/>
  <c r="AM752" i="9" s="1"/>
  <c r="AP752" i="9" s="1"/>
  <c r="AK760" i="9"/>
  <c r="AM760" i="9" s="1"/>
  <c r="AO760" i="9" s="1"/>
  <c r="AR760" i="9" s="1"/>
  <c r="AK768" i="9"/>
  <c r="AM768" i="9" s="1"/>
  <c r="AK776" i="9"/>
  <c r="AM776" i="9" s="1"/>
  <c r="AO776" i="9" s="1"/>
  <c r="AR776" i="9" s="1"/>
  <c r="AK784" i="9"/>
  <c r="AM784" i="9" s="1"/>
  <c r="AP784" i="9" s="1"/>
  <c r="AK788" i="9"/>
  <c r="AM788" i="9" s="1"/>
  <c r="AO788" i="9" s="1"/>
  <c r="AR788" i="9" s="1"/>
  <c r="AK866" i="9"/>
  <c r="AM866" i="9" s="1"/>
  <c r="AK868" i="9"/>
  <c r="AM868" i="9" s="1"/>
  <c r="AO868" i="9" s="1"/>
  <c r="AR868" i="9" s="1"/>
  <c r="AK888" i="9"/>
  <c r="AM888" i="9" s="1"/>
  <c r="AO888" i="9" s="1"/>
  <c r="AR888" i="9" s="1"/>
  <c r="AK890" i="9"/>
  <c r="AM890" i="9" s="1"/>
  <c r="AP890" i="9" s="1"/>
  <c r="AK910" i="9"/>
  <c r="AM910" i="9" s="1"/>
  <c r="AO910" i="9" s="1"/>
  <c r="AR910" i="9" s="1"/>
  <c r="AK912" i="9"/>
  <c r="AM912" i="9" s="1"/>
  <c r="AO912" i="9" s="1"/>
  <c r="AR912" i="9" s="1"/>
  <c r="AK926" i="9"/>
  <c r="AM926" i="9" s="1"/>
  <c r="AO926" i="9" s="1"/>
  <c r="AR926" i="9" s="1"/>
  <c r="AK928" i="9"/>
  <c r="AM928" i="9" s="1"/>
  <c r="AO928" i="9" s="1"/>
  <c r="AR928" i="9" s="1"/>
  <c r="AK953" i="9"/>
  <c r="AM953" i="9" s="1"/>
  <c r="AO953" i="9" s="1"/>
  <c r="AR953" i="9" s="1"/>
  <c r="AK955" i="9"/>
  <c r="AM955" i="9" s="1"/>
  <c r="AO955" i="9" s="1"/>
  <c r="AR955" i="9" s="1"/>
  <c r="AK975" i="9"/>
  <c r="AM975" i="9" s="1"/>
  <c r="AP975" i="9" s="1"/>
  <c r="AK977" i="9"/>
  <c r="AM977" i="9" s="1"/>
  <c r="AP977" i="9" s="1"/>
  <c r="AK996" i="9"/>
  <c r="AM996" i="9" s="1"/>
  <c r="AP996" i="9" s="1"/>
  <c r="AK998" i="9"/>
  <c r="AM998" i="9" s="1"/>
  <c r="AP998" i="9" s="1"/>
  <c r="AK1012" i="9"/>
  <c r="AM1012" i="9" s="1"/>
  <c r="AO1012" i="9" s="1"/>
  <c r="AR1012" i="9" s="1"/>
  <c r="AK1014" i="9"/>
  <c r="AM1014" i="9" s="1"/>
  <c r="AO1014" i="9" s="1"/>
  <c r="AR1014" i="9" s="1"/>
  <c r="AK1028" i="9"/>
  <c r="AM1028" i="9" s="1"/>
  <c r="AP1028" i="9" s="1"/>
  <c r="AK1030" i="9"/>
  <c r="AM1030" i="9" s="1"/>
  <c r="AO1030" i="9" s="1"/>
  <c r="AR1030" i="9" s="1"/>
  <c r="AK1044" i="9"/>
  <c r="AM1044" i="9" s="1"/>
  <c r="AP1044" i="9" s="1"/>
  <c r="AK1046" i="9"/>
  <c r="AM1046" i="9" s="1"/>
  <c r="AK1060" i="9"/>
  <c r="AM1060" i="9" s="1"/>
  <c r="AO1060" i="9" s="1"/>
  <c r="AR1060" i="9" s="1"/>
  <c r="AK1062" i="9"/>
  <c r="AM1062" i="9" s="1"/>
  <c r="AO1062" i="9" s="1"/>
  <c r="AR1062" i="9" s="1"/>
  <c r="AK1088" i="9"/>
  <c r="AM1088" i="9" s="1"/>
  <c r="AP1088" i="9" s="1"/>
  <c r="AK1090" i="9"/>
  <c r="AM1090" i="9" s="1"/>
  <c r="AP1090" i="9" s="1"/>
  <c r="AK1105" i="9"/>
  <c r="AM1105" i="9" s="1"/>
  <c r="AO1105" i="9" s="1"/>
  <c r="AR1105" i="9" s="1"/>
  <c r="AK1107" i="9"/>
  <c r="AM1107" i="9" s="1"/>
  <c r="AP1107" i="9" s="1"/>
  <c r="AK1121" i="9"/>
  <c r="AM1121" i="9" s="1"/>
  <c r="AO1121" i="9" s="1"/>
  <c r="AR1121" i="9" s="1"/>
  <c r="AK1123" i="9"/>
  <c r="AM1123" i="9" s="1"/>
  <c r="AO1123" i="9" s="1"/>
  <c r="AR1123" i="9" s="1"/>
  <c r="AK1137" i="9"/>
  <c r="AM1137" i="9" s="1"/>
  <c r="AO1137" i="9" s="1"/>
  <c r="AR1137" i="9" s="1"/>
  <c r="AK1139" i="9"/>
  <c r="AM1139" i="9" s="1"/>
  <c r="AP1139" i="9" s="1"/>
  <c r="AK1153" i="9"/>
  <c r="AM1153" i="9" s="1"/>
  <c r="AO1153" i="9" s="1"/>
  <c r="AR1153" i="9" s="1"/>
  <c r="AK1155" i="9"/>
  <c r="AM1155" i="9" s="1"/>
  <c r="AP1155" i="9" s="1"/>
  <c r="AK1161" i="9"/>
  <c r="AM1161" i="9" s="1"/>
  <c r="AP1161" i="9" s="1"/>
  <c r="AK1162" i="9"/>
  <c r="AM1162" i="9" s="1"/>
  <c r="AP1162" i="9" s="1"/>
  <c r="AK1177" i="9"/>
  <c r="AM1177" i="9" s="1"/>
  <c r="AP1177" i="9" s="1"/>
  <c r="AK1178" i="9"/>
  <c r="AM1178" i="9" s="1"/>
  <c r="AP1178" i="9" s="1"/>
  <c r="AK1199" i="9"/>
  <c r="AM1199" i="9" s="1"/>
  <c r="AO1199" i="9" s="1"/>
  <c r="AR1199" i="9" s="1"/>
  <c r="AK1200" i="9"/>
  <c r="AM1200" i="9" s="1"/>
  <c r="AP1200" i="9" s="1"/>
  <c r="AK1215" i="9"/>
  <c r="AM1215" i="9" s="1"/>
  <c r="AP1215" i="9" s="1"/>
  <c r="AK1216" i="9"/>
  <c r="AM1216" i="9" s="1"/>
  <c r="AO1216" i="9" s="1"/>
  <c r="AR1216" i="9" s="1"/>
  <c r="AK1231" i="9"/>
  <c r="AM1231" i="9" s="1"/>
  <c r="AO1231" i="9" s="1"/>
  <c r="AR1231" i="9" s="1"/>
  <c r="AK1232" i="9"/>
  <c r="AM1232" i="9" s="1"/>
  <c r="AP1232" i="9" s="1"/>
  <c r="AK1261" i="9"/>
  <c r="AM1261" i="9" s="1"/>
  <c r="AP1261" i="9" s="1"/>
  <c r="AK1263" i="9"/>
  <c r="AM1263" i="9" s="1"/>
  <c r="AO1263" i="9" s="1"/>
  <c r="AR1263" i="9" s="1"/>
  <c r="AK1283" i="9"/>
  <c r="AM1283" i="9" s="1"/>
  <c r="AO1283" i="9" s="1"/>
  <c r="AR1283" i="9" s="1"/>
  <c r="AK1285" i="9"/>
  <c r="AM1285" i="9" s="1"/>
  <c r="AO1285" i="9" s="1"/>
  <c r="AR1285" i="9" s="1"/>
  <c r="AK827" i="9"/>
  <c r="AM827" i="9" s="1"/>
  <c r="AO827" i="9" s="1"/>
  <c r="AR827" i="9" s="1"/>
  <c r="AK837" i="9"/>
  <c r="AM837" i="9" s="1"/>
  <c r="AO837" i="9" s="1"/>
  <c r="AR837" i="9" s="1"/>
  <c r="AK841" i="9"/>
  <c r="AM841" i="9" s="1"/>
  <c r="AO841" i="9" s="1"/>
  <c r="AR841" i="9" s="1"/>
  <c r="AK845" i="9"/>
  <c r="AM845" i="9" s="1"/>
  <c r="AO845" i="9" s="1"/>
  <c r="AR845" i="9" s="1"/>
  <c r="AK849" i="9"/>
  <c r="AM849" i="9" s="1"/>
  <c r="AO849" i="9" s="1"/>
  <c r="AR849" i="9" s="1"/>
  <c r="AK853" i="9"/>
  <c r="AM853" i="9" s="1"/>
  <c r="AO853" i="9" s="1"/>
  <c r="AR853" i="9" s="1"/>
  <c r="AK857" i="9"/>
  <c r="AM857" i="9" s="1"/>
  <c r="AP857" i="9" s="1"/>
  <c r="AK1171" i="9"/>
  <c r="AM1171" i="9" s="1"/>
  <c r="AP1171" i="9" s="1"/>
  <c r="AK1172" i="9"/>
  <c r="AM1172" i="9" s="1"/>
  <c r="AK1173" i="9"/>
  <c r="AM1173" i="9" s="1"/>
  <c r="AO1173" i="9" s="1"/>
  <c r="AR1173" i="9" s="1"/>
  <c r="AK1174" i="9"/>
  <c r="AM1174" i="9" s="1"/>
  <c r="AK1175" i="9"/>
  <c r="AM1175" i="9" s="1"/>
  <c r="AO1175" i="9" s="1"/>
  <c r="AR1175" i="9" s="1"/>
  <c r="AK1176" i="9"/>
  <c r="AM1176" i="9" s="1"/>
  <c r="AP1176" i="9" s="1"/>
  <c r="AK1187" i="9"/>
  <c r="AM1187" i="9" s="1"/>
  <c r="AP1187" i="9" s="1"/>
  <c r="AK1188" i="9"/>
  <c r="AM1188" i="9" s="1"/>
  <c r="AK1189" i="9"/>
  <c r="AM1189" i="9" s="1"/>
  <c r="AP1189" i="9" s="1"/>
  <c r="AK1190" i="9"/>
  <c r="AM1190" i="9" s="1"/>
  <c r="AP1190" i="9" s="1"/>
  <c r="AK1197" i="9"/>
  <c r="AM1197" i="9" s="1"/>
  <c r="AP1197" i="9" s="1"/>
  <c r="AK1198" i="9"/>
  <c r="AM1198" i="9" s="1"/>
  <c r="AP1198" i="9" s="1"/>
  <c r="AK1209" i="9"/>
  <c r="AM1209" i="9" s="1"/>
  <c r="AO1209" i="9" s="1"/>
  <c r="AR1209" i="9" s="1"/>
  <c r="AK1210" i="9"/>
  <c r="AM1210" i="9" s="1"/>
  <c r="AK1211" i="9"/>
  <c r="AM1211" i="9" s="1"/>
  <c r="AO1211" i="9" s="1"/>
  <c r="AR1211" i="9" s="1"/>
  <c r="AK1212" i="9"/>
  <c r="AM1212" i="9" s="1"/>
  <c r="AP1212" i="9" s="1"/>
  <c r="AK1213" i="9"/>
  <c r="AM1213" i="9" s="1"/>
  <c r="AO1213" i="9" s="1"/>
  <c r="AR1213" i="9" s="1"/>
  <c r="AK1214" i="9"/>
  <c r="AM1214" i="9" s="1"/>
  <c r="AP1214" i="9" s="1"/>
  <c r="AK1225" i="9"/>
  <c r="AM1225" i="9" s="1"/>
  <c r="AO1225" i="9" s="1"/>
  <c r="AR1225" i="9" s="1"/>
  <c r="AK1226" i="9"/>
  <c r="AM1226" i="9" s="1"/>
  <c r="AK1227" i="9"/>
  <c r="AM1227" i="9" s="1"/>
  <c r="AP1227" i="9" s="1"/>
  <c r="AK1228" i="9"/>
  <c r="AM1228" i="9" s="1"/>
  <c r="AP1228" i="9" s="1"/>
  <c r="AK1229" i="9"/>
  <c r="AM1229" i="9" s="1"/>
  <c r="AK1230" i="9"/>
  <c r="AM1230" i="9" s="1"/>
  <c r="AP1230" i="9" s="1"/>
  <c r="AK1247" i="9"/>
  <c r="AM1247" i="9" s="1"/>
  <c r="AP1247" i="9" s="1"/>
  <c r="AK1248" i="9"/>
  <c r="AM1248" i="9" s="1"/>
  <c r="AK1249" i="9"/>
  <c r="AM1249" i="9" s="1"/>
  <c r="AO1249" i="9" s="1"/>
  <c r="AR1249" i="9" s="1"/>
  <c r="AK1251" i="9"/>
  <c r="AM1251" i="9" s="1"/>
  <c r="AP1251" i="9" s="1"/>
  <c r="AK1265" i="9"/>
  <c r="AM1265" i="9" s="1"/>
  <c r="AP1265" i="9" s="1"/>
  <c r="AK1267" i="9"/>
  <c r="AM1267" i="9" s="1"/>
  <c r="AP1267" i="9" s="1"/>
  <c r="AK1287" i="9"/>
  <c r="AM1287" i="9" s="1"/>
  <c r="AK1289" i="9"/>
  <c r="AM1289" i="9" s="1"/>
  <c r="AO1289" i="9" s="1"/>
  <c r="AR1289" i="9" s="1"/>
  <c r="AP98" i="9"/>
  <c r="AK4" i="9"/>
  <c r="AM4" i="9" s="1"/>
  <c r="AK12" i="9"/>
  <c r="AM12" i="9" s="1"/>
  <c r="AK20" i="9"/>
  <c r="AM20" i="9" s="1"/>
  <c r="AK41" i="9"/>
  <c r="AM41" i="9" s="1"/>
  <c r="AK45" i="9"/>
  <c r="AM45" i="9" s="1"/>
  <c r="AK64" i="9"/>
  <c r="AM64" i="9" s="1"/>
  <c r="AK72" i="9"/>
  <c r="AM72" i="9" s="1"/>
  <c r="AK80" i="9"/>
  <c r="AM80" i="9" s="1"/>
  <c r="AK88" i="9"/>
  <c r="AM88" i="9" s="1"/>
  <c r="AK96" i="9"/>
  <c r="AM96" i="9" s="1"/>
  <c r="AK104" i="9"/>
  <c r="AM104" i="9" s="1"/>
  <c r="AK118" i="9"/>
  <c r="AM118" i="9" s="1"/>
  <c r="AK132" i="9"/>
  <c r="AM132" i="9" s="1"/>
  <c r="AO21" i="9"/>
  <c r="AR21" i="9" s="1"/>
  <c r="AP21" i="9"/>
  <c r="AP362" i="9"/>
  <c r="AO362" i="9"/>
  <c r="AR362" i="9" s="1"/>
  <c r="AO375" i="9"/>
  <c r="AR375" i="9" s="1"/>
  <c r="AP375" i="9"/>
  <c r="AO63" i="9"/>
  <c r="AR63" i="9" s="1"/>
  <c r="AO531" i="9"/>
  <c r="AR531" i="9" s="1"/>
  <c r="AK10" i="9"/>
  <c r="AM10" i="9" s="1"/>
  <c r="AK18" i="9"/>
  <c r="AM18" i="9" s="1"/>
  <c r="AK39" i="9"/>
  <c r="AM39" i="9" s="1"/>
  <c r="AK56" i="9"/>
  <c r="AM56" i="9" s="1"/>
  <c r="AK62" i="9"/>
  <c r="AM62" i="9" s="1"/>
  <c r="AK70" i="9"/>
  <c r="AM70" i="9" s="1"/>
  <c r="AK78" i="9"/>
  <c r="AM78" i="9" s="1"/>
  <c r="AK86" i="9"/>
  <c r="AM86" i="9" s="1"/>
  <c r="AK94" i="9"/>
  <c r="AM94" i="9" s="1"/>
  <c r="AK102" i="9"/>
  <c r="AM102" i="9" s="1"/>
  <c r="AK110" i="9"/>
  <c r="AM110" i="9" s="1"/>
  <c r="AO855" i="9"/>
  <c r="AR855" i="9" s="1"/>
  <c r="AO993" i="9"/>
  <c r="AR993" i="9" s="1"/>
  <c r="AP993" i="9"/>
  <c r="AK387" i="9"/>
  <c r="AM387" i="9" s="1"/>
  <c r="AK395" i="9"/>
  <c r="AM395" i="9" s="1"/>
  <c r="AO400" i="9"/>
  <c r="AR400" i="9" s="1"/>
  <c r="AK403" i="9"/>
  <c r="AM403" i="9" s="1"/>
  <c r="AK411" i="9"/>
  <c r="AM411" i="9" s="1"/>
  <c r="AK419" i="9"/>
  <c r="AM419" i="9" s="1"/>
  <c r="AK427" i="9"/>
  <c r="AM427" i="9" s="1"/>
  <c r="AK437" i="9"/>
  <c r="AM437" i="9" s="1"/>
  <c r="AK445" i="9"/>
  <c r="AM445" i="9" s="1"/>
  <c r="AK465" i="9"/>
  <c r="AM465" i="9" s="1"/>
  <c r="AK473" i="9"/>
  <c r="AM473" i="9" s="1"/>
  <c r="AK481" i="9"/>
  <c r="AM481" i="9" s="1"/>
  <c r="AK489" i="9"/>
  <c r="AM489" i="9" s="1"/>
  <c r="AK497" i="9"/>
  <c r="AM497" i="9" s="1"/>
  <c r="AK505" i="9"/>
  <c r="AM505" i="9" s="1"/>
  <c r="AK513" i="9"/>
  <c r="AM513" i="9" s="1"/>
  <c r="AK521" i="9"/>
  <c r="AM521" i="9" s="1"/>
  <c r="AK529" i="9"/>
  <c r="AM529" i="9" s="1"/>
  <c r="AK537" i="9"/>
  <c r="AM537" i="9" s="1"/>
  <c r="AK545" i="9"/>
  <c r="AM545" i="9" s="1"/>
  <c r="AK553" i="9"/>
  <c r="AM553" i="9" s="1"/>
  <c r="AK561" i="9"/>
  <c r="AM561" i="9" s="1"/>
  <c r="AK569" i="9"/>
  <c r="AM569" i="9" s="1"/>
  <c r="AK577" i="9"/>
  <c r="AM577" i="9" s="1"/>
  <c r="AK585" i="9"/>
  <c r="AM585" i="9" s="1"/>
  <c r="AK593" i="9"/>
  <c r="AM593" i="9" s="1"/>
  <c r="AK601" i="9"/>
  <c r="AM601" i="9" s="1"/>
  <c r="AP818" i="9"/>
  <c r="AO699" i="9"/>
  <c r="AR699" i="9" s="1"/>
  <c r="AO739" i="9"/>
  <c r="AR739" i="9" s="1"/>
  <c r="AP377" i="9"/>
  <c r="AK383" i="9"/>
  <c r="AM383" i="9" s="1"/>
  <c r="AK391" i="9"/>
  <c r="AM391" i="9" s="1"/>
  <c r="AK399" i="9"/>
  <c r="AM399" i="9" s="1"/>
  <c r="AO404" i="9"/>
  <c r="AR404" i="9" s="1"/>
  <c r="AK407" i="9"/>
  <c r="AM407" i="9" s="1"/>
  <c r="AO472" i="9"/>
  <c r="AR472" i="9" s="1"/>
  <c r="AK413" i="9"/>
  <c r="AM413" i="9" s="1"/>
  <c r="AK421" i="9"/>
  <c r="AM421" i="9" s="1"/>
  <c r="AK429" i="9"/>
  <c r="AM429" i="9" s="1"/>
  <c r="AK435" i="9"/>
  <c r="AM435" i="9" s="1"/>
  <c r="AK443" i="9"/>
  <c r="AM443" i="9" s="1"/>
  <c r="AK457" i="9"/>
  <c r="AM457" i="9" s="1"/>
  <c r="AK471" i="9"/>
  <c r="AM471" i="9" s="1"/>
  <c r="AK479" i="9"/>
  <c r="AM479" i="9" s="1"/>
  <c r="AK487" i="9"/>
  <c r="AM487" i="9" s="1"/>
  <c r="AO490" i="9"/>
  <c r="AR490" i="9" s="1"/>
  <c r="AK495" i="9"/>
  <c r="AM495" i="9" s="1"/>
  <c r="AK511" i="9"/>
  <c r="AM511" i="9" s="1"/>
  <c r="AK519" i="9"/>
  <c r="AM519" i="9" s="1"/>
  <c r="AK527" i="9"/>
  <c r="AM527" i="9" s="1"/>
  <c r="AK535" i="9"/>
  <c r="AM535" i="9" s="1"/>
  <c r="AK559" i="9"/>
  <c r="AM559" i="9" s="1"/>
  <c r="AK567" i="9"/>
  <c r="AM567" i="9" s="1"/>
  <c r="AK575" i="9"/>
  <c r="AM575" i="9" s="1"/>
  <c r="AK583" i="9"/>
  <c r="AM583" i="9" s="1"/>
  <c r="AK614" i="9"/>
  <c r="AM614" i="9" s="1"/>
  <c r="AK630" i="9"/>
  <c r="AM630" i="9" s="1"/>
  <c r="AK638" i="9"/>
  <c r="AM638" i="9" s="1"/>
  <c r="AK646" i="9"/>
  <c r="AM646" i="9" s="1"/>
  <c r="AK660" i="9"/>
  <c r="AM660" i="9" s="1"/>
  <c r="AK668" i="9"/>
  <c r="AM668" i="9" s="1"/>
  <c r="AK676" i="9"/>
  <c r="AM676" i="9" s="1"/>
  <c r="AK684" i="9"/>
  <c r="AM684" i="9" s="1"/>
  <c r="AK692" i="9"/>
  <c r="AM692" i="9" s="1"/>
  <c r="AK700" i="9"/>
  <c r="AM700" i="9" s="1"/>
  <c r="AK709" i="9"/>
  <c r="AM709" i="9" s="1"/>
  <c r="AK732" i="9"/>
  <c r="AM732" i="9" s="1"/>
  <c r="AK740" i="9"/>
  <c r="AM740" i="9" s="1"/>
  <c r="AK748" i="9"/>
  <c r="AM748" i="9" s="1"/>
  <c r="AK756" i="9"/>
  <c r="AM756" i="9" s="1"/>
  <c r="AK764" i="9"/>
  <c r="AM764" i="9" s="1"/>
  <c r="AK772" i="9"/>
  <c r="AM772" i="9" s="1"/>
  <c r="AK780" i="9"/>
  <c r="AM780" i="9" s="1"/>
  <c r="AK786" i="9"/>
  <c r="AM786" i="9" s="1"/>
  <c r="AO871" i="9"/>
  <c r="AR871" i="9" s="1"/>
  <c r="AP871" i="9"/>
  <c r="AP1098" i="9"/>
  <c r="AK862" i="9"/>
  <c r="AM862" i="9" s="1"/>
  <c r="AP1094" i="9"/>
  <c r="AO1110" i="9"/>
  <c r="AR1110" i="9" s="1"/>
  <c r="AP1110" i="9"/>
  <c r="AK858" i="9"/>
  <c r="AM858" i="9" s="1"/>
  <c r="AO918" i="9"/>
  <c r="AR918" i="9" s="1"/>
  <c r="AO1127" i="9"/>
  <c r="AR1127" i="9" s="1"/>
  <c r="AO941" i="9"/>
  <c r="AR941" i="9" s="1"/>
  <c r="AP1072" i="9"/>
  <c r="AP1163" i="9"/>
  <c r="AO1208" i="9"/>
  <c r="AR1208" i="9" s="1"/>
  <c r="AO1299" i="9"/>
  <c r="AR1299" i="9" s="1"/>
  <c r="AO1091" i="9"/>
  <c r="AR1091" i="9" s="1"/>
  <c r="AO1206" i="9"/>
  <c r="AR1206" i="9" s="1"/>
  <c r="AO1266" i="9"/>
  <c r="AR1266" i="9" s="1"/>
  <c r="AO1304" i="9"/>
  <c r="AR1304" i="9" s="1"/>
  <c r="AO1167" i="9"/>
  <c r="AR1167" i="9" s="1"/>
  <c r="AP1167" i="9"/>
  <c r="AP881" i="9" l="1"/>
  <c r="AP1252" i="9"/>
  <c r="AO558" i="9"/>
  <c r="AR558" i="9" s="1"/>
  <c r="AO1298" i="9"/>
  <c r="AR1298" i="9" s="1"/>
  <c r="AO763" i="9"/>
  <c r="AR763" i="9" s="1"/>
  <c r="AO587" i="9"/>
  <c r="AR587" i="9" s="1"/>
  <c r="AO318" i="9"/>
  <c r="AR318" i="9" s="1"/>
  <c r="AP267" i="9"/>
  <c r="AO264" i="9"/>
  <c r="AR264" i="9" s="1"/>
  <c r="AO240" i="9"/>
  <c r="AR240" i="9" s="1"/>
  <c r="AP702" i="9"/>
  <c r="AP648" i="9"/>
  <c r="AO402" i="9"/>
  <c r="AR402" i="9" s="1"/>
  <c r="AO1254" i="9"/>
  <c r="AR1254" i="9" s="1"/>
  <c r="AO1135" i="9"/>
  <c r="AR1135" i="9" s="1"/>
  <c r="AP1126" i="9"/>
  <c r="AP682" i="9"/>
  <c r="AO683" i="9"/>
  <c r="AR683" i="9" s="1"/>
  <c r="AP919" i="9"/>
  <c r="AO541" i="9"/>
  <c r="AR541" i="9" s="1"/>
  <c r="AO396" i="9"/>
  <c r="AR396" i="9" s="1"/>
  <c r="AO828" i="9"/>
  <c r="AR828" i="9" s="1"/>
  <c r="AP892" i="9"/>
  <c r="AO920" i="9"/>
  <c r="AR920" i="9" s="1"/>
  <c r="AP249" i="9"/>
  <c r="AP1147" i="9"/>
  <c r="AP814" i="9"/>
  <c r="AO1255" i="9"/>
  <c r="AR1255" i="9" s="1"/>
  <c r="AP1283" i="9"/>
  <c r="AP1125" i="9"/>
  <c r="AP971" i="9"/>
  <c r="AO133" i="9"/>
  <c r="AR133" i="9" s="1"/>
  <c r="AP589" i="9"/>
  <c r="AO254" i="9"/>
  <c r="AR254" i="9" s="1"/>
  <c r="AO207" i="9"/>
  <c r="AR207" i="9" s="1"/>
  <c r="AP478" i="9"/>
  <c r="AO1238" i="9"/>
  <c r="AR1238" i="9" s="1"/>
  <c r="AP1217" i="9"/>
  <c r="AO942" i="9"/>
  <c r="AR942" i="9" s="1"/>
  <c r="AO1029" i="9"/>
  <c r="AR1029" i="9" s="1"/>
  <c r="AO616" i="9"/>
  <c r="AR616" i="9" s="1"/>
  <c r="AO758" i="9"/>
  <c r="AR758" i="9" s="1"/>
  <c r="AO380" i="9"/>
  <c r="AR380" i="9" s="1"/>
  <c r="AO92" i="9"/>
  <c r="AR92" i="9" s="1"/>
  <c r="AO1053" i="9"/>
  <c r="AR1053" i="9" s="1"/>
  <c r="AO842" i="9"/>
  <c r="AR842" i="9" s="1"/>
  <c r="AO598" i="9"/>
  <c r="AR598" i="9" s="1"/>
  <c r="AP1116" i="9"/>
  <c r="AO1124" i="9"/>
  <c r="AR1124" i="9" s="1"/>
  <c r="AO1061" i="9"/>
  <c r="AR1061" i="9" s="1"/>
  <c r="AO846" i="9"/>
  <c r="AR846" i="9" s="1"/>
  <c r="AO915" i="9"/>
  <c r="AR915" i="9" s="1"/>
  <c r="AP864" i="9"/>
  <c r="AO117" i="9"/>
  <c r="AR117" i="9" s="1"/>
  <c r="AO257" i="9"/>
  <c r="AR257" i="9" s="1"/>
  <c r="AO93" i="9"/>
  <c r="AR93" i="9" s="1"/>
  <c r="AO314" i="9"/>
  <c r="AR314" i="9" s="1"/>
  <c r="AO1184" i="9"/>
  <c r="AR1184" i="9" s="1"/>
  <c r="AP1141" i="9"/>
  <c r="AO1015" i="9"/>
  <c r="AR1015" i="9" s="1"/>
  <c r="AO392" i="9"/>
  <c r="AR392" i="9" s="1"/>
  <c r="AP1237" i="9"/>
  <c r="AP1122" i="9"/>
  <c r="AO546" i="9"/>
  <c r="AR546" i="9" s="1"/>
  <c r="AO509" i="9"/>
  <c r="AR509" i="9" s="1"/>
  <c r="AP251" i="9"/>
  <c r="AO1236" i="9"/>
  <c r="AR1236" i="9" s="1"/>
  <c r="AP1207" i="9"/>
  <c r="AO1148" i="9"/>
  <c r="AR1148" i="9" s="1"/>
  <c r="AP1097" i="9"/>
  <c r="AO1063" i="9"/>
  <c r="AR1063" i="9" s="1"/>
  <c r="AP1131" i="9"/>
  <c r="AP1134" i="9"/>
  <c r="AO781" i="9"/>
  <c r="AR781" i="9" s="1"/>
  <c r="AO861" i="9"/>
  <c r="AR861" i="9" s="1"/>
  <c r="AO418" i="9"/>
  <c r="AR418" i="9" s="1"/>
  <c r="AO774" i="9"/>
  <c r="AR774" i="9" s="1"/>
  <c r="AO755" i="9"/>
  <c r="AR755" i="9" s="1"/>
  <c r="AO686" i="9"/>
  <c r="AR686" i="9" s="1"/>
  <c r="AP565" i="9"/>
  <c r="AO143" i="9"/>
  <c r="AR143" i="9" s="1"/>
  <c r="AO282" i="9"/>
  <c r="AR282" i="9" s="1"/>
  <c r="AO260" i="9"/>
  <c r="AR260" i="9" s="1"/>
  <c r="AO288" i="9"/>
  <c r="AR288" i="9" s="1"/>
  <c r="AP442" i="9"/>
  <c r="AO1051" i="9"/>
  <c r="AR1051" i="9" s="1"/>
  <c r="AO938" i="9"/>
  <c r="AR938" i="9" s="1"/>
  <c r="AO707" i="9"/>
  <c r="AR707" i="9" s="1"/>
  <c r="AO480" i="9"/>
  <c r="AR480" i="9" s="1"/>
  <c r="AO667" i="9"/>
  <c r="AR667" i="9" s="1"/>
  <c r="AO674" i="9"/>
  <c r="AR674" i="9" s="1"/>
  <c r="AP297" i="9"/>
  <c r="AO1085" i="9"/>
  <c r="AR1085" i="9" s="1"/>
  <c r="AO1041" i="9"/>
  <c r="AR1041" i="9" s="1"/>
  <c r="AP980" i="9"/>
  <c r="AO1140" i="9"/>
  <c r="AR1140" i="9" s="1"/>
  <c r="AO1049" i="9"/>
  <c r="AR1049" i="9" s="1"/>
  <c r="AP1058" i="9"/>
  <c r="AP1052" i="9"/>
  <c r="AO826" i="9"/>
  <c r="AR826" i="9" s="1"/>
  <c r="AP931" i="9"/>
  <c r="AO554" i="9"/>
  <c r="AR554" i="9" s="1"/>
  <c r="AP726" i="9"/>
  <c r="AP390" i="9"/>
  <c r="AO131" i="9"/>
  <c r="AR131" i="9" s="1"/>
  <c r="AP209" i="9"/>
  <c r="AO195" i="9"/>
  <c r="AR195" i="9" s="1"/>
  <c r="AP1108" i="9"/>
  <c r="AO192" i="9"/>
  <c r="AR192" i="9" s="1"/>
  <c r="AP1285" i="9"/>
  <c r="AP1181" i="9"/>
  <c r="AO1232" i="9"/>
  <c r="AR1232" i="9" s="1"/>
  <c r="AO759" i="9"/>
  <c r="AR759" i="9" s="1"/>
  <c r="AO183" i="9"/>
  <c r="AR183" i="9" s="1"/>
  <c r="AO69" i="9"/>
  <c r="AR69" i="9" s="1"/>
  <c r="AP1293" i="9"/>
  <c r="AP1253" i="9"/>
  <c r="AO1000" i="9"/>
  <c r="AR1000" i="9" s="1"/>
  <c r="AP640" i="9"/>
  <c r="AP398" i="9"/>
  <c r="AO136" i="9"/>
  <c r="AR136" i="9" s="1"/>
  <c r="AO90" i="9"/>
  <c r="AR90" i="9" s="1"/>
  <c r="AO197" i="9"/>
  <c r="AR197" i="9" s="1"/>
  <c r="AP287" i="9"/>
  <c r="AP1011" i="9"/>
  <c r="AO1303" i="9"/>
  <c r="AR1303" i="9" s="1"/>
  <c r="AO1040" i="9"/>
  <c r="AR1040" i="9" s="1"/>
  <c r="AO615" i="9"/>
  <c r="AR615" i="9" s="1"/>
  <c r="AO1291" i="9"/>
  <c r="AR1291" i="9" s="1"/>
  <c r="AP1149" i="9"/>
  <c r="AP896" i="9"/>
  <c r="AP944" i="9"/>
  <c r="AO801" i="9"/>
  <c r="AR801" i="9" s="1"/>
  <c r="AO482" i="9"/>
  <c r="AR482" i="9" s="1"/>
  <c r="AO694" i="9"/>
  <c r="AR694" i="9" s="1"/>
  <c r="AO560" i="9"/>
  <c r="AR560" i="9" s="1"/>
  <c r="AO57" i="9"/>
  <c r="AR57" i="9" s="1"/>
  <c r="AP573" i="9"/>
  <c r="AP493" i="9"/>
  <c r="AO879" i="9"/>
  <c r="AR879" i="9" s="1"/>
  <c r="AP882" i="9"/>
  <c r="AO637" i="9"/>
  <c r="AR637" i="9" s="1"/>
  <c r="AO508" i="9"/>
  <c r="AR508" i="9" s="1"/>
  <c r="AP405" i="9"/>
  <c r="AP940" i="9"/>
  <c r="AP315" i="9"/>
  <c r="AO968" i="9"/>
  <c r="AR968" i="9" s="1"/>
  <c r="AP1211" i="9"/>
  <c r="AO1132" i="9"/>
  <c r="AR1132" i="9" s="1"/>
  <c r="AP1137" i="9"/>
  <c r="AO1075" i="9"/>
  <c r="AR1075" i="9" s="1"/>
  <c r="AO1073" i="9"/>
  <c r="AR1073" i="9" s="1"/>
  <c r="AO1084" i="9"/>
  <c r="AR1084" i="9" s="1"/>
  <c r="AO937" i="9"/>
  <c r="AR937" i="9" s="1"/>
  <c r="AO1016" i="9"/>
  <c r="AR1016" i="9" s="1"/>
  <c r="AO1158" i="9"/>
  <c r="AR1158" i="9" s="1"/>
  <c r="AP1099" i="9"/>
  <c r="AP953" i="9"/>
  <c r="AO969" i="9"/>
  <c r="AR969" i="9" s="1"/>
  <c r="AO820" i="9"/>
  <c r="AR820" i="9" s="1"/>
  <c r="AO610" i="9"/>
  <c r="AR610" i="9" s="1"/>
  <c r="AO458" i="9"/>
  <c r="AR458" i="9" s="1"/>
  <c r="AO708" i="9"/>
  <c r="AR708" i="9" s="1"/>
  <c r="AP636" i="9"/>
  <c r="AP734" i="9"/>
  <c r="AO22" i="9"/>
  <c r="AR22" i="9" s="1"/>
  <c r="AO19" i="9"/>
  <c r="AR19" i="9" s="1"/>
  <c r="AP25" i="9"/>
  <c r="AO590" i="9"/>
  <c r="AR590" i="9" s="1"/>
  <c r="AO1281" i="9"/>
  <c r="AR1281" i="9" s="1"/>
  <c r="AO848" i="9"/>
  <c r="AR848" i="9" s="1"/>
  <c r="AO775" i="9"/>
  <c r="AR775" i="9" s="1"/>
  <c r="AO649" i="9"/>
  <c r="AR649" i="9" s="1"/>
  <c r="AO939" i="9"/>
  <c r="AR939" i="9" s="1"/>
  <c r="AO503" i="9"/>
  <c r="AR503" i="9" s="1"/>
  <c r="AP629" i="9"/>
  <c r="AO204" i="9"/>
  <c r="AR204" i="9" s="1"/>
  <c r="AO142" i="9"/>
  <c r="AR142" i="9" s="1"/>
  <c r="AP467" i="9"/>
  <c r="AO1112" i="9"/>
  <c r="AR1112" i="9" s="1"/>
  <c r="AO1166" i="9"/>
  <c r="AR1166" i="9" s="1"/>
  <c r="AP1159" i="9"/>
  <c r="AP1231" i="9"/>
  <c r="AO1275" i="9"/>
  <c r="AR1275" i="9" s="1"/>
  <c r="AO1057" i="9"/>
  <c r="AR1057" i="9" s="1"/>
  <c r="AP1050" i="9"/>
  <c r="AP1060" i="9"/>
  <c r="AO1019" i="9"/>
  <c r="AR1019" i="9" s="1"/>
  <c r="AO1154" i="9"/>
  <c r="AR1154" i="9" s="1"/>
  <c r="AO1028" i="9"/>
  <c r="AR1028" i="9" s="1"/>
  <c r="AO906" i="9"/>
  <c r="AR906" i="9" s="1"/>
  <c r="AP965" i="9"/>
  <c r="AO1033" i="9"/>
  <c r="AR1033" i="9" s="1"/>
  <c r="AO936" i="9"/>
  <c r="AR936" i="9" s="1"/>
  <c r="AO1013" i="9"/>
  <c r="AR1013" i="9" s="1"/>
  <c r="AO857" i="9"/>
  <c r="AR857" i="9" s="1"/>
  <c r="AP675" i="9"/>
  <c r="AO580" i="9"/>
  <c r="AR580" i="9" s="1"/>
  <c r="AO500" i="9"/>
  <c r="AR500" i="9" s="1"/>
  <c r="AO766" i="9"/>
  <c r="AR766" i="9" s="1"/>
  <c r="AO226" i="9"/>
  <c r="AR226" i="9" s="1"/>
  <c r="AP607" i="9"/>
  <c r="AP549" i="9"/>
  <c r="AP430" i="9"/>
  <c r="AP414" i="9"/>
  <c r="AO218" i="9"/>
  <c r="AR218" i="9" s="1"/>
  <c r="AO455" i="9"/>
  <c r="AR455" i="9" s="1"/>
  <c r="AO146" i="9"/>
  <c r="AR146" i="9" s="1"/>
  <c r="AP253" i="9"/>
  <c r="AO120" i="9"/>
  <c r="AR120" i="9" s="1"/>
  <c r="AP106" i="9"/>
  <c r="AO213" i="9"/>
  <c r="AR213" i="9" s="1"/>
  <c r="AP16" i="9"/>
  <c r="AO789" i="9"/>
  <c r="AR789" i="9" s="1"/>
  <c r="AO502" i="9"/>
  <c r="AR502" i="9" s="1"/>
  <c r="AP566" i="9"/>
  <c r="AP77" i="9"/>
  <c r="AO1047" i="9"/>
  <c r="AR1047" i="9" s="1"/>
  <c r="AO217" i="9"/>
  <c r="AR217" i="9" s="1"/>
  <c r="AO1212" i="9"/>
  <c r="AR1212" i="9" s="1"/>
  <c r="AO1296" i="9"/>
  <c r="AR1296" i="9" s="1"/>
  <c r="AO1230" i="9"/>
  <c r="AR1230" i="9" s="1"/>
  <c r="AO1245" i="9"/>
  <c r="AR1245" i="9" s="1"/>
  <c r="AP1169" i="9"/>
  <c r="AO1109" i="9"/>
  <c r="AR1109" i="9" s="1"/>
  <c r="AO1055" i="9"/>
  <c r="AR1055" i="9" s="1"/>
  <c r="AP1095" i="9"/>
  <c r="AO996" i="9"/>
  <c r="AR996" i="9" s="1"/>
  <c r="AP910" i="9"/>
  <c r="AO880" i="9"/>
  <c r="AR880" i="9" s="1"/>
  <c r="AO695" i="9"/>
  <c r="AR695" i="9" s="1"/>
  <c r="AO1018" i="9"/>
  <c r="AR1018" i="9" s="1"/>
  <c r="AO594" i="9"/>
  <c r="AR594" i="9" s="1"/>
  <c r="AO530" i="9"/>
  <c r="AR530" i="9" s="1"/>
  <c r="AO778" i="9"/>
  <c r="AR778" i="9" s="1"/>
  <c r="AO428" i="9"/>
  <c r="AR428" i="9" s="1"/>
  <c r="AO484" i="9"/>
  <c r="AR484" i="9" s="1"/>
  <c r="AO454" i="9"/>
  <c r="AR454" i="9" s="1"/>
  <c r="AP1009" i="9"/>
  <c r="AP650" i="9"/>
  <c r="AO698" i="9"/>
  <c r="AR698" i="9" s="1"/>
  <c r="AO557" i="9"/>
  <c r="AR557" i="9" s="1"/>
  <c r="AP235" i="9"/>
  <c r="AO271" i="9"/>
  <c r="AR271" i="9" s="1"/>
  <c r="AP82" i="9"/>
  <c r="AO50" i="9"/>
  <c r="AR50" i="9" s="1"/>
  <c r="AO803" i="9"/>
  <c r="AR803" i="9" s="1"/>
  <c r="AO456" i="9"/>
  <c r="AR456" i="9" s="1"/>
  <c r="AO61" i="9"/>
  <c r="AR61" i="9" s="1"/>
  <c r="AO312" i="9"/>
  <c r="AR312" i="9" s="1"/>
  <c r="AO1183" i="9"/>
  <c r="AR1183" i="9" s="1"/>
  <c r="AP1297" i="9"/>
  <c r="AO1261" i="9"/>
  <c r="AR1261" i="9" s="1"/>
  <c r="AO1088" i="9"/>
  <c r="AR1088" i="9" s="1"/>
  <c r="AP943" i="9"/>
  <c r="AO735" i="9"/>
  <c r="AR735" i="9" s="1"/>
  <c r="AO679" i="9"/>
  <c r="AR679" i="9" s="1"/>
  <c r="AO436" i="9"/>
  <c r="AR436" i="9" s="1"/>
  <c r="AO524" i="9"/>
  <c r="AR524" i="9" s="1"/>
  <c r="AO107" i="9"/>
  <c r="AR107" i="9" s="1"/>
  <c r="AO59" i="9"/>
  <c r="AR59" i="9" s="1"/>
  <c r="AO547" i="9"/>
  <c r="AR547" i="9" s="1"/>
  <c r="AO191" i="9"/>
  <c r="AR191" i="9" s="1"/>
  <c r="AO310" i="9"/>
  <c r="AR310" i="9" s="1"/>
  <c r="AO129" i="9"/>
  <c r="AR129" i="9" s="1"/>
  <c r="AP486" i="9"/>
  <c r="AO1276" i="9"/>
  <c r="AR1276" i="9" s="1"/>
  <c r="AO1259" i="9"/>
  <c r="AR1259" i="9" s="1"/>
  <c r="AO1223" i="9"/>
  <c r="AR1223" i="9" s="1"/>
  <c r="AO1295" i="9"/>
  <c r="AR1295" i="9" s="1"/>
  <c r="AP1129" i="9"/>
  <c r="AP1117" i="9"/>
  <c r="AO925" i="9"/>
  <c r="AR925" i="9" s="1"/>
  <c r="AP1143" i="9"/>
  <c r="AP884" i="9"/>
  <c r="AP973" i="9"/>
  <c r="AO1017" i="9"/>
  <c r="AR1017" i="9" s="1"/>
  <c r="AP1301" i="9"/>
  <c r="AP1185" i="9"/>
  <c r="AO1128" i="9"/>
  <c r="AR1128" i="9" s="1"/>
  <c r="AP1225" i="9"/>
  <c r="AO1039" i="9"/>
  <c r="AR1039" i="9" s="1"/>
  <c r="AP1111" i="9"/>
  <c r="AO914" i="9"/>
  <c r="AR914" i="9" s="1"/>
  <c r="AP976" i="9"/>
  <c r="AO1115" i="9"/>
  <c r="AR1115" i="9" s="1"/>
  <c r="AO838" i="9"/>
  <c r="AR838" i="9" s="1"/>
  <c r="AO631" i="9"/>
  <c r="AR631" i="9" s="1"/>
  <c r="AP1130" i="9"/>
  <c r="AP1021" i="9"/>
  <c r="AO687" i="9"/>
  <c r="AR687" i="9" s="1"/>
  <c r="AO641" i="9"/>
  <c r="AR641" i="9" s="1"/>
  <c r="AO1036" i="9"/>
  <c r="AR1036" i="9" s="1"/>
  <c r="AO586" i="9"/>
  <c r="AR586" i="9" s="1"/>
  <c r="AO538" i="9"/>
  <c r="AR538" i="9" s="1"/>
  <c r="AP816" i="9"/>
  <c r="AP746" i="9"/>
  <c r="AP666" i="9"/>
  <c r="AO412" i="9"/>
  <c r="AR412" i="9" s="1"/>
  <c r="AO532" i="9"/>
  <c r="AR532" i="9" s="1"/>
  <c r="AO886" i="9"/>
  <c r="AR886" i="9" s="1"/>
  <c r="AP760" i="9"/>
  <c r="AP843" i="9"/>
  <c r="AO690" i="9"/>
  <c r="AR690" i="9" s="1"/>
  <c r="AP632" i="9"/>
  <c r="AO119" i="9"/>
  <c r="AR119" i="9" s="1"/>
  <c r="AO469" i="9"/>
  <c r="AR469" i="9" s="1"/>
  <c r="AO360" i="9"/>
  <c r="AR360" i="9" s="1"/>
  <c r="AO485" i="9"/>
  <c r="AR485" i="9" s="1"/>
  <c r="AO186" i="9"/>
  <c r="AR186" i="9" s="1"/>
  <c r="AO103" i="9"/>
  <c r="AR103" i="9" s="1"/>
  <c r="AP185" i="9"/>
  <c r="AO67" i="9"/>
  <c r="AR67" i="9" s="1"/>
  <c r="AP555" i="9"/>
  <c r="AO386" i="9"/>
  <c r="AR386" i="9" s="1"/>
  <c r="AO199" i="9"/>
  <c r="AR199" i="9" s="1"/>
  <c r="AP48" i="9"/>
  <c r="AO229" i="9"/>
  <c r="AR229" i="9" s="1"/>
  <c r="AP84" i="9"/>
  <c r="AO241" i="9"/>
  <c r="AR241" i="9" s="1"/>
  <c r="AP995" i="9"/>
  <c r="AO200" i="9"/>
  <c r="AR200" i="9" s="1"/>
  <c r="AP1003" i="9"/>
  <c r="AO1037" i="9"/>
  <c r="AR1037" i="9" s="1"/>
  <c r="AP1256" i="9"/>
  <c r="AO278" i="9"/>
  <c r="AR278" i="9" s="1"/>
  <c r="AO813" i="9"/>
  <c r="AR813" i="9" s="1"/>
  <c r="AO1083" i="9"/>
  <c r="AR1083" i="9" s="1"/>
  <c r="AO1150" i="9"/>
  <c r="AR1150" i="9" s="1"/>
  <c r="AO911" i="9"/>
  <c r="AR911" i="9" s="1"/>
  <c r="AO578" i="9"/>
  <c r="AR578" i="9" s="1"/>
  <c r="AO662" i="9"/>
  <c r="AR662" i="9" s="1"/>
  <c r="AO388" i="9"/>
  <c r="AR388" i="9" s="1"/>
  <c r="AO266" i="9"/>
  <c r="AR266" i="9" s="1"/>
  <c r="AO475" i="9"/>
  <c r="AR475" i="9" s="1"/>
  <c r="AO79" i="9"/>
  <c r="AR79" i="9" s="1"/>
  <c r="AO15" i="9"/>
  <c r="AR15" i="9" s="1"/>
  <c r="AP273" i="9"/>
  <c r="AO101" i="9"/>
  <c r="AR101" i="9" s="1"/>
  <c r="AO1219" i="9"/>
  <c r="AR1219" i="9" s="1"/>
  <c r="AO1031" i="9"/>
  <c r="AR1031" i="9" s="1"/>
  <c r="AP934" i="9"/>
  <c r="AO613" i="9"/>
  <c r="AR613" i="9" s="1"/>
  <c r="AP928" i="9"/>
  <c r="AO446" i="9"/>
  <c r="AR446" i="9" s="1"/>
  <c r="AO426" i="9"/>
  <c r="AR426" i="9" s="1"/>
  <c r="AO520" i="9"/>
  <c r="AR520" i="9" s="1"/>
  <c r="AO444" i="9"/>
  <c r="AR444" i="9" s="1"/>
  <c r="AP747" i="9"/>
  <c r="AP628" i="9"/>
  <c r="AO468" i="9"/>
  <c r="AR468" i="9" s="1"/>
  <c r="AO272" i="9"/>
  <c r="AR272" i="9" s="1"/>
  <c r="AO212" i="9"/>
  <c r="AR212" i="9" s="1"/>
  <c r="AP579" i="9"/>
  <c r="AO87" i="9"/>
  <c r="AR87" i="9" s="1"/>
  <c r="AO3" i="9"/>
  <c r="AR3" i="9" s="1"/>
  <c r="AO258" i="9"/>
  <c r="AR258" i="9" s="1"/>
  <c r="AO231" i="9"/>
  <c r="AR231" i="9" s="1"/>
  <c r="AP299" i="9"/>
  <c r="AP275" i="9"/>
  <c r="AO263" i="9"/>
  <c r="AR263" i="9" s="1"/>
  <c r="AP281" i="9"/>
  <c r="AO66" i="9"/>
  <c r="AR66" i="9" s="1"/>
  <c r="AO1286" i="9"/>
  <c r="AR1286" i="9" s="1"/>
  <c r="AO817" i="9"/>
  <c r="AR817" i="9" s="1"/>
  <c r="AP1218" i="9"/>
  <c r="AP85" i="9"/>
  <c r="AP140" i="9"/>
  <c r="AO276" i="9"/>
  <c r="AR276" i="9" s="1"/>
  <c r="AO1229" i="9"/>
  <c r="AR1229" i="9" s="1"/>
  <c r="AP1229" i="9"/>
  <c r="AP1174" i="9"/>
  <c r="AO1174" i="9"/>
  <c r="AR1174" i="9" s="1"/>
  <c r="AO866" i="9"/>
  <c r="AR866" i="9" s="1"/>
  <c r="AP866" i="9"/>
  <c r="AP768" i="9"/>
  <c r="AO768" i="9"/>
  <c r="AR768" i="9" s="1"/>
  <c r="AP313" i="9"/>
  <c r="AO313" i="9"/>
  <c r="AR313" i="9" s="1"/>
  <c r="AP190" i="9"/>
  <c r="AO190" i="9"/>
  <c r="AR190" i="9" s="1"/>
  <c r="AO100" i="9"/>
  <c r="AR100" i="9" s="1"/>
  <c r="AP100" i="9"/>
  <c r="AO8" i="9"/>
  <c r="AR8" i="9" s="1"/>
  <c r="AP8" i="9"/>
  <c r="AP907" i="9"/>
  <c r="AO907" i="9"/>
  <c r="AR907" i="9" s="1"/>
  <c r="AP438" i="9"/>
  <c r="AO438" i="9"/>
  <c r="AR438" i="9" s="1"/>
  <c r="AP384" i="9"/>
  <c r="AO384" i="9"/>
  <c r="AR384" i="9" s="1"/>
  <c r="AP1288" i="9"/>
  <c r="AO1288" i="9"/>
  <c r="AR1288" i="9" s="1"/>
  <c r="AP850" i="9"/>
  <c r="AO850" i="9"/>
  <c r="AR850" i="9" s="1"/>
  <c r="AP767" i="9"/>
  <c r="AO767" i="9"/>
  <c r="AR767" i="9" s="1"/>
  <c r="AP663" i="9"/>
  <c r="AO663" i="9"/>
  <c r="AR663" i="9" s="1"/>
  <c r="AO611" i="9"/>
  <c r="AR611" i="9" s="1"/>
  <c r="AP611" i="9"/>
  <c r="AP542" i="9"/>
  <c r="AO542" i="9"/>
  <c r="AR542" i="9" s="1"/>
  <c r="AP507" i="9"/>
  <c r="AO507" i="9"/>
  <c r="AR507" i="9" s="1"/>
  <c r="AP410" i="9"/>
  <c r="AO410" i="9"/>
  <c r="AR410" i="9" s="1"/>
  <c r="AP1118" i="9"/>
  <c r="AO1118" i="9"/>
  <c r="AR1118" i="9" s="1"/>
  <c r="AP806" i="9"/>
  <c r="AO806" i="9"/>
  <c r="AR806" i="9" s="1"/>
  <c r="AP742" i="9"/>
  <c r="AO742" i="9"/>
  <c r="AR742" i="9" s="1"/>
  <c r="AP568" i="9"/>
  <c r="AO568" i="9"/>
  <c r="AR568" i="9" s="1"/>
  <c r="AP483" i="9"/>
  <c r="AO483" i="9"/>
  <c r="AR483" i="9" s="1"/>
  <c r="AP121" i="9"/>
  <c r="AO121" i="9"/>
  <c r="AR121" i="9" s="1"/>
  <c r="AP1059" i="9"/>
  <c r="AO1059" i="9"/>
  <c r="AR1059" i="9" s="1"/>
  <c r="AP470" i="9"/>
  <c r="AO470" i="9"/>
  <c r="AR470" i="9" s="1"/>
  <c r="AP401" i="9"/>
  <c r="AO401" i="9"/>
  <c r="AR401" i="9" s="1"/>
  <c r="AP71" i="9"/>
  <c r="AO71" i="9"/>
  <c r="AR71" i="9" s="1"/>
  <c r="AP550" i="9"/>
  <c r="AO550" i="9"/>
  <c r="AR550" i="9" s="1"/>
  <c r="AP99" i="9"/>
  <c r="AO99" i="9"/>
  <c r="AR99" i="9" s="1"/>
  <c r="AP51" i="9"/>
  <c r="AO51" i="9"/>
  <c r="AR51" i="9" s="1"/>
  <c r="AP1268" i="9"/>
  <c r="AO1268" i="9"/>
  <c r="AR1268" i="9" s="1"/>
  <c r="AO967" i="9"/>
  <c r="AR967" i="9" s="1"/>
  <c r="AP967" i="9"/>
  <c r="AO731" i="9"/>
  <c r="AR731" i="9" s="1"/>
  <c r="AP731" i="9"/>
  <c r="AP678" i="9"/>
  <c r="AO678" i="9"/>
  <c r="AR678" i="9" s="1"/>
  <c r="AP425" i="9"/>
  <c r="AO425" i="9"/>
  <c r="AR425" i="9" s="1"/>
  <c r="AP234" i="9"/>
  <c r="AO234" i="9"/>
  <c r="AR234" i="9" s="1"/>
  <c r="AP137" i="9"/>
  <c r="AO137" i="9"/>
  <c r="AR137" i="9" s="1"/>
  <c r="AP1300" i="9"/>
  <c r="AO1300" i="9"/>
  <c r="AR1300" i="9" s="1"/>
  <c r="AP606" i="9"/>
  <c r="AO606" i="9"/>
  <c r="AR606" i="9" s="1"/>
  <c r="AP97" i="9"/>
  <c r="AO97" i="9"/>
  <c r="AR97" i="9" s="1"/>
  <c r="AP1045" i="9"/>
  <c r="AO1045" i="9"/>
  <c r="AR1045" i="9" s="1"/>
  <c r="AP576" i="9"/>
  <c r="AO576" i="9"/>
  <c r="AR576" i="9" s="1"/>
  <c r="AO1025" i="9"/>
  <c r="AR1025" i="9" s="1"/>
  <c r="AP1025" i="9"/>
  <c r="AP201" i="9"/>
  <c r="AO201" i="9"/>
  <c r="AR201" i="9" s="1"/>
  <c r="AO563" i="9"/>
  <c r="AR563" i="9" s="1"/>
  <c r="AP563" i="9"/>
  <c r="AO409" i="9"/>
  <c r="AR409" i="9" s="1"/>
  <c r="AP409" i="9"/>
  <c r="AP317" i="9"/>
  <c r="AO317" i="9"/>
  <c r="AR317" i="9" s="1"/>
  <c r="AP1043" i="9"/>
  <c r="AO1043" i="9"/>
  <c r="AR1043" i="9" s="1"/>
  <c r="AP927" i="9"/>
  <c r="AO927" i="9"/>
  <c r="AR927" i="9" s="1"/>
  <c r="AP883" i="9"/>
  <c r="AO883" i="9"/>
  <c r="AR883" i="9" s="1"/>
  <c r="AP804" i="9"/>
  <c r="AO804" i="9"/>
  <c r="AR804" i="9" s="1"/>
  <c r="AP591" i="9"/>
  <c r="AO591" i="9"/>
  <c r="AR591" i="9" s="1"/>
  <c r="AP466" i="9"/>
  <c r="AO466" i="9"/>
  <c r="AR466" i="9" s="1"/>
  <c r="AP751" i="9"/>
  <c r="AO751" i="9"/>
  <c r="AR751" i="9" s="1"/>
  <c r="AP423" i="9"/>
  <c r="AO423" i="9"/>
  <c r="AR423" i="9" s="1"/>
  <c r="AP262" i="9"/>
  <c r="AO262" i="9"/>
  <c r="AR262" i="9" s="1"/>
  <c r="AO954" i="9"/>
  <c r="AR954" i="9" s="1"/>
  <c r="AP954" i="9"/>
  <c r="AO1026" i="9"/>
  <c r="AR1026" i="9" s="1"/>
  <c r="AP1026" i="9"/>
  <c r="AP974" i="9"/>
  <c r="AO974" i="9"/>
  <c r="AR974" i="9" s="1"/>
  <c r="AO1101" i="9"/>
  <c r="AR1101" i="9" s="1"/>
  <c r="AP1216" i="9"/>
  <c r="AO1074" i="9"/>
  <c r="AR1074" i="9" s="1"/>
  <c r="AO840" i="9"/>
  <c r="AR840" i="9" s="1"/>
  <c r="AP916" i="9"/>
  <c r="AO658" i="9"/>
  <c r="AR658" i="9" s="1"/>
  <c r="AO903" i="9"/>
  <c r="AR903" i="9" s="1"/>
  <c r="AP393" i="9"/>
  <c r="AP52" i="9"/>
  <c r="AO605" i="9"/>
  <c r="AR605" i="9" s="1"/>
  <c r="AO539" i="9"/>
  <c r="AR539" i="9" s="1"/>
  <c r="AO311" i="9"/>
  <c r="AR311" i="9" s="1"/>
  <c r="AP203" i="9"/>
  <c r="AO913" i="9"/>
  <c r="AR913" i="9" s="1"/>
  <c r="AO238" i="9"/>
  <c r="AR238" i="9" s="1"/>
  <c r="AO1284" i="9"/>
  <c r="AR1284" i="9" s="1"/>
  <c r="AO1250" i="9"/>
  <c r="AR1250" i="9" s="1"/>
  <c r="AO1198" i="9"/>
  <c r="AR1198" i="9" s="1"/>
  <c r="AO1251" i="9"/>
  <c r="AR1251" i="9" s="1"/>
  <c r="AO1161" i="9"/>
  <c r="AR1161" i="9" s="1"/>
  <c r="AO1157" i="9"/>
  <c r="AR1157" i="9" s="1"/>
  <c r="AP1105" i="9"/>
  <c r="AP1093" i="9"/>
  <c r="AO1048" i="9"/>
  <c r="AR1048" i="9" s="1"/>
  <c r="AP1020" i="9"/>
  <c r="AP964" i="9"/>
  <c r="AO1142" i="9"/>
  <c r="AR1142" i="9" s="1"/>
  <c r="AO1179" i="9"/>
  <c r="AR1179" i="9" s="1"/>
  <c r="AO872" i="9"/>
  <c r="AR872" i="9" s="1"/>
  <c r="AO1005" i="9"/>
  <c r="AR1005" i="9" s="1"/>
  <c r="AO893" i="9"/>
  <c r="AR893" i="9" s="1"/>
  <c r="AO1002" i="9"/>
  <c r="AR1002" i="9" s="1"/>
  <c r="AO863" i="9"/>
  <c r="AR863" i="9" s="1"/>
  <c r="AO543" i="9"/>
  <c r="AR543" i="9" s="1"/>
  <c r="AO600" i="9"/>
  <c r="AR600" i="9" s="1"/>
  <c r="AP779" i="9"/>
  <c r="AO688" i="9"/>
  <c r="AR688" i="9" s="1"/>
  <c r="AO270" i="9"/>
  <c r="AR270" i="9" s="1"/>
  <c r="AO89" i="9"/>
  <c r="AR89" i="9" s="1"/>
  <c r="AO5" i="9"/>
  <c r="AR5" i="9" s="1"/>
  <c r="AO501" i="9"/>
  <c r="AR501" i="9" s="1"/>
  <c r="AP394" i="9"/>
  <c r="AO417" i="9"/>
  <c r="AR417" i="9" s="1"/>
  <c r="AP376" i="9"/>
  <c r="AO206" i="9"/>
  <c r="AR206" i="9" s="1"/>
  <c r="AO91" i="9"/>
  <c r="AR91" i="9" s="1"/>
  <c r="AP283" i="9"/>
  <c r="AO999" i="9"/>
  <c r="AR999" i="9" s="1"/>
  <c r="AO510" i="9"/>
  <c r="AR510" i="9" s="1"/>
  <c r="AP252" i="9"/>
  <c r="AP184" i="9"/>
  <c r="AO1292" i="9"/>
  <c r="AR1292" i="9" s="1"/>
  <c r="AP1289" i="9"/>
  <c r="AP1263" i="9"/>
  <c r="AP1199" i="9"/>
  <c r="AP1203" i="9"/>
  <c r="AO1233" i="9"/>
  <c r="AR1233" i="9" s="1"/>
  <c r="AO1133" i="9"/>
  <c r="AR1133" i="9" s="1"/>
  <c r="AO1071" i="9"/>
  <c r="AR1071" i="9" s="1"/>
  <c r="AP1076" i="9"/>
  <c r="AO929" i="9"/>
  <c r="AR929" i="9" s="1"/>
  <c r="AP1004" i="9"/>
  <c r="AO966" i="9"/>
  <c r="AR966" i="9" s="1"/>
  <c r="AO889" i="9"/>
  <c r="AR889" i="9" s="1"/>
  <c r="AO1010" i="9"/>
  <c r="AR1010" i="9" s="1"/>
  <c r="AO743" i="9"/>
  <c r="AR743" i="9" s="1"/>
  <c r="AO727" i="9"/>
  <c r="AR727" i="9" s="1"/>
  <c r="AO570" i="9"/>
  <c r="AR570" i="9" s="1"/>
  <c r="AO474" i="9"/>
  <c r="AR474" i="9" s="1"/>
  <c r="AP841" i="9"/>
  <c r="AO488" i="9"/>
  <c r="AR488" i="9" s="1"/>
  <c r="AO596" i="9"/>
  <c r="AR596" i="9" s="1"/>
  <c r="AP736" i="9"/>
  <c r="AO242" i="9"/>
  <c r="AR242" i="9" s="1"/>
  <c r="AO73" i="9"/>
  <c r="AR73" i="9" s="1"/>
  <c r="AO525" i="9"/>
  <c r="AR525" i="9" s="1"/>
  <c r="AO214" i="9"/>
  <c r="AR214" i="9" s="1"/>
  <c r="AP54" i="9"/>
  <c r="AO230" i="9"/>
  <c r="AR230" i="9" s="1"/>
  <c r="AO26" i="9"/>
  <c r="AR26" i="9" s="1"/>
  <c r="AO1287" i="9"/>
  <c r="AR1287" i="9" s="1"/>
  <c r="AP1287" i="9"/>
  <c r="AO1046" i="9"/>
  <c r="AR1046" i="9" s="1"/>
  <c r="AP1046" i="9"/>
  <c r="AP14" i="9"/>
  <c r="AO14" i="9"/>
  <c r="AR14" i="9" s="1"/>
  <c r="AP1277" i="9"/>
  <c r="AO1277" i="9"/>
  <c r="AR1277" i="9" s="1"/>
  <c r="AP1224" i="9"/>
  <c r="AO1224" i="9"/>
  <c r="AR1224" i="9" s="1"/>
  <c r="AO1022" i="9"/>
  <c r="AR1022" i="9" s="1"/>
  <c r="AP1022" i="9"/>
  <c r="AP979" i="9"/>
  <c r="AO979" i="9"/>
  <c r="AR979" i="9" s="1"/>
  <c r="AP930" i="9"/>
  <c r="AO930" i="9"/>
  <c r="AR930" i="9" s="1"/>
  <c r="AP856" i="9"/>
  <c r="AO856" i="9"/>
  <c r="AR856" i="9" s="1"/>
  <c r="AO571" i="9"/>
  <c r="AR571" i="9" s="1"/>
  <c r="AP571" i="9"/>
  <c r="AP770" i="9"/>
  <c r="AO770" i="9"/>
  <c r="AR770" i="9" s="1"/>
  <c r="AP618" i="9"/>
  <c r="AO618" i="9"/>
  <c r="AR618" i="9" s="1"/>
  <c r="AO523" i="9"/>
  <c r="AR523" i="9" s="1"/>
  <c r="AP523" i="9"/>
  <c r="AP431" i="9"/>
  <c r="AO431" i="9"/>
  <c r="AR431" i="9" s="1"/>
  <c r="AP83" i="9"/>
  <c r="AO83" i="9"/>
  <c r="AR83" i="9" s="1"/>
  <c r="AP1201" i="9"/>
  <c r="AO1201" i="9"/>
  <c r="AR1201" i="9" s="1"/>
  <c r="AP791" i="9"/>
  <c r="AO791" i="9"/>
  <c r="AR791" i="9" s="1"/>
  <c r="AO574" i="9"/>
  <c r="AR574" i="9" s="1"/>
  <c r="AP574" i="9"/>
  <c r="AO44" i="9"/>
  <c r="AR44" i="9" s="1"/>
  <c r="AP44" i="9"/>
  <c r="AP6" i="9"/>
  <c r="AO6" i="9"/>
  <c r="AR6" i="9" s="1"/>
  <c r="AO320" i="9"/>
  <c r="AR320" i="9" s="1"/>
  <c r="AP320" i="9"/>
  <c r="AP49" i="9"/>
  <c r="AO49" i="9"/>
  <c r="AR49" i="9" s="1"/>
  <c r="AP1222" i="9"/>
  <c r="AO1222" i="9"/>
  <c r="AR1222" i="9" s="1"/>
  <c r="AP1089" i="9"/>
  <c r="AO1089" i="9"/>
  <c r="AR1089" i="9" s="1"/>
  <c r="AP895" i="9"/>
  <c r="AO895" i="9"/>
  <c r="AR895" i="9" s="1"/>
  <c r="AP844" i="9"/>
  <c r="AO844" i="9"/>
  <c r="AR844" i="9" s="1"/>
  <c r="AO659" i="9"/>
  <c r="AR659" i="9" s="1"/>
  <c r="AP659" i="9"/>
  <c r="AP534" i="9"/>
  <c r="AO534" i="9"/>
  <c r="AR534" i="9" s="1"/>
  <c r="AP504" i="9"/>
  <c r="AO504" i="9"/>
  <c r="AR504" i="9" s="1"/>
  <c r="AP1114" i="9"/>
  <c r="AO1114" i="9"/>
  <c r="AR1114" i="9" s="1"/>
  <c r="AP847" i="9"/>
  <c r="AO847" i="9"/>
  <c r="AR847" i="9" s="1"/>
  <c r="AP701" i="9"/>
  <c r="AO701" i="9"/>
  <c r="AR701" i="9" s="1"/>
  <c r="AP588" i="9"/>
  <c r="AO588" i="9"/>
  <c r="AR588" i="9" s="1"/>
  <c r="AO382" i="9"/>
  <c r="AR382" i="9" s="1"/>
  <c r="AP382" i="9"/>
  <c r="AP228" i="9"/>
  <c r="AO228" i="9"/>
  <c r="AR228" i="9" s="1"/>
  <c r="AP81" i="9"/>
  <c r="AO81" i="9"/>
  <c r="AR81" i="9" s="1"/>
  <c r="AP933" i="9"/>
  <c r="AO933" i="9"/>
  <c r="AR933" i="9" s="1"/>
  <c r="AP754" i="9"/>
  <c r="AO754" i="9"/>
  <c r="AR754" i="9" s="1"/>
  <c r="AO526" i="9"/>
  <c r="AR526" i="9" s="1"/>
  <c r="AP526" i="9"/>
  <c r="AP250" i="9"/>
  <c r="AO250" i="9"/>
  <c r="AR250" i="9" s="1"/>
  <c r="AP512" i="9"/>
  <c r="AO512" i="9"/>
  <c r="AR512" i="9" s="1"/>
  <c r="AP43" i="9"/>
  <c r="AO43" i="9"/>
  <c r="AR43" i="9" s="1"/>
  <c r="AO1092" i="9"/>
  <c r="AR1092" i="9" s="1"/>
  <c r="AP1092" i="9"/>
  <c r="AO860" i="9"/>
  <c r="AR860" i="9" s="1"/>
  <c r="AP860" i="9"/>
  <c r="AP548" i="9"/>
  <c r="AO548" i="9"/>
  <c r="AR548" i="9" s="1"/>
  <c r="AP476" i="9"/>
  <c r="AO476" i="9"/>
  <c r="AR476" i="9" s="1"/>
  <c r="AO416" i="9"/>
  <c r="AR416" i="9" s="1"/>
  <c r="AP416" i="9"/>
  <c r="AO432" i="9"/>
  <c r="AR432" i="9" s="1"/>
  <c r="AP432" i="9"/>
  <c r="AP268" i="9"/>
  <c r="AO268" i="9"/>
  <c r="AR268" i="9" s="1"/>
  <c r="AP198" i="9"/>
  <c r="AO198" i="9"/>
  <c r="AR198" i="9" s="1"/>
  <c r="AO1160" i="9"/>
  <c r="AR1160" i="9" s="1"/>
  <c r="AP1086" i="9"/>
  <c r="AO1023" i="9"/>
  <c r="AR1023" i="9" s="1"/>
  <c r="AO956" i="9"/>
  <c r="AR956" i="9" s="1"/>
  <c r="AO830" i="9"/>
  <c r="AR830" i="9" s="1"/>
  <c r="AO997" i="9"/>
  <c r="AR997" i="9" s="1"/>
  <c r="AP730" i="9"/>
  <c r="AO492" i="9"/>
  <c r="AR492" i="9" s="1"/>
  <c r="AP782" i="9"/>
  <c r="AO144" i="9"/>
  <c r="AR144" i="9" s="1"/>
  <c r="AO53" i="9"/>
  <c r="AR53" i="9" s="1"/>
  <c r="AO134" i="9"/>
  <c r="AR134" i="9" s="1"/>
  <c r="AO359" i="9"/>
  <c r="AR359" i="9" s="1"/>
  <c r="AO608" i="9"/>
  <c r="AR608" i="9" s="1"/>
  <c r="AO274" i="9"/>
  <c r="AR274" i="9" s="1"/>
  <c r="AO582" i="9"/>
  <c r="AR582" i="9" s="1"/>
  <c r="AO869" i="9"/>
  <c r="AR869" i="9" s="1"/>
  <c r="AO55" i="9"/>
  <c r="AR55" i="9" s="1"/>
  <c r="AO316" i="9"/>
  <c r="AR316" i="9" s="1"/>
  <c r="AO1221" i="9"/>
  <c r="AR1221" i="9" s="1"/>
  <c r="AP1235" i="9"/>
  <c r="AP1038" i="9"/>
  <c r="AO1178" i="9"/>
  <c r="AR1178" i="9" s="1"/>
  <c r="AO921" i="9"/>
  <c r="AR921" i="9" s="1"/>
  <c r="AO963" i="9"/>
  <c r="AR963" i="9" s="1"/>
  <c r="AO1155" i="9"/>
  <c r="AR1155" i="9" s="1"/>
  <c r="AO977" i="9"/>
  <c r="AR977" i="9" s="1"/>
  <c r="AO852" i="9"/>
  <c r="AR852" i="9" s="1"/>
  <c r="AO773" i="9"/>
  <c r="AR773" i="9" s="1"/>
  <c r="AO693" i="9"/>
  <c r="AR693" i="9" s="1"/>
  <c r="AP867" i="9"/>
  <c r="AO633" i="9"/>
  <c r="AR633" i="9" s="1"/>
  <c r="AO522" i="9"/>
  <c r="AR522" i="9" s="1"/>
  <c r="AP853" i="9"/>
  <c r="AO584" i="9"/>
  <c r="AR584" i="9" s="1"/>
  <c r="AO552" i="9"/>
  <c r="AR552" i="9" s="1"/>
  <c r="AO420" i="9"/>
  <c r="AR420" i="9" s="1"/>
  <c r="AO771" i="9"/>
  <c r="AR771" i="9" s="1"/>
  <c r="AP645" i="9"/>
  <c r="AO750" i="9"/>
  <c r="AR750" i="9" s="1"/>
  <c r="AO13" i="9"/>
  <c r="AR13" i="9" s="1"/>
  <c r="AP491" i="9"/>
  <c r="AO95" i="9"/>
  <c r="AR95" i="9" s="1"/>
  <c r="AP378" i="9"/>
  <c r="AO24" i="9"/>
  <c r="AR24" i="9" s="1"/>
  <c r="AO7" i="9"/>
  <c r="AR7" i="9" s="1"/>
  <c r="AP595" i="9"/>
  <c r="AP433" i="9"/>
  <c r="AP255" i="9"/>
  <c r="AP68" i="9"/>
  <c r="AP237" i="9"/>
  <c r="AP60" i="9"/>
  <c r="AP233" i="9"/>
  <c r="AP1180" i="9"/>
  <c r="AO302" i="9"/>
  <c r="AR302" i="9" s="1"/>
  <c r="AP917" i="9"/>
  <c r="AO300" i="9"/>
  <c r="AR300" i="9" s="1"/>
  <c r="AO1197" i="9"/>
  <c r="AR1197" i="9" s="1"/>
  <c r="AO741" i="9"/>
  <c r="AR741" i="9" s="1"/>
  <c r="AO1001" i="9"/>
  <c r="AR1001" i="9" s="1"/>
  <c r="AP1014" i="9"/>
  <c r="AO680" i="9"/>
  <c r="AR680" i="9" s="1"/>
  <c r="AP829" i="9"/>
  <c r="AO188" i="9"/>
  <c r="AR188" i="9" s="1"/>
  <c r="AO130" i="9"/>
  <c r="AR130" i="9" s="1"/>
  <c r="AO202" i="9"/>
  <c r="AR202" i="9" s="1"/>
  <c r="AO11" i="9"/>
  <c r="AR11" i="9" s="1"/>
  <c r="AP422" i="9"/>
  <c r="AO42" i="9"/>
  <c r="AR42" i="9" s="1"/>
  <c r="AP517" i="9"/>
  <c r="AP385" i="9"/>
  <c r="AP265" i="9"/>
  <c r="AP286" i="9"/>
  <c r="AO1246" i="9"/>
  <c r="AR1246" i="9" s="1"/>
  <c r="AO1113" i="9"/>
  <c r="AR1113" i="9" s="1"/>
  <c r="AO1138" i="9"/>
  <c r="AR1138" i="9" s="1"/>
  <c r="AO783" i="9"/>
  <c r="AR783" i="9" s="1"/>
  <c r="AO1187" i="9"/>
  <c r="AR1187" i="9" s="1"/>
  <c r="AO970" i="9"/>
  <c r="AR970" i="9" s="1"/>
  <c r="AP1123" i="9"/>
  <c r="AO749" i="9"/>
  <c r="AR749" i="9" s="1"/>
  <c r="AO661" i="9"/>
  <c r="AR661" i="9" s="1"/>
  <c r="AP904" i="9"/>
  <c r="AP839" i="9"/>
  <c r="AO794" i="9"/>
  <c r="AR794" i="9" s="1"/>
  <c r="AO528" i="9"/>
  <c r="AR528" i="9" s="1"/>
  <c r="AP802" i="9"/>
  <c r="AP599" i="9"/>
  <c r="AO210" i="9"/>
  <c r="AR210" i="9" s="1"/>
  <c r="AP499" i="9"/>
  <c r="AO269" i="9"/>
  <c r="AR269" i="9" s="1"/>
  <c r="AO108" i="9"/>
  <c r="AR108" i="9" s="1"/>
  <c r="AO290" i="9"/>
  <c r="AR290" i="9" s="1"/>
  <c r="AP905" i="9"/>
  <c r="AP1302" i="9"/>
  <c r="AP1279" i="9"/>
  <c r="AO1144" i="9"/>
  <c r="AR1144" i="9" s="1"/>
  <c r="AP1170" i="9"/>
  <c r="AO1145" i="9"/>
  <c r="AR1145" i="9" s="1"/>
  <c r="AO1162" i="9"/>
  <c r="AR1162" i="9" s="1"/>
  <c r="AO1054" i="9"/>
  <c r="AR1054" i="9" s="1"/>
  <c r="AP972" i="9"/>
  <c r="AO854" i="9"/>
  <c r="AR854" i="9" s="1"/>
  <c r="AO685" i="9"/>
  <c r="AR685" i="9" s="1"/>
  <c r="AO647" i="9"/>
  <c r="AR647" i="9" s="1"/>
  <c r="AO859" i="9"/>
  <c r="AR859" i="9" s="1"/>
  <c r="AO787" i="9"/>
  <c r="AR787" i="9" s="1"/>
  <c r="AP885" i="9"/>
  <c r="AO506" i="9"/>
  <c r="AR506" i="9" s="1"/>
  <c r="AO617" i="9"/>
  <c r="AR617" i="9" s="1"/>
  <c r="AO544" i="9"/>
  <c r="AR544" i="9" s="1"/>
  <c r="AO691" i="9"/>
  <c r="AR691" i="9" s="1"/>
  <c r="AP821" i="9"/>
  <c r="AO556" i="9"/>
  <c r="AR556" i="9" s="1"/>
  <c r="AO540" i="9"/>
  <c r="AR540" i="9" s="1"/>
  <c r="AO924" i="9"/>
  <c r="AR924" i="9" s="1"/>
  <c r="AO908" i="9"/>
  <c r="AR908" i="9" s="1"/>
  <c r="AP612" i="9"/>
  <c r="AP670" i="9"/>
  <c r="AP453" i="9"/>
  <c r="AO424" i="9"/>
  <c r="AR424" i="9" s="1"/>
  <c r="AO239" i="9"/>
  <c r="AR239" i="9" s="1"/>
  <c r="AP379" i="9"/>
  <c r="AO381" i="9"/>
  <c r="AR381" i="9" s="1"/>
  <c r="AO289" i="9"/>
  <c r="AR289" i="9" s="1"/>
  <c r="AO279" i="9"/>
  <c r="AR279" i="9" s="1"/>
  <c r="AP76" i="9"/>
  <c r="AO824" i="9"/>
  <c r="AR824" i="9" s="1"/>
  <c r="AP1175" i="9"/>
  <c r="AP1032" i="9"/>
  <c r="AP1008" i="9"/>
  <c r="AP951" i="9"/>
  <c r="AO757" i="9"/>
  <c r="AR757" i="9" s="1"/>
  <c r="AO669" i="9"/>
  <c r="AR669" i="9" s="1"/>
  <c r="AO1146" i="9"/>
  <c r="AR1146" i="9" s="1"/>
  <c r="AP1103" i="9"/>
  <c r="AP994" i="9"/>
  <c r="AO703" i="9"/>
  <c r="AR703" i="9" s="1"/>
  <c r="AO602" i="9"/>
  <c r="AR602" i="9" s="1"/>
  <c r="AO825" i="9"/>
  <c r="AR825" i="9" s="1"/>
  <c r="AO516" i="9"/>
  <c r="AR516" i="9" s="1"/>
  <c r="AP744" i="9"/>
  <c r="AP664" i="9"/>
  <c r="AO194" i="9"/>
  <c r="AR194" i="9" s="1"/>
  <c r="AO581" i="9"/>
  <c r="AR581" i="9" s="1"/>
  <c r="AO533" i="9"/>
  <c r="AR533" i="9" s="1"/>
  <c r="AO415" i="9"/>
  <c r="AR415" i="9" s="1"/>
  <c r="AO319" i="9"/>
  <c r="AR319" i="9" s="1"/>
  <c r="AO494" i="9"/>
  <c r="AR494" i="9" s="1"/>
  <c r="AP1035" i="9"/>
  <c r="AO891" i="9"/>
  <c r="AR891" i="9" s="1"/>
  <c r="AO280" i="9"/>
  <c r="AR280" i="9" s="1"/>
  <c r="AO1096" i="9"/>
  <c r="AR1096" i="9" s="1"/>
  <c r="AP434" i="9"/>
  <c r="AP17" i="9"/>
  <c r="AP298" i="9"/>
  <c r="AO1165" i="9"/>
  <c r="AR1165" i="9" s="1"/>
  <c r="AO1200" i="9"/>
  <c r="AR1200" i="9" s="1"/>
  <c r="AO1106" i="9"/>
  <c r="AR1106" i="9" s="1"/>
  <c r="AP922" i="9"/>
  <c r="AP1213" i="9"/>
  <c r="AO1258" i="9"/>
  <c r="AR1258" i="9" s="1"/>
  <c r="AO978" i="9"/>
  <c r="AR978" i="9" s="1"/>
  <c r="AO710" i="9"/>
  <c r="AR710" i="9" s="1"/>
  <c r="AO677" i="9"/>
  <c r="AR677" i="9" s="1"/>
  <c r="AO639" i="9"/>
  <c r="AR639" i="9" s="1"/>
  <c r="AO805" i="9"/>
  <c r="AR805" i="9" s="1"/>
  <c r="AO498" i="9"/>
  <c r="AR498" i="9" s="1"/>
  <c r="AP776" i="9"/>
  <c r="AP696" i="9"/>
  <c r="AP620" i="9"/>
  <c r="AO196" i="9"/>
  <c r="AR196" i="9" s="1"/>
  <c r="AO40" i="9"/>
  <c r="AR40" i="9" s="1"/>
  <c r="AO75" i="9"/>
  <c r="AR75" i="9" s="1"/>
  <c r="AO515" i="9"/>
  <c r="AR515" i="9" s="1"/>
  <c r="AO357" i="9"/>
  <c r="AR357" i="9" s="1"/>
  <c r="AO277" i="9"/>
  <c r="AR277" i="9" s="1"/>
  <c r="AO205" i="9"/>
  <c r="AR205" i="9" s="1"/>
  <c r="AO301" i="9"/>
  <c r="AR301" i="9" s="1"/>
  <c r="AP1264" i="9"/>
  <c r="AP793" i="9"/>
  <c r="AO793" i="9"/>
  <c r="AR793" i="9" s="1"/>
  <c r="AO1182" i="9"/>
  <c r="AR1182" i="9" s="1"/>
  <c r="AO1267" i="9"/>
  <c r="AR1267" i="9" s="1"/>
  <c r="AP1012" i="9"/>
  <c r="AP870" i="9"/>
  <c r="AO671" i="9"/>
  <c r="AR671" i="9" s="1"/>
  <c r="AO514" i="9"/>
  <c r="AR514" i="9" s="1"/>
  <c r="AP827" i="9"/>
  <c r="AO790" i="9"/>
  <c r="AR790" i="9" s="1"/>
  <c r="AO592" i="9"/>
  <c r="AR592" i="9" s="1"/>
  <c r="AO496" i="9"/>
  <c r="AR496" i="9" s="1"/>
  <c r="AO704" i="9"/>
  <c r="AR704" i="9" s="1"/>
  <c r="AO609" i="9"/>
  <c r="AR609" i="9" s="1"/>
  <c r="AO439" i="9"/>
  <c r="AR439" i="9" s="1"/>
  <c r="AP406" i="9"/>
  <c r="AP1282" i="9"/>
  <c r="AP887" i="9"/>
  <c r="AP1205" i="9"/>
  <c r="AP1294" i="9"/>
  <c r="AO1280" i="9"/>
  <c r="AR1280" i="9" s="1"/>
  <c r="AO1177" i="9"/>
  <c r="AR1177" i="9" s="1"/>
  <c r="AP1257" i="9"/>
  <c r="AP1249" i="9"/>
  <c r="AP1173" i="9"/>
  <c r="AO1156" i="9"/>
  <c r="AR1156" i="9" s="1"/>
  <c r="AO1120" i="9"/>
  <c r="AR1120" i="9" s="1"/>
  <c r="AO1090" i="9"/>
  <c r="AR1090" i="9" s="1"/>
  <c r="AO1042" i="9"/>
  <c r="AR1042" i="9" s="1"/>
  <c r="AO1087" i="9"/>
  <c r="AR1087" i="9" s="1"/>
  <c r="AO1064" i="9"/>
  <c r="AR1064" i="9" s="1"/>
  <c r="AO1056" i="9"/>
  <c r="AR1056" i="9" s="1"/>
  <c r="AP888" i="9"/>
  <c r="AO952" i="9"/>
  <c r="AR952" i="9" s="1"/>
  <c r="AO975" i="9"/>
  <c r="AR975" i="9" s="1"/>
  <c r="AO765" i="9"/>
  <c r="AR765" i="9" s="1"/>
  <c r="AO733" i="9"/>
  <c r="AR733" i="9" s="1"/>
  <c r="AP1186" i="9"/>
  <c r="AO1006" i="9"/>
  <c r="AR1006" i="9" s="1"/>
  <c r="AO932" i="9"/>
  <c r="AR932" i="9" s="1"/>
  <c r="AO894" i="9"/>
  <c r="AR894" i="9" s="1"/>
  <c r="AP1119" i="9"/>
  <c r="AO815" i="9"/>
  <c r="AR815" i="9" s="1"/>
  <c r="AO619" i="9"/>
  <c r="AR619" i="9" s="1"/>
  <c r="AO1034" i="9"/>
  <c r="AR1034" i="9" s="1"/>
  <c r="AP923" i="9"/>
  <c r="AO890" i="9"/>
  <c r="AR890" i="9" s="1"/>
  <c r="AO562" i="9"/>
  <c r="AR562" i="9" s="1"/>
  <c r="AP837" i="9"/>
  <c r="AP551" i="9"/>
  <c r="AO564" i="9"/>
  <c r="AR564" i="9" s="1"/>
  <c r="AO440" i="9"/>
  <c r="AR440" i="9" s="1"/>
  <c r="AP389" i="9"/>
  <c r="AP935" i="9"/>
  <c r="AP788" i="9"/>
  <c r="AO752" i="9"/>
  <c r="AR752" i="9" s="1"/>
  <c r="AP728" i="9"/>
  <c r="AO672" i="9"/>
  <c r="AR672" i="9" s="1"/>
  <c r="AP642" i="9"/>
  <c r="AO256" i="9"/>
  <c r="AR256" i="9" s="1"/>
  <c r="AO105" i="9"/>
  <c r="AR105" i="9" s="1"/>
  <c r="AP597" i="9"/>
  <c r="AO232" i="9"/>
  <c r="AR232" i="9" s="1"/>
  <c r="AO236" i="9"/>
  <c r="AR236" i="9" s="1"/>
  <c r="AP193" i="9"/>
  <c r="AP227" i="9"/>
  <c r="AP189" i="9"/>
  <c r="AP1007" i="9"/>
  <c r="AP1278" i="9"/>
  <c r="AP909" i="9"/>
  <c r="AP865" i="9"/>
  <c r="AO208" i="9"/>
  <c r="AR208" i="9" s="1"/>
  <c r="AO1044" i="9"/>
  <c r="AR1044" i="9" s="1"/>
  <c r="AO1027" i="9"/>
  <c r="AR1027" i="9" s="1"/>
  <c r="AO1102" i="9"/>
  <c r="AR1102" i="9" s="1"/>
  <c r="AO851" i="9"/>
  <c r="AR851" i="9" s="1"/>
  <c r="AO738" i="9"/>
  <c r="AR738" i="9" s="1"/>
  <c r="AO572" i="9"/>
  <c r="AR572" i="9" s="1"/>
  <c r="AO784" i="9"/>
  <c r="AR784" i="9" s="1"/>
  <c r="AO634" i="9"/>
  <c r="AR634" i="9" s="1"/>
  <c r="AO792" i="9"/>
  <c r="AR792" i="9" s="1"/>
  <c r="AO762" i="9"/>
  <c r="AR762" i="9" s="1"/>
  <c r="AO644" i="9"/>
  <c r="AR644" i="9" s="1"/>
  <c r="AO65" i="9"/>
  <c r="AR65" i="9" s="1"/>
  <c r="AO477" i="9"/>
  <c r="AR477" i="9" s="1"/>
  <c r="AO58" i="9"/>
  <c r="AR58" i="9" s="1"/>
  <c r="AO23" i="9"/>
  <c r="AR23" i="9" s="1"/>
  <c r="AO74" i="9"/>
  <c r="AR74" i="9" s="1"/>
  <c r="AO1100" i="9"/>
  <c r="AR1100" i="9" s="1"/>
  <c r="AP109" i="9"/>
  <c r="AP518" i="9"/>
  <c r="AP216" i="9"/>
  <c r="AO1204" i="9"/>
  <c r="AR1204" i="9" s="1"/>
  <c r="AO1215" i="9"/>
  <c r="AR1215" i="9" s="1"/>
  <c r="AO1152" i="9"/>
  <c r="AR1152" i="9" s="1"/>
  <c r="AO1024" i="9"/>
  <c r="AR1024" i="9" s="1"/>
  <c r="AP926" i="9"/>
  <c r="AP1151" i="9"/>
  <c r="AP849" i="9"/>
  <c r="AO536" i="9"/>
  <c r="AR536" i="9" s="1"/>
  <c r="AO408" i="9"/>
  <c r="AR408" i="9" s="1"/>
  <c r="AP397" i="9"/>
  <c r="AO358" i="9"/>
  <c r="AR358" i="9" s="1"/>
  <c r="AP769" i="9"/>
  <c r="AO769" i="9"/>
  <c r="AR769" i="9" s="1"/>
  <c r="AP689" i="9"/>
  <c r="AO689" i="9"/>
  <c r="AR689" i="9" s="1"/>
  <c r="AO1210" i="9"/>
  <c r="AR1210" i="9" s="1"/>
  <c r="AP1210" i="9"/>
  <c r="AO1234" i="9"/>
  <c r="AR1234" i="9" s="1"/>
  <c r="AP1234" i="9"/>
  <c r="AP777" i="9"/>
  <c r="AO777" i="9"/>
  <c r="AR777" i="9" s="1"/>
  <c r="AP697" i="9"/>
  <c r="AO697" i="9"/>
  <c r="AR697" i="9" s="1"/>
  <c r="AP627" i="9"/>
  <c r="AO627" i="9"/>
  <c r="AR627" i="9" s="1"/>
  <c r="AO1202" i="9"/>
  <c r="AR1202" i="9" s="1"/>
  <c r="AP1202" i="9"/>
  <c r="AP785" i="9"/>
  <c r="AO785" i="9"/>
  <c r="AR785" i="9" s="1"/>
  <c r="AP753" i="9"/>
  <c r="AO753" i="9"/>
  <c r="AR753" i="9" s="1"/>
  <c r="AP705" i="9"/>
  <c r="AO705" i="9"/>
  <c r="AR705" i="9" s="1"/>
  <c r="AP673" i="9"/>
  <c r="AO673" i="9"/>
  <c r="AR673" i="9" s="1"/>
  <c r="AP635" i="9"/>
  <c r="AO635" i="9"/>
  <c r="AR635" i="9" s="1"/>
  <c r="AO1220" i="9"/>
  <c r="AR1220" i="9" s="1"/>
  <c r="AO1247" i="9"/>
  <c r="AR1247" i="9" s="1"/>
  <c r="AO1171" i="9"/>
  <c r="AR1171" i="9" s="1"/>
  <c r="AP955" i="9"/>
  <c r="AP1030" i="9"/>
  <c r="AO1228" i="9"/>
  <c r="AR1228" i="9" s="1"/>
  <c r="AO1190" i="9"/>
  <c r="AR1190" i="9" s="1"/>
  <c r="AO1262" i="9"/>
  <c r="AR1262" i="9" s="1"/>
  <c r="AO1168" i="9"/>
  <c r="AR1168" i="9" s="1"/>
  <c r="AO1265" i="9"/>
  <c r="AR1265" i="9" s="1"/>
  <c r="AO1227" i="9"/>
  <c r="AR1227" i="9" s="1"/>
  <c r="AO1189" i="9"/>
  <c r="AR1189" i="9" s="1"/>
  <c r="AO1136" i="9"/>
  <c r="AR1136" i="9" s="1"/>
  <c r="AP1153" i="9"/>
  <c r="AP1121" i="9"/>
  <c r="AP1062" i="9"/>
  <c r="AP1209" i="9"/>
  <c r="AO1139" i="9"/>
  <c r="AR1139" i="9" s="1"/>
  <c r="AO1107" i="9"/>
  <c r="AR1107" i="9" s="1"/>
  <c r="AP912" i="9"/>
  <c r="AP868" i="9"/>
  <c r="AP845" i="9"/>
  <c r="AO998" i="9"/>
  <c r="AR998" i="9" s="1"/>
  <c r="AO361" i="9"/>
  <c r="AR361" i="9" s="1"/>
  <c r="AO261" i="9"/>
  <c r="AR261" i="9" s="1"/>
  <c r="AO141" i="9"/>
  <c r="AR141" i="9" s="1"/>
  <c r="AO259" i="9"/>
  <c r="AR259" i="9" s="1"/>
  <c r="AO215" i="9"/>
  <c r="AR215" i="9" s="1"/>
  <c r="AO441" i="9"/>
  <c r="AR441" i="9" s="1"/>
  <c r="AO285" i="9"/>
  <c r="AR285" i="9" s="1"/>
  <c r="AO145" i="9"/>
  <c r="AR145" i="9" s="1"/>
  <c r="AO309" i="9"/>
  <c r="AR309" i="9" s="1"/>
  <c r="AO211" i="9"/>
  <c r="AR211" i="9" s="1"/>
  <c r="AO122" i="9"/>
  <c r="AR122" i="9" s="1"/>
  <c r="AO225" i="9"/>
  <c r="AR225" i="9" s="1"/>
  <c r="AO187" i="9"/>
  <c r="AR187" i="9" s="1"/>
  <c r="AO1104" i="9"/>
  <c r="AR1104" i="9" s="1"/>
  <c r="AP1104" i="9"/>
  <c r="AP737" i="9"/>
  <c r="AO737" i="9"/>
  <c r="AR737" i="9" s="1"/>
  <c r="AP657" i="9"/>
  <c r="AO657" i="9"/>
  <c r="AR657" i="9" s="1"/>
  <c r="AO1248" i="9"/>
  <c r="AR1248" i="9" s="1"/>
  <c r="AP1248" i="9"/>
  <c r="AO1172" i="9"/>
  <c r="AR1172" i="9" s="1"/>
  <c r="AP1172" i="9"/>
  <c r="AP745" i="9"/>
  <c r="AO745" i="9"/>
  <c r="AR745" i="9" s="1"/>
  <c r="AP665" i="9"/>
  <c r="AO665" i="9"/>
  <c r="AR665" i="9" s="1"/>
  <c r="AO1226" i="9"/>
  <c r="AR1226" i="9" s="1"/>
  <c r="AP1226" i="9"/>
  <c r="AO1188" i="9"/>
  <c r="AR1188" i="9" s="1"/>
  <c r="AP1188" i="9"/>
  <c r="AO1260" i="9"/>
  <c r="AR1260" i="9" s="1"/>
  <c r="AP1260" i="9"/>
  <c r="AO1164" i="9"/>
  <c r="AR1164" i="9" s="1"/>
  <c r="AP1164" i="9"/>
  <c r="AP761" i="9"/>
  <c r="AO761" i="9"/>
  <c r="AR761" i="9" s="1"/>
  <c r="AP729" i="9"/>
  <c r="AO729" i="9"/>
  <c r="AR729" i="9" s="1"/>
  <c r="AP681" i="9"/>
  <c r="AO681" i="9"/>
  <c r="AR681" i="9" s="1"/>
  <c r="AP643" i="9"/>
  <c r="AO643" i="9"/>
  <c r="AR643" i="9" s="1"/>
  <c r="AO1214" i="9"/>
  <c r="AR1214" i="9" s="1"/>
  <c r="AO1176" i="9"/>
  <c r="AR1176" i="9" s="1"/>
  <c r="AO443" i="9"/>
  <c r="AR443" i="9" s="1"/>
  <c r="AP443" i="9"/>
  <c r="AO391" i="9"/>
  <c r="AR391" i="9" s="1"/>
  <c r="AP391" i="9"/>
  <c r="AO411" i="9"/>
  <c r="AR411" i="9" s="1"/>
  <c r="AP411" i="9"/>
  <c r="AO10" i="9"/>
  <c r="AR10" i="9" s="1"/>
  <c r="AP10" i="9"/>
  <c r="AO786" i="9"/>
  <c r="AR786" i="9" s="1"/>
  <c r="AP786" i="9"/>
  <c r="AO772" i="9"/>
  <c r="AR772" i="9" s="1"/>
  <c r="AP772" i="9"/>
  <c r="AO756" i="9"/>
  <c r="AR756" i="9" s="1"/>
  <c r="AP756" i="9"/>
  <c r="AO740" i="9"/>
  <c r="AR740" i="9" s="1"/>
  <c r="AP740" i="9"/>
  <c r="AO709" i="9"/>
  <c r="AR709" i="9" s="1"/>
  <c r="AP709" i="9"/>
  <c r="AO692" i="9"/>
  <c r="AR692" i="9" s="1"/>
  <c r="AP692" i="9"/>
  <c r="AO676" i="9"/>
  <c r="AR676" i="9" s="1"/>
  <c r="AP676" i="9"/>
  <c r="AO660" i="9"/>
  <c r="AR660" i="9" s="1"/>
  <c r="AP660" i="9"/>
  <c r="AO638" i="9"/>
  <c r="AR638" i="9" s="1"/>
  <c r="AP638" i="9"/>
  <c r="AO614" i="9"/>
  <c r="AR614" i="9" s="1"/>
  <c r="AP614" i="9"/>
  <c r="AO575" i="9"/>
  <c r="AR575" i="9" s="1"/>
  <c r="AP575" i="9"/>
  <c r="AO559" i="9"/>
  <c r="AR559" i="9" s="1"/>
  <c r="AP559" i="9"/>
  <c r="AO535" i="9"/>
  <c r="AR535" i="9" s="1"/>
  <c r="AP535" i="9"/>
  <c r="AO519" i="9"/>
  <c r="AR519" i="9" s="1"/>
  <c r="AP519" i="9"/>
  <c r="AO421" i="9"/>
  <c r="AR421" i="9" s="1"/>
  <c r="AP421" i="9"/>
  <c r="AO593" i="9"/>
  <c r="AR593" i="9" s="1"/>
  <c r="AP593" i="9"/>
  <c r="AO577" i="9"/>
  <c r="AR577" i="9" s="1"/>
  <c r="AP577" i="9"/>
  <c r="AO561" i="9"/>
  <c r="AR561" i="9" s="1"/>
  <c r="AP561" i="9"/>
  <c r="AO545" i="9"/>
  <c r="AR545" i="9" s="1"/>
  <c r="AP545" i="9"/>
  <c r="AO529" i="9"/>
  <c r="AR529" i="9" s="1"/>
  <c r="AP529" i="9"/>
  <c r="AO513" i="9"/>
  <c r="AR513" i="9" s="1"/>
  <c r="AP513" i="9"/>
  <c r="AO497" i="9"/>
  <c r="AR497" i="9" s="1"/>
  <c r="AP497" i="9"/>
  <c r="AO481" i="9"/>
  <c r="AR481" i="9" s="1"/>
  <c r="AP481" i="9"/>
  <c r="AO465" i="9"/>
  <c r="AR465" i="9" s="1"/>
  <c r="AP465" i="9"/>
  <c r="AO437" i="9"/>
  <c r="AR437" i="9" s="1"/>
  <c r="AP437" i="9"/>
  <c r="AO387" i="9"/>
  <c r="AR387" i="9" s="1"/>
  <c r="AP387" i="9"/>
  <c r="AO102" i="9"/>
  <c r="AR102" i="9" s="1"/>
  <c r="AP102" i="9"/>
  <c r="AO86" i="9"/>
  <c r="AR86" i="9" s="1"/>
  <c r="AP86" i="9"/>
  <c r="AO70" i="9"/>
  <c r="AR70" i="9" s="1"/>
  <c r="AP70" i="9"/>
  <c r="AO56" i="9"/>
  <c r="AR56" i="9" s="1"/>
  <c r="AP56" i="9"/>
  <c r="AO118" i="9"/>
  <c r="AR118" i="9" s="1"/>
  <c r="AP118" i="9"/>
  <c r="AO96" i="9"/>
  <c r="AR96" i="9" s="1"/>
  <c r="AP96" i="9"/>
  <c r="AO80" i="9"/>
  <c r="AR80" i="9" s="1"/>
  <c r="AP80" i="9"/>
  <c r="AO64" i="9"/>
  <c r="AR64" i="9" s="1"/>
  <c r="AP64" i="9"/>
  <c r="AO41" i="9"/>
  <c r="AR41" i="9" s="1"/>
  <c r="AP41" i="9"/>
  <c r="AO12" i="9"/>
  <c r="AR12" i="9" s="1"/>
  <c r="AP12" i="9"/>
  <c r="AO487" i="9"/>
  <c r="AR487" i="9" s="1"/>
  <c r="AP487" i="9"/>
  <c r="AO39" i="9"/>
  <c r="AR39" i="9" s="1"/>
  <c r="AP39" i="9"/>
  <c r="AP858" i="9"/>
  <c r="AO858" i="9"/>
  <c r="AR858" i="9" s="1"/>
  <c r="AO780" i="9"/>
  <c r="AR780" i="9" s="1"/>
  <c r="AP780" i="9"/>
  <c r="AO764" i="9"/>
  <c r="AR764" i="9" s="1"/>
  <c r="AP764" i="9"/>
  <c r="AO748" i="9"/>
  <c r="AR748" i="9" s="1"/>
  <c r="AP748" i="9"/>
  <c r="AO732" i="9"/>
  <c r="AR732" i="9" s="1"/>
  <c r="AP732" i="9"/>
  <c r="AO700" i="9"/>
  <c r="AR700" i="9" s="1"/>
  <c r="AP700" i="9"/>
  <c r="AO684" i="9"/>
  <c r="AR684" i="9" s="1"/>
  <c r="AP684" i="9"/>
  <c r="AO668" i="9"/>
  <c r="AR668" i="9" s="1"/>
  <c r="AP668" i="9"/>
  <c r="AO646" i="9"/>
  <c r="AR646" i="9" s="1"/>
  <c r="AP646" i="9"/>
  <c r="AO630" i="9"/>
  <c r="AR630" i="9" s="1"/>
  <c r="AP630" i="9"/>
  <c r="AO583" i="9"/>
  <c r="AR583" i="9" s="1"/>
  <c r="AP583" i="9"/>
  <c r="AO567" i="9"/>
  <c r="AR567" i="9" s="1"/>
  <c r="AP567" i="9"/>
  <c r="AO527" i="9"/>
  <c r="AR527" i="9" s="1"/>
  <c r="AP527" i="9"/>
  <c r="AO511" i="9"/>
  <c r="AR511" i="9" s="1"/>
  <c r="AP511" i="9"/>
  <c r="AO429" i="9"/>
  <c r="AR429" i="9" s="1"/>
  <c r="AP429" i="9"/>
  <c r="AO413" i="9"/>
  <c r="AR413" i="9" s="1"/>
  <c r="AP413" i="9"/>
  <c r="AO601" i="9"/>
  <c r="AR601" i="9" s="1"/>
  <c r="AP601" i="9"/>
  <c r="AO585" i="9"/>
  <c r="AR585" i="9" s="1"/>
  <c r="AP585" i="9"/>
  <c r="AO569" i="9"/>
  <c r="AR569" i="9" s="1"/>
  <c r="AP569" i="9"/>
  <c r="AO553" i="9"/>
  <c r="AR553" i="9" s="1"/>
  <c r="AP553" i="9"/>
  <c r="AO537" i="9"/>
  <c r="AR537" i="9" s="1"/>
  <c r="AP537" i="9"/>
  <c r="AO521" i="9"/>
  <c r="AR521" i="9" s="1"/>
  <c r="AP521" i="9"/>
  <c r="AO505" i="9"/>
  <c r="AR505" i="9" s="1"/>
  <c r="AP505" i="9"/>
  <c r="AO489" i="9"/>
  <c r="AR489" i="9" s="1"/>
  <c r="AP489" i="9"/>
  <c r="AO473" i="9"/>
  <c r="AR473" i="9" s="1"/>
  <c r="AP473" i="9"/>
  <c r="AO445" i="9"/>
  <c r="AR445" i="9" s="1"/>
  <c r="AP445" i="9"/>
  <c r="AO419" i="9"/>
  <c r="AR419" i="9" s="1"/>
  <c r="AP419" i="9"/>
  <c r="AO403" i="9"/>
  <c r="AR403" i="9" s="1"/>
  <c r="AP403" i="9"/>
  <c r="AO110" i="9"/>
  <c r="AR110" i="9" s="1"/>
  <c r="AP110" i="9"/>
  <c r="AO94" i="9"/>
  <c r="AR94" i="9" s="1"/>
  <c r="AP94" i="9"/>
  <c r="AO78" i="9"/>
  <c r="AR78" i="9" s="1"/>
  <c r="AP78" i="9"/>
  <c r="AO62" i="9"/>
  <c r="AR62" i="9" s="1"/>
  <c r="AP62" i="9"/>
  <c r="AO132" i="9"/>
  <c r="AR132" i="9" s="1"/>
  <c r="AP132" i="9"/>
  <c r="AO104" i="9"/>
  <c r="AR104" i="9" s="1"/>
  <c r="AP104" i="9"/>
  <c r="AO88" i="9"/>
  <c r="AR88" i="9" s="1"/>
  <c r="AP88" i="9"/>
  <c r="AO72" i="9"/>
  <c r="AR72" i="9" s="1"/>
  <c r="AP72" i="9"/>
  <c r="AO45" i="9"/>
  <c r="AR45" i="9" s="1"/>
  <c r="AP45" i="9"/>
  <c r="AO20" i="9"/>
  <c r="AR20" i="9" s="1"/>
  <c r="AP20" i="9"/>
  <c r="AO4" i="9"/>
  <c r="AR4" i="9" s="1"/>
  <c r="AP4" i="9"/>
  <c r="AO471" i="9"/>
  <c r="AR471" i="9" s="1"/>
  <c r="AP471" i="9"/>
  <c r="AO407" i="9"/>
  <c r="AR407" i="9" s="1"/>
  <c r="AP407" i="9"/>
  <c r="AP862" i="9"/>
  <c r="AO862" i="9"/>
  <c r="AR862" i="9" s="1"/>
  <c r="AO495" i="9"/>
  <c r="AR495" i="9" s="1"/>
  <c r="AP495" i="9"/>
  <c r="AO479" i="9"/>
  <c r="AR479" i="9" s="1"/>
  <c r="AP479" i="9"/>
  <c r="AO457" i="9"/>
  <c r="AR457" i="9" s="1"/>
  <c r="AP457" i="9"/>
  <c r="AO435" i="9"/>
  <c r="AR435" i="9" s="1"/>
  <c r="AP435" i="9"/>
  <c r="AO399" i="9"/>
  <c r="AR399" i="9" s="1"/>
  <c r="AP399" i="9"/>
  <c r="AO383" i="9"/>
  <c r="AR383" i="9" s="1"/>
  <c r="AP383" i="9"/>
  <c r="AO427" i="9"/>
  <c r="AR427" i="9" s="1"/>
  <c r="AP427" i="9"/>
  <c r="AO395" i="9"/>
  <c r="AR395" i="9" s="1"/>
  <c r="AP395" i="9"/>
  <c r="AO18" i="9"/>
  <c r="AR18" i="9" s="1"/>
  <c r="AP18" i="9"/>
  <c r="BP681" i="5" l="1"/>
  <c r="BQ1142" i="5" l="1"/>
  <c r="BS1142" i="5" s="1"/>
  <c r="BM1142" i="5"/>
  <c r="BQ1141" i="5"/>
  <c r="BS1141" i="5" s="1"/>
  <c r="BM1141" i="5"/>
  <c r="BP1141" i="5" s="1"/>
  <c r="BR1141" i="5" s="1"/>
  <c r="BQ1140" i="5"/>
  <c r="BS1140" i="5" s="1"/>
  <c r="BM1140" i="5"/>
  <c r="BQ1139" i="5"/>
  <c r="BS1139" i="5" s="1"/>
  <c r="BM1139" i="5"/>
  <c r="BQ1138" i="5"/>
  <c r="BS1138" i="5" s="1"/>
  <c r="BM1138" i="5"/>
  <c r="BQ1137" i="5"/>
  <c r="BS1137" i="5" s="1"/>
  <c r="BM1137" i="5"/>
  <c r="BP1137" i="5" s="1"/>
  <c r="BR1137" i="5" s="1"/>
  <c r="BQ1136" i="5"/>
  <c r="BS1136" i="5" s="1"/>
  <c r="BM1136" i="5"/>
  <c r="BQ1135" i="5"/>
  <c r="BS1135" i="5" s="1"/>
  <c r="BM1135" i="5"/>
  <c r="BQ1134" i="5"/>
  <c r="BS1134" i="5" s="1"/>
  <c r="BM1134" i="5"/>
  <c r="BQ1133" i="5"/>
  <c r="BS1133" i="5" s="1"/>
  <c r="BM1133" i="5"/>
  <c r="BP1133" i="5" s="1"/>
  <c r="BR1133" i="5" s="1"/>
  <c r="BQ1132" i="5"/>
  <c r="BS1132" i="5" s="1"/>
  <c r="BM1132" i="5"/>
  <c r="BQ1131" i="5"/>
  <c r="BS1131" i="5" s="1"/>
  <c r="BM1131" i="5"/>
  <c r="BQ1130" i="5"/>
  <c r="BS1130" i="5" s="1"/>
  <c r="BM1130" i="5"/>
  <c r="BQ1129" i="5"/>
  <c r="BS1129" i="5" s="1"/>
  <c r="BM1129" i="5"/>
  <c r="BP1129" i="5" s="1"/>
  <c r="BR1129" i="5" s="1"/>
  <c r="BQ1128" i="5"/>
  <c r="BS1128" i="5" s="1"/>
  <c r="BM1128" i="5"/>
  <c r="BQ1127" i="5"/>
  <c r="BS1127" i="5" s="1"/>
  <c r="BM1127" i="5"/>
  <c r="BQ1126" i="5"/>
  <c r="BS1126" i="5" s="1"/>
  <c r="BM1126" i="5"/>
  <c r="BQ1125" i="5"/>
  <c r="BS1125" i="5" s="1"/>
  <c r="BM1125" i="5"/>
  <c r="BQ1118" i="5"/>
  <c r="BS1118" i="5" s="1"/>
  <c r="BM1118" i="5"/>
  <c r="BQ1117" i="5"/>
  <c r="BS1117" i="5" s="1"/>
  <c r="BM1117" i="5"/>
  <c r="BP1117" i="5" s="1"/>
  <c r="BR1117" i="5" s="1"/>
  <c r="BQ1116" i="5"/>
  <c r="BS1116" i="5" s="1"/>
  <c r="BM1116" i="5"/>
  <c r="BQ1115" i="5"/>
  <c r="BS1115" i="5" s="1"/>
  <c r="BM1115" i="5"/>
  <c r="BQ1114" i="5"/>
  <c r="BS1114" i="5" s="1"/>
  <c r="BM1114" i="5"/>
  <c r="BQ1113" i="5"/>
  <c r="BS1113" i="5" s="1"/>
  <c r="BM1113" i="5"/>
  <c r="BP1113" i="5" s="1"/>
  <c r="BR1113" i="5" s="1"/>
  <c r="BQ1112" i="5"/>
  <c r="BS1112" i="5" s="1"/>
  <c r="BM1112" i="5"/>
  <c r="BQ1111" i="5"/>
  <c r="BS1111" i="5" s="1"/>
  <c r="BM1111" i="5"/>
  <c r="BQ1110" i="5"/>
  <c r="BS1110" i="5" s="1"/>
  <c r="BM1110" i="5"/>
  <c r="BQ1109" i="5"/>
  <c r="BS1109" i="5" s="1"/>
  <c r="BM1109" i="5"/>
  <c r="BP1109" i="5" s="1"/>
  <c r="BR1109" i="5" s="1"/>
  <c r="BQ1108" i="5"/>
  <c r="BS1108" i="5" s="1"/>
  <c r="BM1108" i="5"/>
  <c r="BQ1107" i="5"/>
  <c r="BS1107" i="5" s="1"/>
  <c r="BM1107" i="5"/>
  <c r="BQ1106" i="5"/>
  <c r="BS1106" i="5" s="1"/>
  <c r="BM1106" i="5"/>
  <c r="BQ1105" i="5"/>
  <c r="BS1105" i="5" s="1"/>
  <c r="BM1105" i="5"/>
  <c r="BP1105" i="5" s="1"/>
  <c r="BR1105" i="5" s="1"/>
  <c r="BQ1104" i="5"/>
  <c r="BS1104" i="5" s="1"/>
  <c r="BM1104" i="5"/>
  <c r="BQ1103" i="5"/>
  <c r="BS1103" i="5" s="1"/>
  <c r="BM1103" i="5"/>
  <c r="BP1103" i="5" s="1"/>
  <c r="BR1103" i="5" s="1"/>
  <c r="BQ1102" i="5"/>
  <c r="BS1102" i="5" s="1"/>
  <c r="BM1102" i="5"/>
  <c r="BQ1101" i="5"/>
  <c r="BS1101" i="5" s="1"/>
  <c r="BM1101" i="5"/>
  <c r="BQ1100" i="5"/>
  <c r="BS1100" i="5" s="1"/>
  <c r="BM1100" i="5"/>
  <c r="BQ1099" i="5"/>
  <c r="BS1099" i="5" s="1"/>
  <c r="BM1099" i="5"/>
  <c r="BP1099" i="5" s="1"/>
  <c r="BR1099" i="5" s="1"/>
  <c r="BQ1098" i="5"/>
  <c r="BS1098" i="5" s="1"/>
  <c r="BM1098" i="5"/>
  <c r="BQ1097" i="5"/>
  <c r="BS1097" i="5" s="1"/>
  <c r="BM1097" i="5"/>
  <c r="BQ1096" i="5"/>
  <c r="BS1096" i="5" s="1"/>
  <c r="BM1096" i="5"/>
  <c r="BQ1095" i="5"/>
  <c r="BS1095" i="5" s="1"/>
  <c r="BM1095" i="5"/>
  <c r="BP1095" i="5" s="1"/>
  <c r="BR1095" i="5" s="1"/>
  <c r="BQ1094" i="5"/>
  <c r="BS1094" i="5" s="1"/>
  <c r="BM1094" i="5"/>
  <c r="BQ1093" i="5"/>
  <c r="BS1093" i="5" s="1"/>
  <c r="BM1093" i="5"/>
  <c r="BQ1092" i="5"/>
  <c r="BS1092" i="5" s="1"/>
  <c r="BM1092" i="5"/>
  <c r="BQ1091" i="5"/>
  <c r="BS1091" i="5" s="1"/>
  <c r="BM1091" i="5"/>
  <c r="BP1091" i="5" s="1"/>
  <c r="BR1091" i="5" s="1"/>
  <c r="BQ1090" i="5"/>
  <c r="BS1090" i="5" s="1"/>
  <c r="BM1090" i="5"/>
  <c r="BQ1089" i="5"/>
  <c r="BS1089" i="5" s="1"/>
  <c r="BM1089" i="5"/>
  <c r="BQ1088" i="5"/>
  <c r="BS1088" i="5" s="1"/>
  <c r="BM1088" i="5"/>
  <c r="BQ1087" i="5"/>
  <c r="BS1087" i="5" s="1"/>
  <c r="BM1087" i="5"/>
  <c r="BQ1086" i="5"/>
  <c r="BS1086" i="5" s="1"/>
  <c r="BM1086" i="5"/>
  <c r="BQ1085" i="5"/>
  <c r="BS1085" i="5" s="1"/>
  <c r="BM1085" i="5"/>
  <c r="BP1085" i="5" s="1"/>
  <c r="BR1085" i="5" s="1"/>
  <c r="BQ1084" i="5"/>
  <c r="BS1084" i="5" s="1"/>
  <c r="BM1084" i="5"/>
  <c r="BQ1083" i="5"/>
  <c r="BS1083" i="5" s="1"/>
  <c r="BM1083" i="5"/>
  <c r="BQ1082" i="5"/>
  <c r="BS1082" i="5" s="1"/>
  <c r="BM1082" i="5"/>
  <c r="BQ1081" i="5"/>
  <c r="BS1081" i="5" s="1"/>
  <c r="BM1081" i="5"/>
  <c r="BP1081" i="5" s="1"/>
  <c r="BR1081" i="5" s="1"/>
  <c r="BQ1080" i="5"/>
  <c r="BS1080" i="5" s="1"/>
  <c r="BM1080" i="5"/>
  <c r="BQ1079" i="5"/>
  <c r="BS1079" i="5" s="1"/>
  <c r="BM1079" i="5"/>
  <c r="BQ1078" i="5"/>
  <c r="BS1078" i="5" s="1"/>
  <c r="BM1078" i="5"/>
  <c r="BQ1077" i="5"/>
  <c r="BS1077" i="5" s="1"/>
  <c r="BM1077" i="5"/>
  <c r="BP1077" i="5" s="1"/>
  <c r="BR1077" i="5" s="1"/>
  <c r="BQ1076" i="5"/>
  <c r="BS1076" i="5" s="1"/>
  <c r="BM1076" i="5"/>
  <c r="BQ1075" i="5"/>
  <c r="BS1075" i="5" s="1"/>
  <c r="BM1075" i="5"/>
  <c r="BQ1074" i="5"/>
  <c r="BS1074" i="5" s="1"/>
  <c r="BM1074" i="5"/>
  <c r="BQ1073" i="5"/>
  <c r="BS1073" i="5" s="1"/>
  <c r="BM1073" i="5"/>
  <c r="BP1073" i="5" s="1"/>
  <c r="BR1073" i="5" s="1"/>
  <c r="BQ1072" i="5"/>
  <c r="BS1072" i="5" s="1"/>
  <c r="BR1072" i="5"/>
  <c r="BQ1071" i="5"/>
  <c r="BS1071" i="5" s="1"/>
  <c r="BR1071" i="5"/>
  <c r="BQ1070" i="5"/>
  <c r="BS1070" i="5" s="1"/>
  <c r="BM1070" i="5"/>
  <c r="BQ1069" i="5"/>
  <c r="BS1069" i="5" s="1"/>
  <c r="BM1069" i="5"/>
  <c r="BQ1068" i="5"/>
  <c r="BS1068" i="5" s="1"/>
  <c r="BM1068" i="5"/>
  <c r="BQ1067" i="5"/>
  <c r="BS1067" i="5" s="1"/>
  <c r="BM1067" i="5"/>
  <c r="BP1067" i="5" s="1"/>
  <c r="BR1067" i="5" s="1"/>
  <c r="BQ1066" i="5"/>
  <c r="BS1066" i="5" s="1"/>
  <c r="BM1066" i="5"/>
  <c r="BQ1065" i="5"/>
  <c r="BS1065" i="5" s="1"/>
  <c r="BM1065" i="5"/>
  <c r="BQ1064" i="5"/>
  <c r="BS1064" i="5" s="1"/>
  <c r="BM1064" i="5"/>
  <c r="BQ1063" i="5"/>
  <c r="BS1063" i="5" s="1"/>
  <c r="BM1063" i="5"/>
  <c r="BP1063" i="5" s="1"/>
  <c r="BR1063" i="5" s="1"/>
  <c r="BQ1062" i="5"/>
  <c r="BS1062" i="5" s="1"/>
  <c r="BM1062" i="5"/>
  <c r="BP1062" i="5" s="1"/>
  <c r="BR1062" i="5" s="1"/>
  <c r="BQ1061" i="5"/>
  <c r="BS1061" i="5" s="1"/>
  <c r="BM1061" i="5"/>
  <c r="BQ1060" i="5"/>
  <c r="BS1060" i="5" s="1"/>
  <c r="BM1060" i="5"/>
  <c r="BP1060" i="5" s="1"/>
  <c r="BR1060" i="5" s="1"/>
  <c r="BQ1059" i="5"/>
  <c r="BS1059" i="5" s="1"/>
  <c r="BM1059" i="5"/>
  <c r="BQ1058" i="5"/>
  <c r="BS1058" i="5" s="1"/>
  <c r="BM1058" i="5"/>
  <c r="BP1058" i="5" s="1"/>
  <c r="BR1058" i="5" s="1"/>
  <c r="BQ1057" i="5"/>
  <c r="BS1057" i="5" s="1"/>
  <c r="BM1057" i="5"/>
  <c r="BQ1056" i="5"/>
  <c r="BS1056" i="5" s="1"/>
  <c r="BM1056" i="5"/>
  <c r="BQ1055" i="5"/>
  <c r="BS1055" i="5" s="1"/>
  <c r="BM1055" i="5"/>
  <c r="BQ1054" i="5"/>
  <c r="BS1054" i="5" s="1"/>
  <c r="BM1054" i="5"/>
  <c r="BP1054" i="5" s="1"/>
  <c r="BR1054" i="5" s="1"/>
  <c r="BQ1053" i="5"/>
  <c r="BS1053" i="5" s="1"/>
  <c r="BM1053" i="5"/>
  <c r="BQ1052" i="5"/>
  <c r="BS1052" i="5" s="1"/>
  <c r="BM1052" i="5"/>
  <c r="BQ1051" i="5"/>
  <c r="BS1051" i="5" s="1"/>
  <c r="BM1051" i="5"/>
  <c r="BQ1050" i="5"/>
  <c r="BS1050" i="5" s="1"/>
  <c r="BM1050" i="5"/>
  <c r="BP1050" i="5" s="1"/>
  <c r="BR1050" i="5" s="1"/>
  <c r="BQ1049" i="5"/>
  <c r="BS1049" i="5" s="1"/>
  <c r="BM1049" i="5"/>
  <c r="BP1049" i="5" s="1"/>
  <c r="BR1049" i="5" s="1"/>
  <c r="BQ1048" i="5"/>
  <c r="BS1048" i="5" s="1"/>
  <c r="BM1048" i="5"/>
  <c r="BP1048" i="5" s="1"/>
  <c r="BR1048" i="5" s="1"/>
  <c r="BQ1047" i="5"/>
  <c r="BS1047" i="5" s="1"/>
  <c r="BM1047" i="5"/>
  <c r="BP1047" i="5" s="1"/>
  <c r="BR1047" i="5" s="1"/>
  <c r="BQ1046" i="5"/>
  <c r="BS1046" i="5" s="1"/>
  <c r="BM1046" i="5"/>
  <c r="BP1046" i="5" s="1"/>
  <c r="BR1046" i="5" s="1"/>
  <c r="BQ1045" i="5"/>
  <c r="BS1045" i="5" s="1"/>
  <c r="BM1045" i="5"/>
  <c r="BQ1044" i="5"/>
  <c r="BS1044" i="5" s="1"/>
  <c r="BM1044" i="5"/>
  <c r="BQ1043" i="5"/>
  <c r="BS1043" i="5" s="1"/>
  <c r="BM1043" i="5"/>
  <c r="BQ1042" i="5"/>
  <c r="BS1042" i="5" s="1"/>
  <c r="BM1042" i="5"/>
  <c r="BQ1041" i="5"/>
  <c r="BS1041" i="5" s="1"/>
  <c r="BM1041" i="5"/>
  <c r="BQ1040" i="5"/>
  <c r="BS1040" i="5" s="1"/>
  <c r="BM1040" i="5"/>
  <c r="BQ1039" i="5"/>
  <c r="BS1039" i="5" s="1"/>
  <c r="BM1039" i="5"/>
  <c r="BP1039" i="5" s="1"/>
  <c r="BR1039" i="5" s="1"/>
  <c r="BQ1038" i="5"/>
  <c r="BS1038" i="5" s="1"/>
  <c r="BM1038" i="5"/>
  <c r="BQ1037" i="5"/>
  <c r="BS1037" i="5" s="1"/>
  <c r="BM1037" i="5"/>
  <c r="BQ1036" i="5"/>
  <c r="BS1036" i="5" s="1"/>
  <c r="BM1036" i="5"/>
  <c r="BQ1035" i="5"/>
  <c r="BS1035" i="5" s="1"/>
  <c r="BM1035" i="5"/>
  <c r="BQ1034" i="5"/>
  <c r="BS1034" i="5" s="1"/>
  <c r="BM1034" i="5"/>
  <c r="BQ1033" i="5"/>
  <c r="BS1033" i="5" s="1"/>
  <c r="BM1033" i="5"/>
  <c r="BP1033" i="5" s="1"/>
  <c r="BR1033" i="5" s="1"/>
  <c r="BQ1032" i="5"/>
  <c r="BS1032" i="5" s="1"/>
  <c r="BM1032" i="5"/>
  <c r="BQ1031" i="5"/>
  <c r="BS1031" i="5" s="1"/>
  <c r="BM1031" i="5"/>
  <c r="BQ1030" i="5"/>
  <c r="BS1030" i="5" s="1"/>
  <c r="BM1030" i="5"/>
  <c r="BQ1029" i="5"/>
  <c r="BS1029" i="5" s="1"/>
  <c r="BM1029" i="5"/>
  <c r="BQ1028" i="5"/>
  <c r="BS1028" i="5" s="1"/>
  <c r="BM1028" i="5"/>
  <c r="BQ1027" i="5"/>
  <c r="BS1027" i="5" s="1"/>
  <c r="BM1027" i="5"/>
  <c r="BP1027" i="5" s="1"/>
  <c r="BR1027" i="5" s="1"/>
  <c r="BQ1026" i="5"/>
  <c r="BS1026" i="5" s="1"/>
  <c r="BM1026" i="5"/>
  <c r="BP1026" i="5" s="1"/>
  <c r="BR1026" i="5" s="1"/>
  <c r="BQ1025" i="5"/>
  <c r="BS1025" i="5" s="1"/>
  <c r="BM1025" i="5"/>
  <c r="BQ1024" i="5"/>
  <c r="BS1024" i="5" s="1"/>
  <c r="BM1024" i="5"/>
  <c r="BP1024" i="5" s="1"/>
  <c r="BR1024" i="5" s="1"/>
  <c r="BQ1023" i="5"/>
  <c r="BS1023" i="5" s="1"/>
  <c r="BR1023" i="5"/>
  <c r="BQ1022" i="5"/>
  <c r="BS1022" i="5" s="1"/>
  <c r="BM1022" i="5"/>
  <c r="BQ1021" i="5"/>
  <c r="BS1021" i="5" s="1"/>
  <c r="BM1021" i="5"/>
  <c r="BQ1020" i="5"/>
  <c r="BS1020" i="5" s="1"/>
  <c r="BM1020" i="5"/>
  <c r="BQ1019" i="5"/>
  <c r="BS1019" i="5" s="1"/>
  <c r="BM1019" i="5"/>
  <c r="BQ1018" i="5"/>
  <c r="BS1018" i="5" s="1"/>
  <c r="BM1018" i="5"/>
  <c r="BQ1017" i="5"/>
  <c r="BS1017" i="5" s="1"/>
  <c r="BM1017" i="5"/>
  <c r="BQ1016" i="5"/>
  <c r="BS1016" i="5" s="1"/>
  <c r="BM1016" i="5"/>
  <c r="BQ1015" i="5"/>
  <c r="BS1015" i="5" s="1"/>
  <c r="BM1015" i="5"/>
  <c r="BQ1014" i="5"/>
  <c r="BS1014" i="5" s="1"/>
  <c r="BM1014" i="5"/>
  <c r="BQ1013" i="5"/>
  <c r="BS1013" i="5" s="1"/>
  <c r="BM1013" i="5"/>
  <c r="BQ1012" i="5"/>
  <c r="BS1012" i="5" s="1"/>
  <c r="BM1012" i="5"/>
  <c r="BQ1011" i="5"/>
  <c r="BS1011" i="5" s="1"/>
  <c r="BM1011" i="5"/>
  <c r="BQ1004" i="5"/>
  <c r="BS1004" i="5" s="1"/>
  <c r="BM1004" i="5"/>
  <c r="BQ1003" i="5"/>
  <c r="BS1003" i="5" s="1"/>
  <c r="BM1003" i="5"/>
  <c r="BQ1002" i="5"/>
  <c r="BS1002" i="5" s="1"/>
  <c r="BM1002" i="5"/>
  <c r="BQ1001" i="5"/>
  <c r="BS1001" i="5" s="1"/>
  <c r="BM1001" i="5"/>
  <c r="BQ1000" i="5"/>
  <c r="BS1000" i="5" s="1"/>
  <c r="BM1000" i="5"/>
  <c r="BQ999" i="5"/>
  <c r="BS999" i="5" s="1"/>
  <c r="BM999" i="5"/>
  <c r="BQ998" i="5"/>
  <c r="BS998" i="5" s="1"/>
  <c r="BM998" i="5"/>
  <c r="BQ997" i="5"/>
  <c r="BS997" i="5" s="1"/>
  <c r="BM997" i="5"/>
  <c r="BQ996" i="5"/>
  <c r="BS996" i="5" s="1"/>
  <c r="BM996" i="5"/>
  <c r="BQ995" i="5"/>
  <c r="BS995" i="5" s="1"/>
  <c r="BM995" i="5"/>
  <c r="BQ994" i="5"/>
  <c r="BS994" i="5" s="1"/>
  <c r="BM994" i="5"/>
  <c r="BQ993" i="5"/>
  <c r="BS993" i="5" s="1"/>
  <c r="BM993" i="5"/>
  <c r="BQ992" i="5"/>
  <c r="BS992" i="5" s="1"/>
  <c r="BM992" i="5"/>
  <c r="BQ991" i="5"/>
  <c r="BS991" i="5" s="1"/>
  <c r="BM991" i="5"/>
  <c r="BQ990" i="5"/>
  <c r="BS990" i="5" s="1"/>
  <c r="BM990" i="5"/>
  <c r="BQ989" i="5"/>
  <c r="BS989" i="5" s="1"/>
  <c r="BM989" i="5"/>
  <c r="BQ988" i="5"/>
  <c r="BS988" i="5" s="1"/>
  <c r="BM988" i="5"/>
  <c r="BQ987" i="5"/>
  <c r="BS987" i="5" s="1"/>
  <c r="BM987" i="5"/>
  <c r="BQ986" i="5"/>
  <c r="BS986" i="5" s="1"/>
  <c r="BM986" i="5"/>
  <c r="BQ985" i="5"/>
  <c r="BS985" i="5" s="1"/>
  <c r="BM985" i="5"/>
  <c r="BQ984" i="5"/>
  <c r="BS984" i="5" s="1"/>
  <c r="BM984" i="5"/>
  <c r="BQ983" i="5"/>
  <c r="BS983" i="5" s="1"/>
  <c r="BM983" i="5"/>
  <c r="BQ982" i="5"/>
  <c r="BS982" i="5" s="1"/>
  <c r="BM982" i="5"/>
  <c r="BQ981" i="5"/>
  <c r="BS981" i="5" s="1"/>
  <c r="BM981" i="5"/>
  <c r="BQ980" i="5"/>
  <c r="BS980" i="5" s="1"/>
  <c r="BM980" i="5"/>
  <c r="BQ979" i="5"/>
  <c r="BS979" i="5" s="1"/>
  <c r="BM979" i="5"/>
  <c r="BQ978" i="5"/>
  <c r="BS978" i="5" s="1"/>
  <c r="BM978" i="5"/>
  <c r="BQ977" i="5"/>
  <c r="BS977" i="5" s="1"/>
  <c r="BM977" i="5"/>
  <c r="BQ976" i="5"/>
  <c r="BS976" i="5" s="1"/>
  <c r="BM976" i="5"/>
  <c r="BQ975" i="5"/>
  <c r="BS975" i="5" s="1"/>
  <c r="BM975" i="5"/>
  <c r="BQ974" i="5"/>
  <c r="BS974" i="5" s="1"/>
  <c r="BM974" i="5"/>
  <c r="BQ973" i="5"/>
  <c r="BS973" i="5" s="1"/>
  <c r="BM973" i="5"/>
  <c r="BQ972" i="5"/>
  <c r="BS972" i="5" s="1"/>
  <c r="BM972" i="5"/>
  <c r="BQ971" i="5"/>
  <c r="BS971" i="5" s="1"/>
  <c r="BM971" i="5"/>
  <c r="BQ970" i="5"/>
  <c r="BS970" i="5" s="1"/>
  <c r="BM970" i="5"/>
  <c r="BQ969" i="5"/>
  <c r="BS969" i="5" s="1"/>
  <c r="BM969" i="5"/>
  <c r="BQ968" i="5"/>
  <c r="BS968" i="5" s="1"/>
  <c r="BM968" i="5"/>
  <c r="BQ967" i="5"/>
  <c r="BS967" i="5" s="1"/>
  <c r="BM967" i="5"/>
  <c r="BQ966" i="5"/>
  <c r="BS966" i="5" s="1"/>
  <c r="BM966" i="5"/>
  <c r="BQ965" i="5"/>
  <c r="BS965" i="5" s="1"/>
  <c r="BM965" i="5"/>
  <c r="BQ964" i="5"/>
  <c r="BS964" i="5" s="1"/>
  <c r="BM964" i="5"/>
  <c r="BQ963" i="5"/>
  <c r="BS963" i="5" s="1"/>
  <c r="BM963" i="5"/>
  <c r="BQ962" i="5"/>
  <c r="BS962" i="5" s="1"/>
  <c r="BM962" i="5"/>
  <c r="BQ961" i="5"/>
  <c r="BS961" i="5" s="1"/>
  <c r="BM961" i="5"/>
  <c r="BQ960" i="5"/>
  <c r="BS960" i="5" s="1"/>
  <c r="BM960" i="5"/>
  <c r="BQ959" i="5"/>
  <c r="BS959" i="5" s="1"/>
  <c r="BM959" i="5"/>
  <c r="BQ958" i="5"/>
  <c r="BS958" i="5" s="1"/>
  <c r="BM958" i="5"/>
  <c r="BQ957" i="5"/>
  <c r="BS957" i="5" s="1"/>
  <c r="BM957" i="5"/>
  <c r="BQ956" i="5"/>
  <c r="BS956" i="5" s="1"/>
  <c r="BM956" i="5"/>
  <c r="BQ955" i="5"/>
  <c r="BS955" i="5" s="1"/>
  <c r="BM955" i="5"/>
  <c r="BQ954" i="5"/>
  <c r="BS954" i="5" s="1"/>
  <c r="BM954" i="5"/>
  <c r="BQ953" i="5"/>
  <c r="BS953" i="5" s="1"/>
  <c r="BR953" i="5"/>
  <c r="BQ952" i="5"/>
  <c r="BS952" i="5" s="1"/>
  <c r="BM952" i="5"/>
  <c r="BQ951" i="5"/>
  <c r="BS951" i="5" s="1"/>
  <c r="BM951" i="5"/>
  <c r="BP951" i="5" s="1"/>
  <c r="BR951" i="5" s="1"/>
  <c r="BQ950" i="5"/>
  <c r="BS950" i="5" s="1"/>
  <c r="BM950" i="5"/>
  <c r="BQ949" i="5"/>
  <c r="BS949" i="5" s="1"/>
  <c r="BM949" i="5"/>
  <c r="BQ948" i="5"/>
  <c r="BS948" i="5" s="1"/>
  <c r="BM948" i="5"/>
  <c r="BQ947" i="5"/>
  <c r="BS947" i="5" s="1"/>
  <c r="BM947" i="5"/>
  <c r="BP947" i="5" s="1"/>
  <c r="BR947" i="5" s="1"/>
  <c r="BQ946" i="5"/>
  <c r="BS946" i="5" s="1"/>
  <c r="BM946" i="5"/>
  <c r="BQ945" i="5"/>
  <c r="BS945" i="5" s="1"/>
  <c r="BM945" i="5"/>
  <c r="BQ944" i="5"/>
  <c r="BS944" i="5" s="1"/>
  <c r="BM944" i="5"/>
  <c r="BQ943" i="5"/>
  <c r="BS943" i="5" s="1"/>
  <c r="BM943" i="5"/>
  <c r="BP943" i="5" s="1"/>
  <c r="BR943" i="5" s="1"/>
  <c r="BQ942" i="5"/>
  <c r="BS942" i="5" s="1"/>
  <c r="BM942" i="5"/>
  <c r="BQ941" i="5"/>
  <c r="BS941" i="5" s="1"/>
  <c r="BM941" i="5"/>
  <c r="BQ940" i="5"/>
  <c r="BS940" i="5" s="1"/>
  <c r="BM940" i="5"/>
  <c r="BQ939" i="5"/>
  <c r="BS939" i="5" s="1"/>
  <c r="BM939" i="5"/>
  <c r="BP939" i="5" s="1"/>
  <c r="BR939" i="5" s="1"/>
  <c r="BQ938" i="5"/>
  <c r="BS938" i="5" s="1"/>
  <c r="BM938" i="5"/>
  <c r="BP938" i="5" s="1"/>
  <c r="BR938" i="5" s="1"/>
  <c r="BQ937" i="5"/>
  <c r="BS937" i="5" s="1"/>
  <c r="BM937" i="5"/>
  <c r="BP937" i="5" s="1"/>
  <c r="BR937" i="5" s="1"/>
  <c r="BQ936" i="5"/>
  <c r="BS936" i="5" s="1"/>
  <c r="BM936" i="5"/>
  <c r="BP936" i="5" s="1"/>
  <c r="BR936" i="5" s="1"/>
  <c r="BQ935" i="5"/>
  <c r="BS935" i="5" s="1"/>
  <c r="BM935" i="5"/>
  <c r="BP935" i="5" s="1"/>
  <c r="BR935" i="5" s="1"/>
  <c r="BQ934" i="5"/>
  <c r="BS934" i="5" s="1"/>
  <c r="BM934" i="5"/>
  <c r="BQ933" i="5"/>
  <c r="BS933" i="5" s="1"/>
  <c r="BM933" i="5"/>
  <c r="BQ932" i="5"/>
  <c r="BS932" i="5" s="1"/>
  <c r="BM932" i="5"/>
  <c r="BQ931" i="5"/>
  <c r="BS931" i="5" s="1"/>
  <c r="BM931" i="5"/>
  <c r="BP931" i="5" s="1"/>
  <c r="BR931" i="5" s="1"/>
  <c r="BQ930" i="5"/>
  <c r="BS930" i="5" s="1"/>
  <c r="BM930" i="5"/>
  <c r="BQ929" i="5"/>
  <c r="BS929" i="5" s="1"/>
  <c r="BM929" i="5"/>
  <c r="BQ928" i="5"/>
  <c r="BS928" i="5" s="1"/>
  <c r="BM928" i="5"/>
  <c r="BQ927" i="5"/>
  <c r="BS927" i="5" s="1"/>
  <c r="BM927" i="5"/>
  <c r="BP927" i="5" s="1"/>
  <c r="BR927" i="5" s="1"/>
  <c r="BQ926" i="5"/>
  <c r="BS926" i="5" s="1"/>
  <c r="BM926" i="5"/>
  <c r="BQ925" i="5"/>
  <c r="BS925" i="5" s="1"/>
  <c r="BM925" i="5"/>
  <c r="BQ924" i="5"/>
  <c r="BS924" i="5" s="1"/>
  <c r="BM924" i="5"/>
  <c r="BQ923" i="5"/>
  <c r="BS923" i="5" s="1"/>
  <c r="BM923" i="5"/>
  <c r="BP923" i="5" s="1"/>
  <c r="BR923" i="5" s="1"/>
  <c r="BQ922" i="5"/>
  <c r="BS922" i="5" s="1"/>
  <c r="BM922" i="5"/>
  <c r="BP922" i="5" s="1"/>
  <c r="BR922" i="5" s="1"/>
  <c r="BQ921" i="5"/>
  <c r="BS921" i="5" s="1"/>
  <c r="BM921" i="5"/>
  <c r="BP921" i="5" s="1"/>
  <c r="BR921" i="5" s="1"/>
  <c r="BQ920" i="5"/>
  <c r="BS920" i="5" s="1"/>
  <c r="BM920" i="5"/>
  <c r="BP920" i="5" s="1"/>
  <c r="BR920" i="5" s="1"/>
  <c r="BQ919" i="5"/>
  <c r="BS919" i="5" s="1"/>
  <c r="BM919" i="5"/>
  <c r="BP919" i="5" s="1"/>
  <c r="BR919" i="5" s="1"/>
  <c r="BQ918" i="5"/>
  <c r="BS918" i="5" s="1"/>
  <c r="BM918" i="5"/>
  <c r="BQ917" i="5"/>
  <c r="BS917" i="5" s="1"/>
  <c r="BM917" i="5"/>
  <c r="BQ916" i="5"/>
  <c r="BS916" i="5" s="1"/>
  <c r="BM916" i="5"/>
  <c r="BQ915" i="5"/>
  <c r="BS915" i="5" s="1"/>
  <c r="BM915" i="5"/>
  <c r="BQ914" i="5"/>
  <c r="BS914" i="5" s="1"/>
  <c r="BM914" i="5"/>
  <c r="BQ913" i="5"/>
  <c r="BS913" i="5" s="1"/>
  <c r="BM913" i="5"/>
  <c r="BP913" i="5" s="1"/>
  <c r="BR913" i="5" s="1"/>
  <c r="BQ912" i="5"/>
  <c r="BS912" i="5" s="1"/>
  <c r="BM912" i="5"/>
  <c r="BQ911" i="5"/>
  <c r="BS911" i="5" s="1"/>
  <c r="BM911" i="5"/>
  <c r="BP911" i="5" s="1"/>
  <c r="BR911" i="5" s="1"/>
  <c r="BQ910" i="5"/>
  <c r="BS910" i="5" s="1"/>
  <c r="BM910" i="5"/>
  <c r="BP910" i="5" s="1"/>
  <c r="BR910" i="5" s="1"/>
  <c r="BQ909" i="5"/>
  <c r="BS909" i="5" s="1"/>
  <c r="BM909" i="5"/>
  <c r="BP909" i="5" s="1"/>
  <c r="BR909" i="5" s="1"/>
  <c r="BQ908" i="5"/>
  <c r="BS908" i="5" s="1"/>
  <c r="BM908" i="5"/>
  <c r="BQ907" i="5"/>
  <c r="BS907" i="5" s="1"/>
  <c r="BM907" i="5"/>
  <c r="BQ906" i="5"/>
  <c r="BS906" i="5" s="1"/>
  <c r="BM906" i="5"/>
  <c r="BQ905" i="5"/>
  <c r="BS905" i="5" s="1"/>
  <c r="BM905" i="5"/>
  <c r="BQ904" i="5"/>
  <c r="BS904" i="5" s="1"/>
  <c r="BM904" i="5"/>
  <c r="BQ903" i="5"/>
  <c r="BS903" i="5" s="1"/>
  <c r="BM903" i="5"/>
  <c r="BP903" i="5" s="1"/>
  <c r="BR903" i="5" s="1"/>
  <c r="BQ902" i="5"/>
  <c r="BS902" i="5" s="1"/>
  <c r="BM902" i="5"/>
  <c r="BQ901" i="5"/>
  <c r="BS901" i="5" s="1"/>
  <c r="BM901" i="5"/>
  <c r="BQ900" i="5"/>
  <c r="BS900" i="5" s="1"/>
  <c r="BM900" i="5"/>
  <c r="BQ899" i="5"/>
  <c r="BS899" i="5" s="1"/>
  <c r="BM899" i="5"/>
  <c r="BP899" i="5" s="1"/>
  <c r="BR899" i="5" s="1"/>
  <c r="BQ898" i="5"/>
  <c r="BS898" i="5" s="1"/>
  <c r="BM898" i="5"/>
  <c r="BQ897" i="5"/>
  <c r="BS897" i="5" s="1"/>
  <c r="BM897" i="5"/>
  <c r="BQ896" i="5"/>
  <c r="BS896" i="5" s="1"/>
  <c r="BM896" i="5"/>
  <c r="BQ895" i="5"/>
  <c r="BS895" i="5" s="1"/>
  <c r="BM895" i="5"/>
  <c r="BP895" i="5" s="1"/>
  <c r="BR895" i="5" s="1"/>
  <c r="BQ894" i="5"/>
  <c r="BS894" i="5" s="1"/>
  <c r="BM894" i="5"/>
  <c r="BP894" i="5" s="1"/>
  <c r="BR894" i="5" s="1"/>
  <c r="BQ893" i="5"/>
  <c r="BS893" i="5" s="1"/>
  <c r="BM893" i="5"/>
  <c r="BP893" i="5" s="1"/>
  <c r="BR893" i="5" s="1"/>
  <c r="BQ892" i="5"/>
  <c r="BS892" i="5" s="1"/>
  <c r="BM892" i="5"/>
  <c r="BQ891" i="5"/>
  <c r="BS891" i="5" s="1"/>
  <c r="BM891" i="5"/>
  <c r="BP891" i="5" s="1"/>
  <c r="BR891" i="5" s="1"/>
  <c r="BQ890" i="5"/>
  <c r="BS890" i="5" s="1"/>
  <c r="BM890" i="5"/>
  <c r="BQ889" i="5"/>
  <c r="BS889" i="5" s="1"/>
  <c r="BM889" i="5"/>
  <c r="BQ888" i="5"/>
  <c r="BS888" i="5" s="1"/>
  <c r="BM888" i="5"/>
  <c r="BQ887" i="5"/>
  <c r="BS887" i="5" s="1"/>
  <c r="BM887" i="5"/>
  <c r="BQ886" i="5"/>
  <c r="BS886" i="5" s="1"/>
  <c r="BM886" i="5"/>
  <c r="BP886" i="5" s="1"/>
  <c r="BR886" i="5" s="1"/>
  <c r="BQ885" i="5"/>
  <c r="BS885" i="5" s="1"/>
  <c r="BM885" i="5"/>
  <c r="BQ884" i="5"/>
  <c r="BS884" i="5" s="1"/>
  <c r="BM884" i="5"/>
  <c r="BQ883" i="5"/>
  <c r="BS883" i="5" s="1"/>
  <c r="BM883" i="5"/>
  <c r="BQ882" i="5"/>
  <c r="BS882" i="5" s="1"/>
  <c r="BM882" i="5"/>
  <c r="BP882" i="5" s="1"/>
  <c r="BR882" i="5" s="1"/>
  <c r="BQ881" i="5"/>
  <c r="BS881" i="5" s="1"/>
  <c r="BM881" i="5"/>
  <c r="BQ880" i="5"/>
  <c r="BS880" i="5" s="1"/>
  <c r="BM880" i="5"/>
  <c r="BQ879" i="5"/>
  <c r="BS879" i="5" s="1"/>
  <c r="BM879" i="5"/>
  <c r="BQ878" i="5"/>
  <c r="BS878" i="5" s="1"/>
  <c r="BM878" i="5"/>
  <c r="BP878" i="5" s="1"/>
  <c r="BR878" i="5" s="1"/>
  <c r="BQ877" i="5"/>
  <c r="BS877" i="5" s="1"/>
  <c r="BM877" i="5"/>
  <c r="BQ876" i="5"/>
  <c r="BS876" i="5" s="1"/>
  <c r="BM876" i="5"/>
  <c r="BQ875" i="5"/>
  <c r="BS875" i="5" s="1"/>
  <c r="BM875" i="5"/>
  <c r="BQ874" i="5"/>
  <c r="BS874" i="5" s="1"/>
  <c r="BM874" i="5"/>
  <c r="BP874" i="5" s="1"/>
  <c r="BR874" i="5" s="1"/>
  <c r="BQ873" i="5"/>
  <c r="BS873" i="5" s="1"/>
  <c r="BM873" i="5"/>
  <c r="BQ872" i="5"/>
  <c r="BS872" i="5" s="1"/>
  <c r="BM872" i="5"/>
  <c r="BQ871" i="5"/>
  <c r="BS871" i="5" s="1"/>
  <c r="BM871" i="5"/>
  <c r="BQ870" i="5"/>
  <c r="BS870" i="5" s="1"/>
  <c r="BM870" i="5"/>
  <c r="BP870" i="5" s="1"/>
  <c r="BR870" i="5" s="1"/>
  <c r="BQ869" i="5"/>
  <c r="BS869" i="5" s="1"/>
  <c r="BM869" i="5"/>
  <c r="BQ868" i="5"/>
  <c r="BS868" i="5" s="1"/>
  <c r="BM868" i="5"/>
  <c r="BQ867" i="5"/>
  <c r="BS867" i="5" s="1"/>
  <c r="BM867" i="5"/>
  <c r="BQ860" i="5"/>
  <c r="BS860" i="5" s="1"/>
  <c r="BM860" i="5"/>
  <c r="BP860" i="5" s="1"/>
  <c r="BR860" i="5" s="1"/>
  <c r="BQ859" i="5"/>
  <c r="BS859" i="5" s="1"/>
  <c r="BM859" i="5"/>
  <c r="BQ858" i="5"/>
  <c r="BS858" i="5" s="1"/>
  <c r="BM858" i="5"/>
  <c r="BQ857" i="5"/>
  <c r="BS857" i="5" s="1"/>
  <c r="BM857" i="5"/>
  <c r="BQ856" i="5"/>
  <c r="BS856" i="5" s="1"/>
  <c r="BM856" i="5"/>
  <c r="BP856" i="5" s="1"/>
  <c r="BR856" i="5" s="1"/>
  <c r="BQ855" i="5"/>
  <c r="BS855" i="5" s="1"/>
  <c r="BM855" i="5"/>
  <c r="BQ854" i="5"/>
  <c r="BS854" i="5" s="1"/>
  <c r="BM854" i="5"/>
  <c r="BQ853" i="5"/>
  <c r="BS853" i="5" s="1"/>
  <c r="BM853" i="5"/>
  <c r="BQ852" i="5"/>
  <c r="BS852" i="5" s="1"/>
  <c r="BM852" i="5"/>
  <c r="BP852" i="5" s="1"/>
  <c r="BR852" i="5" s="1"/>
  <c r="BQ851" i="5"/>
  <c r="BS851" i="5" s="1"/>
  <c r="BM851" i="5"/>
  <c r="BQ850" i="5"/>
  <c r="BS850" i="5" s="1"/>
  <c r="BM850" i="5"/>
  <c r="BQ849" i="5"/>
  <c r="BS849" i="5" s="1"/>
  <c r="BM849" i="5"/>
  <c r="BQ848" i="5"/>
  <c r="BS848" i="5" s="1"/>
  <c r="BM848" i="5"/>
  <c r="BP848" i="5" s="1"/>
  <c r="BR848" i="5" s="1"/>
  <c r="BQ847" i="5"/>
  <c r="BS847" i="5" s="1"/>
  <c r="BM847" i="5"/>
  <c r="BQ846" i="5"/>
  <c r="BS846" i="5" s="1"/>
  <c r="BM846" i="5"/>
  <c r="BQ845" i="5"/>
  <c r="BS845" i="5" s="1"/>
  <c r="BM845" i="5"/>
  <c r="BQ844" i="5"/>
  <c r="BS844" i="5" s="1"/>
  <c r="BM844" i="5"/>
  <c r="BP844" i="5" s="1"/>
  <c r="BR844" i="5" s="1"/>
  <c r="BQ843" i="5"/>
  <c r="BS843" i="5" s="1"/>
  <c r="BM843" i="5"/>
  <c r="BQ842" i="5"/>
  <c r="BS842" i="5" s="1"/>
  <c r="BM842" i="5"/>
  <c r="BQ841" i="5"/>
  <c r="BS841" i="5" s="1"/>
  <c r="BM841" i="5"/>
  <c r="BQ840" i="5"/>
  <c r="BS840" i="5" s="1"/>
  <c r="BM840" i="5"/>
  <c r="BP840" i="5" s="1"/>
  <c r="BR840" i="5" s="1"/>
  <c r="BQ839" i="5"/>
  <c r="BS839" i="5" s="1"/>
  <c r="BM839" i="5"/>
  <c r="BQ838" i="5"/>
  <c r="BS838" i="5" s="1"/>
  <c r="BM838" i="5"/>
  <c r="BQ837" i="5"/>
  <c r="BS837" i="5" s="1"/>
  <c r="BM837" i="5"/>
  <c r="BQ836" i="5"/>
  <c r="BS836" i="5" s="1"/>
  <c r="BM836" i="5"/>
  <c r="BP836" i="5" s="1"/>
  <c r="BR836" i="5" s="1"/>
  <c r="BQ835" i="5"/>
  <c r="BS835" i="5" s="1"/>
  <c r="BM835" i="5"/>
  <c r="BQ834" i="5"/>
  <c r="BS834" i="5" s="1"/>
  <c r="BM834" i="5"/>
  <c r="BQ833" i="5"/>
  <c r="BS833" i="5" s="1"/>
  <c r="BM833" i="5"/>
  <c r="BQ832" i="5"/>
  <c r="BS832" i="5" s="1"/>
  <c r="BM832" i="5"/>
  <c r="BP832" i="5" s="1"/>
  <c r="BR832" i="5" s="1"/>
  <c r="BT832" i="5" s="1"/>
  <c r="BQ831" i="5"/>
  <c r="BS831" i="5" s="1"/>
  <c r="BM831" i="5"/>
  <c r="BQ830" i="5"/>
  <c r="BS830" i="5" s="1"/>
  <c r="BM830" i="5"/>
  <c r="BQ829" i="5"/>
  <c r="BS829" i="5" s="1"/>
  <c r="BM829" i="5"/>
  <c r="BQ828" i="5"/>
  <c r="BS828" i="5" s="1"/>
  <c r="BM828" i="5"/>
  <c r="BP828" i="5" s="1"/>
  <c r="BR828" i="5" s="1"/>
  <c r="BQ827" i="5"/>
  <c r="BS827" i="5" s="1"/>
  <c r="BM827" i="5"/>
  <c r="BQ826" i="5"/>
  <c r="BS826" i="5" s="1"/>
  <c r="BM826" i="5"/>
  <c r="BQ825" i="5"/>
  <c r="BS825" i="5" s="1"/>
  <c r="BM825" i="5"/>
  <c r="BQ824" i="5"/>
  <c r="BS824" i="5" s="1"/>
  <c r="BM824" i="5"/>
  <c r="BP824" i="5" s="1"/>
  <c r="BR824" i="5" s="1"/>
  <c r="BQ823" i="5"/>
  <c r="BS823" i="5" s="1"/>
  <c r="BM823" i="5"/>
  <c r="BQ822" i="5"/>
  <c r="BS822" i="5" s="1"/>
  <c r="BM822" i="5"/>
  <c r="BQ821" i="5"/>
  <c r="BS821" i="5" s="1"/>
  <c r="BM821" i="5"/>
  <c r="BQ820" i="5"/>
  <c r="BS820" i="5" s="1"/>
  <c r="BM820" i="5"/>
  <c r="BP820" i="5" s="1"/>
  <c r="BR820" i="5" s="1"/>
  <c r="BQ819" i="5"/>
  <c r="BS819" i="5" s="1"/>
  <c r="BM819" i="5"/>
  <c r="BQ818" i="5"/>
  <c r="BS818" i="5" s="1"/>
  <c r="BM818" i="5"/>
  <c r="BQ817" i="5"/>
  <c r="BS817" i="5" s="1"/>
  <c r="BM817" i="5"/>
  <c r="BQ816" i="5"/>
  <c r="BS816" i="5" s="1"/>
  <c r="BM816" i="5"/>
  <c r="BP816" i="5" s="1"/>
  <c r="BR816" i="5" s="1"/>
  <c r="BQ815" i="5"/>
  <c r="BS815" i="5" s="1"/>
  <c r="BM815" i="5"/>
  <c r="BQ814" i="5"/>
  <c r="BS814" i="5" s="1"/>
  <c r="BM814" i="5"/>
  <c r="BQ813" i="5"/>
  <c r="BS813" i="5" s="1"/>
  <c r="BM813" i="5"/>
  <c r="BQ812" i="5"/>
  <c r="BS812" i="5" s="1"/>
  <c r="BM812" i="5"/>
  <c r="BP812" i="5" s="1"/>
  <c r="BR812" i="5" s="1"/>
  <c r="BQ811" i="5"/>
  <c r="BS811" i="5" s="1"/>
  <c r="BM811" i="5"/>
  <c r="BQ810" i="5"/>
  <c r="BS810" i="5" s="1"/>
  <c r="BM810" i="5"/>
  <c r="BQ809" i="5"/>
  <c r="BS809" i="5" s="1"/>
  <c r="BM809" i="5"/>
  <c r="BQ808" i="5"/>
  <c r="BS808" i="5" s="1"/>
  <c r="BM808" i="5"/>
  <c r="BP808" i="5" s="1"/>
  <c r="BR808" i="5" s="1"/>
  <c r="BQ807" i="5"/>
  <c r="BS807" i="5" s="1"/>
  <c r="BM807" i="5"/>
  <c r="BQ806" i="5"/>
  <c r="BS806" i="5" s="1"/>
  <c r="BM806" i="5"/>
  <c r="BQ805" i="5"/>
  <c r="BS805" i="5" s="1"/>
  <c r="BM805" i="5"/>
  <c r="BQ804" i="5"/>
  <c r="BS804" i="5" s="1"/>
  <c r="BM804" i="5"/>
  <c r="BP804" i="5" s="1"/>
  <c r="BR804" i="5" s="1"/>
  <c r="BQ803" i="5"/>
  <c r="BS803" i="5" s="1"/>
  <c r="BM803" i="5"/>
  <c r="BQ802" i="5"/>
  <c r="BS802" i="5" s="1"/>
  <c r="BM802" i="5"/>
  <c r="BQ801" i="5"/>
  <c r="BS801" i="5" s="1"/>
  <c r="BM801" i="5"/>
  <c r="BQ794" i="5"/>
  <c r="BS794" i="5" s="1"/>
  <c r="BM794" i="5"/>
  <c r="BP794" i="5" s="1"/>
  <c r="BR794" i="5" s="1"/>
  <c r="BT794" i="5" s="1"/>
  <c r="BQ793" i="5"/>
  <c r="BS793" i="5" s="1"/>
  <c r="BM793" i="5"/>
  <c r="BQ792" i="5"/>
  <c r="BS792" i="5" s="1"/>
  <c r="BM792" i="5"/>
  <c r="BQ791" i="5"/>
  <c r="BS791" i="5" s="1"/>
  <c r="BM791" i="5"/>
  <c r="BQ790" i="5"/>
  <c r="BS790" i="5" s="1"/>
  <c r="BM790" i="5"/>
  <c r="BP790" i="5" s="1"/>
  <c r="BR790" i="5" s="1"/>
  <c r="BQ789" i="5"/>
  <c r="BS789" i="5" s="1"/>
  <c r="BM789" i="5"/>
  <c r="BQ788" i="5"/>
  <c r="BS788" i="5" s="1"/>
  <c r="BM788" i="5"/>
  <c r="BQ787" i="5"/>
  <c r="BS787" i="5" s="1"/>
  <c r="BM787" i="5"/>
  <c r="BQ786" i="5"/>
  <c r="BS786" i="5" s="1"/>
  <c r="BM786" i="5"/>
  <c r="BP786" i="5" s="1"/>
  <c r="BR786" i="5" s="1"/>
  <c r="BQ785" i="5"/>
  <c r="BS785" i="5" s="1"/>
  <c r="BM785" i="5"/>
  <c r="BQ784" i="5"/>
  <c r="BS784" i="5" s="1"/>
  <c r="BM784" i="5"/>
  <c r="BQ783" i="5"/>
  <c r="BS783" i="5" s="1"/>
  <c r="BM783" i="5"/>
  <c r="BQ782" i="5"/>
  <c r="BS782" i="5" s="1"/>
  <c r="BM782" i="5"/>
  <c r="BP782" i="5" s="1"/>
  <c r="BR782" i="5" s="1"/>
  <c r="BQ781" i="5"/>
  <c r="BS781" i="5" s="1"/>
  <c r="BM781" i="5"/>
  <c r="BQ780" i="5"/>
  <c r="BS780" i="5" s="1"/>
  <c r="BM780" i="5"/>
  <c r="BQ779" i="5"/>
  <c r="BS779" i="5" s="1"/>
  <c r="BM779" i="5"/>
  <c r="BQ778" i="5"/>
  <c r="BS778" i="5" s="1"/>
  <c r="BM778" i="5"/>
  <c r="BP778" i="5" s="1"/>
  <c r="BR778" i="5" s="1"/>
  <c r="BQ777" i="5"/>
  <c r="BS777" i="5" s="1"/>
  <c r="BM777" i="5"/>
  <c r="BQ776" i="5"/>
  <c r="BS776" i="5" s="1"/>
  <c r="BM776" i="5"/>
  <c r="BQ775" i="5"/>
  <c r="BS775" i="5" s="1"/>
  <c r="BM775" i="5"/>
  <c r="BQ774" i="5"/>
  <c r="BS774" i="5" s="1"/>
  <c r="BM774" i="5"/>
  <c r="BP774" i="5" s="1"/>
  <c r="BR774" i="5" s="1"/>
  <c r="BQ773" i="5"/>
  <c r="BS773" i="5" s="1"/>
  <c r="BM773" i="5"/>
  <c r="BQ772" i="5"/>
  <c r="BS772" i="5" s="1"/>
  <c r="BM772" i="5"/>
  <c r="BQ771" i="5"/>
  <c r="BS771" i="5" s="1"/>
  <c r="BM771" i="5"/>
  <c r="BQ770" i="5"/>
  <c r="BS770" i="5" s="1"/>
  <c r="BM770" i="5"/>
  <c r="BP770" i="5" s="1"/>
  <c r="BR770" i="5" s="1"/>
  <c r="BQ769" i="5"/>
  <c r="BS769" i="5" s="1"/>
  <c r="BM769" i="5"/>
  <c r="BP769" i="5" s="1"/>
  <c r="BR769" i="5" s="1"/>
  <c r="BQ768" i="5"/>
  <c r="BS768" i="5" s="1"/>
  <c r="BM768" i="5"/>
  <c r="BQ767" i="5"/>
  <c r="BS767" i="5" s="1"/>
  <c r="BM767" i="5"/>
  <c r="BQ766" i="5"/>
  <c r="BS766" i="5" s="1"/>
  <c r="BM766" i="5"/>
  <c r="BQ765" i="5"/>
  <c r="BS765" i="5" s="1"/>
  <c r="BM765" i="5"/>
  <c r="BQ764" i="5"/>
  <c r="BS764" i="5" s="1"/>
  <c r="BM764" i="5"/>
  <c r="BP764" i="5" s="1"/>
  <c r="BR764" i="5" s="1"/>
  <c r="BQ763" i="5"/>
  <c r="BS763" i="5" s="1"/>
  <c r="BM763" i="5"/>
  <c r="BQ762" i="5"/>
  <c r="BS762" i="5" s="1"/>
  <c r="BM762" i="5"/>
  <c r="BP762" i="5" s="1"/>
  <c r="BR762" i="5" s="1"/>
  <c r="BQ761" i="5"/>
  <c r="BS761" i="5" s="1"/>
  <c r="BM761" i="5"/>
  <c r="BP761" i="5" s="1"/>
  <c r="BR761" i="5" s="1"/>
  <c r="BQ760" i="5"/>
  <c r="BS760" i="5" s="1"/>
  <c r="BM760" i="5"/>
  <c r="BQ759" i="5"/>
  <c r="BS759" i="5" s="1"/>
  <c r="BM759" i="5"/>
  <c r="BP759" i="5" s="1"/>
  <c r="BR759" i="5" s="1"/>
  <c r="BQ758" i="5"/>
  <c r="BS758" i="5" s="1"/>
  <c r="BM758" i="5"/>
  <c r="BQ757" i="5"/>
  <c r="BS757" i="5" s="1"/>
  <c r="BM757" i="5"/>
  <c r="BQ756" i="5"/>
  <c r="BS756" i="5" s="1"/>
  <c r="BM756" i="5"/>
  <c r="BP756" i="5" s="1"/>
  <c r="BR756" i="5" s="1"/>
  <c r="BQ755" i="5"/>
  <c r="BS755" i="5" s="1"/>
  <c r="BM755" i="5"/>
  <c r="BQ754" i="5"/>
  <c r="BS754" i="5" s="1"/>
  <c r="BM754" i="5"/>
  <c r="BP754" i="5" s="1"/>
  <c r="BR754" i="5" s="1"/>
  <c r="BQ753" i="5"/>
  <c r="BS753" i="5" s="1"/>
  <c r="BM753" i="5"/>
  <c r="BP753" i="5" s="1"/>
  <c r="BR753" i="5" s="1"/>
  <c r="BQ752" i="5"/>
  <c r="BS752" i="5" s="1"/>
  <c r="BM752" i="5"/>
  <c r="BQ751" i="5"/>
  <c r="BS751" i="5" s="1"/>
  <c r="BM751" i="5"/>
  <c r="BQ750" i="5"/>
  <c r="BS750" i="5" s="1"/>
  <c r="BM750" i="5"/>
  <c r="BQ749" i="5"/>
  <c r="BS749" i="5" s="1"/>
  <c r="BM749" i="5"/>
  <c r="BQ748" i="5"/>
  <c r="BS748" i="5" s="1"/>
  <c r="BM748" i="5"/>
  <c r="BP748" i="5" s="1"/>
  <c r="BR748" i="5" s="1"/>
  <c r="BQ747" i="5"/>
  <c r="BS747" i="5" s="1"/>
  <c r="BM747" i="5"/>
  <c r="BQ746" i="5"/>
  <c r="BS746" i="5" s="1"/>
  <c r="BM746" i="5"/>
  <c r="BP746" i="5" s="1"/>
  <c r="BR746" i="5" s="1"/>
  <c r="BQ745" i="5"/>
  <c r="BS745" i="5" s="1"/>
  <c r="BM745" i="5"/>
  <c r="BP745" i="5" s="1"/>
  <c r="BR745" i="5" s="1"/>
  <c r="BQ744" i="5"/>
  <c r="BS744" i="5" s="1"/>
  <c r="BM744" i="5"/>
  <c r="BQ743" i="5"/>
  <c r="BS743" i="5" s="1"/>
  <c r="BM743" i="5"/>
  <c r="BP743" i="5" s="1"/>
  <c r="BR743" i="5" s="1"/>
  <c r="BQ742" i="5"/>
  <c r="BS742" i="5" s="1"/>
  <c r="BM742" i="5"/>
  <c r="BQ741" i="5"/>
  <c r="BS741" i="5" s="1"/>
  <c r="BM741" i="5"/>
  <c r="BQ740" i="5"/>
  <c r="BS740" i="5" s="1"/>
  <c r="BM740" i="5"/>
  <c r="BP740" i="5" s="1"/>
  <c r="BR740" i="5" s="1"/>
  <c r="BQ739" i="5"/>
  <c r="BS739" i="5" s="1"/>
  <c r="BM739" i="5"/>
  <c r="BQ738" i="5"/>
  <c r="BS738" i="5" s="1"/>
  <c r="BM738" i="5"/>
  <c r="BP738" i="5" s="1"/>
  <c r="BR738" i="5" s="1"/>
  <c r="BQ737" i="5"/>
  <c r="BS737" i="5" s="1"/>
  <c r="BM737" i="5"/>
  <c r="BP737" i="5" s="1"/>
  <c r="BR737" i="5" s="1"/>
  <c r="BQ736" i="5"/>
  <c r="BS736" i="5" s="1"/>
  <c r="BM736" i="5"/>
  <c r="BQ735" i="5"/>
  <c r="BS735" i="5" s="1"/>
  <c r="BM735" i="5"/>
  <c r="BQ734" i="5"/>
  <c r="BS734" i="5" s="1"/>
  <c r="BM734" i="5"/>
  <c r="BQ733" i="5"/>
  <c r="BS733" i="5" s="1"/>
  <c r="BM733" i="5"/>
  <c r="BQ732" i="5"/>
  <c r="BS732" i="5" s="1"/>
  <c r="BM732" i="5"/>
  <c r="BP732" i="5" s="1"/>
  <c r="BR732" i="5" s="1"/>
  <c r="BQ731" i="5"/>
  <c r="BS731" i="5" s="1"/>
  <c r="BM731" i="5"/>
  <c r="BQ730" i="5"/>
  <c r="BS730" i="5" s="1"/>
  <c r="BM730" i="5"/>
  <c r="BP730" i="5" s="1"/>
  <c r="BR730" i="5" s="1"/>
  <c r="BQ729" i="5"/>
  <c r="BS729" i="5" s="1"/>
  <c r="BM729" i="5"/>
  <c r="BP729" i="5" s="1"/>
  <c r="BR729" i="5" s="1"/>
  <c r="BQ728" i="5"/>
  <c r="BS728" i="5" s="1"/>
  <c r="BM728" i="5"/>
  <c r="BQ727" i="5"/>
  <c r="BS727" i="5" s="1"/>
  <c r="BM727" i="5"/>
  <c r="BP727" i="5" s="1"/>
  <c r="BR727" i="5" s="1"/>
  <c r="BQ726" i="5"/>
  <c r="BS726" i="5" s="1"/>
  <c r="BM726" i="5"/>
  <c r="BQ725" i="5"/>
  <c r="BS725" i="5" s="1"/>
  <c r="BM725" i="5"/>
  <c r="BQ724" i="5"/>
  <c r="BS724" i="5" s="1"/>
  <c r="BM724" i="5"/>
  <c r="BP724" i="5" s="1"/>
  <c r="BR724" i="5" s="1"/>
  <c r="BT724" i="5" s="1"/>
  <c r="BQ723" i="5"/>
  <c r="BS723" i="5" s="1"/>
  <c r="BM723" i="5"/>
  <c r="BQ722" i="5"/>
  <c r="BS722" i="5" s="1"/>
  <c r="BM722" i="5"/>
  <c r="BP722" i="5" s="1"/>
  <c r="BR722" i="5" s="1"/>
  <c r="BT722" i="5" s="1"/>
  <c r="BQ721" i="5"/>
  <c r="BS721" i="5" s="1"/>
  <c r="BM721" i="5"/>
  <c r="BP721" i="5" s="1"/>
  <c r="BR721" i="5" s="1"/>
  <c r="BQ720" i="5"/>
  <c r="BS720" i="5" s="1"/>
  <c r="BM720" i="5"/>
  <c r="BQ719" i="5"/>
  <c r="BS719" i="5" s="1"/>
  <c r="BM719" i="5"/>
  <c r="BQ718" i="5"/>
  <c r="BS718" i="5" s="1"/>
  <c r="BM718" i="5"/>
  <c r="BQ717" i="5"/>
  <c r="BS717" i="5" s="1"/>
  <c r="BM717" i="5"/>
  <c r="BQ716" i="5"/>
  <c r="BS716" i="5" s="1"/>
  <c r="BM716" i="5"/>
  <c r="BP716" i="5" s="1"/>
  <c r="BR716" i="5" s="1"/>
  <c r="BT716" i="5" s="1"/>
  <c r="BQ715" i="5"/>
  <c r="BS715" i="5" s="1"/>
  <c r="BM715" i="5"/>
  <c r="BQ714" i="5"/>
  <c r="BS714" i="5" s="1"/>
  <c r="BM714" i="5"/>
  <c r="BP714" i="5" s="1"/>
  <c r="BR714" i="5" s="1"/>
  <c r="BQ713" i="5"/>
  <c r="BS713" i="5" s="1"/>
  <c r="BM713" i="5"/>
  <c r="BP713" i="5" s="1"/>
  <c r="BR713" i="5" s="1"/>
  <c r="BQ712" i="5"/>
  <c r="BS712" i="5" s="1"/>
  <c r="BM712" i="5"/>
  <c r="BQ711" i="5"/>
  <c r="BS711" i="5" s="1"/>
  <c r="BM711" i="5"/>
  <c r="BP711" i="5" s="1"/>
  <c r="BR711" i="5" s="1"/>
  <c r="BQ710" i="5"/>
  <c r="BS710" i="5" s="1"/>
  <c r="BM710" i="5"/>
  <c r="BQ709" i="5"/>
  <c r="BS709" i="5" s="1"/>
  <c r="BM709" i="5"/>
  <c r="BQ708" i="5"/>
  <c r="BS708" i="5" s="1"/>
  <c r="BM708" i="5"/>
  <c r="BP708" i="5" s="1"/>
  <c r="BR708" i="5" s="1"/>
  <c r="BQ707" i="5"/>
  <c r="BS707" i="5" s="1"/>
  <c r="BM707" i="5"/>
  <c r="BQ706" i="5"/>
  <c r="BS706" i="5" s="1"/>
  <c r="BM706" i="5"/>
  <c r="BP706" i="5" s="1"/>
  <c r="BR706" i="5" s="1"/>
  <c r="BQ705" i="5"/>
  <c r="BS705" i="5" s="1"/>
  <c r="BM705" i="5"/>
  <c r="BP705" i="5" s="1"/>
  <c r="BR705" i="5" s="1"/>
  <c r="BQ704" i="5"/>
  <c r="BS704" i="5" s="1"/>
  <c r="BM704" i="5"/>
  <c r="BQ703" i="5"/>
  <c r="BS703" i="5" s="1"/>
  <c r="BM703" i="5"/>
  <c r="BQ702" i="5"/>
  <c r="BS702" i="5" s="1"/>
  <c r="BM702" i="5"/>
  <c r="BQ701" i="5"/>
  <c r="BS701" i="5" s="1"/>
  <c r="BM701" i="5"/>
  <c r="BQ700" i="5"/>
  <c r="BS700" i="5" s="1"/>
  <c r="BM700" i="5"/>
  <c r="BP700" i="5" s="1"/>
  <c r="BR700" i="5" s="1"/>
  <c r="BQ699" i="5"/>
  <c r="BS699" i="5" s="1"/>
  <c r="BM699" i="5"/>
  <c r="BQ698" i="5"/>
  <c r="BS698" i="5" s="1"/>
  <c r="BM698" i="5"/>
  <c r="BP698" i="5" s="1"/>
  <c r="BR698" i="5" s="1"/>
  <c r="BQ697" i="5"/>
  <c r="BS697" i="5" s="1"/>
  <c r="BM697" i="5"/>
  <c r="BP697" i="5" s="1"/>
  <c r="BR697" i="5" s="1"/>
  <c r="BQ696" i="5"/>
  <c r="BS696" i="5" s="1"/>
  <c r="BM696" i="5"/>
  <c r="BQ695" i="5"/>
  <c r="BS695" i="5" s="1"/>
  <c r="BM695" i="5"/>
  <c r="BP695" i="5" s="1"/>
  <c r="BR695" i="5" s="1"/>
  <c r="BQ694" i="5"/>
  <c r="BS694" i="5" s="1"/>
  <c r="BM694" i="5"/>
  <c r="BQ693" i="5"/>
  <c r="BS693" i="5" s="1"/>
  <c r="BM693" i="5"/>
  <c r="BQ692" i="5"/>
  <c r="BS692" i="5" s="1"/>
  <c r="BM692" i="5"/>
  <c r="BP692" i="5" s="1"/>
  <c r="BR692" i="5" s="1"/>
  <c r="BT692" i="5" s="1"/>
  <c r="BQ691" i="5"/>
  <c r="BS691" i="5" s="1"/>
  <c r="BM691" i="5"/>
  <c r="BQ690" i="5"/>
  <c r="BS690" i="5" s="1"/>
  <c r="BM690" i="5"/>
  <c r="BP690" i="5" s="1"/>
  <c r="BR690" i="5" s="1"/>
  <c r="BT690" i="5" s="1"/>
  <c r="BQ689" i="5"/>
  <c r="BS689" i="5" s="1"/>
  <c r="BM689" i="5"/>
  <c r="BP689" i="5" s="1"/>
  <c r="BR689" i="5" s="1"/>
  <c r="BQ688" i="5"/>
  <c r="BS688" i="5" s="1"/>
  <c r="BM688" i="5"/>
  <c r="BQ687" i="5"/>
  <c r="BS687" i="5" s="1"/>
  <c r="BM687" i="5"/>
  <c r="BQ686" i="5"/>
  <c r="BS686" i="5" s="1"/>
  <c r="BM686" i="5"/>
  <c r="BQ685" i="5"/>
  <c r="BS685" i="5" s="1"/>
  <c r="BM685" i="5"/>
  <c r="BQ684" i="5"/>
  <c r="BS684" i="5" s="1"/>
  <c r="BM684" i="5"/>
  <c r="BP684" i="5" s="1"/>
  <c r="BR684" i="5" s="1"/>
  <c r="BT684" i="5" s="1"/>
  <c r="BQ683" i="5"/>
  <c r="BS683" i="5" s="1"/>
  <c r="BM683" i="5"/>
  <c r="BQ682" i="5"/>
  <c r="BS682" i="5" s="1"/>
  <c r="BM682" i="5"/>
  <c r="BP682" i="5" s="1"/>
  <c r="BR682" i="5" s="1"/>
  <c r="BQ681" i="5"/>
  <c r="BS681" i="5" s="1"/>
  <c r="BR681" i="5"/>
  <c r="BQ680" i="5"/>
  <c r="BS680" i="5" s="1"/>
  <c r="BM680" i="5"/>
  <c r="BQ679" i="5"/>
  <c r="BS679" i="5" s="1"/>
  <c r="BM679" i="5"/>
  <c r="BQ678" i="5"/>
  <c r="BS678" i="5" s="1"/>
  <c r="BM678" i="5"/>
  <c r="BQ677" i="5"/>
  <c r="BS677" i="5" s="1"/>
  <c r="BM677" i="5"/>
  <c r="BP677" i="5" s="1"/>
  <c r="BR677" i="5" s="1"/>
  <c r="BQ676" i="5"/>
  <c r="BS676" i="5" s="1"/>
  <c r="BM676" i="5"/>
  <c r="BP676" i="5" s="1"/>
  <c r="BR676" i="5" s="1"/>
  <c r="BQ675" i="5"/>
  <c r="BS675" i="5" s="1"/>
  <c r="BM675" i="5"/>
  <c r="BP675" i="5" s="1"/>
  <c r="BR675" i="5" s="1"/>
  <c r="BQ674" i="5"/>
  <c r="BS674" i="5" s="1"/>
  <c r="BM674" i="5"/>
  <c r="BQ673" i="5"/>
  <c r="BS673" i="5" s="1"/>
  <c r="BM673" i="5"/>
  <c r="BQ672" i="5"/>
  <c r="BS672" i="5" s="1"/>
  <c r="BM672" i="5"/>
  <c r="BQ671" i="5"/>
  <c r="BS671" i="5" s="1"/>
  <c r="BM671" i="5"/>
  <c r="BQ670" i="5"/>
  <c r="BS670" i="5" s="1"/>
  <c r="BM670" i="5"/>
  <c r="BQ669" i="5"/>
  <c r="BS669" i="5" s="1"/>
  <c r="BM669" i="5"/>
  <c r="BP669" i="5" s="1"/>
  <c r="BR669" i="5" s="1"/>
  <c r="BQ668" i="5"/>
  <c r="BS668" i="5" s="1"/>
  <c r="BM668" i="5"/>
  <c r="BP668" i="5" s="1"/>
  <c r="BR668" i="5" s="1"/>
  <c r="BQ667" i="5"/>
  <c r="BS667" i="5" s="1"/>
  <c r="BM667" i="5"/>
  <c r="BP667" i="5" s="1"/>
  <c r="BR667" i="5" s="1"/>
  <c r="BQ666" i="5"/>
  <c r="BS666" i="5" s="1"/>
  <c r="BM666" i="5"/>
  <c r="BP666" i="5" s="1"/>
  <c r="BR666" i="5" s="1"/>
  <c r="BQ665" i="5"/>
  <c r="BS665" i="5" s="1"/>
  <c r="BM665" i="5"/>
  <c r="BQ664" i="5"/>
  <c r="BS664" i="5" s="1"/>
  <c r="BM664" i="5"/>
  <c r="BQ663" i="5"/>
  <c r="BS663" i="5" s="1"/>
  <c r="BM663" i="5"/>
  <c r="BQ662" i="5"/>
  <c r="BS662" i="5" s="1"/>
  <c r="BM662" i="5"/>
  <c r="BQ661" i="5"/>
  <c r="BS661" i="5" s="1"/>
  <c r="BM661" i="5"/>
  <c r="BP661" i="5" s="1"/>
  <c r="BR661" i="5" s="1"/>
  <c r="BQ660" i="5"/>
  <c r="BS660" i="5" s="1"/>
  <c r="BM660" i="5"/>
  <c r="BP660" i="5" s="1"/>
  <c r="BR660" i="5" s="1"/>
  <c r="BQ659" i="5"/>
  <c r="BS659" i="5" s="1"/>
  <c r="BM659" i="5"/>
  <c r="BP659" i="5" s="1"/>
  <c r="BR659" i="5" s="1"/>
  <c r="BQ658" i="5"/>
  <c r="BS658" i="5" s="1"/>
  <c r="BM658" i="5"/>
  <c r="BQ657" i="5"/>
  <c r="BS657" i="5" s="1"/>
  <c r="BM657" i="5"/>
  <c r="BQ656" i="5"/>
  <c r="BS656" i="5" s="1"/>
  <c r="BM656" i="5"/>
  <c r="BQ655" i="5"/>
  <c r="BS655" i="5" s="1"/>
  <c r="BM655" i="5"/>
  <c r="BQ654" i="5"/>
  <c r="BS654" i="5" s="1"/>
  <c r="BM654" i="5"/>
  <c r="BQ653" i="5"/>
  <c r="BS653" i="5" s="1"/>
  <c r="BM653" i="5"/>
  <c r="BP653" i="5" s="1"/>
  <c r="BR653" i="5" s="1"/>
  <c r="BQ652" i="5"/>
  <c r="BS652" i="5" s="1"/>
  <c r="BM652" i="5"/>
  <c r="BP652" i="5" s="1"/>
  <c r="BR652" i="5" s="1"/>
  <c r="BQ651" i="5"/>
  <c r="BS651" i="5" s="1"/>
  <c r="BM651" i="5"/>
  <c r="BP651" i="5" s="1"/>
  <c r="BR651" i="5" s="1"/>
  <c r="BQ644" i="5"/>
  <c r="BS644" i="5" s="1"/>
  <c r="BM644" i="5"/>
  <c r="BP644" i="5" s="1"/>
  <c r="BR644" i="5" s="1"/>
  <c r="BQ643" i="5"/>
  <c r="BS643" i="5" s="1"/>
  <c r="BM643" i="5"/>
  <c r="BQ642" i="5"/>
  <c r="BS642" i="5" s="1"/>
  <c r="BM642" i="5"/>
  <c r="BQ641" i="5"/>
  <c r="BS641" i="5" s="1"/>
  <c r="BM641" i="5"/>
  <c r="BQ640" i="5"/>
  <c r="BS640" i="5" s="1"/>
  <c r="BM640" i="5"/>
  <c r="BQ639" i="5"/>
  <c r="BS639" i="5" s="1"/>
  <c r="BM639" i="5"/>
  <c r="BP639" i="5" s="1"/>
  <c r="BR639" i="5" s="1"/>
  <c r="BQ638" i="5"/>
  <c r="BS638" i="5" s="1"/>
  <c r="BM638" i="5"/>
  <c r="BP638" i="5" s="1"/>
  <c r="BR638" i="5" s="1"/>
  <c r="BQ637" i="5"/>
  <c r="BS637" i="5" s="1"/>
  <c r="BM637" i="5"/>
  <c r="BP637" i="5" s="1"/>
  <c r="BR637" i="5" s="1"/>
  <c r="BQ636" i="5"/>
  <c r="BS636" i="5" s="1"/>
  <c r="BM636" i="5"/>
  <c r="BQ635" i="5"/>
  <c r="BS635" i="5" s="1"/>
  <c r="BM635" i="5"/>
  <c r="BQ634" i="5"/>
  <c r="BS634" i="5" s="1"/>
  <c r="BM634" i="5"/>
  <c r="BQ633" i="5"/>
  <c r="BS633" i="5" s="1"/>
  <c r="BM633" i="5"/>
  <c r="BQ632" i="5"/>
  <c r="BS632" i="5" s="1"/>
  <c r="BM632" i="5"/>
  <c r="BQ631" i="5"/>
  <c r="BS631" i="5" s="1"/>
  <c r="BM631" i="5"/>
  <c r="BP631" i="5" s="1"/>
  <c r="BR631" i="5" s="1"/>
  <c r="BQ630" i="5"/>
  <c r="BS630" i="5" s="1"/>
  <c r="BM630" i="5"/>
  <c r="BP630" i="5" s="1"/>
  <c r="BR630" i="5" s="1"/>
  <c r="BQ629" i="5"/>
  <c r="BS629" i="5" s="1"/>
  <c r="BM629" i="5"/>
  <c r="BP629" i="5" s="1"/>
  <c r="BR629" i="5" s="1"/>
  <c r="BQ628" i="5"/>
  <c r="BS628" i="5" s="1"/>
  <c r="BM628" i="5"/>
  <c r="BQ627" i="5"/>
  <c r="BS627" i="5" s="1"/>
  <c r="BM627" i="5"/>
  <c r="BQ626" i="5"/>
  <c r="BS626" i="5" s="1"/>
  <c r="BM626" i="5"/>
  <c r="BQ625" i="5"/>
  <c r="BS625" i="5" s="1"/>
  <c r="BM625" i="5"/>
  <c r="BQ624" i="5"/>
  <c r="BS624" i="5" s="1"/>
  <c r="BM624" i="5"/>
  <c r="BQ623" i="5"/>
  <c r="BS623" i="5" s="1"/>
  <c r="BM623" i="5"/>
  <c r="BP623" i="5" s="1"/>
  <c r="BR623" i="5" s="1"/>
  <c r="BQ622" i="5"/>
  <c r="BS622" i="5" s="1"/>
  <c r="BM622" i="5"/>
  <c r="BP622" i="5" s="1"/>
  <c r="BR622" i="5" s="1"/>
  <c r="BQ621" i="5"/>
  <c r="BS621" i="5" s="1"/>
  <c r="BM621" i="5"/>
  <c r="BP621" i="5" s="1"/>
  <c r="BR621" i="5" s="1"/>
  <c r="BQ614" i="5"/>
  <c r="BS614" i="5" s="1"/>
  <c r="BM614" i="5"/>
  <c r="BQ613" i="5"/>
  <c r="BS613" i="5" s="1"/>
  <c r="BM613" i="5"/>
  <c r="BQ612" i="5"/>
  <c r="BS612" i="5" s="1"/>
  <c r="BM612" i="5"/>
  <c r="BQ611" i="5"/>
  <c r="BS611" i="5" s="1"/>
  <c r="BM611" i="5"/>
  <c r="BQ610" i="5"/>
  <c r="BS610" i="5" s="1"/>
  <c r="BM610" i="5"/>
  <c r="BP610" i="5" s="1"/>
  <c r="BR610" i="5" s="1"/>
  <c r="BQ609" i="5"/>
  <c r="BS609" i="5" s="1"/>
  <c r="BM609" i="5"/>
  <c r="BQ608" i="5"/>
  <c r="BS608" i="5" s="1"/>
  <c r="BM608" i="5"/>
  <c r="BQ607" i="5"/>
  <c r="BS607" i="5" s="1"/>
  <c r="BM607" i="5"/>
  <c r="BQ606" i="5"/>
  <c r="BS606" i="5" s="1"/>
  <c r="BM606" i="5"/>
  <c r="BP606" i="5" s="1"/>
  <c r="BR606" i="5" s="1"/>
  <c r="BQ605" i="5"/>
  <c r="BS605" i="5" s="1"/>
  <c r="BM605" i="5"/>
  <c r="BQ604" i="5"/>
  <c r="BS604" i="5" s="1"/>
  <c r="BM604" i="5"/>
  <c r="BQ603" i="5"/>
  <c r="BS603" i="5" s="1"/>
  <c r="BM603" i="5"/>
  <c r="BQ602" i="5"/>
  <c r="BS602" i="5" s="1"/>
  <c r="BM602" i="5"/>
  <c r="BP602" i="5" s="1"/>
  <c r="BR602" i="5" s="1"/>
  <c r="BQ601" i="5"/>
  <c r="BS601" i="5" s="1"/>
  <c r="BM601" i="5"/>
  <c r="BQ600" i="5"/>
  <c r="BS600" i="5" s="1"/>
  <c r="BM600" i="5"/>
  <c r="BQ599" i="5"/>
  <c r="BS599" i="5" s="1"/>
  <c r="BM599" i="5"/>
  <c r="BQ598" i="5"/>
  <c r="BS598" i="5" s="1"/>
  <c r="BM598" i="5"/>
  <c r="BP598" i="5" s="1"/>
  <c r="BR598" i="5" s="1"/>
  <c r="BQ597" i="5"/>
  <c r="BS597" i="5" s="1"/>
  <c r="BM597" i="5"/>
  <c r="BQ596" i="5"/>
  <c r="BS596" i="5" s="1"/>
  <c r="BM596" i="5"/>
  <c r="BQ595" i="5"/>
  <c r="BS595" i="5" s="1"/>
  <c r="BM595" i="5"/>
  <c r="BQ594" i="5"/>
  <c r="BS594" i="5" s="1"/>
  <c r="BM594" i="5"/>
  <c r="BP594" i="5" s="1"/>
  <c r="BR594" i="5" s="1"/>
  <c r="BQ593" i="5"/>
  <c r="BS593" i="5" s="1"/>
  <c r="BM593" i="5"/>
  <c r="BQ592" i="5"/>
  <c r="BR592" i="5"/>
  <c r="BQ591" i="5"/>
  <c r="BS591" i="5" s="1"/>
  <c r="BM591" i="5"/>
  <c r="BQ590" i="5"/>
  <c r="BS590" i="5" s="1"/>
  <c r="BM590" i="5"/>
  <c r="BQ589" i="5"/>
  <c r="BS589" i="5" s="1"/>
  <c r="BM589" i="5"/>
  <c r="BP589" i="5" s="1"/>
  <c r="BR589" i="5" s="1"/>
  <c r="BQ588" i="5"/>
  <c r="BS588" i="5" s="1"/>
  <c r="BM588" i="5"/>
  <c r="BQ587" i="5"/>
  <c r="BS587" i="5" s="1"/>
  <c r="BM587" i="5"/>
  <c r="BQ586" i="5"/>
  <c r="BS586" i="5" s="1"/>
  <c r="BM586" i="5"/>
  <c r="BQ585" i="5"/>
  <c r="BS585" i="5" s="1"/>
  <c r="BM585" i="5"/>
  <c r="BP585" i="5" s="1"/>
  <c r="BR585" i="5" s="1"/>
  <c r="BQ584" i="5"/>
  <c r="BS584" i="5" s="1"/>
  <c r="BM584" i="5"/>
  <c r="BQ583" i="5"/>
  <c r="BS583" i="5" s="1"/>
  <c r="BM583" i="5"/>
  <c r="BQ582" i="5"/>
  <c r="BS582" i="5" s="1"/>
  <c r="BM582" i="5"/>
  <c r="BQ581" i="5"/>
  <c r="BS581" i="5" s="1"/>
  <c r="BM581" i="5"/>
  <c r="BP581" i="5" s="1"/>
  <c r="BR581" i="5" s="1"/>
  <c r="BQ580" i="5"/>
  <c r="BS580" i="5" s="1"/>
  <c r="BM580" i="5"/>
  <c r="BQ579" i="5"/>
  <c r="BS579" i="5" s="1"/>
  <c r="BM579" i="5"/>
  <c r="BQ578" i="5"/>
  <c r="BS578" i="5" s="1"/>
  <c r="BM578" i="5"/>
  <c r="BQ577" i="5"/>
  <c r="BS577" i="5" s="1"/>
  <c r="BM577" i="5"/>
  <c r="BP577" i="5" s="1"/>
  <c r="BR577" i="5" s="1"/>
  <c r="BQ576" i="5"/>
  <c r="BS576" i="5" s="1"/>
  <c r="BM576" i="5"/>
  <c r="BQ575" i="5"/>
  <c r="BS575" i="5" s="1"/>
  <c r="BM575" i="5"/>
  <c r="BQ574" i="5"/>
  <c r="BS574" i="5" s="1"/>
  <c r="BM574" i="5"/>
  <c r="BP574" i="5" s="1"/>
  <c r="BR574" i="5" s="1"/>
  <c r="BQ573" i="5"/>
  <c r="BS573" i="5" s="1"/>
  <c r="BM573" i="5"/>
  <c r="BP573" i="5" s="1"/>
  <c r="BR573" i="5" s="1"/>
  <c r="BQ572" i="5"/>
  <c r="BS572" i="5" s="1"/>
  <c r="BM572" i="5"/>
  <c r="BP572" i="5" s="1"/>
  <c r="BR572" i="5" s="1"/>
  <c r="BQ571" i="5"/>
  <c r="BS571" i="5" s="1"/>
  <c r="BM571" i="5"/>
  <c r="BQ570" i="5"/>
  <c r="BS570" i="5" s="1"/>
  <c r="BM570" i="5"/>
  <c r="BP570" i="5" s="1"/>
  <c r="BR570" i="5" s="1"/>
  <c r="BQ569" i="5"/>
  <c r="BS569" i="5" s="1"/>
  <c r="BM569" i="5"/>
  <c r="BQ568" i="5"/>
  <c r="BS568" i="5" s="1"/>
  <c r="BM568" i="5"/>
  <c r="BP568" i="5" s="1"/>
  <c r="BR568" i="5" s="1"/>
  <c r="BQ567" i="5"/>
  <c r="BS567" i="5" s="1"/>
  <c r="BM567" i="5"/>
  <c r="BQ566" i="5"/>
  <c r="BS566" i="5" s="1"/>
  <c r="BM566" i="5"/>
  <c r="BP566" i="5" s="1"/>
  <c r="BR566" i="5" s="1"/>
  <c r="BQ565" i="5"/>
  <c r="BS565" i="5" s="1"/>
  <c r="BM565" i="5"/>
  <c r="BQ564" i="5"/>
  <c r="BS564" i="5" s="1"/>
  <c r="BM564" i="5"/>
  <c r="BP564" i="5" s="1"/>
  <c r="BR564" i="5" s="1"/>
  <c r="BQ563" i="5"/>
  <c r="BS563" i="5" s="1"/>
  <c r="BM563" i="5"/>
  <c r="BQ562" i="5"/>
  <c r="BS562" i="5" s="1"/>
  <c r="BM562" i="5"/>
  <c r="BP562" i="5" s="1"/>
  <c r="BR562" i="5" s="1"/>
  <c r="BQ561" i="5"/>
  <c r="BS561" i="5" s="1"/>
  <c r="BM561" i="5"/>
  <c r="BQ560" i="5"/>
  <c r="BS560" i="5" s="1"/>
  <c r="BM560" i="5"/>
  <c r="BP560" i="5" s="1"/>
  <c r="BR560" i="5" s="1"/>
  <c r="BQ559" i="5"/>
  <c r="BS559" i="5" s="1"/>
  <c r="BM559" i="5"/>
  <c r="BQ558" i="5"/>
  <c r="BS558" i="5" s="1"/>
  <c r="BM558" i="5"/>
  <c r="BP558" i="5" s="1"/>
  <c r="BR558" i="5" s="1"/>
  <c r="BQ557" i="5"/>
  <c r="BS557" i="5" s="1"/>
  <c r="BM557" i="5"/>
  <c r="BQ556" i="5"/>
  <c r="BS556" i="5" s="1"/>
  <c r="BM556" i="5"/>
  <c r="BP556" i="5" s="1"/>
  <c r="BR556" i="5" s="1"/>
  <c r="BQ555" i="5"/>
  <c r="BS555" i="5" s="1"/>
  <c r="BM555" i="5"/>
  <c r="BQ548" i="5"/>
  <c r="BS548" i="5" s="1"/>
  <c r="BM548" i="5"/>
  <c r="BP548" i="5" s="1"/>
  <c r="BR548" i="5" s="1"/>
  <c r="BQ547" i="5"/>
  <c r="BS547" i="5" s="1"/>
  <c r="BM547" i="5"/>
  <c r="BQ546" i="5"/>
  <c r="BS546" i="5" s="1"/>
  <c r="BM546" i="5"/>
  <c r="BP546" i="5" s="1"/>
  <c r="BR546" i="5" s="1"/>
  <c r="BQ545" i="5"/>
  <c r="BS545" i="5" s="1"/>
  <c r="BM545" i="5"/>
  <c r="BQ544" i="5"/>
  <c r="BS544" i="5" s="1"/>
  <c r="BM544" i="5"/>
  <c r="BP544" i="5" s="1"/>
  <c r="BR544" i="5" s="1"/>
  <c r="BQ543" i="5"/>
  <c r="BS543" i="5" s="1"/>
  <c r="BM543" i="5"/>
  <c r="BQ542" i="5"/>
  <c r="BS542" i="5" s="1"/>
  <c r="BM542" i="5"/>
  <c r="BP542" i="5" s="1"/>
  <c r="BR542" i="5" s="1"/>
  <c r="BQ541" i="5"/>
  <c r="BS541" i="5" s="1"/>
  <c r="BM541" i="5"/>
  <c r="BQ540" i="5"/>
  <c r="BS540" i="5" s="1"/>
  <c r="BM540" i="5"/>
  <c r="BP540" i="5" s="1"/>
  <c r="BR540" i="5" s="1"/>
  <c r="BQ539" i="5"/>
  <c r="BS539" i="5" s="1"/>
  <c r="BM539" i="5"/>
  <c r="BQ538" i="5"/>
  <c r="BS538" i="5" s="1"/>
  <c r="BM538" i="5"/>
  <c r="BP538" i="5" s="1"/>
  <c r="BR538" i="5" s="1"/>
  <c r="BQ537" i="5"/>
  <c r="BS537" i="5" s="1"/>
  <c r="BM537" i="5"/>
  <c r="BQ536" i="5"/>
  <c r="BS536" i="5" s="1"/>
  <c r="BM536" i="5"/>
  <c r="BP536" i="5" s="1"/>
  <c r="BR536" i="5" s="1"/>
  <c r="BQ535" i="5"/>
  <c r="BS535" i="5" s="1"/>
  <c r="BM535" i="5"/>
  <c r="BQ534" i="5"/>
  <c r="BS534" i="5" s="1"/>
  <c r="BM534" i="5"/>
  <c r="BP534" i="5" s="1"/>
  <c r="BR534" i="5" s="1"/>
  <c r="BQ533" i="5"/>
  <c r="BS533" i="5" s="1"/>
  <c r="BM533" i="5"/>
  <c r="BQ532" i="5"/>
  <c r="BS532" i="5" s="1"/>
  <c r="BM532" i="5"/>
  <c r="BP532" i="5" s="1"/>
  <c r="BR532" i="5" s="1"/>
  <c r="BQ531" i="5"/>
  <c r="BS531" i="5" s="1"/>
  <c r="BM531" i="5"/>
  <c r="BQ530" i="5"/>
  <c r="BS530" i="5" s="1"/>
  <c r="BM530" i="5"/>
  <c r="BP530" i="5" s="1"/>
  <c r="BR530" i="5" s="1"/>
  <c r="BQ529" i="5"/>
  <c r="BS529" i="5" s="1"/>
  <c r="BM529" i="5"/>
  <c r="BQ528" i="5"/>
  <c r="BS528" i="5" s="1"/>
  <c r="BM528" i="5"/>
  <c r="BP528" i="5" s="1"/>
  <c r="BR528" i="5" s="1"/>
  <c r="BQ527" i="5"/>
  <c r="BS527" i="5" s="1"/>
  <c r="BM527" i="5"/>
  <c r="BR527" i="5" s="1"/>
  <c r="BR526" i="5"/>
  <c r="BQ526" i="5"/>
  <c r="BS526" i="5" s="1"/>
  <c r="BM526" i="5"/>
  <c r="BQ525" i="5"/>
  <c r="BS525" i="5" s="1"/>
  <c r="BM525" i="5"/>
  <c r="BR525" i="5" s="1"/>
  <c r="BQ524" i="5"/>
  <c r="BS524" i="5" s="1"/>
  <c r="BM524" i="5"/>
  <c r="BP524" i="5" s="1"/>
  <c r="BR524" i="5" s="1"/>
  <c r="BQ523" i="5"/>
  <c r="BS523" i="5" s="1"/>
  <c r="BM523" i="5"/>
  <c r="BQ522" i="5"/>
  <c r="BS522" i="5" s="1"/>
  <c r="BM522" i="5"/>
  <c r="BP522" i="5" s="1"/>
  <c r="BR522" i="5" s="1"/>
  <c r="BQ521" i="5"/>
  <c r="BS521" i="5" s="1"/>
  <c r="BM521" i="5"/>
  <c r="BQ520" i="5"/>
  <c r="BS520" i="5" s="1"/>
  <c r="BM520" i="5"/>
  <c r="BP520" i="5" s="1"/>
  <c r="BR520" i="5" s="1"/>
  <c r="BQ519" i="5"/>
  <c r="BS519" i="5" s="1"/>
  <c r="BM519" i="5"/>
  <c r="BQ518" i="5"/>
  <c r="BS518" i="5" s="1"/>
  <c r="BM518" i="5"/>
  <c r="BP518" i="5" s="1"/>
  <c r="BR518" i="5" s="1"/>
  <c r="BQ517" i="5"/>
  <c r="BS517" i="5" s="1"/>
  <c r="BM517" i="5"/>
  <c r="BQ516" i="5"/>
  <c r="BS516" i="5" s="1"/>
  <c r="BM516" i="5"/>
  <c r="BP516" i="5" s="1"/>
  <c r="BR516" i="5" s="1"/>
  <c r="BQ515" i="5"/>
  <c r="BS515" i="5" s="1"/>
  <c r="BM515" i="5"/>
  <c r="BQ514" i="5"/>
  <c r="BS514" i="5" s="1"/>
  <c r="BM514" i="5"/>
  <c r="BP514" i="5" s="1"/>
  <c r="BR514" i="5" s="1"/>
  <c r="BQ513" i="5"/>
  <c r="BS513" i="5" s="1"/>
  <c r="BM513" i="5"/>
  <c r="BQ512" i="5"/>
  <c r="BS512" i="5" s="1"/>
  <c r="BM512" i="5"/>
  <c r="BP512" i="5" s="1"/>
  <c r="BR512" i="5" s="1"/>
  <c r="BQ511" i="5"/>
  <c r="BS511" i="5" s="1"/>
  <c r="BM511" i="5"/>
  <c r="BQ510" i="5"/>
  <c r="BS510" i="5" s="1"/>
  <c r="BM510" i="5"/>
  <c r="BP510" i="5" s="1"/>
  <c r="BR510" i="5" s="1"/>
  <c r="BQ509" i="5"/>
  <c r="BS509" i="5" s="1"/>
  <c r="BM509" i="5"/>
  <c r="BQ508" i="5"/>
  <c r="BS508" i="5" s="1"/>
  <c r="BM508" i="5"/>
  <c r="BP508" i="5" s="1"/>
  <c r="BR508" i="5" s="1"/>
  <c r="BQ507" i="5"/>
  <c r="BS507" i="5" s="1"/>
  <c r="BM507" i="5"/>
  <c r="BQ506" i="5"/>
  <c r="BS506" i="5" s="1"/>
  <c r="BM506" i="5"/>
  <c r="BP506" i="5" s="1"/>
  <c r="BR506" i="5" s="1"/>
  <c r="BQ505" i="5"/>
  <c r="BS505" i="5" s="1"/>
  <c r="BM505" i="5"/>
  <c r="BQ504" i="5"/>
  <c r="BS504" i="5" s="1"/>
  <c r="BM504" i="5"/>
  <c r="BP504" i="5" s="1"/>
  <c r="BR504" i="5" s="1"/>
  <c r="BQ503" i="5"/>
  <c r="BS503" i="5" s="1"/>
  <c r="BM503" i="5"/>
  <c r="BQ502" i="5"/>
  <c r="BS502" i="5" s="1"/>
  <c r="BM502" i="5"/>
  <c r="BP502" i="5" s="1"/>
  <c r="BR502" i="5" s="1"/>
  <c r="BQ501" i="5"/>
  <c r="BS501" i="5" s="1"/>
  <c r="BM501" i="5"/>
  <c r="BQ500" i="5"/>
  <c r="BS500" i="5" s="1"/>
  <c r="BM500" i="5"/>
  <c r="BP500" i="5" s="1"/>
  <c r="BR500" i="5" s="1"/>
  <c r="BQ499" i="5"/>
  <c r="BS499" i="5" s="1"/>
  <c r="BM499" i="5"/>
  <c r="BQ498" i="5"/>
  <c r="BS498" i="5" s="1"/>
  <c r="BM498" i="5"/>
  <c r="BP498" i="5" s="1"/>
  <c r="BR498" i="5" s="1"/>
  <c r="BQ497" i="5"/>
  <c r="BS497" i="5" s="1"/>
  <c r="BM497" i="5"/>
  <c r="BQ496" i="5"/>
  <c r="BS496" i="5" s="1"/>
  <c r="BM496" i="5"/>
  <c r="BP496" i="5" s="1"/>
  <c r="BR496" i="5" s="1"/>
  <c r="BQ495" i="5"/>
  <c r="BS495" i="5" s="1"/>
  <c r="BM495" i="5"/>
  <c r="BQ494" i="5"/>
  <c r="BS494" i="5" s="1"/>
  <c r="BM494" i="5"/>
  <c r="BP494" i="5" s="1"/>
  <c r="BR494" i="5" s="1"/>
  <c r="BQ493" i="5"/>
  <c r="BS493" i="5" s="1"/>
  <c r="BM493" i="5"/>
  <c r="BQ492" i="5"/>
  <c r="BS492" i="5" s="1"/>
  <c r="BM492" i="5"/>
  <c r="BP492" i="5" s="1"/>
  <c r="BR492" i="5" s="1"/>
  <c r="BQ491" i="5"/>
  <c r="BS491" i="5" s="1"/>
  <c r="BM491" i="5"/>
  <c r="BQ490" i="5"/>
  <c r="BS490" i="5" s="1"/>
  <c r="BM490" i="5"/>
  <c r="BP490" i="5" s="1"/>
  <c r="BR490" i="5" s="1"/>
  <c r="BQ489" i="5"/>
  <c r="BS489" i="5" s="1"/>
  <c r="BM489" i="5"/>
  <c r="BQ488" i="5"/>
  <c r="BS488" i="5" s="1"/>
  <c r="BM488" i="5"/>
  <c r="BP488" i="5" s="1"/>
  <c r="BR488" i="5" s="1"/>
  <c r="BQ487" i="5"/>
  <c r="BS487" i="5" s="1"/>
  <c r="BM487" i="5"/>
  <c r="BQ486" i="5"/>
  <c r="BS486" i="5" s="1"/>
  <c r="BM486" i="5"/>
  <c r="BP486" i="5" s="1"/>
  <c r="BR486" i="5" s="1"/>
  <c r="BQ485" i="5"/>
  <c r="BS485" i="5" s="1"/>
  <c r="BM485" i="5"/>
  <c r="BQ484" i="5"/>
  <c r="BS484" i="5" s="1"/>
  <c r="BM484" i="5"/>
  <c r="BP484" i="5" s="1"/>
  <c r="BR484" i="5" s="1"/>
  <c r="BQ483" i="5"/>
  <c r="BS483" i="5" s="1"/>
  <c r="BM483" i="5"/>
  <c r="BQ482" i="5"/>
  <c r="BS482" i="5" s="1"/>
  <c r="BM482" i="5"/>
  <c r="BP482" i="5" s="1"/>
  <c r="BR482" i="5" s="1"/>
  <c r="BQ481" i="5"/>
  <c r="BS481" i="5" s="1"/>
  <c r="BM481" i="5"/>
  <c r="BQ480" i="5"/>
  <c r="BS480" i="5" s="1"/>
  <c r="BM480" i="5"/>
  <c r="BP480" i="5" s="1"/>
  <c r="BR480" i="5" s="1"/>
  <c r="BQ479" i="5"/>
  <c r="BS479" i="5" s="1"/>
  <c r="BM479" i="5"/>
  <c r="BQ478" i="5"/>
  <c r="BS478" i="5" s="1"/>
  <c r="BM478" i="5"/>
  <c r="BP478" i="5" s="1"/>
  <c r="BR478" i="5" s="1"/>
  <c r="BQ477" i="5"/>
  <c r="BS477" i="5" s="1"/>
  <c r="BM477" i="5"/>
  <c r="BQ476" i="5"/>
  <c r="BS476" i="5" s="1"/>
  <c r="BM476" i="5"/>
  <c r="BP476" i="5" s="1"/>
  <c r="BR476" i="5" s="1"/>
  <c r="BQ475" i="5"/>
  <c r="BS475" i="5" s="1"/>
  <c r="BM475" i="5"/>
  <c r="BQ474" i="5"/>
  <c r="BS474" i="5" s="1"/>
  <c r="BM474" i="5"/>
  <c r="BP474" i="5" s="1"/>
  <c r="BR474" i="5" s="1"/>
  <c r="BQ473" i="5"/>
  <c r="BS473" i="5" s="1"/>
  <c r="BM473" i="5"/>
  <c r="BR472" i="5"/>
  <c r="BQ472" i="5"/>
  <c r="BS472" i="5" s="1"/>
  <c r="BM472" i="5"/>
  <c r="BP472" i="5" s="1"/>
  <c r="BQ471" i="5"/>
  <c r="BS471" i="5" s="1"/>
  <c r="BM471" i="5"/>
  <c r="BQ470" i="5"/>
  <c r="BS470" i="5" s="1"/>
  <c r="BM470" i="5"/>
  <c r="BP470" i="5" s="1"/>
  <c r="BR470" i="5" s="1"/>
  <c r="BQ469" i="5"/>
  <c r="BS469" i="5" s="1"/>
  <c r="BM469" i="5"/>
  <c r="BQ468" i="5"/>
  <c r="BS468" i="5" s="1"/>
  <c r="BM468" i="5"/>
  <c r="BP468" i="5" s="1"/>
  <c r="BR468" i="5" s="1"/>
  <c r="BQ467" i="5"/>
  <c r="BS467" i="5" s="1"/>
  <c r="BM467" i="5"/>
  <c r="BQ466" i="5"/>
  <c r="BS466" i="5" s="1"/>
  <c r="BM466" i="5"/>
  <c r="BP466" i="5" s="1"/>
  <c r="BR466" i="5" s="1"/>
  <c r="BQ465" i="5"/>
  <c r="BS465" i="5" s="1"/>
  <c r="BM465" i="5"/>
  <c r="BQ464" i="5"/>
  <c r="BS464" i="5" s="1"/>
  <c r="BM464" i="5"/>
  <c r="BP464" i="5" s="1"/>
  <c r="BR464" i="5" s="1"/>
  <c r="BQ463" i="5"/>
  <c r="BS463" i="5" s="1"/>
  <c r="BM463" i="5"/>
  <c r="BQ462" i="5"/>
  <c r="BS462" i="5" s="1"/>
  <c r="BM462" i="5"/>
  <c r="BP462" i="5" s="1"/>
  <c r="BR462" i="5" s="1"/>
  <c r="BQ461" i="5"/>
  <c r="BS461" i="5" s="1"/>
  <c r="BM461" i="5"/>
  <c r="BS460" i="5"/>
  <c r="BQ460" i="5"/>
  <c r="BM460" i="5"/>
  <c r="BP460" i="5" s="1"/>
  <c r="BR460" i="5" s="1"/>
  <c r="BQ459" i="5"/>
  <c r="BS459" i="5" s="1"/>
  <c r="BM459" i="5"/>
  <c r="BQ458" i="5"/>
  <c r="BS458" i="5" s="1"/>
  <c r="BM458" i="5"/>
  <c r="BP458" i="5" s="1"/>
  <c r="BR458" i="5" s="1"/>
  <c r="BQ457" i="5"/>
  <c r="BS457" i="5" s="1"/>
  <c r="BM457" i="5"/>
  <c r="BQ456" i="5"/>
  <c r="BS456" i="5" s="1"/>
  <c r="BM456" i="5"/>
  <c r="BP456" i="5" s="1"/>
  <c r="BR456" i="5" s="1"/>
  <c r="BQ455" i="5"/>
  <c r="BS455" i="5" s="1"/>
  <c r="BM455" i="5"/>
  <c r="BQ454" i="5"/>
  <c r="BS454" i="5" s="1"/>
  <c r="BM454" i="5"/>
  <c r="BP454" i="5" s="1"/>
  <c r="BR454" i="5" s="1"/>
  <c r="BQ453" i="5"/>
  <c r="BS453" i="5" s="1"/>
  <c r="BM453" i="5"/>
  <c r="BQ452" i="5"/>
  <c r="BS452" i="5" s="1"/>
  <c r="BM452" i="5"/>
  <c r="BP452" i="5" s="1"/>
  <c r="BR452" i="5" s="1"/>
  <c r="BQ451" i="5"/>
  <c r="BS451" i="5" s="1"/>
  <c r="BM451" i="5"/>
  <c r="BQ450" i="5"/>
  <c r="BS450" i="5" s="1"/>
  <c r="BM450" i="5"/>
  <c r="BP450" i="5" s="1"/>
  <c r="BR450" i="5" s="1"/>
  <c r="BQ449" i="5"/>
  <c r="BS449" i="5" s="1"/>
  <c r="BM449" i="5"/>
  <c r="BQ448" i="5"/>
  <c r="BS448" i="5" s="1"/>
  <c r="BM448" i="5"/>
  <c r="BQ447" i="5"/>
  <c r="BS447" i="5" s="1"/>
  <c r="BM447" i="5"/>
  <c r="BQ446" i="5"/>
  <c r="BS446" i="5" s="1"/>
  <c r="BM446" i="5"/>
  <c r="BQ445" i="5"/>
  <c r="BS445" i="5" s="1"/>
  <c r="BM445" i="5"/>
  <c r="BQ444" i="5"/>
  <c r="BS444" i="5" s="1"/>
  <c r="BM444" i="5"/>
  <c r="BQ443" i="5"/>
  <c r="BS443" i="5" s="1"/>
  <c r="BM443" i="5"/>
  <c r="BP443" i="5" s="1"/>
  <c r="BR443" i="5" s="1"/>
  <c r="BQ442" i="5"/>
  <c r="BS442" i="5" s="1"/>
  <c r="BM442" i="5"/>
  <c r="BP442" i="5" s="1"/>
  <c r="BR442" i="5" s="1"/>
  <c r="BQ441" i="5"/>
  <c r="BS441" i="5" s="1"/>
  <c r="BM441" i="5"/>
  <c r="BP441" i="5" s="1"/>
  <c r="BR441" i="5" s="1"/>
  <c r="BQ434" i="5"/>
  <c r="BS434" i="5" s="1"/>
  <c r="BM434" i="5"/>
  <c r="BQ433" i="5"/>
  <c r="BS433" i="5" s="1"/>
  <c r="BM433" i="5"/>
  <c r="BQ432" i="5"/>
  <c r="BS432" i="5" s="1"/>
  <c r="BM432" i="5"/>
  <c r="BQ431" i="5"/>
  <c r="BS431" i="5" s="1"/>
  <c r="BM431" i="5"/>
  <c r="BQ430" i="5"/>
  <c r="BS430" i="5" s="1"/>
  <c r="BM430" i="5"/>
  <c r="BQ429" i="5"/>
  <c r="BS429" i="5" s="1"/>
  <c r="BM429" i="5"/>
  <c r="BP429" i="5" s="1"/>
  <c r="BR429" i="5" s="1"/>
  <c r="BQ428" i="5"/>
  <c r="BS428" i="5" s="1"/>
  <c r="BM428" i="5"/>
  <c r="BQ427" i="5"/>
  <c r="BS427" i="5" s="1"/>
  <c r="BM427" i="5"/>
  <c r="BQ426" i="5"/>
  <c r="BS426" i="5" s="1"/>
  <c r="BM426" i="5"/>
  <c r="BQ425" i="5"/>
  <c r="BS425" i="5" s="1"/>
  <c r="BM425" i="5"/>
  <c r="BQ424" i="5"/>
  <c r="BS424" i="5" s="1"/>
  <c r="BM424" i="5"/>
  <c r="BQ423" i="5"/>
  <c r="BS423" i="5" s="1"/>
  <c r="BM423" i="5"/>
  <c r="BQ422" i="5"/>
  <c r="BS422" i="5" s="1"/>
  <c r="BM422" i="5"/>
  <c r="BQ421" i="5"/>
  <c r="BS421" i="5" s="1"/>
  <c r="BM421" i="5"/>
  <c r="BP421" i="5" s="1"/>
  <c r="BR421" i="5" s="1"/>
  <c r="BQ420" i="5"/>
  <c r="BS420" i="5" s="1"/>
  <c r="BM420" i="5"/>
  <c r="BP420" i="5" s="1"/>
  <c r="BR420" i="5" s="1"/>
  <c r="BQ419" i="5"/>
  <c r="BS419" i="5" s="1"/>
  <c r="BM419" i="5"/>
  <c r="BP419" i="5" s="1"/>
  <c r="BR419" i="5" s="1"/>
  <c r="BQ418" i="5"/>
  <c r="BS418" i="5" s="1"/>
  <c r="BM418" i="5"/>
  <c r="BQ417" i="5"/>
  <c r="BS417" i="5" s="1"/>
  <c r="BM417" i="5"/>
  <c r="BQ416" i="5"/>
  <c r="BS416" i="5" s="1"/>
  <c r="BM416" i="5"/>
  <c r="BQ415" i="5"/>
  <c r="BS415" i="5" s="1"/>
  <c r="BM415" i="5"/>
  <c r="BQ414" i="5"/>
  <c r="BS414" i="5" s="1"/>
  <c r="BM414" i="5"/>
  <c r="BQ413" i="5"/>
  <c r="BS413" i="5" s="1"/>
  <c r="BM413" i="5"/>
  <c r="BP413" i="5" s="1"/>
  <c r="BR413" i="5" s="1"/>
  <c r="BQ412" i="5"/>
  <c r="BS412" i="5" s="1"/>
  <c r="BM412" i="5"/>
  <c r="BQ411" i="5"/>
  <c r="BS411" i="5" s="1"/>
  <c r="BM411" i="5"/>
  <c r="BQ410" i="5"/>
  <c r="BS410" i="5" s="1"/>
  <c r="BM410" i="5"/>
  <c r="BP410" i="5" s="1"/>
  <c r="BR410" i="5" s="1"/>
  <c r="BQ409" i="5"/>
  <c r="BS409" i="5" s="1"/>
  <c r="BM409" i="5"/>
  <c r="BQ408" i="5"/>
  <c r="BS408" i="5" s="1"/>
  <c r="BM408" i="5"/>
  <c r="BQ407" i="5"/>
  <c r="BS407" i="5" s="1"/>
  <c r="BM407" i="5"/>
  <c r="BQ406" i="5"/>
  <c r="BS406" i="5" s="1"/>
  <c r="BM406" i="5"/>
  <c r="BQ405" i="5"/>
  <c r="BS405" i="5" s="1"/>
  <c r="BM405" i="5"/>
  <c r="BP405" i="5" s="1"/>
  <c r="BR405" i="5" s="1"/>
  <c r="BQ404" i="5"/>
  <c r="BS404" i="5" s="1"/>
  <c r="BM404" i="5"/>
  <c r="BQ403" i="5"/>
  <c r="BS403" i="5" s="1"/>
  <c r="BM403" i="5"/>
  <c r="BQ402" i="5"/>
  <c r="BS402" i="5" s="1"/>
  <c r="BM402" i="5"/>
  <c r="BQ401" i="5"/>
  <c r="BS401" i="5" s="1"/>
  <c r="BM401" i="5"/>
  <c r="BQ400" i="5"/>
  <c r="BS400" i="5" s="1"/>
  <c r="BM400" i="5"/>
  <c r="BQ399" i="5"/>
  <c r="BS399" i="5" s="1"/>
  <c r="BM399" i="5"/>
  <c r="BQ398" i="5"/>
  <c r="BS398" i="5" s="1"/>
  <c r="BM398" i="5"/>
  <c r="BQ397" i="5"/>
  <c r="BS397" i="5" s="1"/>
  <c r="BM397" i="5"/>
  <c r="BP397" i="5" s="1"/>
  <c r="BR397" i="5" s="1"/>
  <c r="BQ396" i="5"/>
  <c r="BS396" i="5" s="1"/>
  <c r="BM396" i="5"/>
  <c r="BQ395" i="5"/>
  <c r="BS395" i="5" s="1"/>
  <c r="BM395" i="5"/>
  <c r="BP395" i="5" s="1"/>
  <c r="BR395" i="5" s="1"/>
  <c r="BQ394" i="5"/>
  <c r="BS394" i="5" s="1"/>
  <c r="BM394" i="5"/>
  <c r="BQ393" i="5"/>
  <c r="BS393" i="5" s="1"/>
  <c r="BM393" i="5"/>
  <c r="BQ392" i="5"/>
  <c r="BS392" i="5" s="1"/>
  <c r="BM392" i="5"/>
  <c r="BQ391" i="5"/>
  <c r="BS391" i="5" s="1"/>
  <c r="BM391" i="5"/>
  <c r="BQ390" i="5"/>
  <c r="BS390" i="5" s="1"/>
  <c r="BM390" i="5"/>
  <c r="BQ389" i="5"/>
  <c r="BS389" i="5" s="1"/>
  <c r="BM389" i="5"/>
  <c r="BQ388" i="5"/>
  <c r="BS388" i="5" s="1"/>
  <c r="BM388" i="5"/>
  <c r="BP388" i="5" s="1"/>
  <c r="BR388" i="5" s="1"/>
  <c r="BQ387" i="5"/>
  <c r="BS387" i="5" s="1"/>
  <c r="BM387" i="5"/>
  <c r="BQ386" i="5"/>
  <c r="BS386" i="5" s="1"/>
  <c r="BM386" i="5"/>
  <c r="BQ385" i="5"/>
  <c r="BS385" i="5" s="1"/>
  <c r="BM385" i="5"/>
  <c r="BP385" i="5" s="1"/>
  <c r="BR385" i="5" s="1"/>
  <c r="BQ384" i="5"/>
  <c r="BS384" i="5" s="1"/>
  <c r="BM384" i="5"/>
  <c r="BQ383" i="5"/>
  <c r="BS383" i="5" s="1"/>
  <c r="BM383" i="5"/>
  <c r="BQ382" i="5"/>
  <c r="BS382" i="5" s="1"/>
  <c r="BM382" i="5"/>
  <c r="BQ381" i="5"/>
  <c r="BS381" i="5" s="1"/>
  <c r="BM381" i="5"/>
  <c r="BQ380" i="5"/>
  <c r="BS380" i="5" s="1"/>
  <c r="BM380" i="5"/>
  <c r="BQ379" i="5"/>
  <c r="BS379" i="5" s="1"/>
  <c r="BM379" i="5"/>
  <c r="BQ378" i="5"/>
  <c r="BS378" i="5" s="1"/>
  <c r="BM378" i="5"/>
  <c r="BQ377" i="5"/>
  <c r="BS377" i="5" s="1"/>
  <c r="BM377" i="5"/>
  <c r="BQ376" i="5"/>
  <c r="BS376" i="5" s="1"/>
  <c r="BM376" i="5"/>
  <c r="BQ375" i="5"/>
  <c r="BS375" i="5" s="1"/>
  <c r="BM375" i="5"/>
  <c r="BP375" i="5" s="1"/>
  <c r="BR375" i="5" s="1"/>
  <c r="BQ374" i="5"/>
  <c r="BS374" i="5" s="1"/>
  <c r="BM374" i="5"/>
  <c r="BQ373" i="5"/>
  <c r="BS373" i="5" s="1"/>
  <c r="BM373" i="5"/>
  <c r="BQ372" i="5"/>
  <c r="BS372" i="5" s="1"/>
  <c r="BM372" i="5"/>
  <c r="BQ371" i="5"/>
  <c r="BS371" i="5" s="1"/>
  <c r="BM371" i="5"/>
  <c r="BQ370" i="5"/>
  <c r="BS370" i="5" s="1"/>
  <c r="BM370" i="5"/>
  <c r="BQ369" i="5"/>
  <c r="BS369" i="5" s="1"/>
  <c r="BM369" i="5"/>
  <c r="BQ368" i="5"/>
  <c r="BS368" i="5" s="1"/>
  <c r="BM368" i="5"/>
  <c r="BQ367" i="5"/>
  <c r="BS367" i="5" s="1"/>
  <c r="BM367" i="5"/>
  <c r="BP367" i="5" s="1"/>
  <c r="BR367" i="5" s="1"/>
  <c r="BQ366" i="5"/>
  <c r="BS366" i="5" s="1"/>
  <c r="BM366" i="5"/>
  <c r="BQ365" i="5"/>
  <c r="BS365" i="5" s="1"/>
  <c r="BM365" i="5"/>
  <c r="BQ364" i="5"/>
  <c r="BS364" i="5" s="1"/>
  <c r="BM364" i="5"/>
  <c r="BQ363" i="5"/>
  <c r="BS363" i="5" s="1"/>
  <c r="BM363" i="5"/>
  <c r="BQ356" i="5"/>
  <c r="BS356" i="5" s="1"/>
  <c r="BM356" i="5"/>
  <c r="BQ355" i="5"/>
  <c r="BS355" i="5" s="1"/>
  <c r="BM355" i="5"/>
  <c r="BP355" i="5" s="1"/>
  <c r="BR355" i="5" s="1"/>
  <c r="BQ354" i="5"/>
  <c r="BS354" i="5" s="1"/>
  <c r="BM354" i="5"/>
  <c r="BQ353" i="5"/>
  <c r="BS353" i="5" s="1"/>
  <c r="BM353" i="5"/>
  <c r="BQ352" i="5"/>
  <c r="BS352" i="5" s="1"/>
  <c r="BM352" i="5"/>
  <c r="BQ351" i="5"/>
  <c r="BS351" i="5" s="1"/>
  <c r="BM351" i="5"/>
  <c r="BQ350" i="5"/>
  <c r="BS350" i="5" s="1"/>
  <c r="BM350" i="5"/>
  <c r="BP350" i="5" s="1"/>
  <c r="BR350" i="5" s="1"/>
  <c r="BQ349" i="5"/>
  <c r="BS349" i="5" s="1"/>
  <c r="BM349" i="5"/>
  <c r="BQ348" i="5"/>
  <c r="BS348" i="5" s="1"/>
  <c r="BM348" i="5"/>
  <c r="BQ347" i="5"/>
  <c r="BS347" i="5" s="1"/>
  <c r="BM347" i="5"/>
  <c r="BP347" i="5" s="1"/>
  <c r="BR347" i="5" s="1"/>
  <c r="BQ346" i="5"/>
  <c r="BS346" i="5" s="1"/>
  <c r="BM346" i="5"/>
  <c r="BQ345" i="5"/>
  <c r="BS345" i="5" s="1"/>
  <c r="BM345" i="5"/>
  <c r="BQ344" i="5"/>
  <c r="BS344" i="5" s="1"/>
  <c r="BM344" i="5"/>
  <c r="BQ343" i="5"/>
  <c r="BS343" i="5" s="1"/>
  <c r="BM343" i="5"/>
  <c r="BQ342" i="5"/>
  <c r="BS342" i="5" s="1"/>
  <c r="BM342" i="5"/>
  <c r="BQ341" i="5"/>
  <c r="BS341" i="5" s="1"/>
  <c r="BM341" i="5"/>
  <c r="BQ340" i="5"/>
  <c r="BS340" i="5" s="1"/>
  <c r="BM340" i="5"/>
  <c r="BP340" i="5" s="1"/>
  <c r="BR340" i="5" s="1"/>
  <c r="BQ339" i="5"/>
  <c r="BS339" i="5" s="1"/>
  <c r="BM339" i="5"/>
  <c r="BQ338" i="5"/>
  <c r="BS338" i="5" s="1"/>
  <c r="BM338" i="5"/>
  <c r="BQ337" i="5"/>
  <c r="BS337" i="5" s="1"/>
  <c r="BM337" i="5"/>
  <c r="BP337" i="5" s="1"/>
  <c r="BR337" i="5" s="1"/>
  <c r="BQ336" i="5"/>
  <c r="BS336" i="5" s="1"/>
  <c r="BM336" i="5"/>
  <c r="BQ335" i="5"/>
  <c r="BS335" i="5" s="1"/>
  <c r="BM335" i="5"/>
  <c r="BQ334" i="5"/>
  <c r="BS334" i="5" s="1"/>
  <c r="BM334" i="5"/>
  <c r="BQ333" i="5"/>
  <c r="BS333" i="5" s="1"/>
  <c r="BM333" i="5"/>
  <c r="BQ332" i="5"/>
  <c r="BS332" i="5" s="1"/>
  <c r="BM332" i="5"/>
  <c r="BP332" i="5" s="1"/>
  <c r="BR332" i="5" s="1"/>
  <c r="BQ331" i="5"/>
  <c r="BS331" i="5" s="1"/>
  <c r="BM331" i="5"/>
  <c r="BQ330" i="5"/>
  <c r="BS330" i="5" s="1"/>
  <c r="BM330" i="5"/>
  <c r="BQ329" i="5"/>
  <c r="BS329" i="5" s="1"/>
  <c r="BM329" i="5"/>
  <c r="BP329" i="5" s="1"/>
  <c r="BR329" i="5" s="1"/>
  <c r="BQ328" i="5"/>
  <c r="BS328" i="5" s="1"/>
  <c r="BM328" i="5"/>
  <c r="BQ327" i="5"/>
  <c r="BS327" i="5" s="1"/>
  <c r="BM327" i="5"/>
  <c r="BQ326" i="5"/>
  <c r="BS326" i="5" s="1"/>
  <c r="BM326" i="5"/>
  <c r="BQ325" i="5"/>
  <c r="BS325" i="5" s="1"/>
  <c r="BM325" i="5"/>
  <c r="BQ324" i="5"/>
  <c r="BS324" i="5" s="1"/>
  <c r="BM324" i="5"/>
  <c r="BQ323" i="5"/>
  <c r="BS323" i="5" s="1"/>
  <c r="BM323" i="5"/>
  <c r="BP323" i="5" s="1"/>
  <c r="BR323" i="5" s="1"/>
  <c r="BQ322" i="5"/>
  <c r="BS322" i="5" s="1"/>
  <c r="BM322" i="5"/>
  <c r="BQ321" i="5"/>
  <c r="BS321" i="5" s="1"/>
  <c r="BM321" i="5"/>
  <c r="BQ320" i="5"/>
  <c r="BS320" i="5" s="1"/>
  <c r="BM320" i="5"/>
  <c r="BQ319" i="5"/>
  <c r="BS319" i="5" s="1"/>
  <c r="BM319" i="5"/>
  <c r="BQ318" i="5"/>
  <c r="BS318" i="5" s="1"/>
  <c r="BM318" i="5"/>
  <c r="BP318" i="5" s="1"/>
  <c r="BR318" i="5" s="1"/>
  <c r="BQ317" i="5"/>
  <c r="BS317" i="5" s="1"/>
  <c r="BM317" i="5"/>
  <c r="BQ316" i="5"/>
  <c r="BS316" i="5" s="1"/>
  <c r="BM316" i="5"/>
  <c r="BQ315" i="5"/>
  <c r="BS315" i="5" s="1"/>
  <c r="BM315" i="5"/>
  <c r="BP315" i="5" s="1"/>
  <c r="BR315" i="5" s="1"/>
  <c r="BQ314" i="5"/>
  <c r="BS314" i="5" s="1"/>
  <c r="BM314" i="5"/>
  <c r="BQ313" i="5"/>
  <c r="BS313" i="5" s="1"/>
  <c r="BM313" i="5"/>
  <c r="BQ312" i="5"/>
  <c r="BS312" i="5" s="1"/>
  <c r="BM312" i="5"/>
  <c r="BQ311" i="5"/>
  <c r="BS311" i="5" s="1"/>
  <c r="BM311" i="5"/>
  <c r="BQ310" i="5"/>
  <c r="BS310" i="5" s="1"/>
  <c r="BM310" i="5"/>
  <c r="BQ309" i="5"/>
  <c r="BS309" i="5" s="1"/>
  <c r="BM309" i="5"/>
  <c r="BQ308" i="5"/>
  <c r="BS308" i="5" s="1"/>
  <c r="BM308" i="5"/>
  <c r="BQ307" i="5"/>
  <c r="BS307" i="5" s="1"/>
  <c r="BM307" i="5"/>
  <c r="BQ306" i="5"/>
  <c r="BS306" i="5" s="1"/>
  <c r="BM306" i="5"/>
  <c r="BQ305" i="5"/>
  <c r="BS305" i="5" s="1"/>
  <c r="BM305" i="5"/>
  <c r="BP305" i="5" s="1"/>
  <c r="BR305" i="5" s="1"/>
  <c r="BQ304" i="5"/>
  <c r="BS304" i="5" s="1"/>
  <c r="BM304" i="5"/>
  <c r="BQ303" i="5"/>
  <c r="BS303" i="5" s="1"/>
  <c r="BM303" i="5"/>
  <c r="BQ302" i="5"/>
  <c r="BS302" i="5" s="1"/>
  <c r="BM302" i="5"/>
  <c r="BQ301" i="5"/>
  <c r="BS301" i="5" s="1"/>
  <c r="BM301" i="5"/>
  <c r="BQ300" i="5"/>
  <c r="BS300" i="5" s="1"/>
  <c r="BM300" i="5"/>
  <c r="BQ299" i="5"/>
  <c r="BS299" i="5" s="1"/>
  <c r="BM299" i="5"/>
  <c r="BQ298" i="5"/>
  <c r="BS298" i="5" s="1"/>
  <c r="BM298" i="5"/>
  <c r="BQ297" i="5"/>
  <c r="BS297" i="5" s="1"/>
  <c r="BM297" i="5"/>
  <c r="BP297" i="5" s="1"/>
  <c r="BR297" i="5" s="1"/>
  <c r="BQ290" i="5"/>
  <c r="BS290" i="5" s="1"/>
  <c r="BM290" i="5"/>
  <c r="BQ289" i="5"/>
  <c r="BS289" i="5" s="1"/>
  <c r="BM289" i="5"/>
  <c r="BQ288" i="5"/>
  <c r="BS288" i="5" s="1"/>
  <c r="BM288" i="5"/>
  <c r="BQ287" i="5"/>
  <c r="BS287" i="5" s="1"/>
  <c r="BM287" i="5"/>
  <c r="BQ286" i="5"/>
  <c r="BS286" i="5" s="1"/>
  <c r="BM286" i="5"/>
  <c r="BR285" i="5"/>
  <c r="BQ285" i="5"/>
  <c r="BS285" i="5" s="1"/>
  <c r="BM285" i="5"/>
  <c r="BQ284" i="5"/>
  <c r="BS284" i="5" s="1"/>
  <c r="BM284" i="5"/>
  <c r="BQ283" i="5"/>
  <c r="BS283" i="5" s="1"/>
  <c r="BM283" i="5"/>
  <c r="BQ282" i="5"/>
  <c r="BS282" i="5" s="1"/>
  <c r="BM282" i="5"/>
  <c r="BQ281" i="5"/>
  <c r="BS281" i="5" s="1"/>
  <c r="BM281" i="5"/>
  <c r="BQ280" i="5"/>
  <c r="BS280" i="5" s="1"/>
  <c r="BM280" i="5"/>
  <c r="BP280" i="5" s="1"/>
  <c r="BR280" i="5" s="1"/>
  <c r="BQ279" i="5"/>
  <c r="BS279" i="5" s="1"/>
  <c r="BM279" i="5"/>
  <c r="BQ278" i="5"/>
  <c r="BS278" i="5" s="1"/>
  <c r="BM278" i="5"/>
  <c r="BQ277" i="5"/>
  <c r="BS277" i="5" s="1"/>
  <c r="BM277" i="5"/>
  <c r="BP277" i="5" s="1"/>
  <c r="BR277" i="5" s="1"/>
  <c r="BQ276" i="5"/>
  <c r="BS276" i="5" s="1"/>
  <c r="BM276" i="5"/>
  <c r="BQ275" i="5"/>
  <c r="BS275" i="5" s="1"/>
  <c r="BM275" i="5"/>
  <c r="BQ274" i="5"/>
  <c r="BS274" i="5" s="1"/>
  <c r="BM274" i="5"/>
  <c r="BQ273" i="5"/>
  <c r="BS273" i="5" s="1"/>
  <c r="BM273" i="5"/>
  <c r="BQ272" i="5"/>
  <c r="BS272" i="5" s="1"/>
  <c r="BM272" i="5"/>
  <c r="BQ271" i="5"/>
  <c r="BS271" i="5" s="1"/>
  <c r="BM271" i="5"/>
  <c r="BQ270" i="5"/>
  <c r="BS270" i="5" s="1"/>
  <c r="BM270" i="5"/>
  <c r="BP270" i="5" s="1"/>
  <c r="BR270" i="5" s="1"/>
  <c r="BQ269" i="5"/>
  <c r="BS269" i="5" s="1"/>
  <c r="BM269" i="5"/>
  <c r="BQ268" i="5"/>
  <c r="BS268" i="5" s="1"/>
  <c r="BM268" i="5"/>
  <c r="BQ267" i="5"/>
  <c r="BS267" i="5" s="1"/>
  <c r="BM267" i="5"/>
  <c r="BP267" i="5" s="1"/>
  <c r="BR267" i="5" s="1"/>
  <c r="BQ266" i="5"/>
  <c r="BS266" i="5" s="1"/>
  <c r="BM266" i="5"/>
  <c r="BQ265" i="5"/>
  <c r="BS265" i="5" s="1"/>
  <c r="BM265" i="5"/>
  <c r="BQ264" i="5"/>
  <c r="BS264" i="5" s="1"/>
  <c r="BM264" i="5"/>
  <c r="BQ263" i="5"/>
  <c r="BS263" i="5" s="1"/>
  <c r="BM263" i="5"/>
  <c r="BQ262" i="5"/>
  <c r="BS262" i="5" s="1"/>
  <c r="BM262" i="5"/>
  <c r="BP262" i="5" s="1"/>
  <c r="BR262" i="5" s="1"/>
  <c r="BQ261" i="5"/>
  <c r="BS261" i="5" s="1"/>
  <c r="BM261" i="5"/>
  <c r="BQ260" i="5"/>
  <c r="BS260" i="5" s="1"/>
  <c r="BM260" i="5"/>
  <c r="BQ259" i="5"/>
  <c r="BS259" i="5" s="1"/>
  <c r="BM259" i="5"/>
  <c r="BP259" i="5" s="1"/>
  <c r="BR259" i="5" s="1"/>
  <c r="BQ258" i="5"/>
  <c r="BS258" i="5" s="1"/>
  <c r="BM258" i="5"/>
  <c r="BQ257" i="5"/>
  <c r="BS257" i="5" s="1"/>
  <c r="BM257" i="5"/>
  <c r="BQ256" i="5"/>
  <c r="BS256" i="5" s="1"/>
  <c r="BM256" i="5"/>
  <c r="BQ255" i="5"/>
  <c r="BS255" i="5" s="1"/>
  <c r="BM255" i="5"/>
  <c r="BQ254" i="5"/>
  <c r="BS254" i="5" s="1"/>
  <c r="BM254" i="5"/>
  <c r="BQ253" i="5"/>
  <c r="BS253" i="5" s="1"/>
  <c r="BM253" i="5"/>
  <c r="BP253" i="5" s="1"/>
  <c r="BR253" i="5" s="1"/>
  <c r="BQ252" i="5"/>
  <c r="BS252" i="5" s="1"/>
  <c r="BM252" i="5"/>
  <c r="BQ251" i="5"/>
  <c r="BS251" i="5" s="1"/>
  <c r="BM251" i="5"/>
  <c r="BQ250" i="5"/>
  <c r="BS250" i="5" s="1"/>
  <c r="BM250" i="5"/>
  <c r="BQ249" i="5"/>
  <c r="BS249" i="5" s="1"/>
  <c r="BM249" i="5"/>
  <c r="BQ248" i="5"/>
  <c r="BS248" i="5" s="1"/>
  <c r="BM248" i="5"/>
  <c r="BP248" i="5" s="1"/>
  <c r="BR248" i="5" s="1"/>
  <c r="BQ247" i="5"/>
  <c r="BS247" i="5" s="1"/>
  <c r="BM247" i="5"/>
  <c r="BQ246" i="5"/>
  <c r="BS246" i="5" s="1"/>
  <c r="BM246" i="5"/>
  <c r="BQ245" i="5"/>
  <c r="BS245" i="5" s="1"/>
  <c r="BM245" i="5"/>
  <c r="BP245" i="5" s="1"/>
  <c r="BR245" i="5" s="1"/>
  <c r="BQ244" i="5"/>
  <c r="BS244" i="5" s="1"/>
  <c r="BM244" i="5"/>
  <c r="BQ243" i="5"/>
  <c r="BS243" i="5" s="1"/>
  <c r="BM243" i="5"/>
  <c r="BQ242" i="5"/>
  <c r="BS242" i="5" s="1"/>
  <c r="BM242" i="5"/>
  <c r="BQ241" i="5"/>
  <c r="BS241" i="5" s="1"/>
  <c r="BM241" i="5"/>
  <c r="BQ240" i="5"/>
  <c r="BS240" i="5" s="1"/>
  <c r="BM240" i="5"/>
  <c r="BQ239" i="5"/>
  <c r="BS239" i="5" s="1"/>
  <c r="BM239" i="5"/>
  <c r="BQ238" i="5"/>
  <c r="BS238" i="5" s="1"/>
  <c r="BM238" i="5"/>
  <c r="BQ237" i="5"/>
  <c r="BS237" i="5" s="1"/>
  <c r="BM237" i="5"/>
  <c r="BQ236" i="5"/>
  <c r="BS236" i="5" s="1"/>
  <c r="BM236" i="5"/>
  <c r="BQ235" i="5"/>
  <c r="BS235" i="5" s="1"/>
  <c r="BM235" i="5"/>
  <c r="BP235" i="5" s="1"/>
  <c r="BR235" i="5" s="1"/>
  <c r="BQ234" i="5"/>
  <c r="BS234" i="5" s="1"/>
  <c r="BM234" i="5"/>
  <c r="BQ233" i="5"/>
  <c r="BS233" i="5" s="1"/>
  <c r="BM233" i="5"/>
  <c r="BQ232" i="5"/>
  <c r="BS232" i="5" s="1"/>
  <c r="BM232" i="5"/>
  <c r="BQ231" i="5"/>
  <c r="BS231" i="5" s="1"/>
  <c r="BM231" i="5"/>
  <c r="BQ224" i="5"/>
  <c r="BS224" i="5" s="1"/>
  <c r="BM224" i="5"/>
  <c r="BQ223" i="5"/>
  <c r="BS223" i="5" s="1"/>
  <c r="BM223" i="5"/>
  <c r="BQ222" i="5"/>
  <c r="BS222" i="5" s="1"/>
  <c r="BM222" i="5"/>
  <c r="BQ221" i="5"/>
  <c r="BS221" i="5" s="1"/>
  <c r="BM221" i="5"/>
  <c r="BP221" i="5" s="1"/>
  <c r="BR221" i="5" s="1"/>
  <c r="BQ220" i="5"/>
  <c r="BS220" i="5" s="1"/>
  <c r="BM220" i="5"/>
  <c r="BQ219" i="5"/>
  <c r="BS219" i="5" s="1"/>
  <c r="BM219" i="5"/>
  <c r="BQ218" i="5"/>
  <c r="BS218" i="5" s="1"/>
  <c r="BM218" i="5"/>
  <c r="BQ217" i="5"/>
  <c r="BS217" i="5" s="1"/>
  <c r="BM217" i="5"/>
  <c r="BP217" i="5" s="1"/>
  <c r="BR217" i="5" s="1"/>
  <c r="BQ216" i="5"/>
  <c r="BS216" i="5" s="1"/>
  <c r="BM216" i="5"/>
  <c r="BQ215" i="5"/>
  <c r="BS215" i="5" s="1"/>
  <c r="BM215" i="5"/>
  <c r="BQ214" i="5"/>
  <c r="BS214" i="5" s="1"/>
  <c r="BM214" i="5"/>
  <c r="BQ213" i="5"/>
  <c r="BS213" i="5" s="1"/>
  <c r="BM213" i="5"/>
  <c r="BP213" i="5" s="1"/>
  <c r="BR213" i="5" s="1"/>
  <c r="BQ212" i="5"/>
  <c r="BS212" i="5" s="1"/>
  <c r="BM212" i="5"/>
  <c r="BQ211" i="5"/>
  <c r="BS211" i="5" s="1"/>
  <c r="BM211" i="5"/>
  <c r="BQ210" i="5"/>
  <c r="BS210" i="5" s="1"/>
  <c r="BM210" i="5"/>
  <c r="BQ209" i="5"/>
  <c r="BS209" i="5" s="1"/>
  <c r="BM209" i="5"/>
  <c r="BP209" i="5" s="1"/>
  <c r="BR209" i="5" s="1"/>
  <c r="BQ208" i="5"/>
  <c r="BS208" i="5" s="1"/>
  <c r="BM208" i="5"/>
  <c r="BQ207" i="5"/>
  <c r="BS207" i="5" s="1"/>
  <c r="BM207" i="5"/>
  <c r="BQ206" i="5"/>
  <c r="BS206" i="5" s="1"/>
  <c r="BM206" i="5"/>
  <c r="BQ205" i="5"/>
  <c r="BS205" i="5" s="1"/>
  <c r="BM205" i="5"/>
  <c r="BP205" i="5" s="1"/>
  <c r="BR205" i="5" s="1"/>
  <c r="BQ204" i="5"/>
  <c r="BS204" i="5" s="1"/>
  <c r="BM204" i="5"/>
  <c r="BQ203" i="5"/>
  <c r="BS203" i="5" s="1"/>
  <c r="BM203" i="5"/>
  <c r="BQ202" i="5"/>
  <c r="BS202" i="5" s="1"/>
  <c r="BM202" i="5"/>
  <c r="BQ201" i="5"/>
  <c r="BS201" i="5" s="1"/>
  <c r="BM201" i="5"/>
  <c r="BP201" i="5" s="1"/>
  <c r="BR201" i="5" s="1"/>
  <c r="BQ200" i="5"/>
  <c r="BS200" i="5" s="1"/>
  <c r="BM200" i="5"/>
  <c r="BQ199" i="5"/>
  <c r="BS199" i="5" s="1"/>
  <c r="BM199" i="5"/>
  <c r="BQ198" i="5"/>
  <c r="BS198" i="5" s="1"/>
  <c r="BM198" i="5"/>
  <c r="BQ197" i="5"/>
  <c r="BS197" i="5" s="1"/>
  <c r="BM197" i="5"/>
  <c r="BP197" i="5" s="1"/>
  <c r="BR197" i="5" s="1"/>
  <c r="BQ196" i="5"/>
  <c r="BS196" i="5" s="1"/>
  <c r="BM196" i="5"/>
  <c r="BQ195" i="5"/>
  <c r="BS195" i="5" s="1"/>
  <c r="BM195" i="5"/>
  <c r="BQ194" i="5"/>
  <c r="BS194" i="5" s="1"/>
  <c r="BM194" i="5"/>
  <c r="BQ193" i="5"/>
  <c r="BS193" i="5" s="1"/>
  <c r="BM193" i="5"/>
  <c r="BP193" i="5" s="1"/>
  <c r="BR193" i="5" s="1"/>
  <c r="BQ192" i="5"/>
  <c r="BS192" i="5" s="1"/>
  <c r="BM192" i="5"/>
  <c r="BQ191" i="5"/>
  <c r="BS191" i="5" s="1"/>
  <c r="BM191" i="5"/>
  <c r="BQ190" i="5"/>
  <c r="BS190" i="5" s="1"/>
  <c r="BM190" i="5"/>
  <c r="BQ189" i="5"/>
  <c r="BS189" i="5" s="1"/>
  <c r="BM189" i="5"/>
  <c r="BP189" i="5" s="1"/>
  <c r="BR189" i="5" s="1"/>
  <c r="BQ188" i="5"/>
  <c r="BS188" i="5" s="1"/>
  <c r="BM188" i="5"/>
  <c r="BQ187" i="5"/>
  <c r="BS187" i="5" s="1"/>
  <c r="BM187" i="5"/>
  <c r="BQ186" i="5"/>
  <c r="BS186" i="5" s="1"/>
  <c r="BM186" i="5"/>
  <c r="BQ185" i="5"/>
  <c r="BS185" i="5" s="1"/>
  <c r="BM185" i="5"/>
  <c r="BP185" i="5" s="1"/>
  <c r="BR185" i="5" s="1"/>
  <c r="BQ184" i="5"/>
  <c r="BS184" i="5" s="1"/>
  <c r="BM184" i="5"/>
  <c r="BQ183" i="5"/>
  <c r="BS183" i="5" s="1"/>
  <c r="BM183" i="5"/>
  <c r="BQ182" i="5"/>
  <c r="BS182" i="5" s="1"/>
  <c r="BM182" i="5"/>
  <c r="BQ181" i="5"/>
  <c r="BS181" i="5" s="1"/>
  <c r="BM181" i="5"/>
  <c r="BP181" i="5" s="1"/>
  <c r="BR181" i="5" s="1"/>
  <c r="BQ180" i="5"/>
  <c r="BS180" i="5" s="1"/>
  <c r="BM180" i="5"/>
  <c r="BQ179" i="5"/>
  <c r="BS179" i="5" s="1"/>
  <c r="BM179" i="5"/>
  <c r="BQ178" i="5"/>
  <c r="BS178" i="5" s="1"/>
  <c r="BM178" i="5"/>
  <c r="BQ177" i="5"/>
  <c r="BS177" i="5" s="1"/>
  <c r="BM177" i="5"/>
  <c r="BP177" i="5" s="1"/>
  <c r="BR177" i="5" s="1"/>
  <c r="BQ176" i="5"/>
  <c r="BS176" i="5" s="1"/>
  <c r="BM176" i="5"/>
  <c r="BQ175" i="5"/>
  <c r="BS175" i="5" s="1"/>
  <c r="BM175" i="5"/>
  <c r="BQ174" i="5"/>
  <c r="BS174" i="5" s="1"/>
  <c r="BM174" i="5"/>
  <c r="BQ173" i="5"/>
  <c r="BS173" i="5" s="1"/>
  <c r="BM173" i="5"/>
  <c r="BP173" i="5" s="1"/>
  <c r="BR173" i="5" s="1"/>
  <c r="BQ172" i="5"/>
  <c r="BS172" i="5" s="1"/>
  <c r="BM172" i="5"/>
  <c r="BQ171" i="5"/>
  <c r="BS171" i="5" s="1"/>
  <c r="BM171" i="5"/>
  <c r="BQ170" i="5"/>
  <c r="BS170" i="5" s="1"/>
  <c r="BM170" i="5"/>
  <c r="BQ169" i="5"/>
  <c r="BS169" i="5" s="1"/>
  <c r="BM169" i="5"/>
  <c r="BP169" i="5" s="1"/>
  <c r="BR169" i="5" s="1"/>
  <c r="BQ168" i="5"/>
  <c r="BS168" i="5" s="1"/>
  <c r="BM168" i="5"/>
  <c r="BQ167" i="5"/>
  <c r="BS167" i="5" s="1"/>
  <c r="BM167" i="5"/>
  <c r="BQ166" i="5"/>
  <c r="BS166" i="5" s="1"/>
  <c r="BM166" i="5"/>
  <c r="BQ165" i="5"/>
  <c r="BS165" i="5" s="1"/>
  <c r="BM165" i="5"/>
  <c r="BP165" i="5" s="1"/>
  <c r="BR165" i="5" s="1"/>
  <c r="BQ164" i="5"/>
  <c r="BS164" i="5" s="1"/>
  <c r="BM164" i="5"/>
  <c r="BQ163" i="5"/>
  <c r="BS163" i="5" s="1"/>
  <c r="BM163" i="5"/>
  <c r="BQ162" i="5"/>
  <c r="BS162" i="5" s="1"/>
  <c r="BM162" i="5"/>
  <c r="BQ161" i="5"/>
  <c r="BS161" i="5" s="1"/>
  <c r="BM161" i="5"/>
  <c r="BP161" i="5" s="1"/>
  <c r="BR161" i="5" s="1"/>
  <c r="BQ160" i="5"/>
  <c r="BS160" i="5" s="1"/>
  <c r="BM160" i="5"/>
  <c r="BQ159" i="5"/>
  <c r="BS159" i="5" s="1"/>
  <c r="BM159" i="5"/>
  <c r="BQ158" i="5"/>
  <c r="BS158" i="5" s="1"/>
  <c r="BM158" i="5"/>
  <c r="BQ157" i="5"/>
  <c r="BS157" i="5" s="1"/>
  <c r="BM157" i="5"/>
  <c r="BP157" i="5" s="1"/>
  <c r="BR157" i="5" s="1"/>
  <c r="BQ156" i="5"/>
  <c r="BS156" i="5" s="1"/>
  <c r="BM156" i="5"/>
  <c r="BQ155" i="5"/>
  <c r="BS155" i="5" s="1"/>
  <c r="BM155" i="5"/>
  <c r="BQ154" i="5"/>
  <c r="BS154" i="5" s="1"/>
  <c r="BM154" i="5"/>
  <c r="BQ153" i="5"/>
  <c r="BS153" i="5" s="1"/>
  <c r="BM153" i="5"/>
  <c r="BP153" i="5" s="1"/>
  <c r="BR153" i="5" s="1"/>
  <c r="BQ152" i="5"/>
  <c r="BS152" i="5" s="1"/>
  <c r="BM152" i="5"/>
  <c r="BQ151" i="5"/>
  <c r="BS151" i="5" s="1"/>
  <c r="BM151" i="5"/>
  <c r="BQ150" i="5"/>
  <c r="BS150" i="5" s="1"/>
  <c r="BM150" i="5"/>
  <c r="BQ149" i="5"/>
  <c r="BS149" i="5" s="1"/>
  <c r="BM149" i="5"/>
  <c r="BP149" i="5" s="1"/>
  <c r="BR149" i="5" s="1"/>
  <c r="BQ148" i="5"/>
  <c r="BS148" i="5" s="1"/>
  <c r="BM148" i="5"/>
  <c r="BQ147" i="5"/>
  <c r="BS147" i="5" s="1"/>
  <c r="BM147" i="5"/>
  <c r="BQ146" i="5"/>
  <c r="BS146" i="5" s="1"/>
  <c r="BM146" i="5"/>
  <c r="BQ145" i="5"/>
  <c r="BS145" i="5" s="1"/>
  <c r="BM145" i="5"/>
  <c r="BP145" i="5" s="1"/>
  <c r="BR145" i="5" s="1"/>
  <c r="BQ144" i="5"/>
  <c r="BS144" i="5" s="1"/>
  <c r="BM144" i="5"/>
  <c r="BQ143" i="5"/>
  <c r="BS143" i="5" s="1"/>
  <c r="BM143" i="5"/>
  <c r="BQ142" i="5"/>
  <c r="BS142" i="5" s="1"/>
  <c r="BM142" i="5"/>
  <c r="BQ141" i="5"/>
  <c r="BS141" i="5" s="1"/>
  <c r="BM141" i="5"/>
  <c r="BP141" i="5" s="1"/>
  <c r="BR141" i="5" s="1"/>
  <c r="BQ140" i="5"/>
  <c r="BS140" i="5" s="1"/>
  <c r="BM140" i="5"/>
  <c r="BQ139" i="5"/>
  <c r="BS139" i="5" s="1"/>
  <c r="BM139" i="5"/>
  <c r="BQ138" i="5"/>
  <c r="BS138" i="5" s="1"/>
  <c r="BM138" i="5"/>
  <c r="BQ137" i="5"/>
  <c r="BS137" i="5" s="1"/>
  <c r="BM137" i="5"/>
  <c r="BP137" i="5" s="1"/>
  <c r="BR137" i="5" s="1"/>
  <c r="BQ136" i="5"/>
  <c r="BS136" i="5" s="1"/>
  <c r="BM136" i="5"/>
  <c r="BQ135" i="5"/>
  <c r="BS135" i="5" s="1"/>
  <c r="BM135" i="5"/>
  <c r="BQ134" i="5"/>
  <c r="BS134" i="5" s="1"/>
  <c r="BM134" i="5"/>
  <c r="BQ133" i="5"/>
  <c r="BS133" i="5" s="1"/>
  <c r="BM133" i="5"/>
  <c r="BP133" i="5" s="1"/>
  <c r="BR133" i="5" s="1"/>
  <c r="BQ132" i="5"/>
  <c r="BS132" i="5" s="1"/>
  <c r="BM132" i="5"/>
  <c r="BQ131" i="5"/>
  <c r="BS131" i="5" s="1"/>
  <c r="BM131" i="5"/>
  <c r="BQ130" i="5"/>
  <c r="BS130" i="5" s="1"/>
  <c r="BM130" i="5"/>
  <c r="BQ129" i="5"/>
  <c r="BS129" i="5" s="1"/>
  <c r="BM129" i="5"/>
  <c r="BP129" i="5" s="1"/>
  <c r="BR129" i="5" s="1"/>
  <c r="BQ128" i="5"/>
  <c r="BS128" i="5" s="1"/>
  <c r="BM128" i="5"/>
  <c r="BQ127" i="5"/>
  <c r="BS127" i="5" s="1"/>
  <c r="BM127" i="5"/>
  <c r="BQ126" i="5"/>
  <c r="BS126" i="5" s="1"/>
  <c r="BM126" i="5"/>
  <c r="BQ125" i="5"/>
  <c r="BS125" i="5" s="1"/>
  <c r="BM125" i="5"/>
  <c r="BP125" i="5" s="1"/>
  <c r="BR125" i="5" s="1"/>
  <c r="BQ124" i="5"/>
  <c r="BS124" i="5" s="1"/>
  <c r="BM124" i="5"/>
  <c r="BQ123" i="5"/>
  <c r="BS123" i="5" s="1"/>
  <c r="BM123" i="5"/>
  <c r="BQ122" i="5"/>
  <c r="BS122" i="5" s="1"/>
  <c r="BM122" i="5"/>
  <c r="BQ121" i="5"/>
  <c r="BS121" i="5" s="1"/>
  <c r="BM121" i="5"/>
  <c r="BP121" i="5" s="1"/>
  <c r="BR121" i="5" s="1"/>
  <c r="BQ120" i="5"/>
  <c r="BS120" i="5" s="1"/>
  <c r="BM120" i="5"/>
  <c r="BQ119" i="5"/>
  <c r="BS119" i="5" s="1"/>
  <c r="BM119" i="5"/>
  <c r="BQ118" i="5"/>
  <c r="BS118" i="5" s="1"/>
  <c r="BM118" i="5"/>
  <c r="BQ117" i="5"/>
  <c r="BS117" i="5" s="1"/>
  <c r="BM117" i="5"/>
  <c r="BP117" i="5" s="1"/>
  <c r="BR117" i="5" s="1"/>
  <c r="BQ116" i="5"/>
  <c r="BS116" i="5" s="1"/>
  <c r="BM116" i="5"/>
  <c r="BQ115" i="5"/>
  <c r="BS115" i="5" s="1"/>
  <c r="BM115" i="5"/>
  <c r="BQ114" i="5"/>
  <c r="BS114" i="5" s="1"/>
  <c r="BM114" i="5"/>
  <c r="BQ113" i="5"/>
  <c r="BS113" i="5" s="1"/>
  <c r="BM113" i="5"/>
  <c r="BP113" i="5" s="1"/>
  <c r="BR113" i="5" s="1"/>
  <c r="BQ112" i="5"/>
  <c r="BS112" i="5" s="1"/>
  <c r="BM112" i="5"/>
  <c r="BQ111" i="5"/>
  <c r="BS111" i="5" s="1"/>
  <c r="BM111" i="5"/>
  <c r="BQ110" i="5"/>
  <c r="BS110" i="5" s="1"/>
  <c r="BM110" i="5"/>
  <c r="BQ109" i="5"/>
  <c r="BS109" i="5" s="1"/>
  <c r="BM109" i="5"/>
  <c r="BP109" i="5" s="1"/>
  <c r="BR109" i="5" s="1"/>
  <c r="BQ108" i="5"/>
  <c r="BS108" i="5" s="1"/>
  <c r="BM108" i="5"/>
  <c r="BQ107" i="5"/>
  <c r="BS107" i="5" s="1"/>
  <c r="BM107" i="5"/>
  <c r="BS106" i="5"/>
  <c r="BQ106" i="5"/>
  <c r="BM106" i="5"/>
  <c r="BQ105" i="5"/>
  <c r="BS105" i="5" s="1"/>
  <c r="BR105" i="5"/>
  <c r="BM105" i="5"/>
  <c r="BP105" i="5" s="1"/>
  <c r="BQ104" i="5"/>
  <c r="BS104" i="5" s="1"/>
  <c r="BM104" i="5"/>
  <c r="BQ103" i="5"/>
  <c r="BS103" i="5" s="1"/>
  <c r="BM103" i="5"/>
  <c r="BQ102" i="5"/>
  <c r="BS102" i="5" s="1"/>
  <c r="BM102" i="5"/>
  <c r="BQ101" i="5"/>
  <c r="BS101" i="5" s="1"/>
  <c r="BM101" i="5"/>
  <c r="BP101" i="5" s="1"/>
  <c r="BR101" i="5" s="1"/>
  <c r="BQ100" i="5"/>
  <c r="BS100" i="5" s="1"/>
  <c r="BM100" i="5"/>
  <c r="BQ99" i="5"/>
  <c r="BS99" i="5" s="1"/>
  <c r="BM99" i="5"/>
  <c r="BQ98" i="5"/>
  <c r="BS98" i="5" s="1"/>
  <c r="BM98" i="5"/>
  <c r="BQ97" i="5"/>
  <c r="BS97" i="5" s="1"/>
  <c r="BM97" i="5"/>
  <c r="BP97" i="5" s="1"/>
  <c r="BR97" i="5" s="1"/>
  <c r="BQ96" i="5"/>
  <c r="BS96" i="5" s="1"/>
  <c r="BM96" i="5"/>
  <c r="BQ95" i="5"/>
  <c r="BS95" i="5" s="1"/>
  <c r="BM95" i="5"/>
  <c r="BQ94" i="5"/>
  <c r="BS94" i="5" s="1"/>
  <c r="BM94" i="5"/>
  <c r="BQ93" i="5"/>
  <c r="BS93" i="5" s="1"/>
  <c r="BM93" i="5"/>
  <c r="BP93" i="5" s="1"/>
  <c r="BR93" i="5" s="1"/>
  <c r="BQ92" i="5"/>
  <c r="BS92" i="5" s="1"/>
  <c r="BM92" i="5"/>
  <c r="BQ91" i="5"/>
  <c r="BS91" i="5" s="1"/>
  <c r="BM91" i="5"/>
  <c r="BQ90" i="5"/>
  <c r="BS90" i="5" s="1"/>
  <c r="BM90" i="5"/>
  <c r="BQ89" i="5"/>
  <c r="BS89" i="5" s="1"/>
  <c r="BM89" i="5"/>
  <c r="BP89" i="5" s="1"/>
  <c r="BR89" i="5" s="1"/>
  <c r="BQ88" i="5"/>
  <c r="BS88" i="5" s="1"/>
  <c r="BM88" i="5"/>
  <c r="BQ87" i="5"/>
  <c r="BS87" i="5" s="1"/>
  <c r="BM87" i="5"/>
  <c r="BQ86" i="5"/>
  <c r="BS86" i="5" s="1"/>
  <c r="BM86" i="5"/>
  <c r="BQ85" i="5"/>
  <c r="BS85" i="5" s="1"/>
  <c r="BM85" i="5"/>
  <c r="BP85" i="5" s="1"/>
  <c r="BR85" i="5" s="1"/>
  <c r="BQ84" i="5"/>
  <c r="BS84" i="5" s="1"/>
  <c r="BM84" i="5"/>
  <c r="BQ83" i="5"/>
  <c r="BS83" i="5" s="1"/>
  <c r="BM83" i="5"/>
  <c r="BQ82" i="5"/>
  <c r="BS82" i="5" s="1"/>
  <c r="BM82" i="5"/>
  <c r="BQ81" i="5"/>
  <c r="BS81" i="5" s="1"/>
  <c r="BM81" i="5"/>
  <c r="BP81" i="5" s="1"/>
  <c r="BR81" i="5" s="1"/>
  <c r="BQ74" i="5"/>
  <c r="BS74" i="5" s="1"/>
  <c r="BM74" i="5"/>
  <c r="BQ73" i="5"/>
  <c r="BS73" i="5" s="1"/>
  <c r="BM73" i="5"/>
  <c r="BQ72" i="5"/>
  <c r="BS72" i="5" s="1"/>
  <c r="BM72" i="5"/>
  <c r="BQ71" i="5"/>
  <c r="BS71" i="5" s="1"/>
  <c r="BM71" i="5"/>
  <c r="BP71" i="5" s="1"/>
  <c r="BR71" i="5" s="1"/>
  <c r="BQ70" i="5"/>
  <c r="BS70" i="5" s="1"/>
  <c r="BM70" i="5"/>
  <c r="BQ69" i="5"/>
  <c r="BS69" i="5" s="1"/>
  <c r="BM69" i="5"/>
  <c r="BQ68" i="5"/>
  <c r="BS68" i="5" s="1"/>
  <c r="BM68" i="5"/>
  <c r="BQ67" i="5"/>
  <c r="BS67" i="5" s="1"/>
  <c r="BM67" i="5"/>
  <c r="BP67" i="5" s="1"/>
  <c r="BR67" i="5" s="1"/>
  <c r="BQ66" i="5"/>
  <c r="BS66" i="5" s="1"/>
  <c r="BM66" i="5"/>
  <c r="BQ65" i="5"/>
  <c r="BS65" i="5" s="1"/>
  <c r="BM65" i="5"/>
  <c r="BQ64" i="5"/>
  <c r="BS64" i="5" s="1"/>
  <c r="BM64" i="5"/>
  <c r="BQ63" i="5"/>
  <c r="BS63" i="5" s="1"/>
  <c r="BM63" i="5"/>
  <c r="BP63" i="5" s="1"/>
  <c r="BR63" i="5" s="1"/>
  <c r="BQ62" i="5"/>
  <c r="BS62" i="5" s="1"/>
  <c r="BM62" i="5"/>
  <c r="BQ61" i="5"/>
  <c r="BS61" i="5" s="1"/>
  <c r="BM61" i="5"/>
  <c r="BQ60" i="5"/>
  <c r="BS60" i="5" s="1"/>
  <c r="BM60" i="5"/>
  <c r="BQ59" i="5"/>
  <c r="BS59" i="5" s="1"/>
  <c r="BM59" i="5"/>
  <c r="BP59" i="5" s="1"/>
  <c r="BR59" i="5" s="1"/>
  <c r="BQ58" i="5"/>
  <c r="BS58" i="5" s="1"/>
  <c r="BM58" i="5"/>
  <c r="BQ57" i="5"/>
  <c r="BS57" i="5" s="1"/>
  <c r="BM57" i="5"/>
  <c r="BQ56" i="5"/>
  <c r="BS56" i="5" s="1"/>
  <c r="BM56" i="5"/>
  <c r="BQ55" i="5"/>
  <c r="BS55" i="5" s="1"/>
  <c r="BM55" i="5"/>
  <c r="BP55" i="5" s="1"/>
  <c r="BR55" i="5" s="1"/>
  <c r="BQ54" i="5"/>
  <c r="BS54" i="5" s="1"/>
  <c r="BM54" i="5"/>
  <c r="BQ53" i="5"/>
  <c r="BS53" i="5" s="1"/>
  <c r="BM53" i="5"/>
  <c r="BQ52" i="5"/>
  <c r="BS52" i="5" s="1"/>
  <c r="BM52" i="5"/>
  <c r="BQ51" i="5"/>
  <c r="BS51" i="5" s="1"/>
  <c r="BM51" i="5"/>
  <c r="BP51" i="5" s="1"/>
  <c r="BR51" i="5" s="1"/>
  <c r="BQ44" i="5"/>
  <c r="BS44" i="5" s="1"/>
  <c r="BM44" i="5"/>
  <c r="BQ43" i="5"/>
  <c r="BS43" i="5" s="1"/>
  <c r="BM43" i="5"/>
  <c r="BQ42" i="5"/>
  <c r="BS42" i="5" s="1"/>
  <c r="BM42" i="5"/>
  <c r="BQ41" i="5"/>
  <c r="BS41" i="5" s="1"/>
  <c r="BM41" i="5"/>
  <c r="BP41" i="5" s="1"/>
  <c r="BR41" i="5" s="1"/>
  <c r="BQ40" i="5"/>
  <c r="BS40" i="5" s="1"/>
  <c r="BM40" i="5"/>
  <c r="BQ39" i="5"/>
  <c r="BS39" i="5" s="1"/>
  <c r="BM39" i="5"/>
  <c r="BQ38" i="5"/>
  <c r="BS38" i="5" s="1"/>
  <c r="BM38" i="5"/>
  <c r="BQ37" i="5"/>
  <c r="BS37" i="5" s="1"/>
  <c r="BM37" i="5"/>
  <c r="BP37" i="5" s="1"/>
  <c r="BR37" i="5" s="1"/>
  <c r="BQ36" i="5"/>
  <c r="BS36" i="5" s="1"/>
  <c r="BM36" i="5"/>
  <c r="BQ35" i="5"/>
  <c r="BS35" i="5" s="1"/>
  <c r="BM35" i="5"/>
  <c r="BQ34" i="5"/>
  <c r="BS34" i="5" s="1"/>
  <c r="BM34" i="5"/>
  <c r="BQ33" i="5"/>
  <c r="BS33" i="5" s="1"/>
  <c r="BM33" i="5"/>
  <c r="BP33" i="5" s="1"/>
  <c r="BR33" i="5" s="1"/>
  <c r="BQ32" i="5"/>
  <c r="BS32" i="5" s="1"/>
  <c r="BM32" i="5"/>
  <c r="BQ31" i="5"/>
  <c r="BS31" i="5" s="1"/>
  <c r="BM31" i="5"/>
  <c r="BQ30" i="5"/>
  <c r="BS30" i="5" s="1"/>
  <c r="BM30" i="5"/>
  <c r="BQ29" i="5"/>
  <c r="BS29" i="5" s="1"/>
  <c r="BM29" i="5"/>
  <c r="BP29" i="5" s="1"/>
  <c r="BR29" i="5" s="1"/>
  <c r="BQ28" i="5"/>
  <c r="BS28" i="5" s="1"/>
  <c r="BM28" i="5"/>
  <c r="BQ27" i="5"/>
  <c r="BS27" i="5" s="1"/>
  <c r="BM27" i="5"/>
  <c r="BQ26" i="5"/>
  <c r="BS26" i="5" s="1"/>
  <c r="BM26" i="5"/>
  <c r="BQ25" i="5"/>
  <c r="BS25" i="5" s="1"/>
  <c r="BM25" i="5"/>
  <c r="BP25" i="5" s="1"/>
  <c r="BR25" i="5" s="1"/>
  <c r="BQ24" i="5"/>
  <c r="BS24" i="5" s="1"/>
  <c r="BM24" i="5"/>
  <c r="BQ23" i="5"/>
  <c r="BS23" i="5" s="1"/>
  <c r="BM23" i="5"/>
  <c r="BQ22" i="5"/>
  <c r="BS22" i="5" s="1"/>
  <c r="BM22" i="5"/>
  <c r="BQ21" i="5"/>
  <c r="BS21" i="5" s="1"/>
  <c r="BM21" i="5"/>
  <c r="BP21" i="5" s="1"/>
  <c r="BR21" i="5" s="1"/>
  <c r="BQ20" i="5"/>
  <c r="BS20" i="5" s="1"/>
  <c r="BM20" i="5"/>
  <c r="BQ19" i="5"/>
  <c r="BS19" i="5" s="1"/>
  <c r="BM19" i="5"/>
  <c r="BQ18" i="5"/>
  <c r="BS18" i="5" s="1"/>
  <c r="BM18" i="5"/>
  <c r="BQ17" i="5"/>
  <c r="BS17" i="5" s="1"/>
  <c r="BM17" i="5"/>
  <c r="BP17" i="5" s="1"/>
  <c r="BR17" i="5" s="1"/>
  <c r="BQ16" i="5"/>
  <c r="BS16" i="5" s="1"/>
  <c r="BM16" i="5"/>
  <c r="BS15" i="5"/>
  <c r="BM15" i="5"/>
  <c r="BQ14" i="5"/>
  <c r="BS14" i="5" s="1"/>
  <c r="BM14" i="5"/>
  <c r="BQ13" i="5"/>
  <c r="BS13" i="5" s="1"/>
  <c r="BM13" i="5"/>
  <c r="BP13" i="5" s="1"/>
  <c r="BR13" i="5" s="1"/>
  <c r="BQ12" i="5"/>
  <c r="BS12" i="5" s="1"/>
  <c r="BM12" i="5"/>
  <c r="BQ11" i="5"/>
  <c r="BS11" i="5" s="1"/>
  <c r="BM11" i="5"/>
  <c r="BQ10" i="5"/>
  <c r="BS10" i="5" s="1"/>
  <c r="BM10" i="5"/>
  <c r="BQ9" i="5"/>
  <c r="BS9" i="5" s="1"/>
  <c r="BM9" i="5"/>
  <c r="BP9" i="5" s="1"/>
  <c r="BR9" i="5" s="1"/>
  <c r="BQ8" i="5"/>
  <c r="BS8" i="5" s="1"/>
  <c r="BM8" i="5"/>
  <c r="BQ7" i="5"/>
  <c r="BS7" i="5" s="1"/>
  <c r="BM7" i="5"/>
  <c r="BQ6" i="5"/>
  <c r="BS6" i="5" s="1"/>
  <c r="BM6" i="5"/>
  <c r="BQ5" i="5"/>
  <c r="BS5" i="5" s="1"/>
  <c r="BM5" i="5"/>
  <c r="BP5" i="5" s="1"/>
  <c r="BR5" i="5" s="1"/>
  <c r="BQ4" i="5"/>
  <c r="BS4" i="5" s="1"/>
  <c r="BM4" i="5"/>
  <c r="BQ3" i="5"/>
  <c r="BS3" i="5" s="1"/>
  <c r="BM3" i="5"/>
  <c r="BP3" i="5" s="1"/>
  <c r="BR3" i="5" s="1"/>
  <c r="BX1146" i="5"/>
  <c r="BX1145" i="5"/>
  <c r="BX1144" i="5"/>
  <c r="BX1147" i="5" s="1"/>
  <c r="CD1146" i="5"/>
  <c r="CD1145" i="5"/>
  <c r="CD1144" i="5"/>
  <c r="CD1147" i="5" s="1"/>
  <c r="CB1146" i="5"/>
  <c r="CB1145" i="5"/>
  <c r="CB1144" i="5"/>
  <c r="CB1147" i="5" s="1"/>
  <c r="CA1146" i="5"/>
  <c r="CA1145" i="5"/>
  <c r="CA1144" i="5"/>
  <c r="CA1147" i="5" s="1"/>
  <c r="BY1146" i="5"/>
  <c r="BY1145" i="5"/>
  <c r="BY1144" i="5"/>
  <c r="BY1147" i="5" s="1"/>
  <c r="BW1146" i="5"/>
  <c r="BW1145" i="5"/>
  <c r="BW1144" i="5"/>
  <c r="BW1147" i="5" s="1"/>
  <c r="AL982" i="5"/>
  <c r="AL983" i="5"/>
  <c r="AL984" i="5"/>
  <c r="AL985" i="5"/>
  <c r="AL986" i="5"/>
  <c r="AL976" i="5"/>
  <c r="AL977" i="5"/>
  <c r="AL978" i="5"/>
  <c r="AL979" i="5"/>
  <c r="AL980" i="5"/>
  <c r="AL970" i="5"/>
  <c r="AL971" i="5"/>
  <c r="AL972" i="5"/>
  <c r="AL973" i="5"/>
  <c r="AL974" i="5"/>
  <c r="AL964" i="5"/>
  <c r="AL965" i="5"/>
  <c r="AL966" i="5"/>
  <c r="AL967" i="5"/>
  <c r="AL968" i="5"/>
  <c r="AL958" i="5"/>
  <c r="AL959" i="5"/>
  <c r="AL960" i="5"/>
  <c r="AL961" i="5"/>
  <c r="AL962" i="5"/>
  <c r="AL952" i="5"/>
  <c r="AL953" i="5"/>
  <c r="AL954" i="5"/>
  <c r="AL955" i="5"/>
  <c r="AL956" i="5"/>
  <c r="AL946" i="5"/>
  <c r="AL947" i="5"/>
  <c r="AL948" i="5"/>
  <c r="AL949" i="5"/>
  <c r="AL950" i="5"/>
  <c r="AL940" i="5"/>
  <c r="AL941" i="5"/>
  <c r="AL942" i="5"/>
  <c r="AL943" i="5"/>
  <c r="AL944" i="5"/>
  <c r="AL934" i="5"/>
  <c r="AL935" i="5"/>
  <c r="AL936" i="5"/>
  <c r="AL937" i="5"/>
  <c r="AL938" i="5"/>
  <c r="AL928" i="5"/>
  <c r="AL929" i="5"/>
  <c r="AL930" i="5"/>
  <c r="AL931" i="5"/>
  <c r="AL932" i="5"/>
  <c r="AL922" i="5"/>
  <c r="AL923" i="5"/>
  <c r="AL924" i="5"/>
  <c r="AL925" i="5"/>
  <c r="AL926" i="5"/>
  <c r="AL916" i="5"/>
  <c r="AL917" i="5"/>
  <c r="AL918" i="5"/>
  <c r="AL919" i="5"/>
  <c r="AL920" i="5"/>
  <c r="AL910" i="5"/>
  <c r="AL911" i="5"/>
  <c r="AL912" i="5"/>
  <c r="AL913" i="5"/>
  <c r="AL914" i="5"/>
  <c r="AL904" i="5"/>
  <c r="AL905" i="5"/>
  <c r="AL906" i="5"/>
  <c r="AL907" i="5"/>
  <c r="AL908" i="5"/>
  <c r="AL898" i="5"/>
  <c r="AL899" i="5"/>
  <c r="AL900" i="5"/>
  <c r="AL901" i="5"/>
  <c r="AL902" i="5"/>
  <c r="AL892" i="5"/>
  <c r="AL893" i="5"/>
  <c r="AL894" i="5"/>
  <c r="AL895" i="5"/>
  <c r="AL896" i="5"/>
  <c r="AL886" i="5"/>
  <c r="AL887" i="5"/>
  <c r="AL888" i="5"/>
  <c r="AL889" i="5"/>
  <c r="AL890" i="5"/>
  <c r="AL880" i="5"/>
  <c r="AL881" i="5"/>
  <c r="AL882" i="5"/>
  <c r="AL883" i="5"/>
  <c r="AL884" i="5"/>
  <c r="AL874" i="5"/>
  <c r="AL875" i="5"/>
  <c r="AL876" i="5"/>
  <c r="AL877" i="5"/>
  <c r="AL878" i="5"/>
  <c r="AL868" i="5"/>
  <c r="AL869" i="5"/>
  <c r="AL870" i="5"/>
  <c r="AL871" i="5"/>
  <c r="AL872" i="5"/>
  <c r="AL862" i="5"/>
  <c r="AL863" i="5"/>
  <c r="AL864" i="5"/>
  <c r="AL865" i="5"/>
  <c r="AL866" i="5"/>
  <c r="AL856" i="5"/>
  <c r="AL857" i="5"/>
  <c r="AL858" i="5"/>
  <c r="AL859" i="5"/>
  <c r="AL860" i="5"/>
  <c r="AL850" i="5"/>
  <c r="AL851" i="5"/>
  <c r="AL852" i="5"/>
  <c r="AL853" i="5"/>
  <c r="AL854" i="5"/>
  <c r="AL844" i="5"/>
  <c r="AL845" i="5"/>
  <c r="AL846" i="5"/>
  <c r="AL847" i="5"/>
  <c r="AL848" i="5"/>
  <c r="AL838" i="5"/>
  <c r="AL839" i="5"/>
  <c r="AL840" i="5"/>
  <c r="AL841" i="5"/>
  <c r="AL842" i="5"/>
  <c r="AL832" i="5"/>
  <c r="AL833" i="5"/>
  <c r="AL834" i="5"/>
  <c r="AL835" i="5"/>
  <c r="AL836" i="5"/>
  <c r="AL826" i="5"/>
  <c r="AL827" i="5"/>
  <c r="AL828" i="5"/>
  <c r="AL829" i="5"/>
  <c r="AL830" i="5"/>
  <c r="AL820" i="5"/>
  <c r="AL821" i="5"/>
  <c r="AL822" i="5"/>
  <c r="AL823" i="5"/>
  <c r="AL824" i="5"/>
  <c r="AL814" i="5"/>
  <c r="AL815" i="5"/>
  <c r="AL816" i="5"/>
  <c r="AL817" i="5"/>
  <c r="AL818" i="5"/>
  <c r="AL808" i="5"/>
  <c r="AL809" i="5"/>
  <c r="AL810" i="5"/>
  <c r="AL811" i="5"/>
  <c r="AL812" i="5"/>
  <c r="AL802" i="5"/>
  <c r="AL803" i="5"/>
  <c r="AL804" i="5"/>
  <c r="AL805" i="5"/>
  <c r="AL806" i="5"/>
  <c r="AL796" i="5"/>
  <c r="AL797" i="5"/>
  <c r="AL798" i="5"/>
  <c r="AL799" i="5"/>
  <c r="AL800" i="5"/>
  <c r="AL790" i="5"/>
  <c r="AL791" i="5"/>
  <c r="AL792" i="5"/>
  <c r="AL793" i="5"/>
  <c r="AL794" i="5"/>
  <c r="AL784" i="5"/>
  <c r="AL785" i="5"/>
  <c r="AL786" i="5"/>
  <c r="AL787" i="5"/>
  <c r="AL788" i="5"/>
  <c r="AL778" i="5"/>
  <c r="AL779" i="5"/>
  <c r="AL780" i="5"/>
  <c r="AL781" i="5"/>
  <c r="AL782" i="5"/>
  <c r="AL772" i="5"/>
  <c r="AL773" i="5"/>
  <c r="AL774" i="5"/>
  <c r="AL775" i="5"/>
  <c r="AL776" i="5"/>
  <c r="AL766" i="5"/>
  <c r="AL767" i="5"/>
  <c r="AL768" i="5"/>
  <c r="AL769" i="5"/>
  <c r="AL770" i="5"/>
  <c r="AL760" i="5"/>
  <c r="AL761" i="5"/>
  <c r="AL762" i="5"/>
  <c r="AL763" i="5"/>
  <c r="AL764" i="5"/>
  <c r="AL754" i="5"/>
  <c r="AL755" i="5"/>
  <c r="AL756" i="5"/>
  <c r="AL757" i="5"/>
  <c r="AL758" i="5"/>
  <c r="AL748" i="5"/>
  <c r="AL749" i="5"/>
  <c r="AL750" i="5"/>
  <c r="AL751" i="5"/>
  <c r="AL752" i="5"/>
  <c r="AL742" i="5"/>
  <c r="AL743" i="5"/>
  <c r="AL744" i="5"/>
  <c r="AL745" i="5"/>
  <c r="AL746" i="5"/>
  <c r="AL736" i="5"/>
  <c r="AL737" i="5"/>
  <c r="AL738" i="5"/>
  <c r="AL739" i="5"/>
  <c r="AL740" i="5"/>
  <c r="AL730" i="5"/>
  <c r="AL731" i="5"/>
  <c r="AL732" i="5"/>
  <c r="AL733" i="5"/>
  <c r="AL734" i="5"/>
  <c r="AL724" i="5"/>
  <c r="AL725" i="5"/>
  <c r="AL726" i="5"/>
  <c r="AL727" i="5"/>
  <c r="AL728" i="5"/>
  <c r="AL718" i="5"/>
  <c r="AL719" i="5"/>
  <c r="AL720" i="5"/>
  <c r="AL721" i="5"/>
  <c r="AL722" i="5"/>
  <c r="AL712" i="5"/>
  <c r="AL713" i="5"/>
  <c r="AL714" i="5"/>
  <c r="AL715" i="5"/>
  <c r="AL716" i="5"/>
  <c r="AL706" i="5"/>
  <c r="AL707" i="5"/>
  <c r="AL708" i="5"/>
  <c r="AL709" i="5"/>
  <c r="AL710" i="5"/>
  <c r="AL700" i="5"/>
  <c r="AL701" i="5"/>
  <c r="AL702" i="5"/>
  <c r="AL703" i="5"/>
  <c r="AL704" i="5"/>
  <c r="AL694" i="5"/>
  <c r="AL695" i="5"/>
  <c r="AL696" i="5"/>
  <c r="AL697" i="5"/>
  <c r="AL698" i="5"/>
  <c r="AL688" i="5"/>
  <c r="AL689" i="5"/>
  <c r="AL690" i="5"/>
  <c r="AL691" i="5"/>
  <c r="AL692" i="5"/>
  <c r="AL682" i="5"/>
  <c r="AL683" i="5"/>
  <c r="AL684" i="5"/>
  <c r="AL685" i="5"/>
  <c r="AL686" i="5"/>
  <c r="AL676" i="5"/>
  <c r="AL677" i="5"/>
  <c r="AL678" i="5"/>
  <c r="AL679" i="5"/>
  <c r="AL680" i="5"/>
  <c r="AL670" i="5"/>
  <c r="AL671" i="5"/>
  <c r="AL672" i="5"/>
  <c r="AL673" i="5"/>
  <c r="AL674" i="5"/>
  <c r="AL664" i="5"/>
  <c r="AL665" i="5"/>
  <c r="AL666" i="5"/>
  <c r="AL667" i="5"/>
  <c r="AL668" i="5"/>
  <c r="AL658" i="5"/>
  <c r="AL659" i="5"/>
  <c r="AL660" i="5"/>
  <c r="AL661" i="5"/>
  <c r="AL662" i="5"/>
  <c r="AL652" i="5"/>
  <c r="AL653" i="5"/>
  <c r="AL654" i="5"/>
  <c r="AL655" i="5"/>
  <c r="AL656" i="5"/>
  <c r="AL646" i="5"/>
  <c r="AL647" i="5"/>
  <c r="AL648" i="5"/>
  <c r="AL649" i="5"/>
  <c r="AL650" i="5"/>
  <c r="AL640" i="5"/>
  <c r="AL641" i="5"/>
  <c r="AL642" i="5"/>
  <c r="AL643" i="5"/>
  <c r="AL644" i="5"/>
  <c r="AL634" i="5"/>
  <c r="AL635" i="5"/>
  <c r="AL636" i="5"/>
  <c r="AL637" i="5"/>
  <c r="AL638" i="5"/>
  <c r="AL628" i="5"/>
  <c r="AL629" i="5"/>
  <c r="AL630" i="5"/>
  <c r="AL631" i="5"/>
  <c r="AL632" i="5"/>
  <c r="AL622" i="5"/>
  <c r="AL623" i="5"/>
  <c r="AL624" i="5"/>
  <c r="AL625" i="5"/>
  <c r="AL626" i="5"/>
  <c r="AL616" i="5"/>
  <c r="AL617" i="5"/>
  <c r="AL618" i="5"/>
  <c r="AL619" i="5"/>
  <c r="AL620" i="5"/>
  <c r="AL615" i="5"/>
  <c r="AL610" i="5"/>
  <c r="AL611" i="5"/>
  <c r="AL612" i="5"/>
  <c r="AL613" i="5"/>
  <c r="AL614" i="5"/>
  <c r="AL604" i="5"/>
  <c r="AL605" i="5"/>
  <c r="AL606" i="5"/>
  <c r="AL607" i="5"/>
  <c r="AL608" i="5"/>
  <c r="AL598" i="5"/>
  <c r="AL599" i="5"/>
  <c r="AL600" i="5"/>
  <c r="AL601" i="5"/>
  <c r="AL602" i="5"/>
  <c r="AL592" i="5"/>
  <c r="AL593" i="5"/>
  <c r="AL594" i="5"/>
  <c r="AL595" i="5"/>
  <c r="AL596" i="5"/>
  <c r="AL586" i="5"/>
  <c r="AL587" i="5"/>
  <c r="AL588" i="5"/>
  <c r="AL589" i="5"/>
  <c r="AL590" i="5"/>
  <c r="AL580" i="5"/>
  <c r="AL581" i="5"/>
  <c r="AL582" i="5"/>
  <c r="AL583" i="5"/>
  <c r="AL584" i="5"/>
  <c r="AL574" i="5"/>
  <c r="AL575" i="5"/>
  <c r="AL576" i="5"/>
  <c r="AL577" i="5"/>
  <c r="AL578" i="5"/>
  <c r="J1144" i="5"/>
  <c r="J1147" i="5" s="1"/>
  <c r="H1145" i="5"/>
  <c r="J1146" i="5"/>
  <c r="J1145" i="5"/>
  <c r="I1144" i="5"/>
  <c r="I1147" i="5" s="1"/>
  <c r="I1145" i="5"/>
  <c r="I1146" i="5"/>
  <c r="H1144" i="5"/>
  <c r="H1147" i="5" s="1"/>
  <c r="H1146" i="5"/>
  <c r="CC1144" i="5"/>
  <c r="CC1147" i="5" s="1"/>
  <c r="CC1145" i="5"/>
  <c r="CC1146" i="5"/>
  <c r="BV1144" i="5"/>
  <c r="BV1147" i="5" s="1"/>
  <c r="BV1145" i="5"/>
  <c r="BV1146" i="5"/>
  <c r="BU1144" i="5"/>
  <c r="BU1145" i="5"/>
  <c r="BU1146" i="5"/>
  <c r="BO1144" i="5"/>
  <c r="BO1147" i="5" s="1"/>
  <c r="BO1145" i="5"/>
  <c r="BO1146" i="5"/>
  <c r="BN1144" i="5"/>
  <c r="BN1147" i="5" s="1"/>
  <c r="BN1145" i="5"/>
  <c r="BN1146" i="5"/>
  <c r="BL1144" i="5"/>
  <c r="BL1147" i="5" s="1"/>
  <c r="BL1145" i="5"/>
  <c r="BL1146" i="5"/>
  <c r="BK1144" i="5"/>
  <c r="BK1147" i="5" s="1"/>
  <c r="BK1145" i="5"/>
  <c r="BK1146" i="5"/>
  <c r="BJ1144" i="5"/>
  <c r="BJ1147" i="5" s="1"/>
  <c r="BJ1145" i="5"/>
  <c r="BJ1146" i="5"/>
  <c r="BI1144" i="5"/>
  <c r="BI1145" i="5"/>
  <c r="BI1146" i="5"/>
  <c r="BH1144" i="5"/>
  <c r="BH1147" i="5" s="1"/>
  <c r="BH1145" i="5"/>
  <c r="BH1146" i="5"/>
  <c r="BG1144" i="5"/>
  <c r="BG1147" i="5" s="1"/>
  <c r="BG1145" i="5"/>
  <c r="BG1146" i="5"/>
  <c r="BF1144" i="5"/>
  <c r="BF1147" i="5" s="1"/>
  <c r="BF1145" i="5"/>
  <c r="BF1146" i="5"/>
  <c r="BE1144" i="5"/>
  <c r="BE1147" i="5" s="1"/>
  <c r="BE1145" i="5"/>
  <c r="BE1146" i="5"/>
  <c r="BD1149" i="5"/>
  <c r="BC1149" i="5"/>
  <c r="BB1149" i="5"/>
  <c r="BA1149" i="5"/>
  <c r="AW1149" i="5"/>
  <c r="AV1149" i="5"/>
  <c r="AY1149" i="5"/>
  <c r="AT1149" i="5"/>
  <c r="AS1144" i="5"/>
  <c r="AS1147" i="5" s="1"/>
  <c r="AS1145" i="5"/>
  <c r="AS1146" i="5"/>
  <c r="AR1144" i="5"/>
  <c r="AR1147" i="5" s="1"/>
  <c r="AR1145" i="5"/>
  <c r="AR1146" i="5"/>
  <c r="AQ1144" i="5"/>
  <c r="AQ1147" i="5" s="1"/>
  <c r="AQ1145" i="5"/>
  <c r="AQ1146" i="5"/>
  <c r="AP1144" i="5"/>
  <c r="AP1147" i="5" s="1"/>
  <c r="AP1145" i="5"/>
  <c r="AP1146" i="5"/>
  <c r="AO1144" i="5"/>
  <c r="AO1147" i="5" s="1"/>
  <c r="AO1145" i="5"/>
  <c r="AO1146" i="5"/>
  <c r="AN1144" i="5"/>
  <c r="AN1147" i="5" s="1"/>
  <c r="AN1145" i="5"/>
  <c r="AN1146" i="5"/>
  <c r="AM1144" i="5"/>
  <c r="AM1147" i="5" s="1"/>
  <c r="AM1145" i="5"/>
  <c r="AM1146" i="5"/>
  <c r="AL573" i="5"/>
  <c r="AL579" i="5"/>
  <c r="AL585" i="5"/>
  <c r="AL591" i="5"/>
  <c r="AL597" i="5"/>
  <c r="AL603" i="5"/>
  <c r="AL609" i="5"/>
  <c r="AL621" i="5"/>
  <c r="AL627" i="5"/>
  <c r="AL633" i="5"/>
  <c r="AL639" i="5"/>
  <c r="AL645" i="5"/>
  <c r="AL651" i="5"/>
  <c r="AL657" i="5"/>
  <c r="AL663" i="5"/>
  <c r="AL669" i="5"/>
  <c r="AL675" i="5"/>
  <c r="AL681" i="5"/>
  <c r="AL687" i="5"/>
  <c r="AL693" i="5"/>
  <c r="AL699" i="5"/>
  <c r="AL705" i="5"/>
  <c r="AL711" i="5"/>
  <c r="AL717" i="5"/>
  <c r="AL723" i="5"/>
  <c r="AL729" i="5"/>
  <c r="AL735" i="5"/>
  <c r="AL741" i="5"/>
  <c r="AL747" i="5"/>
  <c r="AL753" i="5"/>
  <c r="AL759" i="5"/>
  <c r="AL765" i="5"/>
  <c r="AL771" i="5"/>
  <c r="AL777" i="5"/>
  <c r="AL783" i="5"/>
  <c r="AL789" i="5"/>
  <c r="AL795" i="5"/>
  <c r="AL801" i="5"/>
  <c r="AL807" i="5"/>
  <c r="AL813" i="5"/>
  <c r="AL819" i="5"/>
  <c r="AL825" i="5"/>
  <c r="AL831" i="5"/>
  <c r="AL837" i="5"/>
  <c r="AL843" i="5"/>
  <c r="AL849" i="5"/>
  <c r="AL855" i="5"/>
  <c r="AL861" i="5"/>
  <c r="AL867" i="5"/>
  <c r="AL873" i="5"/>
  <c r="AL879" i="5"/>
  <c r="AL885" i="5"/>
  <c r="AL891" i="5"/>
  <c r="AL897" i="5"/>
  <c r="AL903" i="5"/>
  <c r="AL909" i="5"/>
  <c r="AL915" i="5"/>
  <c r="AL921" i="5"/>
  <c r="AL927" i="5"/>
  <c r="AL933" i="5"/>
  <c r="AL939" i="5"/>
  <c r="AL945" i="5"/>
  <c r="AL951" i="5"/>
  <c r="AL957" i="5"/>
  <c r="AL963" i="5"/>
  <c r="AL969" i="5"/>
  <c r="AL975" i="5"/>
  <c r="AL981" i="5"/>
  <c r="AL987" i="5"/>
  <c r="AL993" i="5"/>
  <c r="AL999" i="5"/>
  <c r="AL1005" i="5"/>
  <c r="AL1011" i="5"/>
  <c r="AL1017" i="5"/>
  <c r="AL1023" i="5"/>
  <c r="AL1029" i="5"/>
  <c r="AL1035" i="5"/>
  <c r="AL1041" i="5"/>
  <c r="AL1047" i="5"/>
  <c r="AL1053" i="5"/>
  <c r="AL1059" i="5"/>
  <c r="AL1065" i="5"/>
  <c r="AL1071" i="5"/>
  <c r="AL1077" i="5"/>
  <c r="AL1083" i="5"/>
  <c r="AL1089" i="5"/>
  <c r="AL1095" i="5"/>
  <c r="AL1101" i="5"/>
  <c r="AL1107" i="5"/>
  <c r="AL1113" i="5"/>
  <c r="AL1119" i="5"/>
  <c r="AL1125" i="5"/>
  <c r="AL1131" i="5"/>
  <c r="AL1137" i="5"/>
  <c r="AL3" i="5"/>
  <c r="AL9" i="5"/>
  <c r="AL15" i="5"/>
  <c r="AL21" i="5"/>
  <c r="AL27" i="5"/>
  <c r="AL33" i="5"/>
  <c r="AL39" i="5"/>
  <c r="AL45" i="5"/>
  <c r="AL51" i="5"/>
  <c r="AL57" i="5"/>
  <c r="AL63" i="5"/>
  <c r="AL69" i="5"/>
  <c r="AL75" i="5"/>
  <c r="AL81" i="5"/>
  <c r="AL87" i="5"/>
  <c r="AL93" i="5"/>
  <c r="AL99" i="5"/>
  <c r="AL105" i="5"/>
  <c r="AL111" i="5"/>
  <c r="AL117" i="5"/>
  <c r="AL123" i="5"/>
  <c r="AL129" i="5"/>
  <c r="AL135" i="5"/>
  <c r="AL141" i="5"/>
  <c r="AL147" i="5"/>
  <c r="AL153" i="5"/>
  <c r="AL159" i="5"/>
  <c r="AL165" i="5"/>
  <c r="AL171" i="5"/>
  <c r="AL177" i="5"/>
  <c r="AL183" i="5"/>
  <c r="AL189" i="5"/>
  <c r="AL195" i="5"/>
  <c r="AL201" i="5"/>
  <c r="AL207" i="5"/>
  <c r="AL213" i="5"/>
  <c r="AL219" i="5"/>
  <c r="AL225" i="5"/>
  <c r="AL231" i="5"/>
  <c r="AL237" i="5"/>
  <c r="AL243" i="5"/>
  <c r="AL249" i="5"/>
  <c r="AL255" i="5"/>
  <c r="AL261" i="5"/>
  <c r="AL267" i="5"/>
  <c r="AL273" i="5"/>
  <c r="AL279" i="5"/>
  <c r="AL285" i="5"/>
  <c r="AL291" i="5"/>
  <c r="AL297" i="5"/>
  <c r="AL303" i="5"/>
  <c r="AL309" i="5"/>
  <c r="AL315" i="5"/>
  <c r="AL321" i="5"/>
  <c r="AL327" i="5"/>
  <c r="AL333" i="5"/>
  <c r="AL339" i="5"/>
  <c r="AL345" i="5"/>
  <c r="AL351" i="5"/>
  <c r="AL357" i="5"/>
  <c r="AL363" i="5"/>
  <c r="AL369" i="5"/>
  <c r="AL375" i="5"/>
  <c r="AL381" i="5"/>
  <c r="AL387" i="5"/>
  <c r="AL393" i="5"/>
  <c r="AL399" i="5"/>
  <c r="AL405" i="5"/>
  <c r="AL411" i="5"/>
  <c r="AL417" i="5"/>
  <c r="AL423" i="5"/>
  <c r="AL429" i="5"/>
  <c r="AL435" i="5"/>
  <c r="AL441" i="5"/>
  <c r="AL447" i="5"/>
  <c r="AL453" i="5"/>
  <c r="AL459" i="5"/>
  <c r="AL465" i="5"/>
  <c r="AL471" i="5"/>
  <c r="AL477" i="5"/>
  <c r="AL483" i="5"/>
  <c r="AL489" i="5"/>
  <c r="AL495" i="5"/>
  <c r="AL501" i="5"/>
  <c r="AL507" i="5"/>
  <c r="AL513" i="5"/>
  <c r="AL519" i="5"/>
  <c r="AL525" i="5"/>
  <c r="AL531" i="5"/>
  <c r="AL537" i="5"/>
  <c r="AL543" i="5"/>
  <c r="AL549" i="5"/>
  <c r="AL555" i="5"/>
  <c r="AL561" i="5"/>
  <c r="AL567" i="5"/>
  <c r="AK1144" i="5"/>
  <c r="AK1147" i="5" s="1"/>
  <c r="AK1145" i="5"/>
  <c r="AK1146" i="5"/>
  <c r="AJ1144" i="5"/>
  <c r="AJ1147" i="5" s="1"/>
  <c r="AJ1145" i="5"/>
  <c r="AJ1146" i="5"/>
  <c r="AI1144" i="5"/>
  <c r="AI1147" i="5" s="1"/>
  <c r="AI1145" i="5"/>
  <c r="AI1146" i="5"/>
  <c r="AH1144" i="5"/>
  <c r="AH1147" i="5" s="1"/>
  <c r="AH1145" i="5"/>
  <c r="AH1146" i="5"/>
  <c r="AG1144" i="5"/>
  <c r="AG1147" i="5" s="1"/>
  <c r="AG1145" i="5"/>
  <c r="AG1146" i="5"/>
  <c r="AF1144" i="5"/>
  <c r="AF1147" i="5" s="1"/>
  <c r="AF1145" i="5"/>
  <c r="AF1146" i="5"/>
  <c r="AE1144" i="5"/>
  <c r="AE1147" i="5" s="1"/>
  <c r="AE1145" i="5"/>
  <c r="AE1146" i="5"/>
  <c r="AD1144" i="5"/>
  <c r="AD1147" i="5" s="1"/>
  <c r="AD1145" i="5"/>
  <c r="AD1146" i="5"/>
  <c r="AC1144" i="5"/>
  <c r="AC1147" i="5" s="1"/>
  <c r="AC1145" i="5"/>
  <c r="AC1146" i="5"/>
  <c r="AB1144" i="5"/>
  <c r="AB1147" i="5" s="1"/>
  <c r="AB1145" i="5"/>
  <c r="AB1146" i="5"/>
  <c r="AA1144" i="5"/>
  <c r="AA1147" i="5" s="1"/>
  <c r="AA1145" i="5"/>
  <c r="AA1146" i="5"/>
  <c r="Z1144" i="5"/>
  <c r="Z1147" i="5" s="1"/>
  <c r="Z1145" i="5"/>
  <c r="Z1146" i="5"/>
  <c r="Y1149" i="5"/>
  <c r="X1144" i="5"/>
  <c r="X1147" i="5" s="1"/>
  <c r="X1145" i="5"/>
  <c r="X1146" i="5"/>
  <c r="W1144" i="5"/>
  <c r="W1147" i="5" s="1"/>
  <c r="W1145" i="5"/>
  <c r="W1146" i="5"/>
  <c r="V1144" i="5"/>
  <c r="V1147" i="5" s="1"/>
  <c r="V1145" i="5"/>
  <c r="V1146" i="5"/>
  <c r="U1149" i="5"/>
  <c r="T1144" i="5"/>
  <c r="T1147" i="5" s="1"/>
  <c r="T1145" i="5"/>
  <c r="T1146" i="5"/>
  <c r="S1149" i="5"/>
  <c r="R1144" i="5"/>
  <c r="R1147" i="5" s="1"/>
  <c r="R1145" i="5"/>
  <c r="R1146" i="5"/>
  <c r="Q1144" i="5"/>
  <c r="Q1147" i="5" s="1"/>
  <c r="Q1145" i="5"/>
  <c r="Q1146" i="5"/>
  <c r="P1149" i="5"/>
  <c r="O1144" i="5"/>
  <c r="O1147" i="5" s="1"/>
  <c r="O1145" i="5"/>
  <c r="O1146" i="5"/>
  <c r="N1149" i="5"/>
  <c r="L1144" i="5"/>
  <c r="L1147" i="5" s="1"/>
  <c r="L1145" i="5"/>
  <c r="L1146" i="5"/>
  <c r="M1149" i="5"/>
  <c r="K1149" i="5"/>
  <c r="G1149" i="5"/>
  <c r="F1149" i="5"/>
  <c r="D1149" i="5"/>
  <c r="C1149" i="5"/>
  <c r="BT1024" i="5" l="1"/>
  <c r="BT1058" i="5"/>
  <c r="BT938" i="5"/>
  <c r="BT651" i="5"/>
  <c r="BT894" i="5"/>
  <c r="BT910" i="5"/>
  <c r="BT922" i="5"/>
  <c r="BT951" i="5"/>
  <c r="BT323" i="5"/>
  <c r="BT1141" i="5"/>
  <c r="BT1095" i="5"/>
  <c r="BT931" i="5"/>
  <c r="BT1063" i="5"/>
  <c r="BT1067" i="5"/>
  <c r="BT1073" i="5"/>
  <c r="BT1091" i="5"/>
  <c r="BT205" i="5"/>
  <c r="BT280" i="5"/>
  <c r="BT420" i="5"/>
  <c r="BT527" i="5"/>
  <c r="BT589" i="5"/>
  <c r="BT729" i="5"/>
  <c r="BT761" i="5"/>
  <c r="BT870" i="5"/>
  <c r="BT1039" i="5"/>
  <c r="BT189" i="5"/>
  <c r="BT221" i="5"/>
  <c r="BT661" i="5"/>
  <c r="BT666" i="5"/>
  <c r="BT711" i="5"/>
  <c r="BT713" i="5"/>
  <c r="BT732" i="5"/>
  <c r="BT738" i="5"/>
  <c r="BT740" i="5"/>
  <c r="BT748" i="5"/>
  <c r="BT754" i="5"/>
  <c r="BT756" i="5"/>
  <c r="BT778" i="5"/>
  <c r="BT816" i="5"/>
  <c r="BT848" i="5"/>
  <c r="BT913" i="5"/>
  <c r="BT947" i="5"/>
  <c r="BT1105" i="5"/>
  <c r="BT1109" i="5"/>
  <c r="BT1117" i="5"/>
  <c r="BT525" i="5"/>
  <c r="BT581" i="5"/>
  <c r="BT1129" i="5"/>
  <c r="BT253" i="5"/>
  <c r="BT340" i="5"/>
  <c r="BT442" i="5"/>
  <c r="BT573" i="5"/>
  <c r="BT622" i="5"/>
  <c r="BT676" i="5"/>
  <c r="BT891" i="5"/>
  <c r="BT936" i="5"/>
  <c r="BT1049" i="5"/>
  <c r="BT1077" i="5"/>
  <c r="BT1081" i="5"/>
  <c r="BT1133" i="5"/>
  <c r="BT197" i="5"/>
  <c r="BT213" i="5"/>
  <c r="BT270" i="5"/>
  <c r="BT660" i="5"/>
  <c r="BT667" i="5"/>
  <c r="BT697" i="5"/>
  <c r="BT700" i="5"/>
  <c r="BT706" i="5"/>
  <c r="BT708" i="5"/>
  <c r="BT743" i="5"/>
  <c r="BT745" i="5"/>
  <c r="BT764" i="5"/>
  <c r="BT770" i="5"/>
  <c r="BT786" i="5"/>
  <c r="BT808" i="5"/>
  <c r="BT824" i="5"/>
  <c r="BT840" i="5"/>
  <c r="BT856" i="5"/>
  <c r="BT878" i="5"/>
  <c r="BT899" i="5"/>
  <c r="BT1023" i="5"/>
  <c r="BT1099" i="5"/>
  <c r="BT267" i="5"/>
  <c r="BT337" i="5"/>
  <c r="BT623" i="5"/>
  <c r="BT677" i="5"/>
  <c r="BP8" i="5"/>
  <c r="BR8" i="5" s="1"/>
  <c r="BT8" i="5" s="1"/>
  <c r="BP18" i="5"/>
  <c r="BR18" i="5" s="1"/>
  <c r="BT18" i="5" s="1"/>
  <c r="BP26" i="5"/>
  <c r="BR26" i="5" s="1"/>
  <c r="BT26" i="5" s="1"/>
  <c r="BP34" i="5"/>
  <c r="BR34" i="5" s="1"/>
  <c r="BT34" i="5" s="1"/>
  <c r="BP42" i="5"/>
  <c r="BR42" i="5" s="1"/>
  <c r="BT42" i="5" s="1"/>
  <c r="BP56" i="5"/>
  <c r="BR56" i="5" s="1"/>
  <c r="BT56" i="5" s="1"/>
  <c r="BR64" i="5"/>
  <c r="BT64" i="5" s="1"/>
  <c r="BP64" i="5"/>
  <c r="BP72" i="5"/>
  <c r="BR72" i="5" s="1"/>
  <c r="BT72" i="5" s="1"/>
  <c r="BP86" i="5"/>
  <c r="BR86" i="5" s="1"/>
  <c r="BT86" i="5" s="1"/>
  <c r="BP94" i="5"/>
  <c r="BR94" i="5" s="1"/>
  <c r="BT94" i="5" s="1"/>
  <c r="BP102" i="5"/>
  <c r="BR102" i="5" s="1"/>
  <c r="BT102" i="5" s="1"/>
  <c r="BP110" i="5"/>
  <c r="BR110" i="5" s="1"/>
  <c r="BT110" i="5" s="1"/>
  <c r="BP118" i="5"/>
  <c r="BR118" i="5" s="1"/>
  <c r="BT118" i="5" s="1"/>
  <c r="BP126" i="5"/>
  <c r="BR126" i="5" s="1"/>
  <c r="BT126" i="5" s="1"/>
  <c r="BP134" i="5"/>
  <c r="BR134" i="5" s="1"/>
  <c r="BT134" i="5" s="1"/>
  <c r="BP142" i="5"/>
  <c r="BR142" i="5" s="1"/>
  <c r="BT142" i="5" s="1"/>
  <c r="BP150" i="5"/>
  <c r="BR150" i="5" s="1"/>
  <c r="BT150" i="5" s="1"/>
  <c r="BP158" i="5"/>
  <c r="BR158" i="5" s="1"/>
  <c r="BT158" i="5" s="1"/>
  <c r="BP166" i="5"/>
  <c r="BR166" i="5" s="1"/>
  <c r="BT166" i="5" s="1"/>
  <c r="BP174" i="5"/>
  <c r="BR174" i="5" s="1"/>
  <c r="BT174" i="5" s="1"/>
  <c r="BP182" i="5"/>
  <c r="BR182" i="5" s="1"/>
  <c r="BT182" i="5" s="1"/>
  <c r="BP190" i="5"/>
  <c r="BR190" i="5" s="1"/>
  <c r="BT190" i="5" s="1"/>
  <c r="BP198" i="5"/>
  <c r="BR198" i="5" s="1"/>
  <c r="BT198" i="5" s="1"/>
  <c r="BP206" i="5"/>
  <c r="BR206" i="5" s="1"/>
  <c r="BT206" i="5" s="1"/>
  <c r="BP214" i="5"/>
  <c r="BR214" i="5" s="1"/>
  <c r="BT214" i="5" s="1"/>
  <c r="BP222" i="5"/>
  <c r="BR222" i="5" s="1"/>
  <c r="BT222" i="5" s="1"/>
  <c r="BP236" i="5"/>
  <c r="BR236" i="5" s="1"/>
  <c r="BT236" i="5" s="1"/>
  <c r="BP243" i="5"/>
  <c r="BR243" i="5" s="1"/>
  <c r="BT243" i="5" s="1"/>
  <c r="BP246" i="5"/>
  <c r="BR246" i="5" s="1"/>
  <c r="BT246" i="5" s="1"/>
  <c r="BP251" i="5"/>
  <c r="BR251" i="5" s="1"/>
  <c r="BT251" i="5" s="1"/>
  <c r="BP260" i="5"/>
  <c r="BR260" i="5" s="1"/>
  <c r="BT260" i="5" s="1"/>
  <c r="BP276" i="5"/>
  <c r="BR276" i="5" s="1"/>
  <c r="BT276" i="5" s="1"/>
  <c r="BP281" i="5"/>
  <c r="BR281" i="5" s="1"/>
  <c r="BT281" i="5" s="1"/>
  <c r="BP286" i="5"/>
  <c r="BR286" i="5" s="1"/>
  <c r="BT286" i="5" s="1"/>
  <c r="BP288" i="5"/>
  <c r="BR288" i="5" s="1"/>
  <c r="BT288" i="5" s="1"/>
  <c r="BP290" i="5"/>
  <c r="BR290" i="5" s="1"/>
  <c r="BT290" i="5" s="1"/>
  <c r="BP306" i="5"/>
  <c r="BR306" i="5" s="1"/>
  <c r="BT306" i="5" s="1"/>
  <c r="BP313" i="5"/>
  <c r="BR313" i="5" s="1"/>
  <c r="BT313" i="5" s="1"/>
  <c r="BP316" i="5"/>
  <c r="BR316" i="5" s="1"/>
  <c r="BT316" i="5" s="1"/>
  <c r="BP321" i="5"/>
  <c r="BR321" i="5" s="1"/>
  <c r="BT321" i="5" s="1"/>
  <c r="BP330" i="5"/>
  <c r="BR330" i="5" s="1"/>
  <c r="BT330" i="5" s="1"/>
  <c r="BP346" i="5"/>
  <c r="BR346" i="5" s="1"/>
  <c r="BT346" i="5" s="1"/>
  <c r="BP351" i="5"/>
  <c r="BR351" i="5" s="1"/>
  <c r="BT351" i="5" s="1"/>
  <c r="BP356" i="5"/>
  <c r="BR356" i="5" s="1"/>
  <c r="BT356" i="5" s="1"/>
  <c r="BP364" i="5"/>
  <c r="BR364" i="5" s="1"/>
  <c r="BT364" i="5" s="1"/>
  <c r="BP366" i="5"/>
  <c r="BR366" i="5" s="1"/>
  <c r="BT366" i="5" s="1"/>
  <c r="BP376" i="5"/>
  <c r="BR376" i="5" s="1"/>
  <c r="BT376" i="5" s="1"/>
  <c r="BP383" i="5"/>
  <c r="BR383" i="5" s="1"/>
  <c r="BT383" i="5" s="1"/>
  <c r="BP386" i="5"/>
  <c r="BR386" i="5" s="1"/>
  <c r="BT386" i="5" s="1"/>
  <c r="BP391" i="5"/>
  <c r="BR391" i="5" s="1"/>
  <c r="BT391" i="5" s="1"/>
  <c r="BP393" i="5"/>
  <c r="BR393" i="5" s="1"/>
  <c r="BT393" i="5" s="1"/>
  <c r="BP398" i="5"/>
  <c r="BR398" i="5" s="1"/>
  <c r="BP400" i="5"/>
  <c r="BR400" i="5" s="1"/>
  <c r="BT400" i="5" s="1"/>
  <c r="BP406" i="5"/>
  <c r="BR406" i="5" s="1"/>
  <c r="BT406" i="5" s="1"/>
  <c r="BP408" i="5"/>
  <c r="BR408" i="5" s="1"/>
  <c r="BT408" i="5" s="1"/>
  <c r="BP414" i="5"/>
  <c r="BR414" i="5" s="1"/>
  <c r="BT414" i="5" s="1"/>
  <c r="BP416" i="5"/>
  <c r="BR416" i="5" s="1"/>
  <c r="BT416" i="5" s="1"/>
  <c r="BP422" i="5"/>
  <c r="BR422" i="5" s="1"/>
  <c r="BT422" i="5" s="1"/>
  <c r="BP425" i="5"/>
  <c r="BR425" i="5" s="1"/>
  <c r="BT425" i="5" s="1"/>
  <c r="BP428" i="5"/>
  <c r="BR428" i="5" s="1"/>
  <c r="BT428" i="5" s="1"/>
  <c r="BP433" i="5"/>
  <c r="BR433" i="5" s="1"/>
  <c r="BT433" i="5" s="1"/>
  <c r="BP447" i="5"/>
  <c r="BR447" i="5" s="1"/>
  <c r="BT447" i="5" s="1"/>
  <c r="BP451" i="5"/>
  <c r="BR451" i="5" s="1"/>
  <c r="BT451" i="5" s="1"/>
  <c r="BP457" i="5"/>
  <c r="BR457" i="5" s="1"/>
  <c r="BT457" i="5" s="1"/>
  <c r="BP461" i="5"/>
  <c r="BR461" i="5" s="1"/>
  <c r="BT461" i="5" s="1"/>
  <c r="BP471" i="5"/>
  <c r="BR471" i="5" s="1"/>
  <c r="BT471" i="5" s="1"/>
  <c r="BP475" i="5"/>
  <c r="BR475" i="5" s="1"/>
  <c r="BT475" i="5" s="1"/>
  <c r="BP505" i="5"/>
  <c r="BR505" i="5" s="1"/>
  <c r="BT505" i="5" s="1"/>
  <c r="BP509" i="5"/>
  <c r="BR509" i="5" s="1"/>
  <c r="BT509" i="5" s="1"/>
  <c r="BP513" i="5"/>
  <c r="BR513" i="5" s="1"/>
  <c r="BT513" i="5" s="1"/>
  <c r="BP519" i="5"/>
  <c r="BR519" i="5" s="1"/>
  <c r="BT519" i="5" s="1"/>
  <c r="BP523" i="5"/>
  <c r="BR523" i="5" s="1"/>
  <c r="BT523" i="5" s="1"/>
  <c r="BP533" i="5"/>
  <c r="BR533" i="5" s="1"/>
  <c r="BT533" i="5" s="1"/>
  <c r="BP537" i="5"/>
  <c r="BR537" i="5" s="1"/>
  <c r="BT537" i="5" s="1"/>
  <c r="BP541" i="5"/>
  <c r="BR541" i="5" s="1"/>
  <c r="BT541" i="5" s="1"/>
  <c r="BP582" i="5"/>
  <c r="BR582" i="5" s="1"/>
  <c r="BT582" i="5" s="1"/>
  <c r="BP590" i="5"/>
  <c r="BR590" i="5" s="1"/>
  <c r="BT590" i="5" s="1"/>
  <c r="BP595" i="5"/>
  <c r="BR595" i="5" s="1"/>
  <c r="BT595" i="5" s="1"/>
  <c r="BP603" i="5"/>
  <c r="BR603" i="5" s="1"/>
  <c r="BT603" i="5" s="1"/>
  <c r="BP611" i="5"/>
  <c r="BR611" i="5" s="1"/>
  <c r="BT611" i="5" s="1"/>
  <c r="BP626" i="5"/>
  <c r="BR626" i="5" s="1"/>
  <c r="BT626" i="5" s="1"/>
  <c r="BP628" i="5"/>
  <c r="BR628" i="5" s="1"/>
  <c r="BT628" i="5" s="1"/>
  <c r="BP632" i="5"/>
  <c r="BR632" i="5" s="1"/>
  <c r="BT632" i="5" s="1"/>
  <c r="BP643" i="5"/>
  <c r="BR643" i="5" s="1"/>
  <c r="BT643" i="5" s="1"/>
  <c r="BP656" i="5"/>
  <c r="BR656" i="5" s="1"/>
  <c r="BT656" i="5" s="1"/>
  <c r="BP658" i="5"/>
  <c r="BR658" i="5" s="1"/>
  <c r="BT658" i="5" s="1"/>
  <c r="BP662" i="5"/>
  <c r="BR662" i="5" s="1"/>
  <c r="BT662" i="5" s="1"/>
  <c r="BP671" i="5"/>
  <c r="BR671" i="5" s="1"/>
  <c r="BT671" i="5" s="1"/>
  <c r="BP680" i="5"/>
  <c r="BR680" i="5" s="1"/>
  <c r="BT680" i="5" s="1"/>
  <c r="BP686" i="5"/>
  <c r="BR686" i="5" s="1"/>
  <c r="BT686" i="5" s="1"/>
  <c r="BP688" i="5"/>
  <c r="BR688" i="5" s="1"/>
  <c r="BT688" i="5" s="1"/>
  <c r="BP691" i="5"/>
  <c r="BR691" i="5" s="1"/>
  <c r="BT691" i="5" s="1"/>
  <c r="BP694" i="5"/>
  <c r="BR694" i="5" s="1"/>
  <c r="BT694" i="5" s="1"/>
  <c r="BP703" i="5"/>
  <c r="BR703" i="5" s="1"/>
  <c r="BT703" i="5" s="1"/>
  <c r="BP718" i="5"/>
  <c r="BR718" i="5" s="1"/>
  <c r="BT718" i="5" s="1"/>
  <c r="BP720" i="5"/>
  <c r="BR720" i="5" s="1"/>
  <c r="BT720" i="5" s="1"/>
  <c r="BP723" i="5"/>
  <c r="BR723" i="5" s="1"/>
  <c r="BT723" i="5" s="1"/>
  <c r="BP726" i="5"/>
  <c r="BR726" i="5" s="1"/>
  <c r="BT726" i="5" s="1"/>
  <c r="BP735" i="5"/>
  <c r="BR735" i="5" s="1"/>
  <c r="BT735" i="5" s="1"/>
  <c r="BP750" i="5"/>
  <c r="BR750" i="5" s="1"/>
  <c r="BT750" i="5" s="1"/>
  <c r="BP752" i="5"/>
  <c r="BR752" i="5" s="1"/>
  <c r="BT752" i="5" s="1"/>
  <c r="BP755" i="5"/>
  <c r="BR755" i="5" s="1"/>
  <c r="BT755" i="5" s="1"/>
  <c r="BP758" i="5"/>
  <c r="BR758" i="5" s="1"/>
  <c r="BT758" i="5" s="1"/>
  <c r="BP767" i="5"/>
  <c r="BR767" i="5" s="1"/>
  <c r="BT767" i="5" s="1"/>
  <c r="BP775" i="5"/>
  <c r="BR775" i="5" s="1"/>
  <c r="BT775" i="5" s="1"/>
  <c r="BP783" i="5"/>
  <c r="BR783" i="5" s="1"/>
  <c r="BP791" i="5"/>
  <c r="BR791" i="5" s="1"/>
  <c r="BT791" i="5" s="1"/>
  <c r="BP805" i="5"/>
  <c r="BR805" i="5" s="1"/>
  <c r="BT805" i="5" s="1"/>
  <c r="BP813" i="5"/>
  <c r="BR813" i="5" s="1"/>
  <c r="BT813" i="5" s="1"/>
  <c r="BP821" i="5"/>
  <c r="BR821" i="5" s="1"/>
  <c r="BP829" i="5"/>
  <c r="BR829" i="5" s="1"/>
  <c r="BT829" i="5" s="1"/>
  <c r="BP837" i="5"/>
  <c r="BR837" i="5" s="1"/>
  <c r="BT837" i="5" s="1"/>
  <c r="BP845" i="5"/>
  <c r="BR845" i="5" s="1"/>
  <c r="BT845" i="5" s="1"/>
  <c r="BP853" i="5"/>
  <c r="BR853" i="5" s="1"/>
  <c r="BT853" i="5" s="1"/>
  <c r="BP867" i="5"/>
  <c r="BR867" i="5" s="1"/>
  <c r="BT867" i="5" s="1"/>
  <c r="BP875" i="5"/>
  <c r="BR875" i="5" s="1"/>
  <c r="BT875" i="5" s="1"/>
  <c r="BP883" i="5"/>
  <c r="BR883" i="5" s="1"/>
  <c r="BT883" i="5" s="1"/>
  <c r="BP902" i="5"/>
  <c r="BR902" i="5" s="1"/>
  <c r="BT902" i="5" s="1"/>
  <c r="BP905" i="5"/>
  <c r="BR905" i="5" s="1"/>
  <c r="BT905" i="5" s="1"/>
  <c r="BP907" i="5"/>
  <c r="BR907" i="5" s="1"/>
  <c r="BT907" i="5" s="1"/>
  <c r="BP918" i="5"/>
  <c r="BR918" i="5" s="1"/>
  <c r="BT918" i="5" s="1"/>
  <c r="BP925" i="5"/>
  <c r="BR925" i="5" s="1"/>
  <c r="BT925" i="5" s="1"/>
  <c r="BP928" i="5"/>
  <c r="BR928" i="5" s="1"/>
  <c r="BT928" i="5" s="1"/>
  <c r="BP934" i="5"/>
  <c r="BR934" i="5" s="1"/>
  <c r="BT934" i="5" s="1"/>
  <c r="BP946" i="5"/>
  <c r="BR946" i="5" s="1"/>
  <c r="BT946" i="5" s="1"/>
  <c r="BP959" i="5"/>
  <c r="BR959" i="5" s="1"/>
  <c r="BT959" i="5" s="1"/>
  <c r="BP962" i="5"/>
  <c r="BR962" i="5" s="1"/>
  <c r="BT962" i="5" s="1"/>
  <c r="BP968" i="5"/>
  <c r="BR968" i="5" s="1"/>
  <c r="BT968" i="5" s="1"/>
  <c r="BP971" i="5"/>
  <c r="BR971" i="5" s="1"/>
  <c r="BT971" i="5" s="1"/>
  <c r="BP974" i="5"/>
  <c r="BR974" i="5" s="1"/>
  <c r="BT974" i="5" s="1"/>
  <c r="BP979" i="5"/>
  <c r="BR979" i="5" s="1"/>
  <c r="BT979" i="5" s="1"/>
  <c r="BP982" i="5"/>
  <c r="BR982" i="5" s="1"/>
  <c r="BT982" i="5" s="1"/>
  <c r="BP985" i="5"/>
  <c r="BR985" i="5" s="1"/>
  <c r="BT985" i="5" s="1"/>
  <c r="BP991" i="5"/>
  <c r="BR991" i="5" s="1"/>
  <c r="BT991" i="5" s="1"/>
  <c r="BP994" i="5"/>
  <c r="BR994" i="5" s="1"/>
  <c r="BT994" i="5" s="1"/>
  <c r="BP997" i="5"/>
  <c r="BR997" i="5" s="1"/>
  <c r="BT997" i="5" s="1"/>
  <c r="BP1003" i="5"/>
  <c r="BR1003" i="5" s="1"/>
  <c r="BT1003" i="5" s="1"/>
  <c r="BP1012" i="5"/>
  <c r="BR1012" i="5" s="1"/>
  <c r="BT1012" i="5" s="1"/>
  <c r="BP1018" i="5"/>
  <c r="BR1018" i="5" s="1"/>
  <c r="BT1018" i="5" s="1"/>
  <c r="BP1021" i="5"/>
  <c r="BR1021" i="5" s="1"/>
  <c r="BT1021" i="5" s="1"/>
  <c r="BP1029" i="5"/>
  <c r="BR1029" i="5" s="1"/>
  <c r="BT1029" i="5" s="1"/>
  <c r="BP1031" i="5"/>
  <c r="BR1031" i="5" s="1"/>
  <c r="BT1031" i="5" s="1"/>
  <c r="BP1034" i="5"/>
  <c r="BR1034" i="5" s="1"/>
  <c r="BT1034" i="5" s="1"/>
  <c r="BP1036" i="5"/>
  <c r="BR1036" i="5" s="1"/>
  <c r="BT1036" i="5" s="1"/>
  <c r="BP1041" i="5"/>
  <c r="BR1041" i="5" s="1"/>
  <c r="BT1041" i="5" s="1"/>
  <c r="BP1052" i="5"/>
  <c r="BR1052" i="5" s="1"/>
  <c r="BT1052" i="5" s="1"/>
  <c r="BP1055" i="5"/>
  <c r="BR1055" i="5" s="1"/>
  <c r="BT1055" i="5" s="1"/>
  <c r="BP1061" i="5"/>
  <c r="BR1061" i="5" s="1"/>
  <c r="BT1061" i="5" s="1"/>
  <c r="BP1064" i="5"/>
  <c r="BR1064" i="5" s="1"/>
  <c r="BT1064" i="5" s="1"/>
  <c r="BP1069" i="5"/>
  <c r="BR1069" i="5" s="1"/>
  <c r="BT1069" i="5" s="1"/>
  <c r="BP1079" i="5"/>
  <c r="BR1079" i="5" s="1"/>
  <c r="BT1079" i="5" s="1"/>
  <c r="BP1084" i="5"/>
  <c r="BR1084" i="5" s="1"/>
  <c r="BT1084" i="5" s="1"/>
  <c r="BP1087" i="5"/>
  <c r="BR1087" i="5" s="1"/>
  <c r="BT1087" i="5" s="1"/>
  <c r="BP1089" i="5"/>
  <c r="BR1089" i="5" s="1"/>
  <c r="BT1089" i="5" s="1"/>
  <c r="BP1104" i="5"/>
  <c r="BR1104" i="5" s="1"/>
  <c r="BT1104" i="5" s="1"/>
  <c r="BP1107" i="5"/>
  <c r="BR1107" i="5" s="1"/>
  <c r="BT1107" i="5" s="1"/>
  <c r="BP1114" i="5"/>
  <c r="BR1114" i="5" s="1"/>
  <c r="BT1114" i="5" s="1"/>
  <c r="BP1138" i="5"/>
  <c r="BR1138" i="5" s="1"/>
  <c r="BT1138" i="5" s="1"/>
  <c r="BP6" i="5"/>
  <c r="BR6" i="5" s="1"/>
  <c r="BT6" i="5" s="1"/>
  <c r="BP11" i="5"/>
  <c r="BR11" i="5" s="1"/>
  <c r="BT11" i="5" s="1"/>
  <c r="BP14" i="5"/>
  <c r="BR14" i="5" s="1"/>
  <c r="BT14" i="5" s="1"/>
  <c r="BP16" i="5"/>
  <c r="BR16" i="5" s="1"/>
  <c r="BT16" i="5" s="1"/>
  <c r="BP19" i="5"/>
  <c r="BR19" i="5" s="1"/>
  <c r="BT19" i="5" s="1"/>
  <c r="BP24" i="5"/>
  <c r="BR24" i="5" s="1"/>
  <c r="BT24" i="5" s="1"/>
  <c r="BP27" i="5"/>
  <c r="BR27" i="5" s="1"/>
  <c r="BT27" i="5" s="1"/>
  <c r="BP32" i="5"/>
  <c r="BR32" i="5" s="1"/>
  <c r="BT32" i="5" s="1"/>
  <c r="BP35" i="5"/>
  <c r="BR35" i="5" s="1"/>
  <c r="BT35" i="5" s="1"/>
  <c r="BP40" i="5"/>
  <c r="BR40" i="5" s="1"/>
  <c r="BP43" i="5"/>
  <c r="BR43" i="5" s="1"/>
  <c r="BT43" i="5" s="1"/>
  <c r="BP54" i="5"/>
  <c r="BR54" i="5" s="1"/>
  <c r="BT54" i="5" s="1"/>
  <c r="BP57" i="5"/>
  <c r="BR57" i="5" s="1"/>
  <c r="BT57" i="5" s="1"/>
  <c r="BP62" i="5"/>
  <c r="BR62" i="5" s="1"/>
  <c r="BT62" i="5" s="1"/>
  <c r="BP65" i="5"/>
  <c r="BR65" i="5" s="1"/>
  <c r="BT65" i="5" s="1"/>
  <c r="BP70" i="5"/>
  <c r="BR70" i="5" s="1"/>
  <c r="BP73" i="5"/>
  <c r="BR73" i="5" s="1"/>
  <c r="BT73" i="5" s="1"/>
  <c r="BP84" i="5"/>
  <c r="BR84" i="5" s="1"/>
  <c r="BT84" i="5" s="1"/>
  <c r="BP87" i="5"/>
  <c r="BR87" i="5" s="1"/>
  <c r="BT87" i="5" s="1"/>
  <c r="BP92" i="5"/>
  <c r="BR92" i="5" s="1"/>
  <c r="BT92" i="5" s="1"/>
  <c r="BP95" i="5"/>
  <c r="BR95" i="5" s="1"/>
  <c r="BT95" i="5" s="1"/>
  <c r="BP100" i="5"/>
  <c r="BR100" i="5" s="1"/>
  <c r="BT100" i="5" s="1"/>
  <c r="BP103" i="5"/>
  <c r="BR103" i="5" s="1"/>
  <c r="BT103" i="5" s="1"/>
  <c r="BP108" i="5"/>
  <c r="BR108" i="5" s="1"/>
  <c r="BP111" i="5"/>
  <c r="BR111" i="5" s="1"/>
  <c r="BT111" i="5" s="1"/>
  <c r="BP116" i="5"/>
  <c r="BR116" i="5" s="1"/>
  <c r="BT116" i="5" s="1"/>
  <c r="BP119" i="5"/>
  <c r="BR119" i="5" s="1"/>
  <c r="BT119" i="5" s="1"/>
  <c r="BP124" i="5"/>
  <c r="BR124" i="5" s="1"/>
  <c r="BT124" i="5" s="1"/>
  <c r="BP127" i="5"/>
  <c r="BR127" i="5" s="1"/>
  <c r="BT127" i="5" s="1"/>
  <c r="BP132" i="5"/>
  <c r="BR132" i="5" s="1"/>
  <c r="BT132" i="5" s="1"/>
  <c r="BP135" i="5"/>
  <c r="BR135" i="5" s="1"/>
  <c r="BT135" i="5" s="1"/>
  <c r="BP140" i="5"/>
  <c r="BR140" i="5" s="1"/>
  <c r="BP143" i="5"/>
  <c r="BR143" i="5" s="1"/>
  <c r="BT143" i="5" s="1"/>
  <c r="BP148" i="5"/>
  <c r="BR148" i="5" s="1"/>
  <c r="BT148" i="5" s="1"/>
  <c r="BP151" i="5"/>
  <c r="BR151" i="5" s="1"/>
  <c r="BT151" i="5" s="1"/>
  <c r="BP156" i="5"/>
  <c r="BR156" i="5" s="1"/>
  <c r="BP159" i="5"/>
  <c r="BR159" i="5" s="1"/>
  <c r="BT159" i="5" s="1"/>
  <c r="BP164" i="5"/>
  <c r="BR164" i="5" s="1"/>
  <c r="BT164" i="5" s="1"/>
  <c r="BP167" i="5"/>
  <c r="BR167" i="5" s="1"/>
  <c r="BT167" i="5" s="1"/>
  <c r="BP172" i="5"/>
  <c r="BR172" i="5" s="1"/>
  <c r="BT172" i="5" s="1"/>
  <c r="BP175" i="5"/>
  <c r="BR175" i="5" s="1"/>
  <c r="BT175" i="5" s="1"/>
  <c r="BP180" i="5"/>
  <c r="BR180" i="5" s="1"/>
  <c r="BT180" i="5" s="1"/>
  <c r="BP183" i="5"/>
  <c r="BR183" i="5" s="1"/>
  <c r="BT183" i="5" s="1"/>
  <c r="BP188" i="5"/>
  <c r="BR188" i="5" s="1"/>
  <c r="BT188" i="5" s="1"/>
  <c r="BP191" i="5"/>
  <c r="BR191" i="5" s="1"/>
  <c r="BT191" i="5" s="1"/>
  <c r="BP196" i="5"/>
  <c r="BR196" i="5" s="1"/>
  <c r="BT196" i="5" s="1"/>
  <c r="BP199" i="5"/>
  <c r="BR199" i="5" s="1"/>
  <c r="BT199" i="5" s="1"/>
  <c r="BP204" i="5"/>
  <c r="BR204" i="5" s="1"/>
  <c r="BT204" i="5" s="1"/>
  <c r="BP207" i="5"/>
  <c r="BR207" i="5" s="1"/>
  <c r="BT207" i="5" s="1"/>
  <c r="BP212" i="5"/>
  <c r="BR212" i="5" s="1"/>
  <c r="BT212" i="5" s="1"/>
  <c r="BP215" i="5"/>
  <c r="BR215" i="5" s="1"/>
  <c r="BT215" i="5" s="1"/>
  <c r="BP220" i="5"/>
  <c r="BR220" i="5" s="1"/>
  <c r="BT220" i="5" s="1"/>
  <c r="BP223" i="5"/>
  <c r="BR223" i="5" s="1"/>
  <c r="BT223" i="5" s="1"/>
  <c r="BP231" i="5"/>
  <c r="BR231" i="5" s="1"/>
  <c r="BT231" i="5" s="1"/>
  <c r="BP233" i="5"/>
  <c r="BR233" i="5" s="1"/>
  <c r="BT233" i="5" s="1"/>
  <c r="BP237" i="5"/>
  <c r="BR237" i="5" s="1"/>
  <c r="BT237" i="5" s="1"/>
  <c r="BP239" i="5"/>
  <c r="BR239" i="5" s="1"/>
  <c r="BT239" i="5" s="1"/>
  <c r="BP241" i="5"/>
  <c r="BR241" i="5" s="1"/>
  <c r="BT241" i="5" s="1"/>
  <c r="BP244" i="5"/>
  <c r="BR244" i="5" s="1"/>
  <c r="BT244" i="5" s="1"/>
  <c r="BP249" i="5"/>
  <c r="BR249" i="5" s="1"/>
  <c r="BT249" i="5" s="1"/>
  <c r="BP254" i="5"/>
  <c r="BR254" i="5" s="1"/>
  <c r="BT254" i="5" s="1"/>
  <c r="BP256" i="5"/>
  <c r="BR256" i="5" s="1"/>
  <c r="BT256" i="5" s="1"/>
  <c r="BP258" i="5"/>
  <c r="BR258" i="5" s="1"/>
  <c r="BT258" i="5" s="1"/>
  <c r="BP263" i="5"/>
  <c r="BR263" i="5" s="1"/>
  <c r="BP265" i="5"/>
  <c r="BR265" i="5" s="1"/>
  <c r="BT265" i="5" s="1"/>
  <c r="BP268" i="5"/>
  <c r="BR268" i="5" s="1"/>
  <c r="BT268" i="5" s="1"/>
  <c r="BP271" i="5"/>
  <c r="BR271" i="5" s="1"/>
  <c r="BT271" i="5" s="1"/>
  <c r="BP273" i="5"/>
  <c r="BR273" i="5" s="1"/>
  <c r="BT273" i="5" s="1"/>
  <c r="BP279" i="5"/>
  <c r="BR279" i="5" s="1"/>
  <c r="BT279" i="5" s="1"/>
  <c r="BP282" i="5"/>
  <c r="BR282" i="5" s="1"/>
  <c r="BT282" i="5" s="1"/>
  <c r="BP284" i="5"/>
  <c r="BR284" i="5" s="1"/>
  <c r="BT284" i="5" s="1"/>
  <c r="BP299" i="5"/>
  <c r="BR299" i="5" s="1"/>
  <c r="BT299" i="5" s="1"/>
  <c r="BP301" i="5"/>
  <c r="BR301" i="5" s="1"/>
  <c r="BT301" i="5" s="1"/>
  <c r="BP303" i="5"/>
  <c r="BR303" i="5" s="1"/>
  <c r="BT303" i="5" s="1"/>
  <c r="BP307" i="5"/>
  <c r="BR307" i="5" s="1"/>
  <c r="BT307" i="5" s="1"/>
  <c r="BP309" i="5"/>
  <c r="BR309" i="5" s="1"/>
  <c r="BT309" i="5" s="1"/>
  <c r="BP311" i="5"/>
  <c r="BR311" i="5" s="1"/>
  <c r="BT311" i="5" s="1"/>
  <c r="BP314" i="5"/>
  <c r="BR314" i="5" s="1"/>
  <c r="BT314" i="5" s="1"/>
  <c r="BP319" i="5"/>
  <c r="BR319" i="5" s="1"/>
  <c r="BT319" i="5" s="1"/>
  <c r="BP324" i="5"/>
  <c r="BR324" i="5" s="1"/>
  <c r="BT324" i="5" s="1"/>
  <c r="BP326" i="5"/>
  <c r="BR326" i="5" s="1"/>
  <c r="BT326" i="5" s="1"/>
  <c r="BP328" i="5"/>
  <c r="BR328" i="5" s="1"/>
  <c r="BT328" i="5" s="1"/>
  <c r="BP333" i="5"/>
  <c r="BR333" i="5" s="1"/>
  <c r="BT333" i="5" s="1"/>
  <c r="BP335" i="5"/>
  <c r="BR335" i="5" s="1"/>
  <c r="BT335" i="5" s="1"/>
  <c r="BP338" i="5"/>
  <c r="BR338" i="5" s="1"/>
  <c r="BT338" i="5" s="1"/>
  <c r="BP341" i="5"/>
  <c r="BR341" i="5" s="1"/>
  <c r="BT341" i="5" s="1"/>
  <c r="BP343" i="5"/>
  <c r="BR343" i="5" s="1"/>
  <c r="BT343" i="5" s="1"/>
  <c r="BP349" i="5"/>
  <c r="BR349" i="5" s="1"/>
  <c r="BT349" i="5" s="1"/>
  <c r="BP352" i="5"/>
  <c r="BR352" i="5" s="1"/>
  <c r="BT352" i="5" s="1"/>
  <c r="BP354" i="5"/>
  <c r="BR354" i="5" s="1"/>
  <c r="BT354" i="5" s="1"/>
  <c r="BP369" i="5"/>
  <c r="BR369" i="5" s="1"/>
  <c r="BT369" i="5" s="1"/>
  <c r="BP371" i="5"/>
  <c r="BR371" i="5" s="1"/>
  <c r="BT371" i="5" s="1"/>
  <c r="BP373" i="5"/>
  <c r="BR373" i="5" s="1"/>
  <c r="BT373" i="5" s="1"/>
  <c r="BP377" i="5"/>
  <c r="BR377" i="5" s="1"/>
  <c r="BT377" i="5" s="1"/>
  <c r="BP379" i="5"/>
  <c r="BR379" i="5" s="1"/>
  <c r="BT379" i="5" s="1"/>
  <c r="BP381" i="5"/>
  <c r="BR381" i="5" s="1"/>
  <c r="BT381" i="5" s="1"/>
  <c r="BP384" i="5"/>
  <c r="BR384" i="5" s="1"/>
  <c r="BT384" i="5" s="1"/>
  <c r="BP389" i="5"/>
  <c r="BR389" i="5" s="1"/>
  <c r="BT389" i="5" s="1"/>
  <c r="BP396" i="5"/>
  <c r="BR396" i="5" s="1"/>
  <c r="BT396" i="5" s="1"/>
  <c r="BP401" i="5"/>
  <c r="BR401" i="5" s="1"/>
  <c r="BT401" i="5" s="1"/>
  <c r="BP404" i="5"/>
  <c r="BR404" i="5" s="1"/>
  <c r="BT404" i="5" s="1"/>
  <c r="BP409" i="5"/>
  <c r="BR409" i="5" s="1"/>
  <c r="BT409" i="5" s="1"/>
  <c r="BP412" i="5"/>
  <c r="BR412" i="5" s="1"/>
  <c r="BT412" i="5" s="1"/>
  <c r="BP426" i="5"/>
  <c r="BR426" i="5" s="1"/>
  <c r="BT426" i="5" s="1"/>
  <c r="BP431" i="5"/>
  <c r="BR431" i="5" s="1"/>
  <c r="BT431" i="5" s="1"/>
  <c r="BP445" i="5"/>
  <c r="BR445" i="5" s="1"/>
  <c r="BP448" i="5"/>
  <c r="BR448" i="5" s="1"/>
  <c r="BT448" i="5" s="1"/>
  <c r="BP453" i="5"/>
  <c r="BR453" i="5" s="1"/>
  <c r="BT453" i="5" s="1"/>
  <c r="BP463" i="5"/>
  <c r="BR463" i="5" s="1"/>
  <c r="BT463" i="5" s="1"/>
  <c r="BP467" i="5"/>
  <c r="BR467" i="5" s="1"/>
  <c r="BT467" i="5" s="1"/>
  <c r="BP481" i="5"/>
  <c r="BR481" i="5" s="1"/>
  <c r="BT481" i="5" s="1"/>
  <c r="BP485" i="5"/>
  <c r="BR485" i="5" s="1"/>
  <c r="BT485" i="5" s="1"/>
  <c r="BP489" i="5"/>
  <c r="BR489" i="5" s="1"/>
  <c r="BT489" i="5" s="1"/>
  <c r="BP493" i="5"/>
  <c r="BR493" i="5" s="1"/>
  <c r="BT493" i="5" s="1"/>
  <c r="BP497" i="5"/>
  <c r="BR497" i="5" s="1"/>
  <c r="BT497" i="5" s="1"/>
  <c r="BP501" i="5"/>
  <c r="BR501" i="5" s="1"/>
  <c r="BT501" i="5" s="1"/>
  <c r="BP529" i="5"/>
  <c r="BR529" i="5" s="1"/>
  <c r="BT529" i="5" s="1"/>
  <c r="BP543" i="5"/>
  <c r="BR543" i="5" s="1"/>
  <c r="BT543" i="5" s="1"/>
  <c r="BP547" i="5"/>
  <c r="BR547" i="5" s="1"/>
  <c r="BT547" i="5" s="1"/>
  <c r="BP557" i="5"/>
  <c r="BR557" i="5" s="1"/>
  <c r="BT557" i="5" s="1"/>
  <c r="BP561" i="5"/>
  <c r="BR561" i="5" s="1"/>
  <c r="BT561" i="5" s="1"/>
  <c r="BP565" i="5"/>
  <c r="BR565" i="5" s="1"/>
  <c r="BT565" i="5" s="1"/>
  <c r="BP569" i="5"/>
  <c r="BR569" i="5" s="1"/>
  <c r="BT569" i="5" s="1"/>
  <c r="BP575" i="5"/>
  <c r="BR575" i="5" s="1"/>
  <c r="BT575" i="5" s="1"/>
  <c r="BP580" i="5"/>
  <c r="BR580" i="5" s="1"/>
  <c r="BT580" i="5" s="1"/>
  <c r="BP583" i="5"/>
  <c r="BR583" i="5" s="1"/>
  <c r="BT583" i="5" s="1"/>
  <c r="BP588" i="5"/>
  <c r="BR588" i="5" s="1"/>
  <c r="BT588" i="5" s="1"/>
  <c r="BP591" i="5"/>
  <c r="BR591" i="5" s="1"/>
  <c r="BT591" i="5" s="1"/>
  <c r="BP593" i="5"/>
  <c r="BR593" i="5" s="1"/>
  <c r="BT593" i="5" s="1"/>
  <c r="BP596" i="5"/>
  <c r="BR596" i="5" s="1"/>
  <c r="BT596" i="5" s="1"/>
  <c r="BP601" i="5"/>
  <c r="BR601" i="5" s="1"/>
  <c r="BT601" i="5" s="1"/>
  <c r="BP604" i="5"/>
  <c r="BR604" i="5" s="1"/>
  <c r="BT604" i="5" s="1"/>
  <c r="BP609" i="5"/>
  <c r="BR609" i="5" s="1"/>
  <c r="BT609" i="5" s="1"/>
  <c r="BP612" i="5"/>
  <c r="BR612" i="5" s="1"/>
  <c r="BT612" i="5" s="1"/>
  <c r="BP614" i="5"/>
  <c r="BR614" i="5" s="1"/>
  <c r="BT614" i="5" s="1"/>
  <c r="BP624" i="5"/>
  <c r="BR624" i="5" s="1"/>
  <c r="BP635" i="5"/>
  <c r="BR635" i="5" s="1"/>
  <c r="BT635" i="5" s="1"/>
  <c r="BP641" i="5"/>
  <c r="BR641" i="5" s="1"/>
  <c r="BT641" i="5" s="1"/>
  <c r="BP654" i="5"/>
  <c r="BR654" i="5" s="1"/>
  <c r="BT654" i="5" s="1"/>
  <c r="BP665" i="5"/>
  <c r="BR665" i="5" s="1"/>
  <c r="BT665" i="5" s="1"/>
  <c r="BP672" i="5"/>
  <c r="BR672" i="5" s="1"/>
  <c r="BT672" i="5" s="1"/>
  <c r="BP674" i="5"/>
  <c r="BR674" i="5" s="1"/>
  <c r="BT674" i="5" s="1"/>
  <c r="BP678" i="5"/>
  <c r="BR678" i="5" s="1"/>
  <c r="BT678" i="5" s="1"/>
  <c r="BP683" i="5"/>
  <c r="BR683" i="5" s="1"/>
  <c r="BP701" i="5"/>
  <c r="BR701" i="5" s="1"/>
  <c r="BT701" i="5" s="1"/>
  <c r="BP709" i="5"/>
  <c r="BR709" i="5" s="1"/>
  <c r="BT709" i="5" s="1"/>
  <c r="BP712" i="5"/>
  <c r="BR712" i="5" s="1"/>
  <c r="BT712" i="5" s="1"/>
  <c r="BP715" i="5"/>
  <c r="BR715" i="5" s="1"/>
  <c r="BP733" i="5"/>
  <c r="BR733" i="5" s="1"/>
  <c r="BT733" i="5" s="1"/>
  <c r="BP741" i="5"/>
  <c r="BR741" i="5" s="1"/>
  <c r="BT741" i="5" s="1"/>
  <c r="BP744" i="5"/>
  <c r="BR744" i="5" s="1"/>
  <c r="BT744" i="5" s="1"/>
  <c r="BP747" i="5"/>
  <c r="BR747" i="5" s="1"/>
  <c r="BP765" i="5"/>
  <c r="BR765" i="5" s="1"/>
  <c r="BT765" i="5" s="1"/>
  <c r="BP773" i="5"/>
  <c r="BR773" i="5" s="1"/>
  <c r="BT773" i="5" s="1"/>
  <c r="BP776" i="5"/>
  <c r="BR776" i="5" s="1"/>
  <c r="BT776" i="5" s="1"/>
  <c r="BP781" i="5"/>
  <c r="BR781" i="5" s="1"/>
  <c r="BT781" i="5" s="1"/>
  <c r="BP784" i="5"/>
  <c r="BR784" i="5" s="1"/>
  <c r="BT784" i="5" s="1"/>
  <c r="BP789" i="5"/>
  <c r="BR789" i="5" s="1"/>
  <c r="BT789" i="5" s="1"/>
  <c r="BP792" i="5"/>
  <c r="BR792" i="5" s="1"/>
  <c r="BT792" i="5" s="1"/>
  <c r="BP803" i="5"/>
  <c r="BR803" i="5" s="1"/>
  <c r="BT803" i="5" s="1"/>
  <c r="BP806" i="5"/>
  <c r="BR806" i="5" s="1"/>
  <c r="BT806" i="5" s="1"/>
  <c r="BP811" i="5"/>
  <c r="BR811" i="5" s="1"/>
  <c r="BT811" i="5" s="1"/>
  <c r="BP814" i="5"/>
  <c r="BR814" i="5" s="1"/>
  <c r="BT814" i="5" s="1"/>
  <c r="BP819" i="5"/>
  <c r="BR819" i="5" s="1"/>
  <c r="BT819" i="5" s="1"/>
  <c r="BP822" i="5"/>
  <c r="BR822" i="5" s="1"/>
  <c r="BT822" i="5" s="1"/>
  <c r="BP827" i="5"/>
  <c r="BR827" i="5" s="1"/>
  <c r="BT827" i="5" s="1"/>
  <c r="BP830" i="5"/>
  <c r="BR830" i="5" s="1"/>
  <c r="BT830" i="5" s="1"/>
  <c r="BP835" i="5"/>
  <c r="BR835" i="5" s="1"/>
  <c r="BT835" i="5" s="1"/>
  <c r="BP838" i="5"/>
  <c r="BR838" i="5" s="1"/>
  <c r="BT838" i="5" s="1"/>
  <c r="BP843" i="5"/>
  <c r="BR843" i="5" s="1"/>
  <c r="BT843" i="5" s="1"/>
  <c r="BP846" i="5"/>
  <c r="BR846" i="5" s="1"/>
  <c r="BT846" i="5" s="1"/>
  <c r="BP851" i="5"/>
  <c r="BR851" i="5" s="1"/>
  <c r="BT851" i="5" s="1"/>
  <c r="BP854" i="5"/>
  <c r="BR854" i="5" s="1"/>
  <c r="BT854" i="5" s="1"/>
  <c r="BP859" i="5"/>
  <c r="BR859" i="5" s="1"/>
  <c r="BT859" i="5" s="1"/>
  <c r="BP868" i="5"/>
  <c r="BR868" i="5" s="1"/>
  <c r="BT868" i="5" s="1"/>
  <c r="BP873" i="5"/>
  <c r="BR873" i="5" s="1"/>
  <c r="BT873" i="5" s="1"/>
  <c r="BP876" i="5"/>
  <c r="BR876" i="5" s="1"/>
  <c r="BT876" i="5" s="1"/>
  <c r="BP881" i="5"/>
  <c r="BR881" i="5" s="1"/>
  <c r="BT881" i="5" s="1"/>
  <c r="BP884" i="5"/>
  <c r="BR884" i="5" s="1"/>
  <c r="BT884" i="5" s="1"/>
  <c r="BP887" i="5"/>
  <c r="BR887" i="5" s="1"/>
  <c r="BT887" i="5" s="1"/>
  <c r="BP889" i="5"/>
  <c r="BR889" i="5" s="1"/>
  <c r="BT889" i="5" s="1"/>
  <c r="BP897" i="5"/>
  <c r="BR897" i="5" s="1"/>
  <c r="BT897" i="5" s="1"/>
  <c r="BP900" i="5"/>
  <c r="BR900" i="5" s="1"/>
  <c r="BT900" i="5" s="1"/>
  <c r="BP916" i="5"/>
  <c r="BR916" i="5" s="1"/>
  <c r="BP929" i="5"/>
  <c r="BR929" i="5" s="1"/>
  <c r="BT929" i="5" s="1"/>
  <c r="BP932" i="5"/>
  <c r="BR932" i="5" s="1"/>
  <c r="BT932" i="5" s="1"/>
  <c r="BP941" i="5"/>
  <c r="BR941" i="5" s="1"/>
  <c r="BT941" i="5" s="1"/>
  <c r="BP944" i="5"/>
  <c r="BR944" i="5" s="1"/>
  <c r="BT944" i="5" s="1"/>
  <c r="BP950" i="5"/>
  <c r="BR950" i="5" s="1"/>
  <c r="BT950" i="5" s="1"/>
  <c r="BP954" i="5"/>
  <c r="BR954" i="5" s="1"/>
  <c r="BT954" i="5" s="1"/>
  <c r="BP957" i="5"/>
  <c r="BR957" i="5" s="1"/>
  <c r="BT957" i="5" s="1"/>
  <c r="BP960" i="5"/>
  <c r="BR960" i="5" s="1"/>
  <c r="BT960" i="5" s="1"/>
  <c r="BP965" i="5"/>
  <c r="BR965" i="5" s="1"/>
  <c r="BT965" i="5" s="1"/>
  <c r="BP972" i="5"/>
  <c r="BR972" i="5" s="1"/>
  <c r="BT972" i="5" s="1"/>
  <c r="BP977" i="5"/>
  <c r="BR977" i="5" s="1"/>
  <c r="BT977" i="5" s="1"/>
  <c r="BP980" i="5"/>
  <c r="BR980" i="5" s="1"/>
  <c r="BT980" i="5" s="1"/>
  <c r="BP983" i="5"/>
  <c r="BR983" i="5" s="1"/>
  <c r="BT983" i="5" s="1"/>
  <c r="BP986" i="5"/>
  <c r="BR986" i="5" s="1"/>
  <c r="BT986" i="5" s="1"/>
  <c r="BP989" i="5"/>
  <c r="BR989" i="5" s="1"/>
  <c r="BT989" i="5" s="1"/>
  <c r="BP992" i="5"/>
  <c r="BR992" i="5" s="1"/>
  <c r="BT992" i="5" s="1"/>
  <c r="BP995" i="5"/>
  <c r="BR995" i="5" s="1"/>
  <c r="BT995" i="5" s="1"/>
  <c r="BP998" i="5"/>
  <c r="BR998" i="5" s="1"/>
  <c r="BT998" i="5" s="1"/>
  <c r="BP1001" i="5"/>
  <c r="BR1001" i="5" s="1"/>
  <c r="BT1001" i="5" s="1"/>
  <c r="BP1004" i="5"/>
  <c r="BR1004" i="5" s="1"/>
  <c r="BT1004" i="5" s="1"/>
  <c r="BP1015" i="5"/>
  <c r="BR1015" i="5" s="1"/>
  <c r="BT1015" i="5" s="1"/>
  <c r="BP1022" i="5"/>
  <c r="BR1022" i="5" s="1"/>
  <c r="BT1022" i="5" s="1"/>
  <c r="BP1032" i="5"/>
  <c r="BR1032" i="5" s="1"/>
  <c r="BT1032" i="5" s="1"/>
  <c r="BP1042" i="5"/>
  <c r="BR1042" i="5" s="1"/>
  <c r="BT1042" i="5" s="1"/>
  <c r="BP1044" i="5"/>
  <c r="BR1044" i="5" s="1"/>
  <c r="BT1044" i="5" s="1"/>
  <c r="BP1056" i="5"/>
  <c r="BR1056" i="5" s="1"/>
  <c r="BT1056" i="5" s="1"/>
  <c r="BP1059" i="5"/>
  <c r="BR1059" i="5" s="1"/>
  <c r="BT1059" i="5" s="1"/>
  <c r="BP1070" i="5"/>
  <c r="BR1070" i="5" s="1"/>
  <c r="BT1070" i="5" s="1"/>
  <c r="BP1075" i="5"/>
  <c r="BR1075" i="5" s="1"/>
  <c r="BT1075" i="5" s="1"/>
  <c r="BP1082" i="5"/>
  <c r="BR1082" i="5" s="1"/>
  <c r="BT1082" i="5" s="1"/>
  <c r="BP1092" i="5"/>
  <c r="BR1092" i="5" s="1"/>
  <c r="BT1092" i="5" s="1"/>
  <c r="BP1094" i="5"/>
  <c r="BR1094" i="5" s="1"/>
  <c r="BP1097" i="5"/>
  <c r="BR1097" i="5" s="1"/>
  <c r="BT1097" i="5" s="1"/>
  <c r="BP1102" i="5"/>
  <c r="BR1102" i="5" s="1"/>
  <c r="BT1102" i="5" s="1"/>
  <c r="BP1110" i="5"/>
  <c r="BR1110" i="5" s="1"/>
  <c r="BT1110" i="5" s="1"/>
  <c r="BP1112" i="5"/>
  <c r="BR1112" i="5" s="1"/>
  <c r="BT1112" i="5" s="1"/>
  <c r="BP1115" i="5"/>
  <c r="BR1115" i="5" s="1"/>
  <c r="BT1115" i="5" s="1"/>
  <c r="BP1126" i="5"/>
  <c r="BR1126" i="5" s="1"/>
  <c r="BT1126" i="5" s="1"/>
  <c r="BP1128" i="5"/>
  <c r="BR1128" i="5" s="1"/>
  <c r="BT1128" i="5" s="1"/>
  <c r="BP1131" i="5"/>
  <c r="BR1131" i="5" s="1"/>
  <c r="BT1131" i="5" s="1"/>
  <c r="BP1136" i="5"/>
  <c r="BR1136" i="5" s="1"/>
  <c r="BT1136" i="5" s="1"/>
  <c r="BP1139" i="5"/>
  <c r="BR1139" i="5" s="1"/>
  <c r="BT1139" i="5" s="1"/>
  <c r="BT3" i="5"/>
  <c r="BT429" i="5"/>
  <c r="BT443" i="5"/>
  <c r="BT638" i="5"/>
  <c r="BT639" i="5"/>
  <c r="BT644" i="5"/>
  <c r="BT689" i="5"/>
  <c r="BT695" i="5"/>
  <c r="BT721" i="5"/>
  <c r="BT727" i="5"/>
  <c r="BT753" i="5"/>
  <c r="BT759" i="5"/>
  <c r="BT1047" i="5"/>
  <c r="BP4" i="5"/>
  <c r="BR4" i="5" s="1"/>
  <c r="BT4" i="5" s="1"/>
  <c r="BP12" i="5"/>
  <c r="BR12" i="5" s="1"/>
  <c r="BT12" i="5" s="1"/>
  <c r="BP22" i="5"/>
  <c r="BR22" i="5" s="1"/>
  <c r="BT22" i="5" s="1"/>
  <c r="BP30" i="5"/>
  <c r="BR30" i="5" s="1"/>
  <c r="BT30" i="5" s="1"/>
  <c r="BP38" i="5"/>
  <c r="BR38" i="5" s="1"/>
  <c r="BT38" i="5" s="1"/>
  <c r="BP52" i="5"/>
  <c r="BR52" i="5" s="1"/>
  <c r="BT52" i="5" s="1"/>
  <c r="BP60" i="5"/>
  <c r="BR60" i="5" s="1"/>
  <c r="BT60" i="5" s="1"/>
  <c r="BP68" i="5"/>
  <c r="BR68" i="5" s="1"/>
  <c r="BT68" i="5" s="1"/>
  <c r="BP82" i="5"/>
  <c r="BR82" i="5" s="1"/>
  <c r="BT82" i="5" s="1"/>
  <c r="BP90" i="5"/>
  <c r="BR90" i="5" s="1"/>
  <c r="BT90" i="5" s="1"/>
  <c r="BP98" i="5"/>
  <c r="BR98" i="5" s="1"/>
  <c r="BT98" i="5" s="1"/>
  <c r="BP106" i="5"/>
  <c r="BR106" i="5" s="1"/>
  <c r="BT106" i="5" s="1"/>
  <c r="BP114" i="5"/>
  <c r="BR114" i="5" s="1"/>
  <c r="BT114" i="5" s="1"/>
  <c r="BP122" i="5"/>
  <c r="BR122" i="5" s="1"/>
  <c r="BT122" i="5" s="1"/>
  <c r="BP130" i="5"/>
  <c r="BR130" i="5" s="1"/>
  <c r="BT130" i="5" s="1"/>
  <c r="BP138" i="5"/>
  <c r="BR138" i="5" s="1"/>
  <c r="BT138" i="5" s="1"/>
  <c r="BP146" i="5"/>
  <c r="BR146" i="5" s="1"/>
  <c r="BP154" i="5"/>
  <c r="BR154" i="5" s="1"/>
  <c r="BT154" i="5" s="1"/>
  <c r="BP162" i="5"/>
  <c r="BR162" i="5" s="1"/>
  <c r="BT162" i="5" s="1"/>
  <c r="BP170" i="5"/>
  <c r="BR170" i="5" s="1"/>
  <c r="BT170" i="5" s="1"/>
  <c r="BP178" i="5"/>
  <c r="BR178" i="5" s="1"/>
  <c r="BT178" i="5" s="1"/>
  <c r="BP186" i="5"/>
  <c r="BR186" i="5" s="1"/>
  <c r="BT186" i="5" s="1"/>
  <c r="BP194" i="5"/>
  <c r="BR194" i="5" s="1"/>
  <c r="BT194" i="5" s="1"/>
  <c r="BP202" i="5"/>
  <c r="BR202" i="5" s="1"/>
  <c r="BT202" i="5" s="1"/>
  <c r="BP210" i="5"/>
  <c r="BR210" i="5" s="1"/>
  <c r="BT210" i="5" s="1"/>
  <c r="BP218" i="5"/>
  <c r="BR218" i="5" s="1"/>
  <c r="BT218" i="5" s="1"/>
  <c r="BP247" i="5"/>
  <c r="BR247" i="5" s="1"/>
  <c r="BT247" i="5" s="1"/>
  <c r="BP250" i="5"/>
  <c r="BR250" i="5" s="1"/>
  <c r="BT250" i="5" s="1"/>
  <c r="BP252" i="5"/>
  <c r="BR252" i="5" s="1"/>
  <c r="BT252" i="5" s="1"/>
  <c r="BP261" i="5"/>
  <c r="BR261" i="5" s="1"/>
  <c r="BT261" i="5" s="1"/>
  <c r="BP269" i="5"/>
  <c r="BR269" i="5" s="1"/>
  <c r="BT269" i="5" s="1"/>
  <c r="BP274" i="5"/>
  <c r="BR274" i="5" s="1"/>
  <c r="BT274" i="5" s="1"/>
  <c r="BP287" i="5"/>
  <c r="BR287" i="5" s="1"/>
  <c r="BT287" i="5" s="1"/>
  <c r="BP289" i="5"/>
  <c r="BR289" i="5" s="1"/>
  <c r="BT289" i="5" s="1"/>
  <c r="BP317" i="5"/>
  <c r="BR317" i="5" s="1"/>
  <c r="BT317" i="5" s="1"/>
  <c r="BP320" i="5"/>
  <c r="BR320" i="5" s="1"/>
  <c r="BT320" i="5" s="1"/>
  <c r="BP322" i="5"/>
  <c r="BR322" i="5" s="1"/>
  <c r="BT322" i="5" s="1"/>
  <c r="BP331" i="5"/>
  <c r="BR331" i="5" s="1"/>
  <c r="BT331" i="5" s="1"/>
  <c r="BP339" i="5"/>
  <c r="BR339" i="5" s="1"/>
  <c r="BT339" i="5" s="1"/>
  <c r="BP344" i="5"/>
  <c r="BR344" i="5" s="1"/>
  <c r="BT344" i="5" s="1"/>
  <c r="BP363" i="5"/>
  <c r="BR363" i="5" s="1"/>
  <c r="BT363" i="5" s="1"/>
  <c r="BP365" i="5"/>
  <c r="BR365" i="5" s="1"/>
  <c r="BT365" i="5" s="1"/>
  <c r="BP387" i="5"/>
  <c r="BR387" i="5" s="1"/>
  <c r="BT387" i="5" s="1"/>
  <c r="BP390" i="5"/>
  <c r="BR390" i="5" s="1"/>
  <c r="BT390" i="5" s="1"/>
  <c r="BP392" i="5"/>
  <c r="BR392" i="5" s="1"/>
  <c r="BP394" i="5"/>
  <c r="BR394" i="5" s="1"/>
  <c r="BT394" i="5" s="1"/>
  <c r="BP399" i="5"/>
  <c r="BR399" i="5" s="1"/>
  <c r="BT399" i="5" s="1"/>
  <c r="BP402" i="5"/>
  <c r="BR402" i="5" s="1"/>
  <c r="BT402" i="5" s="1"/>
  <c r="BP407" i="5"/>
  <c r="BR407" i="5" s="1"/>
  <c r="BT407" i="5" s="1"/>
  <c r="BP415" i="5"/>
  <c r="BR415" i="5" s="1"/>
  <c r="BT415" i="5" s="1"/>
  <c r="BP417" i="5"/>
  <c r="BR417" i="5" s="1"/>
  <c r="BT417" i="5" s="1"/>
  <c r="BP423" i="5"/>
  <c r="BR423" i="5" s="1"/>
  <c r="BT423" i="5" s="1"/>
  <c r="BP427" i="5"/>
  <c r="BR427" i="5" s="1"/>
  <c r="BT427" i="5" s="1"/>
  <c r="BP432" i="5"/>
  <c r="BR432" i="5" s="1"/>
  <c r="BT432" i="5" s="1"/>
  <c r="BP434" i="5"/>
  <c r="BR434" i="5" s="1"/>
  <c r="BT434" i="5" s="1"/>
  <c r="BP446" i="5"/>
  <c r="BR446" i="5" s="1"/>
  <c r="BT446" i="5" s="1"/>
  <c r="BP449" i="5"/>
  <c r="BR449" i="5" s="1"/>
  <c r="BT449" i="5" s="1"/>
  <c r="BP455" i="5"/>
  <c r="BR455" i="5" s="1"/>
  <c r="BT455" i="5" s="1"/>
  <c r="BP459" i="5"/>
  <c r="BR459" i="5" s="1"/>
  <c r="BT459" i="5" s="1"/>
  <c r="BP469" i="5"/>
  <c r="BR469" i="5" s="1"/>
  <c r="BT469" i="5" s="1"/>
  <c r="BP473" i="5"/>
  <c r="BR473" i="5" s="1"/>
  <c r="BT473" i="5" s="1"/>
  <c r="BP477" i="5"/>
  <c r="BR477" i="5" s="1"/>
  <c r="BT477" i="5" s="1"/>
  <c r="BP503" i="5"/>
  <c r="BR503" i="5" s="1"/>
  <c r="BT503" i="5" s="1"/>
  <c r="BP507" i="5"/>
  <c r="BR507" i="5" s="1"/>
  <c r="BT507" i="5" s="1"/>
  <c r="BP511" i="5"/>
  <c r="BR511" i="5" s="1"/>
  <c r="BT511" i="5" s="1"/>
  <c r="BP515" i="5"/>
  <c r="BR515" i="5" s="1"/>
  <c r="BT515" i="5" s="1"/>
  <c r="BP521" i="5"/>
  <c r="BR521" i="5" s="1"/>
  <c r="BT521" i="5" s="1"/>
  <c r="BP535" i="5"/>
  <c r="BR535" i="5" s="1"/>
  <c r="BT535" i="5" s="1"/>
  <c r="BP539" i="5"/>
  <c r="BR539" i="5" s="1"/>
  <c r="BT539" i="5" s="1"/>
  <c r="BP578" i="5"/>
  <c r="BR578" i="5" s="1"/>
  <c r="BT578" i="5" s="1"/>
  <c r="BP586" i="5"/>
  <c r="BR586" i="5" s="1"/>
  <c r="BT586" i="5" s="1"/>
  <c r="BP599" i="5"/>
  <c r="BR599" i="5" s="1"/>
  <c r="BT599" i="5" s="1"/>
  <c r="BP607" i="5"/>
  <c r="BR607" i="5" s="1"/>
  <c r="BT607" i="5" s="1"/>
  <c r="BP627" i="5"/>
  <c r="BR627" i="5" s="1"/>
  <c r="BT627" i="5" s="1"/>
  <c r="BP633" i="5"/>
  <c r="BR633" i="5" s="1"/>
  <c r="BT633" i="5" s="1"/>
  <c r="BP642" i="5"/>
  <c r="BR642" i="5" s="1"/>
  <c r="BT642" i="5" s="1"/>
  <c r="BP657" i="5"/>
  <c r="BR657" i="5" s="1"/>
  <c r="BT657" i="5" s="1"/>
  <c r="BP663" i="5"/>
  <c r="BR663" i="5" s="1"/>
  <c r="BT663" i="5" s="1"/>
  <c r="BP670" i="5"/>
  <c r="BR670" i="5" s="1"/>
  <c r="BT670" i="5" s="1"/>
  <c r="BP687" i="5"/>
  <c r="BR687" i="5" s="1"/>
  <c r="BT687" i="5" s="1"/>
  <c r="BP702" i="5"/>
  <c r="BR702" i="5" s="1"/>
  <c r="BT702" i="5" s="1"/>
  <c r="BP704" i="5"/>
  <c r="BR704" i="5" s="1"/>
  <c r="BT704" i="5" s="1"/>
  <c r="BP707" i="5"/>
  <c r="BR707" i="5" s="1"/>
  <c r="BT707" i="5" s="1"/>
  <c r="BP710" i="5"/>
  <c r="BR710" i="5" s="1"/>
  <c r="BT710" i="5" s="1"/>
  <c r="BP719" i="5"/>
  <c r="BR719" i="5" s="1"/>
  <c r="BT719" i="5" s="1"/>
  <c r="BP734" i="5"/>
  <c r="BR734" i="5" s="1"/>
  <c r="BT734" i="5" s="1"/>
  <c r="BP736" i="5"/>
  <c r="BR736" i="5" s="1"/>
  <c r="BT736" i="5" s="1"/>
  <c r="BP739" i="5"/>
  <c r="BR739" i="5" s="1"/>
  <c r="BT739" i="5" s="1"/>
  <c r="BP742" i="5"/>
  <c r="BR742" i="5" s="1"/>
  <c r="BT742" i="5" s="1"/>
  <c r="BP751" i="5"/>
  <c r="BR751" i="5" s="1"/>
  <c r="BT751" i="5" s="1"/>
  <c r="BP766" i="5"/>
  <c r="BR766" i="5" s="1"/>
  <c r="BT766" i="5" s="1"/>
  <c r="BP768" i="5"/>
  <c r="BR768" i="5" s="1"/>
  <c r="BT768" i="5" s="1"/>
  <c r="BP771" i="5"/>
  <c r="BR771" i="5" s="1"/>
  <c r="BT771" i="5" s="1"/>
  <c r="BP779" i="5"/>
  <c r="BR779" i="5" s="1"/>
  <c r="BT779" i="5" s="1"/>
  <c r="BP787" i="5"/>
  <c r="BR787" i="5" s="1"/>
  <c r="BT787" i="5" s="1"/>
  <c r="BP801" i="5"/>
  <c r="BR801" i="5" s="1"/>
  <c r="BT801" i="5" s="1"/>
  <c r="BP809" i="5"/>
  <c r="BR809" i="5" s="1"/>
  <c r="BT809" i="5" s="1"/>
  <c r="BP817" i="5"/>
  <c r="BR817" i="5" s="1"/>
  <c r="BT817" i="5" s="1"/>
  <c r="BP825" i="5"/>
  <c r="BR825" i="5" s="1"/>
  <c r="BT825" i="5" s="1"/>
  <c r="BP833" i="5"/>
  <c r="BR833" i="5" s="1"/>
  <c r="BT833" i="5" s="1"/>
  <c r="BP841" i="5"/>
  <c r="BR841" i="5" s="1"/>
  <c r="BT841" i="5" s="1"/>
  <c r="BP849" i="5"/>
  <c r="BR849" i="5" s="1"/>
  <c r="BT849" i="5" s="1"/>
  <c r="BP857" i="5"/>
  <c r="BR857" i="5" s="1"/>
  <c r="BT857" i="5" s="1"/>
  <c r="BP871" i="5"/>
  <c r="BR871" i="5" s="1"/>
  <c r="BT871" i="5" s="1"/>
  <c r="BP879" i="5"/>
  <c r="BR879" i="5" s="1"/>
  <c r="BT879" i="5" s="1"/>
  <c r="BP892" i="5"/>
  <c r="BR892" i="5" s="1"/>
  <c r="BT892" i="5" s="1"/>
  <c r="BP901" i="5"/>
  <c r="BR901" i="5" s="1"/>
  <c r="BT901" i="5" s="1"/>
  <c r="BP904" i="5"/>
  <c r="BR904" i="5" s="1"/>
  <c r="BT904" i="5" s="1"/>
  <c r="BP906" i="5"/>
  <c r="BR906" i="5" s="1"/>
  <c r="BT906" i="5" s="1"/>
  <c r="BP908" i="5"/>
  <c r="BR908" i="5" s="1"/>
  <c r="BT908" i="5" s="1"/>
  <c r="BP914" i="5"/>
  <c r="BR914" i="5" s="1"/>
  <c r="BT914" i="5" s="1"/>
  <c r="BP917" i="5"/>
  <c r="BR917" i="5" s="1"/>
  <c r="BT917" i="5" s="1"/>
  <c r="BP926" i="5"/>
  <c r="BR926" i="5" s="1"/>
  <c r="BT926" i="5" s="1"/>
  <c r="BP933" i="5"/>
  <c r="BR933" i="5" s="1"/>
  <c r="BT933" i="5" s="1"/>
  <c r="BP945" i="5"/>
  <c r="BR945" i="5" s="1"/>
  <c r="BT945" i="5" s="1"/>
  <c r="BP948" i="5"/>
  <c r="BR948" i="5" s="1"/>
  <c r="BT948" i="5" s="1"/>
  <c r="BP955" i="5"/>
  <c r="BR955" i="5" s="1"/>
  <c r="BT955" i="5" s="1"/>
  <c r="BP958" i="5"/>
  <c r="BR958" i="5" s="1"/>
  <c r="BT958" i="5" s="1"/>
  <c r="BP963" i="5"/>
  <c r="BR963" i="5" s="1"/>
  <c r="BT963" i="5" s="1"/>
  <c r="BP966" i="5"/>
  <c r="BR966" i="5" s="1"/>
  <c r="BT966" i="5" s="1"/>
  <c r="BP969" i="5"/>
  <c r="BR969" i="5" s="1"/>
  <c r="BP975" i="5"/>
  <c r="BR975" i="5" s="1"/>
  <c r="BT975" i="5" s="1"/>
  <c r="BP978" i="5"/>
  <c r="BR978" i="5" s="1"/>
  <c r="BT978" i="5" s="1"/>
  <c r="BP984" i="5"/>
  <c r="BR984" i="5" s="1"/>
  <c r="BT984" i="5" s="1"/>
  <c r="BP987" i="5"/>
  <c r="BR987" i="5" s="1"/>
  <c r="BT987" i="5" s="1"/>
  <c r="BP990" i="5"/>
  <c r="BR990" i="5" s="1"/>
  <c r="BT990" i="5" s="1"/>
  <c r="BP996" i="5"/>
  <c r="BR996" i="5" s="1"/>
  <c r="BT996" i="5" s="1"/>
  <c r="BP999" i="5"/>
  <c r="BR999" i="5" s="1"/>
  <c r="BT999" i="5" s="1"/>
  <c r="BP1002" i="5"/>
  <c r="BR1002" i="5" s="1"/>
  <c r="BT1002" i="5" s="1"/>
  <c r="BP1013" i="5"/>
  <c r="BR1013" i="5" s="1"/>
  <c r="BT1013" i="5" s="1"/>
  <c r="BP1016" i="5"/>
  <c r="BR1016" i="5" s="1"/>
  <c r="BT1016" i="5" s="1"/>
  <c r="BP1019" i="5"/>
  <c r="BR1019" i="5" s="1"/>
  <c r="BT1019" i="5" s="1"/>
  <c r="BP1025" i="5"/>
  <c r="BR1025" i="5" s="1"/>
  <c r="BT1025" i="5" s="1"/>
  <c r="BP1028" i="5"/>
  <c r="BR1028" i="5" s="1"/>
  <c r="BT1028" i="5" s="1"/>
  <c r="BP1030" i="5"/>
  <c r="BR1030" i="5" s="1"/>
  <c r="BT1030" i="5" s="1"/>
  <c r="BP1035" i="5"/>
  <c r="BR1035" i="5" s="1"/>
  <c r="BT1035" i="5" s="1"/>
  <c r="BP1037" i="5"/>
  <c r="BR1037" i="5" s="1"/>
  <c r="BT1037" i="5" s="1"/>
  <c r="BP1040" i="5"/>
  <c r="BR1040" i="5" s="1"/>
  <c r="BT1040" i="5" s="1"/>
  <c r="BP1051" i="5"/>
  <c r="BR1051" i="5" s="1"/>
  <c r="BT1051" i="5" s="1"/>
  <c r="BP1053" i="5"/>
  <c r="BR1053" i="5" s="1"/>
  <c r="BT1053" i="5" s="1"/>
  <c r="BP1065" i="5"/>
  <c r="BR1065" i="5" s="1"/>
  <c r="BT1065" i="5" s="1"/>
  <c r="BP1068" i="5"/>
  <c r="BR1068" i="5" s="1"/>
  <c r="BT1068" i="5" s="1"/>
  <c r="BP1078" i="5"/>
  <c r="BR1078" i="5" s="1"/>
  <c r="BT1078" i="5" s="1"/>
  <c r="BP1080" i="5"/>
  <c r="BR1080" i="5" s="1"/>
  <c r="BT1080" i="5" s="1"/>
  <c r="BP1083" i="5"/>
  <c r="BR1083" i="5" s="1"/>
  <c r="BT1083" i="5" s="1"/>
  <c r="BP1088" i="5"/>
  <c r="BR1088" i="5" s="1"/>
  <c r="BT1088" i="5" s="1"/>
  <c r="BP1090" i="5"/>
  <c r="BR1090" i="5" s="1"/>
  <c r="BT1090" i="5" s="1"/>
  <c r="BP1100" i="5"/>
  <c r="BR1100" i="5" s="1"/>
  <c r="BT1100" i="5" s="1"/>
  <c r="BP1106" i="5"/>
  <c r="BR1106" i="5" s="1"/>
  <c r="BT1106" i="5" s="1"/>
  <c r="BP1108" i="5"/>
  <c r="BR1108" i="5" s="1"/>
  <c r="BT1108" i="5" s="1"/>
  <c r="BP1118" i="5"/>
  <c r="BR1118" i="5" s="1"/>
  <c r="BT1118" i="5" s="1"/>
  <c r="BP1134" i="5"/>
  <c r="BR1134" i="5" s="1"/>
  <c r="BT1134" i="5" s="1"/>
  <c r="BP1142" i="5"/>
  <c r="BR1142" i="5" s="1"/>
  <c r="BT1142" i="5" s="1"/>
  <c r="BT350" i="5"/>
  <c r="BT397" i="5"/>
  <c r="BT405" i="5"/>
  <c r="BT413" i="5"/>
  <c r="BT681" i="5"/>
  <c r="BT1071" i="5"/>
  <c r="BP7" i="5"/>
  <c r="BR7" i="5" s="1"/>
  <c r="BT7" i="5" s="1"/>
  <c r="BP10" i="5"/>
  <c r="BR10" i="5" s="1"/>
  <c r="BT10" i="5" s="1"/>
  <c r="BP15" i="5"/>
  <c r="BR15" i="5" s="1"/>
  <c r="BT15" i="5" s="1"/>
  <c r="BP20" i="5"/>
  <c r="BR20" i="5" s="1"/>
  <c r="BT20" i="5" s="1"/>
  <c r="BP23" i="5"/>
  <c r="BR23" i="5" s="1"/>
  <c r="BT23" i="5" s="1"/>
  <c r="BP28" i="5"/>
  <c r="BR28" i="5" s="1"/>
  <c r="BT28" i="5" s="1"/>
  <c r="BP31" i="5"/>
  <c r="BR31" i="5" s="1"/>
  <c r="BT31" i="5" s="1"/>
  <c r="BP36" i="5"/>
  <c r="BR36" i="5" s="1"/>
  <c r="BT36" i="5" s="1"/>
  <c r="BP39" i="5"/>
  <c r="BR39" i="5" s="1"/>
  <c r="BT39" i="5" s="1"/>
  <c r="BP44" i="5"/>
  <c r="BR44" i="5" s="1"/>
  <c r="BT44" i="5" s="1"/>
  <c r="BP53" i="5"/>
  <c r="BR53" i="5" s="1"/>
  <c r="BT53" i="5" s="1"/>
  <c r="BP58" i="5"/>
  <c r="BR58" i="5" s="1"/>
  <c r="BT58" i="5" s="1"/>
  <c r="BP61" i="5"/>
  <c r="BR61" i="5" s="1"/>
  <c r="BT61" i="5" s="1"/>
  <c r="BP66" i="5"/>
  <c r="BR66" i="5" s="1"/>
  <c r="BT66" i="5" s="1"/>
  <c r="BP69" i="5"/>
  <c r="BR69" i="5" s="1"/>
  <c r="BT69" i="5" s="1"/>
  <c r="BP74" i="5"/>
  <c r="BR74" i="5" s="1"/>
  <c r="BT74" i="5" s="1"/>
  <c r="BP83" i="5"/>
  <c r="BR83" i="5" s="1"/>
  <c r="BT83" i="5" s="1"/>
  <c r="BP88" i="5"/>
  <c r="BR88" i="5" s="1"/>
  <c r="BT88" i="5" s="1"/>
  <c r="BP91" i="5"/>
  <c r="BR91" i="5" s="1"/>
  <c r="BT91" i="5" s="1"/>
  <c r="BP96" i="5"/>
  <c r="BR96" i="5" s="1"/>
  <c r="BT96" i="5" s="1"/>
  <c r="BP99" i="5"/>
  <c r="BR99" i="5" s="1"/>
  <c r="BT99" i="5" s="1"/>
  <c r="BP104" i="5"/>
  <c r="BR104" i="5" s="1"/>
  <c r="BT104" i="5" s="1"/>
  <c r="BP107" i="5"/>
  <c r="BR107" i="5" s="1"/>
  <c r="BT107" i="5" s="1"/>
  <c r="BP112" i="5"/>
  <c r="BR112" i="5" s="1"/>
  <c r="BT112" i="5" s="1"/>
  <c r="BP115" i="5"/>
  <c r="BR115" i="5" s="1"/>
  <c r="BT115" i="5" s="1"/>
  <c r="BP120" i="5"/>
  <c r="BR120" i="5" s="1"/>
  <c r="BT120" i="5" s="1"/>
  <c r="BP123" i="5"/>
  <c r="BR123" i="5" s="1"/>
  <c r="BT123" i="5" s="1"/>
  <c r="BP128" i="5"/>
  <c r="BR128" i="5" s="1"/>
  <c r="BT128" i="5" s="1"/>
  <c r="BP131" i="5"/>
  <c r="BR131" i="5" s="1"/>
  <c r="BT131" i="5" s="1"/>
  <c r="BP136" i="5"/>
  <c r="BR136" i="5" s="1"/>
  <c r="BT136" i="5" s="1"/>
  <c r="BP139" i="5"/>
  <c r="BR139" i="5" s="1"/>
  <c r="BT139" i="5" s="1"/>
  <c r="BP144" i="5"/>
  <c r="BR144" i="5" s="1"/>
  <c r="BT144" i="5" s="1"/>
  <c r="BP147" i="5"/>
  <c r="BR147" i="5" s="1"/>
  <c r="BT147" i="5" s="1"/>
  <c r="BP152" i="5"/>
  <c r="BR152" i="5" s="1"/>
  <c r="BT152" i="5" s="1"/>
  <c r="BP155" i="5"/>
  <c r="BR155" i="5" s="1"/>
  <c r="BT155" i="5" s="1"/>
  <c r="BP160" i="5"/>
  <c r="BR160" i="5" s="1"/>
  <c r="BT160" i="5" s="1"/>
  <c r="BP163" i="5"/>
  <c r="BR163" i="5" s="1"/>
  <c r="BT163" i="5" s="1"/>
  <c r="BP168" i="5"/>
  <c r="BR168" i="5" s="1"/>
  <c r="BT168" i="5" s="1"/>
  <c r="BP171" i="5"/>
  <c r="BR171" i="5" s="1"/>
  <c r="BT171" i="5" s="1"/>
  <c r="BP176" i="5"/>
  <c r="BR176" i="5" s="1"/>
  <c r="BT176" i="5" s="1"/>
  <c r="BP179" i="5"/>
  <c r="BR179" i="5" s="1"/>
  <c r="BT179" i="5" s="1"/>
  <c r="BP184" i="5"/>
  <c r="BR184" i="5" s="1"/>
  <c r="BT184" i="5" s="1"/>
  <c r="BP187" i="5"/>
  <c r="BR187" i="5" s="1"/>
  <c r="BT187" i="5" s="1"/>
  <c r="BP192" i="5"/>
  <c r="BR192" i="5" s="1"/>
  <c r="BT192" i="5" s="1"/>
  <c r="BP195" i="5"/>
  <c r="BR195" i="5" s="1"/>
  <c r="BT195" i="5" s="1"/>
  <c r="BP200" i="5"/>
  <c r="BR200" i="5" s="1"/>
  <c r="BT200" i="5" s="1"/>
  <c r="BP203" i="5"/>
  <c r="BR203" i="5" s="1"/>
  <c r="BT203" i="5" s="1"/>
  <c r="BP208" i="5"/>
  <c r="BR208" i="5" s="1"/>
  <c r="BT208" i="5" s="1"/>
  <c r="BP211" i="5"/>
  <c r="BR211" i="5" s="1"/>
  <c r="BT211" i="5" s="1"/>
  <c r="BP216" i="5"/>
  <c r="BR216" i="5" s="1"/>
  <c r="BT216" i="5" s="1"/>
  <c r="BP219" i="5"/>
  <c r="BR219" i="5" s="1"/>
  <c r="BT219" i="5" s="1"/>
  <c r="BP224" i="5"/>
  <c r="BR224" i="5" s="1"/>
  <c r="BT224" i="5" s="1"/>
  <c r="BP232" i="5"/>
  <c r="BR232" i="5" s="1"/>
  <c r="BT232" i="5" s="1"/>
  <c r="BP234" i="5"/>
  <c r="BR234" i="5" s="1"/>
  <c r="BT234" i="5" s="1"/>
  <c r="BP238" i="5"/>
  <c r="BR238" i="5" s="1"/>
  <c r="BT238" i="5" s="1"/>
  <c r="BP240" i="5"/>
  <c r="BR240" i="5" s="1"/>
  <c r="BT240" i="5" s="1"/>
  <c r="BP242" i="5"/>
  <c r="BR242" i="5" s="1"/>
  <c r="BT242" i="5" s="1"/>
  <c r="BP255" i="5"/>
  <c r="BR255" i="5" s="1"/>
  <c r="BT255" i="5" s="1"/>
  <c r="BP257" i="5"/>
  <c r="BR257" i="5" s="1"/>
  <c r="BT257" i="5" s="1"/>
  <c r="BP264" i="5"/>
  <c r="BR264" i="5" s="1"/>
  <c r="BT264" i="5" s="1"/>
  <c r="BP266" i="5"/>
  <c r="BR266" i="5" s="1"/>
  <c r="BT266" i="5" s="1"/>
  <c r="BP272" i="5"/>
  <c r="BR272" i="5" s="1"/>
  <c r="BT272" i="5" s="1"/>
  <c r="BP275" i="5"/>
  <c r="BR275" i="5" s="1"/>
  <c r="BT275" i="5" s="1"/>
  <c r="BP278" i="5"/>
  <c r="BR278" i="5" s="1"/>
  <c r="BT278" i="5" s="1"/>
  <c r="BP283" i="5"/>
  <c r="BR283" i="5" s="1"/>
  <c r="BT283" i="5" s="1"/>
  <c r="BP298" i="5"/>
  <c r="BR298" i="5" s="1"/>
  <c r="BT298" i="5" s="1"/>
  <c r="BP300" i="5"/>
  <c r="BR300" i="5" s="1"/>
  <c r="BT300" i="5" s="1"/>
  <c r="BP302" i="5"/>
  <c r="BR302" i="5" s="1"/>
  <c r="BT302" i="5" s="1"/>
  <c r="BP304" i="5"/>
  <c r="BR304" i="5" s="1"/>
  <c r="BT304" i="5" s="1"/>
  <c r="BP308" i="5"/>
  <c r="BR308" i="5" s="1"/>
  <c r="BT308" i="5" s="1"/>
  <c r="BP310" i="5"/>
  <c r="BR310" i="5" s="1"/>
  <c r="BT310" i="5" s="1"/>
  <c r="BP312" i="5"/>
  <c r="BR312" i="5" s="1"/>
  <c r="BT312" i="5" s="1"/>
  <c r="BP325" i="5"/>
  <c r="BR325" i="5" s="1"/>
  <c r="BT325" i="5" s="1"/>
  <c r="BP327" i="5"/>
  <c r="BR327" i="5" s="1"/>
  <c r="BT327" i="5" s="1"/>
  <c r="BP334" i="5"/>
  <c r="BR334" i="5" s="1"/>
  <c r="BT334" i="5" s="1"/>
  <c r="BP336" i="5"/>
  <c r="BR336" i="5" s="1"/>
  <c r="BT336" i="5" s="1"/>
  <c r="BP342" i="5"/>
  <c r="BR342" i="5" s="1"/>
  <c r="BT342" i="5" s="1"/>
  <c r="BP345" i="5"/>
  <c r="BR345" i="5" s="1"/>
  <c r="BT345" i="5" s="1"/>
  <c r="BP348" i="5"/>
  <c r="BR348" i="5" s="1"/>
  <c r="BT348" i="5" s="1"/>
  <c r="BP353" i="5"/>
  <c r="BR353" i="5" s="1"/>
  <c r="BT353" i="5" s="1"/>
  <c r="BP368" i="5"/>
  <c r="BR368" i="5" s="1"/>
  <c r="BT368" i="5" s="1"/>
  <c r="BP370" i="5"/>
  <c r="BR370" i="5" s="1"/>
  <c r="BT370" i="5" s="1"/>
  <c r="BP372" i="5"/>
  <c r="BR372" i="5" s="1"/>
  <c r="BT372" i="5" s="1"/>
  <c r="BP374" i="5"/>
  <c r="BR374" i="5" s="1"/>
  <c r="BT374" i="5" s="1"/>
  <c r="BP378" i="5"/>
  <c r="BR378" i="5" s="1"/>
  <c r="BT378" i="5" s="1"/>
  <c r="BP380" i="5"/>
  <c r="BR380" i="5" s="1"/>
  <c r="BT380" i="5" s="1"/>
  <c r="BP382" i="5"/>
  <c r="BR382" i="5" s="1"/>
  <c r="BT382" i="5" s="1"/>
  <c r="BP403" i="5"/>
  <c r="BR403" i="5" s="1"/>
  <c r="BT403" i="5" s="1"/>
  <c r="BP411" i="5"/>
  <c r="BR411" i="5" s="1"/>
  <c r="BT411" i="5" s="1"/>
  <c r="BP418" i="5"/>
  <c r="BR418" i="5" s="1"/>
  <c r="BT418" i="5" s="1"/>
  <c r="BP424" i="5"/>
  <c r="BR424" i="5" s="1"/>
  <c r="BT424" i="5" s="1"/>
  <c r="BP430" i="5"/>
  <c r="BR430" i="5" s="1"/>
  <c r="BT430" i="5" s="1"/>
  <c r="BP444" i="5"/>
  <c r="BR444" i="5" s="1"/>
  <c r="BT444" i="5" s="1"/>
  <c r="BP465" i="5"/>
  <c r="BR465" i="5" s="1"/>
  <c r="BT465" i="5" s="1"/>
  <c r="BP479" i="5"/>
  <c r="BR479" i="5" s="1"/>
  <c r="BT479" i="5" s="1"/>
  <c r="BP483" i="5"/>
  <c r="BR483" i="5" s="1"/>
  <c r="BT483" i="5" s="1"/>
  <c r="BP487" i="5"/>
  <c r="BR487" i="5" s="1"/>
  <c r="BT487" i="5" s="1"/>
  <c r="BP491" i="5"/>
  <c r="BR491" i="5" s="1"/>
  <c r="BT491" i="5" s="1"/>
  <c r="BP495" i="5"/>
  <c r="BR495" i="5" s="1"/>
  <c r="BT495" i="5" s="1"/>
  <c r="BP499" i="5"/>
  <c r="BR499" i="5" s="1"/>
  <c r="BT499" i="5" s="1"/>
  <c r="BP517" i="5"/>
  <c r="BR517" i="5" s="1"/>
  <c r="BT517" i="5" s="1"/>
  <c r="BP531" i="5"/>
  <c r="BR531" i="5" s="1"/>
  <c r="BT531" i="5" s="1"/>
  <c r="BP545" i="5"/>
  <c r="BR545" i="5" s="1"/>
  <c r="BT545" i="5" s="1"/>
  <c r="BP555" i="5"/>
  <c r="BR555" i="5" s="1"/>
  <c r="BT555" i="5" s="1"/>
  <c r="BP559" i="5"/>
  <c r="BR559" i="5" s="1"/>
  <c r="BT559" i="5" s="1"/>
  <c r="BP563" i="5"/>
  <c r="BR563" i="5" s="1"/>
  <c r="BT563" i="5" s="1"/>
  <c r="BP567" i="5"/>
  <c r="BR567" i="5" s="1"/>
  <c r="BT567" i="5" s="1"/>
  <c r="BP571" i="5"/>
  <c r="BR571" i="5" s="1"/>
  <c r="BT571" i="5" s="1"/>
  <c r="BP576" i="5"/>
  <c r="BR576" i="5" s="1"/>
  <c r="BT576" i="5" s="1"/>
  <c r="BP579" i="5"/>
  <c r="BR579" i="5" s="1"/>
  <c r="BT579" i="5" s="1"/>
  <c r="BP584" i="5"/>
  <c r="BR584" i="5" s="1"/>
  <c r="BT584" i="5" s="1"/>
  <c r="BP587" i="5"/>
  <c r="BR587" i="5" s="1"/>
  <c r="BT587" i="5" s="1"/>
  <c r="BP597" i="5"/>
  <c r="BR597" i="5" s="1"/>
  <c r="BT597" i="5" s="1"/>
  <c r="BP600" i="5"/>
  <c r="BR600" i="5" s="1"/>
  <c r="BT600" i="5" s="1"/>
  <c r="BP605" i="5"/>
  <c r="BR605" i="5" s="1"/>
  <c r="BT605" i="5" s="1"/>
  <c r="BP608" i="5"/>
  <c r="BR608" i="5" s="1"/>
  <c r="BT608" i="5" s="1"/>
  <c r="BP613" i="5"/>
  <c r="BR613" i="5" s="1"/>
  <c r="BT613" i="5" s="1"/>
  <c r="BP625" i="5"/>
  <c r="BR625" i="5" s="1"/>
  <c r="BT625" i="5" s="1"/>
  <c r="BP634" i="5"/>
  <c r="BR634" i="5" s="1"/>
  <c r="BT634" i="5" s="1"/>
  <c r="BP636" i="5"/>
  <c r="BR636" i="5" s="1"/>
  <c r="BT636" i="5" s="1"/>
  <c r="BP640" i="5"/>
  <c r="BR640" i="5" s="1"/>
  <c r="BT640" i="5" s="1"/>
  <c r="BP655" i="5"/>
  <c r="BR655" i="5" s="1"/>
  <c r="BT655" i="5" s="1"/>
  <c r="BP664" i="5"/>
  <c r="BR664" i="5" s="1"/>
  <c r="BT664" i="5" s="1"/>
  <c r="BP673" i="5"/>
  <c r="BR673" i="5" s="1"/>
  <c r="BT673" i="5" s="1"/>
  <c r="BP679" i="5"/>
  <c r="BR679" i="5" s="1"/>
  <c r="BT679" i="5" s="1"/>
  <c r="BP685" i="5"/>
  <c r="BR685" i="5" s="1"/>
  <c r="BT685" i="5" s="1"/>
  <c r="BP693" i="5"/>
  <c r="BR693" i="5" s="1"/>
  <c r="BT693" i="5" s="1"/>
  <c r="BP696" i="5"/>
  <c r="BR696" i="5" s="1"/>
  <c r="BT696" i="5" s="1"/>
  <c r="BP699" i="5"/>
  <c r="BR699" i="5" s="1"/>
  <c r="BT699" i="5" s="1"/>
  <c r="BP717" i="5"/>
  <c r="BR717" i="5" s="1"/>
  <c r="BT717" i="5" s="1"/>
  <c r="BP725" i="5"/>
  <c r="BR725" i="5" s="1"/>
  <c r="BT725" i="5" s="1"/>
  <c r="BP728" i="5"/>
  <c r="BR728" i="5" s="1"/>
  <c r="BT728" i="5" s="1"/>
  <c r="BP731" i="5"/>
  <c r="BR731" i="5" s="1"/>
  <c r="BT731" i="5" s="1"/>
  <c r="BP749" i="5"/>
  <c r="BR749" i="5" s="1"/>
  <c r="BT749" i="5" s="1"/>
  <c r="BP757" i="5"/>
  <c r="BR757" i="5" s="1"/>
  <c r="BT757" i="5" s="1"/>
  <c r="BP760" i="5"/>
  <c r="BR760" i="5" s="1"/>
  <c r="BT760" i="5" s="1"/>
  <c r="BP763" i="5"/>
  <c r="BR763" i="5" s="1"/>
  <c r="BT763" i="5" s="1"/>
  <c r="BP772" i="5"/>
  <c r="BR772" i="5" s="1"/>
  <c r="BT772" i="5" s="1"/>
  <c r="BP777" i="5"/>
  <c r="BR777" i="5" s="1"/>
  <c r="BT777" i="5" s="1"/>
  <c r="BP780" i="5"/>
  <c r="BR780" i="5" s="1"/>
  <c r="BT780" i="5" s="1"/>
  <c r="BP785" i="5"/>
  <c r="BR785" i="5" s="1"/>
  <c r="BT785" i="5" s="1"/>
  <c r="BP788" i="5"/>
  <c r="BR788" i="5" s="1"/>
  <c r="BT788" i="5" s="1"/>
  <c r="BP793" i="5"/>
  <c r="BR793" i="5" s="1"/>
  <c r="BT793" i="5" s="1"/>
  <c r="BP802" i="5"/>
  <c r="BR802" i="5" s="1"/>
  <c r="BT802" i="5" s="1"/>
  <c r="BP807" i="5"/>
  <c r="BR807" i="5" s="1"/>
  <c r="BT807" i="5" s="1"/>
  <c r="BP810" i="5"/>
  <c r="BR810" i="5" s="1"/>
  <c r="BT810" i="5" s="1"/>
  <c r="BP815" i="5"/>
  <c r="BR815" i="5" s="1"/>
  <c r="BT815" i="5" s="1"/>
  <c r="BP818" i="5"/>
  <c r="BR818" i="5" s="1"/>
  <c r="BT818" i="5" s="1"/>
  <c r="BP823" i="5"/>
  <c r="BR823" i="5" s="1"/>
  <c r="BT823" i="5" s="1"/>
  <c r="BP826" i="5"/>
  <c r="BR826" i="5" s="1"/>
  <c r="BT826" i="5" s="1"/>
  <c r="BP831" i="5"/>
  <c r="BR831" i="5" s="1"/>
  <c r="BT831" i="5" s="1"/>
  <c r="BP834" i="5"/>
  <c r="BR834" i="5" s="1"/>
  <c r="BT834" i="5" s="1"/>
  <c r="BP839" i="5"/>
  <c r="BR839" i="5" s="1"/>
  <c r="BT839" i="5" s="1"/>
  <c r="BP842" i="5"/>
  <c r="BR842" i="5" s="1"/>
  <c r="BT842" i="5" s="1"/>
  <c r="BP847" i="5"/>
  <c r="BR847" i="5" s="1"/>
  <c r="BT847" i="5" s="1"/>
  <c r="BP850" i="5"/>
  <c r="BR850" i="5" s="1"/>
  <c r="BT850" i="5" s="1"/>
  <c r="BP855" i="5"/>
  <c r="BR855" i="5" s="1"/>
  <c r="BT855" i="5" s="1"/>
  <c r="BP858" i="5"/>
  <c r="BR858" i="5" s="1"/>
  <c r="BT858" i="5" s="1"/>
  <c r="BP869" i="5"/>
  <c r="BR869" i="5" s="1"/>
  <c r="BT869" i="5" s="1"/>
  <c r="BP872" i="5"/>
  <c r="BR872" i="5" s="1"/>
  <c r="BT872" i="5" s="1"/>
  <c r="BP877" i="5"/>
  <c r="BR877" i="5" s="1"/>
  <c r="BT877" i="5" s="1"/>
  <c r="BP880" i="5"/>
  <c r="BR880" i="5" s="1"/>
  <c r="BT880" i="5" s="1"/>
  <c r="BP885" i="5"/>
  <c r="BR885" i="5" s="1"/>
  <c r="BT885" i="5" s="1"/>
  <c r="BP888" i="5"/>
  <c r="BR888" i="5" s="1"/>
  <c r="BT888" i="5" s="1"/>
  <c r="BP890" i="5"/>
  <c r="BR890" i="5" s="1"/>
  <c r="BT890" i="5" s="1"/>
  <c r="BP896" i="5"/>
  <c r="BR896" i="5" s="1"/>
  <c r="BT896" i="5" s="1"/>
  <c r="BP898" i="5"/>
  <c r="BR898" i="5" s="1"/>
  <c r="BT898" i="5" s="1"/>
  <c r="BP912" i="5"/>
  <c r="BR912" i="5" s="1"/>
  <c r="BT912" i="5" s="1"/>
  <c r="BP915" i="5"/>
  <c r="BR915" i="5" s="1"/>
  <c r="BT915" i="5" s="1"/>
  <c r="BP924" i="5"/>
  <c r="BR924" i="5" s="1"/>
  <c r="BT924" i="5" s="1"/>
  <c r="BP930" i="5"/>
  <c r="BR930" i="5" s="1"/>
  <c r="BT930" i="5" s="1"/>
  <c r="BP940" i="5"/>
  <c r="BR940" i="5" s="1"/>
  <c r="BT940" i="5" s="1"/>
  <c r="BP942" i="5"/>
  <c r="BR942" i="5" s="1"/>
  <c r="BT942" i="5" s="1"/>
  <c r="BP949" i="5"/>
  <c r="BR949" i="5" s="1"/>
  <c r="BT949" i="5" s="1"/>
  <c r="BP952" i="5"/>
  <c r="BR952" i="5" s="1"/>
  <c r="BT952" i="5" s="1"/>
  <c r="BP956" i="5"/>
  <c r="BR956" i="5" s="1"/>
  <c r="BT956" i="5" s="1"/>
  <c r="BP961" i="5"/>
  <c r="BR961" i="5" s="1"/>
  <c r="BT961" i="5" s="1"/>
  <c r="BP964" i="5"/>
  <c r="BR964" i="5" s="1"/>
  <c r="BT964" i="5" s="1"/>
  <c r="BP967" i="5"/>
  <c r="BR967" i="5" s="1"/>
  <c r="BT967" i="5" s="1"/>
  <c r="BP970" i="5"/>
  <c r="BR970" i="5" s="1"/>
  <c r="BT970" i="5" s="1"/>
  <c r="BP973" i="5"/>
  <c r="BR973" i="5" s="1"/>
  <c r="BT973" i="5" s="1"/>
  <c r="BP976" i="5"/>
  <c r="BR976" i="5" s="1"/>
  <c r="BT976" i="5" s="1"/>
  <c r="BP981" i="5"/>
  <c r="BR981" i="5" s="1"/>
  <c r="BT981" i="5" s="1"/>
  <c r="BP988" i="5"/>
  <c r="BR988" i="5" s="1"/>
  <c r="BT988" i="5" s="1"/>
  <c r="BP993" i="5"/>
  <c r="BR993" i="5" s="1"/>
  <c r="BT993" i="5" s="1"/>
  <c r="BP1000" i="5"/>
  <c r="BR1000" i="5" s="1"/>
  <c r="BT1000" i="5" s="1"/>
  <c r="BP1011" i="5"/>
  <c r="BR1011" i="5" s="1"/>
  <c r="BT1011" i="5" s="1"/>
  <c r="BP1014" i="5"/>
  <c r="BR1014" i="5" s="1"/>
  <c r="BT1014" i="5" s="1"/>
  <c r="BP1017" i="5"/>
  <c r="BR1017" i="5" s="1"/>
  <c r="BT1017" i="5" s="1"/>
  <c r="BP1020" i="5"/>
  <c r="BR1020" i="5" s="1"/>
  <c r="BT1020" i="5" s="1"/>
  <c r="BP1038" i="5"/>
  <c r="BR1038" i="5" s="1"/>
  <c r="BT1038" i="5" s="1"/>
  <c r="BP1043" i="5"/>
  <c r="BR1043" i="5" s="1"/>
  <c r="BT1043" i="5" s="1"/>
  <c r="BP1045" i="5"/>
  <c r="BR1045" i="5" s="1"/>
  <c r="BT1045" i="5" s="1"/>
  <c r="BP1057" i="5"/>
  <c r="BR1057" i="5" s="1"/>
  <c r="BT1057" i="5" s="1"/>
  <c r="BP1066" i="5"/>
  <c r="BR1066" i="5" s="1"/>
  <c r="BT1066" i="5" s="1"/>
  <c r="BP1074" i="5"/>
  <c r="BR1074" i="5" s="1"/>
  <c r="BT1074" i="5" s="1"/>
  <c r="BP1076" i="5"/>
  <c r="BR1076" i="5" s="1"/>
  <c r="BT1076" i="5" s="1"/>
  <c r="BP1086" i="5"/>
  <c r="BR1086" i="5" s="1"/>
  <c r="BT1086" i="5" s="1"/>
  <c r="BP1093" i="5"/>
  <c r="BR1093" i="5" s="1"/>
  <c r="BT1093" i="5" s="1"/>
  <c r="BP1096" i="5"/>
  <c r="BR1096" i="5" s="1"/>
  <c r="BT1096" i="5" s="1"/>
  <c r="BP1098" i="5"/>
  <c r="BR1098" i="5" s="1"/>
  <c r="BT1098" i="5" s="1"/>
  <c r="BP1101" i="5"/>
  <c r="BR1101" i="5" s="1"/>
  <c r="BT1101" i="5" s="1"/>
  <c r="BP1111" i="5"/>
  <c r="BR1111" i="5" s="1"/>
  <c r="BT1111" i="5" s="1"/>
  <c r="BP1116" i="5"/>
  <c r="BR1116" i="5" s="1"/>
  <c r="BT1116" i="5" s="1"/>
  <c r="BP1125" i="5"/>
  <c r="BR1125" i="5" s="1"/>
  <c r="BT1125" i="5" s="1"/>
  <c r="BP1127" i="5"/>
  <c r="BR1127" i="5" s="1"/>
  <c r="BT1127" i="5" s="1"/>
  <c r="BP1130" i="5"/>
  <c r="BR1130" i="5" s="1"/>
  <c r="BT1130" i="5" s="1"/>
  <c r="BP1132" i="5"/>
  <c r="BR1132" i="5" s="1"/>
  <c r="BT1132" i="5" s="1"/>
  <c r="BP1135" i="5"/>
  <c r="BR1135" i="5" s="1"/>
  <c r="BT1135" i="5" s="1"/>
  <c r="BP1140" i="5"/>
  <c r="BR1140" i="5" s="1"/>
  <c r="BT1140" i="5" s="1"/>
  <c r="BT1072" i="5"/>
  <c r="BT1094" i="5"/>
  <c r="BT5" i="5"/>
  <c r="BT9" i="5"/>
  <c r="BT13" i="5"/>
  <c r="BT17" i="5"/>
  <c r="BT21" i="5"/>
  <c r="BT29" i="5"/>
  <c r="BT37" i="5"/>
  <c r="BT51" i="5"/>
  <c r="BT59" i="5"/>
  <c r="BT67" i="5"/>
  <c r="BT81" i="5"/>
  <c r="BT89" i="5"/>
  <c r="BT97" i="5"/>
  <c r="BT105" i="5"/>
  <c r="BT113" i="5"/>
  <c r="BT121" i="5"/>
  <c r="BT129" i="5"/>
  <c r="BT137" i="5"/>
  <c r="BT145" i="5"/>
  <c r="BT153" i="5"/>
  <c r="BT161" i="5"/>
  <c r="BT169" i="5"/>
  <c r="BT177" i="5"/>
  <c r="BT185" i="5"/>
  <c r="BT193" i="5"/>
  <c r="BT201" i="5"/>
  <c r="BT209" i="5"/>
  <c r="BT217" i="5"/>
  <c r="BT248" i="5"/>
  <c r="BT318" i="5"/>
  <c r="BT388" i="5"/>
  <c r="BT923" i="5"/>
  <c r="BT1027" i="5"/>
  <c r="BQ1144" i="5"/>
  <c r="BQ1147" i="5" s="1"/>
  <c r="BT40" i="5"/>
  <c r="BT70" i="5"/>
  <c r="BT108" i="5"/>
  <c r="BT140" i="5"/>
  <c r="BT156" i="5"/>
  <c r="BT235" i="5"/>
  <c r="BT285" i="5"/>
  <c r="BT305" i="5"/>
  <c r="BT355" i="5"/>
  <c r="BT375" i="5"/>
  <c r="BT705" i="5"/>
  <c r="BT737" i="5"/>
  <c r="BT769" i="5"/>
  <c r="BT25" i="5"/>
  <c r="BT33" i="5"/>
  <c r="BT41" i="5"/>
  <c r="BT55" i="5"/>
  <c r="BT63" i="5"/>
  <c r="BT71" i="5"/>
  <c r="BT85" i="5"/>
  <c r="BT93" i="5"/>
  <c r="BT101" i="5"/>
  <c r="BT109" i="5"/>
  <c r="BT117" i="5"/>
  <c r="BT125" i="5"/>
  <c r="BT133" i="5"/>
  <c r="BT141" i="5"/>
  <c r="BT149" i="5"/>
  <c r="BT157" i="5"/>
  <c r="BT165" i="5"/>
  <c r="BT173" i="5"/>
  <c r="BT181" i="5"/>
  <c r="BT577" i="5"/>
  <c r="BT585" i="5"/>
  <c r="BT629" i="5"/>
  <c r="BT263" i="5"/>
  <c r="BT421" i="5"/>
  <c r="BT621" i="5"/>
  <c r="BT624" i="5"/>
  <c r="BT630" i="5"/>
  <c r="BT631" i="5"/>
  <c r="BT637" i="5"/>
  <c r="BT652" i="5"/>
  <c r="BT653" i="5"/>
  <c r="BT659" i="5"/>
  <c r="BT668" i="5"/>
  <c r="BT669" i="5"/>
  <c r="BT675" i="5"/>
  <c r="BT683" i="5"/>
  <c r="BT715" i="5"/>
  <c r="BT747" i="5"/>
  <c r="BT920" i="5"/>
  <c r="BT939" i="5"/>
  <c r="BT1033" i="5"/>
  <c r="BT1050" i="5"/>
  <c r="BT1103" i="5"/>
  <c r="BT1137" i="5"/>
  <c r="BT146" i="5"/>
  <c r="BT445" i="5"/>
  <c r="BT682" i="5"/>
  <c r="BT698" i="5"/>
  <c r="BT714" i="5"/>
  <c r="BT730" i="5"/>
  <c r="BT746" i="5"/>
  <c r="BT762" i="5"/>
  <c r="BT774" i="5"/>
  <c r="BT782" i="5"/>
  <c r="BT790" i="5"/>
  <c r="BT804" i="5"/>
  <c r="BT812" i="5"/>
  <c r="BT820" i="5"/>
  <c r="BT828" i="5"/>
  <c r="BT836" i="5"/>
  <c r="BT844" i="5"/>
  <c r="BT852" i="5"/>
  <c r="BT860" i="5"/>
  <c r="BT874" i="5"/>
  <c r="BT882" i="5"/>
  <c r="BT1085" i="5"/>
  <c r="BT1113" i="5"/>
  <c r="BT574" i="5"/>
  <c r="BQ1145" i="5"/>
  <c r="BT783" i="5"/>
  <c r="BT821" i="5"/>
  <c r="BT594" i="5"/>
  <c r="BT598" i="5"/>
  <c r="BT602" i="5"/>
  <c r="BT606" i="5"/>
  <c r="BT610" i="5"/>
  <c r="BT886" i="5"/>
  <c r="BT953" i="5"/>
  <c r="BT969" i="5"/>
  <c r="BQ1146" i="5"/>
  <c r="BS592" i="5"/>
  <c r="BT592" i="5" s="1"/>
  <c r="BT1060" i="5"/>
  <c r="BT916" i="5"/>
  <c r="BT895" i="5"/>
  <c r="BT903" i="5"/>
  <c r="BT911" i="5"/>
  <c r="BT921" i="5"/>
  <c r="BT937" i="5"/>
  <c r="BT1048" i="5"/>
  <c r="BT893" i="5"/>
  <c r="BT909" i="5"/>
  <c r="BT919" i="5"/>
  <c r="BT927" i="5"/>
  <c r="BT935" i="5"/>
  <c r="BT943" i="5"/>
  <c r="BT1026" i="5"/>
  <c r="BT1046" i="5"/>
  <c r="BT1054" i="5"/>
  <c r="BT1062" i="5"/>
  <c r="BT332" i="5"/>
  <c r="BT450" i="5"/>
  <c r="BT452" i="5"/>
  <c r="BT454" i="5"/>
  <c r="BT456" i="5"/>
  <c r="BT458" i="5"/>
  <c r="BT460" i="5"/>
  <c r="BT476" i="5"/>
  <c r="BT478" i="5"/>
  <c r="BT480" i="5"/>
  <c r="BT482" i="5"/>
  <c r="BT486" i="5"/>
  <c r="BT488" i="5"/>
  <c r="BT490" i="5"/>
  <c r="BT492" i="5"/>
  <c r="BT494" i="5"/>
  <c r="BT259" i="5"/>
  <c r="BT297" i="5"/>
  <c r="BT329" i="5"/>
  <c r="BT367" i="5"/>
  <c r="BT262" i="5"/>
  <c r="BT392" i="5"/>
  <c r="BT398" i="5"/>
  <c r="BT410" i="5"/>
  <c r="BT462" i="5"/>
  <c r="BT464" i="5"/>
  <c r="BT466" i="5"/>
  <c r="BT468" i="5"/>
  <c r="BT470" i="5"/>
  <c r="BT472" i="5"/>
  <c r="BT474" i="5"/>
  <c r="BT484" i="5"/>
  <c r="BT245" i="5"/>
  <c r="BT277" i="5"/>
  <c r="BT315" i="5"/>
  <c r="BT347" i="5"/>
  <c r="BT385" i="5"/>
  <c r="BT496" i="5"/>
  <c r="BT498" i="5"/>
  <c r="BT508" i="5"/>
  <c r="BT510" i="5"/>
  <c r="BT516" i="5"/>
  <c r="BT518" i="5"/>
  <c r="BT520" i="5"/>
  <c r="BT522" i="5"/>
  <c r="BT526" i="5"/>
  <c r="BT528" i="5"/>
  <c r="BT530" i="5"/>
  <c r="BT532" i="5"/>
  <c r="BT534" i="5"/>
  <c r="BT536" i="5"/>
  <c r="BT538" i="5"/>
  <c r="BT540" i="5"/>
  <c r="BT542" i="5"/>
  <c r="BT544" i="5"/>
  <c r="BT546" i="5"/>
  <c r="BT548" i="5"/>
  <c r="BT556" i="5"/>
  <c r="BT558" i="5"/>
  <c r="BT560" i="5"/>
  <c r="BT562" i="5"/>
  <c r="BT564" i="5"/>
  <c r="BT566" i="5"/>
  <c r="BT568" i="5"/>
  <c r="BT570" i="5"/>
  <c r="BT572" i="5"/>
  <c r="BT395" i="5"/>
  <c r="BT419" i="5"/>
  <c r="BT441" i="5"/>
  <c r="BT500" i="5"/>
  <c r="BT502" i="5"/>
  <c r="BT504" i="5"/>
  <c r="BT506" i="5"/>
  <c r="BT512" i="5"/>
  <c r="BT514" i="5"/>
  <c r="BT524" i="5"/>
  <c r="BX1149" i="5"/>
  <c r="BX1148" i="5"/>
  <c r="CB1148" i="5"/>
  <c r="CD1148" i="5"/>
  <c r="CD1149" i="5"/>
  <c r="CB1149" i="5"/>
  <c r="CA1148" i="5"/>
  <c r="CA1149" i="5"/>
  <c r="BY1148" i="5"/>
  <c r="BY1149" i="5"/>
  <c r="BW1149" i="5"/>
  <c r="BW1148" i="5"/>
  <c r="AG1149" i="5"/>
  <c r="AN1148" i="5"/>
  <c r="Q1149" i="5"/>
  <c r="BI1148" i="5"/>
  <c r="BK1148" i="5"/>
  <c r="I1148" i="5"/>
  <c r="AC1148" i="5"/>
  <c r="AN1149" i="5"/>
  <c r="BU1148" i="5"/>
  <c r="BG1148" i="5"/>
  <c r="R1148" i="5"/>
  <c r="X1148" i="5"/>
  <c r="AA1149" i="5"/>
  <c r="AB1149" i="5"/>
  <c r="AD1149" i="5"/>
  <c r="AI1149" i="5"/>
  <c r="AJ1149" i="5"/>
  <c r="AK1148" i="5"/>
  <c r="AL1144" i="5"/>
  <c r="AL1147" i="5" s="1"/>
  <c r="AO1148" i="5"/>
  <c r="Q1148" i="5"/>
  <c r="V1149" i="5"/>
  <c r="AG1148" i="5"/>
  <c r="AP1149" i="5"/>
  <c r="AQ1149" i="5"/>
  <c r="AR1148" i="5"/>
  <c r="AS1149" i="5"/>
  <c r="BF1149" i="5"/>
  <c r="BI1147" i="5"/>
  <c r="BI1149" i="5" s="1"/>
  <c r="BK1149" i="5"/>
  <c r="BL1149" i="5"/>
  <c r="BN1149" i="5"/>
  <c r="BO1149" i="5"/>
  <c r="BU1147" i="5"/>
  <c r="BU1149" i="5" s="1"/>
  <c r="BV1148" i="5"/>
  <c r="CC1149" i="5"/>
  <c r="L1148" i="5"/>
  <c r="AB1148" i="5"/>
  <c r="AQ1148" i="5"/>
  <c r="BL1148" i="5"/>
  <c r="AL1146" i="5"/>
  <c r="Z1149" i="5"/>
  <c r="AC1149" i="5"/>
  <c r="AF1149" i="5"/>
  <c r="AH1149" i="5"/>
  <c r="AK1149" i="5"/>
  <c r="AM1149" i="5"/>
  <c r="AO1149" i="5"/>
  <c r="AR1149" i="5"/>
  <c r="BE1149" i="5"/>
  <c r="BH1149" i="5"/>
  <c r="BJ1149" i="5"/>
  <c r="BM1144" i="5"/>
  <c r="BM1147" i="5" s="1"/>
  <c r="BV1149" i="5"/>
  <c r="AJ1148" i="5"/>
  <c r="AS1148" i="5"/>
  <c r="T1149" i="5"/>
  <c r="BO1148" i="5"/>
  <c r="CC1148" i="5"/>
  <c r="T1148" i="5"/>
  <c r="X1149" i="5"/>
  <c r="AF1148" i="5"/>
  <c r="AM1148" i="5"/>
  <c r="BE1148" i="5"/>
  <c r="BH1148" i="5"/>
  <c r="BM1146" i="5"/>
  <c r="I1149" i="5"/>
  <c r="J1149" i="5"/>
  <c r="AE1149" i="5"/>
  <c r="BG1149" i="5"/>
  <c r="O1149" i="5"/>
  <c r="W1149" i="5"/>
  <c r="BJ1148" i="5"/>
  <c r="AL1145" i="5"/>
  <c r="O1148" i="5"/>
  <c r="V1148" i="5"/>
  <c r="AA1148" i="5"/>
  <c r="AE1148" i="5"/>
  <c r="AI1148" i="5"/>
  <c r="BM1145" i="5"/>
  <c r="L1149" i="5"/>
  <c r="R1149" i="5"/>
  <c r="W1148" i="5"/>
  <c r="BF1148" i="5"/>
  <c r="BN1148" i="5"/>
  <c r="Z1148" i="5"/>
  <c r="AD1148" i="5"/>
  <c r="AH1148" i="5"/>
  <c r="AP1148" i="5"/>
  <c r="H1148" i="5"/>
  <c r="H1149" i="5"/>
  <c r="J1148" i="5"/>
  <c r="BP1145" i="5" l="1"/>
  <c r="BP1144" i="5"/>
  <c r="BP1147" i="5" s="1"/>
  <c r="BP1146" i="5"/>
  <c r="BQ1149" i="5"/>
  <c r="BQ1148" i="5"/>
  <c r="BM1149" i="5"/>
  <c r="AL1149" i="5"/>
  <c r="BM1148" i="5"/>
  <c r="AL1148" i="5"/>
  <c r="BP1149" i="5" l="1"/>
  <c r="BP1148" i="5"/>
</calcChain>
</file>

<file path=xl/sharedStrings.xml><?xml version="1.0" encoding="utf-8"?>
<sst xmlns="http://schemas.openxmlformats.org/spreadsheetml/2006/main" count="37826" uniqueCount="1129">
  <si>
    <t>Farmer name</t>
  </si>
  <si>
    <r>
      <t xml:space="preserve">GPS Coordinate </t>
    </r>
    <r>
      <rPr>
        <b/>
        <sz val="12"/>
        <color theme="1"/>
        <rFont val="Calibri"/>
        <family val="2"/>
        <scheme val="minor"/>
      </rPr>
      <t>Altitude</t>
    </r>
  </si>
  <si>
    <r>
      <t xml:space="preserve">Plot number = </t>
    </r>
    <r>
      <rPr>
        <b/>
        <sz val="12"/>
        <color theme="1"/>
        <rFont val="Calibri"/>
        <family val="2"/>
        <scheme val="minor"/>
      </rPr>
      <t>PLOTnumb</t>
    </r>
  </si>
  <si>
    <r>
      <t>Maize variety name = M</t>
    </r>
    <r>
      <rPr>
        <b/>
        <sz val="12"/>
        <color theme="1"/>
        <rFont val="Calibri"/>
        <family val="2"/>
        <scheme val="minor"/>
      </rPr>
      <t>Vnam</t>
    </r>
  </si>
  <si>
    <r>
      <t xml:space="preserve">GPS Coordinate </t>
    </r>
    <r>
      <rPr>
        <b/>
        <sz val="12"/>
        <color theme="1"/>
        <rFont val="Calibri"/>
        <family val="2"/>
        <scheme val="minor"/>
      </rPr>
      <t>Latitude</t>
    </r>
  </si>
  <si>
    <r>
      <t xml:space="preserve">GPS Coordinate </t>
    </r>
    <r>
      <rPr>
        <b/>
        <sz val="12"/>
        <color theme="1"/>
        <rFont val="Calibri"/>
        <family val="2"/>
        <scheme val="minor"/>
      </rPr>
      <t>Longitude</t>
    </r>
  </si>
  <si>
    <r>
      <t>Planting date =</t>
    </r>
    <r>
      <rPr>
        <b/>
        <sz val="12"/>
        <color theme="1"/>
        <rFont val="Calibri"/>
        <family val="2"/>
        <scheme val="minor"/>
      </rPr>
      <t xml:space="preserve"> PLNdat</t>
    </r>
  </si>
  <si>
    <t>Variable_Name</t>
  </si>
  <si>
    <t>Name_Length</t>
  </si>
  <si>
    <t>Code_Display</t>
  </si>
  <si>
    <t>Description</t>
  </si>
  <si>
    <t>Data_type</t>
  </si>
  <si>
    <t>HDATE</t>
  </si>
  <si>
    <t>Growth stage date, harvest</t>
  </si>
  <si>
    <t>GPSal</t>
  </si>
  <si>
    <t>GPSlg</t>
  </si>
  <si>
    <t>GPSlt</t>
  </si>
  <si>
    <t>maize variety name</t>
  </si>
  <si>
    <t>MVnam</t>
  </si>
  <si>
    <t>PLTdat</t>
  </si>
  <si>
    <t>planting date</t>
  </si>
  <si>
    <t>EXPyer</t>
  </si>
  <si>
    <t>EXPcty</t>
  </si>
  <si>
    <t>experiment year</t>
  </si>
  <si>
    <t>EXPtrt</t>
  </si>
  <si>
    <t>experiment treatment</t>
  </si>
  <si>
    <t>PLOTnum</t>
  </si>
  <si>
    <t>plot number</t>
  </si>
  <si>
    <t>text</t>
  </si>
  <si>
    <t>Country</t>
  </si>
  <si>
    <t>State/Province</t>
  </si>
  <si>
    <t>LGA/District</t>
  </si>
  <si>
    <t>Treatment</t>
  </si>
  <si>
    <t>1st basal application</t>
  </si>
  <si>
    <t>2nd N application</t>
  </si>
  <si>
    <t>3rd N application</t>
  </si>
  <si>
    <t>Community/village</t>
  </si>
  <si>
    <t>Maize variety type</t>
  </si>
  <si>
    <t>Farm Size (Ha)</t>
  </si>
  <si>
    <t>Crops grown in the past two years</t>
  </si>
  <si>
    <t>Manure application rate</t>
  </si>
  <si>
    <t>Manure type</t>
  </si>
  <si>
    <t>Fertilizer type</t>
  </si>
  <si>
    <t>Fertilizer application rate</t>
  </si>
  <si>
    <t>Other crop</t>
  </si>
  <si>
    <t>Estimated yield of other crop</t>
  </si>
  <si>
    <r>
      <t xml:space="preserve">Experimental site code = </t>
    </r>
    <r>
      <rPr>
        <b/>
        <sz val="12"/>
        <color theme="1"/>
        <rFont val="Calibri"/>
        <family val="2"/>
        <scheme val="minor"/>
      </rPr>
      <t>EXPsit</t>
    </r>
  </si>
  <si>
    <t>Soil sampling date zero</t>
  </si>
  <si>
    <t>Treatment/Plot</t>
  </si>
  <si>
    <r>
      <t xml:space="preserve">Harvest date = </t>
    </r>
    <r>
      <rPr>
        <b/>
        <sz val="12"/>
        <color rgb="FF000000"/>
        <rFont val="Calibri"/>
        <family val="2"/>
        <scheme val="minor"/>
      </rPr>
      <t>HDATE</t>
    </r>
  </si>
  <si>
    <t>Grain moisture content (%)</t>
  </si>
  <si>
    <t>Shelling Percentage</t>
  </si>
  <si>
    <t>weight of 500g samples (kg)</t>
  </si>
  <si>
    <t>100 seed weight (g)</t>
  </si>
  <si>
    <t>Grain yield (net plot)</t>
  </si>
  <si>
    <r>
      <t xml:space="preserve">Net plot size (m </t>
    </r>
    <r>
      <rPr>
        <sz val="12"/>
        <color rgb="FF000000"/>
        <rFont val="Calibri"/>
        <family val="2"/>
      </rPr>
      <t>× m)</t>
    </r>
  </si>
  <si>
    <t>Plant no. in net plot</t>
  </si>
  <si>
    <t>Cobs no. in net plot</t>
  </si>
  <si>
    <t>Maize stover Wt (kg) in net plot</t>
  </si>
  <si>
    <t>Cobs Wt (kg) in net plot</t>
  </si>
  <si>
    <t>Five randomly selected cobs Wt (kg)</t>
  </si>
  <si>
    <t>Grain Wt (kg) of five shelled cobs</t>
  </si>
  <si>
    <t>Five shelled cobs Wt (kg)</t>
  </si>
  <si>
    <t>Grain yield (kg/ha)</t>
  </si>
  <si>
    <t>Year</t>
  </si>
  <si>
    <t>Season</t>
  </si>
  <si>
    <t>N-1-1</t>
  </si>
  <si>
    <t>N-1-2</t>
  </si>
  <si>
    <t>N-1-3</t>
  </si>
  <si>
    <t>N-1-4</t>
  </si>
  <si>
    <t>N-1-5</t>
  </si>
  <si>
    <t>N-1-6</t>
  </si>
  <si>
    <t>N-1-7</t>
  </si>
  <si>
    <t>N-1-9</t>
  </si>
  <si>
    <t>N-1-10</t>
  </si>
  <si>
    <t>N-2-1</t>
  </si>
  <si>
    <t>N-2-2</t>
  </si>
  <si>
    <t>N-2-4</t>
  </si>
  <si>
    <t>N-2-5</t>
  </si>
  <si>
    <t>N-2-6</t>
  </si>
  <si>
    <t>N-2-7</t>
  </si>
  <si>
    <t>N-2-8</t>
  </si>
  <si>
    <t>N-2-9</t>
  </si>
  <si>
    <t>N-2-10</t>
  </si>
  <si>
    <t>N-3-1</t>
  </si>
  <si>
    <t>N-3-2</t>
  </si>
  <si>
    <t>N-3-3</t>
  </si>
  <si>
    <t>N-3-4</t>
  </si>
  <si>
    <t>N-3-5</t>
  </si>
  <si>
    <t>N-3-6</t>
  </si>
  <si>
    <t>N-3-7</t>
  </si>
  <si>
    <t>N-3-8</t>
  </si>
  <si>
    <t>N-3-9</t>
  </si>
  <si>
    <t>N-3-10</t>
  </si>
  <si>
    <t>N-4-1</t>
  </si>
  <si>
    <t>N-4-2</t>
  </si>
  <si>
    <t>N-4-3</t>
  </si>
  <si>
    <t>N-4-4</t>
  </si>
  <si>
    <t>N-4-5</t>
  </si>
  <si>
    <t>N-4-6</t>
  </si>
  <si>
    <t>N-4-7</t>
  </si>
  <si>
    <t>N-4-9</t>
  </si>
  <si>
    <t>N-4-10</t>
  </si>
  <si>
    <t>N-5-1</t>
  </si>
  <si>
    <t>N-5-2</t>
  </si>
  <si>
    <t>N-5-3</t>
  </si>
  <si>
    <t>N-5-4</t>
  </si>
  <si>
    <t>N-5-5</t>
  </si>
  <si>
    <t>N-5-6</t>
  </si>
  <si>
    <t>N-5-7</t>
  </si>
  <si>
    <t>N-5-8</t>
  </si>
  <si>
    <t>N-5-10</t>
  </si>
  <si>
    <t>N-6-1</t>
  </si>
  <si>
    <t>N-6-2</t>
  </si>
  <si>
    <t>N-6-3</t>
  </si>
  <si>
    <t>N-6-4</t>
  </si>
  <si>
    <t>N-6-5</t>
  </si>
  <si>
    <t>N-6-6</t>
  </si>
  <si>
    <t>N-6-7</t>
  </si>
  <si>
    <t>N-6-8</t>
  </si>
  <si>
    <t>N-6-9</t>
  </si>
  <si>
    <t>N-6-10</t>
  </si>
  <si>
    <t>N-7-1</t>
  </si>
  <si>
    <t>N-7-2</t>
  </si>
  <si>
    <t>N-7-3</t>
  </si>
  <si>
    <t>N-7-4</t>
  </si>
  <si>
    <t>N-7-5</t>
  </si>
  <si>
    <t>N-7-6</t>
  </si>
  <si>
    <t>N-7-7</t>
  </si>
  <si>
    <t>N-7-8</t>
  </si>
  <si>
    <t>N-7-9</t>
  </si>
  <si>
    <t>N-7-10</t>
  </si>
  <si>
    <t>N-8-1</t>
  </si>
  <si>
    <t>N-8-2</t>
  </si>
  <si>
    <t>N-8-4</t>
  </si>
  <si>
    <t>N-8-5</t>
  </si>
  <si>
    <t>N-8-6</t>
  </si>
  <si>
    <t>N-8-7</t>
  </si>
  <si>
    <t>N-8-8</t>
  </si>
  <si>
    <t>N-8-9</t>
  </si>
  <si>
    <t>N-8-10</t>
  </si>
  <si>
    <t>N-9-1</t>
  </si>
  <si>
    <t>N-9-2</t>
  </si>
  <si>
    <t>N-9-3</t>
  </si>
  <si>
    <t>N-9-4</t>
  </si>
  <si>
    <t>N-9-5</t>
  </si>
  <si>
    <t>N-10-1</t>
  </si>
  <si>
    <t>N-10-2</t>
  </si>
  <si>
    <t>N-10-3</t>
  </si>
  <si>
    <t>N-10-4</t>
  </si>
  <si>
    <t>N-10-5</t>
  </si>
  <si>
    <t>N-10-6</t>
  </si>
  <si>
    <t>N-10-8</t>
  </si>
  <si>
    <t>N-10-9</t>
  </si>
  <si>
    <t>N-10-10</t>
  </si>
  <si>
    <t>Control</t>
  </si>
  <si>
    <t>PK</t>
  </si>
  <si>
    <t>NK</t>
  </si>
  <si>
    <t>NP</t>
  </si>
  <si>
    <t>NPK</t>
  </si>
  <si>
    <t>NPK+S+Ca+Zn+B</t>
  </si>
  <si>
    <t>3 x 3</t>
  </si>
  <si>
    <t>26/10/2015</t>
  </si>
  <si>
    <t>17/10/2015</t>
  </si>
  <si>
    <t>Kaduna</t>
  </si>
  <si>
    <t>Lere</t>
  </si>
  <si>
    <t>Kano</t>
  </si>
  <si>
    <t>Doguwa</t>
  </si>
  <si>
    <t>Katsina</t>
  </si>
  <si>
    <t>Dandume</t>
  </si>
  <si>
    <t>Bakori</t>
  </si>
  <si>
    <t>Funtua</t>
  </si>
  <si>
    <t>Ikara</t>
  </si>
  <si>
    <t>Soba</t>
  </si>
  <si>
    <t>Makarfi</t>
  </si>
  <si>
    <t>Tudun Wada</t>
  </si>
  <si>
    <t>Bunkure</t>
  </si>
  <si>
    <t>Nigeria</t>
  </si>
  <si>
    <t>Tsurutawa</t>
  </si>
  <si>
    <t>Kuzodo</t>
  </si>
  <si>
    <t>Yarkasuwa</t>
  </si>
  <si>
    <t>Unguwar Hayatu</t>
  </si>
  <si>
    <t>Unguwar Muhammadu</t>
  </si>
  <si>
    <t>Unguwar Goje</t>
  </si>
  <si>
    <t>Gidan Waya</t>
  </si>
  <si>
    <t>Sogaga</t>
  </si>
  <si>
    <t>Sabon Gari</t>
  </si>
  <si>
    <t>Rugada Kurama</t>
  </si>
  <si>
    <t>Tagwaye</t>
  </si>
  <si>
    <t>Kadawa</t>
  </si>
  <si>
    <t>Nassarawa Dandume</t>
  </si>
  <si>
    <t>Gyazama</t>
  </si>
  <si>
    <t>Mahuta</t>
  </si>
  <si>
    <t>Layin Rama</t>
  </si>
  <si>
    <t>Hanyar Guga</t>
  </si>
  <si>
    <t>Layin Kuka</t>
  </si>
  <si>
    <t>Kurani</t>
  </si>
  <si>
    <t>Layin Gora</t>
  </si>
  <si>
    <t>Kadirawa</t>
  </si>
  <si>
    <t>Unguwar Fadi</t>
  </si>
  <si>
    <t>Gauruwa Mai Bene</t>
  </si>
  <si>
    <t>Tudun Iya</t>
  </si>
  <si>
    <t>Maigamji</t>
  </si>
  <si>
    <t>Unguwar Dike</t>
  </si>
  <si>
    <t>Maikalage</t>
  </si>
  <si>
    <t>Rafin Tabo</t>
  </si>
  <si>
    <t>Janfalan Jaki</t>
  </si>
  <si>
    <t xml:space="preserve">Janfalan </t>
  </si>
  <si>
    <t>Gidan Jaki</t>
  </si>
  <si>
    <t>Unguwar Kosau</t>
  </si>
  <si>
    <t>Unguwar Duna</t>
  </si>
  <si>
    <t>Janfalan</t>
  </si>
  <si>
    <t>Unguwar Sarki Maigana</t>
  </si>
  <si>
    <t>Galadimawa</t>
  </si>
  <si>
    <t>Randa</t>
  </si>
  <si>
    <t>Kinkiba</t>
  </si>
  <si>
    <t>Unguwar Hamida</t>
  </si>
  <si>
    <t>Yakasai</t>
  </si>
  <si>
    <t>Gwan-Gwan</t>
  </si>
  <si>
    <t>Yanoko</t>
  </si>
  <si>
    <t>Unguwar Bazai</t>
  </si>
  <si>
    <t>Unguwar Kubo</t>
  </si>
  <si>
    <t>Unguwar Dutse Miyare</t>
  </si>
  <si>
    <t>Tashar Goro</t>
  </si>
  <si>
    <t>Faskar Wambai</t>
  </si>
  <si>
    <t>Unguwar Lalle</t>
  </si>
  <si>
    <t>Gidan Wudugi Faska</t>
  </si>
  <si>
    <t>Mashaura</t>
  </si>
  <si>
    <t>Gunki/Kuruma</t>
  </si>
  <si>
    <t>Falingo</t>
  </si>
  <si>
    <t>Kuruma</t>
  </si>
  <si>
    <t>Gunki</t>
  </si>
  <si>
    <t>Musa Danjuma</t>
  </si>
  <si>
    <t>Alhaji Garba Muhammed</t>
  </si>
  <si>
    <t>Alhaji Bashir Saleh</t>
  </si>
  <si>
    <t>William Paul</t>
  </si>
  <si>
    <t>Gayya Bala</t>
  </si>
  <si>
    <t>Hosea Tanko Buba</t>
  </si>
  <si>
    <t>Umar Garba</t>
  </si>
  <si>
    <t>Dr. Musa Kudaru</t>
  </si>
  <si>
    <t>Alhaji Bala Abdullahi</t>
  </si>
  <si>
    <t>Danbaba Nuhu</t>
  </si>
  <si>
    <t>Shehu Abubakar</t>
  </si>
  <si>
    <t>Kabiru Abubakar</t>
  </si>
  <si>
    <t>Hassan Miko</t>
  </si>
  <si>
    <t>Habila Rabo</t>
  </si>
  <si>
    <t>Sabo Isiyaku</t>
  </si>
  <si>
    <t>Abbas Mustapha Falaki</t>
  </si>
  <si>
    <t>Jibrin Isiyaku</t>
  </si>
  <si>
    <t>Abdullahi Sabo</t>
  </si>
  <si>
    <t>Sarki Jibrin</t>
  </si>
  <si>
    <t>Rabo Sale</t>
  </si>
  <si>
    <t>Alhaji Murtala Aliyu</t>
  </si>
  <si>
    <t>Ibrahim Shuaibu</t>
  </si>
  <si>
    <t>Alhaji Ashiru Hussain</t>
  </si>
  <si>
    <t>Alhaji Ibrahim Gambo Bature</t>
  </si>
  <si>
    <t>Sani Ibrahim</t>
  </si>
  <si>
    <t>Alhaji Dahiru Puntual</t>
  </si>
  <si>
    <t>Abdullahi Sa'adu</t>
  </si>
  <si>
    <t>Mansur Dalha</t>
  </si>
  <si>
    <t>Abdulra'uf Ma'azu</t>
  </si>
  <si>
    <t>Alhaji Nuhu</t>
  </si>
  <si>
    <t>Salisu Abdulmumin</t>
  </si>
  <si>
    <t>Magaji Umar</t>
  </si>
  <si>
    <t>Abdulmumin Ibrahim</t>
  </si>
  <si>
    <t>Alhaji Idiris Yakuba</t>
  </si>
  <si>
    <t>Alhaji Akilu Idiris</t>
  </si>
  <si>
    <t>Dahiru Musa</t>
  </si>
  <si>
    <t>Ibrahim Abdulbashir</t>
  </si>
  <si>
    <t>Ibrahim Sani</t>
  </si>
  <si>
    <t>Yakubu Idris</t>
  </si>
  <si>
    <t>Ibrahim Mai'inji</t>
  </si>
  <si>
    <t>Magaji Ya'u</t>
  </si>
  <si>
    <t>Ya'u Umaru</t>
  </si>
  <si>
    <t>Alhai Ibrahim Mai'unguwa</t>
  </si>
  <si>
    <t>Abbas Haruna</t>
  </si>
  <si>
    <t>Abubakar Aliyu</t>
  </si>
  <si>
    <t>Musa Ibrahim</t>
  </si>
  <si>
    <t>Tukur Abdullahi</t>
  </si>
  <si>
    <t>Lawan Liman</t>
  </si>
  <si>
    <t>Shu'aibu Yusuf</t>
  </si>
  <si>
    <t>Sanusi Abdullahi</t>
  </si>
  <si>
    <t>Gideon Dauda</t>
  </si>
  <si>
    <t>Mallam Ayuba</t>
  </si>
  <si>
    <t>Alasan Illiyasu</t>
  </si>
  <si>
    <t>Mu'azu Yohana</t>
  </si>
  <si>
    <t>Emmanuel Dauda</t>
  </si>
  <si>
    <t>Samaila Iliya</t>
  </si>
  <si>
    <t>Timothy Dauda</t>
  </si>
  <si>
    <t>Sule Dauda</t>
  </si>
  <si>
    <t>Musa Dauda</t>
  </si>
  <si>
    <t>Adamu Bitrus</t>
  </si>
  <si>
    <t>Sadi Jibrin</t>
  </si>
  <si>
    <t>Alhaji Duada</t>
  </si>
  <si>
    <t>Dahiru Dauda</t>
  </si>
  <si>
    <t>Alhaji Adamu</t>
  </si>
  <si>
    <t>Mallam Adamu</t>
  </si>
  <si>
    <t>M. Ibrahim Hassan</t>
  </si>
  <si>
    <t>Alhaji Amadu</t>
  </si>
  <si>
    <t>Mai'unguwa Sani</t>
  </si>
  <si>
    <t>Alhaji Jibrin Muhammad</t>
  </si>
  <si>
    <t>Muhammad Sheriff</t>
  </si>
  <si>
    <t>Mansur Sani</t>
  </si>
  <si>
    <t>Inusa Yanoko</t>
  </si>
  <si>
    <t>Yohanna Yakubu</t>
  </si>
  <si>
    <t>Catechist John B.F.</t>
  </si>
  <si>
    <t>Yakubu Maianguwa</t>
  </si>
  <si>
    <t>Phiibus Ibrahim</t>
  </si>
  <si>
    <t>Gideon Umbo</t>
  </si>
  <si>
    <t>Iliya Hamza</t>
  </si>
  <si>
    <t>Abubakar Sani</t>
  </si>
  <si>
    <t>Alhaji Sani Director</t>
  </si>
  <si>
    <t>Isa Soja</t>
  </si>
  <si>
    <t>Mallam Umar</t>
  </si>
  <si>
    <t>Alhassan Isa</t>
  </si>
  <si>
    <t>Sule Danwawu</t>
  </si>
  <si>
    <t>Hafi Ibrahim</t>
  </si>
  <si>
    <t>Muhammad Lilo</t>
  </si>
  <si>
    <t>Zakari Sani</t>
  </si>
  <si>
    <t>Dantala Tela</t>
  </si>
  <si>
    <t>Usman Abdu</t>
  </si>
  <si>
    <t>Shehu Lahami</t>
  </si>
  <si>
    <t>Ibrahim Yusuf</t>
  </si>
  <si>
    <t>Alhaji Muhammadu Danjimmai</t>
  </si>
  <si>
    <t>Yusuf Naura</t>
  </si>
  <si>
    <t>Baure Mai Kalanzir</t>
  </si>
  <si>
    <t>Maize</t>
  </si>
  <si>
    <t>Maize and cowpea</t>
  </si>
  <si>
    <t>Maize and Soybean</t>
  </si>
  <si>
    <t>Soybean</t>
  </si>
  <si>
    <t>Poultry manure</t>
  </si>
  <si>
    <t>FYM</t>
  </si>
  <si>
    <t>Cowpea</t>
  </si>
  <si>
    <t>Maize and Rice</t>
  </si>
  <si>
    <t>Rice</t>
  </si>
  <si>
    <t>Soybean and Sorghum</t>
  </si>
  <si>
    <t>Crop residue</t>
  </si>
  <si>
    <t>Sorghum</t>
  </si>
  <si>
    <t>maize</t>
  </si>
  <si>
    <t>Maize, g/nut &amp; Sorghum</t>
  </si>
  <si>
    <t>Maize and Millet</t>
  </si>
  <si>
    <t>Millet</t>
  </si>
  <si>
    <t>Maize, Soybean and millet</t>
  </si>
  <si>
    <t>Maize and Sorghum</t>
  </si>
  <si>
    <t>Rice offal</t>
  </si>
  <si>
    <t>Cowdung</t>
  </si>
  <si>
    <t>Compost</t>
  </si>
  <si>
    <t>Maize, Cotton and Sorghum</t>
  </si>
  <si>
    <t>Cotton</t>
  </si>
  <si>
    <t>Maize, Soybean and Sorghum</t>
  </si>
  <si>
    <t>Maize, Cowpea and Sorghum</t>
  </si>
  <si>
    <t>Gnut</t>
  </si>
  <si>
    <t>Maize and Cotton</t>
  </si>
  <si>
    <t>Urea, DAP</t>
  </si>
  <si>
    <t>250, 150</t>
  </si>
  <si>
    <t>200, 125</t>
  </si>
  <si>
    <t>Maize, Sorghum and Soybean</t>
  </si>
  <si>
    <t>200, 150</t>
  </si>
  <si>
    <t>Maize, Sorghum and Cowpea</t>
  </si>
  <si>
    <t>Maize, Soybean and Cowpea</t>
  </si>
  <si>
    <t>Maize, Soybean and Onion</t>
  </si>
  <si>
    <t>150, 200</t>
  </si>
  <si>
    <t>Onion</t>
  </si>
  <si>
    <t>Mazie, Sorghum and Gnut</t>
  </si>
  <si>
    <t>Maize, Sorghum, soybean and cowpea</t>
  </si>
  <si>
    <t>NPK, SSP</t>
  </si>
  <si>
    <t>900, 100</t>
  </si>
  <si>
    <t>Maize, soybean and cowpea</t>
  </si>
  <si>
    <t>750, 150</t>
  </si>
  <si>
    <t>200, 50</t>
  </si>
  <si>
    <t>150, 25</t>
  </si>
  <si>
    <t>100, 50</t>
  </si>
  <si>
    <t>250, 75</t>
  </si>
  <si>
    <t>OM</t>
  </si>
  <si>
    <t>150, 50</t>
  </si>
  <si>
    <t>Maize and rice</t>
  </si>
  <si>
    <t>300, 100</t>
  </si>
  <si>
    <t>Maize, rice and pepper</t>
  </si>
  <si>
    <t>250, 50</t>
  </si>
  <si>
    <t>Pepper</t>
  </si>
  <si>
    <t>Maize, Sorghum, and Soybean</t>
  </si>
  <si>
    <t>Maize, Sorghum and Rice</t>
  </si>
  <si>
    <t>Maize, Sorghum and Gnut</t>
  </si>
  <si>
    <t>Groundnut</t>
  </si>
  <si>
    <t>Maize, Sorghum and Millet</t>
  </si>
  <si>
    <t>13/06/2015</t>
  </si>
  <si>
    <t>14/06/2015</t>
  </si>
  <si>
    <t>15/06/2015</t>
  </si>
  <si>
    <t>19/06/2015</t>
  </si>
  <si>
    <t>17/06/2015</t>
  </si>
  <si>
    <t>18/06/2015</t>
  </si>
  <si>
    <t>28/06/2015</t>
  </si>
  <si>
    <t>23/06/2015</t>
  </si>
  <si>
    <t>24/06/2015</t>
  </si>
  <si>
    <t>27/06/2015</t>
  </si>
  <si>
    <t>25/06/2015</t>
  </si>
  <si>
    <t>26/06/2015</t>
  </si>
  <si>
    <t>29/06/2015</t>
  </si>
  <si>
    <t>30/06/2015</t>
  </si>
  <si>
    <t>OPV</t>
  </si>
  <si>
    <t>30/07/2015</t>
  </si>
  <si>
    <t>31/07/2015</t>
  </si>
  <si>
    <t>14/07/2015</t>
  </si>
  <si>
    <t>16/07/2015</t>
  </si>
  <si>
    <t>21/07/2015</t>
  </si>
  <si>
    <t>23/07/2015</t>
  </si>
  <si>
    <t>15/08/2015</t>
  </si>
  <si>
    <t>18/08/2015</t>
  </si>
  <si>
    <t>22/07/2015</t>
  </si>
  <si>
    <t>Hybrid</t>
  </si>
  <si>
    <t>% N</t>
  </si>
  <si>
    <t>% P</t>
  </si>
  <si>
    <t>% Ca</t>
  </si>
  <si>
    <t>% Mg</t>
  </si>
  <si>
    <t>% K</t>
  </si>
  <si>
    <t>ppm Mn</t>
  </si>
  <si>
    <t>ppm Fe</t>
  </si>
  <si>
    <t>ppm Cu</t>
  </si>
  <si>
    <t>ppm Zn</t>
  </si>
  <si>
    <t>N</t>
  </si>
  <si>
    <t>MehP</t>
  </si>
  <si>
    <t>Na</t>
  </si>
  <si>
    <t>BD</t>
  </si>
  <si>
    <t>B</t>
  </si>
  <si>
    <t>S</t>
  </si>
  <si>
    <t>Initial characterization of soils</t>
  </si>
  <si>
    <t xml:space="preserve">pH (Water)  1:1      </t>
  </si>
  <si>
    <t>OC (%)</t>
  </si>
  <si>
    <t>N (%)</t>
  </si>
  <si>
    <t>MehP (ppm)</t>
  </si>
  <si>
    <t>Sand (%)</t>
  </si>
  <si>
    <t>Silt (%)</t>
  </si>
  <si>
    <t>Clay (%)</t>
  </si>
  <si>
    <t>Ca (cmol/kg)</t>
  </si>
  <si>
    <t>Mg (cmol/kg)</t>
  </si>
  <si>
    <t>K (cmol/kg)</t>
  </si>
  <si>
    <t>Na (cmol/kg)</t>
  </si>
  <si>
    <t>Exch. Acidity (cmol/kg)</t>
  </si>
  <si>
    <t>ECEC (cmol/kg)</t>
  </si>
  <si>
    <t>Zn (ppm)</t>
  </si>
  <si>
    <t xml:space="preserve">Cu (ppm) </t>
  </si>
  <si>
    <t>Mn (ppm)</t>
  </si>
  <si>
    <t xml:space="preserve">Fe (ppm) </t>
  </si>
  <si>
    <t>BD (g/cm3)</t>
  </si>
  <si>
    <t>B (ppm)</t>
  </si>
  <si>
    <t>S (pmm)</t>
  </si>
  <si>
    <t>N-1-8</t>
  </si>
  <si>
    <t>N-2-3</t>
  </si>
  <si>
    <t>N-4-8</t>
  </si>
  <si>
    <t>N-5-9</t>
  </si>
  <si>
    <t>N-8-3</t>
  </si>
  <si>
    <t>N-10-7</t>
  </si>
  <si>
    <t>No fertilizer application. Used to measure grain yield as an indicator of the effective indigenous NPK supply from soil, rain water, crop residue and atmosphere.</t>
  </si>
  <si>
    <t>Plot no.</t>
  </si>
  <si>
    <t>N omission plot with sufficient P and K amounts applied. Used to measure grain yield as an indicator of the effective indigenous N supply from soil, rain water, crop residue and atmosphere.</t>
  </si>
  <si>
    <t>P omission plot with sufficient N and K amounts applied. Used to measure grain yield as an indicator of the effective indigenous P supply from soil, rain water, crop residue and atmosphere.</t>
  </si>
  <si>
    <t>K omission plot with sufficient N and P amounts applied. Used to measure grain yield as an indicator of the effective indigenous K supply from soil, rain water, crop residue and atmosphere.</t>
  </si>
  <si>
    <t>Full NPK input to estimate the nutrient limited yield gap and evaluate agronomic use efficiencies of N, P, and K. Fertilizer N is applied in three splits: 1/3 basal, 1/3 at V6 (approx. 21 DAE) and 1/3 at V10 (approximately 35 DAE).</t>
  </si>
  <si>
    <t>This treatment was used to assess the contribution of secondary and micronutrients to maize productivity (other nutrients will be considered based on expert knowledge).</t>
  </si>
  <si>
    <t>Crops grown in previous two years</t>
  </si>
  <si>
    <t>Manure_application_rate</t>
  </si>
  <si>
    <t>Fertilizer_application_rate</t>
  </si>
  <si>
    <t>Farmer_maize_yield</t>
  </si>
  <si>
    <t>Other_crop_2_grown</t>
  </si>
  <si>
    <t>Other_crop_1grown</t>
  </si>
  <si>
    <t>Yield_other_crop_1</t>
  </si>
  <si>
    <t>Yield_other_crop_2</t>
  </si>
  <si>
    <t>First_basal_fertilizer_application</t>
  </si>
  <si>
    <t>Second_N_ application</t>
  </si>
  <si>
    <t>Third_N_application</t>
  </si>
  <si>
    <r>
      <t>net_plot_size (m</t>
    </r>
    <r>
      <rPr>
        <sz val="10"/>
        <color rgb="FF000000"/>
        <rFont val="Calibri"/>
        <family val="2"/>
      </rPr>
      <t>×</t>
    </r>
    <r>
      <rPr>
        <sz val="10"/>
        <color rgb="FF000000"/>
        <rFont val="Arial"/>
        <family val="2"/>
      </rPr>
      <t>m)</t>
    </r>
  </si>
  <si>
    <t>plant_number_net_plot</t>
  </si>
  <si>
    <t>cobs_number_net_plot</t>
  </si>
  <si>
    <t>cobs_wt_net_plot</t>
  </si>
  <si>
    <t>Five_randomly_selected_cobs_wt</t>
  </si>
  <si>
    <t>grain-wt_five_shelled_cobs</t>
  </si>
  <si>
    <t>Five_shelled_cobs_wt</t>
  </si>
  <si>
    <t>shelling_percentage</t>
  </si>
  <si>
    <t>wt_500g_samples</t>
  </si>
  <si>
    <t>wt_100_seed</t>
  </si>
  <si>
    <t>Ear Leaf analysis</t>
  </si>
  <si>
    <t>EXPste</t>
  </si>
  <si>
    <t>EXPLGA</t>
  </si>
  <si>
    <t>EXPvge</t>
  </si>
  <si>
    <t>Farmernam</t>
  </si>
  <si>
    <t>experiment village</t>
  </si>
  <si>
    <t>farmer name</t>
  </si>
  <si>
    <t>Farmsize</t>
  </si>
  <si>
    <t>farm size of a host farmer</t>
  </si>
  <si>
    <t>nitrogen</t>
  </si>
  <si>
    <t>sand</t>
  </si>
  <si>
    <t>silt</t>
  </si>
  <si>
    <t>Clay</t>
  </si>
  <si>
    <t>Ca</t>
  </si>
  <si>
    <t>Mg</t>
  </si>
  <si>
    <t>calcium</t>
  </si>
  <si>
    <t>magnesium</t>
  </si>
  <si>
    <t>potassium</t>
  </si>
  <si>
    <t>sodium</t>
  </si>
  <si>
    <t>exch_acidity</t>
  </si>
  <si>
    <t>zinc</t>
  </si>
  <si>
    <t>copper</t>
  </si>
  <si>
    <t>manganise</t>
  </si>
  <si>
    <t>iron</t>
  </si>
  <si>
    <t>bulk_density</t>
  </si>
  <si>
    <t>boron</t>
  </si>
  <si>
    <t>sulphur</t>
  </si>
  <si>
    <t>soil pH (H2O)</t>
  </si>
  <si>
    <t>pH</t>
  </si>
  <si>
    <t>SOC</t>
  </si>
  <si>
    <t>Sand</t>
  </si>
  <si>
    <t>Silt</t>
  </si>
  <si>
    <t>K</t>
  </si>
  <si>
    <t>ExchAcidity</t>
  </si>
  <si>
    <t>CEC</t>
  </si>
  <si>
    <t>cation_exch_capacity</t>
  </si>
  <si>
    <t>Zn</t>
  </si>
  <si>
    <t>Cu</t>
  </si>
  <si>
    <t>Mn</t>
  </si>
  <si>
    <t>Fe</t>
  </si>
  <si>
    <t>soil organic carbon</t>
  </si>
  <si>
    <t>Meh phosphorus</t>
  </si>
  <si>
    <t>clay</t>
  </si>
  <si>
    <t>%</t>
  </si>
  <si>
    <t>ppm</t>
  </si>
  <si>
    <t>cmol/kg</t>
  </si>
  <si>
    <t>g/cm3</t>
  </si>
  <si>
    <t>Mvtype</t>
  </si>
  <si>
    <t>EXPsen</t>
  </si>
  <si>
    <t>earN</t>
  </si>
  <si>
    <t>earP</t>
  </si>
  <si>
    <t>earCa</t>
  </si>
  <si>
    <t>earMg</t>
  </si>
  <si>
    <t>ear K</t>
  </si>
  <si>
    <t>earMn</t>
  </si>
  <si>
    <t>earFe</t>
  </si>
  <si>
    <t>earCu</t>
  </si>
  <si>
    <t>earZn</t>
  </si>
  <si>
    <t>ear leaf nitrogen</t>
  </si>
  <si>
    <t xml:space="preserve">ear leaf phosphorus </t>
  </si>
  <si>
    <t xml:space="preserve">ear leaf calcium </t>
  </si>
  <si>
    <t>ear leaf magnisium</t>
  </si>
  <si>
    <t>ear leaf potassium</t>
  </si>
  <si>
    <t>ear leaf iron</t>
  </si>
  <si>
    <t>ear leaf copper</t>
  </si>
  <si>
    <t>ear leaf zinc</t>
  </si>
  <si>
    <t>NB: There were two sets of experiments on the same site (i) for OPV maize and (ii) for hybrid maize</t>
  </si>
  <si>
    <t>experiment local governmemnt area (LGA)</t>
  </si>
  <si>
    <t>num</t>
  </si>
  <si>
    <t>num_text</t>
  </si>
  <si>
    <t>ha</t>
  </si>
  <si>
    <t>EXPsit</t>
  </si>
  <si>
    <t>Site location information</t>
  </si>
  <si>
    <t>experiment country (Nigeria)</t>
  </si>
  <si>
    <t xml:space="preserve">experiment state (Kaduna, Kano, Katsina) </t>
  </si>
  <si>
    <t>GPS coordinate latitude (dec deg N)</t>
  </si>
  <si>
    <t>GPS coordinate longitude (dec deg E)</t>
  </si>
  <si>
    <t>GPS coordinate altitude (masl)</t>
  </si>
  <si>
    <t>experiment site (N-x-x)</t>
  </si>
  <si>
    <t>Manure_type (FYM, poultry manure, organic matter)</t>
  </si>
  <si>
    <t>?</t>
  </si>
  <si>
    <t>Fertilizer_type (urea, DAP, NPK, SSP)</t>
  </si>
  <si>
    <t>Estimated yield of Maize (kg/ha)</t>
  </si>
  <si>
    <t>kg/ha</t>
  </si>
  <si>
    <t>date of soil sampling</t>
  </si>
  <si>
    <t>dd/mm/yyyy</t>
  </si>
  <si>
    <t>maize variety type (OPV, HYB)</t>
  </si>
  <si>
    <t>kg</t>
  </si>
  <si>
    <t>maize_stover_wt_net_plot (kg)</t>
  </si>
  <si>
    <t>grain_moisture_content (%)</t>
  </si>
  <si>
    <t>g</t>
  </si>
  <si>
    <t>grain_yield_kg/ha</t>
  </si>
  <si>
    <t>ear leaf manganese</t>
  </si>
  <si>
    <t>Mean</t>
  </si>
  <si>
    <t>Median</t>
  </si>
  <si>
    <t>Minimum</t>
  </si>
  <si>
    <t>Maximum</t>
  </si>
  <si>
    <t>STDEV</t>
  </si>
  <si>
    <t>Missing Value</t>
  </si>
  <si>
    <t xml:space="preserve"> </t>
  </si>
  <si>
    <t>DC Element</t>
  </si>
  <si>
    <t>Qualifier</t>
  </si>
  <si>
    <t>Required?</t>
  </si>
  <si>
    <t>Definition</t>
  </si>
  <si>
    <t>This file</t>
  </si>
  <si>
    <t>Title</t>
  </si>
  <si>
    <t>Title of resource</t>
  </si>
  <si>
    <t xml:space="preserve">Required </t>
  </si>
  <si>
    <t>Official or unofficial title of the document, data set, image, etc.</t>
  </si>
  <si>
    <t xml:space="preserve">Creator </t>
  </si>
  <si>
    <t>Name of resource creator</t>
  </si>
  <si>
    <t>Creators of the item—typically a person. Could be an organization in case of corporate authors (e.g. Center reports)</t>
  </si>
  <si>
    <t>Subject</t>
  </si>
  <si>
    <t>AGROVOC subject term</t>
  </si>
  <si>
    <t>Optional</t>
  </si>
  <si>
    <t>AGROVOC subject matter or research area</t>
  </si>
  <si>
    <t>Agronomy</t>
  </si>
  <si>
    <t>Abstract of work</t>
  </si>
  <si>
    <t>Required</t>
  </si>
  <si>
    <t>Abstract or other description of the item</t>
  </si>
  <si>
    <t>Variables &amp; observations</t>
  </si>
  <si>
    <t>Contributor</t>
  </si>
  <si>
    <t>CGIAR Center name</t>
  </si>
  <si>
    <t>Research Centers with which creator(s) are affiliated</t>
  </si>
  <si>
    <t>non-CGIAR entity name</t>
  </si>
  <si>
    <t>Required when applicable</t>
  </si>
  <si>
    <t>Non-CGIAR partner entity with which creator/s are affiliated</t>
  </si>
  <si>
    <t xml:space="preserve">CRP </t>
  </si>
  <si>
    <t>CGIAR Research Program with which the research is affiliated</t>
  </si>
  <si>
    <t>Funding agency</t>
  </si>
  <si>
    <t>Funder, funding agency or sponsor</t>
  </si>
  <si>
    <t>BMGF</t>
  </si>
  <si>
    <t>Project</t>
  </si>
  <si>
    <t>Name of project with which the research is affiliated</t>
  </si>
  <si>
    <t>TAMASA</t>
  </si>
  <si>
    <t>Date</t>
  </si>
  <si>
    <t>Publication or creation date</t>
  </si>
  <si>
    <t>Publication, creation, end of trial, or issue date</t>
  </si>
  <si>
    <t>Type</t>
  </si>
  <si>
    <t>Type of resource</t>
  </si>
  <si>
    <t>Nature or genre of item/content; e.g., article, book chpt, poster, data set, audio etc</t>
  </si>
  <si>
    <t>Dataset</t>
  </si>
  <si>
    <t>Format</t>
  </si>
  <si>
    <t>File format</t>
  </si>
  <si>
    <t>File format of item e.g.: PDF; jpg etc.</t>
  </si>
  <si>
    <t>.XLS</t>
  </si>
  <si>
    <t>Language</t>
  </si>
  <si>
    <t xml:space="preserve">Language </t>
  </si>
  <si>
    <t>Language of the item; use ISO 639-1 (alpha-2) or ISO 639-2 (alpha-3).</t>
  </si>
  <si>
    <t>Relation</t>
  </si>
  <si>
    <t>Files related to resource</t>
  </si>
  <si>
    <t>Supplemental files, e.g. data sets related to publications or larger “whole” (book chapters etc)</t>
  </si>
  <si>
    <t>Coverage</t>
  </si>
  <si>
    <t>Region</t>
  </si>
  <si>
    <t>Supra-national areas (above country level) related to the item being described</t>
  </si>
  <si>
    <t>Country/countries related to the data which was collected in resource</t>
  </si>
  <si>
    <t>Admin unit - level 1</t>
  </si>
  <si>
    <t>Sub-national administrative areas such as provinces, states, or districts</t>
  </si>
  <si>
    <t>Geospatial coordinates</t>
  </si>
  <si>
    <t>Coordinates or polygon points for boundaries of area where research was conducted (in decimal degrees)</t>
  </si>
  <si>
    <t>Start date of activity</t>
  </si>
  <si>
    <t>Chronological period: start date of activity described in resource</t>
  </si>
  <si>
    <t>End date of activity</t>
  </si>
  <si>
    <t>Chronological period: end date of activity described in resource</t>
  </si>
  <si>
    <t>Rights</t>
  </si>
  <si>
    <t>Terms of use</t>
  </si>
  <si>
    <t>Rights, licensing, IPR, or permission statement</t>
  </si>
  <si>
    <t>CIMMYT policy</t>
  </si>
  <si>
    <t>Contact</t>
  </si>
  <si>
    <t>Point of contact</t>
  </si>
  <si>
    <t>For data: email address for group or department to contact in case of questions</t>
  </si>
  <si>
    <t>Data citation</t>
  </si>
  <si>
    <t>West Africa</t>
  </si>
  <si>
    <t>Kaduna, Kano and Katsina States</t>
  </si>
  <si>
    <t>Latitude 10.48-11.73N; Longitude 7.14-8.63E</t>
  </si>
  <si>
    <t>Average</t>
  </si>
  <si>
    <t>Min</t>
  </si>
  <si>
    <t>Max</t>
  </si>
  <si>
    <t>StDev</t>
  </si>
  <si>
    <t xml:space="preserve">Missing values </t>
  </si>
  <si>
    <t>Unit</t>
  </si>
  <si>
    <t>dec. degrees</t>
  </si>
  <si>
    <t>m</t>
  </si>
  <si>
    <t>string</t>
  </si>
  <si>
    <t>Experimental site code</t>
  </si>
  <si>
    <t>Crops grown in the previous two years</t>
  </si>
  <si>
    <t xml:space="preserve">pH (Water) 1:1      </t>
  </si>
  <si>
    <t>experiment season (1=2015)</t>
  </si>
  <si>
    <t xml:space="preserve">% Ca </t>
  </si>
  <si>
    <t xml:space="preserve">ppm Na </t>
  </si>
  <si>
    <t xml:space="preserve">ppm Zn </t>
  </si>
  <si>
    <t>ppm B</t>
  </si>
  <si>
    <t>Size of the net plot (m x m)</t>
  </si>
  <si>
    <t>No. of plants in the net plot</t>
  </si>
  <si>
    <t>No. of cobs in the net plot</t>
  </si>
  <si>
    <t>Wt (kg) of the total maize stalks in the net plot</t>
  </si>
  <si>
    <t>Wt (kg) of the total cobs in the net plot</t>
  </si>
  <si>
    <t>Wt (kg) of the five randomly selected cobs</t>
  </si>
  <si>
    <t>Wt (kg) of grains for the five shelled cobs</t>
  </si>
  <si>
    <t>Wt (kg) of  the five shelled cobs</t>
  </si>
  <si>
    <t>Grain Yield (kg/ha)</t>
  </si>
  <si>
    <t>Stover Yield (kg/ha)</t>
  </si>
  <si>
    <t>Grain Yield (t/ha)</t>
  </si>
  <si>
    <t>Stover Yield (t/ha)</t>
  </si>
  <si>
    <t>Above ground biomass (t/ha)</t>
  </si>
  <si>
    <t>Status</t>
  </si>
  <si>
    <t>sample_code</t>
  </si>
  <si>
    <t>Planting date</t>
  </si>
  <si>
    <t>Harvest Date</t>
  </si>
  <si>
    <r>
      <t>netplot size (m</t>
    </r>
    <r>
      <rPr>
        <b/>
        <vertAlign val="superscript"/>
        <sz val="11"/>
        <color rgb="FFFF0000"/>
        <rFont val="Calibri"/>
        <family val="2"/>
        <scheme val="minor"/>
      </rPr>
      <t>2</t>
    </r>
    <r>
      <rPr>
        <b/>
        <sz val="11"/>
        <color rgb="FFFF0000"/>
        <rFont val="Calibri"/>
        <family val="2"/>
        <scheme val="minor"/>
      </rPr>
      <t>)</t>
    </r>
  </si>
  <si>
    <t>Number plants per netplot</t>
  </si>
  <si>
    <t>Number Ears per net plot</t>
  </si>
  <si>
    <t>Total stalks_weight per netplot  (Kg)</t>
  </si>
  <si>
    <t>ears_weight per netplot (Kg)</t>
  </si>
  <si>
    <t>ten  randomly sampled_ears weight (Kg)</t>
  </si>
  <si>
    <t>Wt (kg) of grains for the 10 shelled cobs</t>
  </si>
  <si>
    <t>stalks subsample wieght (Kg)</t>
  </si>
  <si>
    <t>Wt (kg) of  the 10 dried  ears</t>
  </si>
  <si>
    <t>Dry Wt (kg)  of  randomly selected  chopped maize stalks</t>
  </si>
  <si>
    <t>Dried Ear yield kg (net plot)</t>
  </si>
  <si>
    <t>Grain Yield (net plot)</t>
  </si>
  <si>
    <t>Stalk Yield (net plot)</t>
  </si>
  <si>
    <t>Stalk Yield (kg/ha)</t>
  </si>
  <si>
    <t>Above ground biomass (Kg/ha)</t>
  </si>
  <si>
    <t>Stalk Yield (t/ha)</t>
  </si>
  <si>
    <t>Date of Ear Leaf Sampling</t>
  </si>
  <si>
    <t>Faskari</t>
  </si>
  <si>
    <t>Kwankiro</t>
  </si>
  <si>
    <t>Muhammadu Haruna</t>
  </si>
  <si>
    <t>New</t>
  </si>
  <si>
    <t>N-NOT1-1</t>
  </si>
  <si>
    <t>15/06/2016</t>
  </si>
  <si>
    <t>HYBRID</t>
  </si>
  <si>
    <t>13/07/2016</t>
  </si>
  <si>
    <t>NPK+S+Ca+Mg+Zn+B</t>
  </si>
  <si>
    <t>Kamfanin Daudawa</t>
  </si>
  <si>
    <t>Masud Hussaini</t>
  </si>
  <si>
    <t>N-NOT1-2</t>
  </si>
  <si>
    <t>16/06/2016</t>
  </si>
  <si>
    <t>Barikin Kamfani</t>
  </si>
  <si>
    <t>Salisu Yahaya</t>
  </si>
  <si>
    <t>N-NOT1-3</t>
  </si>
  <si>
    <t>Kadisau</t>
  </si>
  <si>
    <t>Ibrahim A Nasiru</t>
  </si>
  <si>
    <t>N-NOT1-4</t>
  </si>
  <si>
    <t>Unguwar Samanja</t>
  </si>
  <si>
    <t>Bala Injiniya</t>
  </si>
  <si>
    <t>N-NOT1-7</t>
  </si>
  <si>
    <t>Kwarashin Daudawa</t>
  </si>
  <si>
    <t>Husaini Abudulkadir</t>
  </si>
  <si>
    <t>N-NOT1-8</t>
  </si>
  <si>
    <t>Hayin Gada</t>
  </si>
  <si>
    <t>Yau Ibrahim</t>
  </si>
  <si>
    <t>N-NOT1-9</t>
  </si>
  <si>
    <t>Abubakar Ibrahim</t>
  </si>
  <si>
    <t>N-NOT1-10</t>
  </si>
  <si>
    <t>Musa Garba</t>
  </si>
  <si>
    <t xml:space="preserve">Repeated </t>
  </si>
  <si>
    <t>N-NOT2-1</t>
  </si>
  <si>
    <t>22/06/2016</t>
  </si>
  <si>
    <t>20/07/2016</t>
  </si>
  <si>
    <t>Dogon Auwo</t>
  </si>
  <si>
    <t>Alhaji Hamisu Aliyu</t>
  </si>
  <si>
    <t>N-NOT2-2</t>
  </si>
  <si>
    <t>Unguwar Kankura</t>
  </si>
  <si>
    <t>Alhaji Aminu Aliyu</t>
  </si>
  <si>
    <t>N-NOT2-3</t>
  </si>
  <si>
    <t>Gauruwa Maibene</t>
  </si>
  <si>
    <t>Mustafa Ahmed</t>
  </si>
  <si>
    <t>N-NOT2-4</t>
  </si>
  <si>
    <t>Unguwar Garban Garke</t>
  </si>
  <si>
    <t>Alhaji Ibrahim Maiunguwa</t>
  </si>
  <si>
    <t>N-NOT2-5</t>
  </si>
  <si>
    <t>Unguwar Shage</t>
  </si>
  <si>
    <t>Alhaji Bello Ibrahim</t>
  </si>
  <si>
    <t>N-NOT2-6</t>
  </si>
  <si>
    <t>Bakin Duste</t>
  </si>
  <si>
    <t>Sani Hamisu</t>
  </si>
  <si>
    <t>N-NOT2-7</t>
  </si>
  <si>
    <t>Jabiri Layout</t>
  </si>
  <si>
    <t>Yakubu Abdulhamid</t>
  </si>
  <si>
    <t>N-NOT2-8</t>
  </si>
  <si>
    <t>Nasarawan Dandume</t>
  </si>
  <si>
    <t>Alhaji Gambo Bature</t>
  </si>
  <si>
    <t>N-NOT3-1</t>
  </si>
  <si>
    <t>23/06/2016</t>
  </si>
  <si>
    <t>21/07/2016</t>
  </si>
  <si>
    <t>Abdulrauf Muazu</t>
  </si>
  <si>
    <t>N-NOT3-3</t>
  </si>
  <si>
    <t>Alhaji Murtala Kadawa</t>
  </si>
  <si>
    <t>N-NOT3-4</t>
  </si>
  <si>
    <t>Rabiu Muazu</t>
  </si>
  <si>
    <t>N-NOT3-5</t>
  </si>
  <si>
    <t>18/06/2016</t>
  </si>
  <si>
    <t>14/07/2016</t>
  </si>
  <si>
    <t>Guga Sabon Layi</t>
  </si>
  <si>
    <t>Mukhtar Abdullahi</t>
  </si>
  <si>
    <t>N-NOT4-2</t>
  </si>
  <si>
    <t>Kandarawa</t>
  </si>
  <si>
    <t>Alhaji Bishir Dangaladima</t>
  </si>
  <si>
    <t>N-NOT4-3</t>
  </si>
  <si>
    <t>Sarkin Fili</t>
  </si>
  <si>
    <t>N-NOT4-4</t>
  </si>
  <si>
    <t>Bello Tukur (Councilor)</t>
  </si>
  <si>
    <t>N-NOT4-5</t>
  </si>
  <si>
    <t>Ibrahim Mainji</t>
  </si>
  <si>
    <t>N-NOT4-6</t>
  </si>
  <si>
    <t>Unguwar Tumbau</t>
  </si>
  <si>
    <t>Abdullahi Akilu</t>
  </si>
  <si>
    <t>N-NOT4-7</t>
  </si>
  <si>
    <t>Ibrahim Abdulbasir (Councilor)</t>
  </si>
  <si>
    <t>N-NOT4-9</t>
  </si>
  <si>
    <t>Kurami</t>
  </si>
  <si>
    <t>Alhaji Akilu Idris</t>
  </si>
  <si>
    <t>N-NOT4-10</t>
  </si>
  <si>
    <t>Giwa</t>
  </si>
  <si>
    <t>Barebari</t>
  </si>
  <si>
    <t>Ibrahim Sale</t>
  </si>
  <si>
    <t>N-NOT5-1</t>
  </si>
  <si>
    <t>29/08/2016</t>
  </si>
  <si>
    <t>N-NOT5-3</t>
  </si>
  <si>
    <t>13/06/2016</t>
  </si>
  <si>
    <t>Gangare</t>
  </si>
  <si>
    <t>Alhaji Aliyu Musa</t>
  </si>
  <si>
    <t>N-NOT5-4</t>
  </si>
  <si>
    <t>Gangara</t>
  </si>
  <si>
    <t>Saidu Muhammed</t>
  </si>
  <si>
    <t>N-NOT5-5</t>
  </si>
  <si>
    <t>Unguwar Sarki</t>
  </si>
  <si>
    <t>Haruna Musa</t>
  </si>
  <si>
    <t>N-NOT5-6</t>
  </si>
  <si>
    <t>Alhaji Abdullahi Alhassan</t>
  </si>
  <si>
    <t>N-NOT5-7</t>
  </si>
  <si>
    <t>Unguwar Namama</t>
  </si>
  <si>
    <t>Yahaya Kasim</t>
  </si>
  <si>
    <t>N-NOT5-8</t>
  </si>
  <si>
    <t>Jibrin Abdusalam</t>
  </si>
  <si>
    <t>N-NOT5-9</t>
  </si>
  <si>
    <t>N-NOT6-1</t>
  </si>
  <si>
    <t>18/07/2016</t>
  </si>
  <si>
    <t>Sabon Garingazara</t>
  </si>
  <si>
    <t>Alhaji Yusuf Adamu</t>
  </si>
  <si>
    <t>N-NOT6-3</t>
  </si>
  <si>
    <t>N-NOT6-4</t>
  </si>
  <si>
    <t>Alhaji Dauda Garba</t>
  </si>
  <si>
    <t>N-NOT7-1</t>
  </si>
  <si>
    <t>26/06/2016</t>
  </si>
  <si>
    <t>24/07/2016</t>
  </si>
  <si>
    <t>14/08/2016</t>
  </si>
  <si>
    <t>Adamu Samaila</t>
  </si>
  <si>
    <t>N-NOT7-4</t>
  </si>
  <si>
    <t>Unguwar Baro</t>
  </si>
  <si>
    <t>Aliyu Gambo</t>
  </si>
  <si>
    <t>N-NOT7-5</t>
  </si>
  <si>
    <t>Ibrahim Hassan</t>
  </si>
  <si>
    <t>N-NOT7-6</t>
  </si>
  <si>
    <t>Sunusi Hamza</t>
  </si>
  <si>
    <t>N-NOT7-7</t>
  </si>
  <si>
    <t>Alhaji Mustafa Muhammad</t>
  </si>
  <si>
    <t>N-NOT7-8</t>
  </si>
  <si>
    <t>Kauru</t>
  </si>
  <si>
    <t>Yadin Kauru</t>
  </si>
  <si>
    <t>Abdu Abdullahi</t>
  </si>
  <si>
    <t>N-NOT8-1</t>
  </si>
  <si>
    <t>27/06/2016</t>
  </si>
  <si>
    <t>25/07/2016</t>
  </si>
  <si>
    <t>Kwazari</t>
  </si>
  <si>
    <t>Adamu Lawan</t>
  </si>
  <si>
    <t>N-NOT8-2</t>
  </si>
  <si>
    <t>Unguwar Kwazari</t>
  </si>
  <si>
    <t>Abdulaziz Alhassan</t>
  </si>
  <si>
    <t>N-NOT8-3</t>
  </si>
  <si>
    <t>Kagadama Junction</t>
  </si>
  <si>
    <t>Sulaiman Dauda</t>
  </si>
  <si>
    <t>N-NOT8-4</t>
  </si>
  <si>
    <t>Muhammed Auwal</t>
  </si>
  <si>
    <t>N-NOT8-5</t>
  </si>
  <si>
    <t>Doguwa Yamma</t>
  </si>
  <si>
    <t>N-NOT9-1</t>
  </si>
  <si>
    <t>21/06/2016</t>
  </si>
  <si>
    <t>16/07/2016</t>
  </si>
  <si>
    <t>Saugaga</t>
  </si>
  <si>
    <t>Kabiru Garba</t>
  </si>
  <si>
    <t>N-NOT9-2</t>
  </si>
  <si>
    <t>Abdullahi Isyaku</t>
  </si>
  <si>
    <t>N-NOT9-4</t>
  </si>
  <si>
    <t>Sabo Isyaku</t>
  </si>
  <si>
    <t>N-NOT9-6</t>
  </si>
  <si>
    <t>Abbas M. Falaki</t>
  </si>
  <si>
    <t>N-NOT9-7</t>
  </si>
  <si>
    <t>Rigada</t>
  </si>
  <si>
    <t>Jibrin Sarki</t>
  </si>
  <si>
    <t>N-NOT9-8</t>
  </si>
  <si>
    <t>Rabo Saleh</t>
  </si>
  <si>
    <t>N-NOT9-9</t>
  </si>
  <si>
    <t>Doguwa Arewa</t>
  </si>
  <si>
    <t>Sale Shehu</t>
  </si>
  <si>
    <t>N-NOT9-10</t>
  </si>
  <si>
    <t>Yar Kasuwa</t>
  </si>
  <si>
    <t>Alh. Bashir Sale</t>
  </si>
  <si>
    <t>N-NOT10-1</t>
  </si>
  <si>
    <t>17/07/2016</t>
  </si>
  <si>
    <t>Gidan Baya</t>
  </si>
  <si>
    <t>Alh. Bala Abdullahi</t>
  </si>
  <si>
    <t>N-NOT10-2</t>
  </si>
  <si>
    <t>Dr. Musa Abubakar Kudaru</t>
  </si>
  <si>
    <t>N-NOT10-3</t>
  </si>
  <si>
    <t>Sunusi Tanimu</t>
  </si>
  <si>
    <t>N-NOT10-4</t>
  </si>
  <si>
    <t>N-NOT10-5</t>
  </si>
  <si>
    <t>Musa lazarus</t>
  </si>
  <si>
    <t>N-NOT11-1</t>
  </si>
  <si>
    <t>15/07/2016</t>
  </si>
  <si>
    <t>27/08/2016</t>
  </si>
  <si>
    <t>N-NOT11-2</t>
  </si>
  <si>
    <t>Unguwan Duna</t>
  </si>
  <si>
    <t>N-NOT11-3</t>
  </si>
  <si>
    <t>Janfalan Duna</t>
  </si>
  <si>
    <t>Shuaibu Isiyaku</t>
  </si>
  <si>
    <t>N-NOT11-4</t>
  </si>
  <si>
    <t>Ayuba Lazarus</t>
  </si>
  <si>
    <t>N-NOT11-5</t>
  </si>
  <si>
    <t>Cudan Jaki</t>
  </si>
  <si>
    <t>Muazu Yohanna</t>
  </si>
  <si>
    <t>N-NOT11-6</t>
  </si>
  <si>
    <t>N-NOT11-7</t>
  </si>
  <si>
    <t>Mati Madaki</t>
  </si>
  <si>
    <t>N-NOT11-8</t>
  </si>
  <si>
    <t>T/Wada</t>
  </si>
  <si>
    <t>Gidan Sara</t>
  </si>
  <si>
    <t>Halliru Abubakar</t>
  </si>
  <si>
    <t>N-NOT12-1</t>
  </si>
  <si>
    <t>25/06/2016</t>
  </si>
  <si>
    <t>23/07/2016</t>
  </si>
  <si>
    <t>13/08/2016</t>
  </si>
  <si>
    <t>Mohammed Nasir</t>
  </si>
  <si>
    <t>N-NOT12-2</t>
  </si>
  <si>
    <t>Alhaji Ahmed Tela</t>
  </si>
  <si>
    <t>N-NOT12-3</t>
  </si>
  <si>
    <t>Hayin M. Bawa</t>
  </si>
  <si>
    <t>Murtala A. Umar</t>
  </si>
  <si>
    <t>N-NOT12-4</t>
  </si>
  <si>
    <t>Tallafi</t>
  </si>
  <si>
    <t>Rabiu Haruna</t>
  </si>
  <si>
    <t>N-NOT12-5</t>
  </si>
  <si>
    <t>Dayyabu Dauda</t>
  </si>
  <si>
    <t>N-NOT12-6</t>
  </si>
  <si>
    <t>Buri</t>
  </si>
  <si>
    <t>Labi</t>
  </si>
  <si>
    <t>Ya'u Alhassan</t>
  </si>
  <si>
    <t>N-NOT12-7</t>
  </si>
  <si>
    <t>Gidan Mai Shanun Aiki</t>
  </si>
  <si>
    <t>Danjummai Nakasa</t>
  </si>
  <si>
    <t>N-NOT12-8</t>
  </si>
  <si>
    <t>N-NOT13-1</t>
  </si>
  <si>
    <t>22/07/2016</t>
  </si>
  <si>
    <t>Alkasim Yahuza</t>
  </si>
  <si>
    <t>N-NOT13-2</t>
  </si>
  <si>
    <t>Yusuf Adamu</t>
  </si>
  <si>
    <t>N-NOT13-3</t>
  </si>
  <si>
    <t>Gidan Kudu</t>
  </si>
  <si>
    <t>Shuaibu Dankaka</t>
  </si>
  <si>
    <t>N-NOT13-4</t>
  </si>
  <si>
    <t>Tofa</t>
  </si>
  <si>
    <t>Doka</t>
  </si>
  <si>
    <t>Isiyaku Ibrahim</t>
  </si>
  <si>
    <t>N-NOT14-1</t>
  </si>
  <si>
    <t>Isa Saidu</t>
  </si>
  <si>
    <t>N-NOT14-2</t>
  </si>
  <si>
    <t>Kwami Riga</t>
  </si>
  <si>
    <t>Mustafa Sani</t>
  </si>
  <si>
    <t>N-NOT14-3</t>
  </si>
  <si>
    <t xml:space="preserve">Kwami </t>
  </si>
  <si>
    <t>Garba Hussaini</t>
  </si>
  <si>
    <t>N-NOT14-4</t>
  </si>
  <si>
    <t>Doka Hayi</t>
  </si>
  <si>
    <t>Abdullahi Muhammad</t>
  </si>
  <si>
    <t>N-NOT14-5</t>
  </si>
  <si>
    <t>Agro-ecological zone</t>
  </si>
  <si>
    <t>Northern Guinea Savanna</t>
  </si>
  <si>
    <t>Sudan savanna</t>
  </si>
  <si>
    <t xml:space="preserve">Kaduna </t>
  </si>
  <si>
    <t xml:space="preserve">Giwa </t>
  </si>
  <si>
    <t xml:space="preserve">Ikara </t>
  </si>
  <si>
    <t xml:space="preserve">Kauru </t>
  </si>
  <si>
    <t xml:space="preserve">Lere </t>
  </si>
  <si>
    <t xml:space="preserve">Makarfi </t>
  </si>
  <si>
    <t xml:space="preserve">Soba </t>
  </si>
  <si>
    <t xml:space="preserve">Kano </t>
  </si>
  <si>
    <t xml:space="preserve">Bunkure </t>
  </si>
  <si>
    <t xml:space="preserve">Doguwa </t>
  </si>
  <si>
    <t xml:space="preserve">Tofa </t>
  </si>
  <si>
    <t xml:space="preserve">Dandume  </t>
  </si>
  <si>
    <t xml:space="preserve">Faskari </t>
  </si>
  <si>
    <t xml:space="preserve">Funtua </t>
  </si>
  <si>
    <t>Sudan Savanna</t>
  </si>
  <si>
    <t>N (kg/ha)</t>
  </si>
  <si>
    <t>S (kg/ha)</t>
  </si>
  <si>
    <t>Ca (kg/ha)</t>
  </si>
  <si>
    <t>Mg (kg/ha)</t>
  </si>
  <si>
    <t>Zn (kg/ha)</t>
  </si>
  <si>
    <t>B (kg/ha)</t>
  </si>
  <si>
    <t>Ferilizer source</t>
  </si>
  <si>
    <t>Nutrient</t>
  </si>
  <si>
    <t>P2O5</t>
  </si>
  <si>
    <t>K2O</t>
  </si>
  <si>
    <t>Urea</t>
  </si>
  <si>
    <t>Murate of potash</t>
  </si>
  <si>
    <t>LGAs</t>
  </si>
  <si>
    <t>State</t>
  </si>
  <si>
    <r>
      <t xml:space="preserve">75 cm (inter-row spacing) </t>
    </r>
    <r>
      <rPr>
        <sz val="12"/>
        <color theme="1"/>
        <rFont val="Calibri"/>
        <family val="2"/>
      </rPr>
      <t>×</t>
    </r>
    <r>
      <rPr>
        <sz val="12"/>
        <color theme="1"/>
        <rFont val="Calibri"/>
        <family val="2"/>
        <scheme val="minor"/>
      </rPr>
      <t xml:space="preserve"> 25 cm (intra-row spacing)</t>
    </r>
  </si>
  <si>
    <t>variety</t>
  </si>
  <si>
    <t>IWD C2 SYN F2</t>
  </si>
  <si>
    <t>IWD C2 SYN F3</t>
  </si>
  <si>
    <t>IWD C2 SYN F4</t>
  </si>
  <si>
    <t>IWD C2 SYN F5</t>
  </si>
  <si>
    <t>IWD C2 SYN F6</t>
  </si>
  <si>
    <t>IWD C2 SYN F7</t>
  </si>
  <si>
    <t>IWD C2 SYN F9</t>
  </si>
  <si>
    <t>IWD C2 SYN F11</t>
  </si>
  <si>
    <t>IWD C2 SYN F12</t>
  </si>
  <si>
    <t>IWD C2 SYN F13</t>
  </si>
  <si>
    <t>IWD C2 SYN F14</t>
  </si>
  <si>
    <t>EVDT W STR</t>
  </si>
  <si>
    <t xml:space="preserve">Variety type </t>
  </si>
  <si>
    <t>Variety  type</t>
  </si>
  <si>
    <t>OBA SUP-9</t>
  </si>
  <si>
    <t>OBA SUP-10</t>
  </si>
  <si>
    <t>OBA SUP-11</t>
  </si>
  <si>
    <t>OBA SUP-12</t>
  </si>
  <si>
    <t>OBA SUP-13</t>
  </si>
  <si>
    <t>OBA SUP-14</t>
  </si>
  <si>
    <t>OBA SUP-15</t>
  </si>
  <si>
    <t>OBA SUP-16</t>
  </si>
  <si>
    <t>OBA SUP-17</t>
  </si>
  <si>
    <t>OBA SUP-18</t>
  </si>
  <si>
    <t>OBA SUP-19</t>
  </si>
  <si>
    <t>OBA SUP-20</t>
  </si>
  <si>
    <t>OBA SUP-21</t>
  </si>
  <si>
    <t>Single super phosphate</t>
  </si>
  <si>
    <t>Borax</t>
  </si>
  <si>
    <r>
      <t>Calcium sulphate (CaSO</t>
    </r>
    <r>
      <rPr>
        <vertAlign val="subscript"/>
        <sz val="12"/>
        <color theme="1"/>
        <rFont val="Times New Roman"/>
        <family val="1"/>
      </rPr>
      <t>4</t>
    </r>
    <r>
      <rPr>
        <sz val="12"/>
        <color theme="1"/>
        <rFont val="Times New Roman"/>
        <family val="1"/>
      </rPr>
      <t>)</t>
    </r>
  </si>
  <si>
    <r>
      <t>Magnesium sulphate (MgSO</t>
    </r>
    <r>
      <rPr>
        <vertAlign val="subscript"/>
        <sz val="12"/>
        <color theme="1"/>
        <rFont val="Times New Roman"/>
        <family val="1"/>
      </rPr>
      <t>4</t>
    </r>
    <r>
      <rPr>
        <sz val="12"/>
        <color theme="1"/>
        <rFont val="Times New Roman"/>
        <family val="1"/>
      </rPr>
      <t>)</t>
    </r>
  </si>
  <si>
    <t>Zinc sulphate (ZnSO4)</t>
  </si>
  <si>
    <r>
      <t>Magnesium sulphate (MgSO</t>
    </r>
    <r>
      <rPr>
        <vertAlign val="subscript"/>
        <sz val="12"/>
        <color theme="1"/>
        <rFont val="Times New Roman"/>
        <family val="1"/>
      </rPr>
      <t>4</t>
    </r>
    <r>
      <rPr>
        <sz val="12"/>
        <color theme="1"/>
        <rFont val="Times New Roman"/>
        <family val="1"/>
      </rPr>
      <t>), Calcium sulphate (CaSO4), Zinc sulphate (ZnSO4)</t>
    </r>
  </si>
  <si>
    <t>NG_2015_2016_NOTs_soil_leaf_yield_database.xlsx</t>
  </si>
  <si>
    <t>Nutrient Ommission Trials (NOTs) from three states in Nigeria. Six treatments, yield, soil and ear leaf, stover and grain nutrient contents</t>
  </si>
  <si>
    <t>OBA SUP-1</t>
  </si>
  <si>
    <t>BUK/IPNI</t>
  </si>
  <si>
    <t>Agroecological zone</t>
  </si>
  <si>
    <t>EXPagro</t>
  </si>
  <si>
    <t>experiment agroecological zone</t>
  </si>
  <si>
    <t>Time of experimentation</t>
  </si>
  <si>
    <t>Farm management history</t>
  </si>
  <si>
    <t>Experiment management practice</t>
  </si>
  <si>
    <t>Stover &amp; grain yield</t>
  </si>
  <si>
    <t>Experimental design</t>
  </si>
  <si>
    <t>Grain nutrient content analysis</t>
  </si>
  <si>
    <t>Stover nutrient content analysis</t>
  </si>
  <si>
    <t>potassium content in stover</t>
  </si>
  <si>
    <t>phosphorus content in stover</t>
  </si>
  <si>
    <t>nitrogen content in stover</t>
  </si>
  <si>
    <t>calcium content in stover</t>
  </si>
  <si>
    <t>magnesium content in stover</t>
  </si>
  <si>
    <t>sodium content in stover</t>
  </si>
  <si>
    <t>manganese content in stover</t>
  </si>
  <si>
    <t>iron content in stover</t>
  </si>
  <si>
    <t>zinc content in stover</t>
  </si>
  <si>
    <t>N_stover</t>
  </si>
  <si>
    <t>K_stover</t>
  </si>
  <si>
    <t>Ca_ stover</t>
  </si>
  <si>
    <t>Mn_stover</t>
  </si>
  <si>
    <t>Fe_stover</t>
  </si>
  <si>
    <t>Zn_stover</t>
  </si>
  <si>
    <t>P_stover</t>
  </si>
  <si>
    <t>Na_stover</t>
  </si>
  <si>
    <t>Plant spacing</t>
  </si>
  <si>
    <t>Plot size</t>
  </si>
  <si>
    <r>
      <t xml:space="preserve">5 m (width) </t>
    </r>
    <r>
      <rPr>
        <sz val="12"/>
        <color theme="1"/>
        <rFont val="Calibri"/>
        <family val="2"/>
      </rPr>
      <t>×</t>
    </r>
    <r>
      <rPr>
        <sz val="12"/>
        <color theme="1"/>
        <rFont val="Calibri"/>
        <family val="2"/>
        <scheme val="minor"/>
      </rPr>
      <t xml:space="preserve"> 6 m (length)</t>
    </r>
  </si>
  <si>
    <t>The treatments were laid out in a randomized complete design replicated across individual farmers’ fields</t>
  </si>
  <si>
    <r>
      <t xml:space="preserve">Experiment site code = </t>
    </r>
    <r>
      <rPr>
        <b/>
        <sz val="12"/>
        <color theme="1"/>
        <rFont val="Calibri"/>
        <family val="2"/>
        <scheme val="minor"/>
      </rPr>
      <t>EXPsit</t>
    </r>
  </si>
  <si>
    <t>Agronomic management</t>
  </si>
  <si>
    <t>Jairos Rurinda &amp; Bello M. Shehu</t>
  </si>
  <si>
    <t>BUK/IITA/IPNI</t>
  </si>
  <si>
    <t>2015/2016</t>
  </si>
  <si>
    <t>Mg_ stover</t>
  </si>
  <si>
    <t>Cu_stover</t>
  </si>
  <si>
    <t>N_grain</t>
  </si>
  <si>
    <t>P_grain</t>
  </si>
  <si>
    <t>K_grain</t>
  </si>
  <si>
    <t>Ca_ grain</t>
  </si>
  <si>
    <t>Mg_ grain</t>
  </si>
  <si>
    <t>Na_grain</t>
  </si>
  <si>
    <t>Mn_grain</t>
  </si>
  <si>
    <t>Cu_grain</t>
  </si>
  <si>
    <t>Fe_grain</t>
  </si>
  <si>
    <t>Zn_grain</t>
  </si>
  <si>
    <t>nitrogen content in grain</t>
  </si>
  <si>
    <t>phosphorus content in grain</t>
  </si>
  <si>
    <t>potassium content in grain</t>
  </si>
  <si>
    <t>calcium content in grain</t>
  </si>
  <si>
    <t>magnesium content in grain</t>
  </si>
  <si>
    <t>sodium content in grain</t>
  </si>
  <si>
    <t>manganese content in grain</t>
  </si>
  <si>
    <t>iron content in grain</t>
  </si>
  <si>
    <t>zinc content in grain</t>
  </si>
  <si>
    <t>copper content in stover</t>
  </si>
  <si>
    <t>%^</t>
  </si>
  <si>
    <t>copper content in grain</t>
  </si>
  <si>
    <t>LGA</t>
  </si>
  <si>
    <t>northern Nigeria</t>
  </si>
  <si>
    <t>105-110</t>
  </si>
  <si>
    <t>90-95</t>
  </si>
  <si>
    <t>Crop maturation</t>
  </si>
  <si>
    <t>105-118</t>
  </si>
  <si>
    <t>101 variables; 1040 observations for 2015 dataset; 59 variables; 1302 observations for 2016 dataset</t>
  </si>
  <si>
    <t>P (kg/ha)</t>
  </si>
  <si>
    <t>K (kg/ha)</t>
  </si>
  <si>
    <t>Stover nutrient uptake</t>
  </si>
  <si>
    <t>Grain nutrient uptake</t>
  </si>
  <si>
    <t>Experimetal design</t>
  </si>
  <si>
    <t>Ear leaf analysis data</t>
  </si>
  <si>
    <t>Rurinda J., Shehu B.M., Jibrin J.M., Lawan B.A., Crufurd P., Zingore S.  (2018). Data from nutrient omision trials etsablished in Kaduna, Kano and Katsina States in northern Nigeria in 2015 and 2016 main growing seaons.</t>
  </si>
  <si>
    <t>jairos.rurinda@gmail.com; jibrin@buk.edu.ng</t>
  </si>
  <si>
    <t>Total soil organic carbon (total C)</t>
  </si>
  <si>
    <t>Soil property</t>
  </si>
  <si>
    <t>Total nitrogen (total N)</t>
  </si>
  <si>
    <t>Micro-Kjeldahl digestion</t>
  </si>
  <si>
    <t>Soil pH in water (S/W ratio of 1:1)</t>
  </si>
  <si>
    <t>Available phosphorus (avail. P)</t>
  </si>
  <si>
    <t>Micronutrients (Zn, Fe, Cu, Mn and B)</t>
  </si>
  <si>
    <t xml:space="preserve">Mehlich-3 extraction procedure preceding inductively coupled plasma optical emission spectroscopy </t>
  </si>
  <si>
    <t>Exchangeable acidity (H + Al)</t>
  </si>
  <si>
    <t>IITA Laboratories in Ibadan, Nigeria</t>
  </si>
  <si>
    <t>Particle size distribution</t>
  </si>
  <si>
    <t>Contact person: Joseph Uponi (J.Uponi@cgiar.org)</t>
  </si>
  <si>
    <t>Method of analysis</t>
  </si>
  <si>
    <t>Modified Walkley &amp; Black chromic acid wet chemical oxidation and spectrophotometric</t>
  </si>
  <si>
    <t>Glass electrode pH meter</t>
  </si>
  <si>
    <t>Hydrometer method</t>
  </si>
  <si>
    <t>Extracting soil with 1N KCl and titration of the supernatant with 0.5M NaOH</t>
  </si>
  <si>
    <t>Available sulphur (avail. S),</t>
  </si>
  <si>
    <t>Exchangeable cations (K, Ca, Mg and Na)</t>
  </si>
  <si>
    <t>Soil analysis</t>
  </si>
  <si>
    <t>Plant analysis</t>
  </si>
  <si>
    <t>Concentration of total nitrogen in the grain and stover</t>
  </si>
  <si>
    <t>Micro-Kjeldahl digestion method</t>
  </si>
  <si>
    <t>Concentration of total P &amp; K in grain and stover</t>
  </si>
  <si>
    <r>
      <t>digestion with nitric acid (HNO</t>
    </r>
    <r>
      <rPr>
        <sz val="11"/>
        <color theme="1"/>
        <rFont val="Times New Roman"/>
        <family val="1"/>
      </rPr>
      <t>3) and concentrations measured with inductively coupled plasma optical emission spectroscopy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</si>
</sst>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
    <numFmt numFmtId="167" formatCode="0.0000"/>
    <numFmt numFmtId="168" formatCode="yyyy\-mm\-dd"/>
  </numFmts>
  <fonts count="31">
    <font>
      <sz val="12"/>
      <color theme="1"/>
      <name val="Calibri"/>
      <family val="2"/>
      <scheme val="minor"/>
    </font>
    <font>
      <sz val="11"/>
      <color theme="1"/>
      <name val="Calibri"/>
      <family val="2"/>
      <scheme val="minor"/>
    </font>
    <font>
      <b/>
      <sz val="12"/>
      <color theme="1"/>
      <name val="Calibri"/>
      <family val="2"/>
      <scheme val="minor"/>
    </font>
    <font>
      <b/>
      <sz val="12"/>
      <color rgb="FF000000"/>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color theme="1"/>
      <name val="Times New Roman"/>
      <family val="1"/>
    </font>
    <font>
      <b/>
      <sz val="18"/>
      <color theme="1"/>
      <name val="Times New Roman"/>
      <family val="1"/>
    </font>
    <font>
      <sz val="12"/>
      <color rgb="FF000000"/>
      <name val="Times New Roman"/>
      <family val="1"/>
    </font>
    <font>
      <b/>
      <sz val="12"/>
      <color rgb="FF00B050"/>
      <name val="Times New Roman"/>
      <family val="1"/>
    </font>
    <font>
      <b/>
      <sz val="14"/>
      <color rgb="FF00B050"/>
      <name val="Times New Roman"/>
      <family val="1"/>
    </font>
    <font>
      <sz val="10"/>
      <color rgb="FF000000"/>
      <name val="Arial"/>
      <family val="2"/>
    </font>
    <font>
      <b/>
      <sz val="10"/>
      <color theme="1"/>
      <name val="Arial"/>
      <family val="2"/>
    </font>
    <font>
      <sz val="11"/>
      <color rgb="FFFF0000"/>
      <name val="Calibri"/>
      <family val="2"/>
      <scheme val="minor"/>
    </font>
    <font>
      <sz val="12"/>
      <color rgb="FF000000"/>
      <name val="Calibri"/>
      <family val="2"/>
    </font>
    <font>
      <sz val="11"/>
      <name val="Calibri"/>
      <family val="2"/>
      <scheme val="minor"/>
    </font>
    <font>
      <sz val="11"/>
      <color theme="1"/>
      <name val="Times New Roman"/>
      <family val="1"/>
    </font>
    <font>
      <sz val="11"/>
      <name val="Arial"/>
      <family val="2"/>
    </font>
    <font>
      <sz val="10"/>
      <color rgb="FF000000"/>
      <name val="Calibri"/>
      <family val="2"/>
    </font>
    <font>
      <b/>
      <sz val="11"/>
      <color theme="0"/>
      <name val="Calibri"/>
      <family val="2"/>
      <scheme val="minor"/>
    </font>
    <font>
      <b/>
      <sz val="14"/>
      <color rgb="FF000000"/>
      <name val="Calibri"/>
      <family val="2"/>
      <scheme val="minor"/>
    </font>
    <font>
      <sz val="11"/>
      <color rgb="FF000000"/>
      <name val="Calibri"/>
      <family val="2"/>
      <scheme val="minor"/>
    </font>
    <font>
      <b/>
      <vertAlign val="superscript"/>
      <sz val="11"/>
      <color rgb="FFFF0000"/>
      <name val="Calibri"/>
      <family val="2"/>
      <scheme val="minor"/>
    </font>
    <font>
      <b/>
      <sz val="11"/>
      <color rgb="FFFF0000"/>
      <name val="Calibri"/>
      <family val="2"/>
      <scheme val="minor"/>
    </font>
    <font>
      <sz val="11"/>
      <color theme="1"/>
      <name val="Arial"/>
      <family val="2"/>
    </font>
    <font>
      <b/>
      <sz val="11"/>
      <color rgb="FF00B050"/>
      <name val="Calibri"/>
      <family val="2"/>
      <scheme val="minor"/>
    </font>
    <font>
      <sz val="12"/>
      <color theme="1"/>
      <name val="Calibri"/>
      <family val="2"/>
    </font>
    <font>
      <vertAlign val="subscript"/>
      <sz val="12"/>
      <color theme="1"/>
      <name val="Times New Roman"/>
      <family val="1"/>
    </font>
    <font>
      <b/>
      <sz val="11"/>
      <color theme="1"/>
      <name val="Calibri"/>
      <family val="2"/>
      <scheme val="minor"/>
    </font>
    <font>
      <sz val="10"/>
      <color theme="1"/>
      <name val="URWPalladioL-Roma"/>
    </font>
  </fonts>
  <fills count="12">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rgb="FF92D050"/>
        <bgColor indexed="64"/>
      </patternFill>
    </fill>
    <fill>
      <patternFill patternType="solid">
        <fgColor theme="6"/>
        <bgColor indexed="64"/>
      </patternFill>
    </fill>
    <fill>
      <patternFill patternType="solid">
        <fgColor rgb="FFFFFF00"/>
        <bgColor indexed="64"/>
      </patternFill>
    </fill>
    <fill>
      <patternFill patternType="solid">
        <fgColor rgb="FF009900"/>
        <bgColor indexed="64"/>
      </patternFill>
    </fill>
    <fill>
      <patternFill patternType="solid">
        <fgColor rgb="FFD9D9D9"/>
        <bgColor rgb="FF000000"/>
      </patternFill>
    </fill>
    <fill>
      <patternFill patternType="solid">
        <fgColor rgb="FFFFFFFF"/>
        <bgColor rgb="FF000000"/>
      </patternFill>
    </fill>
    <fill>
      <patternFill patternType="solid">
        <fgColor theme="0"/>
        <bgColor rgb="FF000000"/>
      </patternFill>
    </fill>
    <fill>
      <patternFill patternType="solid">
        <fgColor rgb="FFFFFF00"/>
        <bgColor rgb="FF000000"/>
      </patternFill>
    </fill>
  </fills>
  <borders count="20">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rgb="FF404040"/>
      </left>
      <right style="medium">
        <color rgb="FFBFBFBF"/>
      </right>
      <top style="medium">
        <color rgb="FF404040"/>
      </top>
      <bottom style="medium">
        <color rgb="FFBFBFBF"/>
      </bottom>
      <diagonal/>
    </border>
    <border>
      <left/>
      <right style="medium">
        <color rgb="FFBFBFBF"/>
      </right>
      <top style="medium">
        <color rgb="FF404040"/>
      </top>
      <bottom style="medium">
        <color rgb="FFBFBFBF"/>
      </bottom>
      <diagonal/>
    </border>
    <border>
      <left/>
      <right style="medium">
        <color rgb="FF404040"/>
      </right>
      <top style="medium">
        <color rgb="FF404040"/>
      </top>
      <bottom style="medium">
        <color rgb="FFBFBFBF"/>
      </bottom>
      <diagonal/>
    </border>
    <border>
      <left style="medium">
        <color rgb="FF404040"/>
      </left>
      <right style="medium">
        <color rgb="FFBFBFBF"/>
      </right>
      <top/>
      <bottom/>
      <diagonal/>
    </border>
    <border>
      <left/>
      <right style="medium">
        <color rgb="FFBFBFBF"/>
      </right>
      <top/>
      <bottom/>
      <diagonal/>
    </border>
    <border>
      <left/>
      <right style="medium">
        <color rgb="FF404040"/>
      </right>
      <top/>
      <bottom/>
      <diagonal/>
    </border>
    <border>
      <left style="thin">
        <color rgb="FF404040"/>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404040"/>
      </left>
      <right style="thin">
        <color auto="1"/>
      </right>
      <top/>
      <bottom style="thin">
        <color auto="1"/>
      </bottom>
      <diagonal/>
    </border>
    <border>
      <left/>
      <right style="thin">
        <color auto="1"/>
      </right>
      <top/>
      <bottom style="thin">
        <color auto="1"/>
      </bottom>
      <diagonal/>
    </border>
    <border>
      <left style="thin">
        <color indexed="64"/>
      </left>
      <right/>
      <top style="thin">
        <color indexed="64"/>
      </top>
      <bottom style="thin">
        <color indexed="64"/>
      </bottom>
      <diagonal/>
    </border>
  </borders>
  <cellStyleXfs count="51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 fillId="0" borderId="0"/>
  </cellStyleXfs>
  <cellXfs count="107">
    <xf numFmtId="0" fontId="0" fillId="0" borderId="0" xfId="0"/>
    <xf numFmtId="0" fontId="0" fillId="0" borderId="1" xfId="0" applyBorder="1"/>
    <xf numFmtId="0" fontId="8" fillId="0" borderId="2" xfId="0" applyFont="1" applyBorder="1" applyAlignment="1">
      <alignment horizontal="center"/>
    </xf>
    <xf numFmtId="0" fontId="8" fillId="0" borderId="3" xfId="0" applyFont="1" applyBorder="1" applyAlignment="1">
      <alignment horizontal="center"/>
    </xf>
    <xf numFmtId="0" fontId="8" fillId="0" borderId="4" xfId="0" applyFont="1" applyBorder="1"/>
    <xf numFmtId="0" fontId="12" fillId="0" borderId="1" xfId="0" applyFont="1" applyBorder="1" applyAlignment="1">
      <alignment vertical="center"/>
    </xf>
    <xf numFmtId="1" fontId="12" fillId="0" borderId="1" xfId="0" applyNumberFormat="1" applyFont="1" applyBorder="1" applyAlignment="1">
      <alignment horizontal="center" vertical="center"/>
    </xf>
    <xf numFmtId="0" fontId="0" fillId="0" borderId="1" xfId="0" applyBorder="1" applyAlignment="1">
      <alignment horizontal="center"/>
    </xf>
    <xf numFmtId="1" fontId="12" fillId="2" borderId="1" xfId="0" applyNumberFormat="1" applyFont="1" applyFill="1" applyBorder="1" applyAlignment="1">
      <alignment horizontal="center" vertical="center"/>
    </xf>
    <xf numFmtId="0" fontId="0" fillId="3" borderId="1" xfId="0" applyFill="1" applyBorder="1" applyAlignment="1">
      <alignment wrapText="1"/>
    </xf>
    <xf numFmtId="0" fontId="0" fillId="3" borderId="1" xfId="0" applyFill="1" applyBorder="1"/>
    <xf numFmtId="0" fontId="0" fillId="3" borderId="1" xfId="0" applyFill="1" applyBorder="1" applyAlignment="1">
      <alignment horizontal="center"/>
    </xf>
    <xf numFmtId="0" fontId="12" fillId="0" borderId="1" xfId="0" applyFont="1" applyBorder="1" applyAlignment="1">
      <alignment horizontal="center" vertical="center"/>
    </xf>
    <xf numFmtId="0" fontId="0" fillId="0" borderId="1" xfId="0" applyBorder="1" applyAlignment="1">
      <alignment horizontal="left"/>
    </xf>
    <xf numFmtId="0" fontId="0" fillId="0" borderId="0" xfId="0" applyAlignment="1">
      <alignment vertical="top"/>
    </xf>
    <xf numFmtId="14" fontId="0" fillId="0" borderId="0" xfId="0" applyNumberFormat="1" applyAlignment="1">
      <alignment horizontal="left"/>
    </xf>
    <xf numFmtId="0" fontId="16" fillId="0" borderId="0" xfId="0" applyFont="1"/>
    <xf numFmtId="0" fontId="14" fillId="0" borderId="0" xfId="0" applyFont="1"/>
    <xf numFmtId="0" fontId="0" fillId="0" borderId="0" xfId="0" applyAlignment="1">
      <alignment horizontal="left"/>
    </xf>
    <xf numFmtId="0" fontId="17" fillId="0" borderId="0" xfId="0" applyFont="1" applyAlignment="1">
      <alignment horizontal="left" vertical="center" wrapText="1"/>
    </xf>
    <xf numFmtId="14" fontId="17" fillId="0" borderId="0" xfId="0" applyNumberFormat="1" applyFont="1" applyAlignment="1">
      <alignment horizontal="left" vertical="center" wrapText="1"/>
    </xf>
    <xf numFmtId="0" fontId="17" fillId="0" borderId="0" xfId="0" applyFont="1" applyAlignment="1">
      <alignment vertical="center" wrapText="1"/>
    </xf>
    <xf numFmtId="14" fontId="0" fillId="0" borderId="0" xfId="0" applyNumberFormat="1"/>
    <xf numFmtId="14" fontId="0" fillId="0" borderId="0" xfId="0" applyNumberFormat="1" applyAlignment="1">
      <alignment vertical="center"/>
    </xf>
    <xf numFmtId="164" fontId="0" fillId="0" borderId="0" xfId="0" applyNumberFormat="1" applyAlignment="1">
      <alignment horizontal="center"/>
    </xf>
    <xf numFmtId="2" fontId="0" fillId="0" borderId="0" xfId="0" applyNumberFormat="1" applyAlignment="1">
      <alignment horizontal="center"/>
    </xf>
    <xf numFmtId="165" fontId="0" fillId="0" borderId="0" xfId="0" applyNumberFormat="1" applyAlignment="1">
      <alignment horizontal="center"/>
    </xf>
    <xf numFmtId="1" fontId="0" fillId="0" borderId="0" xfId="0" applyNumberFormat="1" applyAlignment="1">
      <alignment horizontal="center"/>
    </xf>
    <xf numFmtId="2" fontId="16" fillId="0" borderId="0" xfId="0" applyNumberFormat="1" applyFont="1" applyAlignment="1">
      <alignment horizontal="center"/>
    </xf>
    <xf numFmtId="2" fontId="18" fillId="0" borderId="0" xfId="0" applyNumberFormat="1" applyFont="1"/>
    <xf numFmtId="1" fontId="18" fillId="0" borderId="0" xfId="0" applyNumberFormat="1" applyFont="1"/>
    <xf numFmtId="0" fontId="0" fillId="0" borderId="0" xfId="0" applyAlignment="1">
      <alignment vertical="center"/>
    </xf>
    <xf numFmtId="2" fontId="18" fillId="0" borderId="0" xfId="0" applyNumberFormat="1" applyFont="1" applyAlignment="1">
      <alignment horizontal="center"/>
    </xf>
    <xf numFmtId="1" fontId="0" fillId="0" borderId="0" xfId="0" applyNumberFormat="1"/>
    <xf numFmtId="0" fontId="10" fillId="0" borderId="5" xfId="0" applyFont="1" applyBorder="1" applyAlignment="1">
      <alignment horizontal="center" vertical="top"/>
    </xf>
    <xf numFmtId="0" fontId="7" fillId="0" borderId="1" xfId="0" applyFont="1" applyBorder="1" applyAlignment="1">
      <alignment vertical="top" wrapText="1"/>
    </xf>
    <xf numFmtId="0" fontId="7" fillId="0" borderId="6" xfId="0" applyFont="1" applyBorder="1" applyAlignment="1">
      <alignment vertical="top" wrapText="1"/>
    </xf>
    <xf numFmtId="0" fontId="0" fillId="0" borderId="0" xfId="0" applyAlignment="1">
      <alignment vertical="top" wrapText="1"/>
    </xf>
    <xf numFmtId="0" fontId="11" fillId="0" borderId="5" xfId="0" applyFont="1" applyBorder="1" applyAlignment="1">
      <alignment horizontal="center" vertical="top"/>
    </xf>
    <xf numFmtId="0" fontId="11" fillId="0" borderId="7" xfId="0" applyFont="1" applyBorder="1" applyAlignment="1">
      <alignment horizontal="center" vertical="top"/>
    </xf>
    <xf numFmtId="0" fontId="9" fillId="0" borderId="8" xfId="0" applyFont="1" applyBorder="1" applyAlignment="1">
      <alignment vertical="top" wrapText="1"/>
    </xf>
    <xf numFmtId="0" fontId="2" fillId="0" borderId="1" xfId="0" applyFont="1" applyBorder="1" applyAlignment="1">
      <alignment horizontal="left"/>
    </xf>
    <xf numFmtId="0" fontId="2" fillId="3" borderId="1" xfId="0" applyFont="1" applyFill="1" applyBorder="1" applyAlignment="1">
      <alignment horizontal="center"/>
    </xf>
    <xf numFmtId="0" fontId="2" fillId="0" borderId="1" xfId="0" applyFont="1" applyBorder="1" applyAlignment="1">
      <alignment horizontal="center"/>
    </xf>
    <xf numFmtId="0" fontId="2" fillId="3" borderId="1" xfId="0" applyFont="1" applyFill="1" applyBorder="1"/>
    <xf numFmtId="0" fontId="2" fillId="0" borderId="1" xfId="0" applyFont="1" applyBorder="1"/>
    <xf numFmtId="0" fontId="0" fillId="3" borderId="1" xfId="0" applyFill="1" applyBorder="1" applyAlignment="1">
      <alignment horizontal="center" wrapText="1"/>
    </xf>
    <xf numFmtId="0" fontId="13" fillId="5" borderId="1" xfId="0" applyFont="1" applyFill="1" applyBorder="1" applyAlignment="1">
      <alignment wrapText="1"/>
    </xf>
    <xf numFmtId="0" fontId="13" fillId="5" borderId="1" xfId="0" applyFont="1" applyFill="1" applyBorder="1" applyAlignment="1">
      <alignment horizontal="center" wrapText="1"/>
    </xf>
    <xf numFmtId="0" fontId="0" fillId="6" borderId="1" xfId="0" applyFill="1" applyBorder="1"/>
    <xf numFmtId="0" fontId="0" fillId="5" borderId="0" xfId="0" applyFill="1" applyAlignment="1">
      <alignment vertical="top" wrapText="1"/>
    </xf>
    <xf numFmtId="0" fontId="0" fillId="5" borderId="0" xfId="0" applyFill="1" applyAlignment="1">
      <alignment vertical="top"/>
    </xf>
    <xf numFmtId="0" fontId="6" fillId="5" borderId="0" xfId="0" applyFont="1" applyFill="1" applyAlignment="1">
      <alignment vertical="top" wrapText="1"/>
    </xf>
    <xf numFmtId="0" fontId="2" fillId="0" borderId="0" xfId="0" applyFont="1"/>
    <xf numFmtId="0" fontId="2" fillId="3" borderId="0" xfId="0" applyFont="1" applyFill="1"/>
    <xf numFmtId="0" fontId="0" fillId="3" borderId="0" xfId="0" applyFill="1"/>
    <xf numFmtId="0" fontId="0" fillId="0" borderId="0" xfId="0" applyAlignment="1">
      <alignment horizontal="center"/>
    </xf>
    <xf numFmtId="0" fontId="0" fillId="3" borderId="0" xfId="0" applyFill="1" applyAlignment="1">
      <alignment wrapText="1"/>
    </xf>
    <xf numFmtId="0" fontId="0" fillId="4" borderId="1" xfId="0" applyFill="1" applyBorder="1" applyAlignment="1">
      <alignment vertical="top" wrapText="1"/>
    </xf>
    <xf numFmtId="0" fontId="0" fillId="4" borderId="1" xfId="0" applyFill="1" applyBorder="1" applyAlignment="1">
      <alignment vertical="top"/>
    </xf>
    <xf numFmtId="0" fontId="6" fillId="4" borderId="1" xfId="0" applyFont="1" applyFill="1" applyBorder="1" applyAlignment="1">
      <alignment vertical="top" wrapText="1"/>
    </xf>
    <xf numFmtId="0" fontId="0" fillId="5" borderId="0" xfId="0" applyFill="1" applyAlignment="1">
      <alignment horizontal="left" vertical="top" wrapText="1"/>
    </xf>
    <xf numFmtId="0" fontId="20" fillId="7" borderId="1" xfId="0" applyFont="1" applyFill="1" applyBorder="1"/>
    <xf numFmtId="0" fontId="16" fillId="0" borderId="1" xfId="0" applyFont="1" applyBorder="1"/>
    <xf numFmtId="166" fontId="0" fillId="0" borderId="0" xfId="0" applyNumberFormat="1"/>
    <xf numFmtId="167" fontId="0" fillId="0" borderId="0" xfId="0" applyNumberFormat="1"/>
    <xf numFmtId="0" fontId="21" fillId="8" borderId="9" xfId="0" applyFont="1" applyFill="1" applyBorder="1" applyAlignment="1">
      <alignment vertical="center" wrapText="1"/>
    </xf>
    <xf numFmtId="0" fontId="21" fillId="8" borderId="10" xfId="0" applyFont="1" applyFill="1" applyBorder="1" applyAlignment="1">
      <alignment vertical="center" wrapText="1"/>
    </xf>
    <xf numFmtId="0" fontId="21" fillId="8" borderId="11" xfId="0" applyFont="1" applyFill="1" applyBorder="1" applyAlignment="1">
      <alignment horizontal="justify" vertical="center" wrapText="1"/>
    </xf>
    <xf numFmtId="0" fontId="21" fillId="8" borderId="0" xfId="0" applyFont="1" applyFill="1" applyAlignment="1">
      <alignment horizontal="justify" vertical="center" wrapText="1"/>
    </xf>
    <xf numFmtId="0" fontId="22" fillId="0" borderId="12" xfId="0" applyFont="1" applyBorder="1" applyAlignment="1">
      <alignment vertical="center" wrapText="1"/>
    </xf>
    <xf numFmtId="0" fontId="22" fillId="0" borderId="13" xfId="0" applyFont="1" applyBorder="1" applyAlignment="1">
      <alignment vertical="center" wrapText="1"/>
    </xf>
    <xf numFmtId="0" fontId="22" fillId="0" borderId="14" xfId="0" applyFont="1" applyBorder="1" applyAlignment="1">
      <alignment vertical="center" wrapText="1"/>
    </xf>
    <xf numFmtId="0" fontId="22" fillId="0" borderId="0" xfId="0" applyFont="1" applyAlignment="1">
      <alignment vertical="center" wrapText="1"/>
    </xf>
    <xf numFmtId="0" fontId="22" fillId="9" borderId="15" xfId="0" applyFont="1" applyFill="1" applyBorder="1" applyAlignment="1">
      <alignment vertical="center" wrapText="1"/>
    </xf>
    <xf numFmtId="0" fontId="22" fillId="9" borderId="16" xfId="0" applyFont="1" applyFill="1" applyBorder="1" applyAlignment="1">
      <alignment vertical="center" wrapText="1"/>
    </xf>
    <xf numFmtId="0" fontId="22" fillId="9" borderId="17" xfId="0" applyFont="1" applyFill="1" applyBorder="1" applyAlignment="1">
      <alignment vertical="center" wrapText="1"/>
    </xf>
    <xf numFmtId="0" fontId="22" fillId="9" borderId="18" xfId="0" applyFont="1" applyFill="1" applyBorder="1" applyAlignment="1">
      <alignment vertical="center" wrapText="1"/>
    </xf>
    <xf numFmtId="0" fontId="22" fillId="10" borderId="18" xfId="0" applyFont="1" applyFill="1" applyBorder="1" applyAlignment="1">
      <alignment vertical="center" wrapText="1"/>
    </xf>
    <xf numFmtId="14" fontId="22" fillId="11" borderId="18" xfId="0" applyNumberFormat="1" applyFont="1" applyFill="1" applyBorder="1" applyAlignment="1">
      <alignment horizontal="left" vertical="center" wrapText="1"/>
    </xf>
    <xf numFmtId="0" fontId="22" fillId="11" borderId="18" xfId="0" applyFont="1" applyFill="1" applyBorder="1" applyAlignment="1">
      <alignment vertical="center" wrapText="1"/>
    </xf>
    <xf numFmtId="14" fontId="22" fillId="9" borderId="18" xfId="0" applyNumberFormat="1" applyFont="1" applyFill="1" applyBorder="1" applyAlignment="1">
      <alignment horizontal="left" vertical="center" wrapText="1"/>
    </xf>
    <xf numFmtId="0" fontId="22" fillId="9" borderId="17" xfId="0" applyFont="1" applyFill="1" applyBorder="1" applyAlignment="1">
      <alignment horizontal="justify" vertical="center" wrapText="1"/>
    </xf>
    <xf numFmtId="0" fontId="22" fillId="9" borderId="18" xfId="0" applyFont="1" applyFill="1" applyBorder="1" applyAlignment="1">
      <alignment horizontal="justify" vertical="center" wrapText="1"/>
    </xf>
    <xf numFmtId="0" fontId="4" fillId="9" borderId="18" xfId="509" applyFill="1" applyBorder="1" applyAlignment="1">
      <alignment vertical="center" wrapText="1"/>
    </xf>
    <xf numFmtId="1" fontId="0" fillId="5" borderId="0" xfId="0" applyNumberFormat="1" applyFill="1" applyAlignment="1">
      <alignment vertical="top" wrapText="1"/>
    </xf>
    <xf numFmtId="2" fontId="0" fillId="0" borderId="0" xfId="0" applyNumberFormat="1"/>
    <xf numFmtId="0" fontId="16" fillId="0" borderId="19" xfId="0" applyFont="1" applyBorder="1"/>
    <xf numFmtId="0" fontId="0" fillId="0" borderId="16" xfId="0" applyBorder="1"/>
    <xf numFmtId="0" fontId="16" fillId="0" borderId="16" xfId="0" applyFont="1" applyBorder="1"/>
    <xf numFmtId="14" fontId="0" fillId="0" borderId="1" xfId="0" applyNumberFormat="1" applyBorder="1"/>
    <xf numFmtId="168" fontId="16" fillId="0" borderId="1" xfId="0" applyNumberFormat="1" applyFont="1" applyBorder="1"/>
    <xf numFmtId="1" fontId="16" fillId="0" borderId="1" xfId="0" applyNumberFormat="1" applyFont="1" applyBorder="1"/>
    <xf numFmtId="2" fontId="16" fillId="0" borderId="1" xfId="0" applyNumberFormat="1" applyFont="1" applyBorder="1"/>
    <xf numFmtId="2" fontId="0" fillId="0" borderId="1" xfId="0" applyNumberFormat="1" applyBorder="1" applyAlignment="1">
      <alignment horizontal="center"/>
    </xf>
    <xf numFmtId="2" fontId="25" fillId="0" borderId="1" xfId="0" applyNumberFormat="1" applyFont="1" applyBorder="1" applyAlignment="1">
      <alignment horizontal="center"/>
    </xf>
    <xf numFmtId="0" fontId="0" fillId="0" borderId="1" xfId="0" applyBorder="1" applyAlignment="1">
      <alignment vertical="top"/>
    </xf>
    <xf numFmtId="0" fontId="26" fillId="0" borderId="0" xfId="0" applyFont="1"/>
    <xf numFmtId="0" fontId="1" fillId="0" borderId="1" xfId="510" applyBorder="1"/>
    <xf numFmtId="0" fontId="27" fillId="0" borderId="0" xfId="0" applyFont="1"/>
    <xf numFmtId="0" fontId="7" fillId="0" borderId="0" xfId="0" applyFont="1"/>
    <xf numFmtId="0" fontId="2" fillId="0" borderId="0" xfId="0" applyFont="1" applyAlignment="1">
      <alignment horizontal="center" vertical="top"/>
    </xf>
    <xf numFmtId="0" fontId="30" fillId="0" borderId="1" xfId="0" applyFont="1" applyBorder="1"/>
    <xf numFmtId="0" fontId="29" fillId="0" borderId="0" xfId="0" applyFont="1"/>
    <xf numFmtId="0" fontId="2" fillId="0" borderId="0" xfId="0" applyFont="1" applyAlignment="1">
      <alignment horizontal="center" vertical="top"/>
    </xf>
    <xf numFmtId="0" fontId="1" fillId="6" borderId="1" xfId="510" applyFill="1" applyBorder="1"/>
    <xf numFmtId="0" fontId="0" fillId="6" borderId="0" xfId="0" applyFill="1"/>
  </cellXfs>
  <cellStyles count="5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cellStyle name="Normal" xfId="0" builtinId="0"/>
    <cellStyle name="Normal 2" xfId="510" xr:uid="{00000000-0005-0000-0000-0000FE010000}"/>
  </cellStyles>
  <dxfs count="0"/>
  <tableStyles count="0" defaultTableStyle="TableStyleMedium9" defaultPivotStyle="PivotStyleLight16"/>
  <colors>
    <mruColors>
      <color rgb="FF0000FF"/>
      <color rgb="FF77A05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609600</xdr:colOff>
          <xdr:row>15</xdr:row>
          <xdr:rowOff>53340</xdr:rowOff>
        </xdr:from>
        <xdr:to>
          <xdr:col>4</xdr:col>
          <xdr:colOff>1386840</xdr:colOff>
          <xdr:row>15</xdr:row>
          <xdr:rowOff>594360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68580</xdr:colOff>
          <xdr:row>1</xdr:row>
          <xdr:rowOff>91440</xdr:rowOff>
        </xdr:from>
        <xdr:to>
          <xdr:col>2</xdr:col>
          <xdr:colOff>304800</xdr:colOff>
          <xdr:row>4</xdr:row>
          <xdr:rowOff>152400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workbookViewId="0">
      <selection activeCell="E24" sqref="E24"/>
    </sheetView>
  </sheetViews>
  <sheetFormatPr defaultColWidth="11" defaultRowHeight="15.6"/>
  <cols>
    <col min="1" max="1" width="14.09765625" customWidth="1"/>
    <col min="2" max="2" width="16.59765625" customWidth="1"/>
    <col min="3" max="3" width="17.3984375" customWidth="1"/>
    <col min="4" max="4" width="21.8984375" customWidth="1"/>
    <col min="5" max="5" width="29" customWidth="1"/>
  </cols>
  <sheetData>
    <row r="1" spans="1:5" ht="18.600000000000001" thickBot="1">
      <c r="A1" s="66" t="s">
        <v>580</v>
      </c>
      <c r="B1" s="67" t="s">
        <v>581</v>
      </c>
      <c r="C1" s="67" t="s">
        <v>582</v>
      </c>
      <c r="D1" s="68" t="s">
        <v>583</v>
      </c>
      <c r="E1" s="69" t="s">
        <v>584</v>
      </c>
    </row>
    <row r="2" spans="1:5" ht="43.2">
      <c r="A2" s="70" t="s">
        <v>585</v>
      </c>
      <c r="B2" s="71" t="s">
        <v>586</v>
      </c>
      <c r="C2" s="71" t="s">
        <v>587</v>
      </c>
      <c r="D2" s="72" t="s">
        <v>588</v>
      </c>
      <c r="E2" s="73" t="s">
        <v>1025</v>
      </c>
    </row>
    <row r="3" spans="1:5" ht="72">
      <c r="A3" s="74" t="s">
        <v>589</v>
      </c>
      <c r="B3" s="75" t="s">
        <v>590</v>
      </c>
      <c r="C3" s="75" t="s">
        <v>587</v>
      </c>
      <c r="D3" s="75" t="s">
        <v>591</v>
      </c>
      <c r="E3" s="75" t="s">
        <v>1062</v>
      </c>
    </row>
    <row r="4" spans="1:5" ht="28.8">
      <c r="A4" s="76" t="s">
        <v>592</v>
      </c>
      <c r="B4" s="77" t="s">
        <v>593</v>
      </c>
      <c r="C4" s="77" t="s">
        <v>594</v>
      </c>
      <c r="D4" s="77" t="s">
        <v>595</v>
      </c>
      <c r="E4" s="77" t="s">
        <v>596</v>
      </c>
    </row>
    <row r="5" spans="1:5" ht="57.6">
      <c r="A5" s="76" t="s">
        <v>10</v>
      </c>
      <c r="B5" s="77" t="s">
        <v>597</v>
      </c>
      <c r="C5" s="77" t="s">
        <v>598</v>
      </c>
      <c r="D5" s="77" t="s">
        <v>599</v>
      </c>
      <c r="E5" s="77" t="s">
        <v>1026</v>
      </c>
    </row>
    <row r="6" spans="1:5" ht="43.2">
      <c r="A6" s="76" t="s">
        <v>600</v>
      </c>
      <c r="B6" s="77"/>
      <c r="C6" s="77"/>
      <c r="D6" s="77"/>
      <c r="E6" s="78" t="s">
        <v>1095</v>
      </c>
    </row>
    <row r="7" spans="1:5" ht="43.2">
      <c r="A7" s="76" t="s">
        <v>601</v>
      </c>
      <c r="B7" s="77" t="s">
        <v>602</v>
      </c>
      <c r="C7" s="77" t="s">
        <v>598</v>
      </c>
      <c r="D7" s="77" t="s">
        <v>603</v>
      </c>
      <c r="E7" s="77" t="s">
        <v>1063</v>
      </c>
    </row>
    <row r="8" spans="1:5" ht="43.2">
      <c r="A8" s="76" t="s">
        <v>601</v>
      </c>
      <c r="B8" s="77" t="s">
        <v>604</v>
      </c>
      <c r="C8" s="77" t="s">
        <v>605</v>
      </c>
      <c r="D8" s="77" t="s">
        <v>606</v>
      </c>
      <c r="E8" s="77" t="s">
        <v>1028</v>
      </c>
    </row>
    <row r="9" spans="1:5" ht="43.2">
      <c r="A9" s="76" t="s">
        <v>601</v>
      </c>
      <c r="B9" s="77" t="s">
        <v>607</v>
      </c>
      <c r="C9" s="77" t="s">
        <v>605</v>
      </c>
      <c r="D9" s="77" t="s">
        <v>608</v>
      </c>
      <c r="E9" s="77" t="s">
        <v>326</v>
      </c>
    </row>
    <row r="10" spans="1:5" ht="28.8">
      <c r="A10" s="76" t="s">
        <v>601</v>
      </c>
      <c r="B10" s="77" t="s">
        <v>609</v>
      </c>
      <c r="C10" s="77" t="s">
        <v>598</v>
      </c>
      <c r="D10" s="77" t="s">
        <v>610</v>
      </c>
      <c r="E10" s="77" t="s">
        <v>611</v>
      </c>
    </row>
    <row r="11" spans="1:5" ht="28.8">
      <c r="A11" s="76" t="s">
        <v>601</v>
      </c>
      <c r="B11" s="77" t="s">
        <v>612</v>
      </c>
      <c r="C11" s="77" t="s">
        <v>598</v>
      </c>
      <c r="D11" s="77" t="s">
        <v>613</v>
      </c>
      <c r="E11" s="77" t="s">
        <v>614</v>
      </c>
    </row>
    <row r="12" spans="1:5" ht="28.8">
      <c r="A12" s="76" t="s">
        <v>615</v>
      </c>
      <c r="B12" s="77" t="s">
        <v>616</v>
      </c>
      <c r="C12" s="77" t="s">
        <v>598</v>
      </c>
      <c r="D12" s="77" t="s">
        <v>617</v>
      </c>
      <c r="E12" s="79" t="s">
        <v>1064</v>
      </c>
    </row>
    <row r="13" spans="1:5" ht="57.6">
      <c r="A13" s="76" t="s">
        <v>618</v>
      </c>
      <c r="B13" s="77" t="s">
        <v>619</v>
      </c>
      <c r="C13" s="77" t="s">
        <v>598</v>
      </c>
      <c r="D13" s="77" t="s">
        <v>620</v>
      </c>
      <c r="E13" s="77" t="s">
        <v>621</v>
      </c>
    </row>
    <row r="14" spans="1:5" ht="28.8">
      <c r="A14" s="76" t="s">
        <v>622</v>
      </c>
      <c r="B14" s="77" t="s">
        <v>623</v>
      </c>
      <c r="C14" s="77" t="s">
        <v>598</v>
      </c>
      <c r="D14" s="77" t="s">
        <v>624</v>
      </c>
      <c r="E14" s="77" t="s">
        <v>625</v>
      </c>
    </row>
    <row r="15" spans="1:5" ht="43.2">
      <c r="A15" s="76" t="s">
        <v>626</v>
      </c>
      <c r="B15" s="77" t="s">
        <v>627</v>
      </c>
      <c r="C15" s="77" t="s">
        <v>598</v>
      </c>
      <c r="D15" s="77" t="s">
        <v>628</v>
      </c>
      <c r="E15" s="77"/>
    </row>
    <row r="16" spans="1:5" ht="57.6">
      <c r="A16" s="76" t="s">
        <v>629</v>
      </c>
      <c r="B16" s="77" t="s">
        <v>630</v>
      </c>
      <c r="C16" s="77" t="s">
        <v>594</v>
      </c>
      <c r="D16" s="77" t="s">
        <v>631</v>
      </c>
      <c r="E16" s="80"/>
    </row>
    <row r="17" spans="1:5" ht="43.2">
      <c r="A17" s="76" t="s">
        <v>632</v>
      </c>
      <c r="B17" s="77" t="s">
        <v>633</v>
      </c>
      <c r="C17" s="77" t="s">
        <v>598</v>
      </c>
      <c r="D17" s="77" t="s">
        <v>634</v>
      </c>
      <c r="E17" s="77" t="s">
        <v>652</v>
      </c>
    </row>
    <row r="18" spans="1:5" ht="43.2">
      <c r="A18" s="76" t="s">
        <v>632</v>
      </c>
      <c r="B18" s="77" t="s">
        <v>29</v>
      </c>
      <c r="C18" s="77" t="s">
        <v>598</v>
      </c>
      <c r="D18" s="77" t="s">
        <v>635</v>
      </c>
      <c r="E18" s="77" t="s">
        <v>177</v>
      </c>
    </row>
    <row r="19" spans="1:5" ht="43.2">
      <c r="A19" s="76" t="s">
        <v>632</v>
      </c>
      <c r="B19" s="77" t="s">
        <v>636</v>
      </c>
      <c r="C19" s="77" t="s">
        <v>605</v>
      </c>
      <c r="D19" s="77" t="s">
        <v>637</v>
      </c>
      <c r="E19" s="80" t="s">
        <v>653</v>
      </c>
    </row>
    <row r="20" spans="1:5" ht="72">
      <c r="A20" s="76" t="s">
        <v>632</v>
      </c>
      <c r="B20" s="77" t="s">
        <v>638</v>
      </c>
      <c r="C20" s="77" t="s">
        <v>598</v>
      </c>
      <c r="D20" s="77" t="s">
        <v>639</v>
      </c>
      <c r="E20" s="77" t="s">
        <v>654</v>
      </c>
    </row>
    <row r="21" spans="1:5" ht="43.2">
      <c r="A21" s="76" t="s">
        <v>632</v>
      </c>
      <c r="B21" s="77" t="s">
        <v>640</v>
      </c>
      <c r="C21" s="77" t="s">
        <v>598</v>
      </c>
      <c r="D21" s="77" t="s">
        <v>641</v>
      </c>
      <c r="E21" s="81">
        <v>42125</v>
      </c>
    </row>
    <row r="22" spans="1:5" ht="43.2">
      <c r="A22" s="76" t="s">
        <v>632</v>
      </c>
      <c r="B22" s="77" t="s">
        <v>642</v>
      </c>
      <c r="C22" s="77" t="s">
        <v>598</v>
      </c>
      <c r="D22" s="77" t="s">
        <v>643</v>
      </c>
      <c r="E22" s="81">
        <v>42705</v>
      </c>
    </row>
    <row r="23" spans="1:5" ht="28.8">
      <c r="A23" s="82" t="s">
        <v>644</v>
      </c>
      <c r="B23" s="83" t="s">
        <v>645</v>
      </c>
      <c r="C23" s="83" t="s">
        <v>598</v>
      </c>
      <c r="D23" s="77" t="s">
        <v>646</v>
      </c>
      <c r="E23" s="77" t="s">
        <v>647</v>
      </c>
    </row>
    <row r="24" spans="1:5" ht="43.2">
      <c r="A24" s="82" t="s">
        <v>648</v>
      </c>
      <c r="B24" s="83" t="s">
        <v>649</v>
      </c>
      <c r="C24" s="83" t="s">
        <v>587</v>
      </c>
      <c r="D24" s="77" t="s">
        <v>650</v>
      </c>
      <c r="E24" s="84" t="s">
        <v>1103</v>
      </c>
    </row>
    <row r="25" spans="1:5" ht="86.4">
      <c r="A25" s="74" t="s">
        <v>651</v>
      </c>
      <c r="B25" s="1"/>
      <c r="C25" s="1" t="s">
        <v>598</v>
      </c>
      <c r="D25" s="1"/>
      <c r="E25" s="80" t="s">
        <v>1102</v>
      </c>
    </row>
  </sheetData>
  <pageMargins left="0.75" right="0.75" top="1" bottom="1" header="0.5" footer="0.5"/>
  <drawing r:id="rId1"/>
  <legacyDrawing r:id="rId2"/>
  <oleObjects>
    <mc:AlternateContent xmlns:mc="http://schemas.openxmlformats.org/markup-compatibility/2006">
      <mc:Choice Requires="x14">
        <oleObject progId="Word.OpenDocumentText.12" dvAspect="DVASPECT_ICON" shapeId="2049" r:id="rId3">
          <objectPr defaultSize="0" autoPict="0" r:id="rId4">
            <anchor moveWithCells="1">
              <from>
                <xdr:col>4</xdr:col>
                <xdr:colOff>609600</xdr:colOff>
                <xdr:row>15</xdr:row>
                <xdr:rowOff>53340</xdr:rowOff>
              </from>
              <to>
                <xdr:col>4</xdr:col>
                <xdr:colOff>1386840</xdr:colOff>
                <xdr:row>15</xdr:row>
                <xdr:rowOff>594360</xdr:rowOff>
              </to>
            </anchor>
          </objectPr>
        </oleObject>
      </mc:Choice>
      <mc:Fallback>
        <oleObject progId="Word.OpenDocumentText.12" dvAspect="DVASPECT_ICON" shapeId="2049"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M111"/>
  <sheetViews>
    <sheetView topLeftCell="A43" workbookViewId="0">
      <selection activeCell="A24" sqref="A24"/>
    </sheetView>
  </sheetViews>
  <sheetFormatPr defaultColWidth="8.8984375" defaultRowHeight="15.6"/>
  <cols>
    <col min="1" max="1" width="34.5" customWidth="1"/>
    <col min="2" max="2" width="13.59765625" style="56" customWidth="1"/>
    <col min="3" max="3" width="15.5" style="56" customWidth="1"/>
    <col min="4" max="4" width="42.09765625" customWidth="1"/>
    <col min="5" max="5" width="12.09765625" customWidth="1"/>
    <col min="6" max="6" width="9.59765625" customWidth="1"/>
    <col min="13" max="13" width="11.5" customWidth="1"/>
  </cols>
  <sheetData>
    <row r="4" spans="1:13" s="53" customFormat="1">
      <c r="A4" s="47" t="s">
        <v>7</v>
      </c>
      <c r="B4" s="48" t="s">
        <v>8</v>
      </c>
      <c r="C4" s="48" t="s">
        <v>9</v>
      </c>
      <c r="D4" s="47" t="s">
        <v>10</v>
      </c>
      <c r="E4" s="47" t="s">
        <v>660</v>
      </c>
      <c r="F4" s="47" t="s">
        <v>11</v>
      </c>
      <c r="G4" s="45"/>
      <c r="H4" s="62" t="s">
        <v>573</v>
      </c>
      <c r="I4" s="62" t="s">
        <v>574</v>
      </c>
      <c r="J4" s="62" t="s">
        <v>575</v>
      </c>
      <c r="K4" s="62" t="s">
        <v>576</v>
      </c>
      <c r="L4" s="62" t="s">
        <v>577</v>
      </c>
      <c r="M4" s="62" t="s">
        <v>578</v>
      </c>
    </row>
    <row r="5" spans="1:13" s="54" customFormat="1">
      <c r="A5" s="44" t="s">
        <v>552</v>
      </c>
      <c r="B5" s="44"/>
      <c r="C5" s="42"/>
      <c r="D5" s="44"/>
      <c r="E5" s="44"/>
      <c r="F5" s="44"/>
      <c r="G5" s="44"/>
      <c r="H5" s="44"/>
      <c r="I5" s="44"/>
      <c r="J5" s="44"/>
      <c r="K5" s="44"/>
      <c r="L5" s="44"/>
      <c r="M5" s="44"/>
    </row>
    <row r="6" spans="1:13" s="55" customFormat="1">
      <c r="A6" s="58" t="s">
        <v>29</v>
      </c>
      <c r="B6" s="10">
        <v>7</v>
      </c>
      <c r="C6" s="11" t="s">
        <v>22</v>
      </c>
      <c r="D6" s="10" t="s">
        <v>553</v>
      </c>
      <c r="E6" s="10"/>
      <c r="F6" s="10" t="s">
        <v>28</v>
      </c>
      <c r="G6" s="10"/>
      <c r="H6" s="63"/>
      <c r="I6" s="63"/>
      <c r="J6" s="63"/>
      <c r="K6" s="63"/>
      <c r="L6" s="63"/>
      <c r="M6" s="63">
        <v>5</v>
      </c>
    </row>
    <row r="7" spans="1:13" s="55" customFormat="1">
      <c r="A7" s="58" t="s">
        <v>30</v>
      </c>
      <c r="B7" s="10">
        <v>14</v>
      </c>
      <c r="C7" s="11" t="s">
        <v>481</v>
      </c>
      <c r="D7" s="10" t="s">
        <v>554</v>
      </c>
      <c r="E7" s="10"/>
      <c r="F7" s="10" t="s">
        <v>28</v>
      </c>
      <c r="G7" s="10"/>
      <c r="H7" s="63"/>
      <c r="I7" s="63"/>
      <c r="J7" s="63"/>
      <c r="K7" s="63"/>
      <c r="L7" s="63"/>
      <c r="M7" s="63">
        <v>5</v>
      </c>
    </row>
    <row r="8" spans="1:13" s="55" customFormat="1">
      <c r="A8" s="58" t="s">
        <v>31</v>
      </c>
      <c r="B8" s="10">
        <v>12</v>
      </c>
      <c r="C8" s="11" t="s">
        <v>482</v>
      </c>
      <c r="D8" s="10" t="s">
        <v>547</v>
      </c>
      <c r="E8" s="10"/>
      <c r="F8" s="10" t="s">
        <v>28</v>
      </c>
      <c r="G8" s="10"/>
      <c r="H8" s="63"/>
      <c r="I8" s="63"/>
      <c r="J8" s="63"/>
      <c r="K8" s="63"/>
      <c r="L8" s="63"/>
      <c r="M8" s="63">
        <v>5</v>
      </c>
    </row>
    <row r="9" spans="1:13" s="55" customFormat="1">
      <c r="A9" s="58" t="s">
        <v>1029</v>
      </c>
      <c r="B9" s="10">
        <v>19</v>
      </c>
      <c r="C9" s="11" t="s">
        <v>1030</v>
      </c>
      <c r="D9" s="10" t="s">
        <v>1031</v>
      </c>
      <c r="E9" s="10"/>
      <c r="F9" s="10" t="s">
        <v>28</v>
      </c>
      <c r="G9" s="10"/>
      <c r="H9" s="63"/>
      <c r="I9" s="63"/>
      <c r="J9" s="63"/>
      <c r="K9" s="63"/>
      <c r="L9" s="63"/>
      <c r="M9" s="63"/>
    </row>
    <row r="10" spans="1:13" s="55" customFormat="1">
      <c r="A10" s="58" t="s">
        <v>36</v>
      </c>
      <c r="B10" s="10">
        <v>17</v>
      </c>
      <c r="C10" s="11" t="s">
        <v>483</v>
      </c>
      <c r="D10" s="10" t="s">
        <v>485</v>
      </c>
      <c r="E10" s="10"/>
      <c r="F10" s="10" t="s">
        <v>28</v>
      </c>
      <c r="G10" s="10"/>
      <c r="H10" s="63"/>
      <c r="I10" s="63"/>
      <c r="J10" s="63"/>
      <c r="K10" s="63"/>
      <c r="L10" s="63"/>
      <c r="M10" s="63">
        <v>5</v>
      </c>
    </row>
    <row r="11" spans="1:13" s="55" customFormat="1">
      <c r="A11" s="59" t="s">
        <v>0</v>
      </c>
      <c r="B11" s="10">
        <v>11</v>
      </c>
      <c r="C11" s="11" t="s">
        <v>484</v>
      </c>
      <c r="D11" s="10" t="s">
        <v>486</v>
      </c>
      <c r="E11" s="10"/>
      <c r="F11" s="10" t="s">
        <v>28</v>
      </c>
      <c r="G11" s="10"/>
      <c r="H11" s="63"/>
      <c r="I11" s="63"/>
      <c r="J11" s="63"/>
      <c r="K11" s="63"/>
      <c r="L11" s="63"/>
      <c r="M11" s="63">
        <v>5</v>
      </c>
    </row>
    <row r="12" spans="1:13" s="55" customFormat="1">
      <c r="A12" s="58" t="s">
        <v>4</v>
      </c>
      <c r="B12" s="10">
        <v>23</v>
      </c>
      <c r="C12" s="11" t="s">
        <v>16</v>
      </c>
      <c r="D12" s="10" t="s">
        <v>555</v>
      </c>
      <c r="E12" s="10" t="s">
        <v>661</v>
      </c>
      <c r="F12" s="10" t="s">
        <v>663</v>
      </c>
      <c r="G12" s="10"/>
      <c r="H12" s="63">
        <v>11.220418726315796</v>
      </c>
      <c r="I12" s="63">
        <v>11.31644</v>
      </c>
      <c r="J12" s="63">
        <v>10.487500000000001</v>
      </c>
      <c r="K12" s="63">
        <v>11.735189999999999</v>
      </c>
      <c r="L12" s="63">
        <v>0.36504884834796575</v>
      </c>
      <c r="M12" s="63">
        <v>1</v>
      </c>
    </row>
    <row r="13" spans="1:13" s="55" customFormat="1">
      <c r="A13" s="58" t="s">
        <v>5</v>
      </c>
      <c r="B13" s="10">
        <v>24</v>
      </c>
      <c r="C13" s="11" t="s">
        <v>15</v>
      </c>
      <c r="D13" s="10" t="s">
        <v>556</v>
      </c>
      <c r="E13" s="10" t="s">
        <v>661</v>
      </c>
      <c r="F13" s="10" t="s">
        <v>663</v>
      </c>
      <c r="G13" s="10"/>
      <c r="H13" s="63">
        <v>7.98336452631579</v>
      </c>
      <c r="I13" s="63">
        <v>7.9858500000000001</v>
      </c>
      <c r="J13" s="63">
        <v>7.1477199999999996</v>
      </c>
      <c r="K13" s="63">
        <v>8.6329899999999995</v>
      </c>
      <c r="L13" s="63">
        <v>0.50799568620768598</v>
      </c>
      <c r="M13" s="63">
        <v>1</v>
      </c>
    </row>
    <row r="14" spans="1:13" s="55" customFormat="1">
      <c r="A14" s="58" t="s">
        <v>1</v>
      </c>
      <c r="B14" s="10">
        <v>23</v>
      </c>
      <c r="C14" s="11" t="s">
        <v>14</v>
      </c>
      <c r="D14" s="10" t="s">
        <v>557</v>
      </c>
      <c r="E14" s="10" t="s">
        <v>662</v>
      </c>
      <c r="F14" s="10" t="s">
        <v>663</v>
      </c>
      <c r="G14" s="10"/>
      <c r="H14" s="63">
        <v>680.16666666666663</v>
      </c>
      <c r="I14" s="63">
        <v>683</v>
      </c>
      <c r="J14" s="63">
        <v>468</v>
      </c>
      <c r="K14" s="63">
        <v>798</v>
      </c>
      <c r="L14" s="63">
        <v>80.769610382973624</v>
      </c>
      <c r="M14" s="63">
        <v>25</v>
      </c>
    </row>
    <row r="15" spans="1:13" s="55" customFormat="1">
      <c r="A15" s="58" t="s">
        <v>664</v>
      </c>
      <c r="B15" s="10">
        <v>22</v>
      </c>
      <c r="C15" s="7" t="s">
        <v>551</v>
      </c>
      <c r="D15" s="10" t="s">
        <v>558</v>
      </c>
      <c r="E15" s="10"/>
      <c r="F15" s="10" t="s">
        <v>549</v>
      </c>
      <c r="G15" s="10"/>
      <c r="H15" s="63"/>
      <c r="I15" s="63"/>
      <c r="J15" s="63"/>
      <c r="K15" s="63"/>
      <c r="L15" s="63"/>
      <c r="M15" s="63">
        <v>5</v>
      </c>
    </row>
    <row r="16" spans="1:13" s="54" customFormat="1">
      <c r="A16" s="41" t="s">
        <v>1033</v>
      </c>
      <c r="B16" s="10"/>
      <c r="C16" s="43"/>
      <c r="D16" s="44"/>
      <c r="E16" s="44"/>
      <c r="F16" s="44"/>
      <c r="G16" s="44"/>
      <c r="H16" s="44"/>
      <c r="I16" s="44"/>
      <c r="J16" s="44"/>
      <c r="K16" s="44"/>
      <c r="L16" s="44"/>
      <c r="M16" s="44"/>
    </row>
    <row r="17" spans="1:13" s="55" customFormat="1">
      <c r="A17" s="58" t="s">
        <v>38</v>
      </c>
      <c r="B17" s="10">
        <v>14</v>
      </c>
      <c r="C17" s="7" t="s">
        <v>487</v>
      </c>
      <c r="D17" s="13" t="s">
        <v>488</v>
      </c>
      <c r="E17" s="10" t="s">
        <v>550</v>
      </c>
      <c r="F17" s="10"/>
      <c r="G17" s="10"/>
      <c r="H17" s="63">
        <v>1.5553246753246748</v>
      </c>
      <c r="I17" s="63">
        <v>1.5</v>
      </c>
      <c r="J17" s="63">
        <v>0.2</v>
      </c>
      <c r="K17" s="63">
        <v>5</v>
      </c>
      <c r="L17" s="63">
        <v>0.96945467425017484</v>
      </c>
      <c r="M17" s="63">
        <v>217</v>
      </c>
    </row>
    <row r="18" spans="1:13" s="55" customFormat="1">
      <c r="A18" s="58" t="s">
        <v>665</v>
      </c>
      <c r="B18" s="10">
        <v>37</v>
      </c>
      <c r="C18" s="7"/>
      <c r="D18" s="13" t="s">
        <v>459</v>
      </c>
      <c r="E18" s="10"/>
      <c r="F18" s="10"/>
      <c r="G18" s="10"/>
      <c r="H18" s="44"/>
      <c r="I18" s="44"/>
      <c r="J18" s="44"/>
      <c r="K18" s="44"/>
      <c r="L18" s="44"/>
      <c r="M18" s="10">
        <v>101</v>
      </c>
    </row>
    <row r="19" spans="1:13" s="55" customFormat="1">
      <c r="A19" s="58" t="s">
        <v>41</v>
      </c>
      <c r="B19" s="10">
        <v>11</v>
      </c>
      <c r="C19" s="7"/>
      <c r="D19" s="13" t="s">
        <v>559</v>
      </c>
      <c r="E19" s="10"/>
      <c r="F19" s="10"/>
      <c r="G19" s="10"/>
      <c r="H19" s="63"/>
      <c r="I19" s="63"/>
      <c r="J19" s="63"/>
      <c r="K19" s="63"/>
      <c r="L19" s="63"/>
      <c r="M19" s="63">
        <v>229</v>
      </c>
    </row>
    <row r="20" spans="1:13" s="55" customFormat="1">
      <c r="A20" s="58" t="s">
        <v>40</v>
      </c>
      <c r="B20" s="10">
        <v>23</v>
      </c>
      <c r="C20" s="7"/>
      <c r="D20" s="13" t="s">
        <v>460</v>
      </c>
      <c r="E20" s="49" t="s">
        <v>560</v>
      </c>
      <c r="F20" s="10"/>
      <c r="G20" s="10"/>
      <c r="H20" s="63">
        <v>2742.4</v>
      </c>
      <c r="I20" s="63">
        <v>1202.5</v>
      </c>
      <c r="J20" s="63">
        <v>100</v>
      </c>
      <c r="K20" s="63">
        <v>55000</v>
      </c>
      <c r="L20" s="63">
        <v>6891.8522329542429</v>
      </c>
      <c r="M20" s="63">
        <v>237</v>
      </c>
    </row>
    <row r="21" spans="1:13" s="55" customFormat="1">
      <c r="A21" s="58" t="s">
        <v>42</v>
      </c>
      <c r="B21" s="10">
        <v>15</v>
      </c>
      <c r="C21" s="7"/>
      <c r="D21" s="13" t="s">
        <v>561</v>
      </c>
      <c r="E21" s="10"/>
      <c r="F21" s="10"/>
      <c r="G21" s="10"/>
      <c r="H21" s="63"/>
      <c r="I21" s="63"/>
      <c r="J21" s="63"/>
      <c r="K21" s="63"/>
      <c r="L21" s="63"/>
      <c r="M21" s="63">
        <v>149</v>
      </c>
    </row>
    <row r="22" spans="1:13" s="55" customFormat="1">
      <c r="A22" s="58" t="s">
        <v>43</v>
      </c>
      <c r="B22" s="10">
        <v>27</v>
      </c>
      <c r="C22" s="7"/>
      <c r="D22" s="13" t="s">
        <v>461</v>
      </c>
      <c r="E22" s="10" t="s">
        <v>563</v>
      </c>
      <c r="F22" s="10"/>
      <c r="G22" s="10"/>
      <c r="H22" s="63">
        <v>491.09523809523807</v>
      </c>
      <c r="I22" s="63">
        <v>450</v>
      </c>
      <c r="J22" s="63">
        <v>64</v>
      </c>
      <c r="K22" s="63">
        <v>1250</v>
      </c>
      <c r="L22" s="63">
        <v>282.58738024754115</v>
      </c>
      <c r="M22" s="63">
        <v>145</v>
      </c>
    </row>
    <row r="23" spans="1:13" s="55" customFormat="1">
      <c r="A23" s="58" t="s">
        <v>562</v>
      </c>
      <c r="B23" s="10">
        <v>32</v>
      </c>
      <c r="C23" s="7"/>
      <c r="D23" s="13" t="s">
        <v>462</v>
      </c>
      <c r="E23" s="10" t="s">
        <v>563</v>
      </c>
      <c r="F23" s="10"/>
      <c r="G23" s="10"/>
      <c r="H23" s="63">
        <v>6534.4827586206893</v>
      </c>
      <c r="I23" s="63">
        <v>4200</v>
      </c>
      <c r="J23" s="63">
        <v>600</v>
      </c>
      <c r="K23" s="63">
        <v>24000</v>
      </c>
      <c r="L23" s="63">
        <v>5498.2140908390365</v>
      </c>
      <c r="M23" s="63">
        <v>97</v>
      </c>
    </row>
    <row r="24" spans="1:13" s="55" customFormat="1">
      <c r="A24" s="58" t="s">
        <v>44</v>
      </c>
      <c r="B24" s="10">
        <v>10</v>
      </c>
      <c r="C24" s="7"/>
      <c r="D24" s="13" t="s">
        <v>464</v>
      </c>
      <c r="E24" s="10"/>
      <c r="F24" s="10"/>
      <c r="G24" s="10"/>
      <c r="H24" s="63"/>
      <c r="I24" s="63"/>
      <c r="J24" s="63"/>
      <c r="K24" s="63"/>
      <c r="L24" s="63"/>
      <c r="M24" s="63">
        <v>361</v>
      </c>
    </row>
    <row r="25" spans="1:13" s="55" customFormat="1">
      <c r="A25" s="58" t="s">
        <v>45</v>
      </c>
      <c r="B25" s="10">
        <v>29</v>
      </c>
      <c r="C25" s="7"/>
      <c r="D25" s="13" t="s">
        <v>465</v>
      </c>
      <c r="E25" s="10"/>
      <c r="F25" s="10"/>
      <c r="G25" s="10"/>
      <c r="H25" s="63">
        <v>4741.6923076923076</v>
      </c>
      <c r="I25" s="63">
        <v>3000</v>
      </c>
      <c r="J25" s="63">
        <v>90</v>
      </c>
      <c r="K25" s="63">
        <v>21000</v>
      </c>
      <c r="L25" s="63">
        <v>4611.5785692436511</v>
      </c>
      <c r="M25" s="63">
        <v>357</v>
      </c>
    </row>
    <row r="26" spans="1:13" s="55" customFormat="1">
      <c r="A26" s="58" t="s">
        <v>44</v>
      </c>
      <c r="B26" s="10">
        <v>10</v>
      </c>
      <c r="C26" s="7"/>
      <c r="D26" s="13" t="s">
        <v>463</v>
      </c>
      <c r="E26" s="10"/>
      <c r="F26" s="10"/>
      <c r="G26" s="10"/>
      <c r="H26" s="63"/>
      <c r="I26" s="63"/>
      <c r="J26" s="63"/>
      <c r="K26" s="63"/>
      <c r="L26" s="63"/>
      <c r="M26" s="63">
        <v>697</v>
      </c>
    </row>
    <row r="27" spans="1:13" s="55" customFormat="1">
      <c r="A27" s="58" t="s">
        <v>45</v>
      </c>
      <c r="B27" s="10">
        <v>29</v>
      </c>
      <c r="C27" s="7"/>
      <c r="D27" s="13" t="s">
        <v>466</v>
      </c>
      <c r="E27" s="10"/>
      <c r="F27" s="10"/>
      <c r="G27" s="10"/>
      <c r="H27" s="63">
        <v>8432.5</v>
      </c>
      <c r="I27" s="63">
        <v>4000</v>
      </c>
      <c r="J27" s="63">
        <v>100</v>
      </c>
      <c r="K27" s="63">
        <v>62000</v>
      </c>
      <c r="L27" s="63">
        <v>11210.829187399466</v>
      </c>
      <c r="M27" s="63">
        <v>693</v>
      </c>
    </row>
    <row r="28" spans="1:13" s="54" customFormat="1">
      <c r="A28" s="41" t="s">
        <v>1032</v>
      </c>
      <c r="B28" s="10"/>
      <c r="C28" s="43"/>
      <c r="D28" s="44"/>
      <c r="E28" s="44"/>
      <c r="F28" s="44"/>
      <c r="G28" s="44"/>
      <c r="H28" s="44"/>
      <c r="I28" s="44"/>
      <c r="J28" s="44"/>
      <c r="K28" s="44"/>
      <c r="L28" s="44"/>
      <c r="M28" s="44"/>
    </row>
    <row r="29" spans="1:13" s="55" customFormat="1">
      <c r="A29" s="58" t="s">
        <v>64</v>
      </c>
      <c r="B29" s="10">
        <v>4</v>
      </c>
      <c r="C29" s="7" t="s">
        <v>21</v>
      </c>
      <c r="D29" s="10" t="s">
        <v>23</v>
      </c>
      <c r="E29" s="10" t="s">
        <v>548</v>
      </c>
      <c r="F29" s="10"/>
      <c r="G29" s="10"/>
      <c r="H29" s="63">
        <v>2015</v>
      </c>
      <c r="I29" s="63">
        <v>2015</v>
      </c>
      <c r="J29" s="63">
        <v>2015</v>
      </c>
      <c r="K29" s="63">
        <v>2015</v>
      </c>
      <c r="L29" s="63">
        <v>0</v>
      </c>
      <c r="M29" s="63">
        <v>1</v>
      </c>
    </row>
    <row r="30" spans="1:13">
      <c r="A30" s="58" t="s">
        <v>65</v>
      </c>
      <c r="B30" s="10">
        <v>6</v>
      </c>
      <c r="C30" s="7" t="s">
        <v>528</v>
      </c>
      <c r="D30" s="49" t="s">
        <v>667</v>
      </c>
      <c r="E30" s="10" t="s">
        <v>548</v>
      </c>
      <c r="F30" s="10"/>
      <c r="G30" s="1"/>
      <c r="H30" s="63">
        <v>1</v>
      </c>
      <c r="I30" s="63">
        <v>1</v>
      </c>
      <c r="J30" s="63">
        <v>1</v>
      </c>
      <c r="K30" s="63">
        <v>1</v>
      </c>
      <c r="L30" s="63">
        <v>0</v>
      </c>
      <c r="M30" s="63">
        <v>1</v>
      </c>
    </row>
    <row r="31" spans="1:13" s="54" customFormat="1">
      <c r="A31" s="41" t="s">
        <v>425</v>
      </c>
      <c r="B31" s="10"/>
      <c r="C31" s="43"/>
      <c r="D31" s="44"/>
      <c r="E31" s="44"/>
      <c r="F31" s="44"/>
      <c r="G31" s="44"/>
      <c r="H31" s="44"/>
      <c r="I31" s="44"/>
      <c r="J31" s="44"/>
      <c r="K31" s="44"/>
      <c r="L31" s="44"/>
      <c r="M31" s="44"/>
    </row>
    <row r="32" spans="1:13" s="55" customFormat="1">
      <c r="A32" s="58" t="s">
        <v>47</v>
      </c>
      <c r="B32" s="10">
        <v>23</v>
      </c>
      <c r="C32" s="7"/>
      <c r="D32" s="10" t="s">
        <v>564</v>
      </c>
      <c r="E32" s="10" t="s">
        <v>565</v>
      </c>
      <c r="F32" s="10"/>
      <c r="G32" s="10"/>
      <c r="H32" s="10"/>
      <c r="I32" s="10"/>
      <c r="J32" s="10"/>
      <c r="K32" s="10"/>
      <c r="L32" s="10"/>
      <c r="M32" s="10"/>
    </row>
    <row r="33" spans="1:13" s="55" customFormat="1">
      <c r="A33" s="58" t="s">
        <v>666</v>
      </c>
      <c r="B33" s="10">
        <v>14</v>
      </c>
      <c r="C33" s="7" t="s">
        <v>508</v>
      </c>
      <c r="D33" s="13" t="s">
        <v>507</v>
      </c>
      <c r="E33" s="13" t="s">
        <v>548</v>
      </c>
      <c r="F33" s="10"/>
      <c r="G33" s="10"/>
      <c r="H33" s="10">
        <v>5.9126315789473702</v>
      </c>
      <c r="I33" s="10">
        <v>5.9</v>
      </c>
      <c r="J33" s="10">
        <v>5</v>
      </c>
      <c r="K33" s="10">
        <v>7.2</v>
      </c>
      <c r="L33" s="10">
        <v>0.43814587249196052</v>
      </c>
      <c r="M33" s="10">
        <v>948</v>
      </c>
    </row>
    <row r="34" spans="1:13" s="55" customFormat="1">
      <c r="A34" s="58" t="s">
        <v>427</v>
      </c>
      <c r="B34" s="10">
        <v>6</v>
      </c>
      <c r="C34" s="7" t="s">
        <v>509</v>
      </c>
      <c r="D34" s="13" t="s">
        <v>520</v>
      </c>
      <c r="E34" s="13" t="s">
        <v>523</v>
      </c>
      <c r="F34" s="10"/>
      <c r="G34" s="10"/>
      <c r="H34" s="10">
        <v>0.84197941492055273</v>
      </c>
      <c r="I34" s="10">
        <v>0.9063352146389394</v>
      </c>
      <c r="J34" s="10">
        <v>0.28221683473529191</v>
      </c>
      <c r="K34" s="10">
        <v>1.545172182687258</v>
      </c>
      <c r="L34" s="10">
        <v>0.26353428413143765</v>
      </c>
      <c r="M34" s="10">
        <v>948</v>
      </c>
    </row>
    <row r="35" spans="1:13" s="55" customFormat="1">
      <c r="A35" s="58" t="s">
        <v>428</v>
      </c>
      <c r="B35" s="10">
        <v>5</v>
      </c>
      <c r="C35" s="7" t="s">
        <v>419</v>
      </c>
      <c r="D35" s="13" t="s">
        <v>489</v>
      </c>
      <c r="E35" s="13" t="s">
        <v>523</v>
      </c>
      <c r="F35" s="10"/>
      <c r="G35" s="10"/>
      <c r="H35" s="1">
        <v>4.328939697026693E-2</v>
      </c>
      <c r="I35" s="1">
        <v>3.9543884476686983E-2</v>
      </c>
      <c r="J35" s="1">
        <v>1.7303107649842268E-2</v>
      </c>
      <c r="K35" s="1">
        <v>9.7767556466640343E-2</v>
      </c>
      <c r="L35" s="1">
        <v>1.4030667625986464E-2</v>
      </c>
      <c r="M35" s="1">
        <v>948</v>
      </c>
    </row>
    <row r="36" spans="1:13" s="55" customFormat="1">
      <c r="A36" s="58" t="s">
        <v>429</v>
      </c>
      <c r="B36" s="10">
        <v>10</v>
      </c>
      <c r="C36" s="7" t="s">
        <v>420</v>
      </c>
      <c r="D36" s="13" t="s">
        <v>521</v>
      </c>
      <c r="E36" s="13" t="s">
        <v>524</v>
      </c>
      <c r="F36" s="10"/>
      <c r="G36" s="10"/>
      <c r="H36" s="10">
        <v>4.8467244210526346</v>
      </c>
      <c r="I36" s="10">
        <v>3.9011400000000003</v>
      </c>
      <c r="J36" s="10">
        <v>1.4437800000000001</v>
      </c>
      <c r="K36" s="10">
        <v>20.693100000000001</v>
      </c>
      <c r="L36" s="10">
        <v>3.3745552891882187</v>
      </c>
      <c r="M36" s="10">
        <v>948</v>
      </c>
    </row>
    <row r="37" spans="1:13" s="55" customFormat="1">
      <c r="A37" s="58" t="s">
        <v>430</v>
      </c>
      <c r="B37" s="10">
        <v>8</v>
      </c>
      <c r="C37" s="7" t="s">
        <v>510</v>
      </c>
      <c r="D37" s="13" t="s">
        <v>490</v>
      </c>
      <c r="E37" s="13" t="s">
        <v>523</v>
      </c>
      <c r="F37" s="10"/>
      <c r="G37" s="10"/>
      <c r="H37" s="10">
        <v>48.370526315789434</v>
      </c>
      <c r="I37" s="10">
        <v>46.4</v>
      </c>
      <c r="J37" s="10">
        <v>24.799999999999997</v>
      </c>
      <c r="K37" s="10">
        <v>76</v>
      </c>
      <c r="L37" s="10">
        <v>11.910707684341526</v>
      </c>
      <c r="M37" s="10">
        <v>948</v>
      </c>
    </row>
    <row r="38" spans="1:13" s="55" customFormat="1">
      <c r="A38" s="58" t="s">
        <v>431</v>
      </c>
      <c r="B38" s="10">
        <v>8</v>
      </c>
      <c r="C38" s="7" t="s">
        <v>511</v>
      </c>
      <c r="D38" s="13" t="s">
        <v>491</v>
      </c>
      <c r="E38" s="13" t="s">
        <v>523</v>
      </c>
      <c r="F38" s="10"/>
      <c r="G38" s="10"/>
      <c r="H38" s="10">
        <v>29.81473684210523</v>
      </c>
      <c r="I38" s="10">
        <v>30.800000000000011</v>
      </c>
      <c r="J38" s="10">
        <v>12</v>
      </c>
      <c r="K38" s="10">
        <v>58.800000000000004</v>
      </c>
      <c r="L38" s="10">
        <v>8.8085620364582553</v>
      </c>
      <c r="M38" s="10">
        <v>948</v>
      </c>
    </row>
    <row r="39" spans="1:13" s="55" customFormat="1">
      <c r="A39" s="58" t="s">
        <v>432</v>
      </c>
      <c r="B39" s="10">
        <v>8</v>
      </c>
      <c r="C39" s="7" t="s">
        <v>492</v>
      </c>
      <c r="D39" s="13" t="s">
        <v>522</v>
      </c>
      <c r="E39" s="13" t="s">
        <v>523</v>
      </c>
      <c r="F39" s="10"/>
      <c r="G39" s="10"/>
      <c r="H39" s="10">
        <v>21.814736842105287</v>
      </c>
      <c r="I39" s="10">
        <v>20.8</v>
      </c>
      <c r="J39" s="10">
        <v>12</v>
      </c>
      <c r="K39" s="10">
        <v>41.6</v>
      </c>
      <c r="L39" s="10">
        <v>5.9372961752039517</v>
      </c>
      <c r="M39" s="10">
        <v>948</v>
      </c>
    </row>
    <row r="40" spans="1:13" s="55" customFormat="1">
      <c r="A40" s="58" t="s">
        <v>433</v>
      </c>
      <c r="B40" s="10">
        <v>11</v>
      </c>
      <c r="C40" s="7" t="s">
        <v>493</v>
      </c>
      <c r="D40" s="13" t="s">
        <v>495</v>
      </c>
      <c r="E40" s="13" t="s">
        <v>525</v>
      </c>
      <c r="F40" s="10"/>
      <c r="G40" s="10"/>
      <c r="H40" s="10">
        <v>2.3826987113914089</v>
      </c>
      <c r="I40" s="10">
        <v>2.2502284208380203</v>
      </c>
      <c r="J40" s="10">
        <v>0.37578817961814753</v>
      </c>
      <c r="K40" s="10">
        <v>9.7778916773697553</v>
      </c>
      <c r="L40" s="10">
        <v>1.1755237276716568</v>
      </c>
      <c r="M40" s="10">
        <v>948</v>
      </c>
    </row>
    <row r="41" spans="1:13" s="55" customFormat="1">
      <c r="A41" s="58" t="s">
        <v>434</v>
      </c>
      <c r="B41" s="10">
        <v>11</v>
      </c>
      <c r="C41" s="7" t="s">
        <v>494</v>
      </c>
      <c r="D41" s="13" t="s">
        <v>496</v>
      </c>
      <c r="E41" s="13" t="s">
        <v>525</v>
      </c>
      <c r="F41" s="10"/>
      <c r="G41" s="10"/>
      <c r="H41" s="10">
        <v>0.61548710704469567</v>
      </c>
      <c r="I41" s="10">
        <v>0.61027991827105121</v>
      </c>
      <c r="J41" s="10">
        <v>0.18442682808897692</v>
      </c>
      <c r="K41" s="10">
        <v>1.3782167455551659</v>
      </c>
      <c r="L41" s="10">
        <v>0.22400054584091905</v>
      </c>
      <c r="M41" s="10">
        <v>948</v>
      </c>
    </row>
    <row r="42" spans="1:13" s="55" customFormat="1">
      <c r="A42" s="58" t="s">
        <v>435</v>
      </c>
      <c r="B42" s="10">
        <v>10</v>
      </c>
      <c r="C42" s="7" t="s">
        <v>512</v>
      </c>
      <c r="D42" s="13" t="s">
        <v>497</v>
      </c>
      <c r="E42" s="13" t="s">
        <v>525</v>
      </c>
      <c r="F42" s="10"/>
      <c r="G42" s="10"/>
      <c r="H42" s="10">
        <v>0.21641934324727602</v>
      </c>
      <c r="I42" s="10">
        <v>0.16742087732511807</v>
      </c>
      <c r="J42" s="10">
        <v>6.1623532925903515E-2</v>
      </c>
      <c r="K42" s="10">
        <v>1.3536442121828869</v>
      </c>
      <c r="L42" s="10">
        <v>0.16841387343541034</v>
      </c>
      <c r="M42" s="10">
        <v>948</v>
      </c>
    </row>
    <row r="43" spans="1:13" s="55" customFormat="1">
      <c r="A43" s="58" t="s">
        <v>436</v>
      </c>
      <c r="B43" s="10">
        <v>11</v>
      </c>
      <c r="C43" s="7" t="s">
        <v>421</v>
      </c>
      <c r="D43" s="13" t="s">
        <v>498</v>
      </c>
      <c r="E43" s="13" t="s">
        <v>525</v>
      </c>
      <c r="F43" s="10"/>
      <c r="G43" s="10"/>
      <c r="H43" s="10">
        <v>6.455836677778419E-2</v>
      </c>
      <c r="I43" s="10">
        <v>6.4688294078373537E-2</v>
      </c>
      <c r="J43" s="10">
        <v>3.6505967776183333E-2</v>
      </c>
      <c r="K43" s="10">
        <v>0.14194902633404199</v>
      </c>
      <c r="L43" s="10">
        <v>1.7213137831830691E-2</v>
      </c>
      <c r="M43" s="10">
        <v>948</v>
      </c>
    </row>
    <row r="44" spans="1:13" s="55" customFormat="1">
      <c r="A44" s="58" t="s">
        <v>437</v>
      </c>
      <c r="B44" s="10">
        <v>22</v>
      </c>
      <c r="C44" s="7" t="s">
        <v>513</v>
      </c>
      <c r="D44" s="13" t="s">
        <v>499</v>
      </c>
      <c r="E44" s="13" t="s">
        <v>525</v>
      </c>
      <c r="F44" s="10"/>
      <c r="G44" s="10"/>
      <c r="H44" s="10">
        <v>2.6421052631578946E-2</v>
      </c>
      <c r="I44" s="10">
        <v>0</v>
      </c>
      <c r="J44" s="10">
        <v>0</v>
      </c>
      <c r="K44" s="10">
        <v>1</v>
      </c>
      <c r="L44" s="10">
        <v>0.12692622155166136</v>
      </c>
      <c r="M44" s="10">
        <v>948</v>
      </c>
    </row>
    <row r="45" spans="1:13" s="55" customFormat="1">
      <c r="A45" s="58" t="s">
        <v>438</v>
      </c>
      <c r="B45" s="10">
        <v>13</v>
      </c>
      <c r="C45" s="7" t="s">
        <v>514</v>
      </c>
      <c r="D45" s="13" t="s">
        <v>515</v>
      </c>
      <c r="E45" s="13" t="s">
        <v>525</v>
      </c>
      <c r="F45" s="10"/>
      <c r="G45" s="10"/>
      <c r="H45" s="10">
        <v>3.3055845810927371</v>
      </c>
      <c r="I45" s="10">
        <v>3.1344048390691959</v>
      </c>
      <c r="J45" s="10">
        <v>1.0089984626342117</v>
      </c>
      <c r="K45" s="10">
        <v>11.058767181582299</v>
      </c>
      <c r="L45" s="10">
        <v>1.3202882062493981</v>
      </c>
      <c r="M45" s="10">
        <v>948</v>
      </c>
    </row>
    <row r="46" spans="1:13" s="55" customFormat="1">
      <c r="A46" s="58" t="s">
        <v>439</v>
      </c>
      <c r="B46" s="10">
        <v>8</v>
      </c>
      <c r="C46" s="7" t="s">
        <v>516</v>
      </c>
      <c r="D46" s="13" t="s">
        <v>500</v>
      </c>
      <c r="E46" s="13" t="s">
        <v>524</v>
      </c>
      <c r="F46" s="10"/>
      <c r="G46" s="10"/>
      <c r="H46" s="10">
        <v>8.0537337176535502</v>
      </c>
      <c r="I46" s="10">
        <v>5.96952080072026</v>
      </c>
      <c r="J46" s="10">
        <v>1.2712103269553665</v>
      </c>
      <c r="K46" s="10">
        <v>69.061118591277406</v>
      </c>
      <c r="L46" s="10">
        <v>8.551301233754792</v>
      </c>
      <c r="M46" s="10">
        <v>948</v>
      </c>
    </row>
    <row r="47" spans="1:13" s="55" customFormat="1">
      <c r="A47" s="58" t="s">
        <v>440</v>
      </c>
      <c r="B47" s="10">
        <v>8</v>
      </c>
      <c r="C47" s="7" t="s">
        <v>517</v>
      </c>
      <c r="D47" s="13" t="s">
        <v>501</v>
      </c>
      <c r="E47" s="13" t="s">
        <v>524</v>
      </c>
      <c r="F47" s="10"/>
      <c r="G47" s="10"/>
      <c r="H47" s="10">
        <v>2.2990828429733221</v>
      </c>
      <c r="I47" s="10">
        <v>2.5010139245640111</v>
      </c>
      <c r="J47" s="10">
        <v>0.75706367446261846</v>
      </c>
      <c r="K47" s="10">
        <v>5.1169392997161003</v>
      </c>
      <c r="L47" s="10">
        <v>0.98741771162086756</v>
      </c>
      <c r="M47" s="10">
        <v>948</v>
      </c>
    </row>
    <row r="48" spans="1:13" s="55" customFormat="1">
      <c r="A48" s="58" t="s">
        <v>441</v>
      </c>
      <c r="B48" s="10">
        <v>8</v>
      </c>
      <c r="C48" s="7" t="s">
        <v>518</v>
      </c>
      <c r="D48" s="13" t="s">
        <v>502</v>
      </c>
      <c r="E48" s="13" t="s">
        <v>524</v>
      </c>
      <c r="F48" s="10"/>
      <c r="G48" s="10"/>
      <c r="H48" s="10">
        <v>19.253295031161855</v>
      </c>
      <c r="I48" s="10">
        <v>18.194924953621442</v>
      </c>
      <c r="J48" s="10">
        <v>3.7113845396811223</v>
      </c>
      <c r="K48" s="10">
        <v>66.053580234467717</v>
      </c>
      <c r="L48" s="10">
        <v>8.4543799597327727</v>
      </c>
      <c r="M48" s="10">
        <v>948</v>
      </c>
    </row>
    <row r="49" spans="1:13" s="55" customFormat="1">
      <c r="A49" s="58" t="s">
        <v>442</v>
      </c>
      <c r="B49" s="10">
        <v>8</v>
      </c>
      <c r="C49" s="7" t="s">
        <v>519</v>
      </c>
      <c r="D49" s="13" t="s">
        <v>503</v>
      </c>
      <c r="E49" s="13" t="s">
        <v>524</v>
      </c>
      <c r="F49" s="10"/>
      <c r="G49" s="10"/>
      <c r="H49" s="10">
        <v>174.49699970073095</v>
      </c>
      <c r="I49" s="10">
        <v>152.20094650184888</v>
      </c>
      <c r="J49" s="10">
        <v>50.855250143294093</v>
      </c>
      <c r="K49" s="10">
        <v>527.18002302850141</v>
      </c>
      <c r="L49" s="10">
        <v>93.645476543089302</v>
      </c>
      <c r="M49" s="10">
        <v>948</v>
      </c>
    </row>
    <row r="50" spans="1:13" s="55" customFormat="1">
      <c r="A50" s="58" t="s">
        <v>443</v>
      </c>
      <c r="B50" s="10">
        <v>10</v>
      </c>
      <c r="C50" s="7" t="s">
        <v>422</v>
      </c>
      <c r="D50" s="13" t="s">
        <v>504</v>
      </c>
      <c r="E50" s="13" t="s">
        <v>526</v>
      </c>
      <c r="F50" s="10"/>
      <c r="G50" s="10"/>
      <c r="H50" s="10">
        <v>1.5807567882357283</v>
      </c>
      <c r="I50" s="10">
        <v>1.6062112377918301</v>
      </c>
      <c r="J50" s="10">
        <v>1.2965959894229975</v>
      </c>
      <c r="K50" s="10">
        <v>1.7978240190407941</v>
      </c>
      <c r="L50" s="10">
        <v>0.11010476615862756</v>
      </c>
      <c r="M50" s="10">
        <v>948</v>
      </c>
    </row>
    <row r="51" spans="1:13" s="55" customFormat="1">
      <c r="A51" s="58" t="s">
        <v>444</v>
      </c>
      <c r="B51" s="10">
        <v>7</v>
      </c>
      <c r="C51" s="7" t="s">
        <v>423</v>
      </c>
      <c r="D51" s="13" t="s">
        <v>505</v>
      </c>
      <c r="E51" s="13" t="s">
        <v>524</v>
      </c>
      <c r="F51" s="10"/>
      <c r="G51" s="10"/>
      <c r="H51" s="10">
        <v>2.5676953684210524E-2</v>
      </c>
      <c r="I51" s="10">
        <v>1.9181299999999998E-2</v>
      </c>
      <c r="J51" s="10">
        <v>4.0480300000000002E-3</v>
      </c>
      <c r="K51" s="10">
        <v>9.5806100000000005E-2</v>
      </c>
      <c r="L51" s="10">
        <v>2.0089854690757167E-2</v>
      </c>
      <c r="M51" s="10">
        <v>948</v>
      </c>
    </row>
    <row r="52" spans="1:13" s="55" customFormat="1">
      <c r="A52" s="58" t="s">
        <v>445</v>
      </c>
      <c r="B52" s="10">
        <v>7</v>
      </c>
      <c r="C52" s="7" t="s">
        <v>424</v>
      </c>
      <c r="D52" s="13" t="s">
        <v>506</v>
      </c>
      <c r="E52" s="13" t="s">
        <v>524</v>
      </c>
      <c r="F52" s="10"/>
      <c r="G52" s="10"/>
      <c r="H52" s="10">
        <v>7.3234510526315821</v>
      </c>
      <c r="I52" s="10">
        <v>7.0740499999999997</v>
      </c>
      <c r="J52" s="10">
        <v>4.0916699999999997</v>
      </c>
      <c r="K52" s="10">
        <v>11.710699999999999</v>
      </c>
      <c r="L52" s="10">
        <v>1.622631579948099</v>
      </c>
      <c r="M52" s="10">
        <v>948</v>
      </c>
    </row>
    <row r="53" spans="1:13" s="54" customFormat="1">
      <c r="A53" s="41" t="s">
        <v>1036</v>
      </c>
      <c r="B53" s="42"/>
      <c r="C53" s="43"/>
      <c r="D53" s="41"/>
      <c r="E53" s="41"/>
      <c r="F53" s="44"/>
      <c r="G53" s="44"/>
      <c r="H53" s="44"/>
      <c r="I53" s="44"/>
      <c r="J53" s="44"/>
      <c r="K53" s="44"/>
      <c r="L53" s="44"/>
      <c r="M53" s="44"/>
    </row>
    <row r="54" spans="1:13" s="55" customFormat="1">
      <c r="A54" s="58" t="s">
        <v>32</v>
      </c>
      <c r="B54" s="10">
        <v>9</v>
      </c>
      <c r="C54" s="7" t="s">
        <v>24</v>
      </c>
      <c r="D54" s="13" t="s">
        <v>25</v>
      </c>
      <c r="E54" s="13"/>
      <c r="F54" s="10"/>
      <c r="G54" s="10"/>
      <c r="H54" s="10"/>
      <c r="I54" s="10"/>
      <c r="J54" s="10"/>
      <c r="K54" s="10"/>
      <c r="L54" s="10"/>
      <c r="M54" s="10"/>
    </row>
    <row r="55" spans="1:13" s="55" customFormat="1">
      <c r="A55" s="58" t="s">
        <v>37</v>
      </c>
      <c r="B55" s="10">
        <v>18</v>
      </c>
      <c r="C55" s="7" t="s">
        <v>527</v>
      </c>
      <c r="D55" s="13" t="s">
        <v>566</v>
      </c>
      <c r="E55" s="13"/>
      <c r="F55" s="10"/>
      <c r="G55" s="10"/>
      <c r="H55" s="10">
        <v>42017.888888888891</v>
      </c>
      <c r="I55" s="10">
        <v>42011</v>
      </c>
      <c r="J55" s="10">
        <v>42011</v>
      </c>
      <c r="K55" s="10">
        <v>42042</v>
      </c>
      <c r="L55" s="10">
        <v>12.803362517257492</v>
      </c>
      <c r="M55" s="10">
        <v>1</v>
      </c>
    </row>
    <row r="56" spans="1:13">
      <c r="A56" s="58" t="s">
        <v>3</v>
      </c>
      <c r="B56" s="10">
        <v>25</v>
      </c>
      <c r="C56" s="11" t="s">
        <v>18</v>
      </c>
      <c r="D56" s="10" t="s">
        <v>17</v>
      </c>
      <c r="E56" s="10"/>
      <c r="F56" s="10"/>
      <c r="G56" s="1"/>
      <c r="H56" s="10" t="e">
        <v>#DIV/0!</v>
      </c>
      <c r="I56" s="10" t="e">
        <v>#NUM!</v>
      </c>
      <c r="J56" s="10">
        <v>0</v>
      </c>
      <c r="K56" s="10" t="e">
        <v>#DIV/0!</v>
      </c>
      <c r="L56" s="10" t="e">
        <v>#DIV/0!</v>
      </c>
      <c r="M56" s="10">
        <v>1</v>
      </c>
    </row>
    <row r="57" spans="1:13" s="55" customFormat="1">
      <c r="A57" s="58" t="s">
        <v>2</v>
      </c>
      <c r="B57" s="10">
        <v>22</v>
      </c>
      <c r="C57" s="7" t="s">
        <v>26</v>
      </c>
      <c r="D57" s="13" t="s">
        <v>27</v>
      </c>
      <c r="E57" s="13"/>
      <c r="F57" s="10"/>
      <c r="G57" s="10"/>
      <c r="H57" s="10"/>
      <c r="I57" s="10"/>
      <c r="J57" s="10"/>
      <c r="K57" s="10"/>
      <c r="L57" s="10"/>
      <c r="M57" s="10">
        <v>77</v>
      </c>
    </row>
    <row r="58" spans="1:13" s="57" customFormat="1">
      <c r="A58" s="41" t="s">
        <v>1034</v>
      </c>
      <c r="B58" s="10"/>
      <c r="C58" s="46"/>
      <c r="D58" s="9"/>
      <c r="E58" s="9"/>
      <c r="F58" s="9"/>
      <c r="G58" s="9"/>
      <c r="H58" s="10"/>
      <c r="I58" s="10"/>
      <c r="J58" s="10"/>
      <c r="K58" s="10"/>
      <c r="L58" s="10"/>
      <c r="M58" s="9"/>
    </row>
    <row r="59" spans="1:13" s="55" customFormat="1">
      <c r="A59" s="58" t="s">
        <v>6</v>
      </c>
      <c r="B59" s="10">
        <v>22</v>
      </c>
      <c r="C59" s="7" t="s">
        <v>19</v>
      </c>
      <c r="D59" s="13" t="s">
        <v>20</v>
      </c>
      <c r="E59" s="13" t="s">
        <v>565</v>
      </c>
      <c r="F59" s="10"/>
      <c r="G59" s="10"/>
      <c r="H59" s="10">
        <v>3.5</v>
      </c>
      <c r="I59" s="10">
        <v>4</v>
      </c>
      <c r="J59" s="10">
        <v>1</v>
      </c>
      <c r="K59" s="10">
        <v>6</v>
      </c>
      <c r="L59" s="10">
        <v>1.7079950708426248</v>
      </c>
      <c r="M59" s="10">
        <v>1</v>
      </c>
    </row>
    <row r="60" spans="1:13" s="57" customFormat="1">
      <c r="A60" s="58" t="s">
        <v>33</v>
      </c>
      <c r="B60" s="10">
        <v>21</v>
      </c>
      <c r="C60" s="46"/>
      <c r="D60" s="9" t="s">
        <v>467</v>
      </c>
      <c r="E60" s="13" t="s">
        <v>565</v>
      </c>
      <c r="F60" s="9"/>
      <c r="G60" s="9"/>
      <c r="H60" s="10"/>
      <c r="I60" s="10"/>
      <c r="J60" s="10"/>
      <c r="K60" s="10"/>
      <c r="L60" s="10"/>
      <c r="M60" s="10">
        <v>1141</v>
      </c>
    </row>
    <row r="61" spans="1:13" s="57" customFormat="1">
      <c r="A61" s="58" t="s">
        <v>34</v>
      </c>
      <c r="B61" s="10">
        <v>17</v>
      </c>
      <c r="C61" s="46"/>
      <c r="D61" s="9" t="s">
        <v>468</v>
      </c>
      <c r="E61" s="13" t="s">
        <v>565</v>
      </c>
      <c r="F61" s="9"/>
      <c r="G61" s="9"/>
      <c r="H61" s="10"/>
      <c r="I61" s="10"/>
      <c r="J61" s="10"/>
      <c r="K61" s="10"/>
      <c r="L61" s="10"/>
      <c r="M61" s="10">
        <v>1</v>
      </c>
    </row>
    <row r="62" spans="1:13" s="57" customFormat="1">
      <c r="A62" s="58" t="s">
        <v>35</v>
      </c>
      <c r="B62" s="10">
        <v>17</v>
      </c>
      <c r="C62" s="46"/>
      <c r="D62" s="9" t="s">
        <v>469</v>
      </c>
      <c r="E62" s="13" t="s">
        <v>565</v>
      </c>
      <c r="F62" s="9"/>
      <c r="G62" s="9"/>
      <c r="H62" s="44"/>
      <c r="I62" s="44"/>
      <c r="J62" s="44"/>
      <c r="K62" s="44"/>
      <c r="L62" s="44"/>
      <c r="M62" s="10">
        <v>1</v>
      </c>
    </row>
    <row r="63" spans="1:13">
      <c r="A63" s="60" t="s">
        <v>49</v>
      </c>
      <c r="B63" s="10">
        <v>20</v>
      </c>
      <c r="C63" s="12" t="s">
        <v>12</v>
      </c>
      <c r="D63" s="5" t="s">
        <v>13</v>
      </c>
      <c r="E63" s="13" t="s">
        <v>565</v>
      </c>
      <c r="F63" s="5"/>
      <c r="G63" s="1"/>
      <c r="H63" s="1"/>
      <c r="I63" s="1"/>
      <c r="J63" s="1"/>
      <c r="K63" s="1"/>
      <c r="L63" s="1"/>
      <c r="M63" s="10">
        <v>79</v>
      </c>
    </row>
    <row r="64" spans="1:13">
      <c r="A64" s="60"/>
      <c r="B64" s="10"/>
      <c r="C64" s="12"/>
      <c r="D64" s="5"/>
      <c r="E64" s="13"/>
      <c r="F64" s="5"/>
      <c r="G64" s="1"/>
      <c r="H64" s="1"/>
      <c r="I64" s="1"/>
      <c r="J64" s="1"/>
      <c r="K64" s="1"/>
      <c r="L64" s="1"/>
      <c r="M64" s="10"/>
    </row>
    <row r="65" spans="1:13">
      <c r="A65" s="41" t="s">
        <v>1035</v>
      </c>
      <c r="B65" s="10"/>
      <c r="C65" s="12"/>
      <c r="D65" s="5"/>
      <c r="E65" s="5"/>
      <c r="F65" s="5"/>
      <c r="G65" s="1"/>
      <c r="H65" s="1"/>
      <c r="I65" s="1"/>
      <c r="J65" s="1"/>
      <c r="K65" s="1"/>
      <c r="L65" s="1"/>
      <c r="M65" s="1"/>
    </row>
    <row r="66" spans="1:13">
      <c r="A66" s="60" t="s">
        <v>55</v>
      </c>
      <c r="B66" s="6"/>
      <c r="C66" s="12"/>
      <c r="D66" s="13" t="s">
        <v>470</v>
      </c>
      <c r="E66" s="5" t="s">
        <v>548</v>
      </c>
      <c r="F66" s="5"/>
      <c r="G66" s="1"/>
      <c r="H66" s="10"/>
      <c r="I66" s="10"/>
      <c r="J66" s="10"/>
      <c r="K66" s="10"/>
      <c r="L66" s="10"/>
      <c r="M66" s="10">
        <v>83</v>
      </c>
    </row>
    <row r="67" spans="1:13">
      <c r="A67" s="58" t="s">
        <v>56</v>
      </c>
      <c r="B67" s="6"/>
      <c r="C67" s="12"/>
      <c r="D67" s="13" t="s">
        <v>471</v>
      </c>
      <c r="E67" s="5" t="s">
        <v>548</v>
      </c>
      <c r="F67" s="5"/>
      <c r="G67" s="1"/>
      <c r="H67" s="10">
        <v>40.111111111111114</v>
      </c>
      <c r="I67" s="10">
        <v>40</v>
      </c>
      <c r="J67" s="10">
        <v>0</v>
      </c>
      <c r="K67" s="10">
        <v>82</v>
      </c>
      <c r="L67" s="10">
        <v>10.797680870696649</v>
      </c>
      <c r="M67" s="10">
        <v>79</v>
      </c>
    </row>
    <row r="68" spans="1:13">
      <c r="A68" s="58" t="s">
        <v>57</v>
      </c>
      <c r="B68" s="6"/>
      <c r="C68" s="12"/>
      <c r="D68" s="13" t="s">
        <v>472</v>
      </c>
      <c r="E68" s="5" t="s">
        <v>548</v>
      </c>
      <c r="F68" s="5"/>
      <c r="G68" s="1"/>
      <c r="H68" s="10">
        <v>33.802975517890765</v>
      </c>
      <c r="I68" s="10">
        <v>35</v>
      </c>
      <c r="J68" s="10">
        <v>0</v>
      </c>
      <c r="K68" s="10">
        <v>73</v>
      </c>
      <c r="L68" s="10">
        <v>11.710176839679283</v>
      </c>
      <c r="M68" s="10">
        <v>79</v>
      </c>
    </row>
    <row r="69" spans="1:13">
      <c r="A69" s="58" t="s">
        <v>58</v>
      </c>
      <c r="B69" s="6"/>
      <c r="C69" s="12"/>
      <c r="D69" s="13" t="s">
        <v>568</v>
      </c>
      <c r="E69" s="5" t="s">
        <v>567</v>
      </c>
      <c r="F69" s="5"/>
      <c r="G69" s="1"/>
      <c r="H69" s="1">
        <v>8.0819679849340975</v>
      </c>
      <c r="I69" s="1">
        <v>7.62</v>
      </c>
      <c r="J69" s="1">
        <v>0</v>
      </c>
      <c r="K69" s="1">
        <v>25.4</v>
      </c>
      <c r="L69" s="1">
        <v>4.2140349436949709</v>
      </c>
      <c r="M69" s="1">
        <v>79</v>
      </c>
    </row>
    <row r="70" spans="1:13">
      <c r="A70" s="58" t="s">
        <v>59</v>
      </c>
      <c r="B70" s="6"/>
      <c r="C70" s="12"/>
      <c r="D70" s="13" t="s">
        <v>473</v>
      </c>
      <c r="E70" s="5" t="s">
        <v>567</v>
      </c>
      <c r="F70" s="5"/>
      <c r="G70" s="1"/>
      <c r="H70" s="9">
        <v>4.2433427495291909</v>
      </c>
      <c r="I70" s="9">
        <v>4.12</v>
      </c>
      <c r="J70" s="9">
        <v>0</v>
      </c>
      <c r="K70" s="9">
        <v>48</v>
      </c>
      <c r="L70" s="9">
        <v>2.9058678302277094</v>
      </c>
      <c r="M70" s="9">
        <v>79</v>
      </c>
    </row>
    <row r="71" spans="1:13">
      <c r="A71" s="58" t="s">
        <v>60</v>
      </c>
      <c r="B71" s="6"/>
      <c r="C71" s="12"/>
      <c r="D71" s="13" t="s">
        <v>474</v>
      </c>
      <c r="E71" s="5" t="s">
        <v>567</v>
      </c>
      <c r="F71" s="5"/>
      <c r="G71" s="1"/>
      <c r="H71" s="9">
        <v>0.70454802259887028</v>
      </c>
      <c r="I71" s="9">
        <v>0.7</v>
      </c>
      <c r="J71" s="9">
        <v>0</v>
      </c>
      <c r="K71" s="9">
        <v>2.95</v>
      </c>
      <c r="L71" s="9">
        <v>0.35236026505663631</v>
      </c>
      <c r="M71" s="9">
        <v>79</v>
      </c>
    </row>
    <row r="72" spans="1:13">
      <c r="A72" s="58" t="s">
        <v>61</v>
      </c>
      <c r="B72" s="6"/>
      <c r="C72" s="12"/>
      <c r="D72" s="13" t="s">
        <v>475</v>
      </c>
      <c r="E72" s="5" t="s">
        <v>567</v>
      </c>
      <c r="F72" s="5"/>
      <c r="G72" s="1"/>
      <c r="H72" s="9">
        <v>0.35502448210922788</v>
      </c>
      <c r="I72" s="9">
        <v>0.35</v>
      </c>
      <c r="J72" s="9">
        <v>0</v>
      </c>
      <c r="K72" s="9">
        <v>0.99099999999999999</v>
      </c>
      <c r="L72" s="9">
        <v>0.17499849435019396</v>
      </c>
      <c r="M72" s="9">
        <v>79</v>
      </c>
    </row>
    <row r="73" spans="1:13">
      <c r="A73" s="58" t="s">
        <v>62</v>
      </c>
      <c r="B73" s="6"/>
      <c r="C73" s="12"/>
      <c r="D73" s="13" t="s">
        <v>476</v>
      </c>
      <c r="E73" s="5"/>
      <c r="F73" s="5"/>
      <c r="G73" s="1"/>
      <c r="H73" s="9">
        <v>0.13987758945386064</v>
      </c>
      <c r="I73" s="9">
        <v>7.9000000000000001E-2</v>
      </c>
      <c r="J73" s="9">
        <v>0</v>
      </c>
      <c r="K73" s="9">
        <v>60.3</v>
      </c>
      <c r="L73" s="9">
        <v>1.8488223294468842</v>
      </c>
      <c r="M73" s="9">
        <v>79</v>
      </c>
    </row>
    <row r="74" spans="1:13">
      <c r="A74" s="58" t="s">
        <v>50</v>
      </c>
      <c r="B74" s="6"/>
      <c r="C74" s="12"/>
      <c r="D74" s="13" t="s">
        <v>569</v>
      </c>
      <c r="E74" s="5" t="s">
        <v>548</v>
      </c>
      <c r="F74" s="5"/>
      <c r="G74" s="1"/>
      <c r="H74" s="9">
        <v>8.8880414312617777</v>
      </c>
      <c r="I74" s="9">
        <v>9.6999999999999993</v>
      </c>
      <c r="J74" s="9">
        <v>0</v>
      </c>
      <c r="K74" s="9">
        <v>19.899999999999999</v>
      </c>
      <c r="L74" s="9">
        <v>2.9061082316367086</v>
      </c>
      <c r="M74" s="9">
        <v>79</v>
      </c>
    </row>
    <row r="75" spans="1:13">
      <c r="A75" s="58" t="s">
        <v>51</v>
      </c>
      <c r="B75" s="6"/>
      <c r="C75" s="12"/>
      <c r="D75" s="13" t="s">
        <v>477</v>
      </c>
      <c r="E75" s="5" t="s">
        <v>548</v>
      </c>
      <c r="F75" s="5"/>
      <c r="G75" s="1"/>
      <c r="H75" s="1">
        <v>79.179028740243226</v>
      </c>
      <c r="I75" s="1">
        <v>81.615598885793872</v>
      </c>
      <c r="J75" s="1">
        <v>0</v>
      </c>
      <c r="K75" s="1">
        <v>98.76543209876543</v>
      </c>
      <c r="L75" s="1">
        <v>12.631369475426766</v>
      </c>
      <c r="M75" s="1">
        <v>79</v>
      </c>
    </row>
    <row r="76" spans="1:13">
      <c r="A76" s="58" t="s">
        <v>52</v>
      </c>
      <c r="B76" s="6"/>
      <c r="C76" s="12"/>
      <c r="D76" s="13" t="s">
        <v>478</v>
      </c>
      <c r="E76" s="5" t="s">
        <v>567</v>
      </c>
      <c r="F76" s="5"/>
      <c r="G76" s="1"/>
      <c r="H76" s="1">
        <v>0.197453013182674</v>
      </c>
      <c r="I76" s="1">
        <v>0.184</v>
      </c>
      <c r="J76" s="1">
        <v>0</v>
      </c>
      <c r="K76" s="1">
        <v>0.83</v>
      </c>
      <c r="L76" s="1">
        <v>8.90279661959468E-2</v>
      </c>
      <c r="M76" s="1">
        <v>79</v>
      </c>
    </row>
    <row r="77" spans="1:13">
      <c r="A77" s="58" t="s">
        <v>53</v>
      </c>
      <c r="B77" s="6"/>
      <c r="C77" s="12"/>
      <c r="D77" s="13" t="s">
        <v>479</v>
      </c>
      <c r="E77" s="5" t="s">
        <v>570</v>
      </c>
      <c r="F77" s="5"/>
      <c r="G77" s="1"/>
      <c r="H77" s="1">
        <v>20.841864406779653</v>
      </c>
      <c r="I77" s="1">
        <v>21</v>
      </c>
      <c r="J77" s="1">
        <v>0</v>
      </c>
      <c r="K77" s="1">
        <v>270</v>
      </c>
      <c r="L77" s="1">
        <v>9.4875393737196951</v>
      </c>
      <c r="M77" s="1">
        <v>79</v>
      </c>
    </row>
    <row r="78" spans="1:13">
      <c r="A78" s="58" t="s">
        <v>54</v>
      </c>
      <c r="B78" s="6"/>
      <c r="C78" s="12"/>
      <c r="D78" s="13" t="s">
        <v>571</v>
      </c>
      <c r="E78" s="5" t="s">
        <v>567</v>
      </c>
      <c r="F78" s="5"/>
      <c r="G78" s="1"/>
      <c r="H78" s="1">
        <v>2.5780588323917142</v>
      </c>
      <c r="I78" s="1">
        <v>2.4079999999999999</v>
      </c>
      <c r="J78" s="1">
        <v>0</v>
      </c>
      <c r="K78" s="1">
        <v>8.8739999999999988</v>
      </c>
      <c r="L78" s="1">
        <v>1.6154628491754677</v>
      </c>
      <c r="M78" s="1">
        <v>79</v>
      </c>
    </row>
    <row r="79" spans="1:13">
      <c r="A79" s="58" t="s">
        <v>63</v>
      </c>
      <c r="B79" s="6"/>
      <c r="C79" s="12"/>
      <c r="D79" s="5"/>
      <c r="E79" s="5"/>
      <c r="F79" s="5"/>
      <c r="G79" s="1"/>
      <c r="H79" s="1">
        <v>2871.558519951036</v>
      </c>
      <c r="I79" s="1">
        <v>2678.6398799999993</v>
      </c>
      <c r="J79" s="1">
        <v>0</v>
      </c>
      <c r="K79" s="1">
        <v>9859.901399999997</v>
      </c>
      <c r="L79" s="1">
        <v>1788.3572091503902</v>
      </c>
      <c r="M79" s="1">
        <v>79</v>
      </c>
    </row>
    <row r="80" spans="1:13" s="53" customFormat="1">
      <c r="A80" s="41" t="s">
        <v>480</v>
      </c>
      <c r="B80" s="43"/>
      <c r="C80" s="43"/>
      <c r="D80" s="45"/>
      <c r="E80" s="45"/>
      <c r="F80" s="45"/>
      <c r="G80" s="45"/>
      <c r="H80" s="45"/>
      <c r="I80" s="45"/>
      <c r="J80" s="45"/>
      <c r="K80" s="45"/>
      <c r="L80" s="45"/>
      <c r="M80" s="45"/>
    </row>
    <row r="81" spans="1:13">
      <c r="A81" s="58" t="s">
        <v>410</v>
      </c>
      <c r="B81" s="6"/>
      <c r="C81" s="7" t="s">
        <v>529</v>
      </c>
      <c r="D81" s="13" t="s">
        <v>538</v>
      </c>
      <c r="E81" s="13" t="s">
        <v>523</v>
      </c>
      <c r="F81" s="5"/>
      <c r="G81" s="1"/>
      <c r="H81" s="1">
        <v>2.2166226234083179</v>
      </c>
      <c r="I81" s="1">
        <v>2.2620889748549322</v>
      </c>
      <c r="J81" s="1">
        <v>0.76072449952335575</v>
      </c>
      <c r="K81" s="1">
        <v>3.6560039370078745</v>
      </c>
      <c r="L81" s="1">
        <v>0.58270584535635028</v>
      </c>
      <c r="M81" s="1">
        <v>107</v>
      </c>
    </row>
    <row r="82" spans="1:13">
      <c r="A82" s="58" t="s">
        <v>411</v>
      </c>
      <c r="B82" s="6"/>
      <c r="C82" s="7" t="s">
        <v>530</v>
      </c>
      <c r="D82" s="13" t="s">
        <v>539</v>
      </c>
      <c r="E82" s="13" t="s">
        <v>523</v>
      </c>
      <c r="F82" s="5"/>
      <c r="G82" s="1"/>
      <c r="H82" s="1">
        <v>0.29198383392273086</v>
      </c>
      <c r="I82" s="1">
        <v>0.29015496809480396</v>
      </c>
      <c r="J82" s="1">
        <v>3.8372664700098327E-2</v>
      </c>
      <c r="K82" s="1">
        <v>0.62488350419384897</v>
      </c>
      <c r="L82" s="1">
        <v>8.3658170697358161E-2</v>
      </c>
      <c r="M82" s="1">
        <v>107</v>
      </c>
    </row>
    <row r="83" spans="1:13">
      <c r="A83" s="58" t="s">
        <v>412</v>
      </c>
      <c r="B83" s="6"/>
      <c r="C83" s="7" t="s">
        <v>531</v>
      </c>
      <c r="D83" s="13" t="s">
        <v>540</v>
      </c>
      <c r="E83" s="13" t="s">
        <v>523</v>
      </c>
      <c r="F83" s="5"/>
      <c r="G83" s="1"/>
      <c r="H83" s="1">
        <v>0.62497939914060952</v>
      </c>
      <c r="I83" s="1">
        <v>0.38531750741839765</v>
      </c>
      <c r="J83" s="1">
        <v>0.11973689455850108</v>
      </c>
      <c r="K83" s="1">
        <v>4.2451694747274535</v>
      </c>
      <c r="L83" s="1">
        <v>0.72530929671460609</v>
      </c>
      <c r="M83" s="1">
        <v>107</v>
      </c>
    </row>
    <row r="84" spans="1:13">
      <c r="A84" s="58" t="s">
        <v>413</v>
      </c>
      <c r="B84" s="6"/>
      <c r="C84" s="7" t="s">
        <v>532</v>
      </c>
      <c r="D84" s="13" t="s">
        <v>541</v>
      </c>
      <c r="E84" s="13" t="s">
        <v>523</v>
      </c>
      <c r="F84" s="5"/>
      <c r="G84" s="1"/>
      <c r="H84" s="1">
        <v>0.15118902625117206</v>
      </c>
      <c r="I84" s="1">
        <v>0.13732624532388263</v>
      </c>
      <c r="J84" s="1">
        <v>1.7642405063291126E-3</v>
      </c>
      <c r="K84" s="1">
        <v>0.66558969276511404</v>
      </c>
      <c r="L84" s="1">
        <v>8.8391706832251865E-2</v>
      </c>
      <c r="M84" s="1">
        <v>107</v>
      </c>
    </row>
    <row r="85" spans="1:13">
      <c r="A85" s="58" t="s">
        <v>414</v>
      </c>
      <c r="B85" s="6"/>
      <c r="C85" s="7" t="s">
        <v>533</v>
      </c>
      <c r="D85" s="13" t="s">
        <v>542</v>
      </c>
      <c r="E85" s="13" t="s">
        <v>523</v>
      </c>
      <c r="F85" s="5"/>
      <c r="G85" s="1"/>
      <c r="H85" s="1">
        <v>1.8891559390539197</v>
      </c>
      <c r="I85" s="1">
        <v>1.8727330173775674</v>
      </c>
      <c r="J85" s="1">
        <v>1.4065586724614772E-3</v>
      </c>
      <c r="K85" s="1">
        <v>4.0291955396256469</v>
      </c>
      <c r="L85" s="1">
        <v>0.50485463977040435</v>
      </c>
      <c r="M85" s="1">
        <v>107</v>
      </c>
    </row>
    <row r="86" spans="1:13">
      <c r="A86" s="58" t="s">
        <v>415</v>
      </c>
      <c r="B86" s="6"/>
      <c r="C86" s="7" t="s">
        <v>534</v>
      </c>
      <c r="D86" s="13" t="s">
        <v>572</v>
      </c>
      <c r="E86" s="13" t="s">
        <v>524</v>
      </c>
      <c r="F86" s="5"/>
      <c r="G86" s="1"/>
      <c r="H86" s="1">
        <v>44.221885320485171</v>
      </c>
      <c r="I86" s="1">
        <v>38.987742190589159</v>
      </c>
      <c r="J86" s="1">
        <v>1.66699742012304</v>
      </c>
      <c r="K86" s="1">
        <v>197.39490822972172</v>
      </c>
      <c r="L86" s="1">
        <v>24.600855548638211</v>
      </c>
      <c r="M86" s="1">
        <v>107</v>
      </c>
    </row>
    <row r="87" spans="1:13">
      <c r="A87" s="58" t="s">
        <v>416</v>
      </c>
      <c r="B87" s="6"/>
      <c r="C87" s="7" t="s">
        <v>535</v>
      </c>
      <c r="D87" s="13" t="s">
        <v>543</v>
      </c>
      <c r="E87" s="13" t="s">
        <v>524</v>
      </c>
      <c r="F87" s="5"/>
      <c r="G87" s="1"/>
      <c r="H87" s="1">
        <v>64.47675127496332</v>
      </c>
      <c r="I87" s="1">
        <v>59.834775767112511</v>
      </c>
      <c r="J87" s="1">
        <v>-22.090495949417114</v>
      </c>
      <c r="K87" s="1">
        <v>253.28031809145131</v>
      </c>
      <c r="L87" s="1">
        <v>41.435644854210494</v>
      </c>
      <c r="M87" s="1">
        <v>107</v>
      </c>
    </row>
    <row r="88" spans="1:13">
      <c r="A88" s="58" t="s">
        <v>417</v>
      </c>
      <c r="B88" s="6"/>
      <c r="C88" s="7" t="s">
        <v>536</v>
      </c>
      <c r="D88" s="13" t="s">
        <v>544</v>
      </c>
      <c r="E88" s="13" t="s">
        <v>524</v>
      </c>
      <c r="F88" s="5"/>
      <c r="G88" s="1"/>
      <c r="H88" s="1">
        <v>10.333669782178315</v>
      </c>
      <c r="I88" s="1">
        <v>3.4537514886859859</v>
      </c>
      <c r="J88" s="1">
        <v>-0.79507056251242303</v>
      </c>
      <c r="K88" s="1">
        <v>220.07523262720252</v>
      </c>
      <c r="L88" s="1">
        <v>27.095952476939502</v>
      </c>
      <c r="M88" s="1">
        <v>107</v>
      </c>
    </row>
    <row r="89" spans="1:13">
      <c r="A89" s="58" t="s">
        <v>418</v>
      </c>
      <c r="B89" s="8"/>
      <c r="C89" s="7" t="s">
        <v>537</v>
      </c>
      <c r="D89" s="13" t="s">
        <v>545</v>
      </c>
      <c r="E89" s="13" t="s">
        <v>524</v>
      </c>
      <c r="F89" s="5"/>
      <c r="G89" s="1"/>
      <c r="H89" s="1">
        <v>11.06115110982093</v>
      </c>
      <c r="I89" s="1">
        <v>10.228166797797011</v>
      </c>
      <c r="J89" s="1">
        <v>0.79792539397566342</v>
      </c>
      <c r="K89" s="1">
        <v>51.744647105471856</v>
      </c>
      <c r="L89" s="1">
        <v>5.025401109622444</v>
      </c>
      <c r="M89" s="1">
        <v>107</v>
      </c>
    </row>
    <row r="90" spans="1:13" s="53" customFormat="1">
      <c r="A90" s="41" t="s">
        <v>1038</v>
      </c>
      <c r="B90" s="43"/>
      <c r="C90" s="43"/>
      <c r="D90" s="45"/>
      <c r="E90" s="45"/>
      <c r="F90" s="45"/>
      <c r="G90" s="45"/>
      <c r="H90" s="45"/>
      <c r="I90" s="45"/>
      <c r="J90" s="45"/>
      <c r="K90" s="45"/>
      <c r="L90" s="45"/>
      <c r="M90" s="45"/>
    </row>
    <row r="91" spans="1:13">
      <c r="A91" s="58" t="s">
        <v>410</v>
      </c>
      <c r="B91" s="43"/>
      <c r="C91" s="7" t="s">
        <v>1048</v>
      </c>
      <c r="D91" s="13" t="s">
        <v>1041</v>
      </c>
      <c r="E91" s="13" t="s">
        <v>523</v>
      </c>
      <c r="F91" s="45"/>
      <c r="G91" s="45"/>
      <c r="H91" s="1">
        <v>0.62515746685747065</v>
      </c>
      <c r="I91" s="1">
        <v>0.59241706161137442</v>
      </c>
      <c r="J91" s="1">
        <v>0.22913907284768215</v>
      </c>
      <c r="K91" s="1">
        <v>1.7700296735905046</v>
      </c>
      <c r="L91" s="1">
        <v>0.22550030684560288</v>
      </c>
      <c r="M91" s="45"/>
    </row>
    <row r="92" spans="1:13">
      <c r="A92" s="58" t="s">
        <v>411</v>
      </c>
      <c r="B92" s="43"/>
      <c r="C92" s="7" t="s">
        <v>1054</v>
      </c>
      <c r="D92" s="13" t="s">
        <v>1040</v>
      </c>
      <c r="E92" s="13" t="s">
        <v>1087</v>
      </c>
      <c r="F92" s="45"/>
      <c r="G92" s="45"/>
      <c r="H92" s="1">
        <v>7.199599886262846E-2</v>
      </c>
      <c r="I92" s="1">
        <v>5.6197964847363564E-2</v>
      </c>
      <c r="J92" s="1">
        <v>1.6777137367915468E-3</v>
      </c>
      <c r="K92" s="1">
        <v>0.39223722275795564</v>
      </c>
      <c r="L92" s="1">
        <v>5.692679233811259E-2</v>
      </c>
      <c r="M92" s="45"/>
    </row>
    <row r="93" spans="1:13">
      <c r="A93" s="58" t="s">
        <v>414</v>
      </c>
      <c r="B93" s="43"/>
      <c r="C93" s="7" t="s">
        <v>1049</v>
      </c>
      <c r="D93" s="13" t="s">
        <v>1039</v>
      </c>
      <c r="E93" s="13" t="s">
        <v>523</v>
      </c>
      <c r="F93" s="45"/>
      <c r="G93" s="45"/>
      <c r="H93" s="1">
        <v>1.6766050421766752</v>
      </c>
      <c r="I93" s="1">
        <v>1.5278771230309709</v>
      </c>
      <c r="J93" s="1">
        <v>0.12236850329006667</v>
      </c>
      <c r="K93" s="1">
        <v>4.1147715563839657</v>
      </c>
      <c r="L93" s="1">
        <v>0.74759375756482704</v>
      </c>
      <c r="M93" s="45"/>
    </row>
    <row r="94" spans="1:13">
      <c r="A94" s="58" t="s">
        <v>668</v>
      </c>
      <c r="B94" s="43"/>
      <c r="C94" s="7" t="s">
        <v>1050</v>
      </c>
      <c r="D94" s="13" t="s">
        <v>1042</v>
      </c>
      <c r="E94" s="13" t="s">
        <v>523</v>
      </c>
      <c r="F94" s="45"/>
      <c r="G94" s="45"/>
      <c r="H94" s="1">
        <v>0.3347502057960719</v>
      </c>
      <c r="I94" s="1">
        <v>0.3129290328509457</v>
      </c>
      <c r="J94" s="1">
        <v>4.6509753835605322E-2</v>
      </c>
      <c r="K94" s="1">
        <v>0.80988373238721079</v>
      </c>
      <c r="L94" s="1">
        <v>0.12417270276548797</v>
      </c>
      <c r="M94" s="45"/>
    </row>
    <row r="95" spans="1:13">
      <c r="A95" s="58" t="s">
        <v>413</v>
      </c>
      <c r="B95" s="43"/>
      <c r="C95" s="7" t="s">
        <v>1065</v>
      </c>
      <c r="D95" s="13" t="s">
        <v>1043</v>
      </c>
      <c r="E95" s="13" t="s">
        <v>523</v>
      </c>
      <c r="F95" s="45"/>
      <c r="G95" s="45"/>
      <c r="H95" s="1">
        <v>0.14003342377245601</v>
      </c>
      <c r="I95" s="1">
        <v>0.13188058198678598</v>
      </c>
      <c r="J95" s="1">
        <v>5.7133104606487952E-3</v>
      </c>
      <c r="K95" s="1">
        <v>0.35804619957346612</v>
      </c>
      <c r="L95" s="1">
        <v>5.1623397930893815E-2</v>
      </c>
      <c r="M95" s="45"/>
    </row>
    <row r="96" spans="1:13">
      <c r="A96" s="58" t="s">
        <v>669</v>
      </c>
      <c r="B96" s="43"/>
      <c r="C96" s="7" t="s">
        <v>1055</v>
      </c>
      <c r="D96" s="13" t="s">
        <v>1044</v>
      </c>
      <c r="E96" s="13" t="s">
        <v>523</v>
      </c>
      <c r="F96" s="45"/>
      <c r="G96" s="45"/>
      <c r="H96" s="1">
        <v>29.384467646849462</v>
      </c>
      <c r="I96" s="1">
        <v>24.428642418992705</v>
      </c>
      <c r="J96" s="1">
        <v>5.0204259071002255</v>
      </c>
      <c r="K96" s="1">
        <v>104.38682783396574</v>
      </c>
      <c r="L96" s="1">
        <v>16.396375631327228</v>
      </c>
      <c r="M96" s="45"/>
    </row>
    <row r="97" spans="1:13">
      <c r="A97" s="58" t="s">
        <v>415</v>
      </c>
      <c r="B97" s="43"/>
      <c r="C97" s="7" t="s">
        <v>1051</v>
      </c>
      <c r="D97" s="13" t="s">
        <v>1045</v>
      </c>
      <c r="E97" s="13" t="s">
        <v>524</v>
      </c>
      <c r="F97" s="45"/>
      <c r="G97" s="45"/>
      <c r="H97" s="1">
        <v>45.144554011537004</v>
      </c>
      <c r="I97" s="1">
        <v>40.739968369722988</v>
      </c>
      <c r="J97" s="1">
        <v>10.82219761290375</v>
      </c>
      <c r="K97" s="1">
        <v>135.06363033942716</v>
      </c>
      <c r="L97" s="1">
        <v>18.871914973405918</v>
      </c>
      <c r="M97" s="45"/>
    </row>
    <row r="98" spans="1:13">
      <c r="A98" s="58" t="s">
        <v>417</v>
      </c>
      <c r="B98" s="43"/>
      <c r="C98" s="7" t="s">
        <v>1066</v>
      </c>
      <c r="D98" s="13" t="s">
        <v>1086</v>
      </c>
      <c r="E98" s="13" t="s">
        <v>524</v>
      </c>
      <c r="F98" s="45"/>
      <c r="G98" s="45"/>
      <c r="H98" s="1">
        <v>2.3296999447365603</v>
      </c>
      <c r="I98" s="1">
        <v>1.9798806472028252</v>
      </c>
      <c r="J98" s="1">
        <v>1.0002120524243263</v>
      </c>
      <c r="K98" s="1">
        <v>8.1381691316380405</v>
      </c>
      <c r="L98" s="1">
        <v>1.198565596989734</v>
      </c>
      <c r="M98" s="45"/>
    </row>
    <row r="99" spans="1:13">
      <c r="A99" s="58" t="s">
        <v>416</v>
      </c>
      <c r="B99" s="43"/>
      <c r="C99" s="7" t="s">
        <v>1052</v>
      </c>
      <c r="D99" s="13" t="s">
        <v>1046</v>
      </c>
      <c r="E99" s="13" t="s">
        <v>524</v>
      </c>
      <c r="F99" s="45"/>
      <c r="G99" s="45"/>
      <c r="H99" s="1">
        <v>124.96272789362416</v>
      </c>
      <c r="I99" s="1">
        <v>94.583530192504298</v>
      </c>
      <c r="J99" s="1">
        <v>45.476259685594464</v>
      </c>
      <c r="K99" s="1">
        <v>473.68852517969304</v>
      </c>
      <c r="L99" s="1">
        <v>61.381261384922304</v>
      </c>
      <c r="M99" s="45"/>
    </row>
    <row r="100" spans="1:13">
      <c r="A100" s="58" t="s">
        <v>670</v>
      </c>
      <c r="B100" s="43"/>
      <c r="C100" s="7" t="s">
        <v>1053</v>
      </c>
      <c r="D100" s="13" t="s">
        <v>1047</v>
      </c>
      <c r="E100" s="13" t="s">
        <v>524</v>
      </c>
      <c r="F100" s="45"/>
      <c r="G100" s="45"/>
      <c r="H100" s="1">
        <v>16.491038749759785</v>
      </c>
      <c r="I100" s="1">
        <v>15.148903084952448</v>
      </c>
      <c r="J100" s="1">
        <v>3.4487598862764011</v>
      </c>
      <c r="K100" s="1">
        <v>61.967190692088131</v>
      </c>
      <c r="L100" s="1">
        <v>8.0173152980464994</v>
      </c>
      <c r="M100" s="45"/>
    </row>
    <row r="101" spans="1:13">
      <c r="A101" s="41" t="s">
        <v>1037</v>
      </c>
      <c r="B101" s="43"/>
      <c r="C101" s="43"/>
      <c r="D101" s="45"/>
      <c r="E101" s="45"/>
      <c r="F101" s="45"/>
      <c r="G101" s="45"/>
      <c r="H101" s="45"/>
      <c r="I101" s="45"/>
      <c r="J101" s="45"/>
      <c r="K101" s="45"/>
      <c r="L101" s="45"/>
      <c r="M101" s="45"/>
    </row>
    <row r="102" spans="1:13">
      <c r="A102" s="58" t="s">
        <v>410</v>
      </c>
      <c r="B102" s="43"/>
      <c r="C102" s="7" t="s">
        <v>1067</v>
      </c>
      <c r="D102" s="13" t="s">
        <v>1077</v>
      </c>
      <c r="E102" s="13" t="s">
        <v>523</v>
      </c>
      <c r="F102" s="45"/>
      <c r="G102" s="45"/>
      <c r="H102" s="1">
        <v>1.1622732503394939</v>
      </c>
      <c r="I102" s="1">
        <v>1.1441817029013186</v>
      </c>
      <c r="J102" s="1">
        <v>0.60946745562130178</v>
      </c>
      <c r="K102" s="1">
        <v>2.0268389662027833</v>
      </c>
      <c r="L102" s="1">
        <v>0.23829511838148229</v>
      </c>
      <c r="M102" s="45"/>
    </row>
    <row r="103" spans="1:13">
      <c r="A103" s="58" t="s">
        <v>411</v>
      </c>
      <c r="B103" s="43"/>
      <c r="C103" s="7" t="s">
        <v>1068</v>
      </c>
      <c r="D103" s="13" t="s">
        <v>1078</v>
      </c>
      <c r="E103" s="13" t="s">
        <v>523</v>
      </c>
      <c r="F103" s="45"/>
      <c r="G103" s="45"/>
      <c r="H103" s="1">
        <v>0.24503609461435641</v>
      </c>
      <c r="I103" s="1">
        <v>0.23784765248519896</v>
      </c>
      <c r="J103" s="1">
        <v>7.5256290773532158E-2</v>
      </c>
      <c r="K103" s="1">
        <v>0.44919583727530749</v>
      </c>
      <c r="L103" s="1">
        <v>6.5797000764399247E-2</v>
      </c>
      <c r="M103" s="45"/>
    </row>
    <row r="104" spans="1:13">
      <c r="A104" s="58" t="s">
        <v>414</v>
      </c>
      <c r="B104" s="43"/>
      <c r="C104" s="7" t="s">
        <v>1069</v>
      </c>
      <c r="D104" s="13" t="s">
        <v>1079</v>
      </c>
      <c r="E104" s="13" t="s">
        <v>523</v>
      </c>
      <c r="F104" s="45"/>
      <c r="G104" s="45"/>
      <c r="H104" s="1">
        <v>0.3468902890308701</v>
      </c>
      <c r="I104" s="1">
        <v>0.33443781538619921</v>
      </c>
      <c r="J104" s="1">
        <v>0.16952810220088099</v>
      </c>
      <c r="K104" s="1">
        <v>0.66064936314535205</v>
      </c>
      <c r="L104" s="1">
        <v>7.9305807432409295E-2</v>
      </c>
      <c r="M104" s="45"/>
    </row>
    <row r="105" spans="1:13">
      <c r="A105" s="58" t="s">
        <v>668</v>
      </c>
      <c r="B105" s="43"/>
      <c r="C105" s="7" t="s">
        <v>1070</v>
      </c>
      <c r="D105" s="13" t="s">
        <v>1080</v>
      </c>
      <c r="E105" s="13" t="s">
        <v>523</v>
      </c>
      <c r="F105" s="45"/>
      <c r="G105" s="45"/>
      <c r="H105" s="1">
        <v>0.13101336113599873</v>
      </c>
      <c r="I105" s="1">
        <v>0.1276631116627569</v>
      </c>
      <c r="J105" s="1">
        <v>4.0316504725666662E-2</v>
      </c>
      <c r="K105" s="1">
        <v>0.42966766295702535</v>
      </c>
      <c r="L105" s="1">
        <v>6.079280328466221E-2</v>
      </c>
      <c r="M105" s="45"/>
    </row>
    <row r="106" spans="1:13">
      <c r="A106" s="58" t="s">
        <v>413</v>
      </c>
      <c r="B106" s="43"/>
      <c r="C106" s="7" t="s">
        <v>1071</v>
      </c>
      <c r="D106" s="13" t="s">
        <v>1081</v>
      </c>
      <c r="E106" s="13" t="s">
        <v>523</v>
      </c>
      <c r="F106" s="45"/>
      <c r="G106" s="45"/>
      <c r="H106" s="1">
        <v>6.0172559605290381E-2</v>
      </c>
      <c r="I106" s="1">
        <v>5.9507552459533618E-2</v>
      </c>
      <c r="J106" s="1">
        <v>1.3144921322684116E-2</v>
      </c>
      <c r="K106" s="1">
        <v>0.14891539538612514</v>
      </c>
      <c r="L106" s="1">
        <v>2.0620937885244332E-2</v>
      </c>
      <c r="M106" s="45"/>
    </row>
    <row r="107" spans="1:13">
      <c r="A107" s="58" t="s">
        <v>669</v>
      </c>
      <c r="B107" s="43"/>
      <c r="C107" s="7" t="s">
        <v>1072</v>
      </c>
      <c r="D107" s="13" t="s">
        <v>1082</v>
      </c>
      <c r="E107" s="13" t="s">
        <v>524</v>
      </c>
      <c r="F107" s="45"/>
      <c r="G107" s="45"/>
      <c r="H107" s="1">
        <v>10.773121421377095</v>
      </c>
      <c r="I107" s="1">
        <v>8.9428598197211429</v>
      </c>
      <c r="J107" s="1">
        <v>1.2723761492982175</v>
      </c>
      <c r="K107" s="1">
        <v>81.092662670584389</v>
      </c>
      <c r="L107" s="1">
        <v>7.9234052746599506</v>
      </c>
      <c r="M107" s="45"/>
    </row>
    <row r="108" spans="1:13">
      <c r="A108" s="58" t="s">
        <v>415</v>
      </c>
      <c r="B108" s="43"/>
      <c r="C108" s="7" t="s">
        <v>1073</v>
      </c>
      <c r="D108" s="13" t="s">
        <v>1083</v>
      </c>
      <c r="E108" s="13" t="s">
        <v>524</v>
      </c>
      <c r="F108" s="45"/>
      <c r="G108" s="45"/>
      <c r="H108" s="1">
        <v>9.8614674152504662</v>
      </c>
      <c r="I108" s="1">
        <v>9.4193496029682997</v>
      </c>
      <c r="J108" s="1">
        <v>1.7892956043144033</v>
      </c>
      <c r="K108" s="1">
        <v>47.395092371976979</v>
      </c>
      <c r="L108" s="1">
        <v>6.212776447870902</v>
      </c>
      <c r="M108" s="45"/>
    </row>
    <row r="109" spans="1:13">
      <c r="A109" s="58" t="s">
        <v>417</v>
      </c>
      <c r="B109" s="43"/>
      <c r="C109" s="7" t="s">
        <v>1074</v>
      </c>
      <c r="D109" s="13" t="s">
        <v>1088</v>
      </c>
      <c r="E109" s="13" t="s">
        <v>524</v>
      </c>
      <c r="F109" s="45"/>
      <c r="G109" s="45"/>
      <c r="H109" s="1">
        <v>1.5271591603539285</v>
      </c>
      <c r="I109" s="1">
        <v>1.7161343072800717</v>
      </c>
      <c r="J109" s="1">
        <v>0.76018977725108827</v>
      </c>
      <c r="K109" s="1">
        <v>9.2756830664756755</v>
      </c>
      <c r="L109" s="1">
        <v>0.71602629192022105</v>
      </c>
      <c r="M109" s="45"/>
    </row>
    <row r="110" spans="1:13">
      <c r="A110" s="58" t="s">
        <v>416</v>
      </c>
      <c r="B110" s="43"/>
      <c r="C110" s="7" t="s">
        <v>1075</v>
      </c>
      <c r="D110" s="13" t="s">
        <v>1084</v>
      </c>
      <c r="E110" s="13" t="s">
        <v>524</v>
      </c>
      <c r="F110" s="45"/>
      <c r="G110" s="45"/>
      <c r="H110" s="1">
        <v>93.004038123349403</v>
      </c>
      <c r="I110" s="1">
        <v>75.804004652174569</v>
      </c>
      <c r="J110" s="1">
        <v>8.1823251436675832</v>
      </c>
      <c r="K110" s="1">
        <v>1237.3069912504479</v>
      </c>
      <c r="L110" s="1">
        <v>81.560509058025389</v>
      </c>
      <c r="M110" s="45"/>
    </row>
    <row r="111" spans="1:13">
      <c r="A111" s="58" t="s">
        <v>670</v>
      </c>
      <c r="B111" s="43"/>
      <c r="C111" s="7" t="s">
        <v>1076</v>
      </c>
      <c r="D111" s="13" t="s">
        <v>1085</v>
      </c>
      <c r="E111" s="45"/>
      <c r="F111" s="45"/>
      <c r="G111" s="45"/>
      <c r="H111" s="1">
        <v>11.161754736108849</v>
      </c>
      <c r="I111" s="1">
        <v>10.78798904151647</v>
      </c>
      <c r="J111" s="1">
        <v>3.3974664615068959</v>
      </c>
      <c r="K111" s="1">
        <v>72.633054688699872</v>
      </c>
      <c r="L111" s="1">
        <v>5.6288315764621935</v>
      </c>
      <c r="M111" s="45"/>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6:S19"/>
  <sheetViews>
    <sheetView topLeftCell="A16" workbookViewId="0">
      <selection activeCell="E17" sqref="E17:G19"/>
    </sheetView>
  </sheetViews>
  <sheetFormatPr defaultColWidth="8.8984375" defaultRowHeight="15.6"/>
  <cols>
    <col min="5" max="5" width="17.09765625" customWidth="1"/>
    <col min="6" max="6" width="36.59765625" customWidth="1"/>
    <col min="7" max="7" width="85.09765625" customWidth="1"/>
  </cols>
  <sheetData>
    <row r="6" spans="5:19" ht="16.2" thickBot="1"/>
    <row r="7" spans="5:19" ht="36.6" customHeight="1">
      <c r="E7" s="2" t="s">
        <v>453</v>
      </c>
      <c r="F7" s="3" t="s">
        <v>48</v>
      </c>
      <c r="G7" s="4" t="s">
        <v>10</v>
      </c>
    </row>
    <row r="8" spans="5:19" s="14" customFormat="1" ht="41.1" customHeight="1">
      <c r="E8" s="34">
        <v>1</v>
      </c>
      <c r="F8" s="35" t="s">
        <v>155</v>
      </c>
      <c r="G8" s="36" t="s">
        <v>452</v>
      </c>
      <c r="H8" s="37"/>
      <c r="I8" s="37"/>
      <c r="J8" s="37"/>
      <c r="K8" s="37"/>
      <c r="L8" s="37"/>
      <c r="M8" s="37"/>
      <c r="N8" s="37"/>
    </row>
    <row r="9" spans="5:19" s="14" customFormat="1" ht="39.75" customHeight="1">
      <c r="E9" s="34">
        <v>2</v>
      </c>
      <c r="F9" s="35" t="s">
        <v>156</v>
      </c>
      <c r="G9" s="36" t="s">
        <v>454</v>
      </c>
      <c r="H9" s="37"/>
      <c r="I9" s="37"/>
      <c r="J9" s="37"/>
      <c r="K9" s="37"/>
      <c r="L9" s="37"/>
      <c r="M9" s="37"/>
      <c r="N9" s="37"/>
      <c r="O9" s="37"/>
      <c r="P9" s="37"/>
      <c r="Q9" s="37"/>
      <c r="R9" s="37"/>
      <c r="S9" s="37"/>
    </row>
    <row r="10" spans="5:19" s="14" customFormat="1" ht="39" customHeight="1">
      <c r="E10" s="34">
        <v>3</v>
      </c>
      <c r="F10" s="35" t="s">
        <v>157</v>
      </c>
      <c r="G10" s="36" t="s">
        <v>455</v>
      </c>
      <c r="H10" s="37"/>
      <c r="I10" s="37"/>
      <c r="J10" s="37"/>
      <c r="K10" s="37"/>
      <c r="L10" s="37"/>
      <c r="M10" s="37"/>
      <c r="N10" s="37"/>
      <c r="O10" s="37"/>
      <c r="P10" s="37"/>
      <c r="Q10" s="37"/>
    </row>
    <row r="11" spans="5:19" s="14" customFormat="1" ht="42" customHeight="1">
      <c r="E11" s="38">
        <v>4</v>
      </c>
      <c r="F11" s="35" t="s">
        <v>158</v>
      </c>
      <c r="G11" s="36" t="s">
        <v>456</v>
      </c>
    </row>
    <row r="12" spans="5:19" s="14" customFormat="1" ht="55.5" customHeight="1" thickBot="1">
      <c r="E12" s="39">
        <v>5</v>
      </c>
      <c r="F12" s="40" t="s">
        <v>159</v>
      </c>
      <c r="G12" s="36" t="s">
        <v>457</v>
      </c>
    </row>
    <row r="13" spans="5:19" s="14" customFormat="1" ht="31.8" thickBot="1">
      <c r="E13" s="39">
        <v>6</v>
      </c>
      <c r="F13" s="40" t="s">
        <v>160</v>
      </c>
      <c r="G13" s="36" t="s">
        <v>458</v>
      </c>
    </row>
    <row r="15" spans="5:19">
      <c r="E15" t="s">
        <v>546</v>
      </c>
    </row>
    <row r="17" spans="5:6">
      <c r="E17" s="99" t="s">
        <v>1057</v>
      </c>
      <c r="F17" t="s">
        <v>1058</v>
      </c>
    </row>
    <row r="18" spans="5:6">
      <c r="E18" t="s">
        <v>1056</v>
      </c>
      <c r="F18" t="s">
        <v>990</v>
      </c>
    </row>
    <row r="19" spans="5:6">
      <c r="E19" s="100" t="s">
        <v>1059</v>
      </c>
    </row>
  </sheetData>
  <pageMargins left="0.7" right="0.7" top="0.75" bottom="0.75" header="0.3" footer="0.3"/>
  <drawing r:id="rId1"/>
  <legacyDrawing r:id="rId2"/>
  <oleObjects>
    <mc:AlternateContent xmlns:mc="http://schemas.openxmlformats.org/markup-compatibility/2006">
      <mc:Choice Requires="x14">
        <oleObject progId="Word.OpenDocumentText.12" dvAspect="DVASPECT_ICON" shapeId="1025" r:id="rId3">
          <objectPr defaultSize="0" autoPict="0" r:id="rId4">
            <anchor moveWithCells="1">
              <from>
                <xdr:col>1</xdr:col>
                <xdr:colOff>68580</xdr:colOff>
                <xdr:row>1</xdr:row>
                <xdr:rowOff>91440</xdr:rowOff>
              </from>
              <to>
                <xdr:col>2</xdr:col>
                <xdr:colOff>304800</xdr:colOff>
                <xdr:row>4</xdr:row>
                <xdr:rowOff>152400</xdr:rowOff>
              </to>
            </anchor>
          </objectPr>
        </oleObject>
      </mc:Choice>
      <mc:Fallback>
        <oleObject progId="Word.OpenDocumentText.12" dvAspect="DVASPECT_ICON" shapeId="1025" r:id="rId3"/>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E18"/>
  <sheetViews>
    <sheetView workbookViewId="0">
      <selection sqref="A1:XFD19"/>
    </sheetView>
  </sheetViews>
  <sheetFormatPr defaultRowHeight="15.6"/>
  <cols>
    <col min="3" max="3" width="42.3984375" bestFit="1" customWidth="1"/>
  </cols>
  <sheetData>
    <row r="1" spans="3:5">
      <c r="C1" t="s">
        <v>1113</v>
      </c>
    </row>
    <row r="2" spans="3:5">
      <c r="C2" t="s">
        <v>1115</v>
      </c>
    </row>
    <row r="3" spans="3:5">
      <c r="C3" s="103" t="s">
        <v>1123</v>
      </c>
    </row>
    <row r="4" spans="3:5">
      <c r="C4" s="45" t="s">
        <v>1105</v>
      </c>
      <c r="D4" s="45" t="s">
        <v>1116</v>
      </c>
      <c r="E4" s="1"/>
    </row>
    <row r="5" spans="3:5">
      <c r="C5" s="1" t="s">
        <v>1104</v>
      </c>
      <c r="D5" s="1" t="s">
        <v>1117</v>
      </c>
      <c r="E5" s="1"/>
    </row>
    <row r="6" spans="3:5">
      <c r="C6" s="1" t="s">
        <v>1106</v>
      </c>
      <c r="D6" s="1" t="s">
        <v>1107</v>
      </c>
      <c r="E6" s="1"/>
    </row>
    <row r="7" spans="3:5">
      <c r="C7" s="1" t="s">
        <v>1108</v>
      </c>
      <c r="D7" s="1" t="s">
        <v>1118</v>
      </c>
      <c r="E7" s="1"/>
    </row>
    <row r="8" spans="3:5">
      <c r="C8" s="1" t="s">
        <v>1114</v>
      </c>
      <c r="D8" s="1" t="s">
        <v>1119</v>
      </c>
      <c r="E8" s="1"/>
    </row>
    <row r="9" spans="3:5">
      <c r="C9" s="1" t="s">
        <v>1109</v>
      </c>
      <c r="D9" s="1" t="s">
        <v>1111</v>
      </c>
      <c r="E9" s="1"/>
    </row>
    <row r="10" spans="3:5">
      <c r="C10" s="1" t="s">
        <v>1121</v>
      </c>
      <c r="D10" s="1" t="s">
        <v>1111</v>
      </c>
      <c r="E10" s="1"/>
    </row>
    <row r="11" spans="3:5">
      <c r="C11" s="1" t="s">
        <v>1122</v>
      </c>
      <c r="D11" s="1" t="s">
        <v>1111</v>
      </c>
      <c r="E11" s="1"/>
    </row>
    <row r="12" spans="3:5">
      <c r="C12" s="1" t="s">
        <v>1110</v>
      </c>
      <c r="D12" s="1" t="s">
        <v>1111</v>
      </c>
      <c r="E12" s="1"/>
    </row>
    <row r="13" spans="3:5">
      <c r="C13" s="102" t="s">
        <v>1112</v>
      </c>
      <c r="D13" s="1" t="s">
        <v>1120</v>
      </c>
      <c r="E13" s="1"/>
    </row>
    <row r="16" spans="3:5">
      <c r="C16" s="103" t="s">
        <v>1124</v>
      </c>
    </row>
    <row r="17" spans="3:4">
      <c r="C17" t="s">
        <v>1125</v>
      </c>
      <c r="D17" t="s">
        <v>1126</v>
      </c>
    </row>
    <row r="18" spans="3:4">
      <c r="C18" t="s">
        <v>1127</v>
      </c>
      <c r="D18" t="s">
        <v>1128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S15"/>
  <sheetViews>
    <sheetView tabSelected="1" workbookViewId="0">
      <selection activeCell="A11" sqref="A11:XFD11"/>
    </sheetView>
  </sheetViews>
  <sheetFormatPr defaultRowHeight="15.6"/>
  <cols>
    <col min="2" max="2" width="9.09765625" customWidth="1"/>
    <col min="3" max="3" width="12.3984375" customWidth="1"/>
    <col min="4" max="4" width="23.5" customWidth="1"/>
    <col min="5" max="5" width="9.5" customWidth="1"/>
    <col min="6" max="6" width="12.09765625" customWidth="1"/>
    <col min="7" max="7" width="11.59765625" customWidth="1"/>
    <col min="9" max="9" width="10.09765625" customWidth="1"/>
    <col min="10" max="10" width="10.3984375" customWidth="1"/>
    <col min="11" max="11" width="10.5" customWidth="1"/>
    <col min="13" max="13" width="11.3984375" customWidth="1"/>
    <col min="14" max="14" width="14.8984375" customWidth="1"/>
    <col min="15" max="15" width="12.3984375" customWidth="1"/>
    <col min="16" max="16" width="13.5" customWidth="1"/>
    <col min="19" max="19" width="24.8984375" customWidth="1"/>
  </cols>
  <sheetData>
    <row r="2" spans="2:19" s="53" customFormat="1">
      <c r="B2" s="45" t="s">
        <v>989</v>
      </c>
      <c r="C2" s="45" t="s">
        <v>988</v>
      </c>
      <c r="D2" s="45" t="s">
        <v>958</v>
      </c>
      <c r="E2" s="45" t="s">
        <v>976</v>
      </c>
      <c r="F2" s="45" t="s">
        <v>1096</v>
      </c>
      <c r="G2" s="45" t="s">
        <v>1097</v>
      </c>
      <c r="H2" s="45" t="s">
        <v>977</v>
      </c>
      <c r="I2" s="45" t="s">
        <v>978</v>
      </c>
      <c r="J2" s="45" t="s">
        <v>979</v>
      </c>
      <c r="K2" s="45" t="s">
        <v>980</v>
      </c>
      <c r="L2" s="45" t="s">
        <v>981</v>
      </c>
      <c r="M2" s="45" t="s">
        <v>1004</v>
      </c>
      <c r="N2" s="45" t="s">
        <v>991</v>
      </c>
      <c r="O2" s="45" t="s">
        <v>1005</v>
      </c>
      <c r="P2" s="45" t="s">
        <v>991</v>
      </c>
      <c r="R2" s="45" t="s">
        <v>983</v>
      </c>
      <c r="S2" s="45" t="s">
        <v>982</v>
      </c>
    </row>
    <row r="3" spans="2:19">
      <c r="B3" s="98" t="s">
        <v>961</v>
      </c>
      <c r="C3" s="98" t="s">
        <v>962</v>
      </c>
      <c r="D3" s="1" t="s">
        <v>959</v>
      </c>
      <c r="E3" s="1">
        <v>140</v>
      </c>
      <c r="F3" s="1">
        <v>50</v>
      </c>
      <c r="G3" s="1">
        <v>50</v>
      </c>
      <c r="H3" s="1">
        <v>24</v>
      </c>
      <c r="I3" s="1">
        <v>10</v>
      </c>
      <c r="J3" s="1">
        <v>10</v>
      </c>
      <c r="K3" s="1">
        <v>5</v>
      </c>
      <c r="L3" s="1">
        <v>5</v>
      </c>
      <c r="M3" s="1" t="s">
        <v>399</v>
      </c>
      <c r="N3" s="1" t="s">
        <v>992</v>
      </c>
      <c r="O3" s="1" t="s">
        <v>409</v>
      </c>
      <c r="P3" s="1" t="s">
        <v>1006</v>
      </c>
      <c r="R3" s="1" t="s">
        <v>419</v>
      </c>
      <c r="S3" s="1" t="s">
        <v>986</v>
      </c>
    </row>
    <row r="4" spans="2:19">
      <c r="B4" s="98" t="s">
        <v>961</v>
      </c>
      <c r="C4" s="98" t="s">
        <v>963</v>
      </c>
      <c r="D4" s="1" t="s">
        <v>959</v>
      </c>
      <c r="E4" s="1">
        <v>140</v>
      </c>
      <c r="F4" s="1">
        <v>50</v>
      </c>
      <c r="G4" s="1">
        <v>50</v>
      </c>
      <c r="H4" s="1">
        <v>24</v>
      </c>
      <c r="I4" s="1">
        <v>10</v>
      </c>
      <c r="J4" s="1">
        <v>10</v>
      </c>
      <c r="K4" s="1">
        <v>5</v>
      </c>
      <c r="L4" s="1">
        <v>5</v>
      </c>
      <c r="M4" s="1" t="s">
        <v>399</v>
      </c>
      <c r="N4" s="1" t="s">
        <v>993</v>
      </c>
      <c r="O4" s="1" t="s">
        <v>409</v>
      </c>
      <c r="P4" s="1" t="s">
        <v>1007</v>
      </c>
      <c r="R4" s="1" t="s">
        <v>984</v>
      </c>
      <c r="S4" s="1" t="s">
        <v>1019</v>
      </c>
    </row>
    <row r="5" spans="2:19">
      <c r="B5" s="98" t="s">
        <v>961</v>
      </c>
      <c r="C5" s="98" t="s">
        <v>964</v>
      </c>
      <c r="D5" s="1" t="s">
        <v>959</v>
      </c>
      <c r="E5" s="1">
        <v>140</v>
      </c>
      <c r="F5" s="1">
        <v>50</v>
      </c>
      <c r="G5" s="1">
        <v>50</v>
      </c>
      <c r="H5" s="1">
        <v>24</v>
      </c>
      <c r="I5" s="1">
        <v>10</v>
      </c>
      <c r="J5" s="1">
        <v>10</v>
      </c>
      <c r="K5" s="1">
        <v>5</v>
      </c>
      <c r="L5" s="1">
        <v>5</v>
      </c>
      <c r="M5" s="1" t="s">
        <v>399</v>
      </c>
      <c r="N5" s="1" t="s">
        <v>994</v>
      </c>
      <c r="O5" s="1" t="s">
        <v>409</v>
      </c>
      <c r="P5" s="1" t="s">
        <v>1008</v>
      </c>
      <c r="R5" s="1" t="s">
        <v>985</v>
      </c>
      <c r="S5" s="1" t="s">
        <v>987</v>
      </c>
    </row>
    <row r="6" spans="2:19" ht="18">
      <c r="B6" s="98" t="s">
        <v>961</v>
      </c>
      <c r="C6" s="98" t="s">
        <v>965</v>
      </c>
      <c r="D6" s="1" t="s">
        <v>959</v>
      </c>
      <c r="E6" s="1">
        <v>140</v>
      </c>
      <c r="F6" s="1">
        <v>50</v>
      </c>
      <c r="G6" s="1">
        <v>50</v>
      </c>
      <c r="H6" s="1">
        <v>24</v>
      </c>
      <c r="I6" s="1">
        <v>10</v>
      </c>
      <c r="J6" s="1">
        <v>10</v>
      </c>
      <c r="K6" s="1">
        <v>5</v>
      </c>
      <c r="L6" s="1">
        <v>5</v>
      </c>
      <c r="M6" s="1" t="s">
        <v>399</v>
      </c>
      <c r="N6" s="1" t="s">
        <v>995</v>
      </c>
      <c r="O6" s="1" t="s">
        <v>409</v>
      </c>
      <c r="P6" s="1" t="s">
        <v>1009</v>
      </c>
      <c r="R6" s="1" t="s">
        <v>424</v>
      </c>
      <c r="S6" s="1" t="s">
        <v>1024</v>
      </c>
    </row>
    <row r="7" spans="2:19" ht="18">
      <c r="B7" s="98" t="s">
        <v>961</v>
      </c>
      <c r="C7" s="98" t="s">
        <v>966</v>
      </c>
      <c r="D7" s="1" t="s">
        <v>959</v>
      </c>
      <c r="E7" s="1">
        <v>140</v>
      </c>
      <c r="F7" s="1">
        <v>50</v>
      </c>
      <c r="G7" s="1">
        <v>50</v>
      </c>
      <c r="H7" s="1">
        <v>24</v>
      </c>
      <c r="I7" s="1">
        <v>10</v>
      </c>
      <c r="J7" s="1">
        <v>10</v>
      </c>
      <c r="K7" s="1">
        <v>5</v>
      </c>
      <c r="L7" s="1">
        <v>5</v>
      </c>
      <c r="M7" s="1" t="s">
        <v>399</v>
      </c>
      <c r="N7" s="1" t="s">
        <v>996</v>
      </c>
      <c r="O7" s="1" t="s">
        <v>409</v>
      </c>
      <c r="P7" s="1" t="s">
        <v>1010</v>
      </c>
      <c r="R7" s="1" t="s">
        <v>493</v>
      </c>
      <c r="S7" s="1" t="s">
        <v>1021</v>
      </c>
    </row>
    <row r="8" spans="2:19" ht="18">
      <c r="B8" s="98" t="s">
        <v>961</v>
      </c>
      <c r="C8" s="98" t="s">
        <v>967</v>
      </c>
      <c r="D8" s="1" t="s">
        <v>959</v>
      </c>
      <c r="E8" s="1">
        <v>140</v>
      </c>
      <c r="F8" s="1">
        <v>50</v>
      </c>
      <c r="G8" s="1">
        <v>50</v>
      </c>
      <c r="H8" s="1">
        <v>24</v>
      </c>
      <c r="I8" s="1">
        <v>10</v>
      </c>
      <c r="J8" s="1">
        <v>10</v>
      </c>
      <c r="K8" s="1">
        <v>5</v>
      </c>
      <c r="L8" s="1">
        <v>5</v>
      </c>
      <c r="M8" s="1" t="s">
        <v>399</v>
      </c>
      <c r="N8" s="1" t="s">
        <v>997</v>
      </c>
      <c r="O8" s="1" t="s">
        <v>409</v>
      </c>
      <c r="P8" s="1" t="s">
        <v>1011</v>
      </c>
      <c r="R8" s="1" t="s">
        <v>494</v>
      </c>
      <c r="S8" s="1" t="s">
        <v>1022</v>
      </c>
    </row>
    <row r="9" spans="2:19" s="106" customFormat="1">
      <c r="B9" s="105" t="s">
        <v>968</v>
      </c>
      <c r="C9" s="105" t="s">
        <v>969</v>
      </c>
      <c r="D9" s="49" t="s">
        <v>975</v>
      </c>
      <c r="E9" s="49">
        <v>120</v>
      </c>
      <c r="F9" s="49">
        <v>40</v>
      </c>
      <c r="G9" s="49">
        <v>40</v>
      </c>
      <c r="H9" s="49">
        <v>24</v>
      </c>
      <c r="I9" s="49">
        <v>10</v>
      </c>
      <c r="J9" s="49">
        <v>10</v>
      </c>
      <c r="K9" s="49">
        <v>5</v>
      </c>
      <c r="L9" s="49">
        <v>5</v>
      </c>
      <c r="M9" s="49" t="s">
        <v>399</v>
      </c>
      <c r="N9" s="49" t="s">
        <v>1003</v>
      </c>
      <c r="O9" s="49" t="s">
        <v>409</v>
      </c>
      <c r="P9" s="49" t="s">
        <v>1012</v>
      </c>
      <c r="R9" s="49" t="s">
        <v>516</v>
      </c>
      <c r="S9" s="49" t="s">
        <v>1023</v>
      </c>
    </row>
    <row r="10" spans="2:19">
      <c r="B10" s="98" t="s">
        <v>968</v>
      </c>
      <c r="C10" s="98" t="s">
        <v>970</v>
      </c>
      <c r="D10" s="1" t="s">
        <v>959</v>
      </c>
      <c r="E10" s="1">
        <v>140</v>
      </c>
      <c r="F10" s="1">
        <v>50</v>
      </c>
      <c r="G10" s="1">
        <v>50</v>
      </c>
      <c r="H10" s="1">
        <v>24</v>
      </c>
      <c r="I10" s="1">
        <v>10</v>
      </c>
      <c r="J10" s="1">
        <v>10</v>
      </c>
      <c r="K10" s="1">
        <v>5</v>
      </c>
      <c r="L10" s="1">
        <v>5</v>
      </c>
      <c r="M10" s="1" t="s">
        <v>399</v>
      </c>
      <c r="N10" s="1" t="s">
        <v>998</v>
      </c>
      <c r="O10" s="1" t="s">
        <v>409</v>
      </c>
      <c r="P10" s="1" t="s">
        <v>1013</v>
      </c>
      <c r="R10" s="1" t="s">
        <v>423</v>
      </c>
      <c r="S10" s="1" t="s">
        <v>1020</v>
      </c>
    </row>
    <row r="11" spans="2:19" s="106" customFormat="1">
      <c r="B11" s="105" t="s">
        <v>968</v>
      </c>
      <c r="C11" s="105" t="s">
        <v>971</v>
      </c>
      <c r="D11" s="49" t="s">
        <v>975</v>
      </c>
      <c r="E11" s="49">
        <v>120</v>
      </c>
      <c r="F11" s="49">
        <v>40</v>
      </c>
      <c r="G11" s="49">
        <v>40</v>
      </c>
      <c r="H11" s="49">
        <v>24</v>
      </c>
      <c r="I11" s="49">
        <v>10</v>
      </c>
      <c r="J11" s="49">
        <v>10</v>
      </c>
      <c r="K11" s="49">
        <v>5</v>
      </c>
      <c r="L11" s="49">
        <v>5</v>
      </c>
      <c r="M11" s="49" t="s">
        <v>399</v>
      </c>
      <c r="N11" s="49" t="s">
        <v>1003</v>
      </c>
      <c r="O11" s="49" t="s">
        <v>409</v>
      </c>
      <c r="P11" s="49" t="s">
        <v>1014</v>
      </c>
    </row>
    <row r="12" spans="2:19">
      <c r="B12" s="98" t="s">
        <v>968</v>
      </c>
      <c r="C12" s="98" t="s">
        <v>175</v>
      </c>
      <c r="D12" s="1" t="s">
        <v>959</v>
      </c>
      <c r="E12" s="1">
        <v>140</v>
      </c>
      <c r="F12" s="1">
        <v>50</v>
      </c>
      <c r="G12" s="1">
        <v>50</v>
      </c>
      <c r="H12" s="1">
        <v>24</v>
      </c>
      <c r="I12" s="1">
        <v>10</v>
      </c>
      <c r="J12" s="1">
        <v>10</v>
      </c>
      <c r="K12" s="1">
        <v>5</v>
      </c>
      <c r="L12" s="1">
        <v>5</v>
      </c>
      <c r="M12" s="1" t="s">
        <v>399</v>
      </c>
      <c r="N12" s="1" t="s">
        <v>999</v>
      </c>
      <c r="O12" s="1" t="s">
        <v>409</v>
      </c>
      <c r="P12" s="1" t="s">
        <v>1015</v>
      </c>
    </row>
    <row r="13" spans="2:19">
      <c r="B13" s="98" t="s">
        <v>168</v>
      </c>
      <c r="C13" s="98" t="s">
        <v>972</v>
      </c>
      <c r="D13" s="1" t="s">
        <v>959</v>
      </c>
      <c r="E13" s="1">
        <v>140</v>
      </c>
      <c r="F13" s="1">
        <v>50</v>
      </c>
      <c r="G13" s="1">
        <v>50</v>
      </c>
      <c r="H13" s="1">
        <v>24</v>
      </c>
      <c r="I13" s="1">
        <v>10</v>
      </c>
      <c r="J13" s="1">
        <v>10</v>
      </c>
      <c r="K13" s="1">
        <v>5</v>
      </c>
      <c r="L13" s="1">
        <v>5</v>
      </c>
      <c r="M13" s="1" t="s">
        <v>399</v>
      </c>
      <c r="N13" s="1" t="s">
        <v>1000</v>
      </c>
      <c r="O13" s="1" t="s">
        <v>409</v>
      </c>
      <c r="P13" s="1" t="s">
        <v>1016</v>
      </c>
    </row>
    <row r="14" spans="2:19">
      <c r="B14" s="98" t="s">
        <v>168</v>
      </c>
      <c r="C14" s="98" t="s">
        <v>973</v>
      </c>
      <c r="D14" s="1" t="s">
        <v>959</v>
      </c>
      <c r="E14" s="1">
        <v>140</v>
      </c>
      <c r="F14" s="1">
        <v>50</v>
      </c>
      <c r="G14" s="1">
        <v>50</v>
      </c>
      <c r="H14" s="1">
        <v>24</v>
      </c>
      <c r="I14" s="1">
        <v>10</v>
      </c>
      <c r="J14" s="1">
        <v>10</v>
      </c>
      <c r="K14" s="1">
        <v>5</v>
      </c>
      <c r="L14" s="1">
        <v>5</v>
      </c>
      <c r="M14" s="1" t="s">
        <v>399</v>
      </c>
      <c r="N14" s="1" t="s">
        <v>1001</v>
      </c>
      <c r="O14" s="1" t="s">
        <v>409</v>
      </c>
      <c r="P14" s="1" t="s">
        <v>1017</v>
      </c>
    </row>
    <row r="15" spans="2:19">
      <c r="B15" s="98" t="s">
        <v>168</v>
      </c>
      <c r="C15" s="98" t="s">
        <v>974</v>
      </c>
      <c r="D15" s="1" t="s">
        <v>959</v>
      </c>
      <c r="E15" s="1">
        <v>140</v>
      </c>
      <c r="F15" s="1">
        <v>50</v>
      </c>
      <c r="G15" s="1">
        <v>50</v>
      </c>
      <c r="H15" s="1">
        <v>24</v>
      </c>
      <c r="I15" s="1">
        <v>10</v>
      </c>
      <c r="J15" s="1">
        <v>10</v>
      </c>
      <c r="K15" s="1">
        <v>5</v>
      </c>
      <c r="L15" s="1">
        <v>5</v>
      </c>
      <c r="M15" s="1" t="s">
        <v>399</v>
      </c>
      <c r="N15" s="1" t="s">
        <v>1002</v>
      </c>
      <c r="O15" s="1" t="s">
        <v>409</v>
      </c>
      <c r="P15" s="1" t="s">
        <v>1018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Y1149"/>
  <sheetViews>
    <sheetView topLeftCell="U1" workbookViewId="0">
      <pane ySplit="2" topLeftCell="A3" activePane="bottomLeft" state="frozen"/>
      <selection pane="bottomLeft" activeCell="CS6" sqref="CS6"/>
    </sheetView>
  </sheetViews>
  <sheetFormatPr defaultColWidth="11.09765625" defaultRowHeight="15.6"/>
  <cols>
    <col min="6" max="6" width="17" customWidth="1"/>
    <col min="7" max="7" width="20.3984375" customWidth="1"/>
    <col min="8" max="8" width="15" style="33" customWidth="1"/>
    <col min="9" max="9" width="11.09765625" customWidth="1"/>
    <col min="10" max="10" width="12.8984375" style="33" customWidth="1"/>
    <col min="11" max="11" width="12.09765625" customWidth="1"/>
    <col min="12" max="12" width="12.09765625" style="18" customWidth="1"/>
    <col min="13" max="13" width="27.59765625" customWidth="1"/>
    <col min="14" max="14" width="15.5" customWidth="1"/>
    <col min="15" max="45" width="12.09765625" customWidth="1"/>
    <col min="46" max="46" width="14.5" customWidth="1"/>
    <col min="47" max="54" width="13" customWidth="1"/>
    <col min="55" max="57" width="13.3984375" customWidth="1"/>
    <col min="58" max="58" width="12.09765625" customWidth="1"/>
    <col min="59" max="59" width="10.8984375" customWidth="1"/>
    <col min="60" max="60" width="10.09765625" customWidth="1"/>
    <col min="61" max="61" width="15.09765625" customWidth="1"/>
    <col min="62" max="62" width="12.09765625" customWidth="1"/>
    <col min="63" max="63" width="12.5" customWidth="1"/>
    <col min="67" max="67" width="10" customWidth="1"/>
  </cols>
  <sheetData>
    <row r="1" spans="1:103" s="14" customFormat="1" ht="15.75" customHeight="1">
      <c r="A1" s="104" t="s">
        <v>552</v>
      </c>
      <c r="B1" s="104"/>
      <c r="C1" s="104"/>
      <c r="D1" s="104"/>
      <c r="E1" s="104"/>
      <c r="F1" s="104"/>
      <c r="G1" s="104"/>
      <c r="H1" s="104"/>
      <c r="I1" s="104"/>
      <c r="J1" s="104"/>
      <c r="K1" s="104"/>
      <c r="L1" s="104" t="s">
        <v>1033</v>
      </c>
      <c r="M1" s="104"/>
      <c r="N1" s="104"/>
      <c r="O1" s="104"/>
      <c r="P1" s="104"/>
      <c r="Q1" s="104"/>
      <c r="R1" s="104"/>
      <c r="S1" s="104"/>
      <c r="T1" s="104"/>
      <c r="U1" s="104"/>
      <c r="V1" s="104"/>
      <c r="W1" s="104" t="s">
        <v>1032</v>
      </c>
      <c r="X1" s="104"/>
      <c r="Y1" s="104" t="s">
        <v>425</v>
      </c>
      <c r="Z1" s="104"/>
      <c r="AA1" s="104"/>
      <c r="AB1" s="104"/>
      <c r="AC1" s="104"/>
      <c r="AD1" s="104"/>
      <c r="AE1" s="104"/>
      <c r="AF1" s="104"/>
      <c r="AG1" s="104"/>
      <c r="AH1" s="104"/>
      <c r="AI1" s="104"/>
      <c r="AJ1" s="104"/>
      <c r="AK1" s="104"/>
      <c r="AL1" s="104"/>
      <c r="AM1" s="104"/>
      <c r="AN1" s="104"/>
      <c r="AO1" s="104"/>
      <c r="AP1" s="104"/>
      <c r="AQ1" s="104"/>
      <c r="AR1" s="104"/>
      <c r="AS1" s="104"/>
      <c r="AT1" s="104" t="s">
        <v>1036</v>
      </c>
      <c r="AU1" s="104"/>
      <c r="AV1" s="104"/>
      <c r="AW1" s="104"/>
      <c r="AX1" s="101"/>
      <c r="AY1" s="104" t="s">
        <v>1061</v>
      </c>
      <c r="AZ1" s="104"/>
      <c r="BA1" s="104"/>
      <c r="BB1" s="104"/>
      <c r="BC1" s="104"/>
      <c r="BD1" s="104" t="s">
        <v>1035</v>
      </c>
      <c r="BE1" s="104"/>
      <c r="BF1" s="104"/>
      <c r="BG1" s="104"/>
      <c r="BH1" s="104"/>
      <c r="BI1" s="104"/>
      <c r="BJ1" s="104"/>
      <c r="BK1" s="104"/>
      <c r="BL1" s="104"/>
      <c r="BM1" s="104"/>
      <c r="BN1" s="104"/>
      <c r="BO1" s="104"/>
      <c r="BP1" s="104"/>
      <c r="BQ1" s="104"/>
      <c r="BR1" s="104"/>
      <c r="BS1" s="104"/>
      <c r="BT1" s="104"/>
      <c r="BU1" s="104" t="s">
        <v>1101</v>
      </c>
      <c r="BV1" s="104"/>
      <c r="BW1" s="104"/>
      <c r="BX1" s="104"/>
      <c r="BY1" s="104"/>
      <c r="BZ1" s="104"/>
      <c r="CA1" s="104"/>
      <c r="CB1" s="104"/>
      <c r="CC1" s="104"/>
      <c r="CD1" s="104"/>
      <c r="CE1" s="104"/>
      <c r="CF1" s="104" t="s">
        <v>1098</v>
      </c>
      <c r="CG1" s="104"/>
      <c r="CH1" s="104"/>
      <c r="CI1" s="104"/>
      <c r="CJ1" s="104"/>
      <c r="CK1" s="104"/>
      <c r="CL1" s="104"/>
      <c r="CM1" s="104"/>
      <c r="CN1" s="104"/>
      <c r="CO1" s="104"/>
      <c r="CP1" s="104" t="s">
        <v>1099</v>
      </c>
      <c r="CQ1" s="104"/>
      <c r="CR1" s="104"/>
      <c r="CS1" s="104"/>
      <c r="CT1" s="104"/>
      <c r="CU1" s="104"/>
      <c r="CV1" s="104"/>
      <c r="CW1" s="104"/>
      <c r="CX1" s="104"/>
      <c r="CY1" s="104"/>
    </row>
    <row r="2" spans="1:103" s="14" customFormat="1" ht="78">
      <c r="A2" s="50" t="s">
        <v>29</v>
      </c>
      <c r="B2" s="50" t="s">
        <v>633</v>
      </c>
      <c r="C2" s="50" t="s">
        <v>989</v>
      </c>
      <c r="D2" s="50" t="s">
        <v>1089</v>
      </c>
      <c r="E2" s="50" t="s">
        <v>958</v>
      </c>
      <c r="F2" s="50" t="s">
        <v>36</v>
      </c>
      <c r="G2" s="51" t="s">
        <v>0</v>
      </c>
      <c r="H2" s="85" t="s">
        <v>4</v>
      </c>
      <c r="I2" s="50" t="s">
        <v>5</v>
      </c>
      <c r="J2" s="85" t="s">
        <v>1</v>
      </c>
      <c r="K2" s="50" t="s">
        <v>1060</v>
      </c>
      <c r="L2" s="61" t="s">
        <v>38</v>
      </c>
      <c r="M2" s="50" t="s">
        <v>39</v>
      </c>
      <c r="N2" s="50" t="s">
        <v>41</v>
      </c>
      <c r="O2" s="50" t="s">
        <v>40</v>
      </c>
      <c r="P2" s="50" t="s">
        <v>42</v>
      </c>
      <c r="Q2" s="50" t="s">
        <v>43</v>
      </c>
      <c r="R2" s="50" t="s">
        <v>562</v>
      </c>
      <c r="S2" s="50" t="s">
        <v>44</v>
      </c>
      <c r="T2" s="50" t="s">
        <v>45</v>
      </c>
      <c r="U2" s="50" t="s">
        <v>44</v>
      </c>
      <c r="V2" s="50" t="s">
        <v>45</v>
      </c>
      <c r="W2" s="50" t="s">
        <v>64</v>
      </c>
      <c r="X2" s="50" t="s">
        <v>65</v>
      </c>
      <c r="Y2" s="50" t="s">
        <v>47</v>
      </c>
      <c r="Z2" s="50" t="s">
        <v>426</v>
      </c>
      <c r="AA2" s="50" t="s">
        <v>427</v>
      </c>
      <c r="AB2" s="50" t="s">
        <v>428</v>
      </c>
      <c r="AC2" s="50" t="s">
        <v>429</v>
      </c>
      <c r="AD2" s="50" t="s">
        <v>430</v>
      </c>
      <c r="AE2" s="50" t="s">
        <v>431</v>
      </c>
      <c r="AF2" s="50" t="s">
        <v>432</v>
      </c>
      <c r="AG2" s="50" t="s">
        <v>433</v>
      </c>
      <c r="AH2" s="50" t="s">
        <v>434</v>
      </c>
      <c r="AI2" s="50" t="s">
        <v>435</v>
      </c>
      <c r="AJ2" s="50" t="s">
        <v>436</v>
      </c>
      <c r="AK2" s="50" t="s">
        <v>437</v>
      </c>
      <c r="AL2" s="50" t="s">
        <v>438</v>
      </c>
      <c r="AM2" s="50" t="s">
        <v>439</v>
      </c>
      <c r="AN2" s="50" t="s">
        <v>440</v>
      </c>
      <c r="AO2" s="50" t="s">
        <v>441</v>
      </c>
      <c r="AP2" s="50" t="s">
        <v>442</v>
      </c>
      <c r="AQ2" s="50" t="s">
        <v>443</v>
      </c>
      <c r="AR2" s="50" t="s">
        <v>444</v>
      </c>
      <c r="AS2" s="50" t="s">
        <v>445</v>
      </c>
      <c r="AT2" s="50" t="s">
        <v>32</v>
      </c>
      <c r="AU2" s="50" t="s">
        <v>2</v>
      </c>
      <c r="AV2" s="50" t="s">
        <v>37</v>
      </c>
      <c r="AW2" s="50" t="s">
        <v>3</v>
      </c>
      <c r="AX2" s="50" t="s">
        <v>1093</v>
      </c>
      <c r="AY2" s="50" t="s">
        <v>6</v>
      </c>
      <c r="AZ2" s="50" t="s">
        <v>33</v>
      </c>
      <c r="BA2" s="50" t="s">
        <v>34</v>
      </c>
      <c r="BB2" s="50" t="s">
        <v>35</v>
      </c>
      <c r="BC2" s="52" t="s">
        <v>49</v>
      </c>
      <c r="BD2" s="85" t="s">
        <v>672</v>
      </c>
      <c r="BE2" s="50" t="s">
        <v>673</v>
      </c>
      <c r="BF2" s="85" t="s">
        <v>674</v>
      </c>
      <c r="BG2" s="50" t="s">
        <v>675</v>
      </c>
      <c r="BH2" s="61" t="s">
        <v>676</v>
      </c>
      <c r="BI2" s="50" t="s">
        <v>677</v>
      </c>
      <c r="BJ2" s="50" t="s">
        <v>678</v>
      </c>
      <c r="BK2" s="50" t="s">
        <v>679</v>
      </c>
      <c r="BL2" s="50" t="s">
        <v>50</v>
      </c>
      <c r="BM2" s="50" t="s">
        <v>51</v>
      </c>
      <c r="BN2" s="50" t="s">
        <v>52</v>
      </c>
      <c r="BO2" s="50" t="s">
        <v>53</v>
      </c>
      <c r="BP2" s="50" t="s">
        <v>680</v>
      </c>
      <c r="BQ2" s="50" t="s">
        <v>681</v>
      </c>
      <c r="BR2" s="50" t="s">
        <v>682</v>
      </c>
      <c r="BS2" s="50" t="s">
        <v>683</v>
      </c>
      <c r="BT2" s="50" t="s">
        <v>684</v>
      </c>
      <c r="BU2" s="50" t="s">
        <v>410</v>
      </c>
      <c r="BV2" s="50" t="s">
        <v>411</v>
      </c>
      <c r="BW2" s="50" t="s">
        <v>414</v>
      </c>
      <c r="BX2" s="50" t="s">
        <v>412</v>
      </c>
      <c r="BY2" s="50" t="s">
        <v>413</v>
      </c>
      <c r="BZ2" s="50" t="s">
        <v>424</v>
      </c>
      <c r="CA2" s="50" t="s">
        <v>417</v>
      </c>
      <c r="CB2" s="50" t="s">
        <v>416</v>
      </c>
      <c r="CC2" s="50" t="s">
        <v>415</v>
      </c>
      <c r="CD2" s="50" t="s">
        <v>418</v>
      </c>
      <c r="CE2" s="50" t="s">
        <v>671</v>
      </c>
      <c r="CF2" s="50" t="s">
        <v>410</v>
      </c>
      <c r="CG2" s="50" t="s">
        <v>411</v>
      </c>
      <c r="CH2" s="50" t="s">
        <v>414</v>
      </c>
      <c r="CI2" s="50" t="s">
        <v>668</v>
      </c>
      <c r="CJ2" s="50" t="s">
        <v>413</v>
      </c>
      <c r="CK2" s="50" t="s">
        <v>669</v>
      </c>
      <c r="CL2" s="50" t="s">
        <v>415</v>
      </c>
      <c r="CM2" s="50" t="s">
        <v>417</v>
      </c>
      <c r="CN2" s="50" t="s">
        <v>416</v>
      </c>
      <c r="CO2" s="50" t="s">
        <v>670</v>
      </c>
      <c r="CP2" s="50" t="s">
        <v>410</v>
      </c>
      <c r="CQ2" s="50" t="s">
        <v>411</v>
      </c>
      <c r="CR2" s="50" t="s">
        <v>414</v>
      </c>
      <c r="CS2" s="50" t="s">
        <v>668</v>
      </c>
      <c r="CT2" s="50" t="s">
        <v>413</v>
      </c>
      <c r="CU2" s="50" t="s">
        <v>669</v>
      </c>
      <c r="CV2" s="50" t="s">
        <v>415</v>
      </c>
      <c r="CW2" s="50" t="s">
        <v>417</v>
      </c>
      <c r="CX2" s="50" t="s">
        <v>416</v>
      </c>
      <c r="CY2" s="50" t="s">
        <v>670</v>
      </c>
    </row>
    <row r="3" spans="1:103">
      <c r="A3" t="s">
        <v>177</v>
      </c>
      <c r="B3" t="s">
        <v>1090</v>
      </c>
      <c r="C3" t="s">
        <v>164</v>
      </c>
      <c r="D3" t="s">
        <v>165</v>
      </c>
      <c r="E3" t="s">
        <v>959</v>
      </c>
      <c r="F3" t="s">
        <v>178</v>
      </c>
      <c r="G3" t="s">
        <v>232</v>
      </c>
      <c r="H3">
        <v>10.487500000000001</v>
      </c>
      <c r="I3">
        <v>8.5458669999999994</v>
      </c>
      <c r="J3">
        <v>795</v>
      </c>
      <c r="K3" t="s">
        <v>66</v>
      </c>
      <c r="L3" s="18">
        <v>0.5</v>
      </c>
      <c r="M3" t="s">
        <v>326</v>
      </c>
      <c r="P3" t="s">
        <v>159</v>
      </c>
      <c r="Q3">
        <v>575</v>
      </c>
      <c r="R3">
        <v>3000</v>
      </c>
      <c r="W3">
        <v>2015</v>
      </c>
      <c r="X3">
        <v>1</v>
      </c>
      <c r="Y3" s="19" t="s">
        <v>385</v>
      </c>
      <c r="Z3" s="24">
        <v>5.8</v>
      </c>
      <c r="AA3" s="25">
        <v>0.86254269892111646</v>
      </c>
      <c r="AB3" s="26">
        <v>5.9426813921393047E-2</v>
      </c>
      <c r="AC3" s="25">
        <v>6.9728399999999997</v>
      </c>
      <c r="AD3" s="27">
        <v>60</v>
      </c>
      <c r="AE3" s="27">
        <v>23.200000000000003</v>
      </c>
      <c r="AF3" s="27">
        <v>16.8</v>
      </c>
      <c r="AG3" s="25">
        <v>1.6878963484720586</v>
      </c>
      <c r="AH3" s="25">
        <v>0.43607205500766827</v>
      </c>
      <c r="AI3" s="25">
        <v>0.27880120904259714</v>
      </c>
      <c r="AJ3" s="28">
        <v>4.8324756449170531E-2</v>
      </c>
      <c r="AK3" s="25">
        <v>0</v>
      </c>
      <c r="AL3" s="25">
        <f>SUM(AG3:AK3)</f>
        <v>2.4510943689714946</v>
      </c>
      <c r="AM3" s="29">
        <v>5.96952080072026</v>
      </c>
      <c r="AN3" s="29">
        <v>2.5010139245640111</v>
      </c>
      <c r="AO3" s="30">
        <v>25.961461117618423</v>
      </c>
      <c r="AP3" s="30">
        <v>263.68121249625909</v>
      </c>
      <c r="AQ3" s="31">
        <v>1.6231106736782537</v>
      </c>
      <c r="AR3" s="28">
        <v>2.1822000000000001E-2</v>
      </c>
      <c r="AS3" s="28">
        <v>7.0740499999999997</v>
      </c>
      <c r="AT3" t="s">
        <v>155</v>
      </c>
      <c r="AU3">
        <v>1</v>
      </c>
      <c r="AV3" t="s">
        <v>409</v>
      </c>
      <c r="AW3" t="s">
        <v>1006</v>
      </c>
      <c r="AX3" t="s">
        <v>1091</v>
      </c>
      <c r="AY3" s="19" t="s">
        <v>385</v>
      </c>
      <c r="AZ3" s="19" t="s">
        <v>385</v>
      </c>
      <c r="BA3" s="22">
        <v>42131</v>
      </c>
      <c r="BB3" t="s">
        <v>400</v>
      </c>
      <c r="BC3" s="15">
        <v>42226</v>
      </c>
      <c r="BD3" t="s">
        <v>161</v>
      </c>
      <c r="BE3">
        <v>52</v>
      </c>
      <c r="BF3">
        <v>51</v>
      </c>
      <c r="BG3">
        <v>8.42</v>
      </c>
      <c r="BH3">
        <v>4.62</v>
      </c>
      <c r="BI3">
        <v>0.42</v>
      </c>
      <c r="BJ3">
        <v>0.21099999999999999</v>
      </c>
      <c r="BK3">
        <v>4.9000000000000002E-2</v>
      </c>
      <c r="BL3">
        <v>10.199999999999999</v>
      </c>
      <c r="BM3">
        <f>((BJ3)/(BJ3+BK3))*100</f>
        <v>81.153846153846146</v>
      </c>
      <c r="BN3">
        <v>0.13100000000000001</v>
      </c>
      <c r="BO3">
        <v>17</v>
      </c>
      <c r="BP3">
        <f t="shared" ref="BP3:BP72" si="0">(BH3*(BM3/100)*((100-BL3)/85))*(10000/9)</f>
        <v>4401.1481146304668</v>
      </c>
      <c r="BQ3">
        <f t="shared" ref="BQ3:BQ14" si="1">(BG3*0.48)*(10000/9)</f>
        <v>4490.6666666666661</v>
      </c>
      <c r="BR3">
        <f>BP3/1000</f>
        <v>4.401148114630467</v>
      </c>
      <c r="BS3">
        <f>BQ3/1000</f>
        <v>4.4906666666666659</v>
      </c>
      <c r="BT3">
        <f>BR3+BS3</f>
        <v>8.891814781297132</v>
      </c>
      <c r="BU3">
        <v>2.2110228401191661</v>
      </c>
      <c r="BV3">
        <v>0.15487694756138709</v>
      </c>
      <c r="BW3">
        <v>2.8570100568832624</v>
      </c>
      <c r="BX3">
        <v>0.44458177696397055</v>
      </c>
      <c r="BY3">
        <v>0.2806795959695374</v>
      </c>
      <c r="BZ3">
        <v>0.17653848831638369</v>
      </c>
      <c r="CA3">
        <v>6.0846947529380477</v>
      </c>
      <c r="CB3">
        <v>100.7852967761137</v>
      </c>
      <c r="CC3">
        <v>36.570482520005626</v>
      </c>
      <c r="CD3">
        <v>19.082944952365882</v>
      </c>
      <c r="CE3">
        <v>6.412644339075479</v>
      </c>
      <c r="CF3" s="25">
        <v>0.43321100917431199</v>
      </c>
      <c r="CG3" s="25">
        <v>2.2683486238532113E-2</v>
      </c>
      <c r="CH3" s="25">
        <v>1.6745779795204103</v>
      </c>
      <c r="CI3" s="25">
        <v>0.10435635555858699</v>
      </c>
      <c r="CJ3" s="25">
        <v>0.13861505541842761</v>
      </c>
      <c r="CK3" s="25">
        <v>24.459642537333366</v>
      </c>
      <c r="CL3" s="25">
        <v>44.521953188248389</v>
      </c>
      <c r="CM3" s="25">
        <v>1.0173828648423904</v>
      </c>
      <c r="CN3" s="25">
        <v>75.406985207386242</v>
      </c>
      <c r="CO3" s="25">
        <v>6.7506550301107815</v>
      </c>
      <c r="CP3" s="25">
        <v>0.96378830083565459</v>
      </c>
      <c r="CQ3" s="25">
        <v>5.2831940575673163E-2</v>
      </c>
      <c r="CR3" s="25">
        <v>0.17889910295980588</v>
      </c>
      <c r="CS3" s="25">
        <v>0.12579580562546078</v>
      </c>
      <c r="CT3" s="25">
        <v>8.1077450935152381E-2</v>
      </c>
      <c r="CU3" s="25">
        <v>77.702583091263378</v>
      </c>
      <c r="CV3" s="25">
        <v>19.295657499452702</v>
      </c>
      <c r="CW3" s="25">
        <v>2.4772470581842891</v>
      </c>
      <c r="CX3" s="25">
        <v>278.49447358943814</v>
      </c>
      <c r="CY3" s="25">
        <v>18.63418517431942</v>
      </c>
    </row>
    <row r="4" spans="1:103">
      <c r="A4" t="s">
        <v>177</v>
      </c>
      <c r="B4" t="s">
        <v>1090</v>
      </c>
      <c r="C4" t="s">
        <v>164</v>
      </c>
      <c r="D4" t="s">
        <v>165</v>
      </c>
      <c r="E4" t="s">
        <v>959</v>
      </c>
      <c r="F4" t="s">
        <v>178</v>
      </c>
      <c r="G4" t="s">
        <v>232</v>
      </c>
      <c r="H4">
        <v>10.487500000000001</v>
      </c>
      <c r="I4">
        <v>8.5458669999999994</v>
      </c>
      <c r="J4">
        <v>795</v>
      </c>
      <c r="K4" t="s">
        <v>66</v>
      </c>
      <c r="L4" s="18">
        <v>0.5</v>
      </c>
      <c r="M4" t="s">
        <v>326</v>
      </c>
      <c r="P4" t="s">
        <v>159</v>
      </c>
      <c r="Q4">
        <v>575</v>
      </c>
      <c r="R4">
        <v>3000</v>
      </c>
      <c r="W4">
        <v>2015</v>
      </c>
      <c r="X4">
        <v>1</v>
      </c>
      <c r="Y4" s="19"/>
      <c r="Z4" s="24"/>
      <c r="AA4" s="25"/>
      <c r="AB4" s="26"/>
      <c r="AC4" s="25"/>
      <c r="AD4" s="27"/>
      <c r="AE4" s="27"/>
      <c r="AF4" s="27"/>
      <c r="AG4" s="25"/>
      <c r="AH4" s="25"/>
      <c r="AI4" s="25"/>
      <c r="AJ4" s="28"/>
      <c r="AK4" s="25"/>
      <c r="AL4" s="25"/>
      <c r="AM4" s="29"/>
      <c r="AN4" s="29"/>
      <c r="AO4" s="30"/>
      <c r="AP4" s="30"/>
      <c r="AQ4" s="31"/>
      <c r="AR4" s="28"/>
      <c r="AS4" s="28"/>
      <c r="AT4" t="s">
        <v>156</v>
      </c>
      <c r="AU4">
        <v>2</v>
      </c>
      <c r="AV4" t="s">
        <v>409</v>
      </c>
      <c r="AW4" t="s">
        <v>1006</v>
      </c>
      <c r="AX4" t="s">
        <v>1091</v>
      </c>
      <c r="AY4" s="19" t="s">
        <v>385</v>
      </c>
      <c r="AZ4" s="19" t="s">
        <v>385</v>
      </c>
      <c r="BA4" s="22">
        <v>42131</v>
      </c>
      <c r="BB4" t="s">
        <v>400</v>
      </c>
      <c r="BC4" s="15">
        <v>42226</v>
      </c>
      <c r="BD4" t="s">
        <v>161</v>
      </c>
      <c r="BE4">
        <v>38</v>
      </c>
      <c r="BF4">
        <v>35</v>
      </c>
      <c r="BG4">
        <v>8.3800000000000008</v>
      </c>
      <c r="BH4">
        <v>3.08</v>
      </c>
      <c r="BI4">
        <v>0.48</v>
      </c>
      <c r="BJ4">
        <v>0.315</v>
      </c>
      <c r="BK4">
        <v>6.2E-2</v>
      </c>
      <c r="BL4">
        <v>8.6999999999999993</v>
      </c>
      <c r="BM4">
        <f t="shared" ref="BM4:BM73" si="2">((BJ4)/(BJ4+BK4))*100</f>
        <v>83.554376657824932</v>
      </c>
      <c r="BN4">
        <v>0.13</v>
      </c>
      <c r="BO4">
        <v>28</v>
      </c>
      <c r="BP4">
        <f t="shared" si="0"/>
        <v>3071.3496645342484</v>
      </c>
      <c r="BQ4">
        <f t="shared" si="1"/>
        <v>4469.333333333333</v>
      </c>
      <c r="BR4">
        <f t="shared" ref="BR4:BS73" si="3">BP4/1000</f>
        <v>3.0713496645342486</v>
      </c>
      <c r="BS4">
        <f t="shared" si="3"/>
        <v>4.4693333333333332</v>
      </c>
      <c r="BT4">
        <f t="shared" ref="BT4:BT73" si="4">BR4+BS4</f>
        <v>7.5406829978675818</v>
      </c>
      <c r="BU4">
        <v>2.1866163996229973</v>
      </c>
      <c r="BV4">
        <v>0.26112492125823494</v>
      </c>
      <c r="BW4">
        <v>2.8695985162127857</v>
      </c>
      <c r="BX4">
        <v>0.65359690023849548</v>
      </c>
      <c r="BY4">
        <v>0.38429679164555447</v>
      </c>
      <c r="BZ4">
        <v>0.1725820642425549</v>
      </c>
      <c r="CA4">
        <v>5.4205041394439881</v>
      </c>
      <c r="CB4">
        <v>108.76090022910601</v>
      </c>
      <c r="CC4">
        <v>54.035307781610683</v>
      </c>
      <c r="CD4">
        <v>11.416578553130799</v>
      </c>
      <c r="CE4">
        <v>5.8149949351587793</v>
      </c>
      <c r="CF4" s="25">
        <v>0.43357771260997074</v>
      </c>
      <c r="CG4" s="25">
        <v>2.1217008797653959E-2</v>
      </c>
      <c r="CH4" s="25">
        <v>1.1281236453519452</v>
      </c>
      <c r="CI4" s="25">
        <v>0.15648878195137989</v>
      </c>
      <c r="CJ4" s="25">
        <v>0.16066689339170481</v>
      </c>
      <c r="CK4" s="25">
        <v>18.24888771704838</v>
      </c>
      <c r="CL4" s="25">
        <v>66.548800625607555</v>
      </c>
      <c r="CM4" s="25">
        <v>1.0070365984202643</v>
      </c>
      <c r="CN4" s="25">
        <v>99.611386580023591</v>
      </c>
      <c r="CO4" s="25">
        <v>7.9841582279828787</v>
      </c>
      <c r="CP4" s="25">
        <v>0.88174681059862603</v>
      </c>
      <c r="CQ4" s="25">
        <v>0.14313052011776251</v>
      </c>
      <c r="CR4" s="25">
        <v>0.18315082106802086</v>
      </c>
      <c r="CS4" s="25">
        <v>0.14182552232677995</v>
      </c>
      <c r="CT4" s="25">
        <v>7.84694015066245E-2</v>
      </c>
      <c r="CU4" s="25">
        <v>77.15618386975919</v>
      </c>
      <c r="CV4" s="25">
        <v>30.530639109111153</v>
      </c>
      <c r="CW4" s="25">
        <v>2.4367146231610621</v>
      </c>
      <c r="CX4" s="25">
        <v>206.86045020740985</v>
      </c>
      <c r="CY4" s="25">
        <v>13.856871745193446</v>
      </c>
    </row>
    <row r="5" spans="1:103">
      <c r="A5" t="s">
        <v>177</v>
      </c>
      <c r="B5" t="s">
        <v>1090</v>
      </c>
      <c r="C5" t="s">
        <v>164</v>
      </c>
      <c r="D5" t="s">
        <v>165</v>
      </c>
      <c r="E5" t="s">
        <v>959</v>
      </c>
      <c r="F5" t="s">
        <v>178</v>
      </c>
      <c r="G5" t="s">
        <v>232</v>
      </c>
      <c r="H5">
        <v>10.487500000000001</v>
      </c>
      <c r="I5">
        <v>8.5458669999999994</v>
      </c>
      <c r="J5">
        <v>795</v>
      </c>
      <c r="K5" t="s">
        <v>66</v>
      </c>
      <c r="L5" s="18">
        <v>0.5</v>
      </c>
      <c r="M5" t="s">
        <v>326</v>
      </c>
      <c r="P5" t="s">
        <v>159</v>
      </c>
      <c r="Q5">
        <v>575</v>
      </c>
      <c r="R5">
        <v>3000</v>
      </c>
      <c r="W5">
        <v>2015</v>
      </c>
      <c r="X5">
        <v>1</v>
      </c>
      <c r="Y5" s="19"/>
      <c r="Z5" s="24"/>
      <c r="AA5" s="25"/>
      <c r="AB5" s="26"/>
      <c r="AC5" s="25"/>
      <c r="AD5" s="27"/>
      <c r="AE5" s="27"/>
      <c r="AF5" s="27"/>
      <c r="AG5" s="25"/>
      <c r="AH5" s="25"/>
      <c r="AI5" s="25"/>
      <c r="AJ5" s="28"/>
      <c r="AK5" s="25"/>
      <c r="AL5" s="25"/>
      <c r="AM5" s="29"/>
      <c r="AN5" s="29"/>
      <c r="AO5" s="30"/>
      <c r="AP5" s="30"/>
      <c r="AQ5" s="31"/>
      <c r="AR5" s="28"/>
      <c r="AS5" s="28"/>
      <c r="AT5" t="s">
        <v>157</v>
      </c>
      <c r="AU5">
        <v>3</v>
      </c>
      <c r="AV5" t="s">
        <v>409</v>
      </c>
      <c r="AW5" t="s">
        <v>1006</v>
      </c>
      <c r="AX5" t="s">
        <v>1091</v>
      </c>
      <c r="AY5" s="19" t="s">
        <v>385</v>
      </c>
      <c r="AZ5" s="19" t="s">
        <v>385</v>
      </c>
      <c r="BA5" s="22">
        <v>42131</v>
      </c>
      <c r="BB5" t="s">
        <v>400</v>
      </c>
      <c r="BC5" s="15">
        <v>42226</v>
      </c>
      <c r="BD5" t="s">
        <v>161</v>
      </c>
      <c r="BE5">
        <v>44</v>
      </c>
      <c r="BF5">
        <v>33</v>
      </c>
      <c r="BG5">
        <v>5.5</v>
      </c>
      <c r="BH5">
        <v>4.9000000000000004</v>
      </c>
      <c r="BI5">
        <v>0.96</v>
      </c>
      <c r="BJ5">
        <v>0.55700000000000005</v>
      </c>
      <c r="BK5">
        <v>6.7000000000000004E-2</v>
      </c>
      <c r="BL5">
        <v>10.4</v>
      </c>
      <c r="BM5">
        <f t="shared" si="2"/>
        <v>89.262820512820511</v>
      </c>
      <c r="BN5">
        <v>0.189</v>
      </c>
      <c r="BO5">
        <v>20</v>
      </c>
      <c r="BP5">
        <f t="shared" si="0"/>
        <v>5122.8691134573482</v>
      </c>
      <c r="BQ5">
        <f t="shared" si="1"/>
        <v>2933.333333333333</v>
      </c>
      <c r="BR5">
        <f t="shared" si="3"/>
        <v>5.1228691134573481</v>
      </c>
      <c r="BS5">
        <f t="shared" si="3"/>
        <v>2.9333333333333331</v>
      </c>
      <c r="BT5">
        <f t="shared" si="4"/>
        <v>8.0562024467906816</v>
      </c>
      <c r="BU5">
        <v>2.9813359528487227</v>
      </c>
      <c r="BV5">
        <v>0.16851573181227184</v>
      </c>
      <c r="BW5">
        <v>2.7208441957226008</v>
      </c>
      <c r="BX5">
        <v>0.40241621782799736</v>
      </c>
      <c r="BY5">
        <v>0.23031901901200436</v>
      </c>
      <c r="BZ5">
        <v>0.20098080561241174</v>
      </c>
      <c r="CA5">
        <v>6.9372189044141006</v>
      </c>
      <c r="CB5">
        <v>84.757662293253219</v>
      </c>
      <c r="CC5">
        <v>124.54007183352878</v>
      </c>
      <c r="CD5">
        <v>16.073081579071008</v>
      </c>
      <c r="CE5">
        <v>4.2066605009631788</v>
      </c>
      <c r="CF5" s="25">
        <v>0.75741626794258377</v>
      </c>
      <c r="CG5" s="25">
        <v>3.1339712918660292E-2</v>
      </c>
      <c r="CH5" s="25">
        <v>1.3354745183488508</v>
      </c>
      <c r="CI5" s="25">
        <v>0.31236319679501084</v>
      </c>
      <c r="CJ5" s="25">
        <v>0.1663928538187017</v>
      </c>
      <c r="CK5" s="25">
        <v>23.909856215356001</v>
      </c>
      <c r="CL5" s="25">
        <v>133.42563977119971</v>
      </c>
      <c r="CM5" s="25">
        <v>0.99451486166324521</v>
      </c>
      <c r="CN5" s="25">
        <v>73.712041015732893</v>
      </c>
      <c r="CO5" s="25">
        <v>11.720975413459355</v>
      </c>
      <c r="CP5" s="25">
        <v>1.2069133398247323</v>
      </c>
      <c r="CQ5" s="25">
        <v>0.10321324245374879</v>
      </c>
      <c r="CR5" s="25">
        <v>8.3981959803481804E-2</v>
      </c>
      <c r="CS5" s="25">
        <v>0.14418465528133498</v>
      </c>
      <c r="CT5" s="25">
        <v>6.5554739409806162E-2</v>
      </c>
      <c r="CU5" s="25">
        <v>78.439603758003727</v>
      </c>
      <c r="CV5" s="25">
        <v>25.167224844417365</v>
      </c>
      <c r="CW5" s="25">
        <v>3.8251226505388369</v>
      </c>
      <c r="CX5" s="25">
        <v>249.50868098013873</v>
      </c>
      <c r="CY5" s="25">
        <v>12.124786555090973</v>
      </c>
    </row>
    <row r="6" spans="1:103">
      <c r="A6" t="s">
        <v>177</v>
      </c>
      <c r="B6" t="s">
        <v>1090</v>
      </c>
      <c r="C6" t="s">
        <v>164</v>
      </c>
      <c r="D6" t="s">
        <v>165</v>
      </c>
      <c r="E6" t="s">
        <v>959</v>
      </c>
      <c r="F6" t="s">
        <v>178</v>
      </c>
      <c r="G6" t="s">
        <v>232</v>
      </c>
      <c r="H6">
        <v>10.487500000000001</v>
      </c>
      <c r="I6">
        <v>8.5458669999999994</v>
      </c>
      <c r="J6">
        <v>795</v>
      </c>
      <c r="K6" t="s">
        <v>66</v>
      </c>
      <c r="L6" s="18">
        <v>0.5</v>
      </c>
      <c r="M6" t="s">
        <v>326</v>
      </c>
      <c r="P6" t="s">
        <v>159</v>
      </c>
      <c r="Q6">
        <v>575</v>
      </c>
      <c r="R6">
        <v>3000</v>
      </c>
      <c r="W6">
        <v>2015</v>
      </c>
      <c r="X6">
        <v>1</v>
      </c>
      <c r="Y6" s="19"/>
      <c r="Z6" s="24"/>
      <c r="AA6" s="25"/>
      <c r="AB6" s="26"/>
      <c r="AC6" s="25"/>
      <c r="AD6" s="27"/>
      <c r="AE6" s="27"/>
      <c r="AF6" s="27"/>
      <c r="AG6" s="25"/>
      <c r="AH6" s="25"/>
      <c r="AI6" s="25"/>
      <c r="AJ6" s="28"/>
      <c r="AK6" s="25"/>
      <c r="AL6" s="25"/>
      <c r="AM6" s="29"/>
      <c r="AN6" s="29"/>
      <c r="AO6" s="30"/>
      <c r="AP6" s="30"/>
      <c r="AQ6" s="31"/>
      <c r="AR6" s="28"/>
      <c r="AS6" s="28"/>
      <c r="AT6" t="s">
        <v>158</v>
      </c>
      <c r="AU6">
        <v>4</v>
      </c>
      <c r="AV6" t="s">
        <v>409</v>
      </c>
      <c r="AW6" t="s">
        <v>1006</v>
      </c>
      <c r="AX6" t="s">
        <v>1091</v>
      </c>
      <c r="AY6" s="19" t="s">
        <v>385</v>
      </c>
      <c r="AZ6" s="19" t="s">
        <v>385</v>
      </c>
      <c r="BA6" s="22">
        <v>42131</v>
      </c>
      <c r="BB6" t="s">
        <v>400</v>
      </c>
      <c r="BC6" s="15">
        <v>42226</v>
      </c>
      <c r="BD6" t="s">
        <v>161</v>
      </c>
      <c r="BE6">
        <v>50</v>
      </c>
      <c r="BF6">
        <v>45</v>
      </c>
      <c r="BG6">
        <v>11.34</v>
      </c>
      <c r="BH6">
        <v>7.98</v>
      </c>
      <c r="BI6">
        <v>0.74</v>
      </c>
      <c r="BJ6">
        <v>0.35</v>
      </c>
      <c r="BK6">
        <v>4.8000000000000001E-2</v>
      </c>
      <c r="BL6">
        <v>9</v>
      </c>
      <c r="BM6">
        <f t="shared" si="2"/>
        <v>87.939698492462313</v>
      </c>
      <c r="BN6">
        <v>0.11</v>
      </c>
      <c r="BO6">
        <v>23</v>
      </c>
      <c r="BP6">
        <f t="shared" si="0"/>
        <v>8347.7189870923248</v>
      </c>
      <c r="BQ6">
        <f t="shared" si="1"/>
        <v>6048</v>
      </c>
      <c r="BR6">
        <f t="shared" si="3"/>
        <v>8.3477189870923247</v>
      </c>
      <c r="BS6">
        <f t="shared" si="3"/>
        <v>6.048</v>
      </c>
      <c r="BT6">
        <f t="shared" si="4"/>
        <v>14.395718987092325</v>
      </c>
      <c r="BU6">
        <v>2.671415441176471</v>
      </c>
      <c r="BV6">
        <v>0.28477273426508709</v>
      </c>
      <c r="BW6">
        <v>2.2029610335762997</v>
      </c>
      <c r="BX6">
        <v>0.92612346433192572</v>
      </c>
      <c r="BY6">
        <v>0.52192830653311195</v>
      </c>
      <c r="BZ6">
        <v>0.21014122800244003</v>
      </c>
      <c r="CA6">
        <v>7.1776016885361393</v>
      </c>
      <c r="CB6">
        <v>145.54157909159287</v>
      </c>
      <c r="CC6">
        <v>98.700361505625764</v>
      </c>
      <c r="CD6">
        <v>15.473711155098009</v>
      </c>
      <c r="CE6">
        <v>6.1534144841627834</v>
      </c>
      <c r="CF6" s="25">
        <v>0.41240079365079368</v>
      </c>
      <c r="CG6" s="25">
        <v>3.9181547619047623E-2</v>
      </c>
      <c r="CH6" s="25">
        <v>0.9299399949237882</v>
      </c>
      <c r="CI6" s="25">
        <v>0.18895260431069283</v>
      </c>
      <c r="CJ6" s="25">
        <v>9.1947112423609381E-2</v>
      </c>
      <c r="CK6" s="25">
        <v>29.772352827299446</v>
      </c>
      <c r="CL6" s="25">
        <v>15.976374809579834</v>
      </c>
      <c r="CM6" s="25">
        <v>1.9051155488992941</v>
      </c>
      <c r="CN6" s="25">
        <v>147.22862115648147</v>
      </c>
      <c r="CO6" s="25">
        <v>6.5769012781441551</v>
      </c>
      <c r="CP6" s="25">
        <v>1.1362372567191845</v>
      </c>
      <c r="CQ6" s="25">
        <v>0.15435588507877668</v>
      </c>
      <c r="CR6" s="25">
        <v>0.13752249052109705</v>
      </c>
      <c r="CS6" s="25">
        <v>0.16548258718992417</v>
      </c>
      <c r="CT6" s="25">
        <v>9.1861836990857565E-2</v>
      </c>
      <c r="CU6" s="25">
        <v>80.593817849470227</v>
      </c>
      <c r="CV6" s="25">
        <v>19.641595582112213</v>
      </c>
      <c r="CW6" s="25">
        <v>3.2077710812502569</v>
      </c>
      <c r="CX6" s="25">
        <v>154.64957001163518</v>
      </c>
      <c r="CY6" s="25">
        <v>14.339930023163339</v>
      </c>
    </row>
    <row r="7" spans="1:103">
      <c r="A7" t="s">
        <v>177</v>
      </c>
      <c r="B7" t="s">
        <v>1090</v>
      </c>
      <c r="C7" t="s">
        <v>164</v>
      </c>
      <c r="D7" t="s">
        <v>165</v>
      </c>
      <c r="E7" t="s">
        <v>959</v>
      </c>
      <c r="F7" t="s">
        <v>178</v>
      </c>
      <c r="G7" t="s">
        <v>232</v>
      </c>
      <c r="H7">
        <v>10.487500000000001</v>
      </c>
      <c r="I7">
        <v>8.5458669999999994</v>
      </c>
      <c r="J7">
        <v>795</v>
      </c>
      <c r="K7" t="s">
        <v>66</v>
      </c>
      <c r="L7" s="18">
        <v>0.5</v>
      </c>
      <c r="M7" t="s">
        <v>326</v>
      </c>
      <c r="P7" t="s">
        <v>159</v>
      </c>
      <c r="Q7">
        <v>575</v>
      </c>
      <c r="R7">
        <v>3000</v>
      </c>
      <c r="W7">
        <v>2015</v>
      </c>
      <c r="X7">
        <v>1</v>
      </c>
      <c r="Y7" s="19"/>
      <c r="Z7" s="24"/>
      <c r="AA7" s="25"/>
      <c r="AB7" s="26"/>
      <c r="AC7" s="25"/>
      <c r="AD7" s="27"/>
      <c r="AE7" s="27"/>
      <c r="AF7" s="27"/>
      <c r="AG7" s="25"/>
      <c r="AH7" s="25"/>
      <c r="AI7" s="25"/>
      <c r="AJ7" s="28"/>
      <c r="AK7" s="25"/>
      <c r="AL7" s="25"/>
      <c r="AM7" s="29"/>
      <c r="AN7" s="29"/>
      <c r="AO7" s="30"/>
      <c r="AP7" s="30"/>
      <c r="AQ7" s="31"/>
      <c r="AR7" s="28"/>
      <c r="AS7" s="28"/>
      <c r="AT7" t="s">
        <v>159</v>
      </c>
      <c r="AU7">
        <v>5</v>
      </c>
      <c r="AV7" t="s">
        <v>409</v>
      </c>
      <c r="AW7" t="s">
        <v>1006</v>
      </c>
      <c r="AX7" t="s">
        <v>1091</v>
      </c>
      <c r="AY7" s="19" t="s">
        <v>385</v>
      </c>
      <c r="AZ7" s="19" t="s">
        <v>385</v>
      </c>
      <c r="BA7" s="22">
        <v>42131</v>
      </c>
      <c r="BB7" t="s">
        <v>400</v>
      </c>
      <c r="BC7" s="15">
        <v>42226</v>
      </c>
      <c r="BD7" t="s">
        <v>161</v>
      </c>
      <c r="BE7">
        <v>42</v>
      </c>
      <c r="BF7">
        <v>40</v>
      </c>
      <c r="BG7">
        <v>17</v>
      </c>
      <c r="BH7">
        <v>11.7</v>
      </c>
      <c r="BI7">
        <v>1.1200000000000001</v>
      </c>
      <c r="BJ7">
        <v>0.54600000000000004</v>
      </c>
      <c r="BK7">
        <v>0.11899999999999999</v>
      </c>
      <c r="BL7">
        <v>9.6</v>
      </c>
      <c r="BM7">
        <f t="shared" si="2"/>
        <v>82.10526315789474</v>
      </c>
      <c r="BN7">
        <v>0.24</v>
      </c>
      <c r="BO7">
        <v>22.4</v>
      </c>
      <c r="BP7">
        <f t="shared" si="0"/>
        <v>11351.777089783282</v>
      </c>
      <c r="BQ7">
        <f t="shared" si="1"/>
        <v>9066.6666666666661</v>
      </c>
      <c r="BR7">
        <f t="shared" si="3"/>
        <v>11.351777089783281</v>
      </c>
      <c r="BS7">
        <f t="shared" si="3"/>
        <v>9.0666666666666664</v>
      </c>
      <c r="BT7">
        <f t="shared" si="4"/>
        <v>20.418443756449946</v>
      </c>
      <c r="BU7">
        <v>2.9861376673040154</v>
      </c>
      <c r="BV7">
        <v>0.31833127079652712</v>
      </c>
      <c r="BW7">
        <v>2.4848152661893308</v>
      </c>
      <c r="BX7">
        <v>0.76804210293996367</v>
      </c>
      <c r="BY7">
        <v>0.33606774569564296</v>
      </c>
      <c r="BZ7">
        <v>0.2050647882215321</v>
      </c>
      <c r="CA7">
        <v>8.7642863786835417</v>
      </c>
      <c r="CB7">
        <v>107.75084540798449</v>
      </c>
      <c r="CC7">
        <v>99.95961903152191</v>
      </c>
      <c r="CD7">
        <v>15.504255523350299</v>
      </c>
      <c r="CE7">
        <v>6.4016884561230123</v>
      </c>
      <c r="CF7" s="25">
        <v>0.54775828460038989</v>
      </c>
      <c r="CG7" s="25">
        <v>2.6890838206627677E-2</v>
      </c>
      <c r="CH7" s="25">
        <v>0.79646967582988915</v>
      </c>
      <c r="CI7" s="25">
        <v>0.33849931896603958</v>
      </c>
      <c r="CJ7" s="25">
        <v>0.12000689418353427</v>
      </c>
      <c r="CK7" s="25">
        <v>15.924986314596653</v>
      </c>
      <c r="CL7" s="25">
        <v>38.98816987840128</v>
      </c>
      <c r="CM7" s="25">
        <v>1.9612033471985861</v>
      </c>
      <c r="CN7" s="25">
        <v>75.628988107898664</v>
      </c>
      <c r="CO7" s="25">
        <v>5.447397399811388</v>
      </c>
      <c r="CP7" s="25">
        <v>1.0389483933787731</v>
      </c>
      <c r="CQ7" s="25">
        <v>0.16358325219084716</v>
      </c>
      <c r="CR7" s="25">
        <v>0.11858280040024805</v>
      </c>
      <c r="CS7" s="25">
        <v>0.15998509151534315</v>
      </c>
      <c r="CT7" s="25">
        <v>8.8810095656062585E-2</v>
      </c>
      <c r="CU7" s="25">
        <v>76.46802110666458</v>
      </c>
      <c r="CV7" s="25">
        <v>13.210504145117795</v>
      </c>
      <c r="CW7" s="25">
        <v>1.7743941574558975</v>
      </c>
      <c r="CX7" s="25">
        <v>95.956020875379025</v>
      </c>
      <c r="CY7" s="25">
        <v>8.0446440371995536</v>
      </c>
    </row>
    <row r="8" spans="1:103">
      <c r="A8" t="s">
        <v>177</v>
      </c>
      <c r="B8" t="s">
        <v>1090</v>
      </c>
      <c r="C8" t="s">
        <v>164</v>
      </c>
      <c r="D8" t="s">
        <v>165</v>
      </c>
      <c r="E8" t="s">
        <v>959</v>
      </c>
      <c r="F8" t="s">
        <v>178</v>
      </c>
      <c r="G8" t="s">
        <v>232</v>
      </c>
      <c r="H8">
        <v>10.487500000000001</v>
      </c>
      <c r="I8">
        <v>8.5458669999999994</v>
      </c>
      <c r="J8">
        <v>795</v>
      </c>
      <c r="K8" t="s">
        <v>66</v>
      </c>
      <c r="L8" s="18">
        <v>0.5</v>
      </c>
      <c r="M8" t="s">
        <v>326</v>
      </c>
      <c r="P8" t="s">
        <v>159</v>
      </c>
      <c r="Q8">
        <v>575</v>
      </c>
      <c r="R8">
        <v>3000</v>
      </c>
      <c r="W8">
        <v>2015</v>
      </c>
      <c r="X8">
        <v>1</v>
      </c>
      <c r="Y8" s="19"/>
      <c r="Z8" s="24"/>
      <c r="AA8" s="25"/>
      <c r="AB8" s="26"/>
      <c r="AC8" s="25"/>
      <c r="AD8" s="27"/>
      <c r="AE8" s="27"/>
      <c r="AF8" s="27"/>
      <c r="AG8" s="25"/>
      <c r="AH8" s="25"/>
      <c r="AI8" s="25"/>
      <c r="AJ8" s="28"/>
      <c r="AK8" s="25"/>
      <c r="AL8" s="25"/>
      <c r="AM8" s="29"/>
      <c r="AN8" s="29"/>
      <c r="AO8" s="30"/>
      <c r="AP8" s="30"/>
      <c r="AQ8" s="31"/>
      <c r="AR8" s="28"/>
      <c r="AS8" s="28"/>
      <c r="AT8" t="s">
        <v>160</v>
      </c>
      <c r="AU8">
        <v>6</v>
      </c>
      <c r="AV8" t="s">
        <v>409</v>
      </c>
      <c r="AW8" t="s">
        <v>1006</v>
      </c>
      <c r="AX8" t="s">
        <v>1091</v>
      </c>
      <c r="AY8" s="19" t="s">
        <v>385</v>
      </c>
      <c r="AZ8" s="19" t="s">
        <v>385</v>
      </c>
      <c r="BA8" s="22">
        <v>42131</v>
      </c>
      <c r="BB8" t="s">
        <v>400</v>
      </c>
      <c r="BC8" s="15">
        <v>42226</v>
      </c>
      <c r="BD8" t="s">
        <v>161</v>
      </c>
      <c r="BE8">
        <v>41</v>
      </c>
      <c r="BF8">
        <v>35</v>
      </c>
      <c r="BG8">
        <v>11.3</v>
      </c>
      <c r="BH8">
        <v>6.68</v>
      </c>
      <c r="BI8">
        <v>0.92</v>
      </c>
      <c r="BJ8">
        <v>0.52700000000000002</v>
      </c>
      <c r="BK8">
        <v>7.0999999999999994E-2</v>
      </c>
      <c r="BL8">
        <v>9.6999999999999993</v>
      </c>
      <c r="BM8">
        <f t="shared" si="2"/>
        <v>88.127090301003349</v>
      </c>
      <c r="BN8">
        <v>0.16700000000000001</v>
      </c>
      <c r="BO8">
        <v>23</v>
      </c>
      <c r="BP8">
        <f t="shared" si="0"/>
        <v>6948.8383500557411</v>
      </c>
      <c r="BQ8">
        <f t="shared" si="1"/>
        <v>6026.666666666667</v>
      </c>
      <c r="BR8">
        <f t="shared" si="3"/>
        <v>6.9488383500557411</v>
      </c>
      <c r="BS8">
        <f t="shared" si="3"/>
        <v>6.0266666666666673</v>
      </c>
      <c r="BT8">
        <f t="shared" si="4"/>
        <v>12.975505016722408</v>
      </c>
      <c r="BU8">
        <v>3.0398313027179009</v>
      </c>
      <c r="BV8">
        <v>0.28676725983108836</v>
      </c>
      <c r="BW8">
        <v>2.3369758368494975</v>
      </c>
      <c r="BX8">
        <v>0.58785363763636922</v>
      </c>
      <c r="BY8">
        <v>0.34971767956108657</v>
      </c>
      <c r="BZ8">
        <v>0.23025546165894842</v>
      </c>
      <c r="CA8">
        <v>6.9728305807541675</v>
      </c>
      <c r="CB8">
        <v>130.25057973805042</v>
      </c>
      <c r="CC8">
        <v>121.16151174425471</v>
      </c>
      <c r="CD8">
        <v>18.140250675400527</v>
      </c>
      <c r="CE8">
        <v>13.187014765503006</v>
      </c>
      <c r="CF8" s="25">
        <v>0.65204957102001915</v>
      </c>
      <c r="CG8" s="25">
        <v>6.7731172545281229E-2</v>
      </c>
      <c r="CH8" s="25">
        <v>1.4575910667188285</v>
      </c>
      <c r="CI8" s="25">
        <v>0.52481754078765053</v>
      </c>
      <c r="CJ8" s="25">
        <v>0.17926571479021003</v>
      </c>
      <c r="CK8" s="25">
        <v>20.595354573715781</v>
      </c>
      <c r="CL8" s="25">
        <v>110.99201127783168</v>
      </c>
      <c r="CM8" s="25">
        <v>1.9169939671897933</v>
      </c>
      <c r="CN8" s="25">
        <v>148.14659337472332</v>
      </c>
      <c r="CO8" s="25">
        <v>10.47596982963222</v>
      </c>
      <c r="CP8" s="25">
        <v>1.1254612546125462</v>
      </c>
      <c r="CQ8" s="25">
        <v>0.10862546125461256</v>
      </c>
      <c r="CR8" s="25">
        <v>0.21444180632245727</v>
      </c>
      <c r="CS8" s="25">
        <v>0.1618553507439687</v>
      </c>
      <c r="CT8" s="25">
        <v>0.11771816913824422</v>
      </c>
      <c r="CU8" s="25">
        <v>78.09573798410112</v>
      </c>
      <c r="CV8" s="25">
        <v>25.05689604578134</v>
      </c>
      <c r="CW8" s="25">
        <v>3.1374594891137439</v>
      </c>
      <c r="CX8" s="25">
        <v>151.25978401527689</v>
      </c>
      <c r="CY8" s="25">
        <v>8.1386876109417781</v>
      </c>
    </row>
    <row r="9" spans="1:103">
      <c r="A9" t="s">
        <v>177</v>
      </c>
      <c r="B9" t="s">
        <v>1090</v>
      </c>
      <c r="C9" t="s">
        <v>164</v>
      </c>
      <c r="D9" t="s">
        <v>165</v>
      </c>
      <c r="E9" t="s">
        <v>959</v>
      </c>
      <c r="F9" t="s">
        <v>179</v>
      </c>
      <c r="G9" t="s">
        <v>233</v>
      </c>
      <c r="H9">
        <v>10.50395</v>
      </c>
      <c r="I9">
        <v>8.5237499999999997</v>
      </c>
      <c r="J9">
        <v>776</v>
      </c>
      <c r="K9" t="s">
        <v>67</v>
      </c>
      <c r="L9" s="18">
        <v>0.5</v>
      </c>
      <c r="M9" t="s">
        <v>327</v>
      </c>
      <c r="P9" t="s">
        <v>159</v>
      </c>
      <c r="Q9">
        <v>800</v>
      </c>
      <c r="R9">
        <v>2500</v>
      </c>
      <c r="W9">
        <v>2015</v>
      </c>
      <c r="X9">
        <v>1</v>
      </c>
      <c r="Y9" s="19" t="s">
        <v>385</v>
      </c>
      <c r="Z9" s="24">
        <v>5.0999999999999996</v>
      </c>
      <c r="AA9" s="32">
        <v>0.93040414220166412</v>
      </c>
      <c r="AB9" s="26">
        <v>2.8179437211217892E-2</v>
      </c>
      <c r="AC9" s="25">
        <v>2.2629000000000001</v>
      </c>
      <c r="AD9" s="27">
        <v>48</v>
      </c>
      <c r="AE9" s="27">
        <v>25.200000000000003</v>
      </c>
      <c r="AF9" s="27">
        <v>26.8</v>
      </c>
      <c r="AG9" s="25">
        <v>2.2502284208380203</v>
      </c>
      <c r="AH9" s="25">
        <v>0.64357373048330824</v>
      </c>
      <c r="AI9" s="25">
        <v>0.28374035599704922</v>
      </c>
      <c r="AJ9" s="28">
        <v>4.4341935029706708E-2</v>
      </c>
      <c r="AK9" s="25">
        <v>0</v>
      </c>
      <c r="AL9" s="25">
        <f t="shared" ref="AL9:AL387" si="5">SUM(AG9:AK9)</f>
        <v>3.2218844423480846</v>
      </c>
      <c r="AM9" s="29">
        <v>3.2847719585688924</v>
      </c>
      <c r="AN9" s="29">
        <v>1.6290387995133151</v>
      </c>
      <c r="AO9" s="30">
        <v>20.084082398918003</v>
      </c>
      <c r="AP9" s="30">
        <v>243.41207322454818</v>
      </c>
      <c r="AQ9" s="31">
        <v>1.6421193833424801</v>
      </c>
      <c r="AR9" s="28">
        <v>5.12535E-2</v>
      </c>
      <c r="AS9" s="28">
        <v>8.7481100000000005</v>
      </c>
      <c r="AT9" t="s">
        <v>155</v>
      </c>
      <c r="AU9">
        <v>1</v>
      </c>
      <c r="AV9" t="s">
        <v>409</v>
      </c>
      <c r="AW9" t="s">
        <v>1006</v>
      </c>
      <c r="AX9" t="s">
        <v>1091</v>
      </c>
      <c r="AY9" s="19" t="s">
        <v>385</v>
      </c>
      <c r="AZ9" s="19" t="s">
        <v>385</v>
      </c>
      <c r="BA9" s="22">
        <v>42131</v>
      </c>
      <c r="BB9" t="s">
        <v>400</v>
      </c>
      <c r="BC9" s="15">
        <v>42226</v>
      </c>
      <c r="BD9" t="s">
        <v>161</v>
      </c>
      <c r="BE9">
        <v>40</v>
      </c>
      <c r="BF9">
        <v>36</v>
      </c>
      <c r="BG9">
        <v>6.44</v>
      </c>
      <c r="BH9">
        <v>3.4</v>
      </c>
      <c r="BI9">
        <v>0.82</v>
      </c>
      <c r="BJ9">
        <v>0.32900000000000001</v>
      </c>
      <c r="BK9">
        <v>5.8999999999999997E-2</v>
      </c>
      <c r="BL9">
        <v>1.3</v>
      </c>
      <c r="BM9">
        <f t="shared" si="2"/>
        <v>84.793814432989691</v>
      </c>
      <c r="BN9">
        <v>0.13</v>
      </c>
      <c r="BO9">
        <v>24</v>
      </c>
      <c r="BP9">
        <f t="shared" si="0"/>
        <v>3719.6219931271476</v>
      </c>
      <c r="BQ9">
        <f t="shared" si="1"/>
        <v>3434.666666666667</v>
      </c>
      <c r="BR9">
        <f t="shared" si="3"/>
        <v>3.7196219931271477</v>
      </c>
      <c r="BS9">
        <f t="shared" si="3"/>
        <v>3.4346666666666668</v>
      </c>
      <c r="BT9">
        <f t="shared" si="4"/>
        <v>7.1542886597938145</v>
      </c>
      <c r="BU9">
        <v>2.370333988212181</v>
      </c>
      <c r="BV9">
        <v>0.15418924104238579</v>
      </c>
      <c r="BW9">
        <v>2.5981435951783096</v>
      </c>
      <c r="BX9">
        <v>0.4594011462283637</v>
      </c>
      <c r="BY9">
        <v>0.34894236933885681</v>
      </c>
      <c r="BZ9">
        <v>0.19904540270187338</v>
      </c>
      <c r="CA9">
        <v>8.778639103489569</v>
      </c>
      <c r="CB9">
        <v>125.24587218446919</v>
      </c>
      <c r="CC9">
        <v>53.515901220665533</v>
      </c>
      <c r="CD9">
        <v>15.856377853371676</v>
      </c>
      <c r="CE9">
        <v>5.1571365805496985</v>
      </c>
      <c r="CF9" s="25">
        <v>0.6418795620437957</v>
      </c>
      <c r="CG9" s="25">
        <v>3.2025547445255473E-2</v>
      </c>
      <c r="CH9" s="25">
        <v>1.6780965503896219</v>
      </c>
      <c r="CI9" s="25">
        <v>0.26096725689471761</v>
      </c>
      <c r="CJ9" s="25">
        <v>0.15632731673961223</v>
      </c>
      <c r="CK9" s="25">
        <v>18.108579113745748</v>
      </c>
      <c r="CL9" s="25">
        <v>66.037132768803261</v>
      </c>
      <c r="CM9" s="25">
        <v>0.99929388550593257</v>
      </c>
      <c r="CN9" s="25">
        <v>74.066255532867601</v>
      </c>
      <c r="CO9" s="25">
        <v>18.128517655432873</v>
      </c>
      <c r="CP9" s="25">
        <v>0.93032015065913376</v>
      </c>
      <c r="CQ9" s="25">
        <v>0.12085687382297554</v>
      </c>
      <c r="CR9" s="25">
        <v>0.1302199728488071</v>
      </c>
      <c r="CS9" s="25">
        <v>0.14691596978815988</v>
      </c>
      <c r="CT9" s="25">
        <v>9.7328232856139077E-2</v>
      </c>
      <c r="CU9" s="25">
        <v>80.674170609040985</v>
      </c>
      <c r="CV9" s="25">
        <v>37.608626814114146</v>
      </c>
      <c r="CW9" s="25">
        <v>2.5241739715496943</v>
      </c>
      <c r="CX9" s="25">
        <v>277.79645673034145</v>
      </c>
      <c r="CY9" s="25">
        <v>6.9800985624937821</v>
      </c>
    </row>
    <row r="10" spans="1:103">
      <c r="A10" t="s">
        <v>177</v>
      </c>
      <c r="B10" t="s">
        <v>1090</v>
      </c>
      <c r="C10" t="s">
        <v>164</v>
      </c>
      <c r="D10" t="s">
        <v>165</v>
      </c>
      <c r="E10" t="s">
        <v>959</v>
      </c>
      <c r="F10" t="s">
        <v>179</v>
      </c>
      <c r="G10" t="s">
        <v>233</v>
      </c>
      <c r="H10">
        <v>10.50395</v>
      </c>
      <c r="I10">
        <v>8.5237499999999997</v>
      </c>
      <c r="J10">
        <v>776</v>
      </c>
      <c r="K10" t="s">
        <v>67</v>
      </c>
      <c r="L10" s="18">
        <v>0.5</v>
      </c>
      <c r="M10" t="s">
        <v>327</v>
      </c>
      <c r="P10" t="s">
        <v>159</v>
      </c>
      <c r="Q10">
        <v>800</v>
      </c>
      <c r="R10">
        <v>2500</v>
      </c>
      <c r="W10">
        <v>2015</v>
      </c>
      <c r="X10">
        <v>1</v>
      </c>
      <c r="Y10" s="19"/>
      <c r="Z10" s="24"/>
      <c r="AA10" s="25"/>
      <c r="AB10" s="26"/>
      <c r="AC10" s="25"/>
      <c r="AD10" s="27"/>
      <c r="AE10" s="27"/>
      <c r="AF10" s="27"/>
      <c r="AG10" s="25"/>
      <c r="AH10" s="25"/>
      <c r="AI10" s="25"/>
      <c r="AJ10" s="28"/>
      <c r="AK10" s="25"/>
      <c r="AL10" s="25"/>
      <c r="AM10" s="29"/>
      <c r="AN10" s="29"/>
      <c r="AO10" s="30"/>
      <c r="AP10" s="30"/>
      <c r="AQ10" s="31"/>
      <c r="AR10" s="28"/>
      <c r="AS10" s="28"/>
      <c r="AT10" t="s">
        <v>156</v>
      </c>
      <c r="AU10">
        <v>2</v>
      </c>
      <c r="AV10" t="s">
        <v>409</v>
      </c>
      <c r="AW10" t="s">
        <v>1006</v>
      </c>
      <c r="AX10" t="s">
        <v>1091</v>
      </c>
      <c r="AY10" s="19" t="s">
        <v>385</v>
      </c>
      <c r="AZ10" s="19" t="s">
        <v>385</v>
      </c>
      <c r="BA10" s="22">
        <v>42131</v>
      </c>
      <c r="BB10" t="s">
        <v>400</v>
      </c>
      <c r="BC10" s="15">
        <v>42226</v>
      </c>
      <c r="BD10" t="s">
        <v>161</v>
      </c>
      <c r="BE10">
        <v>54</v>
      </c>
      <c r="BF10">
        <v>50</v>
      </c>
      <c r="BG10">
        <v>8.42</v>
      </c>
      <c r="BH10">
        <v>4.8600000000000003</v>
      </c>
      <c r="BI10">
        <v>0.36</v>
      </c>
      <c r="BJ10">
        <v>0.20499999999999999</v>
      </c>
      <c r="BK10">
        <v>5.1999999999999998E-2</v>
      </c>
      <c r="BL10">
        <v>10.199999999999999</v>
      </c>
      <c r="BM10">
        <f t="shared" si="2"/>
        <v>79.766536964980546</v>
      </c>
      <c r="BN10">
        <v>0.189</v>
      </c>
      <c r="BO10">
        <v>21</v>
      </c>
      <c r="BP10">
        <f t="shared" si="0"/>
        <v>4550.6340123598084</v>
      </c>
      <c r="BQ10">
        <f t="shared" si="1"/>
        <v>4490.6666666666661</v>
      </c>
      <c r="BR10">
        <f t="shared" si="3"/>
        <v>4.5506340123598088</v>
      </c>
      <c r="BS10">
        <f t="shared" si="3"/>
        <v>4.4906666666666659</v>
      </c>
      <c r="BT10">
        <f t="shared" si="4"/>
        <v>9.0413006790264738</v>
      </c>
      <c r="BU10">
        <v>1.819033530571992</v>
      </c>
      <c r="BV10">
        <v>0.18520252306247997</v>
      </c>
      <c r="BW10">
        <v>2.3676436935199425</v>
      </c>
      <c r="BX10">
        <v>0.45428614991327898</v>
      </c>
      <c r="BY10">
        <v>0.2726725674703247</v>
      </c>
      <c r="BZ10">
        <v>0.13158186291257429</v>
      </c>
      <c r="CA10">
        <v>5.0969799890932475</v>
      </c>
      <c r="CB10">
        <v>119.5620766320767</v>
      </c>
      <c r="CC10">
        <v>52.793110217234926</v>
      </c>
      <c r="CD10">
        <v>12.113369453313952</v>
      </c>
      <c r="CE10">
        <v>2.8434152146249909</v>
      </c>
      <c r="CF10" s="25">
        <v>0.37325023969319271</v>
      </c>
      <c r="CG10" s="25">
        <v>9.6356663470757428E-2</v>
      </c>
      <c r="CH10" s="25">
        <v>1.5524818799791407</v>
      </c>
      <c r="CI10" s="25">
        <v>0.23323257504134531</v>
      </c>
      <c r="CJ10" s="25">
        <v>0.13747258477131521</v>
      </c>
      <c r="CK10" s="25">
        <v>22.194691177045414</v>
      </c>
      <c r="CL10" s="25">
        <v>50.929444725446089</v>
      </c>
      <c r="CM10" s="25">
        <v>1.9845741914551731</v>
      </c>
      <c r="CN10" s="25">
        <v>255.95301210863192</v>
      </c>
      <c r="CO10" s="25">
        <v>9.517695868187797</v>
      </c>
      <c r="CP10" s="25">
        <v>1.1721854304635762</v>
      </c>
      <c r="CQ10" s="25">
        <v>0.23552507095553457</v>
      </c>
      <c r="CR10" s="25">
        <v>0.15654218791751942</v>
      </c>
      <c r="CS10" s="25">
        <v>0.18041630524165805</v>
      </c>
      <c r="CT10" s="25">
        <v>0.10185117817869274</v>
      </c>
      <c r="CU10" s="25">
        <v>78.942627434993284</v>
      </c>
      <c r="CV10" s="25">
        <v>30.947642960357555</v>
      </c>
      <c r="CW10" s="25">
        <v>1.7977642268467799</v>
      </c>
      <c r="CX10" s="25">
        <v>337.925544679788</v>
      </c>
      <c r="CY10" s="25">
        <v>9.4672061700509058</v>
      </c>
    </row>
    <row r="11" spans="1:103">
      <c r="A11" t="s">
        <v>177</v>
      </c>
      <c r="B11" t="s">
        <v>1090</v>
      </c>
      <c r="C11" t="s">
        <v>164</v>
      </c>
      <c r="D11" t="s">
        <v>165</v>
      </c>
      <c r="E11" t="s">
        <v>959</v>
      </c>
      <c r="F11" t="s">
        <v>179</v>
      </c>
      <c r="G11" t="s">
        <v>233</v>
      </c>
      <c r="H11">
        <v>10.50395</v>
      </c>
      <c r="I11">
        <v>8.5237499999999997</v>
      </c>
      <c r="J11">
        <v>776</v>
      </c>
      <c r="K11" t="s">
        <v>67</v>
      </c>
      <c r="L11" s="18">
        <v>0.5</v>
      </c>
      <c r="M11" t="s">
        <v>327</v>
      </c>
      <c r="P11" t="s">
        <v>159</v>
      </c>
      <c r="Q11">
        <v>800</v>
      </c>
      <c r="R11">
        <v>2500</v>
      </c>
      <c r="W11">
        <v>2015</v>
      </c>
      <c r="X11">
        <v>1</v>
      </c>
      <c r="Y11" s="19"/>
      <c r="Z11" s="24"/>
      <c r="AA11" s="25"/>
      <c r="AB11" s="26"/>
      <c r="AC11" s="25"/>
      <c r="AD11" s="27"/>
      <c r="AE11" s="27"/>
      <c r="AF11" s="27"/>
      <c r="AG11" s="25"/>
      <c r="AH11" s="25"/>
      <c r="AI11" s="25"/>
      <c r="AJ11" s="28"/>
      <c r="AK11" s="25"/>
      <c r="AL11" s="25"/>
      <c r="AM11" s="29"/>
      <c r="AN11" s="29"/>
      <c r="AO11" s="30"/>
      <c r="AP11" s="30"/>
      <c r="AQ11" s="31"/>
      <c r="AR11" s="28"/>
      <c r="AS11" s="28"/>
      <c r="AT11" t="s">
        <v>157</v>
      </c>
      <c r="AU11">
        <v>3</v>
      </c>
      <c r="AV11" t="s">
        <v>409</v>
      </c>
      <c r="AW11" t="s">
        <v>1006</v>
      </c>
      <c r="AX11" t="s">
        <v>1091</v>
      </c>
      <c r="AY11" s="19" t="s">
        <v>385</v>
      </c>
      <c r="AZ11" s="19" t="s">
        <v>385</v>
      </c>
      <c r="BA11" s="22">
        <v>42131</v>
      </c>
      <c r="BB11" t="s">
        <v>400</v>
      </c>
      <c r="BC11" s="15">
        <v>42226</v>
      </c>
      <c r="BD11" t="s">
        <v>161</v>
      </c>
      <c r="BE11">
        <v>44</v>
      </c>
      <c r="BF11">
        <v>38</v>
      </c>
      <c r="BG11">
        <v>6.44</v>
      </c>
      <c r="BH11">
        <v>4.5600000000000005</v>
      </c>
      <c r="BI11">
        <v>0.9</v>
      </c>
      <c r="BJ11">
        <v>0.53400000000000003</v>
      </c>
      <c r="BK11">
        <v>6.8000000000000005E-2</v>
      </c>
      <c r="BL11">
        <v>10.199999999999999</v>
      </c>
      <c r="BM11">
        <f t="shared" si="2"/>
        <v>88.704318936877073</v>
      </c>
      <c r="BN11">
        <v>0.11</v>
      </c>
      <c r="BO11">
        <v>22.1</v>
      </c>
      <c r="BP11">
        <f t="shared" si="0"/>
        <v>4748.1508696501851</v>
      </c>
      <c r="BQ11">
        <f t="shared" si="1"/>
        <v>3434.666666666667</v>
      </c>
      <c r="BR11">
        <f t="shared" si="3"/>
        <v>4.7481508696501855</v>
      </c>
      <c r="BS11">
        <f t="shared" si="3"/>
        <v>3.4346666666666668</v>
      </c>
      <c r="BT11">
        <f t="shared" si="4"/>
        <v>8.1828175363168523</v>
      </c>
      <c r="CF11" s="25">
        <v>0.54230038022813687</v>
      </c>
      <c r="CG11" s="25">
        <v>4.9904942965779471E-2</v>
      </c>
      <c r="CH11" s="25">
        <v>0.18680087454132571</v>
      </c>
      <c r="CI11" s="25">
        <v>0.26978284232384864</v>
      </c>
      <c r="CJ11" s="25">
        <v>0.13272769731937309</v>
      </c>
      <c r="CK11" s="25">
        <v>22.205716855722535</v>
      </c>
      <c r="CL11" s="25">
        <v>33.749108476529926</v>
      </c>
      <c r="CM11" s="25">
        <v>1.9855600703381613</v>
      </c>
      <c r="CN11" s="25">
        <v>289.66650232816301</v>
      </c>
      <c r="CO11" s="25">
        <v>12.175141375828868</v>
      </c>
      <c r="CP11" s="25"/>
      <c r="CQ11" s="25"/>
      <c r="CR11" s="25"/>
      <c r="CS11" s="25"/>
      <c r="CT11" s="25"/>
      <c r="CU11" s="25"/>
      <c r="CV11" s="25"/>
      <c r="CW11" s="25"/>
      <c r="CX11" s="25"/>
      <c r="CY11" s="25"/>
    </row>
    <row r="12" spans="1:103">
      <c r="A12" t="s">
        <v>177</v>
      </c>
      <c r="B12" t="s">
        <v>1090</v>
      </c>
      <c r="C12" t="s">
        <v>164</v>
      </c>
      <c r="D12" t="s">
        <v>165</v>
      </c>
      <c r="E12" t="s">
        <v>959</v>
      </c>
      <c r="F12" t="s">
        <v>179</v>
      </c>
      <c r="G12" t="s">
        <v>233</v>
      </c>
      <c r="H12">
        <v>10.50395</v>
      </c>
      <c r="I12">
        <v>8.5237499999999997</v>
      </c>
      <c r="J12">
        <v>776</v>
      </c>
      <c r="K12" t="s">
        <v>67</v>
      </c>
      <c r="L12" s="18">
        <v>0.5</v>
      </c>
      <c r="M12" t="s">
        <v>327</v>
      </c>
      <c r="P12" t="s">
        <v>159</v>
      </c>
      <c r="Q12">
        <v>800</v>
      </c>
      <c r="R12">
        <v>2500</v>
      </c>
      <c r="W12">
        <v>2015</v>
      </c>
      <c r="X12">
        <v>1</v>
      </c>
      <c r="Y12" s="19"/>
      <c r="Z12" s="24"/>
      <c r="AA12" s="25"/>
      <c r="AB12" s="26"/>
      <c r="AC12" s="25"/>
      <c r="AD12" s="27"/>
      <c r="AE12" s="27"/>
      <c r="AF12" s="27"/>
      <c r="AG12" s="25"/>
      <c r="AH12" s="25"/>
      <c r="AI12" s="25"/>
      <c r="AJ12" s="28"/>
      <c r="AK12" s="25"/>
      <c r="AL12" s="25"/>
      <c r="AM12" s="29"/>
      <c r="AN12" s="29"/>
      <c r="AO12" s="30"/>
      <c r="AP12" s="30"/>
      <c r="AQ12" s="31"/>
      <c r="AR12" s="28"/>
      <c r="AS12" s="28"/>
      <c r="AT12" t="s">
        <v>158</v>
      </c>
      <c r="AU12">
        <v>4</v>
      </c>
      <c r="AV12" t="s">
        <v>409</v>
      </c>
      <c r="AW12" t="s">
        <v>1006</v>
      </c>
      <c r="AX12" t="s">
        <v>1091</v>
      </c>
      <c r="AY12" s="19" t="s">
        <v>385</v>
      </c>
      <c r="AZ12" s="19" t="s">
        <v>385</v>
      </c>
      <c r="BA12" s="22">
        <v>42131</v>
      </c>
      <c r="BB12" t="s">
        <v>400</v>
      </c>
      <c r="BC12" s="15">
        <v>42226</v>
      </c>
      <c r="BD12" t="s">
        <v>161</v>
      </c>
      <c r="BE12">
        <v>51</v>
      </c>
      <c r="BF12">
        <v>50</v>
      </c>
      <c r="BG12">
        <v>13.46</v>
      </c>
      <c r="BH12">
        <v>8.74</v>
      </c>
      <c r="BI12">
        <v>1.26</v>
      </c>
      <c r="BJ12">
        <v>0.44600000000000001</v>
      </c>
      <c r="BK12">
        <v>5.0999999999999997E-2</v>
      </c>
      <c r="BL12">
        <v>10.1</v>
      </c>
      <c r="BM12">
        <f t="shared" si="2"/>
        <v>89.738430583501</v>
      </c>
      <c r="BN12">
        <v>0.24</v>
      </c>
      <c r="BO12">
        <v>26</v>
      </c>
      <c r="BP12">
        <f t="shared" si="0"/>
        <v>9216.9696874054771</v>
      </c>
      <c r="BQ12">
        <f t="shared" si="1"/>
        <v>7178.6666666666661</v>
      </c>
      <c r="BR12">
        <f t="shared" si="3"/>
        <v>9.2169696874054772</v>
      </c>
      <c r="BS12">
        <f t="shared" si="3"/>
        <v>7.1786666666666656</v>
      </c>
      <c r="BT12">
        <f t="shared" si="4"/>
        <v>16.395636354072142</v>
      </c>
      <c r="BU12">
        <v>2.7592592592592595</v>
      </c>
      <c r="BV12">
        <v>0.18874971929688134</v>
      </c>
      <c r="BW12">
        <v>2.6841339285597092</v>
      </c>
      <c r="BX12">
        <v>0.48594377212962819</v>
      </c>
      <c r="BY12">
        <v>0.36268589060834289</v>
      </c>
      <c r="BZ12">
        <v>0.1893386075110603</v>
      </c>
      <c r="CA12">
        <v>8.5046143048116605</v>
      </c>
      <c r="CB12">
        <v>148.60723502036947</v>
      </c>
      <c r="CC12">
        <v>52.347951528786069</v>
      </c>
      <c r="CD12">
        <v>19.200318736641584</v>
      </c>
      <c r="CE12">
        <v>5.3982128868016837</v>
      </c>
      <c r="CF12" s="25"/>
      <c r="CG12" s="25"/>
      <c r="CH12" s="25"/>
      <c r="CI12" s="25"/>
      <c r="CJ12" s="25"/>
      <c r="CK12" s="25"/>
      <c r="CL12" s="25"/>
      <c r="CM12" s="25"/>
      <c r="CN12" s="25"/>
      <c r="CO12" s="25"/>
      <c r="CP12" s="25">
        <v>1.2648490749756574</v>
      </c>
      <c r="CQ12" s="25">
        <v>0.16879259980525804</v>
      </c>
      <c r="CR12" s="25">
        <v>6.9440710038670805E-2</v>
      </c>
      <c r="CS12" s="25">
        <v>0.18112312720146867</v>
      </c>
      <c r="CT12" s="25">
        <v>9.2968973737512547E-2</v>
      </c>
      <c r="CU12" s="25">
        <v>79.251903154621075</v>
      </c>
      <c r="CV12" s="25">
        <v>19.314556282507994</v>
      </c>
      <c r="CW12" s="25">
        <v>1.1297626667346472</v>
      </c>
      <c r="CX12" s="25">
        <v>152.0746016568871</v>
      </c>
      <c r="CY12" s="25">
        <v>6.8570409972392392</v>
      </c>
    </row>
    <row r="13" spans="1:103">
      <c r="A13" t="s">
        <v>177</v>
      </c>
      <c r="B13" t="s">
        <v>1090</v>
      </c>
      <c r="C13" t="s">
        <v>164</v>
      </c>
      <c r="D13" t="s">
        <v>165</v>
      </c>
      <c r="E13" t="s">
        <v>959</v>
      </c>
      <c r="F13" t="s">
        <v>179</v>
      </c>
      <c r="G13" t="s">
        <v>233</v>
      </c>
      <c r="H13">
        <v>10.50395</v>
      </c>
      <c r="I13">
        <v>8.5237499999999997</v>
      </c>
      <c r="J13">
        <v>776</v>
      </c>
      <c r="K13" t="s">
        <v>67</v>
      </c>
      <c r="L13" s="18">
        <v>0.5</v>
      </c>
      <c r="M13" t="s">
        <v>327</v>
      </c>
      <c r="P13" t="s">
        <v>159</v>
      </c>
      <c r="Q13">
        <v>800</v>
      </c>
      <c r="R13">
        <v>2500</v>
      </c>
      <c r="W13">
        <v>2015</v>
      </c>
      <c r="X13">
        <v>1</v>
      </c>
      <c r="Y13" s="19"/>
      <c r="Z13" s="24"/>
      <c r="AA13" s="25"/>
      <c r="AB13" s="26"/>
      <c r="AC13" s="25"/>
      <c r="AD13" s="27"/>
      <c r="AE13" s="27"/>
      <c r="AF13" s="27"/>
      <c r="AG13" s="25"/>
      <c r="AH13" s="25"/>
      <c r="AI13" s="25"/>
      <c r="AJ13" s="28"/>
      <c r="AK13" s="25"/>
      <c r="AL13" s="25"/>
      <c r="AM13" s="29"/>
      <c r="AN13" s="29"/>
      <c r="AO13" s="30"/>
      <c r="AP13" s="30"/>
      <c r="AQ13" s="31"/>
      <c r="AR13" s="28"/>
      <c r="AS13" s="28"/>
      <c r="AT13" t="s">
        <v>159</v>
      </c>
      <c r="AU13">
        <v>5</v>
      </c>
      <c r="AV13" t="s">
        <v>409</v>
      </c>
      <c r="AW13" t="s">
        <v>1006</v>
      </c>
      <c r="AX13" t="s">
        <v>1091</v>
      </c>
      <c r="AY13" s="19" t="s">
        <v>385</v>
      </c>
      <c r="AZ13" s="19" t="s">
        <v>385</v>
      </c>
      <c r="BA13" s="22">
        <v>42131</v>
      </c>
      <c r="BB13" t="s">
        <v>400</v>
      </c>
      <c r="BC13" s="15">
        <v>42226</v>
      </c>
      <c r="BD13" t="s">
        <v>161</v>
      </c>
      <c r="BE13">
        <v>57</v>
      </c>
      <c r="BF13">
        <v>55</v>
      </c>
      <c r="BG13">
        <v>11.36</v>
      </c>
      <c r="BH13">
        <v>8.8000000000000007</v>
      </c>
      <c r="BI13">
        <v>1.2</v>
      </c>
      <c r="BJ13">
        <v>0.69499999999999995</v>
      </c>
      <c r="BK13">
        <v>0.113</v>
      </c>
      <c r="BL13">
        <v>10.4</v>
      </c>
      <c r="BM13">
        <f t="shared" si="2"/>
        <v>86.014851485148512</v>
      </c>
      <c r="BN13">
        <v>8.6999999999999994E-2</v>
      </c>
      <c r="BO13">
        <v>29</v>
      </c>
      <c r="BP13">
        <f t="shared" si="0"/>
        <v>8865.4889018313588</v>
      </c>
      <c r="BQ13">
        <f t="shared" si="1"/>
        <v>6058.6666666666661</v>
      </c>
      <c r="BR13">
        <f t="shared" si="3"/>
        <v>8.865488901831359</v>
      </c>
      <c r="BS13">
        <f t="shared" si="3"/>
        <v>6.0586666666666664</v>
      </c>
      <c r="BT13">
        <f t="shared" si="4"/>
        <v>14.924155568498026</v>
      </c>
      <c r="BU13">
        <v>2.7947269303201505</v>
      </c>
      <c r="BV13">
        <v>0.29081120620506973</v>
      </c>
      <c r="BW13">
        <v>2.4474821481752009</v>
      </c>
      <c r="BX13">
        <v>0.76809495903815417</v>
      </c>
      <c r="BY13">
        <v>0.38254125382208432</v>
      </c>
      <c r="BZ13">
        <v>0.18269032162858023</v>
      </c>
      <c r="CA13">
        <v>8.2750078431033334</v>
      </c>
      <c r="CB13">
        <v>125.76772167546471</v>
      </c>
      <c r="CC13">
        <v>142.16937426019501</v>
      </c>
      <c r="CD13">
        <v>16.345668996960047</v>
      </c>
      <c r="CE13">
        <v>4.4697791213857245</v>
      </c>
      <c r="CF13" s="25">
        <v>0.73843930635838162</v>
      </c>
      <c r="CG13" s="25">
        <v>6.6907514450867053E-2</v>
      </c>
      <c r="CH13" s="25">
        <v>1.0133109351992227</v>
      </c>
      <c r="CI13" s="25">
        <v>0.17247441162023788</v>
      </c>
      <c r="CJ13" s="25">
        <v>0.1033123690526178</v>
      </c>
      <c r="CK13" s="25">
        <v>23.967166513091755</v>
      </c>
      <c r="CL13" s="25">
        <v>38.091030782445742</v>
      </c>
      <c r="CM13" s="25">
        <v>1.9160749863809772</v>
      </c>
      <c r="CN13" s="25">
        <v>197.57890614540275</v>
      </c>
      <c r="CO13" s="25">
        <v>9.1891847931592636</v>
      </c>
      <c r="CP13" s="25">
        <v>1.7287893231649194</v>
      </c>
      <c r="CQ13" s="25">
        <v>0.23369876072449952</v>
      </c>
      <c r="CR13" s="25">
        <v>9.941625411481203E-2</v>
      </c>
      <c r="CS13" s="25">
        <v>0.20098993951610383</v>
      </c>
      <c r="CT13" s="25">
        <v>8.702919133785586E-2</v>
      </c>
      <c r="CU13" s="25">
        <v>80.577004597766305</v>
      </c>
      <c r="CV13" s="25">
        <v>19.457485904726848</v>
      </c>
      <c r="CW13" s="25">
        <v>1.818163130259447</v>
      </c>
      <c r="CX13" s="25">
        <v>212.06512853033928</v>
      </c>
      <c r="CY13" s="25">
        <v>7.5759012390271376</v>
      </c>
    </row>
    <row r="14" spans="1:103">
      <c r="A14" t="s">
        <v>177</v>
      </c>
      <c r="B14" t="s">
        <v>1090</v>
      </c>
      <c r="C14" t="s">
        <v>164</v>
      </c>
      <c r="D14" t="s">
        <v>165</v>
      </c>
      <c r="E14" t="s">
        <v>959</v>
      </c>
      <c r="F14" t="s">
        <v>179</v>
      </c>
      <c r="G14" t="s">
        <v>233</v>
      </c>
      <c r="H14">
        <v>10.50395</v>
      </c>
      <c r="I14">
        <v>8.5237499999999997</v>
      </c>
      <c r="J14">
        <v>776</v>
      </c>
      <c r="K14" t="s">
        <v>67</v>
      </c>
      <c r="L14" s="18">
        <v>0.5</v>
      </c>
      <c r="M14" t="s">
        <v>327</v>
      </c>
      <c r="P14" t="s">
        <v>159</v>
      </c>
      <c r="Q14">
        <v>800</v>
      </c>
      <c r="R14">
        <v>2500</v>
      </c>
      <c r="W14">
        <v>2015</v>
      </c>
      <c r="X14">
        <v>1</v>
      </c>
      <c r="Y14" s="19"/>
      <c r="Z14" s="24"/>
      <c r="AA14" s="25"/>
      <c r="AB14" s="26"/>
      <c r="AC14" s="25"/>
      <c r="AD14" s="27"/>
      <c r="AE14" s="27"/>
      <c r="AF14" s="27"/>
      <c r="AG14" s="25"/>
      <c r="AH14" s="25"/>
      <c r="AI14" s="25"/>
      <c r="AJ14" s="28"/>
      <c r="AK14" s="25"/>
      <c r="AL14" s="25"/>
      <c r="AM14" s="29"/>
      <c r="AN14" s="29"/>
      <c r="AO14" s="30"/>
      <c r="AP14" s="30"/>
      <c r="AQ14" s="31"/>
      <c r="AR14" s="28"/>
      <c r="AS14" s="28"/>
      <c r="AT14" t="s">
        <v>160</v>
      </c>
      <c r="AU14">
        <v>6</v>
      </c>
      <c r="AV14" t="s">
        <v>409</v>
      </c>
      <c r="AW14" t="s">
        <v>1006</v>
      </c>
      <c r="AX14" t="s">
        <v>1091</v>
      </c>
      <c r="AY14" s="19" t="s">
        <v>385</v>
      </c>
      <c r="AZ14" s="19" t="s">
        <v>385</v>
      </c>
      <c r="BA14" s="22">
        <v>42131</v>
      </c>
      <c r="BB14" t="s">
        <v>400</v>
      </c>
      <c r="BC14" s="15">
        <v>42226</v>
      </c>
      <c r="BD14" t="s">
        <v>161</v>
      </c>
      <c r="BE14">
        <v>50</v>
      </c>
      <c r="BF14">
        <v>51</v>
      </c>
      <c r="BG14">
        <v>11.4</v>
      </c>
      <c r="BH14">
        <v>9.94</v>
      </c>
      <c r="BI14">
        <v>2.95</v>
      </c>
      <c r="BJ14">
        <v>0.87</v>
      </c>
      <c r="BK14">
        <v>0.107</v>
      </c>
      <c r="BL14">
        <v>9.8000000000000007</v>
      </c>
      <c r="BM14">
        <f t="shared" si="2"/>
        <v>89.04810644831116</v>
      </c>
      <c r="BN14">
        <v>0.158</v>
      </c>
      <c r="BO14">
        <v>32</v>
      </c>
      <c r="BP14">
        <f t="shared" si="0"/>
        <v>10436.531197944891</v>
      </c>
      <c r="BQ14">
        <f t="shared" si="1"/>
        <v>6079.9999999999991</v>
      </c>
      <c r="BR14">
        <f t="shared" si="3"/>
        <v>10.436531197944891</v>
      </c>
      <c r="BS14">
        <f t="shared" si="3"/>
        <v>6.0799999999999992</v>
      </c>
      <c r="BT14">
        <f t="shared" si="4"/>
        <v>16.516531197944889</v>
      </c>
      <c r="BU14">
        <v>3.2975517890772132</v>
      </c>
      <c r="BV14">
        <v>0.27464142525285345</v>
      </c>
      <c r="BW14">
        <v>2.2545831704507164</v>
      </c>
      <c r="BX14">
        <v>0.54942600414970921</v>
      </c>
      <c r="BY14">
        <v>0.35184758405150768</v>
      </c>
      <c r="BZ14">
        <v>0.20586754343630537</v>
      </c>
      <c r="CA14">
        <v>8.5310052563163588</v>
      </c>
      <c r="CB14">
        <v>106.89547159763221</v>
      </c>
      <c r="CC14">
        <v>102.7227409645736</v>
      </c>
      <c r="CD14">
        <v>15.629082385332207</v>
      </c>
      <c r="CE14">
        <v>15.008422883536966</v>
      </c>
      <c r="CF14" s="25">
        <v>0.55291262135922337</v>
      </c>
      <c r="CG14" s="25">
        <v>5.3300970873786421E-2</v>
      </c>
      <c r="CH14" s="25">
        <v>1.1162315896750199</v>
      </c>
      <c r="CI14" s="25">
        <v>0.22507446388752728</v>
      </c>
      <c r="CJ14" s="25">
        <v>0.14040172730582026</v>
      </c>
      <c r="CK14" s="25">
        <v>17.219855987740925</v>
      </c>
      <c r="CL14" s="25">
        <v>71.436747328620797</v>
      </c>
      <c r="CM14" s="25">
        <v>0.99642097543739616</v>
      </c>
      <c r="CN14" s="25">
        <v>148.00462251379881</v>
      </c>
      <c r="CO14" s="25">
        <v>18.076399252973555</v>
      </c>
      <c r="CP14" s="25">
        <v>1.7995169082125604</v>
      </c>
      <c r="CQ14" s="25">
        <v>0.25932367149758462</v>
      </c>
      <c r="CR14" s="25">
        <v>0.14129522462440913</v>
      </c>
      <c r="CS14" s="25">
        <v>0.19777019776657404</v>
      </c>
      <c r="CT14" s="25">
        <v>9.3465934640934875E-2</v>
      </c>
      <c r="CU14" s="25">
        <v>79.286207922171016</v>
      </c>
      <c r="CV14" s="25">
        <v>30.797411683850964</v>
      </c>
      <c r="CW14" s="25">
        <v>2.4580063043343143</v>
      </c>
      <c r="CX14" s="25">
        <v>96.747890950564198</v>
      </c>
      <c r="CY14" s="25">
        <v>9.4212488585458036</v>
      </c>
    </row>
    <row r="15" spans="1:103">
      <c r="A15" t="s">
        <v>177</v>
      </c>
      <c r="B15" t="s">
        <v>1090</v>
      </c>
      <c r="C15" t="s">
        <v>164</v>
      </c>
      <c r="D15" t="s">
        <v>165</v>
      </c>
      <c r="E15" t="s">
        <v>959</v>
      </c>
      <c r="F15" t="s">
        <v>180</v>
      </c>
      <c r="G15" t="s">
        <v>234</v>
      </c>
      <c r="H15">
        <v>10.527150000000001</v>
      </c>
      <c r="I15">
        <v>8.5087829999999993</v>
      </c>
      <c r="J15">
        <v>798</v>
      </c>
      <c r="K15" t="s">
        <v>68</v>
      </c>
      <c r="L15" s="18">
        <v>1.5</v>
      </c>
      <c r="M15" t="s">
        <v>328</v>
      </c>
      <c r="P15" t="s">
        <v>159</v>
      </c>
      <c r="Q15">
        <v>400</v>
      </c>
      <c r="R15">
        <v>5200</v>
      </c>
      <c r="S15" t="s">
        <v>329</v>
      </c>
      <c r="T15">
        <v>1700</v>
      </c>
      <c r="W15">
        <v>2015</v>
      </c>
      <c r="X15">
        <v>1</v>
      </c>
      <c r="Y15" s="19" t="s">
        <v>385</v>
      </c>
      <c r="Z15" s="24">
        <v>5.6</v>
      </c>
      <c r="AA15" s="25">
        <v>0.76112018902447176</v>
      </c>
      <c r="AB15" s="26">
        <v>3.6559579889349929E-2</v>
      </c>
      <c r="AC15" s="25">
        <v>6.7680600000000002</v>
      </c>
      <c r="AD15" s="27">
        <v>70</v>
      </c>
      <c r="AE15" s="27">
        <v>17.200000000000003</v>
      </c>
      <c r="AF15" s="27">
        <v>12.8</v>
      </c>
      <c r="AG15" s="25">
        <v>1.5004523243500711</v>
      </c>
      <c r="AH15" s="25">
        <v>0.21346478907600108</v>
      </c>
      <c r="AI15" s="25">
        <v>0.18598426594469789</v>
      </c>
      <c r="AJ15" s="28">
        <v>4.8324756449170531E-2</v>
      </c>
      <c r="AK15" s="25">
        <v>0</v>
      </c>
      <c r="AL15" s="25">
        <f t="shared" si="5"/>
        <v>1.9482261358199406</v>
      </c>
      <c r="AM15" s="29">
        <v>3.2847719585688924</v>
      </c>
      <c r="AN15" s="29">
        <v>1.6290387995133151</v>
      </c>
      <c r="AO15" s="30">
        <v>14.416610063028314</v>
      </c>
      <c r="AP15" s="30">
        <v>263.68121249625909</v>
      </c>
      <c r="AQ15" s="31">
        <v>1.6152945993039842</v>
      </c>
      <c r="AR15" s="28">
        <v>1.21212E-2</v>
      </c>
      <c r="AS15" s="28">
        <v>5.3841099999999997</v>
      </c>
      <c r="AT15" t="s">
        <v>155</v>
      </c>
      <c r="AU15">
        <v>1</v>
      </c>
      <c r="AV15" t="s">
        <v>409</v>
      </c>
      <c r="AW15" t="s">
        <v>1006</v>
      </c>
      <c r="AX15" t="s">
        <v>1091</v>
      </c>
      <c r="AY15" s="19" t="s">
        <v>385</v>
      </c>
      <c r="AZ15" s="19" t="s">
        <v>385</v>
      </c>
      <c r="BA15" s="22">
        <v>42131</v>
      </c>
      <c r="BB15" t="s">
        <v>400</v>
      </c>
      <c r="BC15" s="15">
        <v>42226</v>
      </c>
      <c r="BD15" t="s">
        <v>161</v>
      </c>
      <c r="BE15">
        <v>51</v>
      </c>
      <c r="BF15">
        <v>33</v>
      </c>
      <c r="BG15">
        <v>4.9000000000000004</v>
      </c>
      <c r="BH15">
        <v>0.94</v>
      </c>
      <c r="BI15">
        <v>0.22</v>
      </c>
      <c r="BJ15">
        <v>0.115</v>
      </c>
      <c r="BK15">
        <v>2.5999999999999999E-2</v>
      </c>
      <c r="BL15">
        <v>6.3</v>
      </c>
      <c r="BM15">
        <f t="shared" si="2"/>
        <v>81.560283687943254</v>
      </c>
      <c r="BN15">
        <v>0.19900000000000001</v>
      </c>
      <c r="BO15">
        <v>19</v>
      </c>
      <c r="BP15">
        <f t="shared" si="0"/>
        <v>939.04139433551188</v>
      </c>
      <c r="BR15">
        <f t="shared" si="3"/>
        <v>0.93904139433551193</v>
      </c>
      <c r="BS15">
        <f t="shared" si="3"/>
        <v>0</v>
      </c>
      <c r="BT15">
        <f t="shared" si="4"/>
        <v>0.93904139433551193</v>
      </c>
      <c r="BU15">
        <v>1.1771028037383178</v>
      </c>
      <c r="BV15">
        <v>0.22018054177520691</v>
      </c>
      <c r="BW15">
        <v>2.1743146225449319</v>
      </c>
      <c r="BX15">
        <v>0.27649360205323831</v>
      </c>
      <c r="BY15">
        <v>0.14607096830315477</v>
      </c>
      <c r="BZ15">
        <v>9.2938414945802239E-2</v>
      </c>
      <c r="CA15">
        <v>2.9967972965315299</v>
      </c>
      <c r="CB15">
        <v>145.50024311709288</v>
      </c>
      <c r="CC15">
        <v>31.392569173741865</v>
      </c>
      <c r="CD15">
        <v>18.564121815599009</v>
      </c>
      <c r="CE15">
        <v>3.8581707460186192</v>
      </c>
      <c r="CF15" s="25"/>
      <c r="CG15" s="25"/>
      <c r="CH15" s="25"/>
      <c r="CI15" s="25"/>
      <c r="CJ15" s="25"/>
      <c r="CK15" s="25"/>
      <c r="CL15" s="25"/>
      <c r="CM15" s="25"/>
      <c r="CN15" s="25"/>
      <c r="CO15" s="25"/>
      <c r="CP15" s="25">
        <v>1.4335260115606938</v>
      </c>
      <c r="CQ15" s="25">
        <v>0.26286127167630052</v>
      </c>
      <c r="CR15" s="25">
        <v>0.21783722334488115</v>
      </c>
      <c r="CS15" s="25">
        <v>0.22016258289886098</v>
      </c>
      <c r="CT15" s="25">
        <v>9.6605856066014337E-2</v>
      </c>
      <c r="CU15" s="25">
        <v>79.33228603728827</v>
      </c>
      <c r="CV15" s="25">
        <v>25.453640565061402</v>
      </c>
      <c r="CW15" s="25">
        <v>1.8235609426204349</v>
      </c>
      <c r="CX15" s="25">
        <v>275.73463245970561</v>
      </c>
      <c r="CY15" s="25">
        <v>8.9357740116916968</v>
      </c>
    </row>
    <row r="16" spans="1:103">
      <c r="A16" t="s">
        <v>177</v>
      </c>
      <c r="B16" t="s">
        <v>1090</v>
      </c>
      <c r="C16" t="s">
        <v>164</v>
      </c>
      <c r="D16" t="s">
        <v>165</v>
      </c>
      <c r="E16" t="s">
        <v>959</v>
      </c>
      <c r="F16" t="s">
        <v>180</v>
      </c>
      <c r="G16" t="s">
        <v>234</v>
      </c>
      <c r="H16">
        <v>10.527150000000001</v>
      </c>
      <c r="I16">
        <v>8.5087829999999993</v>
      </c>
      <c r="J16">
        <v>798</v>
      </c>
      <c r="K16" t="s">
        <v>68</v>
      </c>
      <c r="L16" s="18">
        <v>1.5</v>
      </c>
      <c r="M16" t="s">
        <v>328</v>
      </c>
      <c r="P16" t="s">
        <v>159</v>
      </c>
      <c r="Q16">
        <v>400</v>
      </c>
      <c r="R16">
        <v>5200</v>
      </c>
      <c r="S16" t="s">
        <v>329</v>
      </c>
      <c r="T16">
        <v>1700</v>
      </c>
      <c r="W16">
        <v>2015</v>
      </c>
      <c r="X16">
        <v>1</v>
      </c>
      <c r="Y16" s="19"/>
      <c r="Z16" s="24"/>
      <c r="AA16" s="25"/>
      <c r="AB16" s="26"/>
      <c r="AC16" s="25"/>
      <c r="AD16" s="27"/>
      <c r="AE16" s="27"/>
      <c r="AF16" s="27"/>
      <c r="AG16" s="25"/>
      <c r="AH16" s="25"/>
      <c r="AI16" s="25"/>
      <c r="AJ16" s="28"/>
      <c r="AK16" s="25"/>
      <c r="AL16" s="25"/>
      <c r="AM16" s="29"/>
      <c r="AN16" s="29"/>
      <c r="AO16" s="30"/>
      <c r="AP16" s="30"/>
      <c r="AQ16" s="31"/>
      <c r="AR16" s="28"/>
      <c r="AS16" s="28"/>
      <c r="AT16" t="s">
        <v>156</v>
      </c>
      <c r="AU16">
        <v>2</v>
      </c>
      <c r="AV16" t="s">
        <v>409</v>
      </c>
      <c r="AW16" t="s">
        <v>1006</v>
      </c>
      <c r="AX16" t="s">
        <v>1091</v>
      </c>
      <c r="AY16" s="19" t="s">
        <v>385</v>
      </c>
      <c r="AZ16" s="19" t="s">
        <v>385</v>
      </c>
      <c r="BA16" s="22">
        <v>42131</v>
      </c>
      <c r="BB16" t="s">
        <v>400</v>
      </c>
      <c r="BC16" s="15">
        <v>42226</v>
      </c>
      <c r="BD16" t="s">
        <v>161</v>
      </c>
      <c r="BE16">
        <v>46</v>
      </c>
      <c r="BF16">
        <v>42</v>
      </c>
      <c r="BG16">
        <v>8.7200000000000006</v>
      </c>
      <c r="BH16">
        <v>2.3199999999999998</v>
      </c>
      <c r="BI16">
        <v>0.44</v>
      </c>
      <c r="BJ16">
        <v>0.24399999999999999</v>
      </c>
      <c r="BK16">
        <v>5.8999999999999997E-2</v>
      </c>
      <c r="BL16">
        <v>10.199999999999999</v>
      </c>
      <c r="BM16">
        <f t="shared" si="2"/>
        <v>80.528052805280524</v>
      </c>
      <c r="BN16">
        <v>9.6000000000000002E-2</v>
      </c>
      <c r="BO16">
        <v>20</v>
      </c>
      <c r="BP16">
        <f t="shared" si="0"/>
        <v>2193.0578312733228</v>
      </c>
      <c r="BQ16">
        <f t="shared" ref="BQ16:BQ91" si="6">(BG16*0.48)*(10000/9)</f>
        <v>4650.666666666667</v>
      </c>
      <c r="BR16">
        <f t="shared" si="3"/>
        <v>2.1930578312733227</v>
      </c>
      <c r="BS16">
        <f t="shared" si="3"/>
        <v>4.6506666666666669</v>
      </c>
      <c r="BT16">
        <f t="shared" si="4"/>
        <v>6.8437244979399896</v>
      </c>
      <c r="BU16">
        <v>1.3071428571428574</v>
      </c>
      <c r="BV16">
        <v>0.32284692903021533</v>
      </c>
      <c r="BW16">
        <v>2.517615558742806</v>
      </c>
      <c r="BX16">
        <v>0.3182394965143503</v>
      </c>
      <c r="BY16">
        <v>0.18957878264846578</v>
      </c>
      <c r="BZ16">
        <v>0.10434585567041006</v>
      </c>
      <c r="CA16">
        <v>3.2927764801863484</v>
      </c>
      <c r="CB16">
        <v>100.87216971832471</v>
      </c>
      <c r="CC16">
        <v>38.831155253500341</v>
      </c>
      <c r="CD16">
        <v>9.401641848438306</v>
      </c>
      <c r="CE16">
        <v>4.0544020189779904</v>
      </c>
      <c r="CF16" s="25">
        <v>0.38334901222953904</v>
      </c>
      <c r="CG16" s="25">
        <v>0.12201317027281278</v>
      </c>
      <c r="CH16" s="25">
        <v>1.0673117906990708</v>
      </c>
      <c r="CI16" s="25">
        <v>0.21146101481525939</v>
      </c>
      <c r="CJ16" s="25">
        <v>0.11153658892601315</v>
      </c>
      <c r="CK16" s="25">
        <v>18.400367742043407</v>
      </c>
      <c r="CL16" s="25">
        <v>95.698162970384757</v>
      </c>
      <c r="CM16" s="25">
        <v>1.9516271589798431</v>
      </c>
      <c r="CN16" s="25">
        <v>125.62602690196073</v>
      </c>
      <c r="CO16" s="25">
        <v>8.0504329788987512</v>
      </c>
      <c r="CP16" s="25">
        <v>0.73949169110459445</v>
      </c>
      <c r="CQ16" s="25">
        <v>0.23411534701857284</v>
      </c>
      <c r="CR16" s="25">
        <v>0.22534730462603919</v>
      </c>
      <c r="CS16" s="25">
        <v>0.24928039226972482</v>
      </c>
      <c r="CT16" s="25">
        <v>9.1007979085331064E-2</v>
      </c>
      <c r="CU16" s="25">
        <v>79.013497754155196</v>
      </c>
      <c r="CV16" s="25">
        <v>24.660502196543188</v>
      </c>
      <c r="CW16" s="25">
        <v>1.7667385738427126</v>
      </c>
      <c r="CX16" s="25">
        <v>206.06712153930857</v>
      </c>
      <c r="CY16" s="25">
        <v>9.9493987431398736</v>
      </c>
    </row>
    <row r="17" spans="1:103">
      <c r="A17" t="s">
        <v>177</v>
      </c>
      <c r="B17" t="s">
        <v>1090</v>
      </c>
      <c r="C17" t="s">
        <v>164</v>
      </c>
      <c r="D17" t="s">
        <v>165</v>
      </c>
      <c r="E17" t="s">
        <v>959</v>
      </c>
      <c r="F17" t="s">
        <v>180</v>
      </c>
      <c r="G17" t="s">
        <v>234</v>
      </c>
      <c r="H17">
        <v>10.527150000000001</v>
      </c>
      <c r="I17">
        <v>8.5087829999999993</v>
      </c>
      <c r="J17">
        <v>798</v>
      </c>
      <c r="K17" t="s">
        <v>68</v>
      </c>
      <c r="L17" s="18">
        <v>1.5</v>
      </c>
      <c r="M17" t="s">
        <v>328</v>
      </c>
      <c r="P17" t="s">
        <v>159</v>
      </c>
      <c r="Q17">
        <v>400</v>
      </c>
      <c r="R17">
        <v>5200</v>
      </c>
      <c r="S17" t="s">
        <v>329</v>
      </c>
      <c r="T17">
        <v>1700</v>
      </c>
      <c r="W17">
        <v>2015</v>
      </c>
      <c r="X17">
        <v>1</v>
      </c>
      <c r="Y17" s="19"/>
      <c r="Z17" s="24"/>
      <c r="AA17" s="25"/>
      <c r="AB17" s="26"/>
      <c r="AC17" s="25"/>
      <c r="AD17" s="27"/>
      <c r="AE17" s="27"/>
      <c r="AF17" s="27"/>
      <c r="AG17" s="25"/>
      <c r="AH17" s="25"/>
      <c r="AI17" s="25"/>
      <c r="AJ17" s="28"/>
      <c r="AK17" s="25"/>
      <c r="AL17" s="25"/>
      <c r="AM17" s="29"/>
      <c r="AN17" s="29"/>
      <c r="AO17" s="30"/>
      <c r="AP17" s="30"/>
      <c r="AQ17" s="31"/>
      <c r="AR17" s="28"/>
      <c r="AS17" s="28"/>
      <c r="AT17" t="s">
        <v>157</v>
      </c>
      <c r="AU17">
        <v>3</v>
      </c>
      <c r="AV17" t="s">
        <v>409</v>
      </c>
      <c r="AW17" t="s">
        <v>1006</v>
      </c>
      <c r="AX17" t="s">
        <v>1091</v>
      </c>
      <c r="AY17" s="19" t="s">
        <v>385</v>
      </c>
      <c r="AZ17" s="19" t="s">
        <v>385</v>
      </c>
      <c r="BA17" s="22">
        <v>42131</v>
      </c>
      <c r="BB17" t="s">
        <v>400</v>
      </c>
      <c r="BC17" s="15">
        <v>42226</v>
      </c>
      <c r="BD17" t="s">
        <v>161</v>
      </c>
      <c r="BE17">
        <v>47</v>
      </c>
      <c r="BF17">
        <v>45</v>
      </c>
      <c r="BG17">
        <v>11.56</v>
      </c>
      <c r="BH17">
        <v>5.54</v>
      </c>
      <c r="BI17">
        <v>0.52</v>
      </c>
      <c r="BJ17">
        <v>0.255</v>
      </c>
      <c r="BK17">
        <v>5.5E-2</v>
      </c>
      <c r="BL17">
        <v>9.9</v>
      </c>
      <c r="BM17">
        <f t="shared" si="2"/>
        <v>82.258064516129039</v>
      </c>
      <c r="BN17">
        <v>0.14699999999999999</v>
      </c>
      <c r="BO17">
        <v>22</v>
      </c>
      <c r="BP17">
        <f t="shared" si="0"/>
        <v>5367.2473118279559</v>
      </c>
      <c r="BQ17">
        <f t="shared" si="6"/>
        <v>6165.333333333333</v>
      </c>
      <c r="BR17">
        <f t="shared" si="3"/>
        <v>5.3672473118279562</v>
      </c>
      <c r="BS17">
        <f t="shared" si="3"/>
        <v>6.1653333333333329</v>
      </c>
      <c r="BT17">
        <f t="shared" si="4"/>
        <v>11.532580645161289</v>
      </c>
      <c r="BU17">
        <v>1.6963302752293576</v>
      </c>
      <c r="BV17">
        <v>0.23836459174385155</v>
      </c>
      <c r="BW17">
        <v>2.8977741814782192</v>
      </c>
      <c r="BX17">
        <v>0.41724982006363465</v>
      </c>
      <c r="BY17">
        <v>0.23038279508276735</v>
      </c>
      <c r="BZ17">
        <v>0.13241437533571671</v>
      </c>
      <c r="CA17">
        <v>6.938737331602475</v>
      </c>
      <c r="CB17">
        <v>168.10014141905114</v>
      </c>
      <c r="CC17">
        <v>114.91836996649636</v>
      </c>
      <c r="CD17">
        <v>26.720301580585389</v>
      </c>
      <c r="CE17">
        <v>6.8337793497690118</v>
      </c>
      <c r="CF17" s="25">
        <v>0.41347656250000003</v>
      </c>
      <c r="CG17" s="25">
        <v>3.3540039062499999E-2</v>
      </c>
      <c r="CH17" s="25">
        <v>0.99976835294583921</v>
      </c>
      <c r="CI17" s="25">
        <v>0.19413445829766579</v>
      </c>
      <c r="CJ17" s="25">
        <v>0.11660878733522319</v>
      </c>
      <c r="CK17" s="25">
        <v>21.029047152888051</v>
      </c>
      <c r="CL17" s="25">
        <v>84.471630855900173</v>
      </c>
      <c r="CM17" s="25">
        <v>1.9573616168416841</v>
      </c>
      <c r="CN17" s="25">
        <v>125.99515332772556</v>
      </c>
      <c r="CO17" s="25">
        <v>10.696570565515758</v>
      </c>
      <c r="CP17" s="25">
        <v>1.0146252285191957</v>
      </c>
      <c r="CQ17" s="25">
        <v>0.15269652650822671</v>
      </c>
      <c r="CR17" s="25">
        <v>0.12229219286559841</v>
      </c>
      <c r="CS17" s="25">
        <v>0.23956273270296222</v>
      </c>
      <c r="CT17" s="25">
        <v>9.1588167168640516E-2</v>
      </c>
      <c r="CU17" s="25">
        <v>81.097114359320898</v>
      </c>
      <c r="CV17" s="25">
        <v>19.583080401629257</v>
      </c>
      <c r="CW17" s="25">
        <v>2.5141474612356935</v>
      </c>
      <c r="CX17" s="25">
        <v>154.18884636711195</v>
      </c>
      <c r="CY17" s="25">
        <v>9.6364313051660151</v>
      </c>
    </row>
    <row r="18" spans="1:103">
      <c r="A18" t="s">
        <v>177</v>
      </c>
      <c r="B18" t="s">
        <v>1090</v>
      </c>
      <c r="C18" t="s">
        <v>164</v>
      </c>
      <c r="D18" t="s">
        <v>165</v>
      </c>
      <c r="E18" t="s">
        <v>959</v>
      </c>
      <c r="F18" t="s">
        <v>180</v>
      </c>
      <c r="G18" t="s">
        <v>234</v>
      </c>
      <c r="H18">
        <v>10.527150000000001</v>
      </c>
      <c r="I18">
        <v>8.5087829999999993</v>
      </c>
      <c r="J18">
        <v>798</v>
      </c>
      <c r="K18" t="s">
        <v>68</v>
      </c>
      <c r="L18" s="18">
        <v>1.5</v>
      </c>
      <c r="M18" t="s">
        <v>328</v>
      </c>
      <c r="P18" t="s">
        <v>159</v>
      </c>
      <c r="Q18">
        <v>400</v>
      </c>
      <c r="R18">
        <v>5200</v>
      </c>
      <c r="S18" t="s">
        <v>329</v>
      </c>
      <c r="T18">
        <v>1700</v>
      </c>
      <c r="W18">
        <v>2015</v>
      </c>
      <c r="X18">
        <v>1</v>
      </c>
      <c r="Y18" s="19"/>
      <c r="Z18" s="24"/>
      <c r="AA18" s="25"/>
      <c r="AB18" s="26"/>
      <c r="AC18" s="25"/>
      <c r="AD18" s="27"/>
      <c r="AE18" s="27"/>
      <c r="AF18" s="27"/>
      <c r="AG18" s="25"/>
      <c r="AH18" s="25"/>
      <c r="AI18" s="25"/>
      <c r="AJ18" s="28"/>
      <c r="AK18" s="25"/>
      <c r="AL18" s="25"/>
      <c r="AM18" s="29"/>
      <c r="AN18" s="29"/>
      <c r="AO18" s="30"/>
      <c r="AP18" s="30"/>
      <c r="AQ18" s="31"/>
      <c r="AR18" s="28"/>
      <c r="AS18" s="28"/>
      <c r="AT18" t="s">
        <v>158</v>
      </c>
      <c r="AU18">
        <v>4</v>
      </c>
      <c r="AV18" t="s">
        <v>409</v>
      </c>
      <c r="AW18" t="s">
        <v>1006</v>
      </c>
      <c r="AX18" t="s">
        <v>1091</v>
      </c>
      <c r="AY18" s="19" t="s">
        <v>385</v>
      </c>
      <c r="AZ18" s="19" t="s">
        <v>385</v>
      </c>
      <c r="BA18" s="22">
        <v>42131</v>
      </c>
      <c r="BB18" t="s">
        <v>400</v>
      </c>
      <c r="BC18" s="15">
        <v>42226</v>
      </c>
      <c r="BD18" t="s">
        <v>161</v>
      </c>
      <c r="BE18">
        <v>43</v>
      </c>
      <c r="BF18">
        <v>37</v>
      </c>
      <c r="BG18">
        <v>13.2</v>
      </c>
      <c r="BH18">
        <v>3.97</v>
      </c>
      <c r="BI18">
        <v>0.62</v>
      </c>
      <c r="BJ18">
        <v>0.33600000000000002</v>
      </c>
      <c r="BK18">
        <v>6.9000000000000006E-2</v>
      </c>
      <c r="BL18">
        <v>10.4</v>
      </c>
      <c r="BM18">
        <f t="shared" si="2"/>
        <v>82.962962962962962</v>
      </c>
      <c r="BN18">
        <v>0.20100000000000001</v>
      </c>
      <c r="BO18">
        <v>22</v>
      </c>
      <c r="BP18">
        <f t="shared" si="0"/>
        <v>3857.6367949648993</v>
      </c>
      <c r="BQ18">
        <f t="shared" si="6"/>
        <v>7039.9999999999991</v>
      </c>
      <c r="BR18">
        <f t="shared" si="3"/>
        <v>3.8576367949648995</v>
      </c>
      <c r="BS18">
        <f t="shared" si="3"/>
        <v>7.0399999999999991</v>
      </c>
      <c r="BT18">
        <f t="shared" si="4"/>
        <v>10.8976367949649</v>
      </c>
      <c r="BU18">
        <v>1.7120921305182342</v>
      </c>
      <c r="BV18">
        <v>0.38607339343746522</v>
      </c>
      <c r="BW18">
        <v>1.6631387062403218</v>
      </c>
      <c r="BX18">
        <v>0.50474033988171962</v>
      </c>
      <c r="BY18">
        <v>0.24576375562066724</v>
      </c>
      <c r="BZ18">
        <v>0.1073894001651732</v>
      </c>
      <c r="CA18">
        <v>3.3531518360788213</v>
      </c>
      <c r="CB18">
        <v>99.003623634201134</v>
      </c>
      <c r="CC18">
        <v>121.14440091408603</v>
      </c>
      <c r="CD18">
        <v>11.759342700477024</v>
      </c>
      <c r="CE18">
        <v>7.2667503990395845</v>
      </c>
      <c r="CF18" s="25">
        <v>0.49630314232902034</v>
      </c>
      <c r="CG18" s="25">
        <v>5.545286506469501E-2</v>
      </c>
      <c r="CH18" s="25">
        <v>0.65708656053825232</v>
      </c>
      <c r="CI18" s="25">
        <v>0.28267043845486445</v>
      </c>
      <c r="CJ18" s="25">
        <v>0.10822439195705731</v>
      </c>
      <c r="CK18" s="25">
        <v>25.239874766340289</v>
      </c>
      <c r="CL18" s="25">
        <v>89.823710559586857</v>
      </c>
      <c r="CM18" s="25">
        <v>2.8840522856504909</v>
      </c>
      <c r="CN18" s="25">
        <v>251.33562476196229</v>
      </c>
      <c r="CO18" s="25">
        <v>5.4128697712411551</v>
      </c>
      <c r="CP18" s="25">
        <v>0.98094795539033464</v>
      </c>
      <c r="CQ18" s="25">
        <v>0.21631040892193309</v>
      </c>
      <c r="CR18" s="25">
        <v>0.2256629646756714</v>
      </c>
      <c r="CS18" s="25">
        <v>0.25780808045346848</v>
      </c>
      <c r="CT18" s="25">
        <v>0.10217013471165654</v>
      </c>
      <c r="CU18" s="25">
        <v>83.189583569081279</v>
      </c>
      <c r="CV18" s="25">
        <v>25.504118781353046</v>
      </c>
      <c r="CW18" s="25">
        <v>1.8271773252532966</v>
      </c>
      <c r="CX18" s="25">
        <v>153.95951243597594</v>
      </c>
      <c r="CY18" s="25">
        <v>6.2696595834541586</v>
      </c>
    </row>
    <row r="19" spans="1:103">
      <c r="A19" t="s">
        <v>177</v>
      </c>
      <c r="B19" t="s">
        <v>1090</v>
      </c>
      <c r="C19" t="s">
        <v>164</v>
      </c>
      <c r="D19" t="s">
        <v>165</v>
      </c>
      <c r="E19" t="s">
        <v>959</v>
      </c>
      <c r="F19" t="s">
        <v>180</v>
      </c>
      <c r="G19" t="s">
        <v>234</v>
      </c>
      <c r="H19">
        <v>10.527150000000001</v>
      </c>
      <c r="I19">
        <v>8.5087829999999993</v>
      </c>
      <c r="J19">
        <v>798</v>
      </c>
      <c r="K19" t="s">
        <v>68</v>
      </c>
      <c r="L19" s="18">
        <v>1.5</v>
      </c>
      <c r="M19" t="s">
        <v>328</v>
      </c>
      <c r="P19" t="s">
        <v>159</v>
      </c>
      <c r="Q19">
        <v>400</v>
      </c>
      <c r="R19">
        <v>5200</v>
      </c>
      <c r="S19" t="s">
        <v>329</v>
      </c>
      <c r="T19">
        <v>1700</v>
      </c>
      <c r="W19">
        <v>2015</v>
      </c>
      <c r="X19">
        <v>1</v>
      </c>
      <c r="Y19" s="19"/>
      <c r="Z19" s="24"/>
      <c r="AA19" s="25"/>
      <c r="AB19" s="26"/>
      <c r="AC19" s="25"/>
      <c r="AD19" s="27"/>
      <c r="AE19" s="27"/>
      <c r="AF19" s="27"/>
      <c r="AG19" s="25"/>
      <c r="AH19" s="25"/>
      <c r="AI19" s="25"/>
      <c r="AJ19" s="28"/>
      <c r="AK19" s="25"/>
      <c r="AL19" s="25"/>
      <c r="AM19" s="29"/>
      <c r="AN19" s="29"/>
      <c r="AO19" s="30"/>
      <c r="AP19" s="30"/>
      <c r="AQ19" s="31"/>
      <c r="AR19" s="28"/>
      <c r="AS19" s="28"/>
      <c r="AT19" t="s">
        <v>159</v>
      </c>
      <c r="AU19">
        <v>5</v>
      </c>
      <c r="AV19" t="s">
        <v>409</v>
      </c>
      <c r="AW19" t="s">
        <v>1006</v>
      </c>
      <c r="AX19" t="s">
        <v>1091</v>
      </c>
      <c r="AY19" s="19" t="s">
        <v>385</v>
      </c>
      <c r="AZ19" s="19" t="s">
        <v>385</v>
      </c>
      <c r="BA19" s="22">
        <v>42131</v>
      </c>
      <c r="BB19" t="s">
        <v>400</v>
      </c>
      <c r="BC19" s="15">
        <v>42226</v>
      </c>
      <c r="BD19" t="s">
        <v>161</v>
      </c>
      <c r="BE19">
        <v>36</v>
      </c>
      <c r="BF19">
        <v>43</v>
      </c>
      <c r="BG19">
        <v>16.420000000000002</v>
      </c>
      <c r="BH19">
        <v>7.8</v>
      </c>
      <c r="BI19">
        <v>1.1000000000000001</v>
      </c>
      <c r="BJ19">
        <v>0.57099999999999995</v>
      </c>
      <c r="BK19">
        <v>6.0999999999999999E-2</v>
      </c>
      <c r="BL19">
        <v>10</v>
      </c>
      <c r="BM19">
        <f t="shared" si="2"/>
        <v>90.348101265822791</v>
      </c>
      <c r="BN19">
        <v>0.34100000000000003</v>
      </c>
      <c r="BO19">
        <v>23</v>
      </c>
      <c r="BP19">
        <f t="shared" si="0"/>
        <v>8290.7669396872679</v>
      </c>
      <c r="BQ19">
        <f t="shared" si="6"/>
        <v>8757.3333333333339</v>
      </c>
      <c r="BR19">
        <f t="shared" si="3"/>
        <v>8.2907669396872681</v>
      </c>
      <c r="BS19">
        <f t="shared" si="3"/>
        <v>8.7573333333333334</v>
      </c>
      <c r="BT19">
        <f t="shared" si="4"/>
        <v>17.048100273020601</v>
      </c>
      <c r="BU19">
        <v>2.0105311355311355</v>
      </c>
      <c r="BV19">
        <v>0.30802136806788305</v>
      </c>
      <c r="BW19">
        <v>2.8399771428962572</v>
      </c>
      <c r="BX19">
        <v>0.48247352525645348</v>
      </c>
      <c r="BY19">
        <v>0.23745730107862678</v>
      </c>
      <c r="BZ19">
        <v>0.12355644018024899</v>
      </c>
      <c r="CA19">
        <v>5.0446838486864207</v>
      </c>
      <c r="CB19">
        <v>111.76236916262197</v>
      </c>
      <c r="CC19">
        <v>62.934717849294259</v>
      </c>
      <c r="CD19">
        <v>9.2655676459653122</v>
      </c>
      <c r="CE19">
        <v>3.2173589058226195</v>
      </c>
      <c r="CF19" s="25">
        <v>0.63111726685133895</v>
      </c>
      <c r="CG19" s="25">
        <v>8.0886426592797794E-2</v>
      </c>
      <c r="CH19" s="25">
        <v>0.98397952554774049</v>
      </c>
      <c r="CI19" s="25">
        <v>0.26647343552399771</v>
      </c>
      <c r="CJ19" s="25">
        <v>0.11842227037425708</v>
      </c>
      <c r="CK19" s="25">
        <v>13.373317569443888</v>
      </c>
      <c r="CL19" s="25">
        <v>44.653028614710358</v>
      </c>
      <c r="CM19" s="25">
        <v>1.0203781038949193</v>
      </c>
      <c r="CN19" s="25">
        <v>126.24244509088105</v>
      </c>
      <c r="CO19" s="25">
        <v>9.4056130905447599</v>
      </c>
      <c r="CP19" s="25">
        <v>1.1063931297709924</v>
      </c>
      <c r="CQ19" s="25">
        <v>0.22457061068702289</v>
      </c>
      <c r="CR19" s="25">
        <v>0.19023768746374006</v>
      </c>
      <c r="CS19" s="25">
        <v>0.14175730418232263</v>
      </c>
      <c r="CT19" s="25">
        <v>8.6141514202183397E-2</v>
      </c>
      <c r="CU19" s="25">
        <v>79.995233395008469</v>
      </c>
      <c r="CV19" s="25">
        <v>18.970814780606698</v>
      </c>
      <c r="CW19" s="25">
        <v>1.1096562604483644</v>
      </c>
      <c r="CX19" s="25">
        <v>206.76095023136011</v>
      </c>
      <c r="CY19" s="25">
        <v>8.6864835390230493</v>
      </c>
    </row>
    <row r="20" spans="1:103">
      <c r="A20" t="s">
        <v>177</v>
      </c>
      <c r="B20" t="s">
        <v>1090</v>
      </c>
      <c r="C20" t="s">
        <v>164</v>
      </c>
      <c r="D20" t="s">
        <v>165</v>
      </c>
      <c r="E20" t="s">
        <v>959</v>
      </c>
      <c r="F20" t="s">
        <v>180</v>
      </c>
      <c r="G20" t="s">
        <v>234</v>
      </c>
      <c r="H20">
        <v>10.527150000000001</v>
      </c>
      <c r="I20">
        <v>8.5087829999999993</v>
      </c>
      <c r="J20">
        <v>798</v>
      </c>
      <c r="K20" t="s">
        <v>68</v>
      </c>
      <c r="L20" s="18">
        <v>1.5</v>
      </c>
      <c r="M20" t="s">
        <v>328</v>
      </c>
      <c r="P20" t="s">
        <v>159</v>
      </c>
      <c r="Q20">
        <v>400</v>
      </c>
      <c r="R20">
        <v>5200</v>
      </c>
      <c r="S20" t="s">
        <v>329</v>
      </c>
      <c r="T20">
        <v>1700</v>
      </c>
      <c r="W20">
        <v>2015</v>
      </c>
      <c r="X20">
        <v>1</v>
      </c>
      <c r="Y20" s="19"/>
      <c r="Z20" s="24"/>
      <c r="AA20" s="25"/>
      <c r="AB20" s="26"/>
      <c r="AC20" s="25"/>
      <c r="AD20" s="27"/>
      <c r="AE20" s="27"/>
      <c r="AF20" s="27"/>
      <c r="AG20" s="25"/>
      <c r="AH20" s="25"/>
      <c r="AI20" s="25"/>
      <c r="AJ20" s="28"/>
      <c r="AK20" s="25"/>
      <c r="AL20" s="25"/>
      <c r="AM20" s="29"/>
      <c r="AN20" s="29"/>
      <c r="AO20" s="30"/>
      <c r="AP20" s="30"/>
      <c r="AQ20" s="31"/>
      <c r="AR20" s="28"/>
      <c r="AS20" s="28"/>
      <c r="AT20" t="s">
        <v>160</v>
      </c>
      <c r="AU20">
        <v>6</v>
      </c>
      <c r="AV20" t="s">
        <v>409</v>
      </c>
      <c r="AW20" t="s">
        <v>1006</v>
      </c>
      <c r="AX20" t="s">
        <v>1091</v>
      </c>
      <c r="AY20" s="19" t="s">
        <v>385</v>
      </c>
      <c r="AZ20" s="19" t="s">
        <v>385</v>
      </c>
      <c r="BA20" s="22">
        <v>42131</v>
      </c>
      <c r="BB20" t="s">
        <v>400</v>
      </c>
      <c r="BC20" s="15">
        <v>42226</v>
      </c>
      <c r="BD20" t="s">
        <v>161</v>
      </c>
      <c r="BE20">
        <v>24</v>
      </c>
      <c r="BF20">
        <v>26</v>
      </c>
      <c r="BG20">
        <v>8.36</v>
      </c>
      <c r="BH20">
        <v>3.42</v>
      </c>
      <c r="BI20">
        <v>0.84</v>
      </c>
      <c r="BJ20">
        <v>0.43</v>
      </c>
      <c r="BK20">
        <v>8.3000000000000004E-2</v>
      </c>
      <c r="BL20">
        <v>10</v>
      </c>
      <c r="BM20">
        <f t="shared" si="2"/>
        <v>83.820662768031184</v>
      </c>
      <c r="BN20">
        <v>0.21099999999999999</v>
      </c>
      <c r="BO20">
        <v>23.1</v>
      </c>
      <c r="BP20">
        <f t="shared" si="0"/>
        <v>3372.5490196078426</v>
      </c>
      <c r="BQ20">
        <f t="shared" si="6"/>
        <v>4458.6666666666661</v>
      </c>
      <c r="BR20">
        <f t="shared" si="3"/>
        <v>3.3725490196078427</v>
      </c>
      <c r="BS20">
        <f t="shared" si="3"/>
        <v>4.4586666666666659</v>
      </c>
      <c r="BT20">
        <f t="shared" si="4"/>
        <v>7.8312156862745086</v>
      </c>
      <c r="BU20">
        <v>2.7589792060491489</v>
      </c>
      <c r="BV20">
        <v>0.40378393350884495</v>
      </c>
      <c r="BW20">
        <v>2.7364769109253748</v>
      </c>
      <c r="BX20">
        <v>0.54220144197053266</v>
      </c>
      <c r="BY20">
        <v>0.30111252356160739</v>
      </c>
      <c r="BZ20">
        <v>0.20004441627067099</v>
      </c>
      <c r="CA20">
        <v>3.9099768622965421</v>
      </c>
      <c r="CB20">
        <v>116.1933770501989</v>
      </c>
      <c r="CC20">
        <v>112.40670429055569</v>
      </c>
      <c r="CD20">
        <v>14.18420752141621</v>
      </c>
      <c r="CE20">
        <v>26.262140205969011</v>
      </c>
      <c r="CF20" s="25"/>
      <c r="CG20" s="25"/>
      <c r="CH20" s="25"/>
      <c r="CI20" s="25"/>
      <c r="CJ20" s="25"/>
      <c r="CK20" s="25"/>
      <c r="CL20" s="25"/>
      <c r="CM20" s="25"/>
      <c r="CN20" s="25"/>
      <c r="CO20" s="25"/>
      <c r="CP20" s="25"/>
      <c r="CQ20" s="25"/>
      <c r="CR20" s="25"/>
      <c r="CS20" s="25"/>
      <c r="CT20" s="25"/>
      <c r="CU20" s="25"/>
      <c r="CV20" s="25"/>
      <c r="CW20" s="25"/>
      <c r="CX20" s="25"/>
      <c r="CY20" s="25"/>
    </row>
    <row r="21" spans="1:103">
      <c r="A21" t="s">
        <v>177</v>
      </c>
      <c r="B21" t="s">
        <v>1090</v>
      </c>
      <c r="C21" t="s">
        <v>164</v>
      </c>
      <c r="D21" t="s">
        <v>165</v>
      </c>
      <c r="E21" t="s">
        <v>959</v>
      </c>
      <c r="F21" t="s">
        <v>181</v>
      </c>
      <c r="G21" t="s">
        <v>235</v>
      </c>
      <c r="H21">
        <v>10.51662</v>
      </c>
      <c r="I21">
        <v>8.4919499999999992</v>
      </c>
      <c r="J21">
        <v>797</v>
      </c>
      <c r="K21" t="s">
        <v>69</v>
      </c>
      <c r="W21">
        <v>2015</v>
      </c>
      <c r="X21">
        <v>1</v>
      </c>
      <c r="Y21" s="19" t="s">
        <v>385</v>
      </c>
      <c r="Z21" s="24">
        <v>5.4</v>
      </c>
      <c r="AA21" s="25">
        <v>0.56176475519151603</v>
      </c>
      <c r="AB21" s="26">
        <v>3.1239172646531092E-2</v>
      </c>
      <c r="AC21" s="25">
        <v>3.9011400000000003</v>
      </c>
      <c r="AD21" s="27">
        <v>56</v>
      </c>
      <c r="AE21" s="27">
        <v>15.200000000000003</v>
      </c>
      <c r="AF21" s="27">
        <v>28.799999999999997</v>
      </c>
      <c r="AG21" s="25">
        <v>2.2502284208380203</v>
      </c>
      <c r="AH21" s="25">
        <v>0.27353341639089546</v>
      </c>
      <c r="AI21" s="25">
        <v>0.11173071146637854</v>
      </c>
      <c r="AJ21" s="28">
        <v>7.3129414063783649E-2</v>
      </c>
      <c r="AK21" s="25">
        <v>0</v>
      </c>
      <c r="AL21" s="25">
        <f t="shared" si="5"/>
        <v>2.7086219627590777</v>
      </c>
      <c r="AM21" s="29">
        <v>8.6542696428716273</v>
      </c>
      <c r="AN21" s="29">
        <v>1.6290387995133151</v>
      </c>
      <c r="AO21" s="30">
        <v>13.996797297406857</v>
      </c>
      <c r="AP21" s="30">
        <v>213.00836431698173</v>
      </c>
      <c r="AQ21" s="31">
        <v>1.7501389349571801</v>
      </c>
      <c r="AR21" s="28">
        <v>2.2029300000000002E-2</v>
      </c>
      <c r="AS21" s="28">
        <v>5.6541899999999998</v>
      </c>
      <c r="AT21" t="s">
        <v>155</v>
      </c>
      <c r="AU21">
        <v>1</v>
      </c>
      <c r="AV21" t="s">
        <v>409</v>
      </c>
      <c r="AW21" t="s">
        <v>1006</v>
      </c>
      <c r="AX21" t="s">
        <v>1091</v>
      </c>
      <c r="AY21" s="19" t="s">
        <v>385</v>
      </c>
      <c r="AZ21" s="19" t="s">
        <v>385</v>
      </c>
      <c r="BA21" s="22">
        <v>42131</v>
      </c>
      <c r="BB21" t="s">
        <v>400</v>
      </c>
      <c r="BC21" s="15">
        <v>42226</v>
      </c>
      <c r="BD21" t="s">
        <v>161</v>
      </c>
      <c r="BE21">
        <v>40</v>
      </c>
      <c r="BF21">
        <v>30</v>
      </c>
      <c r="BG21">
        <v>3.94</v>
      </c>
      <c r="BH21">
        <v>1.42</v>
      </c>
      <c r="BI21">
        <v>0.44</v>
      </c>
      <c r="BJ21">
        <v>0.253</v>
      </c>
      <c r="BK21">
        <v>5.7000000000000002E-2</v>
      </c>
      <c r="BL21">
        <v>10.1</v>
      </c>
      <c r="BM21">
        <f t="shared" si="2"/>
        <v>81.612903225806448</v>
      </c>
      <c r="BN21">
        <v>7.9000000000000001E-2</v>
      </c>
      <c r="BO21">
        <v>19</v>
      </c>
      <c r="BP21">
        <f t="shared" si="0"/>
        <v>1361.900653594771</v>
      </c>
      <c r="BQ21">
        <f t="shared" si="6"/>
        <v>2101.3333333333335</v>
      </c>
      <c r="BR21">
        <f t="shared" si="3"/>
        <v>1.3619006535947711</v>
      </c>
      <c r="BS21">
        <f t="shared" si="3"/>
        <v>2.1013333333333333</v>
      </c>
      <c r="BT21">
        <f t="shared" si="4"/>
        <v>3.4632339869281044</v>
      </c>
      <c r="CF21" s="25">
        <v>0.68829891838741408</v>
      </c>
      <c r="CG21" s="25">
        <v>7.9154375614552602E-2</v>
      </c>
      <c r="CH21" s="25">
        <v>1.1697740230278995</v>
      </c>
      <c r="CI21" s="25">
        <v>0.56473947775440281</v>
      </c>
      <c r="CJ21" s="25">
        <v>0.19167380591997593</v>
      </c>
      <c r="CK21" s="25">
        <v>23.320699013842098</v>
      </c>
      <c r="CL21" s="25">
        <v>49.599565607857066</v>
      </c>
      <c r="CM21" s="25">
        <v>1.9327526216589548</v>
      </c>
      <c r="CN21" s="25">
        <v>274.26870497869697</v>
      </c>
      <c r="CO21" s="25">
        <v>18.242478356361609</v>
      </c>
      <c r="CP21" s="25">
        <v>0.93926141885325554</v>
      </c>
      <c r="CQ21" s="25">
        <v>0.14018464528668609</v>
      </c>
      <c r="CR21" s="25">
        <v>0.19932977397918794</v>
      </c>
      <c r="CS21" s="25">
        <v>0.12487937187879643</v>
      </c>
      <c r="CT21" s="25">
        <v>8.9586483087732871E-2</v>
      </c>
      <c r="CU21" s="25">
        <v>79.32471506540665</v>
      </c>
      <c r="CV21" s="25">
        <v>19.15508690086514</v>
      </c>
      <c r="CW21" s="25">
        <v>1.1204348545275131</v>
      </c>
      <c r="CX21" s="25">
        <v>96.794878755785447</v>
      </c>
      <c r="CY21" s="25">
        <v>8.114971182740879</v>
      </c>
    </row>
    <row r="22" spans="1:103">
      <c r="A22" t="s">
        <v>177</v>
      </c>
      <c r="B22" t="s">
        <v>1090</v>
      </c>
      <c r="C22" t="s">
        <v>164</v>
      </c>
      <c r="D22" t="s">
        <v>165</v>
      </c>
      <c r="E22" t="s">
        <v>959</v>
      </c>
      <c r="F22" t="s">
        <v>181</v>
      </c>
      <c r="G22" t="s">
        <v>235</v>
      </c>
      <c r="H22">
        <v>10.51662</v>
      </c>
      <c r="I22">
        <v>8.4919499999999992</v>
      </c>
      <c r="J22">
        <v>797</v>
      </c>
      <c r="K22" t="s">
        <v>69</v>
      </c>
      <c r="W22">
        <v>2015</v>
      </c>
      <c r="X22">
        <v>1</v>
      </c>
      <c r="Y22" s="19"/>
      <c r="Z22" s="24"/>
      <c r="AA22" s="25"/>
      <c r="AB22" s="26"/>
      <c r="AC22" s="25"/>
      <c r="AD22" s="27"/>
      <c r="AE22" s="27"/>
      <c r="AF22" s="27"/>
      <c r="AG22" s="25"/>
      <c r="AH22" s="25"/>
      <c r="AI22" s="25"/>
      <c r="AJ22" s="28"/>
      <c r="AK22" s="25"/>
      <c r="AL22" s="25"/>
      <c r="AM22" s="29"/>
      <c r="AN22" s="29"/>
      <c r="AO22" s="30"/>
      <c r="AP22" s="30"/>
      <c r="AQ22" s="31"/>
      <c r="AR22" s="28"/>
      <c r="AS22" s="28"/>
      <c r="AT22" t="s">
        <v>156</v>
      </c>
      <c r="AU22">
        <v>2</v>
      </c>
      <c r="AV22" t="s">
        <v>409</v>
      </c>
      <c r="AW22" t="s">
        <v>1006</v>
      </c>
      <c r="AX22" t="s">
        <v>1091</v>
      </c>
      <c r="AY22" s="19" t="s">
        <v>385</v>
      </c>
      <c r="AZ22" s="19" t="s">
        <v>385</v>
      </c>
      <c r="BA22" s="22">
        <v>42131</v>
      </c>
      <c r="BB22" t="s">
        <v>400</v>
      </c>
      <c r="BC22" s="15">
        <v>42226</v>
      </c>
      <c r="BD22" t="s">
        <v>161</v>
      </c>
      <c r="BE22">
        <v>32</v>
      </c>
      <c r="BF22">
        <v>33</v>
      </c>
      <c r="BG22">
        <v>3.3</v>
      </c>
      <c r="BH22">
        <v>1.52</v>
      </c>
      <c r="BI22">
        <v>0.34</v>
      </c>
      <c r="BJ22">
        <v>0.23</v>
      </c>
      <c r="BK22">
        <v>4.9000000000000002E-2</v>
      </c>
      <c r="BL22">
        <v>10.199999999999999</v>
      </c>
      <c r="BM22">
        <f t="shared" si="2"/>
        <v>82.437275985663078</v>
      </c>
      <c r="BN22">
        <v>8.4000000000000005E-2</v>
      </c>
      <c r="BO22">
        <v>19</v>
      </c>
      <c r="BP22">
        <f t="shared" si="0"/>
        <v>1470.8965258743879</v>
      </c>
      <c r="BQ22">
        <f t="shared" si="6"/>
        <v>1759.9999999999998</v>
      </c>
      <c r="BR22">
        <f t="shared" si="3"/>
        <v>1.4708965258743878</v>
      </c>
      <c r="BS22">
        <f t="shared" si="3"/>
        <v>1.7599999999999998</v>
      </c>
      <c r="BT22">
        <f t="shared" si="4"/>
        <v>3.2308965258743876</v>
      </c>
      <c r="BU22">
        <v>1.2998120300751881</v>
      </c>
      <c r="BV22">
        <v>0.27388752150413737</v>
      </c>
      <c r="BW22">
        <v>2.1212324565532943</v>
      </c>
      <c r="BX22">
        <v>0.48420579693780297</v>
      </c>
      <c r="BY22">
        <v>0.25625649786604321</v>
      </c>
      <c r="BZ22">
        <v>0.12460083313562227</v>
      </c>
      <c r="CA22">
        <v>3.8428555533576736</v>
      </c>
      <c r="CB22">
        <v>99.575326632267803</v>
      </c>
      <c r="CC22">
        <v>33.749727947200299</v>
      </c>
      <c r="CD22">
        <v>11.153314287078507</v>
      </c>
      <c r="CE22">
        <v>6.1466530108409358</v>
      </c>
      <c r="CF22" s="25">
        <v>0.48833819241982512</v>
      </c>
      <c r="CG22" s="25">
        <v>0.2771622934888241</v>
      </c>
      <c r="CH22" s="25">
        <v>1.1397963568296197</v>
      </c>
      <c r="CI22" s="25">
        <v>0.22464390537219964</v>
      </c>
      <c r="CJ22" s="25">
        <v>0.11387620456170527</v>
      </c>
      <c r="CK22" s="25">
        <v>25.60575177378723</v>
      </c>
      <c r="CL22" s="25">
        <v>32.490174731350905</v>
      </c>
      <c r="CM22" s="25">
        <v>1.9114932671404681</v>
      </c>
      <c r="CN22" s="25">
        <v>246.52767402524375</v>
      </c>
      <c r="CO22" s="25">
        <v>15.524378931070665</v>
      </c>
      <c r="CP22" s="25">
        <v>0.72674976030680727</v>
      </c>
      <c r="CQ22" s="25">
        <v>0.13576222435282839</v>
      </c>
      <c r="CR22" s="25">
        <v>0.2254394253347346</v>
      </c>
      <c r="CS22" s="25">
        <v>0.14597000267213903</v>
      </c>
      <c r="CT22" s="25">
        <v>9.8040848746541925E-2</v>
      </c>
      <c r="CU22" s="25">
        <v>81.635540522618982</v>
      </c>
      <c r="CV22" s="25">
        <v>25.478854671614211</v>
      </c>
      <c r="CW22" s="25">
        <v>1.1426326723487614</v>
      </c>
      <c r="CX22" s="25">
        <v>276.00777226402425</v>
      </c>
      <c r="CY22" s="25">
        <v>8.2757432715519919</v>
      </c>
    </row>
    <row r="23" spans="1:103">
      <c r="A23" t="s">
        <v>177</v>
      </c>
      <c r="B23" t="s">
        <v>1090</v>
      </c>
      <c r="C23" t="s">
        <v>164</v>
      </c>
      <c r="D23" t="s">
        <v>165</v>
      </c>
      <c r="E23" t="s">
        <v>959</v>
      </c>
      <c r="F23" t="s">
        <v>181</v>
      </c>
      <c r="G23" t="s">
        <v>235</v>
      </c>
      <c r="H23">
        <v>10.51662</v>
      </c>
      <c r="I23">
        <v>8.4919499999999992</v>
      </c>
      <c r="J23">
        <v>797</v>
      </c>
      <c r="K23" t="s">
        <v>69</v>
      </c>
      <c r="W23">
        <v>2015</v>
      </c>
      <c r="X23">
        <v>1</v>
      </c>
      <c r="Y23" s="19"/>
      <c r="Z23" s="24"/>
      <c r="AA23" s="25"/>
      <c r="AB23" s="26"/>
      <c r="AC23" s="25"/>
      <c r="AD23" s="27"/>
      <c r="AE23" s="27"/>
      <c r="AF23" s="27"/>
      <c r="AG23" s="25"/>
      <c r="AH23" s="25"/>
      <c r="AI23" s="25"/>
      <c r="AJ23" s="28"/>
      <c r="AK23" s="25"/>
      <c r="AL23" s="25"/>
      <c r="AM23" s="29"/>
      <c r="AN23" s="29"/>
      <c r="AO23" s="30"/>
      <c r="AP23" s="30"/>
      <c r="AQ23" s="31"/>
      <c r="AR23" s="28"/>
      <c r="AS23" s="28"/>
      <c r="AT23" t="s">
        <v>157</v>
      </c>
      <c r="AU23">
        <v>3</v>
      </c>
      <c r="AV23" t="s">
        <v>409</v>
      </c>
      <c r="AW23" t="s">
        <v>1006</v>
      </c>
      <c r="AX23" t="s">
        <v>1091</v>
      </c>
      <c r="AY23" s="19" t="s">
        <v>385</v>
      </c>
      <c r="AZ23" s="19" t="s">
        <v>385</v>
      </c>
      <c r="BA23" s="22">
        <v>42131</v>
      </c>
      <c r="BB23" t="s">
        <v>400</v>
      </c>
      <c r="BC23" s="15">
        <v>42226</v>
      </c>
      <c r="BD23" t="s">
        <v>161</v>
      </c>
      <c r="BE23">
        <v>48</v>
      </c>
      <c r="BF23">
        <v>34</v>
      </c>
      <c r="BG23">
        <v>6</v>
      </c>
      <c r="BH23">
        <v>2.5</v>
      </c>
      <c r="BI23">
        <v>0.6</v>
      </c>
      <c r="BJ23">
        <v>0.34399999999999997</v>
      </c>
      <c r="BK23">
        <v>8.1000000000000003E-2</v>
      </c>
      <c r="BL23">
        <v>9.9</v>
      </c>
      <c r="BM23">
        <f t="shared" si="2"/>
        <v>80.941176470588232</v>
      </c>
      <c r="BN23">
        <v>8.5000000000000006E-2</v>
      </c>
      <c r="BO23">
        <v>24</v>
      </c>
      <c r="BP23">
        <f t="shared" si="0"/>
        <v>2383.2679738562083</v>
      </c>
      <c r="BQ23">
        <f t="shared" si="6"/>
        <v>3200</v>
      </c>
      <c r="BR23">
        <f t="shared" si="3"/>
        <v>2.3832679738562081</v>
      </c>
      <c r="BS23">
        <f t="shared" si="3"/>
        <v>3.2</v>
      </c>
      <c r="BT23">
        <f t="shared" si="4"/>
        <v>5.5832679738562083</v>
      </c>
      <c r="BU23">
        <v>2.4839471199244572</v>
      </c>
      <c r="BV23">
        <v>0.22141841117355332</v>
      </c>
      <c r="BW23">
        <v>2.5495193335705069</v>
      </c>
      <c r="BX23">
        <v>0.45207995381256988</v>
      </c>
      <c r="BY23">
        <v>0.25154802630142814</v>
      </c>
      <c r="BZ23">
        <v>0.13346927018882435</v>
      </c>
      <c r="CA23">
        <v>6.1465652192012623</v>
      </c>
      <c r="CB23">
        <v>150.96403063259532</v>
      </c>
      <c r="CC23">
        <v>49.276239109588147</v>
      </c>
      <c r="CD23">
        <v>16.664257153616674</v>
      </c>
      <c r="CE23">
        <v>4.1637272238351661</v>
      </c>
      <c r="CF23" s="25"/>
      <c r="CG23" s="25"/>
      <c r="CH23" s="25"/>
      <c r="CI23" s="25"/>
      <c r="CJ23" s="25"/>
      <c r="CK23" s="25"/>
      <c r="CL23" s="25"/>
      <c r="CM23" s="25"/>
      <c r="CN23" s="25"/>
      <c r="CO23" s="25"/>
      <c r="CP23" s="25"/>
      <c r="CQ23" s="25"/>
      <c r="CR23" s="25"/>
      <c r="CS23" s="25"/>
      <c r="CT23" s="25"/>
      <c r="CU23" s="25"/>
      <c r="CV23" s="25"/>
      <c r="CW23" s="25"/>
      <c r="CX23" s="25"/>
      <c r="CY23" s="25"/>
    </row>
    <row r="24" spans="1:103">
      <c r="A24" t="s">
        <v>177</v>
      </c>
      <c r="B24" t="s">
        <v>1090</v>
      </c>
      <c r="C24" t="s">
        <v>164</v>
      </c>
      <c r="D24" t="s">
        <v>165</v>
      </c>
      <c r="E24" t="s">
        <v>959</v>
      </c>
      <c r="F24" t="s">
        <v>181</v>
      </c>
      <c r="G24" t="s">
        <v>235</v>
      </c>
      <c r="H24">
        <v>10.51662</v>
      </c>
      <c r="I24">
        <v>8.4919499999999992</v>
      </c>
      <c r="J24">
        <v>797</v>
      </c>
      <c r="K24" t="s">
        <v>69</v>
      </c>
      <c r="W24">
        <v>2015</v>
      </c>
      <c r="X24">
        <v>1</v>
      </c>
      <c r="Y24" s="19"/>
      <c r="Z24" s="24"/>
      <c r="AA24" s="25"/>
      <c r="AB24" s="26"/>
      <c r="AC24" s="25"/>
      <c r="AD24" s="27"/>
      <c r="AE24" s="27"/>
      <c r="AF24" s="27"/>
      <c r="AG24" s="25"/>
      <c r="AH24" s="25"/>
      <c r="AI24" s="25"/>
      <c r="AJ24" s="28"/>
      <c r="AK24" s="25"/>
      <c r="AL24" s="25"/>
      <c r="AM24" s="29"/>
      <c r="AN24" s="29"/>
      <c r="AO24" s="30"/>
      <c r="AP24" s="30"/>
      <c r="AQ24" s="31"/>
      <c r="AR24" s="28"/>
      <c r="AS24" s="28"/>
      <c r="AT24" t="s">
        <v>158</v>
      </c>
      <c r="AU24">
        <v>4</v>
      </c>
      <c r="AV24" t="s">
        <v>409</v>
      </c>
      <c r="AW24" t="s">
        <v>1006</v>
      </c>
      <c r="AX24" t="s">
        <v>1091</v>
      </c>
      <c r="AY24" s="19" t="s">
        <v>385</v>
      </c>
      <c r="AZ24" s="19" t="s">
        <v>385</v>
      </c>
      <c r="BA24" s="22">
        <v>42131</v>
      </c>
      <c r="BB24" t="s">
        <v>400</v>
      </c>
      <c r="BC24" s="15">
        <v>42226</v>
      </c>
      <c r="BD24" t="s">
        <v>161</v>
      </c>
      <c r="BE24">
        <v>30</v>
      </c>
      <c r="BF24">
        <v>29</v>
      </c>
      <c r="BG24">
        <v>5.6</v>
      </c>
      <c r="BH24">
        <v>3.98</v>
      </c>
      <c r="BI24">
        <v>0.82</v>
      </c>
      <c r="BJ24">
        <v>0.48099999999999998</v>
      </c>
      <c r="BK24">
        <v>8.4000000000000005E-2</v>
      </c>
      <c r="BL24">
        <v>10.199999999999999</v>
      </c>
      <c r="BM24">
        <f t="shared" si="2"/>
        <v>85.13274336283186</v>
      </c>
      <c r="BN24">
        <v>0.14499999999999999</v>
      </c>
      <c r="BO24">
        <v>24</v>
      </c>
      <c r="BP24">
        <f t="shared" si="0"/>
        <v>3977.3572560587654</v>
      </c>
      <c r="BQ24">
        <f t="shared" si="6"/>
        <v>2986.6666666666665</v>
      </c>
      <c r="BR24">
        <f t="shared" si="3"/>
        <v>3.9773572560587653</v>
      </c>
      <c r="BS24">
        <f t="shared" si="3"/>
        <v>2.9866666666666664</v>
      </c>
      <c r="BT24">
        <f t="shared" si="4"/>
        <v>6.9640239227254312</v>
      </c>
      <c r="CF24" s="25">
        <v>0.63468992248062017</v>
      </c>
      <c r="CG24" s="25">
        <v>5.7461240310077523E-2</v>
      </c>
      <c r="CH24" s="25">
        <v>0.7295726502671116</v>
      </c>
      <c r="CI24" s="25">
        <v>0.51607575341924106</v>
      </c>
      <c r="CJ24" s="25">
        <v>0.1650742819565614</v>
      </c>
      <c r="CK24" s="25">
        <v>20.957205605757636</v>
      </c>
      <c r="CL24" s="25">
        <v>78.466450616620023</v>
      </c>
      <c r="CM24" s="25">
        <v>1.9506746811082083</v>
      </c>
      <c r="CN24" s="25">
        <v>327.30169632265205</v>
      </c>
      <c r="CO24" s="25">
        <v>11.961229667908011</v>
      </c>
      <c r="CP24" s="25">
        <v>0.83333333333333337</v>
      </c>
      <c r="CQ24" s="25">
        <v>9.2368913857677898E-2</v>
      </c>
      <c r="CR24" s="25">
        <v>0.33718456517877887</v>
      </c>
      <c r="CS24" s="25">
        <v>0.16507155244777333</v>
      </c>
      <c r="CT24" s="25">
        <v>0.12831634242887055</v>
      </c>
      <c r="CU24" s="25">
        <v>82.618027932549737</v>
      </c>
      <c r="CV24" s="25">
        <v>31.516476934293582</v>
      </c>
      <c r="CW24" s="25">
        <v>1.8308080799979627</v>
      </c>
      <c r="CX24" s="25">
        <v>213.53999777992931</v>
      </c>
      <c r="CY24" s="25">
        <v>12.311507063390932</v>
      </c>
    </row>
    <row r="25" spans="1:103">
      <c r="A25" t="s">
        <v>177</v>
      </c>
      <c r="B25" t="s">
        <v>1090</v>
      </c>
      <c r="C25" t="s">
        <v>164</v>
      </c>
      <c r="D25" t="s">
        <v>165</v>
      </c>
      <c r="E25" t="s">
        <v>959</v>
      </c>
      <c r="F25" t="s">
        <v>181</v>
      </c>
      <c r="G25" t="s">
        <v>235</v>
      </c>
      <c r="H25">
        <v>10.51662</v>
      </c>
      <c r="I25">
        <v>8.4919499999999992</v>
      </c>
      <c r="J25">
        <v>797</v>
      </c>
      <c r="K25" t="s">
        <v>69</v>
      </c>
      <c r="W25">
        <v>2015</v>
      </c>
      <c r="X25">
        <v>1</v>
      </c>
      <c r="Y25" s="19"/>
      <c r="Z25" s="24"/>
      <c r="AA25" s="25"/>
      <c r="AB25" s="26"/>
      <c r="AC25" s="25"/>
      <c r="AD25" s="27"/>
      <c r="AE25" s="27"/>
      <c r="AF25" s="27"/>
      <c r="AG25" s="25"/>
      <c r="AH25" s="25"/>
      <c r="AI25" s="25"/>
      <c r="AJ25" s="28"/>
      <c r="AK25" s="25"/>
      <c r="AL25" s="25"/>
      <c r="AM25" s="29"/>
      <c r="AN25" s="29"/>
      <c r="AO25" s="30"/>
      <c r="AP25" s="30"/>
      <c r="AQ25" s="31"/>
      <c r="AR25" s="28"/>
      <c r="AS25" s="28"/>
      <c r="AT25" t="s">
        <v>159</v>
      </c>
      <c r="AU25">
        <v>5</v>
      </c>
      <c r="AV25" t="s">
        <v>409</v>
      </c>
      <c r="AW25" t="s">
        <v>1006</v>
      </c>
      <c r="AX25" t="s">
        <v>1091</v>
      </c>
      <c r="AY25" s="19" t="s">
        <v>385</v>
      </c>
      <c r="AZ25" s="19" t="s">
        <v>385</v>
      </c>
      <c r="BA25" s="22">
        <v>42131</v>
      </c>
      <c r="BB25" t="s">
        <v>400</v>
      </c>
      <c r="BC25" s="15">
        <v>42226</v>
      </c>
      <c r="BD25" t="s">
        <v>161</v>
      </c>
      <c r="BE25">
        <v>58</v>
      </c>
      <c r="BF25">
        <v>42</v>
      </c>
      <c r="BG25">
        <v>9.66</v>
      </c>
      <c r="BH25">
        <v>6.16</v>
      </c>
      <c r="BI25">
        <v>0.56000000000000005</v>
      </c>
      <c r="BJ25">
        <v>0.371</v>
      </c>
      <c r="BK25">
        <v>7.9000000000000001E-2</v>
      </c>
      <c r="BL25">
        <v>9.6</v>
      </c>
      <c r="BM25">
        <f t="shared" si="2"/>
        <v>82.444444444444443</v>
      </c>
      <c r="BN25">
        <v>0.17299999999999999</v>
      </c>
      <c r="BO25">
        <v>23</v>
      </c>
      <c r="BP25">
        <f t="shared" si="0"/>
        <v>6001.35204066812</v>
      </c>
      <c r="BQ25">
        <f t="shared" si="6"/>
        <v>5152</v>
      </c>
      <c r="BR25">
        <f t="shared" si="3"/>
        <v>6.0013520406681202</v>
      </c>
      <c r="BS25">
        <f t="shared" si="3"/>
        <v>5.1520000000000001</v>
      </c>
      <c r="BT25">
        <f t="shared" si="4"/>
        <v>11.153352040668121</v>
      </c>
      <c r="BU25">
        <v>1.6878612716763004</v>
      </c>
      <c r="BV25">
        <v>0.27813699544475362</v>
      </c>
      <c r="BW25">
        <v>2.1973925486271892</v>
      </c>
      <c r="BX25">
        <v>0.52799633740361629</v>
      </c>
      <c r="BY25">
        <v>0.2884453938135943</v>
      </c>
      <c r="BZ25">
        <v>9.6408744606121963E-2</v>
      </c>
      <c r="CA25">
        <v>3.254708196143604</v>
      </c>
      <c r="CB25">
        <v>80.538256197625785</v>
      </c>
      <c r="CC25">
        <v>37.208037227794378</v>
      </c>
      <c r="CD25">
        <v>6.800149638547051</v>
      </c>
      <c r="CE25">
        <v>3.0990351047858193</v>
      </c>
      <c r="CF25" s="25">
        <v>0.37541058394160576</v>
      </c>
      <c r="CG25" s="25">
        <v>6.4233576642335755E-2</v>
      </c>
      <c r="CH25" s="25">
        <v>1.0178343486870036</v>
      </c>
      <c r="CI25" s="25">
        <v>0.31721779723087307</v>
      </c>
      <c r="CJ25" s="25">
        <v>0.12819390534575736</v>
      </c>
      <c r="CK25" s="25">
        <v>24.281451843763673</v>
      </c>
      <c r="CL25" s="25">
        <v>95.186905178896538</v>
      </c>
      <c r="CM25" s="25">
        <v>2.8728466429670507</v>
      </c>
      <c r="CN25" s="25">
        <v>200.16979029592528</v>
      </c>
      <c r="CO25" s="25">
        <v>10.608255024178328</v>
      </c>
      <c r="CP25" s="25">
        <v>1.1689723320158103</v>
      </c>
      <c r="CQ25" s="25">
        <v>0.18384387351778661</v>
      </c>
      <c r="CR25" s="25">
        <v>0.17466073189940681</v>
      </c>
      <c r="CS25" s="25">
        <v>0.16594336954265007</v>
      </c>
      <c r="CT25" s="25">
        <v>8.2159406833363605E-2</v>
      </c>
      <c r="CU25" s="25">
        <v>80.486154665175675</v>
      </c>
      <c r="CV25" s="25">
        <v>17.631951690795884</v>
      </c>
      <c r="CW25" s="25">
        <v>1.4785424502789468</v>
      </c>
      <c r="CX25" s="25">
        <v>146.45380488039322</v>
      </c>
      <c r="CY25" s="25">
        <v>6.0856127910620961</v>
      </c>
    </row>
    <row r="26" spans="1:103">
      <c r="A26" t="s">
        <v>177</v>
      </c>
      <c r="B26" t="s">
        <v>1090</v>
      </c>
      <c r="C26" t="s">
        <v>164</v>
      </c>
      <c r="D26" t="s">
        <v>165</v>
      </c>
      <c r="E26" t="s">
        <v>959</v>
      </c>
      <c r="F26" t="s">
        <v>181</v>
      </c>
      <c r="G26" t="s">
        <v>235</v>
      </c>
      <c r="H26">
        <v>10.51662</v>
      </c>
      <c r="I26">
        <v>8.4919499999999992</v>
      </c>
      <c r="J26">
        <v>797</v>
      </c>
      <c r="K26" t="s">
        <v>69</v>
      </c>
      <c r="W26">
        <v>2015</v>
      </c>
      <c r="X26">
        <v>1</v>
      </c>
      <c r="Y26" s="19"/>
      <c r="Z26" s="24"/>
      <c r="AA26" s="25"/>
      <c r="AB26" s="26"/>
      <c r="AC26" s="25"/>
      <c r="AD26" s="27"/>
      <c r="AE26" s="27"/>
      <c r="AF26" s="27"/>
      <c r="AG26" s="25"/>
      <c r="AH26" s="25"/>
      <c r="AI26" s="25"/>
      <c r="AJ26" s="28"/>
      <c r="AK26" s="25"/>
      <c r="AL26" s="25"/>
      <c r="AM26" s="29"/>
      <c r="AN26" s="29"/>
      <c r="AO26" s="30"/>
      <c r="AP26" s="30"/>
      <c r="AQ26" s="31"/>
      <c r="AR26" s="28"/>
      <c r="AS26" s="28"/>
      <c r="AT26" t="s">
        <v>160</v>
      </c>
      <c r="AU26">
        <v>6</v>
      </c>
      <c r="AV26" t="s">
        <v>409</v>
      </c>
      <c r="AW26" t="s">
        <v>1006</v>
      </c>
      <c r="AX26" t="s">
        <v>1091</v>
      </c>
      <c r="AY26" s="19" t="s">
        <v>385</v>
      </c>
      <c r="AZ26" s="19" t="s">
        <v>385</v>
      </c>
      <c r="BA26" s="22">
        <v>42131</v>
      </c>
      <c r="BB26" t="s">
        <v>400</v>
      </c>
      <c r="BC26" s="15">
        <v>42226</v>
      </c>
      <c r="BD26" t="s">
        <v>161</v>
      </c>
      <c r="BE26">
        <v>41</v>
      </c>
      <c r="BF26">
        <v>38</v>
      </c>
      <c r="BG26">
        <v>4.92</v>
      </c>
      <c r="BH26">
        <v>4.3</v>
      </c>
      <c r="BI26">
        <v>0.62</v>
      </c>
      <c r="BJ26">
        <v>0.38300000000000001</v>
      </c>
      <c r="BK26">
        <v>5.8999999999999997E-2</v>
      </c>
      <c r="BL26">
        <v>9.8000000000000007</v>
      </c>
      <c r="BM26">
        <f t="shared" si="2"/>
        <v>86.651583710407238</v>
      </c>
      <c r="BN26">
        <v>0.16800000000000001</v>
      </c>
      <c r="BO26">
        <v>22</v>
      </c>
      <c r="BP26">
        <f t="shared" si="0"/>
        <v>4393.2919291396802</v>
      </c>
      <c r="BQ26">
        <f t="shared" si="6"/>
        <v>2623.9999999999995</v>
      </c>
      <c r="BR26">
        <f t="shared" si="3"/>
        <v>4.3932919291396804</v>
      </c>
      <c r="BS26">
        <f t="shared" si="3"/>
        <v>2.6239999999999997</v>
      </c>
      <c r="BT26">
        <f t="shared" si="4"/>
        <v>7.01729192913968</v>
      </c>
      <c r="BU26">
        <v>2.6291866028708135</v>
      </c>
      <c r="BV26">
        <v>0.31156816178808439</v>
      </c>
      <c r="BW26">
        <v>2.7248369824529766</v>
      </c>
      <c r="BX26">
        <v>0.75709659397551332</v>
      </c>
      <c r="BY26">
        <v>0.47004973728222055</v>
      </c>
      <c r="BZ26">
        <v>0.17440065341665464</v>
      </c>
      <c r="CA26">
        <v>5.0835681785169262</v>
      </c>
      <c r="CB26">
        <v>109.13517193560122</v>
      </c>
      <c r="CC26">
        <v>68.240499758719906</v>
      </c>
      <c r="CD26">
        <v>11.834110463847226</v>
      </c>
      <c r="CE26">
        <v>27.500444040296106</v>
      </c>
      <c r="CF26" s="25">
        <v>0.670038535645472</v>
      </c>
      <c r="CG26" s="25">
        <v>5.7947976878612729E-2</v>
      </c>
      <c r="CH26" s="25">
        <v>1.4058364608824538</v>
      </c>
      <c r="CI26" s="25">
        <v>0.29368397145238206</v>
      </c>
      <c r="CJ26" s="25">
        <v>0.11592957467944245</v>
      </c>
      <c r="CK26" s="25">
        <v>33.103957067001652</v>
      </c>
      <c r="CL26" s="25">
        <v>67.563064548613369</v>
      </c>
      <c r="CM26" s="25">
        <v>1.9650601876060565</v>
      </c>
      <c r="CN26" s="25">
        <v>228.02851777838723</v>
      </c>
      <c r="CO26" s="25">
        <v>6.7838440912224369</v>
      </c>
      <c r="CP26" s="25">
        <v>1.1019047619047619</v>
      </c>
      <c r="CQ26" s="25">
        <v>0.20961904761904765</v>
      </c>
      <c r="CR26" s="25">
        <v>0.17041697200380987</v>
      </c>
      <c r="CS26" s="25">
        <v>0.18803651022776499</v>
      </c>
      <c r="CT26" s="25">
        <v>8.9010590784544527E-2</v>
      </c>
      <c r="CU26" s="25">
        <v>81.25875356011916</v>
      </c>
      <c r="CV26" s="25">
        <v>29.942361846376837</v>
      </c>
      <c r="CW26" s="25">
        <v>1.5060839272939468</v>
      </c>
      <c r="CX26" s="25">
        <v>95.229105061516165</v>
      </c>
      <c r="CY26" s="25">
        <v>6.1989722450132536</v>
      </c>
    </row>
    <row r="27" spans="1:103">
      <c r="A27" t="s">
        <v>177</v>
      </c>
      <c r="B27" t="s">
        <v>1090</v>
      </c>
      <c r="C27" t="s">
        <v>164</v>
      </c>
      <c r="D27" t="s">
        <v>165</v>
      </c>
      <c r="E27" t="s">
        <v>959</v>
      </c>
      <c r="F27" t="s">
        <v>182</v>
      </c>
      <c r="G27" t="s">
        <v>236</v>
      </c>
      <c r="H27">
        <v>10.513450000000001</v>
      </c>
      <c r="I27">
        <v>8.4881100000000007</v>
      </c>
      <c r="J27">
        <v>796</v>
      </c>
      <c r="K27" t="s">
        <v>70</v>
      </c>
      <c r="L27" s="18">
        <v>1</v>
      </c>
      <c r="M27" t="s">
        <v>326</v>
      </c>
      <c r="N27" t="s">
        <v>330</v>
      </c>
      <c r="O27">
        <v>1000</v>
      </c>
      <c r="P27" t="s">
        <v>159</v>
      </c>
      <c r="Q27">
        <v>600</v>
      </c>
      <c r="R27">
        <v>3200</v>
      </c>
      <c r="W27">
        <v>2015</v>
      </c>
      <c r="X27">
        <v>1</v>
      </c>
      <c r="Y27" s="19" t="s">
        <v>385</v>
      </c>
      <c r="Z27" s="24">
        <v>5.8</v>
      </c>
      <c r="AA27" s="25">
        <v>0.45196627608334344</v>
      </c>
      <c r="AB27" s="26">
        <v>3.1994767448214639E-2</v>
      </c>
      <c r="AC27" s="25">
        <v>3.2868000000000004</v>
      </c>
      <c r="AD27" s="27">
        <v>50.8</v>
      </c>
      <c r="AE27" s="27">
        <v>27.200000000000003</v>
      </c>
      <c r="AF27" s="27">
        <v>22</v>
      </c>
      <c r="AG27" s="25">
        <v>1.6878963484720586</v>
      </c>
      <c r="AH27" s="25">
        <v>0.5244082716472187</v>
      </c>
      <c r="AI27" s="25">
        <v>0.18598426594469789</v>
      </c>
      <c r="AJ27" s="28">
        <v>5.2350803063769144E-2</v>
      </c>
      <c r="AK27" s="25">
        <v>0</v>
      </c>
      <c r="AL27" s="25">
        <f t="shared" si="5"/>
        <v>2.450639689127744</v>
      </c>
      <c r="AM27" s="29">
        <v>1.9423975374932085</v>
      </c>
      <c r="AN27" s="29">
        <v>1.62903879951332</v>
      </c>
      <c r="AO27" s="30">
        <v>19.244456867675087</v>
      </c>
      <c r="AP27" s="30">
        <v>162.33551613770433</v>
      </c>
      <c r="AQ27" s="31">
        <v>1.6501053633898679</v>
      </c>
      <c r="AR27" s="28">
        <v>2.29883E-2</v>
      </c>
      <c r="AS27" s="28">
        <v>7.7649800000000004</v>
      </c>
      <c r="AT27" t="s">
        <v>155</v>
      </c>
      <c r="AU27">
        <v>1</v>
      </c>
      <c r="AV27" t="s">
        <v>409</v>
      </c>
      <c r="AW27" t="s">
        <v>1006</v>
      </c>
      <c r="AX27" t="s">
        <v>1091</v>
      </c>
      <c r="AY27" s="19" t="s">
        <v>385</v>
      </c>
      <c r="AZ27" s="19" t="s">
        <v>385</v>
      </c>
      <c r="BA27" s="22">
        <v>42131</v>
      </c>
      <c r="BB27" t="s">
        <v>400</v>
      </c>
      <c r="BC27" s="15">
        <v>42226</v>
      </c>
      <c r="BD27" t="s">
        <v>161</v>
      </c>
      <c r="BE27">
        <v>48</v>
      </c>
      <c r="BF27">
        <v>22</v>
      </c>
      <c r="BG27">
        <v>4.28</v>
      </c>
      <c r="BH27">
        <v>0.66</v>
      </c>
      <c r="BI27">
        <v>0.18</v>
      </c>
      <c r="BJ27">
        <v>0.107</v>
      </c>
      <c r="BK27">
        <v>2.5999999999999999E-2</v>
      </c>
      <c r="BL27">
        <v>6</v>
      </c>
      <c r="BM27">
        <f t="shared" si="2"/>
        <v>80.451127819548859</v>
      </c>
      <c r="BN27">
        <v>8.3000000000000004E-2</v>
      </c>
      <c r="BO27">
        <v>16</v>
      </c>
      <c r="BP27">
        <f t="shared" si="0"/>
        <v>652.44287188559645</v>
      </c>
      <c r="BQ27">
        <f t="shared" si="6"/>
        <v>2282.666666666667</v>
      </c>
      <c r="BR27">
        <f t="shared" si="3"/>
        <v>0.65244287188559646</v>
      </c>
      <c r="BS27">
        <f t="shared" si="3"/>
        <v>2.2826666666666671</v>
      </c>
      <c r="BT27">
        <f t="shared" si="4"/>
        <v>2.9351095385522634</v>
      </c>
      <c r="BU27">
        <v>1.8137898686679177</v>
      </c>
      <c r="BV27">
        <v>0.10921755958338344</v>
      </c>
      <c r="BW27">
        <v>2.0645286809290937</v>
      </c>
      <c r="BX27">
        <v>0.48102722729137054</v>
      </c>
      <c r="BY27">
        <v>0.29837152122243521</v>
      </c>
      <c r="BZ27">
        <v>0.15594245600132658</v>
      </c>
      <c r="CA27">
        <v>5.3265864150895839</v>
      </c>
      <c r="CB27">
        <v>133.03624615150716</v>
      </c>
      <c r="CC27">
        <v>41.405543515228196</v>
      </c>
      <c r="CD27">
        <v>14.27832777555945</v>
      </c>
      <c r="CE27">
        <v>4.7087550945700869</v>
      </c>
      <c r="CF27" s="25">
        <v>0.50548446069469843</v>
      </c>
      <c r="CG27" s="25">
        <v>5.3153564899451555E-2</v>
      </c>
      <c r="CH27" s="25">
        <v>0.82952142250392769</v>
      </c>
      <c r="CI27" s="25">
        <v>0.18611471132119667</v>
      </c>
      <c r="CJ27" s="25">
        <v>0.12379657852646275</v>
      </c>
      <c r="CK27" s="25">
        <v>22.94083810743053</v>
      </c>
      <c r="CL27" s="25">
        <v>61.000049546361957</v>
      </c>
      <c r="CM27" s="25">
        <v>1.0085017341114675</v>
      </c>
      <c r="CN27" s="25">
        <v>257.70830338999275</v>
      </c>
      <c r="CO27" s="25">
        <v>13.175134317561213</v>
      </c>
      <c r="CP27" s="25"/>
      <c r="CQ27" s="25"/>
      <c r="CR27" s="25"/>
      <c r="CS27" s="25"/>
      <c r="CT27" s="25"/>
      <c r="CU27" s="25"/>
      <c r="CV27" s="25"/>
      <c r="CW27" s="25"/>
      <c r="CX27" s="25"/>
      <c r="CY27" s="25"/>
    </row>
    <row r="28" spans="1:103">
      <c r="A28" t="s">
        <v>177</v>
      </c>
      <c r="B28" t="s">
        <v>1090</v>
      </c>
      <c r="C28" t="s">
        <v>164</v>
      </c>
      <c r="D28" t="s">
        <v>165</v>
      </c>
      <c r="E28" t="s">
        <v>959</v>
      </c>
      <c r="F28" t="s">
        <v>182</v>
      </c>
      <c r="G28" t="s">
        <v>236</v>
      </c>
      <c r="H28">
        <v>10.513450000000001</v>
      </c>
      <c r="I28">
        <v>8.4881100000000007</v>
      </c>
      <c r="J28">
        <v>796</v>
      </c>
      <c r="K28" t="s">
        <v>70</v>
      </c>
      <c r="L28" s="18">
        <v>1</v>
      </c>
      <c r="M28" t="s">
        <v>326</v>
      </c>
      <c r="N28" t="s">
        <v>330</v>
      </c>
      <c r="O28">
        <v>1000</v>
      </c>
      <c r="P28" t="s">
        <v>159</v>
      </c>
      <c r="Q28">
        <v>600</v>
      </c>
      <c r="R28">
        <v>3200</v>
      </c>
      <c r="W28">
        <v>2015</v>
      </c>
      <c r="X28">
        <v>1</v>
      </c>
      <c r="Y28" s="19"/>
      <c r="Z28" s="24"/>
      <c r="AA28" s="25"/>
      <c r="AB28" s="26"/>
      <c r="AC28" s="25"/>
      <c r="AD28" s="27"/>
      <c r="AE28" s="27"/>
      <c r="AF28" s="27"/>
      <c r="AG28" s="25"/>
      <c r="AH28" s="25"/>
      <c r="AI28" s="25"/>
      <c r="AJ28" s="28"/>
      <c r="AK28" s="25"/>
      <c r="AL28" s="25"/>
      <c r="AM28" s="29"/>
      <c r="AN28" s="29"/>
      <c r="AO28" s="30"/>
      <c r="AP28" s="30"/>
      <c r="AQ28" s="31"/>
      <c r="AR28" s="28"/>
      <c r="AS28" s="28"/>
      <c r="AT28" t="s">
        <v>156</v>
      </c>
      <c r="AU28">
        <v>2</v>
      </c>
      <c r="AV28" t="s">
        <v>409</v>
      </c>
      <c r="AW28" t="s">
        <v>1006</v>
      </c>
      <c r="AX28" t="s">
        <v>1091</v>
      </c>
      <c r="AY28" s="19" t="s">
        <v>385</v>
      </c>
      <c r="AZ28" s="19" t="s">
        <v>385</v>
      </c>
      <c r="BA28" s="22">
        <v>42131</v>
      </c>
      <c r="BB28" t="s">
        <v>400</v>
      </c>
      <c r="BC28" s="15">
        <v>42226</v>
      </c>
      <c r="BD28" t="s">
        <v>161</v>
      </c>
      <c r="BE28">
        <v>44</v>
      </c>
      <c r="BF28">
        <v>21</v>
      </c>
      <c r="BG28">
        <v>5.96</v>
      </c>
      <c r="BH28">
        <v>0.48</v>
      </c>
      <c r="BI28">
        <v>0.18</v>
      </c>
      <c r="BJ28">
        <v>0.108</v>
      </c>
      <c r="BK28">
        <v>2.1999999999999999E-2</v>
      </c>
      <c r="BL28">
        <v>5.8</v>
      </c>
      <c r="BM28">
        <f t="shared" si="2"/>
        <v>83.076923076923066</v>
      </c>
      <c r="BN28">
        <v>9.0999999999999998E-2</v>
      </c>
      <c r="BO28">
        <v>16</v>
      </c>
      <c r="BP28">
        <f t="shared" si="0"/>
        <v>491.03348416289577</v>
      </c>
      <c r="BQ28">
        <f t="shared" si="6"/>
        <v>3178.6666666666665</v>
      </c>
      <c r="BR28">
        <f t="shared" si="3"/>
        <v>0.49103348416289577</v>
      </c>
      <c r="BS28">
        <f t="shared" si="3"/>
        <v>3.1786666666666665</v>
      </c>
      <c r="BT28">
        <f t="shared" si="4"/>
        <v>3.6697001508295624</v>
      </c>
      <c r="CF28" s="25">
        <v>0.38907317073170739</v>
      </c>
      <c r="CG28" s="25">
        <v>6.8292682926829273E-2</v>
      </c>
      <c r="CH28" s="25">
        <v>0.79021762047478528</v>
      </c>
      <c r="CI28" s="25">
        <v>0.18942178417784183</v>
      </c>
      <c r="CJ28" s="25">
        <v>0.1131839607204642</v>
      </c>
      <c r="CK28" s="25">
        <v>18.903432393176221</v>
      </c>
      <c r="CL28" s="25">
        <v>56.349939927437305</v>
      </c>
      <c r="CM28" s="25">
        <v>1.9728195565600783</v>
      </c>
      <c r="CN28" s="25">
        <v>152.46083276717576</v>
      </c>
      <c r="CO28" s="25">
        <v>8.1378513034475048</v>
      </c>
      <c r="CP28" s="25">
        <v>0.87442922374429211</v>
      </c>
      <c r="CQ28" s="25">
        <v>0.21611872146118721</v>
      </c>
      <c r="CR28" s="25">
        <v>0.24678148395739136</v>
      </c>
      <c r="CS28" s="25">
        <v>0.18914915230011861</v>
      </c>
      <c r="CT28" s="25">
        <v>0.10031619677524643</v>
      </c>
      <c r="CU28" s="25">
        <v>81.006341924193634</v>
      </c>
      <c r="CV28" s="25">
        <v>24.094339297639468</v>
      </c>
      <c r="CW28" s="25">
        <v>2.1380584263972375</v>
      </c>
      <c r="CX28" s="25">
        <v>95.792590890282511</v>
      </c>
      <c r="CY28" s="25">
        <v>10.233947622381546</v>
      </c>
    </row>
    <row r="29" spans="1:103">
      <c r="A29" t="s">
        <v>177</v>
      </c>
      <c r="B29" t="s">
        <v>1090</v>
      </c>
      <c r="C29" t="s">
        <v>164</v>
      </c>
      <c r="D29" t="s">
        <v>165</v>
      </c>
      <c r="E29" t="s">
        <v>959</v>
      </c>
      <c r="F29" t="s">
        <v>182</v>
      </c>
      <c r="G29" t="s">
        <v>236</v>
      </c>
      <c r="H29">
        <v>10.513450000000001</v>
      </c>
      <c r="I29">
        <v>8.4881100000000007</v>
      </c>
      <c r="J29">
        <v>796</v>
      </c>
      <c r="K29" t="s">
        <v>70</v>
      </c>
      <c r="L29" s="18">
        <v>1</v>
      </c>
      <c r="M29" t="s">
        <v>326</v>
      </c>
      <c r="N29" t="s">
        <v>330</v>
      </c>
      <c r="O29">
        <v>1000</v>
      </c>
      <c r="P29" t="s">
        <v>159</v>
      </c>
      <c r="Q29">
        <v>600</v>
      </c>
      <c r="R29">
        <v>3200</v>
      </c>
      <c r="W29">
        <v>2015</v>
      </c>
      <c r="X29">
        <v>1</v>
      </c>
      <c r="Y29" s="19"/>
      <c r="Z29" s="24"/>
      <c r="AA29" s="25"/>
      <c r="AB29" s="26"/>
      <c r="AC29" s="25"/>
      <c r="AD29" s="27"/>
      <c r="AE29" s="27"/>
      <c r="AF29" s="27"/>
      <c r="AG29" s="25"/>
      <c r="AH29" s="25"/>
      <c r="AI29" s="25"/>
      <c r="AJ29" s="28"/>
      <c r="AK29" s="25"/>
      <c r="AL29" s="25"/>
      <c r="AM29" s="29"/>
      <c r="AN29" s="29"/>
      <c r="AO29" s="30"/>
      <c r="AP29" s="30"/>
      <c r="AQ29" s="31"/>
      <c r="AR29" s="28"/>
      <c r="AS29" s="28"/>
      <c r="AT29" t="s">
        <v>157</v>
      </c>
      <c r="AU29">
        <v>3</v>
      </c>
      <c r="AV29" t="s">
        <v>409</v>
      </c>
      <c r="AW29" t="s">
        <v>1006</v>
      </c>
      <c r="AX29" t="s">
        <v>1091</v>
      </c>
      <c r="AY29" s="19" t="s">
        <v>385</v>
      </c>
      <c r="AZ29" s="19" t="s">
        <v>385</v>
      </c>
      <c r="BA29" s="22">
        <v>42131</v>
      </c>
      <c r="BB29" t="s">
        <v>400</v>
      </c>
      <c r="BC29" s="15">
        <v>42226</v>
      </c>
      <c r="BD29" t="s">
        <v>161</v>
      </c>
      <c r="BE29">
        <v>40</v>
      </c>
      <c r="BF29">
        <v>21</v>
      </c>
      <c r="BG29">
        <v>5.32</v>
      </c>
      <c r="BH29">
        <v>0.86</v>
      </c>
      <c r="BI29">
        <v>0.18</v>
      </c>
      <c r="BJ29">
        <v>5.7000000000000002E-2</v>
      </c>
      <c r="BK29">
        <v>2.1999999999999999E-2</v>
      </c>
      <c r="BL29">
        <v>0</v>
      </c>
      <c r="BM29">
        <f t="shared" si="2"/>
        <v>72.151898734177223</v>
      </c>
      <c r="BN29">
        <v>0.11899999999999999</v>
      </c>
      <c r="BO29">
        <v>17</v>
      </c>
      <c r="BP29">
        <f t="shared" si="0"/>
        <v>811.11938446264594</v>
      </c>
      <c r="BQ29">
        <f t="shared" si="6"/>
        <v>2837.333333333333</v>
      </c>
      <c r="BR29">
        <f t="shared" si="3"/>
        <v>0.81111938446264598</v>
      </c>
      <c r="BS29">
        <f t="shared" si="3"/>
        <v>2.837333333333333</v>
      </c>
      <c r="BT29">
        <f t="shared" si="4"/>
        <v>3.6484527177959789</v>
      </c>
      <c r="BU29">
        <v>2.3845776031434185</v>
      </c>
      <c r="BV29">
        <v>0.12077559564848397</v>
      </c>
      <c r="BW29">
        <v>2.8385009338169973</v>
      </c>
      <c r="BX29">
        <v>0.3266548969146636</v>
      </c>
      <c r="BY29">
        <v>0.2720635579203674</v>
      </c>
      <c r="BZ29">
        <v>0.17322559745027807</v>
      </c>
      <c r="CA29">
        <v>6.4574683189990312</v>
      </c>
      <c r="CB29">
        <v>108.35646817715802</v>
      </c>
      <c r="CC29">
        <v>101.98377849607169</v>
      </c>
      <c r="CD29">
        <v>14.03097864558312</v>
      </c>
      <c r="CE29">
        <v>5.5055667260459238</v>
      </c>
      <c r="CF29" s="25"/>
      <c r="CG29" s="25"/>
      <c r="CH29" s="25"/>
      <c r="CI29" s="25"/>
      <c r="CJ29" s="25"/>
      <c r="CK29" s="25"/>
      <c r="CL29" s="25"/>
      <c r="CM29" s="25"/>
      <c r="CN29" s="25"/>
      <c r="CO29" s="25"/>
      <c r="CP29" s="25">
        <v>0.92816091954022983</v>
      </c>
      <c r="CQ29" s="25">
        <v>0.15747126436781608</v>
      </c>
      <c r="CR29" s="25">
        <v>0.18902382693612285</v>
      </c>
      <c r="CS29" s="25">
        <v>0.21105893044777352</v>
      </c>
      <c r="CT29" s="25">
        <v>8.2618158061788988E-2</v>
      </c>
      <c r="CU29" s="25">
        <v>84.321827994523076</v>
      </c>
      <c r="CV29" s="25">
        <v>30.525946110249247</v>
      </c>
      <c r="CW29" s="25">
        <v>4.0627319162702626</v>
      </c>
      <c r="CX29" s="25">
        <v>152.08945854145782</v>
      </c>
      <c r="CY29" s="25">
        <v>6.3197917940165107</v>
      </c>
    </row>
    <row r="30" spans="1:103">
      <c r="A30" t="s">
        <v>177</v>
      </c>
      <c r="B30" t="s">
        <v>1090</v>
      </c>
      <c r="C30" t="s">
        <v>164</v>
      </c>
      <c r="D30" t="s">
        <v>165</v>
      </c>
      <c r="E30" t="s">
        <v>959</v>
      </c>
      <c r="F30" t="s">
        <v>182</v>
      </c>
      <c r="G30" t="s">
        <v>236</v>
      </c>
      <c r="H30">
        <v>10.513450000000001</v>
      </c>
      <c r="I30">
        <v>8.4881100000000007</v>
      </c>
      <c r="J30">
        <v>796</v>
      </c>
      <c r="K30" t="s">
        <v>70</v>
      </c>
      <c r="L30" s="18">
        <v>1</v>
      </c>
      <c r="M30" t="s">
        <v>326</v>
      </c>
      <c r="N30" t="s">
        <v>330</v>
      </c>
      <c r="O30">
        <v>1000</v>
      </c>
      <c r="P30" t="s">
        <v>159</v>
      </c>
      <c r="Q30">
        <v>600</v>
      </c>
      <c r="R30">
        <v>3200</v>
      </c>
      <c r="W30">
        <v>2015</v>
      </c>
      <c r="X30">
        <v>1</v>
      </c>
      <c r="Y30" s="19"/>
      <c r="Z30" s="24"/>
      <c r="AA30" s="25"/>
      <c r="AB30" s="26"/>
      <c r="AC30" s="25"/>
      <c r="AD30" s="27"/>
      <c r="AE30" s="27"/>
      <c r="AF30" s="27"/>
      <c r="AG30" s="25"/>
      <c r="AH30" s="25"/>
      <c r="AI30" s="25"/>
      <c r="AJ30" s="28"/>
      <c r="AK30" s="25"/>
      <c r="AL30" s="25"/>
      <c r="AM30" s="29"/>
      <c r="AN30" s="29"/>
      <c r="AO30" s="30"/>
      <c r="AP30" s="30"/>
      <c r="AQ30" s="31"/>
      <c r="AR30" s="28"/>
      <c r="AS30" s="28"/>
      <c r="AT30" t="s">
        <v>158</v>
      </c>
      <c r="AU30">
        <v>4</v>
      </c>
      <c r="AV30" t="s">
        <v>409</v>
      </c>
      <c r="AW30" t="s">
        <v>1006</v>
      </c>
      <c r="AX30" t="s">
        <v>1091</v>
      </c>
      <c r="AY30" s="19" t="s">
        <v>385</v>
      </c>
      <c r="AZ30" s="19" t="s">
        <v>385</v>
      </c>
      <c r="BA30" s="22">
        <v>42131</v>
      </c>
      <c r="BB30" t="s">
        <v>400</v>
      </c>
      <c r="BC30" s="15">
        <v>42226</v>
      </c>
      <c r="BD30" t="s">
        <v>161</v>
      </c>
      <c r="BE30">
        <v>48</v>
      </c>
      <c r="BF30">
        <v>47</v>
      </c>
      <c r="BG30">
        <v>12.5</v>
      </c>
      <c r="BH30">
        <v>5.98</v>
      </c>
      <c r="BI30">
        <v>0.62</v>
      </c>
      <c r="BJ30">
        <v>0.33100000000000002</v>
      </c>
      <c r="BK30">
        <v>8.2000000000000003E-2</v>
      </c>
      <c r="BL30">
        <v>10</v>
      </c>
      <c r="BM30">
        <f t="shared" si="2"/>
        <v>80.145278450363193</v>
      </c>
      <c r="BN30">
        <v>0.11600000000000001</v>
      </c>
      <c r="BO30">
        <v>20</v>
      </c>
      <c r="BP30">
        <f t="shared" si="0"/>
        <v>5638.4560603902573</v>
      </c>
      <c r="BQ30">
        <f t="shared" si="6"/>
        <v>6666.6666666666661</v>
      </c>
      <c r="BR30">
        <f t="shared" si="3"/>
        <v>5.6384560603902569</v>
      </c>
      <c r="BS30">
        <f t="shared" si="3"/>
        <v>6.6666666666666661</v>
      </c>
      <c r="BT30">
        <f t="shared" si="4"/>
        <v>12.305122727056922</v>
      </c>
      <c r="BU30">
        <v>2.448209099709584</v>
      </c>
      <c r="BV30">
        <v>0.26856635615710428</v>
      </c>
      <c r="BW30">
        <v>2.2393586018309386</v>
      </c>
      <c r="BX30">
        <v>0.65629679733556401</v>
      </c>
      <c r="BY30">
        <v>0.41016793368906723</v>
      </c>
      <c r="BZ30">
        <v>0.16222165425335258</v>
      </c>
      <c r="CA30">
        <v>7.1291450893912627</v>
      </c>
      <c r="CB30">
        <v>125.77436948889984</v>
      </c>
      <c r="CC30">
        <v>97.125221998799518</v>
      </c>
      <c r="CD30">
        <v>12.271612377037675</v>
      </c>
      <c r="CE30">
        <v>3.8633056825927361</v>
      </c>
      <c r="CF30" s="25"/>
      <c r="CG30" s="25"/>
      <c r="CH30" s="25"/>
      <c r="CI30" s="25"/>
      <c r="CJ30" s="25"/>
      <c r="CK30" s="25"/>
      <c r="CL30" s="25"/>
      <c r="CM30" s="25"/>
      <c r="CN30" s="25"/>
      <c r="CO30" s="25"/>
      <c r="CP30" s="25">
        <v>1.0257731958762888</v>
      </c>
      <c r="CQ30" s="25">
        <v>0.14076850984067479</v>
      </c>
      <c r="CR30" s="25">
        <v>0.18733862194115</v>
      </c>
      <c r="CS30" s="25">
        <v>0.20917727579296425</v>
      </c>
      <c r="CT30" s="25">
        <v>8.1881592016661606E-2</v>
      </c>
      <c r="CU30" s="25">
        <v>82.838152250735547</v>
      </c>
      <c r="CV30" s="25">
        <v>18.147199412319885</v>
      </c>
      <c r="CW30" s="25">
        <v>2.1475891474658733</v>
      </c>
      <c r="CX30" s="25">
        <v>209.60771798360841</v>
      </c>
      <c r="CY30" s="25">
        <v>6.9351548867570711</v>
      </c>
    </row>
    <row r="31" spans="1:103">
      <c r="A31" t="s">
        <v>177</v>
      </c>
      <c r="B31" t="s">
        <v>1090</v>
      </c>
      <c r="C31" t="s">
        <v>164</v>
      </c>
      <c r="D31" t="s">
        <v>165</v>
      </c>
      <c r="E31" t="s">
        <v>959</v>
      </c>
      <c r="F31" t="s">
        <v>182</v>
      </c>
      <c r="G31" t="s">
        <v>236</v>
      </c>
      <c r="H31">
        <v>10.513450000000001</v>
      </c>
      <c r="I31">
        <v>8.4881100000000007</v>
      </c>
      <c r="J31">
        <v>796</v>
      </c>
      <c r="K31" t="s">
        <v>70</v>
      </c>
      <c r="L31" s="18">
        <v>1</v>
      </c>
      <c r="M31" t="s">
        <v>326</v>
      </c>
      <c r="N31" t="s">
        <v>330</v>
      </c>
      <c r="O31">
        <v>1000</v>
      </c>
      <c r="P31" t="s">
        <v>159</v>
      </c>
      <c r="Q31">
        <v>600</v>
      </c>
      <c r="R31">
        <v>3200</v>
      </c>
      <c r="W31">
        <v>2015</v>
      </c>
      <c r="X31">
        <v>1</v>
      </c>
      <c r="Y31" s="19"/>
      <c r="Z31" s="24"/>
      <c r="AA31" s="25"/>
      <c r="AB31" s="26"/>
      <c r="AC31" s="25"/>
      <c r="AD31" s="27"/>
      <c r="AE31" s="27"/>
      <c r="AF31" s="27"/>
      <c r="AG31" s="25"/>
      <c r="AH31" s="25"/>
      <c r="AI31" s="25"/>
      <c r="AJ31" s="28"/>
      <c r="AK31" s="25"/>
      <c r="AL31" s="25"/>
      <c r="AM31" s="29"/>
      <c r="AN31" s="29"/>
      <c r="AO31" s="30"/>
      <c r="AP31" s="30"/>
      <c r="AQ31" s="31"/>
      <c r="AR31" s="28"/>
      <c r="AS31" s="28"/>
      <c r="AT31" t="s">
        <v>159</v>
      </c>
      <c r="AU31">
        <v>5</v>
      </c>
      <c r="AV31" t="s">
        <v>409</v>
      </c>
      <c r="AW31" t="s">
        <v>1006</v>
      </c>
      <c r="AX31" t="s">
        <v>1091</v>
      </c>
      <c r="AY31" s="19" t="s">
        <v>385</v>
      </c>
      <c r="AZ31" s="19" t="s">
        <v>385</v>
      </c>
      <c r="BA31" s="22">
        <v>42131</v>
      </c>
      <c r="BB31" t="s">
        <v>400</v>
      </c>
      <c r="BC31" s="15">
        <v>42226</v>
      </c>
      <c r="BD31" t="s">
        <v>161</v>
      </c>
      <c r="BE31">
        <v>43</v>
      </c>
      <c r="BF31">
        <v>41</v>
      </c>
      <c r="BG31">
        <v>9.1199999999999992</v>
      </c>
      <c r="BH31">
        <v>5.18</v>
      </c>
      <c r="BI31">
        <v>1.02</v>
      </c>
      <c r="BJ31">
        <v>0.62</v>
      </c>
      <c r="BK31">
        <v>9.6000000000000002E-2</v>
      </c>
      <c r="BL31">
        <v>10.3</v>
      </c>
      <c r="BM31">
        <f t="shared" si="2"/>
        <v>86.592178770949729</v>
      </c>
      <c r="BN31">
        <v>0.10199999999999999</v>
      </c>
      <c r="BO31">
        <v>23</v>
      </c>
      <c r="BP31">
        <f t="shared" si="0"/>
        <v>5259.4391499616613</v>
      </c>
      <c r="BQ31">
        <f t="shared" si="6"/>
        <v>4863.9999999999991</v>
      </c>
      <c r="BR31">
        <f t="shared" si="3"/>
        <v>5.2594391499616613</v>
      </c>
      <c r="BS31">
        <f t="shared" si="3"/>
        <v>4.863999999999999</v>
      </c>
      <c r="BT31">
        <f t="shared" si="4"/>
        <v>10.12343914996166</v>
      </c>
      <c r="BU31">
        <v>1.632422243166824</v>
      </c>
      <c r="BV31">
        <v>0.15031418300813354</v>
      </c>
      <c r="BW31">
        <v>2.0150478533492993</v>
      </c>
      <c r="BX31">
        <v>0.47758714012926146</v>
      </c>
      <c r="BY31">
        <v>0.30678182015135147</v>
      </c>
      <c r="BZ31">
        <v>0.1285869034660774</v>
      </c>
      <c r="CA31">
        <v>4.9613581039005732</v>
      </c>
      <c r="CB31">
        <v>107.34592969149682</v>
      </c>
      <c r="CC31">
        <v>62.881508348168978</v>
      </c>
      <c r="CD31">
        <v>7.743224701410762</v>
      </c>
      <c r="CE31">
        <v>3.6907155214122924</v>
      </c>
      <c r="CF31" s="25">
        <v>0.27537243947858475</v>
      </c>
      <c r="CG31" s="25">
        <v>5.1117318435754198E-2</v>
      </c>
      <c r="CH31" s="25">
        <v>0.79068667717822727</v>
      </c>
      <c r="CI31" s="25">
        <v>0.27121241085689995</v>
      </c>
      <c r="CJ31" s="25">
        <v>0.12639160846239858</v>
      </c>
      <c r="CK31" s="25">
        <v>20.228497302852688</v>
      </c>
      <c r="CL31" s="25">
        <v>88.956267676346044</v>
      </c>
      <c r="CM31" s="25">
        <v>1.004119061196449</v>
      </c>
      <c r="CN31" s="25">
        <v>149.14806720729024</v>
      </c>
      <c r="CO31" s="25">
        <v>7.9610269149129129</v>
      </c>
      <c r="CP31" s="25">
        <v>0.88416988416988418</v>
      </c>
      <c r="CQ31" s="25">
        <v>0.14126447876447878</v>
      </c>
      <c r="CR31" s="25">
        <v>0.15687964538764937</v>
      </c>
      <c r="CS31" s="25">
        <v>0.22812154319331504</v>
      </c>
      <c r="CT31" s="25">
        <v>7.6467115096497645E-2</v>
      </c>
      <c r="CU31" s="25">
        <v>82.022690382307317</v>
      </c>
      <c r="CV31" s="25">
        <v>24.177793219006851</v>
      </c>
      <c r="CW31" s="25">
        <v>2.1454638736930223</v>
      </c>
      <c r="CX31" s="25">
        <v>96.124381160560588</v>
      </c>
      <c r="CY31" s="25">
        <v>6.2572505590435608</v>
      </c>
    </row>
    <row r="32" spans="1:103">
      <c r="A32" t="s">
        <v>177</v>
      </c>
      <c r="B32" t="s">
        <v>1090</v>
      </c>
      <c r="C32" t="s">
        <v>164</v>
      </c>
      <c r="D32" t="s">
        <v>165</v>
      </c>
      <c r="E32" t="s">
        <v>959</v>
      </c>
      <c r="F32" t="s">
        <v>182</v>
      </c>
      <c r="G32" t="s">
        <v>236</v>
      </c>
      <c r="H32">
        <v>10.513450000000001</v>
      </c>
      <c r="I32">
        <v>8.4881100000000007</v>
      </c>
      <c r="J32">
        <v>796</v>
      </c>
      <c r="K32" t="s">
        <v>70</v>
      </c>
      <c r="L32" s="18">
        <v>1</v>
      </c>
      <c r="M32" t="s">
        <v>326</v>
      </c>
      <c r="N32" t="s">
        <v>330</v>
      </c>
      <c r="O32">
        <v>1000</v>
      </c>
      <c r="P32" t="s">
        <v>159</v>
      </c>
      <c r="Q32">
        <v>600</v>
      </c>
      <c r="R32">
        <v>3200</v>
      </c>
      <c r="W32">
        <v>2015</v>
      </c>
      <c r="X32">
        <v>1</v>
      </c>
      <c r="Y32" s="19"/>
      <c r="Z32" s="24"/>
      <c r="AA32" s="25"/>
      <c r="AB32" s="26"/>
      <c r="AC32" s="25"/>
      <c r="AD32" s="27"/>
      <c r="AE32" s="27"/>
      <c r="AF32" s="27"/>
      <c r="AG32" s="25"/>
      <c r="AH32" s="25"/>
      <c r="AI32" s="25"/>
      <c r="AJ32" s="28"/>
      <c r="AK32" s="25"/>
      <c r="AL32" s="25"/>
      <c r="AM32" s="29"/>
      <c r="AN32" s="29"/>
      <c r="AO32" s="30"/>
      <c r="AP32" s="30"/>
      <c r="AQ32" s="31"/>
      <c r="AR32" s="28"/>
      <c r="AS32" s="28"/>
      <c r="AT32" t="s">
        <v>160</v>
      </c>
      <c r="AU32">
        <v>6</v>
      </c>
      <c r="AV32" t="s">
        <v>409</v>
      </c>
      <c r="AW32" t="s">
        <v>1006</v>
      </c>
      <c r="AX32" t="s">
        <v>1091</v>
      </c>
      <c r="AY32" s="19" t="s">
        <v>385</v>
      </c>
      <c r="AZ32" s="19" t="s">
        <v>385</v>
      </c>
      <c r="BA32" s="22">
        <v>42131</v>
      </c>
      <c r="BB32" t="s">
        <v>400</v>
      </c>
      <c r="BC32" s="15">
        <v>42226</v>
      </c>
      <c r="BD32" t="s">
        <v>161</v>
      </c>
      <c r="BE32">
        <v>35</v>
      </c>
      <c r="BF32">
        <v>32</v>
      </c>
      <c r="BG32">
        <v>7.96</v>
      </c>
      <c r="BH32">
        <v>4.3499999999999996</v>
      </c>
      <c r="BI32">
        <v>0.84</v>
      </c>
      <c r="BJ32">
        <v>0.44900000000000001</v>
      </c>
      <c r="BK32">
        <v>0.113</v>
      </c>
      <c r="BL32">
        <v>10</v>
      </c>
      <c r="BM32">
        <f t="shared" si="2"/>
        <v>79.893238434163692</v>
      </c>
      <c r="BN32">
        <v>0.13900000000000001</v>
      </c>
      <c r="BO32">
        <v>23</v>
      </c>
      <c r="BP32">
        <f t="shared" si="0"/>
        <v>4088.6539669248477</v>
      </c>
      <c r="BQ32">
        <f t="shared" si="6"/>
        <v>4245.333333333333</v>
      </c>
      <c r="BR32">
        <f t="shared" si="3"/>
        <v>4.0886539669248476</v>
      </c>
      <c r="BS32">
        <f t="shared" si="3"/>
        <v>4.245333333333333</v>
      </c>
      <c r="BT32">
        <f t="shared" si="4"/>
        <v>8.3339873002581797</v>
      </c>
      <c r="BU32">
        <v>1.9476464937560038</v>
      </c>
      <c r="BV32">
        <v>0.15244538447635686</v>
      </c>
      <c r="BW32">
        <v>2.547864443504134</v>
      </c>
      <c r="BX32">
        <v>0.49855975633806404</v>
      </c>
      <c r="BY32">
        <v>0.33376922773447115</v>
      </c>
      <c r="BZ32">
        <v>0.15709103845457692</v>
      </c>
      <c r="CA32">
        <v>4.753759653129733</v>
      </c>
      <c r="CB32">
        <v>98.088719588214147</v>
      </c>
      <c r="CC32">
        <v>64.955504222449136</v>
      </c>
      <c r="CD32">
        <v>9.2661291041017524</v>
      </c>
      <c r="CE32">
        <v>14.29090619125199</v>
      </c>
      <c r="CF32" s="25">
        <v>0.51004784688995219</v>
      </c>
      <c r="CG32" s="25">
        <v>3.7722488038277519E-2</v>
      </c>
      <c r="CH32" s="25">
        <v>0.89506216699463448</v>
      </c>
      <c r="CI32" s="25">
        <v>0.48781333730957044</v>
      </c>
      <c r="CJ32" s="25">
        <v>0.22759693725664662</v>
      </c>
      <c r="CK32" s="25">
        <v>24.157666886993056</v>
      </c>
      <c r="CL32" s="25">
        <v>125.50791127721945</v>
      </c>
      <c r="CM32" s="25">
        <v>1.02288764177956</v>
      </c>
      <c r="CN32" s="25">
        <v>75.814991521838408</v>
      </c>
      <c r="CO32" s="25">
        <v>8.1098311563131542</v>
      </c>
      <c r="CP32" s="25">
        <v>0.97033898305084743</v>
      </c>
      <c r="CQ32" s="25">
        <v>0.18766478342749532</v>
      </c>
      <c r="CR32" s="25">
        <v>0.18405677746918822</v>
      </c>
      <c r="CS32" s="25">
        <v>0.26197270887985447</v>
      </c>
      <c r="CT32" s="25">
        <v>9.8998173751922033E-2</v>
      </c>
      <c r="CU32" s="25">
        <v>81.386972941233608</v>
      </c>
      <c r="CV32" s="25">
        <v>23.777771336064646</v>
      </c>
      <c r="CW32" s="25">
        <v>2.1099671478022377</v>
      </c>
      <c r="CX32" s="25">
        <v>205.9357579605379</v>
      </c>
      <c r="CY32" s="25">
        <v>8.7879315219605463</v>
      </c>
    </row>
    <row r="33" spans="1:103">
      <c r="A33" t="s">
        <v>177</v>
      </c>
      <c r="B33" t="s">
        <v>1090</v>
      </c>
      <c r="C33" t="s">
        <v>164</v>
      </c>
      <c r="D33" t="s">
        <v>165</v>
      </c>
      <c r="E33" t="s">
        <v>959</v>
      </c>
      <c r="F33" t="s">
        <v>183</v>
      </c>
      <c r="G33" t="s">
        <v>237</v>
      </c>
      <c r="H33">
        <v>10.50512</v>
      </c>
      <c r="I33">
        <v>8.48386</v>
      </c>
      <c r="J33">
        <v>791</v>
      </c>
      <c r="K33" t="s">
        <v>71</v>
      </c>
      <c r="L33" s="18">
        <v>1</v>
      </c>
      <c r="M33" t="s">
        <v>328</v>
      </c>
      <c r="P33" t="s">
        <v>159</v>
      </c>
      <c r="Q33">
        <v>250</v>
      </c>
      <c r="R33">
        <v>2600</v>
      </c>
      <c r="S33" t="s">
        <v>329</v>
      </c>
      <c r="T33">
        <v>1300</v>
      </c>
      <c r="W33">
        <v>2015</v>
      </c>
      <c r="X33">
        <v>1</v>
      </c>
      <c r="Y33" s="19" t="s">
        <v>385</v>
      </c>
      <c r="Z33" s="24">
        <v>5.4</v>
      </c>
      <c r="AA33" s="25">
        <v>0.4581910096547589</v>
      </c>
      <c r="AB33" s="26">
        <v>2.4571824616839176E-2</v>
      </c>
      <c r="AC33" s="25">
        <v>2.6724600000000001</v>
      </c>
      <c r="AD33" s="27">
        <v>60</v>
      </c>
      <c r="AE33" s="27">
        <v>23.200000000000003</v>
      </c>
      <c r="AF33" s="27">
        <v>16.8</v>
      </c>
      <c r="AG33" s="25">
        <v>0.93812025198410931</v>
      </c>
      <c r="AH33" s="25">
        <v>0.26646651905973134</v>
      </c>
      <c r="AI33" s="25">
        <v>0.16742087732511807</v>
      </c>
      <c r="AJ33" s="28">
        <v>4.8324756449170531E-2</v>
      </c>
      <c r="AK33" s="25">
        <v>0</v>
      </c>
      <c r="AL33" s="25">
        <f t="shared" si="5"/>
        <v>1.4203324048181292</v>
      </c>
      <c r="AM33" s="29">
        <v>1.9423975374932085</v>
      </c>
      <c r="AN33" s="29">
        <v>2.5010139245640111</v>
      </c>
      <c r="AO33" s="30">
        <v>14.206703680217588</v>
      </c>
      <c r="AP33" s="30">
        <v>202.87379468112627</v>
      </c>
      <c r="AQ33" s="31">
        <v>1.5657910234766248</v>
      </c>
      <c r="AR33" s="28">
        <v>2.3229300000000001E-2</v>
      </c>
      <c r="AS33" s="28">
        <v>6.0267299999999997</v>
      </c>
      <c r="AT33" t="s">
        <v>155</v>
      </c>
      <c r="AU33">
        <v>1</v>
      </c>
      <c r="AV33" t="s">
        <v>409</v>
      </c>
      <c r="AW33" t="s">
        <v>1006</v>
      </c>
      <c r="AX33" t="s">
        <v>1091</v>
      </c>
      <c r="AY33" s="19" t="s">
        <v>385</v>
      </c>
      <c r="AZ33" s="19" t="s">
        <v>385</v>
      </c>
      <c r="BA33" s="22">
        <v>42131</v>
      </c>
      <c r="BB33" t="s">
        <v>400</v>
      </c>
      <c r="BC33" s="15">
        <v>42226</v>
      </c>
      <c r="BD33" t="s">
        <v>161</v>
      </c>
      <c r="BE33">
        <v>29</v>
      </c>
      <c r="BF33">
        <v>11</v>
      </c>
      <c r="BG33">
        <v>2.4</v>
      </c>
      <c r="BH33">
        <v>0.16</v>
      </c>
      <c r="BI33">
        <v>0.08</v>
      </c>
      <c r="BJ33">
        <v>6.3E-2</v>
      </c>
      <c r="BK33">
        <v>1.7999999999999999E-2</v>
      </c>
      <c r="BL33">
        <v>0</v>
      </c>
      <c r="BM33">
        <f t="shared" si="2"/>
        <v>77.777777777777786</v>
      </c>
      <c r="BN33">
        <v>9.1999999999999998E-2</v>
      </c>
      <c r="BO33">
        <v>18</v>
      </c>
      <c r="BP33">
        <f t="shared" si="0"/>
        <v>162.67247639796662</v>
      </c>
      <c r="BQ33">
        <f t="shared" si="6"/>
        <v>1279.9999999999998</v>
      </c>
      <c r="BR33">
        <f t="shared" si="3"/>
        <v>0.16267247639796661</v>
      </c>
      <c r="BS33">
        <f t="shared" si="3"/>
        <v>1.2799999999999998</v>
      </c>
      <c r="BT33">
        <f t="shared" si="4"/>
        <v>1.4426724763979664</v>
      </c>
      <c r="CF33" s="25">
        <v>0.31905916585838995</v>
      </c>
      <c r="CG33" s="25">
        <v>4.8365664403491757E-2</v>
      </c>
      <c r="CH33" s="25">
        <v>1.0690575821858272</v>
      </c>
      <c r="CI33" s="25">
        <v>0.23454143194981736</v>
      </c>
      <c r="CJ33" s="25">
        <v>0.14534793075955438</v>
      </c>
      <c r="CK33" s="25">
        <v>24.353673510110298</v>
      </c>
      <c r="CL33" s="25">
        <v>105.0142488482215</v>
      </c>
      <c r="CM33" s="25">
        <v>1.9114932671404681</v>
      </c>
      <c r="CN33" s="25">
        <v>419.78747723904297</v>
      </c>
      <c r="CO33" s="25">
        <v>16.784915520640173</v>
      </c>
      <c r="CP33" s="25">
        <v>0.90205223880597019</v>
      </c>
      <c r="CQ33" s="25">
        <v>0.20060634328358212</v>
      </c>
      <c r="CR33" s="25">
        <v>0.22608381101717678</v>
      </c>
      <c r="CS33" s="25">
        <v>0.26770458316663392</v>
      </c>
      <c r="CT33" s="25">
        <v>0.11075758790771742</v>
      </c>
      <c r="CU33" s="25">
        <v>82.430560548305863</v>
      </c>
      <c r="CV33" s="25">
        <v>30.374151251421555</v>
      </c>
      <c r="CW33" s="25">
        <v>2.7846969036372133</v>
      </c>
      <c r="CX33" s="25">
        <v>151.33317083115719</v>
      </c>
      <c r="CY33" s="25">
        <v>9.6508068864268299</v>
      </c>
    </row>
    <row r="34" spans="1:103">
      <c r="A34" t="s">
        <v>177</v>
      </c>
      <c r="B34" t="s">
        <v>1090</v>
      </c>
      <c r="C34" t="s">
        <v>164</v>
      </c>
      <c r="D34" t="s">
        <v>165</v>
      </c>
      <c r="E34" t="s">
        <v>959</v>
      </c>
      <c r="F34" t="s">
        <v>183</v>
      </c>
      <c r="G34" t="s">
        <v>237</v>
      </c>
      <c r="H34">
        <v>10.50512</v>
      </c>
      <c r="I34">
        <v>8.48386</v>
      </c>
      <c r="J34">
        <v>791</v>
      </c>
      <c r="K34" t="s">
        <v>71</v>
      </c>
      <c r="L34" s="18">
        <v>1</v>
      </c>
      <c r="M34" t="s">
        <v>328</v>
      </c>
      <c r="P34" t="s">
        <v>159</v>
      </c>
      <c r="Q34">
        <v>250</v>
      </c>
      <c r="R34">
        <v>2600</v>
      </c>
      <c r="S34" t="s">
        <v>329</v>
      </c>
      <c r="T34">
        <v>1300</v>
      </c>
      <c r="W34">
        <v>2015</v>
      </c>
      <c r="X34">
        <v>1</v>
      </c>
      <c r="Y34" s="19"/>
      <c r="Z34" s="24"/>
      <c r="AA34" s="25"/>
      <c r="AB34" s="26"/>
      <c r="AC34" s="25"/>
      <c r="AD34" s="27"/>
      <c r="AE34" s="27"/>
      <c r="AF34" s="27"/>
      <c r="AG34" s="25"/>
      <c r="AH34" s="25"/>
      <c r="AI34" s="25"/>
      <c r="AJ34" s="28"/>
      <c r="AK34" s="25"/>
      <c r="AL34" s="25"/>
      <c r="AM34" s="29"/>
      <c r="AN34" s="29"/>
      <c r="AO34" s="30"/>
      <c r="AP34" s="30"/>
      <c r="AQ34" s="31"/>
      <c r="AR34" s="28"/>
      <c r="AS34" s="28"/>
      <c r="AT34" t="s">
        <v>156</v>
      </c>
      <c r="AU34">
        <v>2</v>
      </c>
      <c r="AV34" t="s">
        <v>409</v>
      </c>
      <c r="AW34" t="s">
        <v>1006</v>
      </c>
      <c r="AX34" t="s">
        <v>1091</v>
      </c>
      <c r="AY34" s="19" t="s">
        <v>385</v>
      </c>
      <c r="AZ34" s="19" t="s">
        <v>385</v>
      </c>
      <c r="BA34" s="22">
        <v>42131</v>
      </c>
      <c r="BB34" t="s">
        <v>400</v>
      </c>
      <c r="BC34" s="15">
        <v>42226</v>
      </c>
      <c r="BD34" t="s">
        <v>161</v>
      </c>
      <c r="BE34">
        <v>38</v>
      </c>
      <c r="BF34">
        <v>10</v>
      </c>
      <c r="BG34">
        <v>2.64</v>
      </c>
      <c r="BH34">
        <v>0.14000000000000001</v>
      </c>
      <c r="BI34">
        <v>0.08</v>
      </c>
      <c r="BJ34">
        <v>0.04</v>
      </c>
      <c r="BK34">
        <v>1.4999999999999999E-2</v>
      </c>
      <c r="BL34">
        <v>0</v>
      </c>
      <c r="BM34">
        <f t="shared" si="2"/>
        <v>72.727272727272734</v>
      </c>
      <c r="BN34">
        <v>7.0000000000000007E-2</v>
      </c>
      <c r="BO34">
        <v>15</v>
      </c>
      <c r="BP34">
        <f t="shared" si="0"/>
        <v>133.09566250742725</v>
      </c>
      <c r="BQ34">
        <f t="shared" si="6"/>
        <v>1408</v>
      </c>
      <c r="BR34">
        <f t="shared" si="3"/>
        <v>0.13309566250742724</v>
      </c>
      <c r="BS34">
        <f t="shared" si="3"/>
        <v>1.4079999999999999</v>
      </c>
      <c r="BT34">
        <f t="shared" si="4"/>
        <v>1.5410956625074272</v>
      </c>
      <c r="BU34">
        <v>0.91190706679574063</v>
      </c>
      <c r="BV34">
        <v>0.33523270402170235</v>
      </c>
      <c r="BW34">
        <v>2.7257940456227816</v>
      </c>
      <c r="BX34">
        <v>0.21481129796808748</v>
      </c>
      <c r="BY34">
        <v>0.14586879007688316</v>
      </c>
      <c r="BZ34">
        <v>9.2476112158378684E-2</v>
      </c>
      <c r="CA34">
        <v>2.6690942266378892</v>
      </c>
      <c r="CB34">
        <v>67.498111121952192</v>
      </c>
      <c r="CC34">
        <v>25.155201923664233</v>
      </c>
      <c r="CD34">
        <v>11.980866376440165</v>
      </c>
      <c r="CE34">
        <v>4.0258563750458345</v>
      </c>
      <c r="CF34" s="25">
        <v>0.4824074074074074</v>
      </c>
      <c r="CG34" s="25">
        <v>0.15699074074074076</v>
      </c>
      <c r="CH34" s="25">
        <v>0.98779357073606877</v>
      </c>
      <c r="CI34" s="25">
        <v>0.20513264551112925</v>
      </c>
      <c r="CJ34" s="25">
        <v>0.13758321346693492</v>
      </c>
      <c r="CK34" s="25">
        <v>16.107902463302441</v>
      </c>
      <c r="CL34" s="25">
        <v>38.873723195783668</v>
      </c>
      <c r="CM34" s="25">
        <v>1.9554463902107235</v>
      </c>
      <c r="CN34" s="25">
        <v>100.63479123666767</v>
      </c>
      <c r="CO34" s="25">
        <v>13.291158005289246</v>
      </c>
      <c r="CP34" s="25">
        <v>0.89889705882352944</v>
      </c>
      <c r="CQ34" s="25">
        <v>0.28497242647058824</v>
      </c>
      <c r="CR34" s="25">
        <v>0.21686889095667911</v>
      </c>
      <c r="CS34" s="25">
        <v>0.30382789473241578</v>
      </c>
      <c r="CT34" s="25">
        <v>9.6357502040942927E-2</v>
      </c>
      <c r="CU34" s="25">
        <v>81.820265183930445</v>
      </c>
      <c r="CV34" s="25">
        <v>24.118124430213644</v>
      </c>
      <c r="CW34" s="25">
        <v>2.7640797005007087</v>
      </c>
      <c r="CX34" s="25">
        <v>150.21273768087715</v>
      </c>
      <c r="CY34" s="25">
        <v>11.570627499106894</v>
      </c>
    </row>
    <row r="35" spans="1:103">
      <c r="A35" t="s">
        <v>177</v>
      </c>
      <c r="B35" t="s">
        <v>1090</v>
      </c>
      <c r="C35" t="s">
        <v>164</v>
      </c>
      <c r="D35" t="s">
        <v>165</v>
      </c>
      <c r="E35" t="s">
        <v>959</v>
      </c>
      <c r="F35" t="s">
        <v>183</v>
      </c>
      <c r="G35" t="s">
        <v>237</v>
      </c>
      <c r="H35">
        <v>10.50512</v>
      </c>
      <c r="I35">
        <v>8.48386</v>
      </c>
      <c r="J35">
        <v>791</v>
      </c>
      <c r="K35" t="s">
        <v>71</v>
      </c>
      <c r="L35" s="18">
        <v>1</v>
      </c>
      <c r="M35" t="s">
        <v>328</v>
      </c>
      <c r="P35" t="s">
        <v>159</v>
      </c>
      <c r="Q35">
        <v>250</v>
      </c>
      <c r="R35">
        <v>2600</v>
      </c>
      <c r="S35" t="s">
        <v>329</v>
      </c>
      <c r="T35">
        <v>1300</v>
      </c>
      <c r="W35">
        <v>2015</v>
      </c>
      <c r="X35">
        <v>1</v>
      </c>
      <c r="Y35" s="19"/>
      <c r="Z35" s="24"/>
      <c r="AA35" s="25"/>
      <c r="AB35" s="26"/>
      <c r="AC35" s="25"/>
      <c r="AD35" s="27"/>
      <c r="AE35" s="27"/>
      <c r="AF35" s="27"/>
      <c r="AG35" s="25"/>
      <c r="AH35" s="25"/>
      <c r="AI35" s="25"/>
      <c r="AJ35" s="28"/>
      <c r="AK35" s="25"/>
      <c r="AL35" s="25"/>
      <c r="AM35" s="29"/>
      <c r="AN35" s="29"/>
      <c r="AO35" s="30"/>
      <c r="AP35" s="30"/>
      <c r="AQ35" s="31"/>
      <c r="AR35" s="28"/>
      <c r="AS35" s="28"/>
      <c r="AT35" t="s">
        <v>157</v>
      </c>
      <c r="AU35">
        <v>3</v>
      </c>
      <c r="AV35" t="s">
        <v>409</v>
      </c>
      <c r="AW35" t="s">
        <v>1006</v>
      </c>
      <c r="AX35" t="s">
        <v>1091</v>
      </c>
      <c r="AY35" s="19" t="s">
        <v>385</v>
      </c>
      <c r="AZ35" s="19" t="s">
        <v>385</v>
      </c>
      <c r="BA35" s="22">
        <v>42131</v>
      </c>
      <c r="BB35" t="s">
        <v>400</v>
      </c>
      <c r="BC35" s="15">
        <v>42226</v>
      </c>
      <c r="BD35" t="s">
        <v>161</v>
      </c>
      <c r="BE35">
        <v>43</v>
      </c>
      <c r="BF35">
        <v>36</v>
      </c>
      <c r="BG35">
        <v>5.66</v>
      </c>
      <c r="BH35">
        <v>1.98</v>
      </c>
      <c r="BI35">
        <v>0.32</v>
      </c>
      <c r="BJ35">
        <v>0.158</v>
      </c>
      <c r="BK35">
        <v>3.5000000000000003E-2</v>
      </c>
      <c r="BL35">
        <v>8.4</v>
      </c>
      <c r="BM35">
        <f t="shared" si="2"/>
        <v>81.865284974093271</v>
      </c>
      <c r="BN35">
        <v>0.19500000000000001</v>
      </c>
      <c r="BO35">
        <v>20</v>
      </c>
      <c r="BP35">
        <f t="shared" si="0"/>
        <v>1940.881438585797</v>
      </c>
      <c r="BQ35">
        <f t="shared" si="6"/>
        <v>3018.6666666666665</v>
      </c>
      <c r="BR35">
        <f t="shared" si="3"/>
        <v>1.9408814385857971</v>
      </c>
      <c r="BS35">
        <f t="shared" si="3"/>
        <v>3.0186666666666664</v>
      </c>
      <c r="BT35">
        <f t="shared" si="4"/>
        <v>4.9595481052524635</v>
      </c>
      <c r="CF35" s="25">
        <v>0.48967136150234747</v>
      </c>
      <c r="CG35" s="25">
        <v>4.9107981220657279E-2</v>
      </c>
      <c r="CH35" s="25">
        <v>0.88238451231150905</v>
      </c>
      <c r="CI35" s="25">
        <v>0.3309191536143466</v>
      </c>
      <c r="CJ35" s="25">
        <v>9.7404526719219189E-2</v>
      </c>
      <c r="CK35" s="25">
        <v>21.620162664026349</v>
      </c>
      <c r="CL35" s="25">
        <v>85.34936675296791</v>
      </c>
      <c r="CM35" s="25">
        <v>1.9777003570463725</v>
      </c>
      <c r="CN35" s="25">
        <v>229.49530191055894</v>
      </c>
      <c r="CO35" s="25">
        <v>9.4847300734934308</v>
      </c>
      <c r="CP35" s="25">
        <v>1.1376953125</v>
      </c>
      <c r="CQ35" s="25">
        <v>0.17114257812500003</v>
      </c>
      <c r="CR35" s="25">
        <v>0.25953317719324731</v>
      </c>
      <c r="CS35" s="25">
        <v>0.18748508351155455</v>
      </c>
      <c r="CT35" s="25">
        <v>9.8092759915967664E-2</v>
      </c>
      <c r="CU35" s="25">
        <v>80.293676159464653</v>
      </c>
      <c r="CV35" s="25">
        <v>23.882365638129446</v>
      </c>
      <c r="CW35" s="25">
        <v>2.1192485282177898</v>
      </c>
      <c r="CX35" s="25">
        <v>148.74438247383046</v>
      </c>
      <c r="CY35" s="25">
        <v>7.5055482949697003</v>
      </c>
    </row>
    <row r="36" spans="1:103">
      <c r="A36" t="s">
        <v>177</v>
      </c>
      <c r="B36" t="s">
        <v>1090</v>
      </c>
      <c r="C36" t="s">
        <v>164</v>
      </c>
      <c r="D36" t="s">
        <v>165</v>
      </c>
      <c r="E36" t="s">
        <v>959</v>
      </c>
      <c r="F36" t="s">
        <v>183</v>
      </c>
      <c r="G36" t="s">
        <v>237</v>
      </c>
      <c r="H36">
        <v>10.50512</v>
      </c>
      <c r="I36">
        <v>8.48386</v>
      </c>
      <c r="J36">
        <v>791</v>
      </c>
      <c r="K36" t="s">
        <v>71</v>
      </c>
      <c r="L36" s="18">
        <v>1</v>
      </c>
      <c r="M36" t="s">
        <v>328</v>
      </c>
      <c r="P36" t="s">
        <v>159</v>
      </c>
      <c r="Q36">
        <v>250</v>
      </c>
      <c r="R36">
        <v>2600</v>
      </c>
      <c r="S36" t="s">
        <v>329</v>
      </c>
      <c r="T36">
        <v>1300</v>
      </c>
      <c r="W36">
        <v>2015</v>
      </c>
      <c r="X36">
        <v>1</v>
      </c>
      <c r="Y36" s="19"/>
      <c r="Z36" s="24"/>
      <c r="AA36" s="25"/>
      <c r="AB36" s="26"/>
      <c r="AC36" s="25"/>
      <c r="AD36" s="27"/>
      <c r="AE36" s="27"/>
      <c r="AF36" s="27"/>
      <c r="AG36" s="25"/>
      <c r="AH36" s="25"/>
      <c r="AI36" s="25"/>
      <c r="AJ36" s="28"/>
      <c r="AK36" s="25"/>
      <c r="AL36" s="25"/>
      <c r="AM36" s="29"/>
      <c r="AN36" s="29"/>
      <c r="AO36" s="30"/>
      <c r="AP36" s="30"/>
      <c r="AQ36" s="31"/>
      <c r="AR36" s="28"/>
      <c r="AS36" s="28"/>
      <c r="AT36" t="s">
        <v>158</v>
      </c>
      <c r="AU36">
        <v>4</v>
      </c>
      <c r="AV36" t="s">
        <v>409</v>
      </c>
      <c r="AW36" t="s">
        <v>1006</v>
      </c>
      <c r="AX36" t="s">
        <v>1091</v>
      </c>
      <c r="AY36" s="19" t="s">
        <v>385</v>
      </c>
      <c r="AZ36" s="19" t="s">
        <v>385</v>
      </c>
      <c r="BA36" s="22">
        <v>42131</v>
      </c>
      <c r="BB36" t="s">
        <v>400</v>
      </c>
      <c r="BC36" s="15">
        <v>42226</v>
      </c>
      <c r="BD36" t="s">
        <v>161</v>
      </c>
      <c r="BE36">
        <v>41</v>
      </c>
      <c r="BF36">
        <v>32</v>
      </c>
      <c r="BG36">
        <v>4.88</v>
      </c>
      <c r="BH36">
        <v>2.2200000000000002</v>
      </c>
      <c r="BI36">
        <v>0.44</v>
      </c>
      <c r="BJ36">
        <v>0.182</v>
      </c>
      <c r="BK36">
        <v>5.6000000000000001E-2</v>
      </c>
      <c r="BL36">
        <v>9.6999999999999993</v>
      </c>
      <c r="BM36">
        <f t="shared" si="2"/>
        <v>76.47058823529413</v>
      </c>
      <c r="BN36">
        <v>0.11</v>
      </c>
      <c r="BO36">
        <v>21</v>
      </c>
      <c r="BP36">
        <f t="shared" si="0"/>
        <v>2003.8892733564019</v>
      </c>
      <c r="BQ36">
        <f t="shared" si="6"/>
        <v>2602.6666666666665</v>
      </c>
      <c r="BR36">
        <f t="shared" si="3"/>
        <v>2.003889273356402</v>
      </c>
      <c r="BS36">
        <f t="shared" si="3"/>
        <v>2.6026666666666665</v>
      </c>
      <c r="BT36">
        <f t="shared" si="4"/>
        <v>4.6065559400230685</v>
      </c>
      <c r="BU36" s="16">
        <v>1.4756461232604374</v>
      </c>
      <c r="BV36" s="16">
        <v>0.36003329847351162</v>
      </c>
      <c r="BW36" s="16">
        <v>1.8605612395288662</v>
      </c>
      <c r="BX36" s="16">
        <v>0.53461585131343625</v>
      </c>
      <c r="BY36" s="16">
        <v>0.26495801242660655</v>
      </c>
      <c r="BZ36" s="16">
        <v>9.8758388355739385E-2</v>
      </c>
      <c r="CA36" s="16">
        <v>3.8174113005613775</v>
      </c>
      <c r="CB36" s="16">
        <v>84.316390256123185</v>
      </c>
      <c r="CC36" s="16">
        <v>74.121513413351948</v>
      </c>
      <c r="CD36" s="16">
        <v>9.2664235111093642</v>
      </c>
      <c r="CE36" s="16">
        <v>3.9779008970345413</v>
      </c>
      <c r="CF36" s="25">
        <v>0.55206378986866789</v>
      </c>
      <c r="CG36" s="25">
        <v>0.10426829268292682</v>
      </c>
      <c r="CH36" s="25">
        <v>0.83270343159459959</v>
      </c>
      <c r="CI36" s="25">
        <v>0.28774238821490616</v>
      </c>
      <c r="CJ36" s="25">
        <v>0.11045795010580947</v>
      </c>
      <c r="CK36" s="25">
        <v>19.313368501477438</v>
      </c>
      <c r="CL36" s="25">
        <v>71.815265739321575</v>
      </c>
      <c r="CM36" s="25">
        <v>2.8493214055246421</v>
      </c>
      <c r="CN36" s="25">
        <v>198.5306349803999</v>
      </c>
      <c r="CO36" s="25">
        <v>10.521385883806925</v>
      </c>
      <c r="CP36" s="25">
        <v>0.98246445497630341</v>
      </c>
      <c r="CQ36" s="25">
        <v>0.23962085308056877</v>
      </c>
      <c r="CR36" s="25">
        <v>0.25256621723554223</v>
      </c>
      <c r="CS36" s="25">
        <v>0.20682121441037946</v>
      </c>
      <c r="CT36" s="25">
        <v>9.9628426572086093E-2</v>
      </c>
      <c r="CU36" s="25">
        <v>81.179166142332562</v>
      </c>
      <c r="CV36" s="25">
        <v>23.929147941044491</v>
      </c>
      <c r="CW36" s="25">
        <v>1.5046088206070771</v>
      </c>
      <c r="CX36" s="25">
        <v>207.24680832953251</v>
      </c>
      <c r="CY36" s="25">
        <v>8.8438781966840949</v>
      </c>
    </row>
    <row r="37" spans="1:103">
      <c r="A37" t="s">
        <v>177</v>
      </c>
      <c r="B37" t="s">
        <v>1090</v>
      </c>
      <c r="C37" t="s">
        <v>164</v>
      </c>
      <c r="D37" t="s">
        <v>165</v>
      </c>
      <c r="E37" t="s">
        <v>959</v>
      </c>
      <c r="F37" t="s">
        <v>183</v>
      </c>
      <c r="G37" t="s">
        <v>237</v>
      </c>
      <c r="H37">
        <v>10.50512</v>
      </c>
      <c r="I37">
        <v>8.48386</v>
      </c>
      <c r="J37">
        <v>791</v>
      </c>
      <c r="K37" t="s">
        <v>71</v>
      </c>
      <c r="L37" s="18">
        <v>1</v>
      </c>
      <c r="M37" t="s">
        <v>328</v>
      </c>
      <c r="P37" t="s">
        <v>159</v>
      </c>
      <c r="Q37">
        <v>250</v>
      </c>
      <c r="R37">
        <v>2600</v>
      </c>
      <c r="S37" t="s">
        <v>329</v>
      </c>
      <c r="T37">
        <v>1300</v>
      </c>
      <c r="W37">
        <v>2015</v>
      </c>
      <c r="X37">
        <v>1</v>
      </c>
      <c r="Y37" s="19"/>
      <c r="Z37" s="24"/>
      <c r="AA37" s="25"/>
      <c r="AB37" s="26"/>
      <c r="AC37" s="25"/>
      <c r="AD37" s="27"/>
      <c r="AE37" s="27"/>
      <c r="AF37" s="27"/>
      <c r="AG37" s="25"/>
      <c r="AH37" s="25"/>
      <c r="AI37" s="25"/>
      <c r="AJ37" s="28"/>
      <c r="AK37" s="25"/>
      <c r="AL37" s="25"/>
      <c r="AM37" s="29"/>
      <c r="AN37" s="29"/>
      <c r="AO37" s="30"/>
      <c r="AP37" s="30"/>
      <c r="AQ37" s="31"/>
      <c r="AR37" s="28"/>
      <c r="AS37" s="28"/>
      <c r="AT37" t="s">
        <v>159</v>
      </c>
      <c r="AU37">
        <v>5</v>
      </c>
      <c r="AV37" t="s">
        <v>409</v>
      </c>
      <c r="AW37" t="s">
        <v>1006</v>
      </c>
      <c r="AX37" t="s">
        <v>1091</v>
      </c>
      <c r="AY37" s="19" t="s">
        <v>385</v>
      </c>
      <c r="AZ37" s="19" t="s">
        <v>385</v>
      </c>
      <c r="BA37" s="22">
        <v>42131</v>
      </c>
      <c r="BB37" t="s">
        <v>400</v>
      </c>
      <c r="BC37" s="15">
        <v>42226</v>
      </c>
      <c r="BD37" t="s">
        <v>161</v>
      </c>
      <c r="BE37">
        <v>34</v>
      </c>
      <c r="BF37">
        <v>32</v>
      </c>
      <c r="BG37">
        <v>7.56</v>
      </c>
      <c r="BH37">
        <v>2.1800000000000002</v>
      </c>
      <c r="BI37">
        <v>0.34</v>
      </c>
      <c r="BJ37">
        <v>0.12</v>
      </c>
      <c r="BK37">
        <v>3.2000000000000001E-2</v>
      </c>
      <c r="BL37">
        <v>9.8000000000000007</v>
      </c>
      <c r="BM37">
        <f t="shared" si="2"/>
        <v>78.94736842105263</v>
      </c>
      <c r="BN37">
        <v>0.121</v>
      </c>
      <c r="BO37">
        <v>21.6</v>
      </c>
      <c r="BP37">
        <f t="shared" si="0"/>
        <v>2029.2672858617136</v>
      </c>
      <c r="BQ37">
        <f t="shared" si="6"/>
        <v>4031.9999999999995</v>
      </c>
      <c r="BR37">
        <f t="shared" si="3"/>
        <v>2.0292672858617138</v>
      </c>
      <c r="BS37">
        <f t="shared" si="3"/>
        <v>4.0319999999999991</v>
      </c>
      <c r="BT37">
        <f t="shared" si="4"/>
        <v>6.0612672858617129</v>
      </c>
      <c r="CF37" s="25"/>
      <c r="CG37" s="25"/>
      <c r="CH37" s="25"/>
      <c r="CI37" s="25"/>
      <c r="CJ37" s="25"/>
      <c r="CK37" s="25"/>
      <c r="CL37" s="25"/>
      <c r="CM37" s="25"/>
      <c r="CN37" s="25"/>
      <c r="CO37" s="25"/>
      <c r="CP37" s="25"/>
      <c r="CQ37" s="25"/>
      <c r="CR37" s="25"/>
      <c r="CS37" s="25"/>
      <c r="CT37" s="25"/>
      <c r="CU37" s="25"/>
      <c r="CV37" s="25"/>
      <c r="CW37" s="25"/>
      <c r="CX37" s="25"/>
      <c r="CY37" s="25"/>
    </row>
    <row r="38" spans="1:103">
      <c r="A38" t="s">
        <v>177</v>
      </c>
      <c r="B38" t="s">
        <v>1090</v>
      </c>
      <c r="C38" t="s">
        <v>164</v>
      </c>
      <c r="D38" t="s">
        <v>165</v>
      </c>
      <c r="E38" t="s">
        <v>959</v>
      </c>
      <c r="F38" t="s">
        <v>183</v>
      </c>
      <c r="G38" t="s">
        <v>237</v>
      </c>
      <c r="H38">
        <v>10.50512</v>
      </c>
      <c r="I38">
        <v>8.48386</v>
      </c>
      <c r="J38">
        <v>791</v>
      </c>
      <c r="K38" t="s">
        <v>71</v>
      </c>
      <c r="L38" s="18">
        <v>1</v>
      </c>
      <c r="M38" t="s">
        <v>328</v>
      </c>
      <c r="P38" t="s">
        <v>159</v>
      </c>
      <c r="Q38">
        <v>250</v>
      </c>
      <c r="R38">
        <v>2600</v>
      </c>
      <c r="S38" t="s">
        <v>329</v>
      </c>
      <c r="T38">
        <v>1300</v>
      </c>
      <c r="W38">
        <v>2015</v>
      </c>
      <c r="X38">
        <v>1</v>
      </c>
      <c r="Y38" s="19"/>
      <c r="Z38" s="24"/>
      <c r="AA38" s="25"/>
      <c r="AB38" s="26"/>
      <c r="AC38" s="25"/>
      <c r="AD38" s="27"/>
      <c r="AE38" s="27"/>
      <c r="AF38" s="27"/>
      <c r="AG38" s="25"/>
      <c r="AH38" s="25"/>
      <c r="AI38" s="25"/>
      <c r="AJ38" s="28"/>
      <c r="AK38" s="25"/>
      <c r="AL38" s="25"/>
      <c r="AM38" s="29"/>
      <c r="AN38" s="29"/>
      <c r="AO38" s="30"/>
      <c r="AP38" s="30"/>
      <c r="AQ38" s="31"/>
      <c r="AR38" s="28"/>
      <c r="AS38" s="28"/>
      <c r="AT38" t="s">
        <v>160</v>
      </c>
      <c r="AU38">
        <v>6</v>
      </c>
      <c r="AV38" t="s">
        <v>409</v>
      </c>
      <c r="AW38" t="s">
        <v>1006</v>
      </c>
      <c r="AX38" t="s">
        <v>1091</v>
      </c>
      <c r="AY38" s="19" t="s">
        <v>385</v>
      </c>
      <c r="AZ38" s="19" t="s">
        <v>385</v>
      </c>
      <c r="BA38" s="22">
        <v>42131</v>
      </c>
      <c r="BB38" t="s">
        <v>400</v>
      </c>
      <c r="BC38" s="15">
        <v>42226</v>
      </c>
      <c r="BD38" t="s">
        <v>161</v>
      </c>
      <c r="BE38">
        <v>40</v>
      </c>
      <c r="BF38">
        <v>40</v>
      </c>
      <c r="BG38">
        <v>6.46</v>
      </c>
      <c r="BH38">
        <v>3.34</v>
      </c>
      <c r="BI38">
        <v>0.52</v>
      </c>
      <c r="BJ38">
        <v>0.312</v>
      </c>
      <c r="BK38">
        <v>7.0000000000000007E-2</v>
      </c>
      <c r="BL38">
        <v>9.6999999999999993</v>
      </c>
      <c r="BM38">
        <f t="shared" si="2"/>
        <v>81.675392670157066</v>
      </c>
      <c r="BN38">
        <v>0.13200000000000001</v>
      </c>
      <c r="BO38">
        <v>21</v>
      </c>
      <c r="BP38">
        <f t="shared" si="0"/>
        <v>3220.06036341238</v>
      </c>
      <c r="BQ38">
        <f t="shared" si="6"/>
        <v>3445.333333333333</v>
      </c>
      <c r="BR38">
        <f t="shared" si="3"/>
        <v>3.2200603634123799</v>
      </c>
      <c r="BS38">
        <f t="shared" si="3"/>
        <v>3.4453333333333331</v>
      </c>
      <c r="BT38">
        <f t="shared" si="4"/>
        <v>6.6653936967457135</v>
      </c>
      <c r="BU38">
        <v>1.5248756218905499</v>
      </c>
      <c r="BV38">
        <v>0.18612317359081146</v>
      </c>
      <c r="BW38">
        <v>1.6694542787759918</v>
      </c>
      <c r="BX38">
        <v>0.24225140150112517</v>
      </c>
      <c r="BY38">
        <v>0.12403614365069186</v>
      </c>
      <c r="BZ38">
        <v>7.6328572869538397E-2</v>
      </c>
      <c r="CA38">
        <v>3.2826172579639326</v>
      </c>
      <c r="CB38">
        <v>125.40868725918409</v>
      </c>
      <c r="CC38">
        <v>29.756425196271962</v>
      </c>
      <c r="CD38">
        <v>18.127908943851899</v>
      </c>
      <c r="CE38">
        <v>7.373542602943381</v>
      </c>
      <c r="CF38" s="25">
        <v>0.34849514563106804</v>
      </c>
      <c r="CG38" s="25">
        <v>4.576699029126214E-2</v>
      </c>
      <c r="CH38" s="25">
        <v>0.49797580580945061</v>
      </c>
      <c r="CI38" s="25">
        <v>0.3115430282763107</v>
      </c>
      <c r="CJ38" s="25">
        <v>0.13201038570921392</v>
      </c>
      <c r="CK38" s="25">
        <v>24.169555502587048</v>
      </c>
      <c r="CL38" s="25">
        <v>73.370320706117909</v>
      </c>
      <c r="CM38" s="25">
        <v>1.02339103136705</v>
      </c>
      <c r="CN38" s="25">
        <v>202.8295266827314</v>
      </c>
      <c r="CO38" s="25">
        <v>8.113822214953073</v>
      </c>
      <c r="CP38" s="25">
        <v>1.0607385811467445</v>
      </c>
      <c r="CQ38" s="25">
        <v>0.20898931000971818</v>
      </c>
      <c r="CR38" s="25">
        <v>0.13784701589084863</v>
      </c>
      <c r="CS38" s="25">
        <v>0.2032381712348387</v>
      </c>
      <c r="CT38" s="25">
        <v>8.6074734987832191E-2</v>
      </c>
      <c r="CU38" s="25">
        <v>81.19729442590986</v>
      </c>
      <c r="CV38" s="25">
        <v>11.746893513085535</v>
      </c>
      <c r="CW38" s="25">
        <v>0.87069857654119309</v>
      </c>
      <c r="CX38" s="25">
        <v>93.487668106589481</v>
      </c>
      <c r="CY38" s="25">
        <v>7.3899671855187705</v>
      </c>
    </row>
    <row r="39" spans="1:103">
      <c r="A39" t="s">
        <v>177</v>
      </c>
      <c r="B39" t="s">
        <v>1090</v>
      </c>
      <c r="C39" t="s">
        <v>164</v>
      </c>
      <c r="D39" t="s">
        <v>165</v>
      </c>
      <c r="E39" t="s">
        <v>959</v>
      </c>
      <c r="F39" t="s">
        <v>180</v>
      </c>
      <c r="G39" t="s">
        <v>238</v>
      </c>
      <c r="H39">
        <v>10.50272</v>
      </c>
      <c r="I39">
        <v>8.5055899999999998</v>
      </c>
      <c r="J39">
        <v>776</v>
      </c>
      <c r="K39" t="s">
        <v>72</v>
      </c>
      <c r="L39" s="18">
        <v>1.2</v>
      </c>
      <c r="M39" t="s">
        <v>328</v>
      </c>
      <c r="N39" t="s">
        <v>331</v>
      </c>
      <c r="O39">
        <v>350</v>
      </c>
      <c r="P39" t="s">
        <v>159</v>
      </c>
      <c r="Q39">
        <v>350</v>
      </c>
      <c r="R39">
        <v>3200</v>
      </c>
      <c r="S39" t="s">
        <v>329</v>
      </c>
      <c r="T39">
        <v>1600</v>
      </c>
      <c r="W39">
        <v>2015</v>
      </c>
      <c r="X39">
        <v>1</v>
      </c>
      <c r="Y39" s="19" t="s">
        <v>386</v>
      </c>
      <c r="Z39" s="24">
        <v>6.4</v>
      </c>
      <c r="AA39" s="25">
        <v>0.60640155362221893</v>
      </c>
      <c r="AB39" s="26">
        <v>5.380188647341573E-2</v>
      </c>
      <c r="AC39" s="25">
        <v>1.85334</v>
      </c>
      <c r="AD39" s="27">
        <v>46.8</v>
      </c>
      <c r="AE39" s="27">
        <v>23.200000000000003</v>
      </c>
      <c r="AF39" s="27">
        <v>30</v>
      </c>
      <c r="AG39" s="25">
        <v>1.5004523243500711</v>
      </c>
      <c r="AH39" s="25">
        <v>0.54560896364071088</v>
      </c>
      <c r="AI39" s="25">
        <v>0.13029410008595835</v>
      </c>
      <c r="AJ39" s="28">
        <v>4.8324756449170531E-2</v>
      </c>
      <c r="AK39" s="25">
        <v>0</v>
      </c>
      <c r="AL39" s="25">
        <f t="shared" si="5"/>
        <v>2.224680144525911</v>
      </c>
      <c r="AM39" s="29">
        <v>1.9423975374932085</v>
      </c>
      <c r="AN39" s="29">
        <v>1.6290387995133151</v>
      </c>
      <c r="AO39" s="30">
        <v>10.008576024003</v>
      </c>
      <c r="AP39" s="30">
        <v>192.73922504527076</v>
      </c>
      <c r="AQ39" s="31">
        <v>1.7480174663540091</v>
      </c>
      <c r="AR39" s="28">
        <v>7.3915300000000003E-2</v>
      </c>
      <c r="AS39" s="28">
        <v>7.2552599999999998</v>
      </c>
      <c r="AT39" t="s">
        <v>155</v>
      </c>
      <c r="AU39">
        <v>1</v>
      </c>
      <c r="AV39" t="s">
        <v>409</v>
      </c>
      <c r="AW39" t="s">
        <v>1006</v>
      </c>
      <c r="AX39" t="s">
        <v>1091</v>
      </c>
      <c r="AY39" s="19" t="s">
        <v>386</v>
      </c>
      <c r="AZ39" s="19" t="s">
        <v>386</v>
      </c>
      <c r="BA39" s="22">
        <v>42131</v>
      </c>
      <c r="BB39" t="s">
        <v>400</v>
      </c>
      <c r="BC39" s="15">
        <v>42226</v>
      </c>
      <c r="BD39" t="s">
        <v>161</v>
      </c>
      <c r="BE39">
        <v>34</v>
      </c>
      <c r="BF39">
        <v>22</v>
      </c>
      <c r="BG39">
        <v>2.66</v>
      </c>
      <c r="BH39">
        <v>0.64</v>
      </c>
      <c r="BI39">
        <v>0.08</v>
      </c>
      <c r="BJ39">
        <v>0.13500000000000001</v>
      </c>
      <c r="BK39">
        <v>2.3E-2</v>
      </c>
      <c r="BL39">
        <v>6.6</v>
      </c>
      <c r="BM39">
        <f t="shared" si="2"/>
        <v>85.443037974683548</v>
      </c>
      <c r="BN39">
        <v>9.4E-2</v>
      </c>
      <c r="BO39">
        <v>21</v>
      </c>
      <c r="BP39">
        <f t="shared" si="0"/>
        <v>667.63961280714818</v>
      </c>
      <c r="BQ39">
        <f t="shared" si="6"/>
        <v>1418.6666666666665</v>
      </c>
      <c r="BR39">
        <f t="shared" si="3"/>
        <v>0.66763961280714823</v>
      </c>
      <c r="BS39">
        <f t="shared" si="3"/>
        <v>1.4186666666666665</v>
      </c>
      <c r="BT39">
        <f t="shared" si="4"/>
        <v>2.0863062794738148</v>
      </c>
      <c r="BU39">
        <v>1.9773820981713186</v>
      </c>
      <c r="BV39">
        <v>0.1285283795773125</v>
      </c>
      <c r="BW39">
        <v>2.8521352171242662</v>
      </c>
      <c r="BX39">
        <v>0.42566449385470317</v>
      </c>
      <c r="BY39">
        <v>0.38150497875590639</v>
      </c>
      <c r="BZ39">
        <v>0.20298440605300044</v>
      </c>
      <c r="CA39">
        <v>6.4670410943170644</v>
      </c>
      <c r="CB39">
        <v>134.06666624750696</v>
      </c>
      <c r="CC39">
        <v>42.939758978322416</v>
      </c>
      <c r="CD39">
        <v>17.643034821203642</v>
      </c>
      <c r="CE39">
        <v>6.6309134899028956</v>
      </c>
      <c r="CF39" s="25">
        <v>0.99763928234183208</v>
      </c>
      <c r="CG39" s="25">
        <v>7.7337110481586396E-2</v>
      </c>
      <c r="CH39" s="25">
        <v>1.0688824576830112</v>
      </c>
      <c r="CI39" s="25">
        <v>0.22472512874456607</v>
      </c>
      <c r="CJ39" s="25">
        <v>0.14375014507554265</v>
      </c>
      <c r="CK39" s="25">
        <v>30.553993526464289</v>
      </c>
      <c r="CL39" s="25">
        <v>39.257850895346749</v>
      </c>
      <c r="CM39" s="25">
        <v>1.0274360552064454</v>
      </c>
      <c r="CN39" s="25">
        <v>152.61148576398128</v>
      </c>
      <c r="CO39" s="25">
        <v>23.795573900799617</v>
      </c>
      <c r="CP39" s="25">
        <v>1.1225868725868726</v>
      </c>
      <c r="CQ39" s="25">
        <v>0.15583976833976837</v>
      </c>
      <c r="CR39" s="25">
        <v>0.28725692791712915</v>
      </c>
      <c r="CS39" s="25">
        <v>0.22369414788631231</v>
      </c>
      <c r="CT39" s="25">
        <v>9.7378838810320154E-2</v>
      </c>
      <c r="CU39" s="25">
        <v>78.985561316399753</v>
      </c>
      <c r="CV39" s="25">
        <v>17.777387488342477</v>
      </c>
      <c r="CW39" s="25">
        <v>1.4907380939736299</v>
      </c>
      <c r="CX39" s="25">
        <v>205.33623610330196</v>
      </c>
      <c r="CY39" s="25">
        <v>12.024776185640924</v>
      </c>
    </row>
    <row r="40" spans="1:103">
      <c r="A40" t="s">
        <v>177</v>
      </c>
      <c r="B40" t="s">
        <v>1090</v>
      </c>
      <c r="C40" t="s">
        <v>164</v>
      </c>
      <c r="D40" t="s">
        <v>165</v>
      </c>
      <c r="E40" t="s">
        <v>959</v>
      </c>
      <c r="F40" t="s">
        <v>180</v>
      </c>
      <c r="G40" t="s">
        <v>238</v>
      </c>
      <c r="H40">
        <v>10.50272</v>
      </c>
      <c r="I40">
        <v>8.5055899999999998</v>
      </c>
      <c r="J40">
        <v>776</v>
      </c>
      <c r="K40" t="s">
        <v>72</v>
      </c>
      <c r="L40" s="18">
        <v>1.2</v>
      </c>
      <c r="M40" t="s">
        <v>328</v>
      </c>
      <c r="N40" t="s">
        <v>331</v>
      </c>
      <c r="O40">
        <v>350</v>
      </c>
      <c r="P40" t="s">
        <v>159</v>
      </c>
      <c r="Q40">
        <v>350</v>
      </c>
      <c r="R40">
        <v>3200</v>
      </c>
      <c r="S40" t="s">
        <v>329</v>
      </c>
      <c r="T40">
        <v>1600</v>
      </c>
      <c r="W40">
        <v>2015</v>
      </c>
      <c r="X40">
        <v>1</v>
      </c>
      <c r="Y40" s="19"/>
      <c r="Z40" s="24"/>
      <c r="AA40" s="25"/>
      <c r="AB40" s="26"/>
      <c r="AC40" s="25"/>
      <c r="AD40" s="27"/>
      <c r="AE40" s="27"/>
      <c r="AF40" s="27"/>
      <c r="AG40" s="25"/>
      <c r="AH40" s="25"/>
      <c r="AI40" s="25"/>
      <c r="AJ40" s="28"/>
      <c r="AK40" s="25"/>
      <c r="AL40" s="25"/>
      <c r="AM40" s="29"/>
      <c r="AN40" s="29"/>
      <c r="AO40" s="30"/>
      <c r="AP40" s="30"/>
      <c r="AQ40" s="31"/>
      <c r="AR40" s="28"/>
      <c r="AS40" s="28"/>
      <c r="AT40" t="s">
        <v>156</v>
      </c>
      <c r="AU40">
        <v>2</v>
      </c>
      <c r="AV40" t="s">
        <v>409</v>
      </c>
      <c r="AW40" t="s">
        <v>1006</v>
      </c>
      <c r="AX40" t="s">
        <v>1091</v>
      </c>
      <c r="AY40" s="19" t="s">
        <v>386</v>
      </c>
      <c r="AZ40" s="19" t="s">
        <v>386</v>
      </c>
      <c r="BA40" s="22">
        <v>42131</v>
      </c>
      <c r="BB40" t="s">
        <v>400</v>
      </c>
      <c r="BC40" s="15">
        <v>42226</v>
      </c>
      <c r="BD40" t="s">
        <v>161</v>
      </c>
      <c r="BE40">
        <v>58</v>
      </c>
      <c r="BF40">
        <v>54</v>
      </c>
      <c r="BG40">
        <v>7.18</v>
      </c>
      <c r="BH40">
        <v>4.16</v>
      </c>
      <c r="BI40">
        <v>0.54</v>
      </c>
      <c r="BJ40">
        <v>0.312</v>
      </c>
      <c r="BK40">
        <v>0.02</v>
      </c>
      <c r="BL40">
        <v>9.6999999999999993</v>
      </c>
      <c r="BM40">
        <f t="shared" si="2"/>
        <v>93.97590361445782</v>
      </c>
      <c r="BN40">
        <v>8.3000000000000004E-2</v>
      </c>
      <c r="BO40">
        <v>17.899999999999999</v>
      </c>
      <c r="BP40">
        <f t="shared" si="0"/>
        <v>4614.622253720765</v>
      </c>
      <c r="BQ40">
        <f t="shared" si="6"/>
        <v>3829.333333333333</v>
      </c>
      <c r="BR40">
        <f t="shared" si="3"/>
        <v>4.6146222537207651</v>
      </c>
      <c r="BS40">
        <f t="shared" si="3"/>
        <v>3.829333333333333</v>
      </c>
      <c r="BT40">
        <f t="shared" si="4"/>
        <v>8.4439555870540985</v>
      </c>
      <c r="BU40">
        <v>1.8350810295519544</v>
      </c>
      <c r="BV40">
        <v>0.24627077221647822</v>
      </c>
      <c r="BW40">
        <v>2.3333824840934194</v>
      </c>
      <c r="BX40">
        <v>0.51521548532591033</v>
      </c>
      <c r="BY40">
        <v>0.37651255025145403</v>
      </c>
      <c r="BZ40">
        <v>0.14193851480810318</v>
      </c>
      <c r="CA40">
        <v>5.5070703617220307</v>
      </c>
      <c r="CB40">
        <v>102.66474563624335</v>
      </c>
      <c r="CC40">
        <v>58.171814963247698</v>
      </c>
      <c r="CD40">
        <v>8.4438483018064989</v>
      </c>
      <c r="CE40">
        <v>4.0560496409071005</v>
      </c>
      <c r="CF40" s="25"/>
      <c r="CG40" s="25"/>
      <c r="CH40" s="25"/>
      <c r="CI40" s="25"/>
      <c r="CJ40" s="25"/>
      <c r="CK40" s="25"/>
      <c r="CL40" s="25"/>
      <c r="CM40" s="25"/>
      <c r="CN40" s="25"/>
      <c r="CO40" s="25"/>
      <c r="CP40" s="25"/>
      <c r="CQ40" s="25"/>
      <c r="CR40" s="25"/>
      <c r="CS40" s="25"/>
      <c r="CT40" s="25"/>
      <c r="CU40" s="25"/>
      <c r="CV40" s="25"/>
      <c r="CW40" s="25"/>
      <c r="CX40" s="25"/>
      <c r="CY40" s="25"/>
    </row>
    <row r="41" spans="1:103">
      <c r="A41" t="s">
        <v>177</v>
      </c>
      <c r="B41" t="s">
        <v>1090</v>
      </c>
      <c r="C41" t="s">
        <v>164</v>
      </c>
      <c r="D41" t="s">
        <v>165</v>
      </c>
      <c r="E41" t="s">
        <v>959</v>
      </c>
      <c r="F41" t="s">
        <v>180</v>
      </c>
      <c r="G41" t="s">
        <v>238</v>
      </c>
      <c r="H41">
        <v>10.50272</v>
      </c>
      <c r="I41">
        <v>8.5055899999999998</v>
      </c>
      <c r="J41">
        <v>776</v>
      </c>
      <c r="K41" t="s">
        <v>72</v>
      </c>
      <c r="L41" s="18">
        <v>1.2</v>
      </c>
      <c r="M41" t="s">
        <v>328</v>
      </c>
      <c r="N41" t="s">
        <v>331</v>
      </c>
      <c r="O41">
        <v>350</v>
      </c>
      <c r="P41" t="s">
        <v>159</v>
      </c>
      <c r="Q41">
        <v>350</v>
      </c>
      <c r="R41">
        <v>3200</v>
      </c>
      <c r="S41" t="s">
        <v>329</v>
      </c>
      <c r="T41">
        <v>1600</v>
      </c>
      <c r="W41">
        <v>2015</v>
      </c>
      <c r="X41">
        <v>1</v>
      </c>
      <c r="Y41" s="19"/>
      <c r="Z41" s="24"/>
      <c r="AA41" s="25"/>
      <c r="AB41" s="26"/>
      <c r="AC41" s="25"/>
      <c r="AD41" s="27"/>
      <c r="AE41" s="27"/>
      <c r="AF41" s="27"/>
      <c r="AG41" s="25"/>
      <c r="AH41" s="25"/>
      <c r="AI41" s="25"/>
      <c r="AJ41" s="28"/>
      <c r="AK41" s="25"/>
      <c r="AL41" s="25"/>
      <c r="AM41" s="29"/>
      <c r="AN41" s="29"/>
      <c r="AO41" s="30"/>
      <c r="AP41" s="30"/>
      <c r="AQ41" s="31"/>
      <c r="AR41" s="28"/>
      <c r="AS41" s="28"/>
      <c r="AT41" t="s">
        <v>157</v>
      </c>
      <c r="AU41">
        <v>3</v>
      </c>
      <c r="AV41" t="s">
        <v>409</v>
      </c>
      <c r="AW41" t="s">
        <v>1006</v>
      </c>
      <c r="AX41" t="s">
        <v>1091</v>
      </c>
      <c r="AY41" s="19" t="s">
        <v>386</v>
      </c>
      <c r="AZ41" s="19" t="s">
        <v>386</v>
      </c>
      <c r="BA41" s="22">
        <v>42131</v>
      </c>
      <c r="BB41" t="s">
        <v>400</v>
      </c>
      <c r="BC41" s="15">
        <v>42226</v>
      </c>
      <c r="BD41" t="s">
        <v>161</v>
      </c>
      <c r="BE41">
        <v>39</v>
      </c>
      <c r="BF41">
        <v>24</v>
      </c>
      <c r="BG41">
        <v>5.48</v>
      </c>
      <c r="BH41">
        <v>1.48</v>
      </c>
      <c r="BI41">
        <v>0.22</v>
      </c>
      <c r="BJ41">
        <v>0.9</v>
      </c>
      <c r="BK41">
        <v>0.10100000000000001</v>
      </c>
      <c r="BL41">
        <v>4.5</v>
      </c>
      <c r="BM41">
        <f t="shared" si="2"/>
        <v>89.910089910089908</v>
      </c>
      <c r="BN41">
        <v>8.7999999999999995E-2</v>
      </c>
      <c r="BO41">
        <v>15</v>
      </c>
      <c r="BP41">
        <f t="shared" si="0"/>
        <v>1661.16236704472</v>
      </c>
      <c r="BQ41">
        <f t="shared" si="6"/>
        <v>2922.666666666667</v>
      </c>
      <c r="BR41">
        <f t="shared" si="3"/>
        <v>1.66116236704472</v>
      </c>
      <c r="BS41">
        <f t="shared" si="3"/>
        <v>2.9226666666666672</v>
      </c>
      <c r="BT41">
        <f t="shared" si="4"/>
        <v>4.5838290337113872</v>
      </c>
      <c r="BU41">
        <v>3.1037644787644787</v>
      </c>
      <c r="BV41">
        <v>0.18051239522393225</v>
      </c>
      <c r="BW41">
        <v>2.9010949267942463</v>
      </c>
      <c r="BX41">
        <v>0.44658663706109286</v>
      </c>
      <c r="BY41">
        <v>0.32190477881104235</v>
      </c>
      <c r="BZ41">
        <v>0.19694059019234234</v>
      </c>
      <c r="CA41">
        <v>9.0886055243006734</v>
      </c>
      <c r="CB41">
        <v>120.59313494705711</v>
      </c>
      <c r="CC41">
        <v>107.79416460916073</v>
      </c>
      <c r="CD41">
        <v>22.193608901323383</v>
      </c>
      <c r="CE41">
        <v>5.7943417577699687</v>
      </c>
      <c r="CF41" s="25"/>
      <c r="CG41" s="25"/>
      <c r="CH41" s="25"/>
      <c r="CI41" s="25"/>
      <c r="CJ41" s="25"/>
      <c r="CK41" s="25"/>
      <c r="CL41" s="25"/>
      <c r="CM41" s="25"/>
      <c r="CN41" s="25"/>
      <c r="CO41" s="25"/>
      <c r="CP41" s="25">
        <v>1.2890410958904108</v>
      </c>
      <c r="CQ41" s="25">
        <v>0.14803652968036529</v>
      </c>
      <c r="CR41" s="25">
        <v>0.23372002993700455</v>
      </c>
      <c r="CS41" s="25">
        <v>0.22207786069060195</v>
      </c>
      <c r="CT41" s="25">
        <v>0.11129517635793505</v>
      </c>
      <c r="CU41" s="25">
        <v>79.133362920166036</v>
      </c>
      <c r="CV41" s="25">
        <v>17.648938156779309</v>
      </c>
      <c r="CW41" s="25">
        <v>1.4799668649709303</v>
      </c>
      <c r="CX41" s="25">
        <v>203.85259277885615</v>
      </c>
      <c r="CY41" s="25">
        <v>7.3970866144065539</v>
      </c>
    </row>
    <row r="42" spans="1:103">
      <c r="A42" t="s">
        <v>177</v>
      </c>
      <c r="B42" t="s">
        <v>1090</v>
      </c>
      <c r="C42" t="s">
        <v>164</v>
      </c>
      <c r="D42" t="s">
        <v>165</v>
      </c>
      <c r="E42" t="s">
        <v>959</v>
      </c>
      <c r="F42" t="s">
        <v>180</v>
      </c>
      <c r="G42" t="s">
        <v>238</v>
      </c>
      <c r="H42">
        <v>10.50272</v>
      </c>
      <c r="I42">
        <v>8.5055899999999998</v>
      </c>
      <c r="J42">
        <v>776</v>
      </c>
      <c r="K42" t="s">
        <v>72</v>
      </c>
      <c r="L42" s="18">
        <v>1.2</v>
      </c>
      <c r="M42" t="s">
        <v>328</v>
      </c>
      <c r="N42" t="s">
        <v>331</v>
      </c>
      <c r="O42">
        <v>350</v>
      </c>
      <c r="P42" t="s">
        <v>159</v>
      </c>
      <c r="Q42">
        <v>350</v>
      </c>
      <c r="R42">
        <v>3200</v>
      </c>
      <c r="S42" t="s">
        <v>329</v>
      </c>
      <c r="T42">
        <v>1600</v>
      </c>
      <c r="W42">
        <v>2015</v>
      </c>
      <c r="X42">
        <v>1</v>
      </c>
      <c r="Y42" s="19"/>
      <c r="Z42" s="24"/>
      <c r="AA42" s="25"/>
      <c r="AB42" s="26"/>
      <c r="AC42" s="25"/>
      <c r="AD42" s="27"/>
      <c r="AE42" s="27"/>
      <c r="AF42" s="27"/>
      <c r="AG42" s="25"/>
      <c r="AH42" s="25"/>
      <c r="AI42" s="25"/>
      <c r="AJ42" s="28"/>
      <c r="AK42" s="25"/>
      <c r="AL42" s="25"/>
      <c r="AM42" s="29"/>
      <c r="AN42" s="29"/>
      <c r="AO42" s="30"/>
      <c r="AP42" s="30"/>
      <c r="AQ42" s="31"/>
      <c r="AR42" s="28"/>
      <c r="AS42" s="28"/>
      <c r="AT42" t="s">
        <v>158</v>
      </c>
      <c r="AU42">
        <v>4</v>
      </c>
      <c r="AV42" t="s">
        <v>409</v>
      </c>
      <c r="AW42" t="s">
        <v>1006</v>
      </c>
      <c r="AX42" t="s">
        <v>1091</v>
      </c>
      <c r="AY42" s="19" t="s">
        <v>386</v>
      </c>
      <c r="AZ42" s="19" t="s">
        <v>386</v>
      </c>
      <c r="BA42" s="22">
        <v>42131</v>
      </c>
      <c r="BB42" t="s">
        <v>400</v>
      </c>
      <c r="BC42" s="15">
        <v>42226</v>
      </c>
      <c r="BD42" t="s">
        <v>161</v>
      </c>
      <c r="BE42">
        <v>55</v>
      </c>
      <c r="BF42">
        <v>51</v>
      </c>
      <c r="BG42">
        <v>8.9600000000000009</v>
      </c>
      <c r="BH42">
        <v>6.48</v>
      </c>
      <c r="BI42">
        <v>0.84</v>
      </c>
      <c r="BJ42">
        <v>0.54800000000000004</v>
      </c>
      <c r="BK42">
        <v>9.9000000000000005E-2</v>
      </c>
      <c r="BL42">
        <v>9.6999999999999993</v>
      </c>
      <c r="BM42">
        <f t="shared" si="2"/>
        <v>84.69860896445131</v>
      </c>
      <c r="BN42">
        <v>0.32500000000000001</v>
      </c>
      <c r="BO42">
        <v>26</v>
      </c>
      <c r="BP42">
        <f t="shared" si="0"/>
        <v>6478.5467769797251</v>
      </c>
      <c r="BQ42">
        <f t="shared" si="6"/>
        <v>4778.666666666667</v>
      </c>
      <c r="BR42">
        <f t="shared" si="3"/>
        <v>6.4785467769797247</v>
      </c>
      <c r="BS42">
        <f t="shared" si="3"/>
        <v>4.7786666666666671</v>
      </c>
      <c r="BT42">
        <f t="shared" si="4"/>
        <v>11.257213443646393</v>
      </c>
      <c r="BU42">
        <v>2.2213193116634802</v>
      </c>
      <c r="BV42">
        <v>0.25460708216068106</v>
      </c>
      <c r="BW42">
        <v>2.109708288113286</v>
      </c>
      <c r="BX42">
        <v>0.65011360827306475</v>
      </c>
      <c r="BY42">
        <v>0.53902772436231405</v>
      </c>
      <c r="BZ42">
        <v>0.14978481490143797</v>
      </c>
      <c r="CA42">
        <v>7.3192797754773933</v>
      </c>
      <c r="CB42">
        <v>112.21934323346466</v>
      </c>
      <c r="CC42">
        <v>119.26482522410052</v>
      </c>
      <c r="CD42">
        <v>13.509450381802354</v>
      </c>
      <c r="CE42">
        <v>4.0907879745004916</v>
      </c>
      <c r="CF42" s="25">
        <v>0.42017383348581888</v>
      </c>
      <c r="CG42" s="25">
        <v>6.6742909423604765E-2</v>
      </c>
      <c r="CH42" s="25">
        <v>0.57282527622481949</v>
      </c>
      <c r="CI42" s="25">
        <v>0.33026548615041701</v>
      </c>
      <c r="CJ42" s="25">
        <v>0.15328792476940445</v>
      </c>
      <c r="CK42" s="25">
        <v>24.253104583336732</v>
      </c>
      <c r="CL42" s="25">
        <v>96.785105068319979</v>
      </c>
      <c r="CM42" s="25">
        <v>1.0269286793767138</v>
      </c>
      <c r="CN42" s="25">
        <v>127.0528904173904</v>
      </c>
      <c r="CO42" s="25">
        <v>10.786368935695394</v>
      </c>
      <c r="CP42" s="25">
        <v>1.1333652007648185</v>
      </c>
      <c r="CQ42" s="25">
        <v>0.20501912045889101</v>
      </c>
      <c r="CR42" s="25">
        <v>0.28511253991236751</v>
      </c>
      <c r="CS42" s="25">
        <v>0.2278960152217942</v>
      </c>
      <c r="CT42" s="25">
        <v>0.11695898442679659</v>
      </c>
      <c r="CU42" s="25">
        <v>78.98770719150329</v>
      </c>
      <c r="CV42" s="25">
        <v>6.0187184457570622</v>
      </c>
      <c r="CW42" s="25">
        <v>0.89437055959100309</v>
      </c>
      <c r="CX42" s="25">
        <v>245.95921639187881</v>
      </c>
      <c r="CY42" s="25">
        <v>8.2593799630565847</v>
      </c>
    </row>
    <row r="43" spans="1:103">
      <c r="A43" t="s">
        <v>177</v>
      </c>
      <c r="B43" t="s">
        <v>1090</v>
      </c>
      <c r="C43" t="s">
        <v>164</v>
      </c>
      <c r="D43" t="s">
        <v>165</v>
      </c>
      <c r="E43" t="s">
        <v>959</v>
      </c>
      <c r="F43" t="s">
        <v>180</v>
      </c>
      <c r="G43" t="s">
        <v>238</v>
      </c>
      <c r="H43">
        <v>10.50272</v>
      </c>
      <c r="I43">
        <v>8.5055899999999998</v>
      </c>
      <c r="J43">
        <v>776</v>
      </c>
      <c r="K43" t="s">
        <v>72</v>
      </c>
      <c r="L43" s="18">
        <v>1.2</v>
      </c>
      <c r="M43" t="s">
        <v>328</v>
      </c>
      <c r="N43" t="s">
        <v>331</v>
      </c>
      <c r="O43">
        <v>350</v>
      </c>
      <c r="P43" t="s">
        <v>159</v>
      </c>
      <c r="Q43">
        <v>350</v>
      </c>
      <c r="R43">
        <v>3200</v>
      </c>
      <c r="S43" t="s">
        <v>329</v>
      </c>
      <c r="T43">
        <v>1600</v>
      </c>
      <c r="W43">
        <v>2015</v>
      </c>
      <c r="X43">
        <v>1</v>
      </c>
      <c r="Y43" s="19"/>
      <c r="Z43" s="24"/>
      <c r="AA43" s="25"/>
      <c r="AB43" s="26"/>
      <c r="AC43" s="25"/>
      <c r="AD43" s="27"/>
      <c r="AE43" s="27"/>
      <c r="AF43" s="27"/>
      <c r="AG43" s="25"/>
      <c r="AH43" s="25"/>
      <c r="AI43" s="25"/>
      <c r="AJ43" s="28"/>
      <c r="AK43" s="25"/>
      <c r="AL43" s="25"/>
      <c r="AM43" s="29"/>
      <c r="AN43" s="29"/>
      <c r="AO43" s="30"/>
      <c r="AP43" s="30"/>
      <c r="AQ43" s="31"/>
      <c r="AR43" s="28"/>
      <c r="AS43" s="28"/>
      <c r="AT43" t="s">
        <v>159</v>
      </c>
      <c r="AU43">
        <v>5</v>
      </c>
      <c r="AV43" t="s">
        <v>409</v>
      </c>
      <c r="AW43" t="s">
        <v>1006</v>
      </c>
      <c r="AX43" t="s">
        <v>1091</v>
      </c>
      <c r="AY43" s="19" t="s">
        <v>386</v>
      </c>
      <c r="AZ43" s="19" t="s">
        <v>386</v>
      </c>
      <c r="BA43" s="22">
        <v>42131</v>
      </c>
      <c r="BB43" t="s">
        <v>400</v>
      </c>
      <c r="BC43" s="15">
        <v>42226</v>
      </c>
      <c r="BD43" t="s">
        <v>161</v>
      </c>
      <c r="BE43">
        <v>51</v>
      </c>
      <c r="BF43">
        <v>46</v>
      </c>
      <c r="BG43">
        <v>9.02</v>
      </c>
      <c r="BH43">
        <v>6.86</v>
      </c>
      <c r="BI43">
        <v>0.82</v>
      </c>
      <c r="BJ43">
        <v>0.48299999999999998</v>
      </c>
      <c r="BK43">
        <v>8.6999999999999994E-2</v>
      </c>
      <c r="BL43">
        <v>9.6999999999999993</v>
      </c>
      <c r="BM43">
        <f t="shared" si="2"/>
        <v>84.736842105263165</v>
      </c>
      <c r="BN43">
        <v>0.32100000000000001</v>
      </c>
      <c r="BO43">
        <v>26</v>
      </c>
      <c r="BP43">
        <f t="shared" si="0"/>
        <v>6861.5574819401445</v>
      </c>
      <c r="BQ43">
        <f t="shared" si="6"/>
        <v>4810.6666666666661</v>
      </c>
      <c r="BR43">
        <f t="shared" si="3"/>
        <v>6.8615574819401441</v>
      </c>
      <c r="BS43">
        <f t="shared" si="3"/>
        <v>4.8106666666666662</v>
      </c>
      <c r="BT43">
        <f t="shared" si="4"/>
        <v>11.67222414860681</v>
      </c>
      <c r="BU43">
        <v>2.9728829686013323</v>
      </c>
      <c r="BV43">
        <v>0.32345003158017294</v>
      </c>
      <c r="BW43">
        <v>2.7412438400603891</v>
      </c>
      <c r="BX43">
        <v>0.59210166093741878</v>
      </c>
      <c r="BY43">
        <v>0.43231955311950648</v>
      </c>
      <c r="BZ43">
        <v>0.16196677696566514</v>
      </c>
      <c r="CA43">
        <v>9.1195798204545557</v>
      </c>
      <c r="CB43">
        <v>140.71061480909495</v>
      </c>
      <c r="CC43">
        <v>94.90583677029953</v>
      </c>
      <c r="CD43">
        <v>18.385954726509166</v>
      </c>
      <c r="CE43">
        <v>4.2155804799210896</v>
      </c>
      <c r="CF43" s="25">
        <v>0.97457627118644075</v>
      </c>
      <c r="CG43" s="25">
        <v>6.7467043314500957E-2</v>
      </c>
      <c r="CH43" s="25">
        <v>1.3337746684262202</v>
      </c>
      <c r="CI43" s="25">
        <v>0.35034794924193863</v>
      </c>
      <c r="CJ43" s="25">
        <v>0.1833714853460538</v>
      </c>
      <c r="CK43" s="25">
        <v>24.421947678397256</v>
      </c>
      <c r="CL43" s="25">
        <v>85.773779317627131</v>
      </c>
      <c r="CM43" s="25">
        <v>1.0340778596408979</v>
      </c>
      <c r="CN43" s="25">
        <v>230.63650182060647</v>
      </c>
      <c r="CO43" s="25">
        <v>21.36202568427268</v>
      </c>
      <c r="CP43" s="25">
        <v>1.2071362372567194</v>
      </c>
      <c r="CQ43" s="25">
        <v>0.20162187210379987</v>
      </c>
      <c r="CR43" s="25">
        <v>0.21453924466710542</v>
      </c>
      <c r="CS43" s="25">
        <v>0.28172337682364124</v>
      </c>
      <c r="CT43" s="25">
        <v>9.799696620511221E-2</v>
      </c>
      <c r="CU43" s="25">
        <v>79.486934508349549</v>
      </c>
      <c r="CV43" s="25">
        <v>11.918967148531124</v>
      </c>
      <c r="CW43" s="25">
        <v>2.1171789495769522</v>
      </c>
      <c r="CX43" s="25">
        <v>94.857116369869601</v>
      </c>
      <c r="CY43" s="25">
        <v>7.4982186579628936</v>
      </c>
    </row>
    <row r="44" spans="1:103">
      <c r="A44" t="s">
        <v>177</v>
      </c>
      <c r="B44" t="s">
        <v>1090</v>
      </c>
      <c r="C44" t="s">
        <v>164</v>
      </c>
      <c r="D44" t="s">
        <v>165</v>
      </c>
      <c r="E44" t="s">
        <v>959</v>
      </c>
      <c r="F44" t="s">
        <v>180</v>
      </c>
      <c r="G44" t="s">
        <v>238</v>
      </c>
      <c r="H44">
        <v>10.50272</v>
      </c>
      <c r="I44">
        <v>8.5055899999999998</v>
      </c>
      <c r="J44">
        <v>776</v>
      </c>
      <c r="K44" t="s">
        <v>72</v>
      </c>
      <c r="L44" s="18">
        <v>1.2</v>
      </c>
      <c r="M44" t="s">
        <v>328</v>
      </c>
      <c r="N44" t="s">
        <v>331</v>
      </c>
      <c r="O44">
        <v>350</v>
      </c>
      <c r="P44" t="s">
        <v>159</v>
      </c>
      <c r="Q44">
        <v>350</v>
      </c>
      <c r="R44">
        <v>3200</v>
      </c>
      <c r="S44" t="s">
        <v>329</v>
      </c>
      <c r="T44">
        <v>1600</v>
      </c>
      <c r="W44">
        <v>2015</v>
      </c>
      <c r="X44">
        <v>1</v>
      </c>
      <c r="Y44" s="19"/>
      <c r="Z44" s="24"/>
      <c r="AA44" s="25"/>
      <c r="AB44" s="26"/>
      <c r="AC44" s="25"/>
      <c r="AD44" s="27"/>
      <c r="AE44" s="27"/>
      <c r="AF44" s="27"/>
      <c r="AG44" s="25"/>
      <c r="AH44" s="25"/>
      <c r="AI44" s="25"/>
      <c r="AJ44" s="28"/>
      <c r="AK44" s="25"/>
      <c r="AL44" s="25"/>
      <c r="AM44" s="29"/>
      <c r="AN44" s="29"/>
      <c r="AO44" s="30"/>
      <c r="AP44" s="30"/>
      <c r="AQ44" s="31"/>
      <c r="AR44" s="28"/>
      <c r="AS44" s="28"/>
      <c r="AT44" t="s">
        <v>160</v>
      </c>
      <c r="AU44">
        <v>6</v>
      </c>
      <c r="AV44" t="s">
        <v>409</v>
      </c>
      <c r="AW44" t="s">
        <v>1006</v>
      </c>
      <c r="AX44" t="s">
        <v>1091</v>
      </c>
      <c r="AY44" s="19" t="s">
        <v>386</v>
      </c>
      <c r="AZ44" s="19" t="s">
        <v>386</v>
      </c>
      <c r="BA44" s="22">
        <v>42131</v>
      </c>
      <c r="BB44" t="s">
        <v>400</v>
      </c>
      <c r="BC44" s="15">
        <v>42226</v>
      </c>
      <c r="BD44" t="s">
        <v>161</v>
      </c>
      <c r="BE44">
        <v>50</v>
      </c>
      <c r="BF44">
        <v>50</v>
      </c>
      <c r="BG44">
        <v>7.6</v>
      </c>
      <c r="BH44">
        <v>7.46</v>
      </c>
      <c r="BI44">
        <v>0.8</v>
      </c>
      <c r="BJ44">
        <v>0.48299999999999998</v>
      </c>
      <c r="BK44">
        <v>7.9000000000000001E-2</v>
      </c>
      <c r="BL44">
        <v>9.6999999999999993</v>
      </c>
      <c r="BM44">
        <f t="shared" si="2"/>
        <v>85.943060498220646</v>
      </c>
      <c r="BN44">
        <v>0.33200000000000002</v>
      </c>
      <c r="BO44">
        <v>29</v>
      </c>
      <c r="BP44">
        <f t="shared" si="0"/>
        <v>7567.9099853464513</v>
      </c>
      <c r="BQ44">
        <f t="shared" si="6"/>
        <v>4053.333333333333</v>
      </c>
      <c r="BR44">
        <f t="shared" si="3"/>
        <v>7.5679099853464518</v>
      </c>
      <c r="BS44">
        <f t="shared" si="3"/>
        <v>4.0533333333333328</v>
      </c>
      <c r="BT44">
        <f t="shared" si="4"/>
        <v>11.621243318679785</v>
      </c>
      <c r="BU44">
        <v>3.1316270566727606</v>
      </c>
      <c r="BV44">
        <v>0.32497894721467746</v>
      </c>
      <c r="BW44">
        <v>3.0439415975933923</v>
      </c>
      <c r="BX44">
        <v>0.58374819074648243</v>
      </c>
      <c r="BY44">
        <v>0.46909738525064232</v>
      </c>
      <c r="BZ44">
        <v>0.24409995725374006</v>
      </c>
      <c r="CA44">
        <v>10.362783152115737</v>
      </c>
      <c r="CB44">
        <v>145.23393344342503</v>
      </c>
      <c r="CC44">
        <v>87.685596951889281</v>
      </c>
      <c r="CD44">
        <v>19.171625131045047</v>
      </c>
      <c r="CE44">
        <v>11.97978467658872</v>
      </c>
      <c r="CF44" s="25"/>
      <c r="CG44" s="25"/>
      <c r="CH44" s="25"/>
      <c r="CI44" s="25"/>
      <c r="CJ44" s="25"/>
      <c r="CK44" s="25"/>
      <c r="CL44" s="25"/>
      <c r="CM44" s="25"/>
      <c r="CN44" s="25"/>
      <c r="CO44" s="25"/>
      <c r="CP44" s="25"/>
      <c r="CQ44" s="25"/>
      <c r="CR44" s="25"/>
      <c r="CS44" s="25"/>
      <c r="CT44" s="25"/>
      <c r="CU44" s="25"/>
      <c r="CV44" s="25"/>
      <c r="CW44" s="25"/>
      <c r="CX44" s="25"/>
      <c r="CY44" s="25"/>
    </row>
    <row r="45" spans="1:103">
      <c r="A45" t="s">
        <v>177</v>
      </c>
      <c r="B45" t="s">
        <v>1090</v>
      </c>
      <c r="C45" t="s">
        <v>164</v>
      </c>
      <c r="D45" t="s">
        <v>165</v>
      </c>
      <c r="E45" t="s">
        <v>959</v>
      </c>
      <c r="F45" t="s">
        <v>184</v>
      </c>
      <c r="G45" t="s">
        <v>239</v>
      </c>
      <c r="H45">
        <v>10.52515</v>
      </c>
      <c r="I45">
        <v>8.4669000000000008</v>
      </c>
      <c r="J45">
        <v>785</v>
      </c>
      <c r="K45" t="s">
        <v>446</v>
      </c>
      <c r="L45" s="18">
        <v>2</v>
      </c>
      <c r="M45" t="s">
        <v>327</v>
      </c>
      <c r="N45" t="s">
        <v>330</v>
      </c>
      <c r="O45">
        <v>3800</v>
      </c>
      <c r="P45" t="s">
        <v>159</v>
      </c>
      <c r="Q45">
        <v>800</v>
      </c>
      <c r="R45">
        <v>4500</v>
      </c>
      <c r="S45" t="s">
        <v>332</v>
      </c>
      <c r="T45">
        <v>800</v>
      </c>
      <c r="W45">
        <v>2015</v>
      </c>
      <c r="X45">
        <v>1</v>
      </c>
      <c r="Y45" s="19" t="s">
        <v>386</v>
      </c>
      <c r="Z45" s="24">
        <v>6.1</v>
      </c>
      <c r="AA45" s="25">
        <v>0.52366969093298243</v>
      </c>
      <c r="AB45" s="26">
        <v>3.6945366833793916E-2</v>
      </c>
      <c r="AC45" s="25">
        <v>3.9011400000000003</v>
      </c>
      <c r="AD45" s="27">
        <v>48.8</v>
      </c>
      <c r="AE45" s="27">
        <v>27.200000000000003</v>
      </c>
      <c r="AF45" s="27">
        <v>24</v>
      </c>
      <c r="AG45" s="25">
        <v>0.75067622786212207</v>
      </c>
      <c r="AH45" s="25">
        <v>0.68694691026399168</v>
      </c>
      <c r="AI45" s="25">
        <v>0.18598426594469789</v>
      </c>
      <c r="AJ45" s="28">
        <v>6.4688294078373537E-2</v>
      </c>
      <c r="AK45" s="25">
        <v>0</v>
      </c>
      <c r="AL45" s="25">
        <f t="shared" si="5"/>
        <v>1.6882956981491852</v>
      </c>
      <c r="AM45" s="29">
        <v>2.6135847480310503</v>
      </c>
      <c r="AN45" s="29">
        <v>1.6290387995133151</v>
      </c>
      <c r="AO45" s="30">
        <v>15.676048359892693</v>
      </c>
      <c r="AP45" s="30">
        <v>395.43061776238028</v>
      </c>
      <c r="AQ45" s="31">
        <v>1.618756492202531</v>
      </c>
      <c r="AR45" s="28">
        <v>4.5936999999999999E-2</v>
      </c>
      <c r="AS45" s="28">
        <v>6.0973199999999999</v>
      </c>
      <c r="AU45">
        <v>1</v>
      </c>
      <c r="AV45" t="s">
        <v>409</v>
      </c>
      <c r="AW45" t="s">
        <v>1006</v>
      </c>
      <c r="AX45" t="s">
        <v>1091</v>
      </c>
      <c r="AY45" s="19" t="s">
        <v>386</v>
      </c>
      <c r="AZ45" s="19" t="s">
        <v>386</v>
      </c>
      <c r="BA45" s="22">
        <v>42131</v>
      </c>
      <c r="BB45" t="s">
        <v>400</v>
      </c>
      <c r="BC45" s="15"/>
      <c r="CF45" s="25"/>
      <c r="CG45" s="25"/>
      <c r="CH45" s="25"/>
      <c r="CI45" s="25"/>
      <c r="CJ45" s="25"/>
      <c r="CK45" s="25"/>
      <c r="CL45" s="25"/>
      <c r="CM45" s="25"/>
      <c r="CN45" s="25"/>
      <c r="CO45" s="25"/>
      <c r="CP45" s="25"/>
      <c r="CQ45" s="25"/>
      <c r="CR45" s="25"/>
      <c r="CS45" s="25"/>
      <c r="CT45" s="25"/>
      <c r="CU45" s="25"/>
      <c r="CV45" s="25"/>
      <c r="CW45" s="25"/>
      <c r="CX45" s="25"/>
      <c r="CY45" s="25"/>
    </row>
    <row r="46" spans="1:103">
      <c r="A46" t="s">
        <v>177</v>
      </c>
      <c r="B46" t="s">
        <v>1090</v>
      </c>
      <c r="C46" t="s">
        <v>164</v>
      </c>
      <c r="D46" t="s">
        <v>165</v>
      </c>
      <c r="E46" t="s">
        <v>959</v>
      </c>
      <c r="F46" t="s">
        <v>184</v>
      </c>
      <c r="G46" t="s">
        <v>239</v>
      </c>
      <c r="H46">
        <v>10.52515</v>
      </c>
      <c r="I46">
        <v>8.4669000000000008</v>
      </c>
      <c r="J46">
        <v>785</v>
      </c>
      <c r="K46" t="s">
        <v>446</v>
      </c>
      <c r="L46" s="18">
        <v>2</v>
      </c>
      <c r="M46" t="s">
        <v>327</v>
      </c>
      <c r="N46" t="s">
        <v>330</v>
      </c>
      <c r="O46">
        <v>3800</v>
      </c>
      <c r="P46" t="s">
        <v>159</v>
      </c>
      <c r="Q46">
        <v>800</v>
      </c>
      <c r="R46">
        <v>4500</v>
      </c>
      <c r="S46" t="s">
        <v>332</v>
      </c>
      <c r="T46">
        <v>800</v>
      </c>
      <c r="W46">
        <v>2015</v>
      </c>
      <c r="X46">
        <v>1</v>
      </c>
      <c r="Y46" s="19"/>
      <c r="Z46" s="24"/>
      <c r="AA46" s="25"/>
      <c r="AB46" s="26"/>
      <c r="AC46" s="25"/>
      <c r="AD46" s="27"/>
      <c r="AE46" s="27"/>
      <c r="AF46" s="27"/>
      <c r="AG46" s="25"/>
      <c r="AH46" s="25"/>
      <c r="AI46" s="25"/>
      <c r="AJ46" s="28"/>
      <c r="AK46" s="25"/>
      <c r="AL46" s="25"/>
      <c r="AM46" s="29"/>
      <c r="AN46" s="29"/>
      <c r="AO46" s="30"/>
      <c r="AP46" s="30"/>
      <c r="AQ46" s="31"/>
      <c r="AR46" s="28"/>
      <c r="AS46" s="28"/>
      <c r="AU46">
        <v>2</v>
      </c>
      <c r="AV46" t="s">
        <v>409</v>
      </c>
      <c r="AW46" t="s">
        <v>1006</v>
      </c>
      <c r="AX46" t="s">
        <v>1091</v>
      </c>
      <c r="AY46" s="19" t="s">
        <v>386</v>
      </c>
      <c r="AZ46" s="19" t="s">
        <v>386</v>
      </c>
      <c r="BA46" s="22">
        <v>42131</v>
      </c>
      <c r="BB46" t="s">
        <v>400</v>
      </c>
      <c r="BC46" s="15"/>
      <c r="CF46" s="25"/>
      <c r="CG46" s="25"/>
      <c r="CH46" s="25"/>
      <c r="CI46" s="25"/>
      <c r="CJ46" s="25"/>
      <c r="CK46" s="25"/>
      <c r="CL46" s="25"/>
      <c r="CM46" s="25"/>
      <c r="CN46" s="25"/>
      <c r="CO46" s="25"/>
      <c r="CP46" s="25"/>
      <c r="CQ46" s="25"/>
      <c r="CR46" s="25"/>
      <c r="CS46" s="25"/>
      <c r="CT46" s="25"/>
      <c r="CU46" s="25"/>
      <c r="CV46" s="25"/>
      <c r="CW46" s="25"/>
      <c r="CX46" s="25"/>
      <c r="CY46" s="25"/>
    </row>
    <row r="47" spans="1:103">
      <c r="A47" t="s">
        <v>177</v>
      </c>
      <c r="B47" t="s">
        <v>1090</v>
      </c>
      <c r="C47" t="s">
        <v>164</v>
      </c>
      <c r="D47" t="s">
        <v>165</v>
      </c>
      <c r="E47" t="s">
        <v>959</v>
      </c>
      <c r="F47" t="s">
        <v>184</v>
      </c>
      <c r="G47" t="s">
        <v>239</v>
      </c>
      <c r="H47">
        <v>10.52515</v>
      </c>
      <c r="I47">
        <v>8.4669000000000008</v>
      </c>
      <c r="J47">
        <v>785</v>
      </c>
      <c r="K47" t="s">
        <v>446</v>
      </c>
      <c r="L47" s="18">
        <v>2</v>
      </c>
      <c r="M47" t="s">
        <v>327</v>
      </c>
      <c r="N47" t="s">
        <v>330</v>
      </c>
      <c r="O47">
        <v>3800</v>
      </c>
      <c r="P47" t="s">
        <v>159</v>
      </c>
      <c r="Q47">
        <v>800</v>
      </c>
      <c r="R47">
        <v>4500</v>
      </c>
      <c r="S47" t="s">
        <v>332</v>
      </c>
      <c r="T47">
        <v>800</v>
      </c>
      <c r="W47">
        <v>2015</v>
      </c>
      <c r="X47">
        <v>1</v>
      </c>
      <c r="Y47" s="19"/>
      <c r="Z47" s="24"/>
      <c r="AA47" s="25"/>
      <c r="AB47" s="26"/>
      <c r="AC47" s="25"/>
      <c r="AD47" s="27"/>
      <c r="AE47" s="27"/>
      <c r="AF47" s="27"/>
      <c r="AG47" s="25"/>
      <c r="AH47" s="25"/>
      <c r="AI47" s="25"/>
      <c r="AJ47" s="28"/>
      <c r="AK47" s="25"/>
      <c r="AL47" s="25"/>
      <c r="AM47" s="29"/>
      <c r="AN47" s="29"/>
      <c r="AO47" s="30"/>
      <c r="AP47" s="30"/>
      <c r="AQ47" s="31"/>
      <c r="AR47" s="28"/>
      <c r="AS47" s="28"/>
      <c r="AU47">
        <v>3</v>
      </c>
      <c r="AV47" t="s">
        <v>409</v>
      </c>
      <c r="AW47" t="s">
        <v>1006</v>
      </c>
      <c r="AX47" t="s">
        <v>1091</v>
      </c>
      <c r="AY47" s="19" t="s">
        <v>386</v>
      </c>
      <c r="AZ47" s="19" t="s">
        <v>386</v>
      </c>
      <c r="BA47" s="22">
        <v>42131</v>
      </c>
      <c r="BB47" t="s">
        <v>400</v>
      </c>
      <c r="BC47" s="15"/>
      <c r="CF47" s="25"/>
      <c r="CG47" s="25"/>
      <c r="CH47" s="25"/>
      <c r="CI47" s="25"/>
      <c r="CJ47" s="25"/>
      <c r="CK47" s="25"/>
      <c r="CL47" s="25"/>
      <c r="CM47" s="25"/>
      <c r="CN47" s="25"/>
      <c r="CO47" s="25"/>
      <c r="CP47" s="25"/>
      <c r="CQ47" s="25"/>
      <c r="CR47" s="25"/>
      <c r="CS47" s="25"/>
      <c r="CT47" s="25"/>
      <c r="CU47" s="25"/>
      <c r="CV47" s="25"/>
      <c r="CW47" s="25"/>
      <c r="CX47" s="25"/>
      <c r="CY47" s="25"/>
    </row>
    <row r="48" spans="1:103">
      <c r="A48" t="s">
        <v>177</v>
      </c>
      <c r="B48" t="s">
        <v>1090</v>
      </c>
      <c r="C48" t="s">
        <v>164</v>
      </c>
      <c r="D48" t="s">
        <v>165</v>
      </c>
      <c r="E48" t="s">
        <v>959</v>
      </c>
      <c r="F48" t="s">
        <v>184</v>
      </c>
      <c r="G48" t="s">
        <v>239</v>
      </c>
      <c r="H48">
        <v>10.52515</v>
      </c>
      <c r="I48">
        <v>8.4669000000000008</v>
      </c>
      <c r="J48">
        <v>785</v>
      </c>
      <c r="K48" t="s">
        <v>446</v>
      </c>
      <c r="L48" s="18">
        <v>2</v>
      </c>
      <c r="M48" t="s">
        <v>327</v>
      </c>
      <c r="N48" t="s">
        <v>330</v>
      </c>
      <c r="O48">
        <v>3800</v>
      </c>
      <c r="P48" t="s">
        <v>159</v>
      </c>
      <c r="Q48">
        <v>800</v>
      </c>
      <c r="R48">
        <v>4500</v>
      </c>
      <c r="S48" t="s">
        <v>332</v>
      </c>
      <c r="T48">
        <v>800</v>
      </c>
      <c r="W48">
        <v>2015</v>
      </c>
      <c r="X48">
        <v>1</v>
      </c>
      <c r="Y48" s="19"/>
      <c r="Z48" s="24"/>
      <c r="AA48" s="25"/>
      <c r="AB48" s="26"/>
      <c r="AC48" s="25"/>
      <c r="AD48" s="27"/>
      <c r="AE48" s="27"/>
      <c r="AF48" s="27"/>
      <c r="AG48" s="25"/>
      <c r="AH48" s="25"/>
      <c r="AI48" s="25"/>
      <c r="AJ48" s="28"/>
      <c r="AK48" s="25"/>
      <c r="AL48" s="25"/>
      <c r="AM48" s="29"/>
      <c r="AN48" s="29"/>
      <c r="AO48" s="30"/>
      <c r="AP48" s="30"/>
      <c r="AQ48" s="31"/>
      <c r="AR48" s="28"/>
      <c r="AS48" s="28"/>
      <c r="AU48">
        <v>4</v>
      </c>
      <c r="AV48" t="s">
        <v>409</v>
      </c>
      <c r="AW48" t="s">
        <v>1006</v>
      </c>
      <c r="AX48" t="s">
        <v>1091</v>
      </c>
      <c r="AY48" s="19" t="s">
        <v>386</v>
      </c>
      <c r="AZ48" s="19" t="s">
        <v>386</v>
      </c>
      <c r="BA48" s="22">
        <v>42131</v>
      </c>
      <c r="BB48" t="s">
        <v>400</v>
      </c>
      <c r="BC48" s="15"/>
      <c r="CF48" s="25"/>
      <c r="CG48" s="25"/>
      <c r="CH48" s="25"/>
      <c r="CI48" s="25"/>
      <c r="CJ48" s="25"/>
      <c r="CK48" s="25"/>
      <c r="CL48" s="25"/>
      <c r="CM48" s="25"/>
      <c r="CN48" s="25"/>
      <c r="CO48" s="25"/>
      <c r="CP48" s="25"/>
      <c r="CQ48" s="25"/>
      <c r="CR48" s="25"/>
      <c r="CS48" s="25"/>
      <c r="CT48" s="25"/>
      <c r="CU48" s="25"/>
      <c r="CV48" s="25"/>
      <c r="CW48" s="25"/>
      <c r="CX48" s="25"/>
      <c r="CY48" s="25"/>
    </row>
    <row r="49" spans="1:103">
      <c r="A49" t="s">
        <v>177</v>
      </c>
      <c r="B49" t="s">
        <v>1090</v>
      </c>
      <c r="C49" t="s">
        <v>164</v>
      </c>
      <c r="D49" t="s">
        <v>165</v>
      </c>
      <c r="E49" t="s">
        <v>959</v>
      </c>
      <c r="F49" t="s">
        <v>184</v>
      </c>
      <c r="G49" t="s">
        <v>239</v>
      </c>
      <c r="H49">
        <v>10.52515</v>
      </c>
      <c r="I49">
        <v>8.4669000000000008</v>
      </c>
      <c r="J49">
        <v>785</v>
      </c>
      <c r="K49" t="s">
        <v>446</v>
      </c>
      <c r="L49" s="18">
        <v>2</v>
      </c>
      <c r="M49" t="s">
        <v>327</v>
      </c>
      <c r="N49" t="s">
        <v>330</v>
      </c>
      <c r="O49">
        <v>3800</v>
      </c>
      <c r="P49" t="s">
        <v>159</v>
      </c>
      <c r="Q49">
        <v>800</v>
      </c>
      <c r="R49">
        <v>4500</v>
      </c>
      <c r="S49" t="s">
        <v>332</v>
      </c>
      <c r="T49">
        <v>800</v>
      </c>
      <c r="W49">
        <v>2015</v>
      </c>
      <c r="X49">
        <v>1</v>
      </c>
      <c r="Y49" s="19"/>
      <c r="Z49" s="24"/>
      <c r="AA49" s="25"/>
      <c r="AB49" s="26"/>
      <c r="AC49" s="25"/>
      <c r="AD49" s="27"/>
      <c r="AE49" s="27"/>
      <c r="AF49" s="27"/>
      <c r="AG49" s="25"/>
      <c r="AH49" s="25"/>
      <c r="AI49" s="25"/>
      <c r="AJ49" s="28"/>
      <c r="AK49" s="25"/>
      <c r="AL49" s="25"/>
      <c r="AM49" s="29"/>
      <c r="AN49" s="29"/>
      <c r="AO49" s="30"/>
      <c r="AP49" s="30"/>
      <c r="AQ49" s="31"/>
      <c r="AR49" s="28"/>
      <c r="AS49" s="28"/>
      <c r="AU49">
        <v>5</v>
      </c>
      <c r="AV49" t="s">
        <v>409</v>
      </c>
      <c r="AW49" t="s">
        <v>1006</v>
      </c>
      <c r="AX49" t="s">
        <v>1091</v>
      </c>
      <c r="AY49" s="19" t="s">
        <v>386</v>
      </c>
      <c r="AZ49" s="19" t="s">
        <v>386</v>
      </c>
      <c r="BA49" s="22">
        <v>42131</v>
      </c>
      <c r="BB49" t="s">
        <v>400</v>
      </c>
      <c r="BC49" s="15"/>
      <c r="CF49" s="25"/>
      <c r="CG49" s="25"/>
      <c r="CH49" s="25"/>
      <c r="CI49" s="25"/>
      <c r="CJ49" s="25"/>
      <c r="CK49" s="25"/>
      <c r="CL49" s="25"/>
      <c r="CM49" s="25"/>
      <c r="CN49" s="25"/>
      <c r="CO49" s="25"/>
      <c r="CP49" s="25"/>
      <c r="CQ49" s="25"/>
      <c r="CR49" s="25"/>
      <c r="CS49" s="25"/>
      <c r="CT49" s="25"/>
      <c r="CU49" s="25"/>
      <c r="CV49" s="25"/>
      <c r="CW49" s="25"/>
      <c r="CX49" s="25"/>
      <c r="CY49" s="25"/>
    </row>
    <row r="50" spans="1:103">
      <c r="A50" t="s">
        <v>177</v>
      </c>
      <c r="B50" t="s">
        <v>1090</v>
      </c>
      <c r="C50" t="s">
        <v>164</v>
      </c>
      <c r="D50" t="s">
        <v>165</v>
      </c>
      <c r="E50" t="s">
        <v>959</v>
      </c>
      <c r="F50" t="s">
        <v>184</v>
      </c>
      <c r="G50" t="s">
        <v>239</v>
      </c>
      <c r="H50">
        <v>10.52515</v>
      </c>
      <c r="I50">
        <v>8.4669000000000008</v>
      </c>
      <c r="J50">
        <v>785</v>
      </c>
      <c r="K50" t="s">
        <v>446</v>
      </c>
      <c r="L50" s="18">
        <v>2</v>
      </c>
      <c r="M50" t="s">
        <v>327</v>
      </c>
      <c r="N50" t="s">
        <v>330</v>
      </c>
      <c r="O50">
        <v>3800</v>
      </c>
      <c r="P50" t="s">
        <v>159</v>
      </c>
      <c r="Q50">
        <v>800</v>
      </c>
      <c r="R50">
        <v>4500</v>
      </c>
      <c r="S50" t="s">
        <v>332</v>
      </c>
      <c r="T50">
        <v>800</v>
      </c>
      <c r="W50">
        <v>2015</v>
      </c>
      <c r="X50">
        <v>1</v>
      </c>
      <c r="Y50" s="19"/>
      <c r="Z50" s="24"/>
      <c r="AA50" s="25"/>
      <c r="AB50" s="26"/>
      <c r="AC50" s="25"/>
      <c r="AD50" s="27"/>
      <c r="AE50" s="27"/>
      <c r="AF50" s="27"/>
      <c r="AG50" s="25"/>
      <c r="AH50" s="25"/>
      <c r="AI50" s="25"/>
      <c r="AJ50" s="28"/>
      <c r="AK50" s="25"/>
      <c r="AL50" s="25"/>
      <c r="AM50" s="29"/>
      <c r="AN50" s="29"/>
      <c r="AO50" s="30"/>
      <c r="AP50" s="30"/>
      <c r="AQ50" s="31"/>
      <c r="AR50" s="28"/>
      <c r="AS50" s="28"/>
      <c r="AU50">
        <v>6</v>
      </c>
      <c r="AV50" t="s">
        <v>409</v>
      </c>
      <c r="AW50" t="s">
        <v>1006</v>
      </c>
      <c r="AX50" t="s">
        <v>1091</v>
      </c>
      <c r="AY50" s="19" t="s">
        <v>386</v>
      </c>
      <c r="AZ50" s="19" t="s">
        <v>386</v>
      </c>
      <c r="BA50" s="22">
        <v>42131</v>
      </c>
      <c r="BB50" t="s">
        <v>400</v>
      </c>
      <c r="BC50" s="15"/>
      <c r="CF50" s="25"/>
      <c r="CG50" s="25"/>
      <c r="CH50" s="25"/>
      <c r="CI50" s="25"/>
      <c r="CJ50" s="25"/>
      <c r="CK50" s="25"/>
      <c r="CL50" s="25"/>
      <c r="CM50" s="25"/>
      <c r="CN50" s="25"/>
      <c r="CO50" s="25"/>
      <c r="CP50" s="25"/>
      <c r="CQ50" s="25"/>
      <c r="CR50" s="25"/>
      <c r="CS50" s="25"/>
      <c r="CT50" s="25"/>
      <c r="CU50" s="25"/>
      <c r="CV50" s="25"/>
      <c r="CW50" s="25"/>
      <c r="CX50" s="25"/>
      <c r="CY50" s="25"/>
    </row>
    <row r="51" spans="1:103">
      <c r="A51" t="s">
        <v>177</v>
      </c>
      <c r="B51" t="s">
        <v>1090</v>
      </c>
      <c r="C51" t="s">
        <v>164</v>
      </c>
      <c r="D51" t="s">
        <v>165</v>
      </c>
      <c r="E51" t="s">
        <v>959</v>
      </c>
      <c r="F51" t="s">
        <v>184</v>
      </c>
      <c r="G51" t="s">
        <v>240</v>
      </c>
      <c r="H51">
        <v>10.542949999999999</v>
      </c>
      <c r="I51">
        <v>8.4509899999999991</v>
      </c>
      <c r="J51">
        <v>788</v>
      </c>
      <c r="K51" t="s">
        <v>73</v>
      </c>
      <c r="L51" s="18">
        <v>2</v>
      </c>
      <c r="M51" t="s">
        <v>326</v>
      </c>
      <c r="P51" t="s">
        <v>159</v>
      </c>
      <c r="Q51">
        <v>650</v>
      </c>
      <c r="R51">
        <v>3500</v>
      </c>
      <c r="W51">
        <v>2015</v>
      </c>
      <c r="X51">
        <v>1</v>
      </c>
      <c r="Y51" s="19" t="s">
        <v>386</v>
      </c>
      <c r="Z51" s="24">
        <v>5.8</v>
      </c>
      <c r="AA51" s="25">
        <v>0.29840764445036877</v>
      </c>
      <c r="AB51" s="26">
        <v>3.8519126012495034E-2</v>
      </c>
      <c r="AC51" s="25">
        <v>10.04454</v>
      </c>
      <c r="AD51" s="27">
        <v>54.8</v>
      </c>
      <c r="AE51" s="27">
        <v>25.200000000000003</v>
      </c>
      <c r="AF51" s="27">
        <v>20</v>
      </c>
      <c r="AG51" s="25">
        <v>1.5004523243500711</v>
      </c>
      <c r="AH51" s="25">
        <v>0.39367067102068404</v>
      </c>
      <c r="AI51" s="25">
        <v>0.14885748870553822</v>
      </c>
      <c r="AJ51" s="28">
        <v>4.8324756449170531E-2</v>
      </c>
      <c r="AK51" s="25">
        <v>0</v>
      </c>
      <c r="AL51" s="25">
        <f t="shared" si="5"/>
        <v>2.0913052405254637</v>
      </c>
      <c r="AM51" s="29">
        <v>2.6135847480310503</v>
      </c>
      <c r="AN51" s="29">
        <v>2.5010139245640111</v>
      </c>
      <c r="AO51" s="30">
        <v>18.404831336432171</v>
      </c>
      <c r="AP51" s="30">
        <v>253.54664286040367</v>
      </c>
      <c r="AQ51" s="31">
        <v>1.6468898059269954</v>
      </c>
      <c r="AR51" s="28">
        <v>3.5742999999999997E-2</v>
      </c>
      <c r="AS51" s="28">
        <v>6.6762199999999998</v>
      </c>
      <c r="AT51" t="s">
        <v>155</v>
      </c>
      <c r="AU51">
        <v>1</v>
      </c>
      <c r="AV51" t="s">
        <v>409</v>
      </c>
      <c r="AW51" t="s">
        <v>1006</v>
      </c>
      <c r="AX51" t="s">
        <v>1091</v>
      </c>
      <c r="AY51" s="19" t="s">
        <v>386</v>
      </c>
      <c r="AZ51" s="19" t="s">
        <v>386</v>
      </c>
      <c r="BA51" s="22">
        <v>42131</v>
      </c>
      <c r="BB51" t="s">
        <v>400</v>
      </c>
      <c r="BC51" s="15">
        <v>42226</v>
      </c>
      <c r="BD51" t="s">
        <v>161</v>
      </c>
      <c r="BE51">
        <v>42</v>
      </c>
      <c r="BF51">
        <v>39</v>
      </c>
      <c r="BG51">
        <v>8.8800000000000008</v>
      </c>
      <c r="BH51">
        <v>3.5</v>
      </c>
      <c r="BI51">
        <v>0.56000000000000005</v>
      </c>
      <c r="BJ51">
        <v>0.28699999999999998</v>
      </c>
      <c r="BK51">
        <v>6.3E-2</v>
      </c>
      <c r="BL51">
        <v>9.6</v>
      </c>
      <c r="BM51">
        <f t="shared" si="2"/>
        <v>82</v>
      </c>
      <c r="BN51">
        <v>0.16800000000000001</v>
      </c>
      <c r="BO51">
        <v>22</v>
      </c>
      <c r="BP51">
        <f t="shared" si="0"/>
        <v>3391.4771241830067</v>
      </c>
      <c r="BQ51">
        <f t="shared" si="6"/>
        <v>4736</v>
      </c>
      <c r="BR51">
        <f t="shared" si="3"/>
        <v>3.3914771241830066</v>
      </c>
      <c r="BS51">
        <f t="shared" si="3"/>
        <v>4.7359999999999998</v>
      </c>
      <c r="BT51">
        <f t="shared" si="4"/>
        <v>8.1274771241830059</v>
      </c>
      <c r="BU51">
        <v>2.3014354066985647</v>
      </c>
      <c r="BV51">
        <v>0.14595942641799592</v>
      </c>
      <c r="BW51">
        <v>2.5738786560480529</v>
      </c>
      <c r="BX51">
        <v>0.4305334610800326</v>
      </c>
      <c r="BY51">
        <v>0.25687432345329503</v>
      </c>
      <c r="BZ51">
        <v>0.16137808525251005</v>
      </c>
      <c r="CA51">
        <v>7.2962763748533961</v>
      </c>
      <c r="CB51">
        <v>114.6615764412867</v>
      </c>
      <c r="CC51">
        <v>178.56821947057253</v>
      </c>
      <c r="CD51">
        <v>20.19381888110097</v>
      </c>
      <c r="CE51">
        <v>5.8387882186899001</v>
      </c>
      <c r="CF51" s="25">
        <v>0.90345821325648412</v>
      </c>
      <c r="CG51" s="25">
        <v>4.7536023054755044E-2</v>
      </c>
      <c r="CH51" s="25">
        <v>1.1813027360209916</v>
      </c>
      <c r="CI51" s="25">
        <v>0.47103148077324264</v>
      </c>
      <c r="CJ51" s="25">
        <v>0.24240657621245362</v>
      </c>
      <c r="CK51" s="25">
        <v>16.22698503449492</v>
      </c>
      <c r="CL51" s="25">
        <v>155.21267170113205</v>
      </c>
      <c r="CM51" s="25">
        <v>1.9699026227652632</v>
      </c>
      <c r="CN51" s="25">
        <v>203.12942248364229</v>
      </c>
      <c r="CO51" s="25">
        <v>25.013530239059889</v>
      </c>
      <c r="CP51" s="25">
        <v>1.3331726133076183</v>
      </c>
      <c r="CQ51" s="25">
        <v>0.11677917068466732</v>
      </c>
      <c r="CR51" s="25">
        <v>0.26945844795709339</v>
      </c>
      <c r="CS51" s="25">
        <v>0.26463844136833364</v>
      </c>
      <c r="CT51" s="25">
        <v>0.11105572448808708</v>
      </c>
      <c r="CU51" s="25">
        <v>80.032682002331129</v>
      </c>
      <c r="CV51" s="25">
        <v>12.612406182095009</v>
      </c>
      <c r="CW51" s="25">
        <v>2.8118623389514834</v>
      </c>
      <c r="CX51" s="25">
        <v>152.53154684025895</v>
      </c>
      <c r="CY51" s="25">
        <v>7.1500366368282364</v>
      </c>
    </row>
    <row r="52" spans="1:103">
      <c r="A52" t="s">
        <v>177</v>
      </c>
      <c r="B52" t="s">
        <v>1090</v>
      </c>
      <c r="C52" t="s">
        <v>164</v>
      </c>
      <c r="D52" t="s">
        <v>165</v>
      </c>
      <c r="E52" t="s">
        <v>959</v>
      </c>
      <c r="F52" t="s">
        <v>184</v>
      </c>
      <c r="G52" t="s">
        <v>240</v>
      </c>
      <c r="H52">
        <v>10.542949999999999</v>
      </c>
      <c r="I52">
        <v>8.4509899999999991</v>
      </c>
      <c r="J52">
        <v>788</v>
      </c>
      <c r="K52" t="s">
        <v>73</v>
      </c>
      <c r="L52" s="18">
        <v>2</v>
      </c>
      <c r="M52" t="s">
        <v>326</v>
      </c>
      <c r="P52" t="s">
        <v>159</v>
      </c>
      <c r="Q52">
        <v>650</v>
      </c>
      <c r="R52">
        <v>3500</v>
      </c>
      <c r="W52">
        <v>2015</v>
      </c>
      <c r="X52">
        <v>1</v>
      </c>
      <c r="Y52" s="19"/>
      <c r="Z52" s="24"/>
      <c r="AA52" s="25"/>
      <c r="AB52" s="26"/>
      <c r="AC52" s="25"/>
      <c r="AD52" s="27"/>
      <c r="AE52" s="27"/>
      <c r="AF52" s="27"/>
      <c r="AG52" s="25"/>
      <c r="AH52" s="25"/>
      <c r="AI52" s="25"/>
      <c r="AJ52" s="28"/>
      <c r="AK52" s="25"/>
      <c r="AL52" s="25"/>
      <c r="AM52" s="29"/>
      <c r="AN52" s="29"/>
      <c r="AO52" s="30"/>
      <c r="AP52" s="30"/>
      <c r="AQ52" s="31"/>
      <c r="AR52" s="28"/>
      <c r="AS52" s="28"/>
      <c r="AT52" t="s">
        <v>156</v>
      </c>
      <c r="AU52">
        <v>2</v>
      </c>
      <c r="AV52" t="s">
        <v>409</v>
      </c>
      <c r="AW52" t="s">
        <v>1006</v>
      </c>
      <c r="AX52" t="s">
        <v>1091</v>
      </c>
      <c r="AY52" s="19" t="s">
        <v>386</v>
      </c>
      <c r="AZ52" s="19" t="s">
        <v>386</v>
      </c>
      <c r="BA52" s="22">
        <v>42131</v>
      </c>
      <c r="BB52" t="s">
        <v>400</v>
      </c>
      <c r="BC52" s="15">
        <v>42226</v>
      </c>
      <c r="BD52" t="s">
        <v>161</v>
      </c>
      <c r="BE52">
        <v>38</v>
      </c>
      <c r="BF52">
        <v>35</v>
      </c>
      <c r="BG52">
        <v>7.72</v>
      </c>
      <c r="BH52">
        <v>3.96</v>
      </c>
      <c r="BI52">
        <v>0.62</v>
      </c>
      <c r="BJ52">
        <v>0.33900000000000002</v>
      </c>
      <c r="BK52">
        <v>7.0999999999999994E-2</v>
      </c>
      <c r="BL52">
        <v>10.199999999999999</v>
      </c>
      <c r="BM52">
        <f t="shared" si="2"/>
        <v>82.682926829268283</v>
      </c>
      <c r="BN52">
        <v>0.14599999999999999</v>
      </c>
      <c r="BO52">
        <v>21</v>
      </c>
      <c r="BP52">
        <f t="shared" si="0"/>
        <v>3843.4915351506443</v>
      </c>
      <c r="BQ52">
        <f t="shared" si="6"/>
        <v>4117.333333333333</v>
      </c>
      <c r="BR52">
        <f t="shared" si="3"/>
        <v>3.8434915351506445</v>
      </c>
      <c r="BS52">
        <f t="shared" si="3"/>
        <v>4.1173333333333328</v>
      </c>
      <c r="BT52">
        <f t="shared" si="4"/>
        <v>7.9608248684839769</v>
      </c>
      <c r="BU52">
        <v>1.7801724137931034</v>
      </c>
      <c r="BV52">
        <v>0.21935014699956504</v>
      </c>
      <c r="BW52">
        <v>2.2970972796558247</v>
      </c>
      <c r="BX52">
        <v>0.48057476281947481</v>
      </c>
      <c r="BY52">
        <v>0.27337175499637822</v>
      </c>
      <c r="BZ52">
        <v>0.1228853390640368</v>
      </c>
      <c r="CA52">
        <v>4.5217394258887715</v>
      </c>
      <c r="CB52">
        <v>109.52911820935806</v>
      </c>
      <c r="CC52">
        <v>48.204406005578257</v>
      </c>
      <c r="CD52">
        <v>12.815620259679772</v>
      </c>
      <c r="CE52">
        <v>4.0228787769128571</v>
      </c>
      <c r="CF52" s="25">
        <v>0.38720712277413305</v>
      </c>
      <c r="CG52" s="25">
        <v>4.191658856607311E-2</v>
      </c>
      <c r="CH52" s="25">
        <v>0.97608099823695837</v>
      </c>
      <c r="CI52" s="25">
        <v>0.23923226058881375</v>
      </c>
      <c r="CJ52" s="25">
        <v>0.18462550857265109</v>
      </c>
      <c r="CK52" s="25">
        <v>26.611179580660458</v>
      </c>
      <c r="CL52" s="25">
        <v>61.357123007121153</v>
      </c>
      <c r="CM52" s="25">
        <v>1.0144051588965102</v>
      </c>
      <c r="CN52" s="25">
        <v>226.24878300548275</v>
      </c>
      <c r="CO52" s="25">
        <v>17.120613831052978</v>
      </c>
      <c r="CP52" s="25">
        <v>0.95763546798029575</v>
      </c>
      <c r="CQ52" s="25">
        <v>0.23147783251231524</v>
      </c>
      <c r="CR52" s="25">
        <v>0.20152024533435697</v>
      </c>
      <c r="CS52" s="25">
        <v>0.28297032382500231</v>
      </c>
      <c r="CT52" s="25">
        <v>9.8608204596342189E-2</v>
      </c>
      <c r="CU52" s="25">
        <v>79.874044376954856</v>
      </c>
      <c r="CV52" s="25">
        <v>12.58740636805716</v>
      </c>
      <c r="CW52" s="25">
        <v>1.4546581602501933</v>
      </c>
      <c r="CX52" s="25">
        <v>152.22920482471829</v>
      </c>
      <c r="CY52" s="25">
        <v>6.4593493780325506</v>
      </c>
    </row>
    <row r="53" spans="1:103">
      <c r="A53" t="s">
        <v>177</v>
      </c>
      <c r="B53" t="s">
        <v>1090</v>
      </c>
      <c r="C53" t="s">
        <v>164</v>
      </c>
      <c r="D53" t="s">
        <v>165</v>
      </c>
      <c r="E53" t="s">
        <v>959</v>
      </c>
      <c r="F53" t="s">
        <v>184</v>
      </c>
      <c r="G53" t="s">
        <v>240</v>
      </c>
      <c r="H53">
        <v>10.542949999999999</v>
      </c>
      <c r="I53">
        <v>8.4509899999999991</v>
      </c>
      <c r="J53">
        <v>788</v>
      </c>
      <c r="K53" t="s">
        <v>73</v>
      </c>
      <c r="L53" s="18">
        <v>2</v>
      </c>
      <c r="M53" t="s">
        <v>326</v>
      </c>
      <c r="P53" t="s">
        <v>159</v>
      </c>
      <c r="Q53">
        <v>650</v>
      </c>
      <c r="R53">
        <v>3500</v>
      </c>
      <c r="W53">
        <v>2015</v>
      </c>
      <c r="X53">
        <v>1</v>
      </c>
      <c r="Y53" s="19"/>
      <c r="Z53" s="24"/>
      <c r="AA53" s="25"/>
      <c r="AB53" s="26"/>
      <c r="AC53" s="25"/>
      <c r="AD53" s="27"/>
      <c r="AE53" s="27"/>
      <c r="AF53" s="27"/>
      <c r="AG53" s="25"/>
      <c r="AH53" s="25"/>
      <c r="AI53" s="25"/>
      <c r="AJ53" s="28"/>
      <c r="AK53" s="25"/>
      <c r="AL53" s="25"/>
      <c r="AM53" s="29"/>
      <c r="AN53" s="29"/>
      <c r="AO53" s="30"/>
      <c r="AP53" s="30"/>
      <c r="AQ53" s="31"/>
      <c r="AR53" s="28"/>
      <c r="AS53" s="28"/>
      <c r="AT53" t="s">
        <v>157</v>
      </c>
      <c r="AU53">
        <v>3</v>
      </c>
      <c r="AV53" t="s">
        <v>409</v>
      </c>
      <c r="AW53" t="s">
        <v>1006</v>
      </c>
      <c r="AX53" t="s">
        <v>1091</v>
      </c>
      <c r="AY53" s="19" t="s">
        <v>386</v>
      </c>
      <c r="AZ53" s="19" t="s">
        <v>386</v>
      </c>
      <c r="BA53" s="22">
        <v>42131</v>
      </c>
      <c r="BB53" t="s">
        <v>400</v>
      </c>
      <c r="BC53" s="15">
        <v>42226</v>
      </c>
      <c r="BD53" t="s">
        <v>161</v>
      </c>
      <c r="BE53">
        <v>38</v>
      </c>
      <c r="BF53">
        <v>34</v>
      </c>
      <c r="BG53">
        <v>6.74</v>
      </c>
      <c r="BH53">
        <v>4.0199999999999996</v>
      </c>
      <c r="BI53">
        <v>0.54</v>
      </c>
      <c r="BJ53">
        <v>0.28000000000000003</v>
      </c>
      <c r="BK53">
        <v>5.3999999999999999E-2</v>
      </c>
      <c r="BL53">
        <v>9.6</v>
      </c>
      <c r="BM53">
        <f t="shared" si="2"/>
        <v>83.832335329341319</v>
      </c>
      <c r="BN53">
        <v>0.18099999999999999</v>
      </c>
      <c r="BO53">
        <v>21</v>
      </c>
      <c r="BP53">
        <f t="shared" si="0"/>
        <v>3982.3975578255258</v>
      </c>
      <c r="BQ53">
        <f t="shared" si="6"/>
        <v>3594.6666666666665</v>
      </c>
      <c r="BR53">
        <f t="shared" si="3"/>
        <v>3.982397557825526</v>
      </c>
      <c r="BS53">
        <f t="shared" si="3"/>
        <v>3.5946666666666665</v>
      </c>
      <c r="BT53">
        <f t="shared" si="4"/>
        <v>7.577064224492192</v>
      </c>
      <c r="BU53">
        <v>1.8375120540019285</v>
      </c>
      <c r="BV53">
        <v>0.16913010541979015</v>
      </c>
      <c r="BW53">
        <v>2.2813564369018211</v>
      </c>
      <c r="BX53">
        <v>0.49738478574424044</v>
      </c>
      <c r="BY53">
        <v>0.30177966969762804</v>
      </c>
      <c r="BZ53">
        <v>0.1673084960579328</v>
      </c>
      <c r="CA53">
        <v>6.0404238716777137</v>
      </c>
      <c r="CB53">
        <v>227.19848897283586</v>
      </c>
      <c r="CC53">
        <v>42.085795520858547</v>
      </c>
      <c r="CD53">
        <v>13.070613912089478</v>
      </c>
      <c r="CE53">
        <v>6.1241430988722065</v>
      </c>
      <c r="CF53" s="25">
        <v>0.548828125</v>
      </c>
      <c r="CG53" s="25">
        <v>3.0166015625000001E-2</v>
      </c>
      <c r="CH53" s="25">
        <v>1.0859043810446629</v>
      </c>
      <c r="CI53" s="25">
        <v>0.20533355897392175</v>
      </c>
      <c r="CJ53" s="25">
        <v>0.1234202542758684</v>
      </c>
      <c r="CK53" s="25">
        <v>25.826146798566594</v>
      </c>
      <c r="CL53" s="25">
        <v>55.908412484323208</v>
      </c>
      <c r="CM53" s="25">
        <v>1.0183793221047237</v>
      </c>
      <c r="CN53" s="25">
        <v>176.54659430019407</v>
      </c>
      <c r="CO53" s="25">
        <v>14.602399223597603</v>
      </c>
      <c r="CP53" s="25">
        <v>1.0036496350364963</v>
      </c>
      <c r="CQ53" s="25">
        <v>0.15999087591240876</v>
      </c>
      <c r="CR53" s="25">
        <v>0.21448638253382038</v>
      </c>
      <c r="CS53" s="25">
        <v>0.29899959807966864</v>
      </c>
      <c r="CT53" s="25">
        <v>0.11251115313020189</v>
      </c>
      <c r="CU53" s="25">
        <v>78.391520432982347</v>
      </c>
      <c r="CV53" s="25">
        <v>12.469998061236794</v>
      </c>
      <c r="CW53" s="25">
        <v>2.1106530526793765</v>
      </c>
      <c r="CX53" s="25">
        <v>96.261968758354897</v>
      </c>
      <c r="CY53" s="25">
        <v>7.7385322546363273</v>
      </c>
    </row>
    <row r="54" spans="1:103">
      <c r="A54" t="s">
        <v>177</v>
      </c>
      <c r="B54" t="s">
        <v>1090</v>
      </c>
      <c r="C54" t="s">
        <v>164</v>
      </c>
      <c r="D54" t="s">
        <v>165</v>
      </c>
      <c r="E54" t="s">
        <v>959</v>
      </c>
      <c r="F54" t="s">
        <v>184</v>
      </c>
      <c r="G54" t="s">
        <v>240</v>
      </c>
      <c r="H54">
        <v>10.542949999999999</v>
      </c>
      <c r="I54">
        <v>8.4509899999999991</v>
      </c>
      <c r="J54">
        <v>788</v>
      </c>
      <c r="K54" t="s">
        <v>73</v>
      </c>
      <c r="L54" s="18">
        <v>2</v>
      </c>
      <c r="M54" t="s">
        <v>326</v>
      </c>
      <c r="P54" t="s">
        <v>159</v>
      </c>
      <c r="Q54">
        <v>650</v>
      </c>
      <c r="R54">
        <v>3500</v>
      </c>
      <c r="W54">
        <v>2015</v>
      </c>
      <c r="X54">
        <v>1</v>
      </c>
      <c r="Y54" s="19"/>
      <c r="Z54" s="24"/>
      <c r="AA54" s="25"/>
      <c r="AB54" s="26"/>
      <c r="AC54" s="25"/>
      <c r="AD54" s="27"/>
      <c r="AE54" s="27"/>
      <c r="AF54" s="27"/>
      <c r="AG54" s="25"/>
      <c r="AH54" s="25"/>
      <c r="AI54" s="25"/>
      <c r="AJ54" s="28"/>
      <c r="AK54" s="25"/>
      <c r="AL54" s="25"/>
      <c r="AM54" s="29"/>
      <c r="AN54" s="29"/>
      <c r="AO54" s="30"/>
      <c r="AP54" s="30"/>
      <c r="AQ54" s="31"/>
      <c r="AR54" s="28"/>
      <c r="AS54" s="28"/>
      <c r="AT54" t="s">
        <v>158</v>
      </c>
      <c r="AU54">
        <v>4</v>
      </c>
      <c r="AV54" t="s">
        <v>409</v>
      </c>
      <c r="AW54" t="s">
        <v>1006</v>
      </c>
      <c r="AX54" t="s">
        <v>1091</v>
      </c>
      <c r="AY54" s="19" t="s">
        <v>386</v>
      </c>
      <c r="AZ54" s="19" t="s">
        <v>386</v>
      </c>
      <c r="BA54" s="22">
        <v>42131</v>
      </c>
      <c r="BB54" t="s">
        <v>400</v>
      </c>
      <c r="BC54" s="15">
        <v>42226</v>
      </c>
      <c r="BD54" t="s">
        <v>161</v>
      </c>
      <c r="BE54">
        <v>40</v>
      </c>
      <c r="BF54">
        <v>38</v>
      </c>
      <c r="BG54">
        <v>12.44</v>
      </c>
      <c r="BH54">
        <v>5.74</v>
      </c>
      <c r="BI54">
        <v>0.88</v>
      </c>
      <c r="BJ54">
        <v>0.245</v>
      </c>
      <c r="BK54">
        <v>8.4000000000000005E-2</v>
      </c>
      <c r="BL54">
        <v>9.5</v>
      </c>
      <c r="BM54">
        <f t="shared" si="2"/>
        <v>74.468085106382972</v>
      </c>
      <c r="BN54">
        <v>0.437</v>
      </c>
      <c r="BO54">
        <v>28</v>
      </c>
      <c r="BP54">
        <f t="shared" si="0"/>
        <v>5056.7236823807534</v>
      </c>
      <c r="BQ54">
        <f t="shared" si="6"/>
        <v>6634.6666666666661</v>
      </c>
      <c r="BR54">
        <f t="shared" si="3"/>
        <v>5.0567236823807535</v>
      </c>
      <c r="BS54">
        <f t="shared" si="3"/>
        <v>6.634666666666666</v>
      </c>
      <c r="BT54">
        <f t="shared" si="4"/>
        <v>11.69139034904742</v>
      </c>
      <c r="BU54">
        <v>2.4061032863849769</v>
      </c>
      <c r="BV54">
        <v>0.16317367486007936</v>
      </c>
      <c r="BW54">
        <v>2.2281320946703174</v>
      </c>
      <c r="BX54">
        <v>0.57113845897565718</v>
      </c>
      <c r="BY54">
        <v>0.40109197921608458</v>
      </c>
      <c r="BZ54">
        <v>0.21553445084862241</v>
      </c>
      <c r="CA54">
        <v>7.5779203980070662</v>
      </c>
      <c r="CB54">
        <v>145.71805142051002</v>
      </c>
      <c r="CC54">
        <v>216.05623215826895</v>
      </c>
      <c r="CD54">
        <v>14.915110232952467</v>
      </c>
      <c r="CE54">
        <v>17.94131790156791</v>
      </c>
      <c r="CF54" s="25">
        <v>1.1121794871794872</v>
      </c>
      <c r="CG54" s="25">
        <v>6.5247252747252751E-2</v>
      </c>
      <c r="CH54" s="25">
        <v>0.88064153055879502</v>
      </c>
      <c r="CI54" s="25">
        <v>0.4364490940184953</v>
      </c>
      <c r="CJ54" s="25">
        <v>0.19490570401784635</v>
      </c>
      <c r="CK54" s="25">
        <v>15.376897458317259</v>
      </c>
      <c r="CL54" s="25">
        <v>126.00374500078377</v>
      </c>
      <c r="CM54" s="25">
        <v>1.0269286793767138</v>
      </c>
      <c r="CN54" s="25">
        <v>178.02871385728213</v>
      </c>
      <c r="CO54" s="25">
        <v>17.331979433905481</v>
      </c>
      <c r="CP54" s="25">
        <v>1.3786127167630058</v>
      </c>
      <c r="CQ54" s="25">
        <v>0.23790944123314067</v>
      </c>
      <c r="CR54" s="25">
        <v>0.18533677862664935</v>
      </c>
      <c r="CS54" s="25">
        <v>0.37465888970458089</v>
      </c>
      <c r="CT54" s="25">
        <v>0.10606207533107324</v>
      </c>
      <c r="CU54" s="25">
        <v>78.623105426875938</v>
      </c>
      <c r="CV54" s="25">
        <v>12.506837051077966</v>
      </c>
      <c r="CW54" s="25">
        <v>2.7883263174043758</v>
      </c>
      <c r="CX54" s="25">
        <v>151.2548179893065</v>
      </c>
      <c r="CY54" s="25">
        <v>11.102716592615039</v>
      </c>
    </row>
    <row r="55" spans="1:103">
      <c r="A55" t="s">
        <v>177</v>
      </c>
      <c r="B55" t="s">
        <v>1090</v>
      </c>
      <c r="C55" t="s">
        <v>164</v>
      </c>
      <c r="D55" t="s">
        <v>165</v>
      </c>
      <c r="E55" t="s">
        <v>959</v>
      </c>
      <c r="F55" t="s">
        <v>184</v>
      </c>
      <c r="G55" t="s">
        <v>240</v>
      </c>
      <c r="H55">
        <v>10.542949999999999</v>
      </c>
      <c r="I55">
        <v>8.4509899999999991</v>
      </c>
      <c r="J55">
        <v>788</v>
      </c>
      <c r="K55" t="s">
        <v>73</v>
      </c>
      <c r="L55" s="18">
        <v>2</v>
      </c>
      <c r="M55" t="s">
        <v>326</v>
      </c>
      <c r="P55" t="s">
        <v>159</v>
      </c>
      <c r="Q55">
        <v>650</v>
      </c>
      <c r="R55">
        <v>3500</v>
      </c>
      <c r="W55">
        <v>2015</v>
      </c>
      <c r="X55">
        <v>1</v>
      </c>
      <c r="Y55" s="19"/>
      <c r="Z55" s="24"/>
      <c r="AA55" s="25"/>
      <c r="AB55" s="26"/>
      <c r="AC55" s="25"/>
      <c r="AD55" s="27"/>
      <c r="AE55" s="27"/>
      <c r="AF55" s="27"/>
      <c r="AG55" s="25"/>
      <c r="AH55" s="25"/>
      <c r="AI55" s="25"/>
      <c r="AJ55" s="28"/>
      <c r="AK55" s="25"/>
      <c r="AL55" s="25"/>
      <c r="AM55" s="29"/>
      <c r="AN55" s="29"/>
      <c r="AO55" s="30"/>
      <c r="AP55" s="30"/>
      <c r="AQ55" s="31"/>
      <c r="AR55" s="28"/>
      <c r="AS55" s="28"/>
      <c r="AT55" t="s">
        <v>159</v>
      </c>
      <c r="AU55">
        <v>5</v>
      </c>
      <c r="AV55" t="s">
        <v>409</v>
      </c>
      <c r="AW55" t="s">
        <v>1006</v>
      </c>
      <c r="AX55" t="s">
        <v>1091</v>
      </c>
      <c r="AY55" s="19" t="s">
        <v>386</v>
      </c>
      <c r="AZ55" s="19" t="s">
        <v>386</v>
      </c>
      <c r="BA55" s="22">
        <v>42131</v>
      </c>
      <c r="BB55" t="s">
        <v>400</v>
      </c>
      <c r="BC55" s="15">
        <v>42226</v>
      </c>
      <c r="BD55" t="s">
        <v>161</v>
      </c>
      <c r="BE55">
        <v>46</v>
      </c>
      <c r="BF55">
        <v>47</v>
      </c>
      <c r="BG55">
        <v>16.22</v>
      </c>
      <c r="BH55">
        <v>8.86</v>
      </c>
      <c r="BI55">
        <v>1.08</v>
      </c>
      <c r="BJ55">
        <v>0.59299999999999997</v>
      </c>
      <c r="BK55">
        <v>0.11899999999999999</v>
      </c>
      <c r="BL55">
        <v>9.1</v>
      </c>
      <c r="BM55">
        <f t="shared" si="2"/>
        <v>83.286516853932582</v>
      </c>
      <c r="BN55">
        <v>0.33400000000000002</v>
      </c>
      <c r="BO55">
        <v>27</v>
      </c>
      <c r="BP55">
        <f t="shared" si="0"/>
        <v>8768.2085261070715</v>
      </c>
      <c r="BQ55">
        <f t="shared" si="6"/>
        <v>8650.6666666666642</v>
      </c>
      <c r="BR55">
        <f t="shared" si="3"/>
        <v>8.7682085261070721</v>
      </c>
      <c r="BS55">
        <f t="shared" si="3"/>
        <v>8.6506666666666643</v>
      </c>
      <c r="BT55">
        <f t="shared" si="4"/>
        <v>17.418875192773736</v>
      </c>
      <c r="BU55">
        <v>2.0941747572815537</v>
      </c>
      <c r="BV55">
        <v>0.21877006227704157</v>
      </c>
      <c r="BW55">
        <v>2.0812089884594482</v>
      </c>
      <c r="BX55">
        <v>0.40643343889659134</v>
      </c>
      <c r="BY55">
        <v>0.27205612094826731</v>
      </c>
      <c r="BZ55">
        <v>0.12161536095824063</v>
      </c>
      <c r="CA55">
        <v>5.5481082065772034</v>
      </c>
      <c r="CB55">
        <v>98.717961240611785</v>
      </c>
      <c r="CC55">
        <v>74.390449824005216</v>
      </c>
      <c r="CD55">
        <v>14.217835063469323</v>
      </c>
      <c r="CE55">
        <v>4.0844254146297363</v>
      </c>
      <c r="CF55" s="25">
        <v>0.50548446069469843</v>
      </c>
      <c r="CG55" s="25">
        <v>3.1581352833638027E-2</v>
      </c>
      <c r="CH55" s="25">
        <v>0.80785007816285581</v>
      </c>
      <c r="CI55" s="25">
        <v>0.40059976229957978</v>
      </c>
      <c r="CJ55" s="25">
        <v>0.17073083228362751</v>
      </c>
      <c r="CK55" s="25">
        <v>18.89410657551802</v>
      </c>
      <c r="CL55" s="25">
        <v>102.50384431408689</v>
      </c>
      <c r="CM55" s="25">
        <v>1.9718462859352337</v>
      </c>
      <c r="CN55" s="25">
        <v>152.38561775347711</v>
      </c>
      <c r="CO55" s="25">
        <v>14.710458418641492</v>
      </c>
      <c r="CP55" s="25">
        <v>1.176063303659743</v>
      </c>
      <c r="CQ55" s="25">
        <v>0.1904055390702275</v>
      </c>
      <c r="CR55" s="25">
        <v>0.21076158283714039</v>
      </c>
      <c r="CS55" s="25">
        <v>0.31213990561703575</v>
      </c>
      <c r="CT55" s="25">
        <v>0.11456248636095782</v>
      </c>
      <c r="CU55" s="25">
        <v>79.197551877010156</v>
      </c>
      <c r="CV55" s="25">
        <v>12.253442378552506</v>
      </c>
      <c r="CW55" s="25">
        <v>1.416063756577371</v>
      </c>
      <c r="CX55" s="25">
        <v>94.59027031392614</v>
      </c>
      <c r="CY55" s="25">
        <v>10.22496508026061</v>
      </c>
    </row>
    <row r="56" spans="1:103">
      <c r="A56" t="s">
        <v>177</v>
      </c>
      <c r="B56" t="s">
        <v>1090</v>
      </c>
      <c r="C56" t="s">
        <v>164</v>
      </c>
      <c r="D56" t="s">
        <v>165</v>
      </c>
      <c r="E56" t="s">
        <v>959</v>
      </c>
      <c r="F56" t="s">
        <v>184</v>
      </c>
      <c r="G56" t="s">
        <v>240</v>
      </c>
      <c r="H56">
        <v>10.542949999999999</v>
      </c>
      <c r="I56">
        <v>8.4509899999999991</v>
      </c>
      <c r="J56">
        <v>788</v>
      </c>
      <c r="K56" t="s">
        <v>73</v>
      </c>
      <c r="L56" s="18">
        <v>2</v>
      </c>
      <c r="M56" t="s">
        <v>326</v>
      </c>
      <c r="P56" t="s">
        <v>159</v>
      </c>
      <c r="Q56">
        <v>650</v>
      </c>
      <c r="R56">
        <v>3500</v>
      </c>
      <c r="W56">
        <v>2015</v>
      </c>
      <c r="X56">
        <v>1</v>
      </c>
      <c r="Y56" s="19"/>
      <c r="Z56" s="24"/>
      <c r="AA56" s="25"/>
      <c r="AB56" s="26"/>
      <c r="AC56" s="25"/>
      <c r="AD56" s="27"/>
      <c r="AE56" s="27"/>
      <c r="AF56" s="27"/>
      <c r="AG56" s="25"/>
      <c r="AH56" s="25"/>
      <c r="AI56" s="25"/>
      <c r="AJ56" s="28"/>
      <c r="AK56" s="25"/>
      <c r="AL56" s="25"/>
      <c r="AM56" s="29"/>
      <c r="AN56" s="29"/>
      <c r="AO56" s="30"/>
      <c r="AP56" s="30"/>
      <c r="AQ56" s="31"/>
      <c r="AR56" s="28"/>
      <c r="AS56" s="28"/>
      <c r="AT56" t="s">
        <v>160</v>
      </c>
      <c r="AU56">
        <v>6</v>
      </c>
      <c r="AV56" t="s">
        <v>409</v>
      </c>
      <c r="AW56" t="s">
        <v>1006</v>
      </c>
      <c r="AX56" t="s">
        <v>1091</v>
      </c>
      <c r="AY56" s="19" t="s">
        <v>386</v>
      </c>
      <c r="AZ56" s="19" t="s">
        <v>386</v>
      </c>
      <c r="BA56" s="22">
        <v>42131</v>
      </c>
      <c r="BB56" t="s">
        <v>400</v>
      </c>
      <c r="BC56" s="15">
        <v>42226</v>
      </c>
      <c r="BD56" t="s">
        <v>161</v>
      </c>
      <c r="BE56">
        <v>49</v>
      </c>
      <c r="BF56">
        <v>47</v>
      </c>
      <c r="BG56">
        <v>14.1</v>
      </c>
      <c r="BH56">
        <v>9.6999999999999993</v>
      </c>
      <c r="BI56">
        <v>1.2</v>
      </c>
      <c r="BJ56">
        <v>0.40200000000000002</v>
      </c>
      <c r="BK56">
        <v>0.113</v>
      </c>
      <c r="BL56">
        <v>8.9</v>
      </c>
      <c r="BM56">
        <f t="shared" si="2"/>
        <v>78.05825242718447</v>
      </c>
      <c r="BN56">
        <v>0.17399999999999999</v>
      </c>
      <c r="BO56">
        <v>23</v>
      </c>
      <c r="BP56">
        <f t="shared" si="0"/>
        <v>9016.6975061869416</v>
      </c>
      <c r="BQ56">
        <f t="shared" si="6"/>
        <v>7520</v>
      </c>
      <c r="BR56">
        <f t="shared" si="3"/>
        <v>9.0166975061869419</v>
      </c>
      <c r="BS56">
        <f t="shared" si="3"/>
        <v>7.52</v>
      </c>
      <c r="BT56">
        <f t="shared" si="4"/>
        <v>16.53669750618694</v>
      </c>
      <c r="BU56">
        <v>1.9943449575871821</v>
      </c>
      <c r="BV56">
        <v>0.22466646451216959</v>
      </c>
      <c r="BW56">
        <v>1.365415249795457</v>
      </c>
      <c r="BX56">
        <v>0.653935320540182</v>
      </c>
      <c r="BY56">
        <v>0.43875914686140061</v>
      </c>
      <c r="BZ56">
        <v>0.11225273322165294</v>
      </c>
      <c r="CA56">
        <v>4.6179155976463528</v>
      </c>
      <c r="CB56">
        <v>106.07271477921022</v>
      </c>
      <c r="CC56">
        <v>218.94818853530472</v>
      </c>
      <c r="CD56">
        <v>9.9177970770932209</v>
      </c>
      <c r="CE56">
        <v>2.2916806764080482</v>
      </c>
      <c r="CF56" s="25"/>
      <c r="CG56" s="25"/>
      <c r="CH56" s="25"/>
      <c r="CI56" s="25"/>
      <c r="CJ56" s="25"/>
      <c r="CK56" s="25"/>
      <c r="CL56" s="25"/>
      <c r="CM56" s="25"/>
      <c r="CN56" s="25"/>
      <c r="CO56" s="25"/>
      <c r="CP56" s="25">
        <v>1.1104651162790697</v>
      </c>
      <c r="CQ56" s="25">
        <v>0.20595930232558143</v>
      </c>
      <c r="CR56" s="25">
        <v>0.14757706824941549</v>
      </c>
      <c r="CS56" s="25">
        <v>0.13048944056614345</v>
      </c>
      <c r="CT56" s="25">
        <v>9.4967486161233072E-2</v>
      </c>
      <c r="CU56" s="25">
        <v>80.557666850364114</v>
      </c>
      <c r="CV56" s="25">
        <v>12.463879318321563</v>
      </c>
      <c r="CW56" s="25">
        <v>2.1096174034876793</v>
      </c>
      <c r="CX56" s="25">
        <v>150.73529702467201</v>
      </c>
      <c r="CY56" s="25">
        <v>11.064581648479461</v>
      </c>
    </row>
    <row r="57" spans="1:103">
      <c r="A57" t="s">
        <v>177</v>
      </c>
      <c r="B57" t="s">
        <v>1090</v>
      </c>
      <c r="C57" t="s">
        <v>164</v>
      </c>
      <c r="D57" t="s">
        <v>165</v>
      </c>
      <c r="E57" t="s">
        <v>959</v>
      </c>
      <c r="F57" t="s">
        <v>184</v>
      </c>
      <c r="G57" t="s">
        <v>241</v>
      </c>
      <c r="H57">
        <v>10.51815</v>
      </c>
      <c r="I57">
        <v>8.4646699999999999</v>
      </c>
      <c r="J57">
        <v>783</v>
      </c>
      <c r="K57" t="s">
        <v>74</v>
      </c>
      <c r="L57" s="18">
        <v>1</v>
      </c>
      <c r="M57" t="s">
        <v>333</v>
      </c>
      <c r="P57" t="s">
        <v>159</v>
      </c>
      <c r="Q57">
        <v>300</v>
      </c>
      <c r="R57">
        <v>2500</v>
      </c>
      <c r="S57" t="s">
        <v>334</v>
      </c>
      <c r="T57">
        <v>2000</v>
      </c>
      <c r="W57">
        <v>2015</v>
      </c>
      <c r="X57">
        <v>1</v>
      </c>
      <c r="Y57" s="19" t="s">
        <v>386</v>
      </c>
      <c r="Z57" s="24">
        <v>5.9</v>
      </c>
      <c r="AA57" s="32">
        <v>0.84465248308885077</v>
      </c>
      <c r="AB57" s="26">
        <v>2.9116290302791975E-2</v>
      </c>
      <c r="AC57" s="25">
        <v>2.2629000000000001</v>
      </c>
      <c r="AD57" s="27">
        <v>56</v>
      </c>
      <c r="AE57" s="27">
        <v>27.200000000000003</v>
      </c>
      <c r="AF57" s="27">
        <v>16.8</v>
      </c>
      <c r="AG57" s="25">
        <v>1.3130083002280839</v>
      </c>
      <c r="AH57" s="25">
        <v>0.18442682808897692</v>
      </c>
      <c r="AI57" s="25">
        <v>0.17267131505401045</v>
      </c>
      <c r="AJ57" s="28">
        <v>4.8324756449170531E-2</v>
      </c>
      <c r="AK57" s="25">
        <v>0</v>
      </c>
      <c r="AL57" s="25">
        <f t="shared" si="5"/>
        <v>1.7184311998202417</v>
      </c>
      <c r="AM57" s="29">
        <v>1.2712103269553665</v>
      </c>
      <c r="AN57" s="29">
        <v>1.6290387995133151</v>
      </c>
      <c r="AO57" s="30">
        <v>8.9590441099493532</v>
      </c>
      <c r="AP57" s="30">
        <v>527.18002302850141</v>
      </c>
      <c r="AQ57" s="31">
        <v>1.6964689524683814</v>
      </c>
      <c r="AR57" s="28">
        <v>2.5177999999999999E-2</v>
      </c>
      <c r="AS57" s="28">
        <v>6.73787</v>
      </c>
      <c r="AT57" t="s">
        <v>155</v>
      </c>
      <c r="AU57">
        <v>1</v>
      </c>
      <c r="AV57" t="s">
        <v>409</v>
      </c>
      <c r="AW57" t="s">
        <v>1006</v>
      </c>
      <c r="AX57" t="s">
        <v>1091</v>
      </c>
      <c r="AY57" s="19" t="s">
        <v>386</v>
      </c>
      <c r="AZ57" s="19" t="s">
        <v>386</v>
      </c>
      <c r="BA57" s="22">
        <v>42131</v>
      </c>
      <c r="BB57" t="s">
        <v>400</v>
      </c>
      <c r="BC57" s="15">
        <v>42226</v>
      </c>
      <c r="BD57" t="s">
        <v>161</v>
      </c>
      <c r="BE57">
        <v>24</v>
      </c>
      <c r="BF57">
        <v>17</v>
      </c>
      <c r="BG57">
        <v>2.2999999999999998</v>
      </c>
      <c r="BH57">
        <v>0.26</v>
      </c>
      <c r="BI57">
        <v>0.1</v>
      </c>
      <c r="BJ57">
        <v>5.3999999999999999E-2</v>
      </c>
      <c r="BK57">
        <v>3.1E-2</v>
      </c>
      <c r="BL57">
        <v>0</v>
      </c>
      <c r="BM57">
        <f t="shared" si="2"/>
        <v>63.529411764705891</v>
      </c>
      <c r="BN57">
        <v>0.113</v>
      </c>
      <c r="BO57">
        <v>14</v>
      </c>
      <c r="BP57">
        <f t="shared" si="0"/>
        <v>215.91695501730109</v>
      </c>
      <c r="BQ57">
        <f t="shared" si="6"/>
        <v>1226.6666666666665</v>
      </c>
      <c r="BR57">
        <f t="shared" si="3"/>
        <v>0.2159169550173011</v>
      </c>
      <c r="BS57">
        <f t="shared" si="3"/>
        <v>1.2266666666666666</v>
      </c>
      <c r="BT57">
        <f t="shared" si="4"/>
        <v>1.4425836216839676</v>
      </c>
      <c r="CF57" s="25">
        <v>0.29864734299516915</v>
      </c>
      <c r="CG57" s="25">
        <v>6.1642512077294702E-2</v>
      </c>
      <c r="CH57" s="25">
        <v>1.272462647459947</v>
      </c>
      <c r="CI57" s="25">
        <v>0.15349027026735287</v>
      </c>
      <c r="CJ57" s="25">
        <v>8.544130766586798E-2</v>
      </c>
      <c r="CK57" s="25">
        <v>24.098398813178058</v>
      </c>
      <c r="CL57" s="25">
        <v>67.430457944985079</v>
      </c>
      <c r="CM57" s="25">
        <v>1.0203781038949193</v>
      </c>
      <c r="CN57" s="25">
        <v>151.56312423272723</v>
      </c>
      <c r="CO57" s="25">
        <v>17.22142215586781</v>
      </c>
      <c r="CP57" s="25">
        <v>1.4182509505703422</v>
      </c>
      <c r="CQ57" s="25">
        <v>0.14039923954372624</v>
      </c>
      <c r="CR57" s="25">
        <v>0.30652508804420353</v>
      </c>
      <c r="CS57" s="25">
        <v>0.14722136772121644</v>
      </c>
      <c r="CT57" s="25">
        <v>0.12303061710917618</v>
      </c>
      <c r="CU57" s="25">
        <v>78.743217582630137</v>
      </c>
      <c r="CV57" s="25">
        <v>18.136080653775117</v>
      </c>
      <c r="CW57" s="25">
        <v>1.4208616492666457</v>
      </c>
      <c r="CX57" s="25">
        <v>206.67532486170694</v>
      </c>
      <c r="CY57" s="25">
        <v>8.946685410550689</v>
      </c>
    </row>
    <row r="58" spans="1:103">
      <c r="A58" t="s">
        <v>177</v>
      </c>
      <c r="B58" t="s">
        <v>1090</v>
      </c>
      <c r="C58" t="s">
        <v>164</v>
      </c>
      <c r="D58" t="s">
        <v>165</v>
      </c>
      <c r="E58" t="s">
        <v>959</v>
      </c>
      <c r="F58" t="s">
        <v>184</v>
      </c>
      <c r="G58" t="s">
        <v>241</v>
      </c>
      <c r="H58">
        <v>10.51815</v>
      </c>
      <c r="I58">
        <v>8.4646699999999999</v>
      </c>
      <c r="J58">
        <v>783</v>
      </c>
      <c r="K58" t="s">
        <v>74</v>
      </c>
      <c r="L58" s="18">
        <v>1</v>
      </c>
      <c r="M58" t="s">
        <v>333</v>
      </c>
      <c r="P58" t="s">
        <v>159</v>
      </c>
      <c r="Q58">
        <v>300</v>
      </c>
      <c r="R58">
        <v>2500</v>
      </c>
      <c r="S58" t="s">
        <v>334</v>
      </c>
      <c r="T58">
        <v>2000</v>
      </c>
      <c r="W58">
        <v>2015</v>
      </c>
      <c r="X58">
        <v>1</v>
      </c>
      <c r="Y58" s="19"/>
      <c r="Z58" s="24"/>
      <c r="AA58" s="25"/>
      <c r="AB58" s="26"/>
      <c r="AC58" s="25"/>
      <c r="AD58" s="27"/>
      <c r="AE58" s="27"/>
      <c r="AF58" s="27"/>
      <c r="AG58" s="25"/>
      <c r="AH58" s="25"/>
      <c r="AI58" s="25"/>
      <c r="AJ58" s="28"/>
      <c r="AK58" s="25"/>
      <c r="AL58" s="25"/>
      <c r="AM58" s="29"/>
      <c r="AN58" s="29"/>
      <c r="AO58" s="30"/>
      <c r="AP58" s="30"/>
      <c r="AQ58" s="31"/>
      <c r="AR58" s="28"/>
      <c r="AS58" s="28"/>
      <c r="AT58" t="s">
        <v>156</v>
      </c>
      <c r="AU58">
        <v>2</v>
      </c>
      <c r="AV58" t="s">
        <v>409</v>
      </c>
      <c r="AW58" t="s">
        <v>1006</v>
      </c>
      <c r="AX58" t="s">
        <v>1091</v>
      </c>
      <c r="AY58" s="19" t="s">
        <v>386</v>
      </c>
      <c r="AZ58" s="19" t="s">
        <v>386</v>
      </c>
      <c r="BA58" s="22">
        <v>42131</v>
      </c>
      <c r="BB58" t="s">
        <v>400</v>
      </c>
      <c r="BC58" s="15">
        <v>42226</v>
      </c>
      <c r="BD58" t="s">
        <v>161</v>
      </c>
      <c r="BE58">
        <v>30</v>
      </c>
      <c r="BF58">
        <v>21</v>
      </c>
      <c r="BG58">
        <v>2.68</v>
      </c>
      <c r="BH58">
        <v>0.54</v>
      </c>
      <c r="BI58">
        <v>0.26</v>
      </c>
      <c r="BJ58">
        <v>0.35199999999999998</v>
      </c>
      <c r="BK58">
        <v>3.5000000000000003E-2</v>
      </c>
      <c r="BL58">
        <v>9.5</v>
      </c>
      <c r="BM58">
        <f t="shared" si="2"/>
        <v>90.956072351421184</v>
      </c>
      <c r="BN58">
        <v>0.126</v>
      </c>
      <c r="BO58">
        <v>18</v>
      </c>
      <c r="BP58">
        <f t="shared" si="0"/>
        <v>581.04879160966698</v>
      </c>
      <c r="BQ58">
        <f t="shared" si="6"/>
        <v>1429.3333333333333</v>
      </c>
      <c r="BR58">
        <f t="shared" si="3"/>
        <v>0.58104879160966694</v>
      </c>
      <c r="BS58">
        <f t="shared" si="3"/>
        <v>1.4293333333333333</v>
      </c>
      <c r="BT58">
        <f t="shared" si="4"/>
        <v>2.0103821249430003</v>
      </c>
      <c r="BU58">
        <v>0.92368177613321001</v>
      </c>
      <c r="BV58">
        <v>0.2179609803003594</v>
      </c>
      <c r="BW58">
        <v>2.1387558164793163</v>
      </c>
      <c r="BX58">
        <v>0.18348854494163017</v>
      </c>
      <c r="BY58">
        <v>8.8795229997549699E-2</v>
      </c>
      <c r="BZ58">
        <v>9.4402763327470648E-2</v>
      </c>
      <c r="CA58">
        <v>2.5297588064616696</v>
      </c>
      <c r="CB58">
        <v>87.739574796504726</v>
      </c>
      <c r="CC58">
        <v>28.211127909514133</v>
      </c>
      <c r="CD58">
        <v>7.6138096551398817</v>
      </c>
      <c r="CE58">
        <v>4.3969042570056347</v>
      </c>
      <c r="CF58" s="25">
        <v>0.46578947368421053</v>
      </c>
      <c r="CG58" s="25">
        <v>9.0253411306042891E-2</v>
      </c>
      <c r="CH58" s="25">
        <v>1.1244089892691331</v>
      </c>
      <c r="CI58" s="25">
        <v>0.29342252419850567</v>
      </c>
      <c r="CJ58" s="25">
        <v>0.15875833345957024</v>
      </c>
      <c r="CK58" s="25">
        <v>44.97136148523817</v>
      </c>
      <c r="CL58" s="25">
        <v>96.262199294375236</v>
      </c>
      <c r="CM58" s="25">
        <v>1.0213804399498261</v>
      </c>
      <c r="CN58" s="25">
        <v>251.23445873023113</v>
      </c>
      <c r="CO58" s="25">
        <v>23.228759431069996</v>
      </c>
      <c r="CP58" s="25">
        <v>0.99043977055449339</v>
      </c>
      <c r="CQ58" s="25">
        <v>0.23293499043977056</v>
      </c>
      <c r="CR58" s="25">
        <v>0.23791574309637606</v>
      </c>
      <c r="CS58" s="25">
        <v>0.15005394460386443</v>
      </c>
      <c r="CT58" s="25">
        <v>0.10762714140406801</v>
      </c>
      <c r="CU58" s="25">
        <v>79.519398891314708</v>
      </c>
      <c r="CV58" s="25">
        <v>6.577485028684209</v>
      </c>
      <c r="CW58" s="25">
        <v>1.4481993919017713</v>
      </c>
      <c r="CX58" s="25">
        <v>151.55329814320748</v>
      </c>
      <c r="CY58" s="25">
        <v>8.4482566814188864</v>
      </c>
    </row>
    <row r="59" spans="1:103">
      <c r="A59" t="s">
        <v>177</v>
      </c>
      <c r="B59" t="s">
        <v>1090</v>
      </c>
      <c r="C59" t="s">
        <v>164</v>
      </c>
      <c r="D59" t="s">
        <v>165</v>
      </c>
      <c r="E59" t="s">
        <v>959</v>
      </c>
      <c r="F59" t="s">
        <v>184</v>
      </c>
      <c r="G59" t="s">
        <v>241</v>
      </c>
      <c r="H59">
        <v>10.51815</v>
      </c>
      <c r="I59">
        <v>8.4646699999999999</v>
      </c>
      <c r="J59">
        <v>783</v>
      </c>
      <c r="K59" t="s">
        <v>74</v>
      </c>
      <c r="L59" s="18">
        <v>1</v>
      </c>
      <c r="M59" t="s">
        <v>333</v>
      </c>
      <c r="P59" t="s">
        <v>159</v>
      </c>
      <c r="Q59">
        <v>300</v>
      </c>
      <c r="R59">
        <v>2500</v>
      </c>
      <c r="S59" t="s">
        <v>334</v>
      </c>
      <c r="T59">
        <v>2000</v>
      </c>
      <c r="W59">
        <v>2015</v>
      </c>
      <c r="X59">
        <v>1</v>
      </c>
      <c r="Y59" s="19"/>
      <c r="Z59" s="24"/>
      <c r="AA59" s="25"/>
      <c r="AB59" s="26"/>
      <c r="AC59" s="25"/>
      <c r="AD59" s="27"/>
      <c r="AE59" s="27"/>
      <c r="AF59" s="27"/>
      <c r="AG59" s="25"/>
      <c r="AH59" s="25"/>
      <c r="AI59" s="25"/>
      <c r="AJ59" s="28"/>
      <c r="AK59" s="25"/>
      <c r="AL59" s="25"/>
      <c r="AM59" s="29"/>
      <c r="AN59" s="29"/>
      <c r="AO59" s="30"/>
      <c r="AP59" s="30"/>
      <c r="AQ59" s="31"/>
      <c r="AR59" s="28"/>
      <c r="AS59" s="28"/>
      <c r="AT59" t="s">
        <v>157</v>
      </c>
      <c r="AU59">
        <v>3</v>
      </c>
      <c r="AV59" t="s">
        <v>409</v>
      </c>
      <c r="AW59" t="s">
        <v>1006</v>
      </c>
      <c r="AX59" t="s">
        <v>1091</v>
      </c>
      <c r="AY59" s="19" t="s">
        <v>386</v>
      </c>
      <c r="AZ59" s="19" t="s">
        <v>386</v>
      </c>
      <c r="BA59" s="22">
        <v>42131</v>
      </c>
      <c r="BB59" t="s">
        <v>400</v>
      </c>
      <c r="BC59" s="15">
        <v>42226</v>
      </c>
      <c r="BD59" t="s">
        <v>161</v>
      </c>
      <c r="BE59">
        <v>44</v>
      </c>
      <c r="BF59">
        <v>32</v>
      </c>
      <c r="BG59">
        <v>5.72</v>
      </c>
      <c r="BH59">
        <v>2.08</v>
      </c>
      <c r="BI59">
        <v>0.44</v>
      </c>
      <c r="BJ59">
        <v>0.19400000000000001</v>
      </c>
      <c r="BK59">
        <v>5.3999999999999999E-2</v>
      </c>
      <c r="BL59">
        <v>10</v>
      </c>
      <c r="BM59">
        <f t="shared" si="2"/>
        <v>78.225806451612911</v>
      </c>
      <c r="BN59">
        <v>0.14000000000000001</v>
      </c>
      <c r="BO59">
        <v>17</v>
      </c>
      <c r="BP59">
        <f t="shared" si="0"/>
        <v>1914.2314990512336</v>
      </c>
      <c r="BQ59">
        <f t="shared" si="6"/>
        <v>3050.6666666666661</v>
      </c>
      <c r="BR59">
        <f t="shared" si="3"/>
        <v>1.9142314990512337</v>
      </c>
      <c r="BS59">
        <f t="shared" si="3"/>
        <v>3.050666666666666</v>
      </c>
      <c r="BT59">
        <f t="shared" si="4"/>
        <v>4.9648981657178997</v>
      </c>
      <c r="BU59">
        <v>1.6493633692458376</v>
      </c>
      <c r="BV59">
        <v>0.16122235220943221</v>
      </c>
      <c r="BW59">
        <v>2.0351310618411764</v>
      </c>
      <c r="BX59">
        <v>0.30930672260664371</v>
      </c>
      <c r="BY59">
        <v>0.1274385601707137</v>
      </c>
      <c r="BZ59">
        <v>9.1507554990129858E-2</v>
      </c>
      <c r="CA59">
        <v>3.8673298229321067</v>
      </c>
      <c r="CB59">
        <v>100.01808098445858</v>
      </c>
      <c r="CC59">
        <v>48.675763875113894</v>
      </c>
      <c r="CD59">
        <v>10.953736634721663</v>
      </c>
      <c r="CE59">
        <v>4.1662702038763779</v>
      </c>
      <c r="CF59" s="25">
        <v>1.1077755905511812</v>
      </c>
      <c r="CG59" s="25">
        <v>5.2608267716535435E-2</v>
      </c>
      <c r="CH59" s="25">
        <v>0.66320496471773549</v>
      </c>
      <c r="CI59" s="25">
        <v>0.24153592057482931</v>
      </c>
      <c r="CJ59" s="25">
        <v>0.10759931704674189</v>
      </c>
      <c r="CK59" s="25">
        <v>14.953155641344654</v>
      </c>
      <c r="CL59" s="25">
        <v>102.50384431408689</v>
      </c>
      <c r="CM59" s="25">
        <v>1.0259154295697315</v>
      </c>
      <c r="CN59" s="25">
        <v>126.92752989403827</v>
      </c>
      <c r="CO59" s="25">
        <v>20.775747940006493</v>
      </c>
      <c r="CP59" s="25">
        <v>0.94565217391304357</v>
      </c>
      <c r="CQ59" s="25">
        <v>0.15732514177693765</v>
      </c>
      <c r="CR59" s="25">
        <v>0.27316007355266969</v>
      </c>
      <c r="CS59" s="25">
        <v>0.16765768207476284</v>
      </c>
      <c r="CT59" s="25">
        <v>0.12858553397101183</v>
      </c>
      <c r="CU59" s="25">
        <v>81.855394073763932</v>
      </c>
      <c r="CV59" s="25">
        <v>12.439464275582443</v>
      </c>
      <c r="CW59" s="25">
        <v>2.1054849501997506</v>
      </c>
      <c r="CX59" s="25">
        <v>266.1242429293552</v>
      </c>
      <c r="CY59" s="25">
        <v>11.042907639373723</v>
      </c>
    </row>
    <row r="60" spans="1:103">
      <c r="A60" t="s">
        <v>177</v>
      </c>
      <c r="B60" t="s">
        <v>1090</v>
      </c>
      <c r="C60" t="s">
        <v>164</v>
      </c>
      <c r="D60" t="s">
        <v>165</v>
      </c>
      <c r="E60" t="s">
        <v>959</v>
      </c>
      <c r="F60" t="s">
        <v>184</v>
      </c>
      <c r="G60" t="s">
        <v>241</v>
      </c>
      <c r="H60">
        <v>10.51815</v>
      </c>
      <c r="I60">
        <v>8.4646699999999999</v>
      </c>
      <c r="J60">
        <v>783</v>
      </c>
      <c r="K60" t="s">
        <v>74</v>
      </c>
      <c r="L60" s="18">
        <v>1</v>
      </c>
      <c r="M60" t="s">
        <v>333</v>
      </c>
      <c r="P60" t="s">
        <v>159</v>
      </c>
      <c r="Q60">
        <v>300</v>
      </c>
      <c r="R60">
        <v>2500</v>
      </c>
      <c r="S60" t="s">
        <v>334</v>
      </c>
      <c r="T60">
        <v>2000</v>
      </c>
      <c r="W60">
        <v>2015</v>
      </c>
      <c r="X60">
        <v>1</v>
      </c>
      <c r="Y60" s="19"/>
      <c r="Z60" s="24"/>
      <c r="AA60" s="25"/>
      <c r="AB60" s="26"/>
      <c r="AC60" s="25"/>
      <c r="AD60" s="27"/>
      <c r="AE60" s="27"/>
      <c r="AF60" s="27"/>
      <c r="AG60" s="25"/>
      <c r="AH60" s="25"/>
      <c r="AI60" s="25"/>
      <c r="AJ60" s="28"/>
      <c r="AK60" s="25"/>
      <c r="AL60" s="25"/>
      <c r="AM60" s="29"/>
      <c r="AN60" s="29"/>
      <c r="AO60" s="30"/>
      <c r="AP60" s="30"/>
      <c r="AQ60" s="31"/>
      <c r="AR60" s="28"/>
      <c r="AS60" s="28"/>
      <c r="AT60" t="s">
        <v>158</v>
      </c>
      <c r="AU60">
        <v>4</v>
      </c>
      <c r="AV60" t="s">
        <v>409</v>
      </c>
      <c r="AW60" t="s">
        <v>1006</v>
      </c>
      <c r="AX60" t="s">
        <v>1091</v>
      </c>
      <c r="AY60" s="19" t="s">
        <v>386</v>
      </c>
      <c r="AZ60" s="19" t="s">
        <v>386</v>
      </c>
      <c r="BA60" s="22">
        <v>42131</v>
      </c>
      <c r="BB60" t="s">
        <v>400</v>
      </c>
      <c r="BC60" s="15">
        <v>42226</v>
      </c>
      <c r="BD60" t="s">
        <v>161</v>
      </c>
      <c r="BE60">
        <v>55</v>
      </c>
      <c r="BF60">
        <v>36</v>
      </c>
      <c r="BG60">
        <v>6.54</v>
      </c>
      <c r="BH60">
        <v>1.7</v>
      </c>
      <c r="BI60">
        <v>0.24</v>
      </c>
      <c r="BJ60">
        <v>0.11600000000000001</v>
      </c>
      <c r="BK60">
        <v>3.5999999999999997E-2</v>
      </c>
      <c r="BL60">
        <v>6</v>
      </c>
      <c r="BM60">
        <f t="shared" si="2"/>
        <v>76.31578947368422</v>
      </c>
      <c r="BN60">
        <v>0.2</v>
      </c>
      <c r="BO60">
        <v>17</v>
      </c>
      <c r="BP60">
        <f t="shared" si="0"/>
        <v>1594.1520467836256</v>
      </c>
      <c r="BQ60">
        <f t="shared" si="6"/>
        <v>3487.9999999999995</v>
      </c>
      <c r="BR60">
        <f t="shared" si="3"/>
        <v>1.5941520467836257</v>
      </c>
      <c r="BS60">
        <f t="shared" si="3"/>
        <v>3.4879999999999995</v>
      </c>
      <c r="BT60">
        <f t="shared" si="4"/>
        <v>5.0821520467836248</v>
      </c>
      <c r="BU60">
        <v>1.1660117878192535</v>
      </c>
      <c r="BV60">
        <v>0.18553340068319776</v>
      </c>
      <c r="BW60">
        <v>1.7159273824776444</v>
      </c>
      <c r="BX60">
        <v>0.23017473958075235</v>
      </c>
      <c r="BY60">
        <v>0.10452496836570473</v>
      </c>
      <c r="BZ60">
        <v>7.0959758332540895E-2</v>
      </c>
      <c r="CA60">
        <v>3.5986610852067948</v>
      </c>
      <c r="CB60">
        <v>191.01720921777445</v>
      </c>
      <c r="CC60">
        <v>42.172342178858116</v>
      </c>
      <c r="CD60">
        <v>7.5912286708035008</v>
      </c>
      <c r="CE60">
        <v>2.7656239876578415</v>
      </c>
      <c r="CF60" s="25">
        <v>0.70094786729857828</v>
      </c>
      <c r="CG60" s="25">
        <v>7.9478672985782012E-2</v>
      </c>
      <c r="CH60" s="25">
        <v>0.46463354986830002</v>
      </c>
      <c r="CI60" s="25">
        <v>0.27280999583497195</v>
      </c>
      <c r="CJ60" s="25">
        <v>9.6381029261711632E-2</v>
      </c>
      <c r="CK60" s="25">
        <v>25.055444705035505</v>
      </c>
      <c r="CL60" s="25">
        <v>95.233157319411063</v>
      </c>
      <c r="CM60" s="25">
        <v>1.942144033814732</v>
      </c>
      <c r="CN60" s="25">
        <v>200.2670545283334</v>
      </c>
      <c r="CO60" s="25">
        <v>12.824915049447375</v>
      </c>
      <c r="CP60" s="25">
        <v>1.1972693032015067</v>
      </c>
      <c r="CQ60" s="25">
        <v>0.28512241054613935</v>
      </c>
      <c r="CR60" s="25">
        <v>0.30755582852589242</v>
      </c>
      <c r="CS60" s="25">
        <v>0.1893186085212428</v>
      </c>
      <c r="CT60" s="25">
        <v>0.12507012004855797</v>
      </c>
      <c r="CU60" s="25">
        <v>80.937058470504411</v>
      </c>
      <c r="CV60" s="25">
        <v>18.64136449288527</v>
      </c>
      <c r="CW60" s="25">
        <v>2.1390051086108905</v>
      </c>
      <c r="CX60" s="25">
        <v>252.60803734773282</v>
      </c>
      <c r="CY60" s="25">
        <v>9.1959462976108064</v>
      </c>
    </row>
    <row r="61" spans="1:103">
      <c r="A61" t="s">
        <v>177</v>
      </c>
      <c r="B61" t="s">
        <v>1090</v>
      </c>
      <c r="C61" t="s">
        <v>164</v>
      </c>
      <c r="D61" t="s">
        <v>165</v>
      </c>
      <c r="E61" t="s">
        <v>959</v>
      </c>
      <c r="F61" t="s">
        <v>184</v>
      </c>
      <c r="G61" t="s">
        <v>241</v>
      </c>
      <c r="H61">
        <v>10.51815</v>
      </c>
      <c r="I61">
        <v>8.4646699999999999</v>
      </c>
      <c r="J61">
        <v>783</v>
      </c>
      <c r="K61" t="s">
        <v>74</v>
      </c>
      <c r="L61" s="18">
        <v>1</v>
      </c>
      <c r="M61" t="s">
        <v>333</v>
      </c>
      <c r="P61" t="s">
        <v>159</v>
      </c>
      <c r="Q61">
        <v>300</v>
      </c>
      <c r="R61">
        <v>2500</v>
      </c>
      <c r="S61" t="s">
        <v>334</v>
      </c>
      <c r="T61">
        <v>2000</v>
      </c>
      <c r="W61">
        <v>2015</v>
      </c>
      <c r="X61">
        <v>1</v>
      </c>
      <c r="Y61" s="19"/>
      <c r="Z61" s="24"/>
      <c r="AA61" s="25"/>
      <c r="AB61" s="26"/>
      <c r="AC61" s="25"/>
      <c r="AD61" s="27"/>
      <c r="AE61" s="27"/>
      <c r="AF61" s="27"/>
      <c r="AG61" s="25"/>
      <c r="AH61" s="25"/>
      <c r="AI61" s="25"/>
      <c r="AJ61" s="28"/>
      <c r="AK61" s="25"/>
      <c r="AL61" s="25"/>
      <c r="AM61" s="29"/>
      <c r="AN61" s="29"/>
      <c r="AO61" s="30"/>
      <c r="AP61" s="30"/>
      <c r="AQ61" s="31"/>
      <c r="AR61" s="28"/>
      <c r="AS61" s="28"/>
      <c r="AT61" t="s">
        <v>159</v>
      </c>
      <c r="AU61">
        <v>5</v>
      </c>
      <c r="AV61" t="s">
        <v>409</v>
      </c>
      <c r="AW61" t="s">
        <v>1006</v>
      </c>
      <c r="AX61" t="s">
        <v>1091</v>
      </c>
      <c r="AY61" s="19" t="s">
        <v>386</v>
      </c>
      <c r="AZ61" s="19" t="s">
        <v>386</v>
      </c>
      <c r="BA61" s="22">
        <v>42131</v>
      </c>
      <c r="BB61" t="s">
        <v>400</v>
      </c>
      <c r="BC61" s="15">
        <v>42226</v>
      </c>
      <c r="BD61" t="s">
        <v>161</v>
      </c>
      <c r="BE61">
        <v>53</v>
      </c>
      <c r="BF61">
        <v>38</v>
      </c>
      <c r="BG61">
        <v>8.52</v>
      </c>
      <c r="BH61">
        <v>2.1</v>
      </c>
      <c r="BI61">
        <v>0.12</v>
      </c>
      <c r="BJ61">
        <v>0.13600000000000001</v>
      </c>
      <c r="BK61">
        <v>0.03</v>
      </c>
      <c r="BL61">
        <v>6.6</v>
      </c>
      <c r="BM61">
        <f t="shared" si="2"/>
        <v>81.92771084337349</v>
      </c>
      <c r="BN61">
        <v>0.184</v>
      </c>
      <c r="BO61">
        <v>15</v>
      </c>
      <c r="BP61">
        <f t="shared" si="0"/>
        <v>2100.5622489959837</v>
      </c>
      <c r="BQ61">
        <f t="shared" si="6"/>
        <v>4544</v>
      </c>
      <c r="BR61">
        <f t="shared" si="3"/>
        <v>2.1005622489959839</v>
      </c>
      <c r="BS61">
        <f t="shared" si="3"/>
        <v>4.5439999999999996</v>
      </c>
      <c r="BT61">
        <f t="shared" si="4"/>
        <v>6.6445622489959835</v>
      </c>
      <c r="BU61">
        <v>1.2001962708537781</v>
      </c>
      <c r="BV61">
        <v>0.19327128398945553</v>
      </c>
      <c r="BW61">
        <v>1.8490318288305645</v>
      </c>
      <c r="BX61">
        <v>0.28710640307987828</v>
      </c>
      <c r="BY61">
        <v>0.10417996684018374</v>
      </c>
      <c r="BZ61">
        <v>7.9913852423095441E-2</v>
      </c>
      <c r="CA61">
        <v>3.053009012482939</v>
      </c>
      <c r="CB61">
        <v>157.74463167942548</v>
      </c>
      <c r="CC61">
        <v>41.185316439198566</v>
      </c>
      <c r="CD61">
        <v>6.9783721602389388</v>
      </c>
      <c r="CE61">
        <v>2.5105250179655583</v>
      </c>
      <c r="CF61" s="25">
        <v>0.61611374407582942</v>
      </c>
      <c r="CG61" s="25">
        <v>5.2180094786729865E-2</v>
      </c>
      <c r="CH61" s="25">
        <v>0.76276441659117811</v>
      </c>
      <c r="CI61" s="25">
        <v>0.24443001048685919</v>
      </c>
      <c r="CJ61" s="25">
        <v>7.2700508277705994E-2</v>
      </c>
      <c r="CK61" s="25">
        <v>23.072064880627405</v>
      </c>
      <c r="CL61" s="25">
        <v>68.608723560598904</v>
      </c>
      <c r="CM61" s="25">
        <v>1.0382079759050653</v>
      </c>
      <c r="CN61" s="25">
        <v>154.21150633364857</v>
      </c>
      <c r="CO61" s="25">
        <v>11.856408048112469</v>
      </c>
      <c r="CP61" s="25">
        <v>1.1093321134492224</v>
      </c>
      <c r="CQ61" s="25">
        <v>0.25704483074107964</v>
      </c>
      <c r="CR61" s="25">
        <v>0.26905766692393951</v>
      </c>
      <c r="CS61" s="25">
        <v>0.11288616226175864</v>
      </c>
      <c r="CT61" s="25">
        <v>0.11911855601557089</v>
      </c>
      <c r="CU61" s="25">
        <v>79.913644795584986</v>
      </c>
      <c r="CV61" s="25">
        <v>12.593647025651636</v>
      </c>
      <c r="CW61" s="25">
        <v>1.4553793591397572</v>
      </c>
      <c r="CX61" s="25">
        <v>211.69619294213513</v>
      </c>
      <c r="CY61" s="25">
        <v>9.8369348029643575</v>
      </c>
    </row>
    <row r="62" spans="1:103">
      <c r="A62" t="s">
        <v>177</v>
      </c>
      <c r="B62" t="s">
        <v>1090</v>
      </c>
      <c r="C62" t="s">
        <v>164</v>
      </c>
      <c r="D62" t="s">
        <v>165</v>
      </c>
      <c r="E62" t="s">
        <v>959</v>
      </c>
      <c r="F62" t="s">
        <v>184</v>
      </c>
      <c r="G62" t="s">
        <v>241</v>
      </c>
      <c r="H62">
        <v>10.51815</v>
      </c>
      <c r="I62">
        <v>8.4646699999999999</v>
      </c>
      <c r="J62">
        <v>783</v>
      </c>
      <c r="K62" t="s">
        <v>74</v>
      </c>
      <c r="L62" s="18">
        <v>1</v>
      </c>
      <c r="M62" t="s">
        <v>333</v>
      </c>
      <c r="P62" t="s">
        <v>159</v>
      </c>
      <c r="Q62">
        <v>300</v>
      </c>
      <c r="R62">
        <v>2500</v>
      </c>
      <c r="S62" t="s">
        <v>334</v>
      </c>
      <c r="T62">
        <v>2000</v>
      </c>
      <c r="W62">
        <v>2015</v>
      </c>
      <c r="X62">
        <v>1</v>
      </c>
      <c r="Y62" s="19"/>
      <c r="Z62" s="24"/>
      <c r="AA62" s="25"/>
      <c r="AB62" s="26"/>
      <c r="AC62" s="25"/>
      <c r="AD62" s="27"/>
      <c r="AE62" s="27"/>
      <c r="AF62" s="27"/>
      <c r="AG62" s="25"/>
      <c r="AH62" s="25"/>
      <c r="AI62" s="25"/>
      <c r="AJ62" s="28"/>
      <c r="AK62" s="25"/>
      <c r="AL62" s="25"/>
      <c r="AM62" s="29"/>
      <c r="AN62" s="29"/>
      <c r="AO62" s="30"/>
      <c r="AP62" s="30"/>
      <c r="AQ62" s="31"/>
      <c r="AR62" s="28"/>
      <c r="AS62" s="28"/>
      <c r="AT62" t="s">
        <v>160</v>
      </c>
      <c r="AU62">
        <v>6</v>
      </c>
      <c r="AV62" t="s">
        <v>409</v>
      </c>
      <c r="AW62" t="s">
        <v>1006</v>
      </c>
      <c r="AX62" t="s">
        <v>1091</v>
      </c>
      <c r="AY62" s="19" t="s">
        <v>386</v>
      </c>
      <c r="AZ62" s="19" t="s">
        <v>386</v>
      </c>
      <c r="BA62" s="22">
        <v>42131</v>
      </c>
      <c r="BB62" t="s">
        <v>400</v>
      </c>
      <c r="BC62" s="15">
        <v>42226</v>
      </c>
      <c r="BD62" t="s">
        <v>161</v>
      </c>
      <c r="BE62">
        <v>39</v>
      </c>
      <c r="BF62">
        <v>37</v>
      </c>
      <c r="BG62">
        <v>7</v>
      </c>
      <c r="BH62">
        <v>3.1</v>
      </c>
      <c r="BI62">
        <v>0.28000000000000003</v>
      </c>
      <c r="BJ62">
        <v>0.22700000000000001</v>
      </c>
      <c r="BK62">
        <v>0.06</v>
      </c>
      <c r="BL62">
        <v>10</v>
      </c>
      <c r="BM62">
        <f t="shared" si="2"/>
        <v>79.094076655052262</v>
      </c>
      <c r="BN62">
        <v>0.23699999999999999</v>
      </c>
      <c r="BO62">
        <v>29</v>
      </c>
      <c r="BP62">
        <f t="shared" si="0"/>
        <v>2884.6075015372003</v>
      </c>
      <c r="BQ62">
        <f t="shared" si="6"/>
        <v>3733.333333333333</v>
      </c>
      <c r="BR62">
        <f t="shared" si="3"/>
        <v>2.8846075015372001</v>
      </c>
      <c r="BS62">
        <f t="shared" si="3"/>
        <v>3.7333333333333329</v>
      </c>
      <c r="BT62">
        <f t="shared" si="4"/>
        <v>6.6179408348705326</v>
      </c>
      <c r="BU62">
        <v>2.3379674017257912</v>
      </c>
      <c r="BV62">
        <v>0.18921423753552838</v>
      </c>
      <c r="BW62">
        <v>2.1196037389587485</v>
      </c>
      <c r="BX62">
        <v>0.52024844309127327</v>
      </c>
      <c r="BY62">
        <v>0.21141118129541869</v>
      </c>
      <c r="BZ62">
        <v>0.16659446124929109</v>
      </c>
      <c r="CA62">
        <v>6.2196628126185551</v>
      </c>
      <c r="CB62">
        <v>141.2695833507743</v>
      </c>
      <c r="CC62">
        <v>111.67269787016171</v>
      </c>
      <c r="CD62">
        <v>14.913302588758796</v>
      </c>
      <c r="CE62">
        <v>17.871097648442198</v>
      </c>
      <c r="CF62" s="25"/>
      <c r="CG62" s="25"/>
      <c r="CH62" s="25"/>
      <c r="CI62" s="25"/>
      <c r="CJ62" s="25"/>
      <c r="CK62" s="25"/>
      <c r="CL62" s="25"/>
      <c r="CM62" s="25"/>
      <c r="CN62" s="25"/>
      <c r="CO62" s="25"/>
      <c r="CP62" s="25">
        <v>1.1059885931558937</v>
      </c>
      <c r="CQ62" s="25">
        <v>0.28659695817490494</v>
      </c>
      <c r="CR62" s="25">
        <v>0.25433063945391765</v>
      </c>
      <c r="CS62" s="25">
        <v>0.13197889820039721</v>
      </c>
      <c r="CT62" s="25">
        <v>0.1206151190169283</v>
      </c>
      <c r="CU62" s="25">
        <v>81.477183643197051</v>
      </c>
      <c r="CV62" s="25">
        <v>12.606146923443845</v>
      </c>
      <c r="CW62" s="25">
        <v>0.77984637611875263</v>
      </c>
      <c r="CX62" s="25">
        <v>275.66436121329235</v>
      </c>
      <c r="CY62" s="25">
        <v>10.519281692992678</v>
      </c>
    </row>
    <row r="63" spans="1:103">
      <c r="A63" t="s">
        <v>177</v>
      </c>
      <c r="B63" t="s">
        <v>1090</v>
      </c>
      <c r="C63" t="s">
        <v>166</v>
      </c>
      <c r="D63" t="s">
        <v>167</v>
      </c>
      <c r="E63" t="s">
        <v>959</v>
      </c>
      <c r="F63" t="s">
        <v>167</v>
      </c>
      <c r="G63" t="s">
        <v>242</v>
      </c>
      <c r="H63">
        <v>10.73025</v>
      </c>
      <c r="I63">
        <v>8.5773499999999991</v>
      </c>
      <c r="J63">
        <v>748</v>
      </c>
      <c r="K63" t="s">
        <v>75</v>
      </c>
      <c r="L63" s="18">
        <v>0.5</v>
      </c>
      <c r="M63" t="s">
        <v>326</v>
      </c>
      <c r="N63" t="s">
        <v>331</v>
      </c>
      <c r="O63">
        <v>1000</v>
      </c>
      <c r="P63" t="s">
        <v>159</v>
      </c>
      <c r="Q63">
        <v>75</v>
      </c>
      <c r="R63">
        <v>700</v>
      </c>
      <c r="W63">
        <v>2015</v>
      </c>
      <c r="X63">
        <v>1</v>
      </c>
      <c r="Y63" s="19" t="s">
        <v>387</v>
      </c>
      <c r="Z63" s="24">
        <v>6.2</v>
      </c>
      <c r="AA63" s="32">
        <v>1.0795516169876698</v>
      </c>
      <c r="AB63" s="26">
        <v>4.8239578736209605E-2</v>
      </c>
      <c r="AC63" s="25">
        <v>2.6724600000000001</v>
      </c>
      <c r="AD63" s="27">
        <v>32.400000000000006</v>
      </c>
      <c r="AE63" s="27">
        <v>26</v>
      </c>
      <c r="AF63" s="27">
        <v>41.6</v>
      </c>
      <c r="AG63" s="25">
        <v>4.1246686620578927</v>
      </c>
      <c r="AH63" s="25">
        <v>0.56986640107926245</v>
      </c>
      <c r="AI63" s="25">
        <v>0.16503849118530364</v>
      </c>
      <c r="AJ63" s="28">
        <v>6.8887241473511204E-2</v>
      </c>
      <c r="AK63" s="25">
        <v>0</v>
      </c>
      <c r="AL63" s="25">
        <f t="shared" si="5"/>
        <v>4.9284607957959707</v>
      </c>
      <c r="AM63" s="29">
        <v>14.694954537712206</v>
      </c>
      <c r="AN63" s="29">
        <v>2.5010139245640111</v>
      </c>
      <c r="AO63" s="30">
        <v>8.9590441099493532</v>
      </c>
      <c r="AP63" s="30">
        <v>91.39352868671601</v>
      </c>
      <c r="AQ63" s="31">
        <v>1.5834921208172397</v>
      </c>
      <c r="AR63" s="28">
        <v>5.6283E-2</v>
      </c>
      <c r="AS63" s="28">
        <v>9.0143599999999999</v>
      </c>
      <c r="AT63" t="s">
        <v>155</v>
      </c>
      <c r="AU63">
        <v>1</v>
      </c>
      <c r="AV63" t="s">
        <v>409</v>
      </c>
      <c r="AW63" t="s">
        <v>1006</v>
      </c>
      <c r="AX63" t="s">
        <v>1091</v>
      </c>
      <c r="AY63" s="19" t="s">
        <v>387</v>
      </c>
      <c r="AZ63" s="19" t="s">
        <v>387</v>
      </c>
      <c r="BA63" s="22">
        <v>42315</v>
      </c>
      <c r="BB63" t="s">
        <v>400</v>
      </c>
      <c r="BC63" s="15">
        <v>42226</v>
      </c>
      <c r="BD63" t="s">
        <v>161</v>
      </c>
      <c r="BE63">
        <v>43</v>
      </c>
      <c r="BF63">
        <v>31</v>
      </c>
      <c r="BG63">
        <v>4.42</v>
      </c>
      <c r="BH63">
        <v>1.4</v>
      </c>
      <c r="BI63">
        <v>0.42</v>
      </c>
      <c r="BJ63">
        <v>0.28000000000000003</v>
      </c>
      <c r="BK63">
        <v>5.3999999999999999E-2</v>
      </c>
      <c r="BL63">
        <v>9.4</v>
      </c>
      <c r="BM63">
        <f t="shared" si="2"/>
        <v>83.832335329341319</v>
      </c>
      <c r="BN63">
        <v>0.16300000000000001</v>
      </c>
      <c r="BO63">
        <v>16.899999999999999</v>
      </c>
      <c r="BP63">
        <f t="shared" si="0"/>
        <v>1389.9729951860982</v>
      </c>
      <c r="BQ63">
        <f t="shared" si="6"/>
        <v>2357.333333333333</v>
      </c>
      <c r="BR63">
        <f t="shared" si="3"/>
        <v>1.3899729951860982</v>
      </c>
      <c r="BS63">
        <f t="shared" si="3"/>
        <v>2.3573333333333331</v>
      </c>
      <c r="BT63">
        <f t="shared" si="4"/>
        <v>3.7473063285194312</v>
      </c>
      <c r="BU63">
        <v>1.645673076923077</v>
      </c>
      <c r="BV63">
        <v>0.14075085151743119</v>
      </c>
      <c r="BW63">
        <v>2.1780498898588756</v>
      </c>
      <c r="BX63">
        <v>0.42909528028238364</v>
      </c>
      <c r="BY63">
        <v>0.21195159290474724</v>
      </c>
      <c r="BZ63">
        <v>0.11562651974380608</v>
      </c>
      <c r="CA63">
        <v>2.943111410960856</v>
      </c>
      <c r="CB63">
        <v>89.428744616071242</v>
      </c>
      <c r="CC63">
        <v>18.820514960840562</v>
      </c>
      <c r="CD63">
        <v>9.4238075725022039</v>
      </c>
      <c r="CE63">
        <v>3.2635433092561521</v>
      </c>
      <c r="CF63" s="25">
        <v>0.66858237547892718</v>
      </c>
      <c r="CG63" s="25">
        <v>5.3113026819923373E-2</v>
      </c>
      <c r="CH63" s="25">
        <v>1.2927611542987896</v>
      </c>
      <c r="CI63" s="25">
        <v>0.24406446211624078</v>
      </c>
      <c r="CJ63" s="25">
        <v>0.10708512102277541</v>
      </c>
      <c r="CK63" s="25">
        <v>17.739938483009947</v>
      </c>
      <c r="CL63" s="25">
        <v>85.987572386713936</v>
      </c>
      <c r="CM63" s="25">
        <v>1.0366553219032133</v>
      </c>
      <c r="CN63" s="25">
        <v>231.21136847519423</v>
      </c>
      <c r="CO63" s="25">
        <v>13.15736548941311</v>
      </c>
      <c r="CP63" s="25">
        <v>1.1061046511627908</v>
      </c>
      <c r="CQ63" s="25">
        <v>0.14181201550387598</v>
      </c>
      <c r="CR63" s="25">
        <v>0.25382676498248846</v>
      </c>
      <c r="CS63" s="25">
        <v>9.3819254054746795E-2</v>
      </c>
      <c r="CT63" s="25">
        <v>0.11078069792917651</v>
      </c>
      <c r="CU63" s="25">
        <v>79.090404716188729</v>
      </c>
      <c r="CV63" s="25">
        <v>24.53483501387965</v>
      </c>
      <c r="CW63" s="25">
        <v>1.4539376757726055</v>
      </c>
      <c r="CX63" s="25">
        <v>152.15380650633062</v>
      </c>
      <c r="CY63" s="25">
        <v>8.4817316955106907</v>
      </c>
    </row>
    <row r="64" spans="1:103">
      <c r="A64" t="s">
        <v>177</v>
      </c>
      <c r="B64" t="s">
        <v>1090</v>
      </c>
      <c r="C64" t="s">
        <v>166</v>
      </c>
      <c r="D64" t="s">
        <v>167</v>
      </c>
      <c r="E64" t="s">
        <v>959</v>
      </c>
      <c r="F64" t="s">
        <v>167</v>
      </c>
      <c r="G64" t="s">
        <v>242</v>
      </c>
      <c r="H64">
        <v>10.73025</v>
      </c>
      <c r="I64">
        <v>8.5773499999999991</v>
      </c>
      <c r="J64">
        <v>748</v>
      </c>
      <c r="K64" t="s">
        <v>75</v>
      </c>
      <c r="L64" s="18">
        <v>0.5</v>
      </c>
      <c r="M64" t="s">
        <v>326</v>
      </c>
      <c r="N64" t="s">
        <v>331</v>
      </c>
      <c r="O64">
        <v>1000</v>
      </c>
      <c r="P64" t="s">
        <v>159</v>
      </c>
      <c r="Q64">
        <v>75</v>
      </c>
      <c r="R64">
        <v>700</v>
      </c>
      <c r="W64">
        <v>2015</v>
      </c>
      <c r="X64">
        <v>1</v>
      </c>
      <c r="Y64" s="19"/>
      <c r="Z64" s="24"/>
      <c r="AA64" s="25"/>
      <c r="AB64" s="26"/>
      <c r="AC64" s="25"/>
      <c r="AD64" s="27"/>
      <c r="AE64" s="27"/>
      <c r="AF64" s="27"/>
      <c r="AG64" s="25"/>
      <c r="AH64" s="25"/>
      <c r="AI64" s="25"/>
      <c r="AJ64" s="28"/>
      <c r="AK64" s="25"/>
      <c r="AL64" s="25"/>
      <c r="AM64" s="29"/>
      <c r="AN64" s="29"/>
      <c r="AO64" s="30"/>
      <c r="AP64" s="30"/>
      <c r="AQ64" s="31"/>
      <c r="AR64" s="28"/>
      <c r="AS64" s="28"/>
      <c r="AT64" t="s">
        <v>156</v>
      </c>
      <c r="AU64">
        <v>2</v>
      </c>
      <c r="AV64" t="s">
        <v>409</v>
      </c>
      <c r="AW64" t="s">
        <v>1006</v>
      </c>
      <c r="AX64" t="s">
        <v>1091</v>
      </c>
      <c r="AY64" s="19" t="s">
        <v>387</v>
      </c>
      <c r="AZ64" s="19" t="s">
        <v>387</v>
      </c>
      <c r="BA64" s="22">
        <v>42315</v>
      </c>
      <c r="BB64" t="s">
        <v>400</v>
      </c>
      <c r="BC64" s="15">
        <v>42195</v>
      </c>
      <c r="BD64" t="s">
        <v>161</v>
      </c>
      <c r="BE64">
        <v>45</v>
      </c>
      <c r="BF64">
        <v>36</v>
      </c>
      <c r="BG64">
        <v>6.94</v>
      </c>
      <c r="BH64">
        <v>2.54</v>
      </c>
      <c r="BI64">
        <v>0.76</v>
      </c>
      <c r="BJ64">
        <v>0.39100000000000001</v>
      </c>
      <c r="BK64">
        <v>8.3000000000000004E-2</v>
      </c>
      <c r="BL64">
        <v>9</v>
      </c>
      <c r="BM64">
        <f t="shared" si="2"/>
        <v>82.489451476793249</v>
      </c>
      <c r="BN64">
        <v>0.17299999999999999</v>
      </c>
      <c r="BO64">
        <v>17</v>
      </c>
      <c r="BP64">
        <f t="shared" si="0"/>
        <v>2492.3675574308481</v>
      </c>
      <c r="BQ64">
        <f t="shared" si="6"/>
        <v>3701.333333333333</v>
      </c>
      <c r="BR64">
        <f t="shared" si="3"/>
        <v>2.4923675574308479</v>
      </c>
      <c r="BS64">
        <f t="shared" si="3"/>
        <v>3.7013333333333329</v>
      </c>
      <c r="BT64">
        <f t="shared" si="4"/>
        <v>6.1937008907641804</v>
      </c>
      <c r="BU64">
        <v>1.4577530176415969</v>
      </c>
      <c r="BV64">
        <v>0.16532677499766926</v>
      </c>
      <c r="BW64">
        <v>1.845124096577397</v>
      </c>
      <c r="BX64">
        <v>0.51058668368207916</v>
      </c>
      <c r="BY64">
        <v>0.21648880065409881</v>
      </c>
      <c r="BZ64">
        <v>0.10807301229503655</v>
      </c>
      <c r="CA64">
        <v>3.9044687502435527</v>
      </c>
      <c r="CB64">
        <v>99.241615348409553</v>
      </c>
      <c r="CC64">
        <v>24.86247845916213</v>
      </c>
      <c r="CD64">
        <v>11.251994806930886</v>
      </c>
      <c r="CE64">
        <v>4.0727016932997966</v>
      </c>
      <c r="CF64" s="25">
        <v>0.49509322865554467</v>
      </c>
      <c r="CG64" s="25">
        <v>6.2904808635917561E-2</v>
      </c>
      <c r="CH64" s="25">
        <v>1.1788684879015245</v>
      </c>
      <c r="CI64" s="25">
        <v>0.31387538100102508</v>
      </c>
      <c r="CJ64" s="25">
        <v>0.10644834131401758</v>
      </c>
      <c r="CK64" s="25">
        <v>19.384352967862881</v>
      </c>
      <c r="CL64" s="25">
        <v>27.968319013874378</v>
      </c>
      <c r="CM64" s="25">
        <v>1.0304908700385755</v>
      </c>
      <c r="CN64" s="25">
        <v>229.83647431181348</v>
      </c>
      <c r="CO64" s="25">
        <v>10.453821125177281</v>
      </c>
      <c r="CP64" s="25"/>
      <c r="CQ64" s="25"/>
      <c r="CR64" s="25"/>
      <c r="CS64" s="25"/>
      <c r="CT64" s="25"/>
      <c r="CU64" s="25"/>
      <c r="CV64" s="25"/>
      <c r="CW64" s="25"/>
      <c r="CX64" s="25"/>
      <c r="CY64" s="25"/>
    </row>
    <row r="65" spans="1:103">
      <c r="A65" t="s">
        <v>177</v>
      </c>
      <c r="B65" t="s">
        <v>1090</v>
      </c>
      <c r="C65" t="s">
        <v>166</v>
      </c>
      <c r="D65" t="s">
        <v>167</v>
      </c>
      <c r="E65" t="s">
        <v>959</v>
      </c>
      <c r="F65" t="s">
        <v>167</v>
      </c>
      <c r="G65" t="s">
        <v>242</v>
      </c>
      <c r="H65">
        <v>10.73025</v>
      </c>
      <c r="I65">
        <v>8.5773499999999991</v>
      </c>
      <c r="J65">
        <v>748</v>
      </c>
      <c r="K65" t="s">
        <v>75</v>
      </c>
      <c r="L65" s="18">
        <v>0.5</v>
      </c>
      <c r="M65" t="s">
        <v>326</v>
      </c>
      <c r="N65" t="s">
        <v>331</v>
      </c>
      <c r="O65">
        <v>1000</v>
      </c>
      <c r="P65" t="s">
        <v>159</v>
      </c>
      <c r="Q65">
        <v>75</v>
      </c>
      <c r="R65">
        <v>700</v>
      </c>
      <c r="W65">
        <v>2015</v>
      </c>
      <c r="X65">
        <v>1</v>
      </c>
      <c r="Y65" s="19"/>
      <c r="Z65" s="24"/>
      <c r="AA65" s="25"/>
      <c r="AB65" s="26"/>
      <c r="AC65" s="25"/>
      <c r="AD65" s="27"/>
      <c r="AE65" s="27"/>
      <c r="AF65" s="27"/>
      <c r="AG65" s="25"/>
      <c r="AH65" s="25"/>
      <c r="AI65" s="25"/>
      <c r="AJ65" s="28"/>
      <c r="AK65" s="25"/>
      <c r="AL65" s="25"/>
      <c r="AM65" s="29"/>
      <c r="AN65" s="29"/>
      <c r="AO65" s="30"/>
      <c r="AP65" s="30"/>
      <c r="AQ65" s="31"/>
      <c r="AR65" s="28"/>
      <c r="AS65" s="28"/>
      <c r="AT65" t="s">
        <v>157</v>
      </c>
      <c r="AU65">
        <v>3</v>
      </c>
      <c r="AV65" t="s">
        <v>409</v>
      </c>
      <c r="AW65" t="s">
        <v>1006</v>
      </c>
      <c r="AX65" t="s">
        <v>1091</v>
      </c>
      <c r="AY65" s="19" t="s">
        <v>387</v>
      </c>
      <c r="AZ65" s="19" t="s">
        <v>387</v>
      </c>
      <c r="BA65" s="22">
        <v>42315</v>
      </c>
      <c r="BB65" t="s">
        <v>400</v>
      </c>
      <c r="BC65" s="15">
        <v>42195</v>
      </c>
      <c r="BD65" t="s">
        <v>161</v>
      </c>
      <c r="BE65">
        <v>78</v>
      </c>
      <c r="BF65">
        <v>59</v>
      </c>
      <c r="BG65">
        <v>9.02</v>
      </c>
      <c r="BH65">
        <v>3.58</v>
      </c>
      <c r="BI65">
        <v>0.54</v>
      </c>
      <c r="BJ65">
        <v>0.28000000000000003</v>
      </c>
      <c r="BK65">
        <v>7.8E-2</v>
      </c>
      <c r="BL65">
        <v>9.6</v>
      </c>
      <c r="BM65">
        <f t="shared" si="2"/>
        <v>78.212290502793294</v>
      </c>
      <c r="BN65">
        <v>0.16700000000000001</v>
      </c>
      <c r="BO65">
        <v>19</v>
      </c>
      <c r="BP65">
        <f t="shared" si="0"/>
        <v>3308.758169934641</v>
      </c>
      <c r="BQ65">
        <f t="shared" si="6"/>
        <v>4810.6666666666661</v>
      </c>
      <c r="BR65">
        <f t="shared" si="3"/>
        <v>3.3087581699346411</v>
      </c>
      <c r="BS65">
        <f t="shared" si="3"/>
        <v>4.8106666666666662</v>
      </c>
      <c r="BT65">
        <f t="shared" si="4"/>
        <v>8.1194248366013078</v>
      </c>
      <c r="BU65">
        <v>2.1865234375</v>
      </c>
      <c r="BV65">
        <v>0.13137225001088659</v>
      </c>
      <c r="BW65">
        <v>2.6732600429393898</v>
      </c>
      <c r="BX65">
        <v>0.42995772174540658</v>
      </c>
      <c r="BY65">
        <v>0.16473438305878713</v>
      </c>
      <c r="BZ65">
        <v>0.14955510805717412</v>
      </c>
      <c r="CA65">
        <v>5.4314200388267624</v>
      </c>
      <c r="CB65">
        <v>102.19906392850849</v>
      </c>
      <c r="CC65">
        <v>26.481116147142412</v>
      </c>
      <c r="CD65">
        <v>18.8334182400693</v>
      </c>
      <c r="CE65">
        <v>7.4495552534674871</v>
      </c>
      <c r="CF65" s="25">
        <v>0.82940019665683395</v>
      </c>
      <c r="CG65" s="25">
        <v>6.5830875122910526E-2</v>
      </c>
      <c r="CH65" s="25">
        <v>1.043991071263221</v>
      </c>
      <c r="CI65" s="25">
        <v>0.46644505305738648</v>
      </c>
      <c r="CJ65" s="25">
        <v>0.21781190952460286</v>
      </c>
      <c r="CK65" s="25">
        <v>18.175470080099196</v>
      </c>
      <c r="CL65" s="25">
        <v>72.549144367314653</v>
      </c>
      <c r="CM65" s="25">
        <v>1.0119370198237692</v>
      </c>
      <c r="CN65" s="25">
        <v>376.72529769768624</v>
      </c>
      <c r="CO65" s="25">
        <v>40.266223355371736</v>
      </c>
      <c r="CP65" s="25">
        <v>0.94359464627151046</v>
      </c>
      <c r="CQ65" s="25">
        <v>0.18929254302103252</v>
      </c>
      <c r="CR65" s="25">
        <v>0.20942865049539758</v>
      </c>
      <c r="CS65" s="25">
        <v>9.4052171765905537E-2</v>
      </c>
      <c r="CT65" s="25">
        <v>0.11242507546342242</v>
      </c>
      <c r="CU65" s="25">
        <v>81.517639047190698</v>
      </c>
      <c r="CV65" s="25">
        <v>12.612406182095009</v>
      </c>
      <c r="CW65" s="25">
        <v>2.1347568362998461</v>
      </c>
      <c r="CX65" s="25">
        <v>152.53154684025895</v>
      </c>
      <c r="CY65" s="25">
        <v>8.5027886262344019</v>
      </c>
    </row>
    <row r="66" spans="1:103">
      <c r="A66" t="s">
        <v>177</v>
      </c>
      <c r="B66" t="s">
        <v>1090</v>
      </c>
      <c r="C66" t="s">
        <v>166</v>
      </c>
      <c r="D66" t="s">
        <v>167</v>
      </c>
      <c r="E66" t="s">
        <v>959</v>
      </c>
      <c r="F66" t="s">
        <v>167</v>
      </c>
      <c r="G66" t="s">
        <v>242</v>
      </c>
      <c r="H66">
        <v>10.73025</v>
      </c>
      <c r="I66">
        <v>8.5773499999999991</v>
      </c>
      <c r="J66">
        <v>748</v>
      </c>
      <c r="K66" t="s">
        <v>75</v>
      </c>
      <c r="L66" s="18">
        <v>0.5</v>
      </c>
      <c r="M66" t="s">
        <v>326</v>
      </c>
      <c r="N66" t="s">
        <v>331</v>
      </c>
      <c r="O66">
        <v>1000</v>
      </c>
      <c r="P66" t="s">
        <v>159</v>
      </c>
      <c r="Q66">
        <v>75</v>
      </c>
      <c r="R66">
        <v>700</v>
      </c>
      <c r="W66">
        <v>2015</v>
      </c>
      <c r="X66">
        <v>1</v>
      </c>
      <c r="Y66" s="19"/>
      <c r="Z66" s="24"/>
      <c r="AA66" s="25"/>
      <c r="AB66" s="26"/>
      <c r="AC66" s="25"/>
      <c r="AD66" s="27"/>
      <c r="AE66" s="27"/>
      <c r="AF66" s="27"/>
      <c r="AG66" s="25"/>
      <c r="AH66" s="25"/>
      <c r="AI66" s="25"/>
      <c r="AJ66" s="28"/>
      <c r="AK66" s="25"/>
      <c r="AL66" s="25"/>
      <c r="AM66" s="29"/>
      <c r="AN66" s="29"/>
      <c r="AO66" s="30"/>
      <c r="AP66" s="30"/>
      <c r="AQ66" s="31"/>
      <c r="AR66" s="28"/>
      <c r="AS66" s="28"/>
      <c r="AT66" t="s">
        <v>158</v>
      </c>
      <c r="AU66">
        <v>4</v>
      </c>
      <c r="AV66" t="s">
        <v>409</v>
      </c>
      <c r="AW66" t="s">
        <v>1006</v>
      </c>
      <c r="AX66" t="s">
        <v>1091</v>
      </c>
      <c r="AY66" s="19" t="s">
        <v>387</v>
      </c>
      <c r="AZ66" s="19" t="s">
        <v>387</v>
      </c>
      <c r="BA66" s="22">
        <v>42315</v>
      </c>
      <c r="BB66" t="s">
        <v>400</v>
      </c>
      <c r="BC66" s="15">
        <v>42195</v>
      </c>
      <c r="BD66" t="s">
        <v>161</v>
      </c>
      <c r="BE66">
        <v>39</v>
      </c>
      <c r="BF66">
        <v>37</v>
      </c>
      <c r="BG66">
        <v>7.12</v>
      </c>
      <c r="BH66">
        <v>4.3600000000000003</v>
      </c>
      <c r="BI66">
        <v>0.98</v>
      </c>
      <c r="BJ66">
        <v>0.505</v>
      </c>
      <c r="BK66">
        <v>0.1</v>
      </c>
      <c r="BL66">
        <v>10.1</v>
      </c>
      <c r="BM66">
        <f t="shared" si="2"/>
        <v>83.471074380165291</v>
      </c>
      <c r="BN66">
        <v>0.155</v>
      </c>
      <c r="BO66">
        <v>24.4</v>
      </c>
      <c r="BP66">
        <f t="shared" si="0"/>
        <v>4276.817803705504</v>
      </c>
      <c r="BQ66">
        <f t="shared" si="6"/>
        <v>3797.333333333333</v>
      </c>
      <c r="BR66">
        <f t="shared" si="3"/>
        <v>4.2768178037055042</v>
      </c>
      <c r="BS66">
        <f t="shared" si="3"/>
        <v>3.797333333333333</v>
      </c>
      <c r="BT66">
        <f t="shared" si="4"/>
        <v>8.0741511370388377</v>
      </c>
      <c r="BU66">
        <v>2.278265107212476</v>
      </c>
      <c r="BV66">
        <v>0.2159078621296498</v>
      </c>
      <c r="BW66">
        <v>1.5049856595468152</v>
      </c>
      <c r="BX66">
        <v>0.64170937893518887</v>
      </c>
      <c r="BY66">
        <v>0.27738092750197157</v>
      </c>
      <c r="BZ66">
        <v>0.13035634284035899</v>
      </c>
      <c r="CA66">
        <v>5.6671131502452052</v>
      </c>
      <c r="CB66">
        <v>110.32585795203552</v>
      </c>
      <c r="CC66">
        <v>54.971017368791969</v>
      </c>
      <c r="CD66">
        <v>18.393351609863185</v>
      </c>
      <c r="CE66">
        <v>5.1317282575699572</v>
      </c>
      <c r="CF66" s="25">
        <v>0.59341199606686335</v>
      </c>
      <c r="CG66" s="25">
        <v>5.7325467059980338E-2</v>
      </c>
      <c r="CH66" s="25">
        <v>1.7730041697350389</v>
      </c>
      <c r="CI66" s="25">
        <v>0.4505664771235397</v>
      </c>
      <c r="CJ66" s="25">
        <v>0.14828915256116118</v>
      </c>
      <c r="CK66" s="25">
        <v>22.576133832875765</v>
      </c>
      <c r="CL66" s="25">
        <v>67.13398792959434</v>
      </c>
      <c r="CM66" s="25">
        <v>1.0158918298670472</v>
      </c>
      <c r="CN66" s="25">
        <v>201.34323313107484</v>
      </c>
      <c r="CO66" s="25">
        <v>11.601556092022118</v>
      </c>
      <c r="CP66" s="25">
        <v>1.1171875</v>
      </c>
      <c r="CQ66" s="25">
        <v>0.17919921875</v>
      </c>
      <c r="CR66" s="25">
        <v>0.23969480425188805</v>
      </c>
      <c r="CS66" s="25">
        <v>7.2832064500000002E-2</v>
      </c>
      <c r="CT66" s="25">
        <v>0.11178293009526406</v>
      </c>
      <c r="CU66" s="25">
        <v>78.401680735283804</v>
      </c>
      <c r="CV66" s="25">
        <v>12.241631831681614</v>
      </c>
      <c r="CW66" s="25">
        <v>2.729200361758211</v>
      </c>
      <c r="CX66" s="25">
        <v>94.499098969045264</v>
      </c>
      <c r="CY66" s="25">
        <v>9.5619746976284858</v>
      </c>
    </row>
    <row r="67" spans="1:103">
      <c r="A67" t="s">
        <v>177</v>
      </c>
      <c r="B67" t="s">
        <v>1090</v>
      </c>
      <c r="C67" t="s">
        <v>166</v>
      </c>
      <c r="D67" t="s">
        <v>167</v>
      </c>
      <c r="E67" t="s">
        <v>959</v>
      </c>
      <c r="F67" t="s">
        <v>167</v>
      </c>
      <c r="G67" t="s">
        <v>242</v>
      </c>
      <c r="H67">
        <v>10.73025</v>
      </c>
      <c r="I67">
        <v>8.5773499999999991</v>
      </c>
      <c r="J67">
        <v>748</v>
      </c>
      <c r="K67" t="s">
        <v>75</v>
      </c>
      <c r="L67" s="18">
        <v>0.5</v>
      </c>
      <c r="M67" t="s">
        <v>326</v>
      </c>
      <c r="N67" t="s">
        <v>331</v>
      </c>
      <c r="O67">
        <v>1000</v>
      </c>
      <c r="P67" t="s">
        <v>159</v>
      </c>
      <c r="Q67">
        <v>75</v>
      </c>
      <c r="R67">
        <v>700</v>
      </c>
      <c r="W67">
        <v>2015</v>
      </c>
      <c r="X67">
        <v>1</v>
      </c>
      <c r="Y67" s="19"/>
      <c r="Z67" s="24"/>
      <c r="AA67" s="25"/>
      <c r="AB67" s="26"/>
      <c r="AC67" s="25"/>
      <c r="AD67" s="27"/>
      <c r="AE67" s="27"/>
      <c r="AF67" s="27"/>
      <c r="AG67" s="25"/>
      <c r="AH67" s="25"/>
      <c r="AI67" s="25"/>
      <c r="AJ67" s="28"/>
      <c r="AK67" s="25"/>
      <c r="AL67" s="25"/>
      <c r="AM67" s="29"/>
      <c r="AN67" s="29"/>
      <c r="AO67" s="30"/>
      <c r="AP67" s="30"/>
      <c r="AQ67" s="31"/>
      <c r="AR67" s="28"/>
      <c r="AS67" s="28"/>
      <c r="AT67" t="s">
        <v>159</v>
      </c>
      <c r="AU67">
        <v>5</v>
      </c>
      <c r="AV67" t="s">
        <v>409</v>
      </c>
      <c r="AW67" t="s">
        <v>1006</v>
      </c>
      <c r="AX67" t="s">
        <v>1091</v>
      </c>
      <c r="AY67" s="19" t="s">
        <v>387</v>
      </c>
      <c r="AZ67" s="19" t="s">
        <v>387</v>
      </c>
      <c r="BA67" s="22">
        <v>42315</v>
      </c>
      <c r="BB67" t="s">
        <v>400</v>
      </c>
      <c r="BC67" s="15">
        <v>42195</v>
      </c>
      <c r="BD67" t="s">
        <v>161</v>
      </c>
      <c r="BE67">
        <v>41</v>
      </c>
      <c r="BF67">
        <v>32</v>
      </c>
      <c r="BG67">
        <v>7.54</v>
      </c>
      <c r="BH67">
        <v>4.54</v>
      </c>
      <c r="BI67">
        <v>0.72</v>
      </c>
      <c r="BJ67">
        <v>0.315</v>
      </c>
      <c r="BK67">
        <v>6.2E-2</v>
      </c>
      <c r="BL67">
        <v>8.5</v>
      </c>
      <c r="BM67">
        <f t="shared" si="2"/>
        <v>83.554376657824932</v>
      </c>
      <c r="BN67">
        <v>0.28000000000000003</v>
      </c>
      <c r="BO67">
        <v>22.7</v>
      </c>
      <c r="BP67">
        <f t="shared" si="0"/>
        <v>4537.1664846309868</v>
      </c>
      <c r="BQ67">
        <f t="shared" si="6"/>
        <v>4021.333333333333</v>
      </c>
      <c r="BR67">
        <f t="shared" si="3"/>
        <v>4.5371664846309869</v>
      </c>
      <c r="BS67">
        <f t="shared" si="3"/>
        <v>4.0213333333333328</v>
      </c>
      <c r="BT67">
        <f t="shared" si="4"/>
        <v>8.5584998179643197</v>
      </c>
      <c r="BU67">
        <v>2.643258426966292</v>
      </c>
      <c r="BV67">
        <v>0.26797211175946251</v>
      </c>
      <c r="BW67">
        <v>2.0239828524258909</v>
      </c>
      <c r="BX67">
        <v>0.55404237145680924</v>
      </c>
      <c r="BY67">
        <v>0.18574869208847028</v>
      </c>
      <c r="BZ67">
        <v>0.15436910352538186</v>
      </c>
      <c r="CA67">
        <v>7.6782219822783091</v>
      </c>
      <c r="CB67">
        <v>112.90013200415011</v>
      </c>
      <c r="CC67">
        <v>55.883041311085783</v>
      </c>
      <c r="CD67">
        <v>17.323611708516427</v>
      </c>
      <c r="CE67">
        <v>3.3648881194273335</v>
      </c>
      <c r="CF67" s="25">
        <v>0.52775164628410165</v>
      </c>
      <c r="CG67" s="25">
        <v>4.9905926622765752E-2</v>
      </c>
      <c r="CH67" s="25">
        <v>0.91158638849287399</v>
      </c>
      <c r="CI67" s="25">
        <v>0.2404682274092235</v>
      </c>
      <c r="CJ67" s="25">
        <v>0.10712368155881424</v>
      </c>
      <c r="CK67" s="25">
        <v>19.212978531015374</v>
      </c>
      <c r="CL67" s="25">
        <v>61.779028568073848</v>
      </c>
      <c r="CM67" s="25">
        <v>1.0213804399498261</v>
      </c>
      <c r="CN67" s="25">
        <v>227.80452119903714</v>
      </c>
      <c r="CO67" s="25">
        <v>12.963494681612326</v>
      </c>
      <c r="CP67" s="25">
        <v>1.4114481409001958</v>
      </c>
      <c r="CQ67" s="25">
        <v>0.18664383561643838</v>
      </c>
      <c r="CR67" s="25">
        <v>0.30079382089048695</v>
      </c>
      <c r="CS67" s="25">
        <v>9.4474351090540518E-2</v>
      </c>
      <c r="CT67" s="25">
        <v>0.13656074049726721</v>
      </c>
      <c r="CU67" s="25">
        <v>81.13889652155305</v>
      </c>
      <c r="CV67" s="25">
        <v>18.687851686134362</v>
      </c>
      <c r="CW67" s="25">
        <v>1.464089859044833</v>
      </c>
      <c r="CX67" s="25">
        <v>97.79831938192963</v>
      </c>
      <c r="CY67" s="25">
        <v>11.92064432032009</v>
      </c>
    </row>
    <row r="68" spans="1:103">
      <c r="A68" t="s">
        <v>177</v>
      </c>
      <c r="B68" t="s">
        <v>1090</v>
      </c>
      <c r="C68" t="s">
        <v>166</v>
      </c>
      <c r="D68" t="s">
        <v>167</v>
      </c>
      <c r="E68" t="s">
        <v>959</v>
      </c>
      <c r="F68" t="s">
        <v>167</v>
      </c>
      <c r="G68" t="s">
        <v>242</v>
      </c>
      <c r="H68">
        <v>10.73025</v>
      </c>
      <c r="I68">
        <v>8.5773499999999991</v>
      </c>
      <c r="J68">
        <v>748</v>
      </c>
      <c r="K68" t="s">
        <v>75</v>
      </c>
      <c r="L68" s="18">
        <v>0.5</v>
      </c>
      <c r="M68" t="s">
        <v>326</v>
      </c>
      <c r="N68" t="s">
        <v>331</v>
      </c>
      <c r="O68">
        <v>1000</v>
      </c>
      <c r="P68" t="s">
        <v>159</v>
      </c>
      <c r="Q68">
        <v>75</v>
      </c>
      <c r="R68">
        <v>700</v>
      </c>
      <c r="W68">
        <v>2015</v>
      </c>
      <c r="X68">
        <v>1</v>
      </c>
      <c r="Y68" s="19"/>
      <c r="Z68" s="24"/>
      <c r="AA68" s="25"/>
      <c r="AB68" s="26"/>
      <c r="AC68" s="25"/>
      <c r="AD68" s="27"/>
      <c r="AE68" s="27"/>
      <c r="AF68" s="27"/>
      <c r="AG68" s="25"/>
      <c r="AH68" s="25"/>
      <c r="AI68" s="25"/>
      <c r="AJ68" s="28"/>
      <c r="AK68" s="25"/>
      <c r="AL68" s="25"/>
      <c r="AM68" s="29"/>
      <c r="AN68" s="29"/>
      <c r="AO68" s="30"/>
      <c r="AP68" s="30"/>
      <c r="AQ68" s="31"/>
      <c r="AR68" s="28"/>
      <c r="AS68" s="28"/>
      <c r="AT68" t="s">
        <v>160</v>
      </c>
      <c r="AU68">
        <v>6</v>
      </c>
      <c r="AV68" t="s">
        <v>409</v>
      </c>
      <c r="AW68" t="s">
        <v>1006</v>
      </c>
      <c r="AX68" t="s">
        <v>1091</v>
      </c>
      <c r="AY68" s="19" t="s">
        <v>387</v>
      </c>
      <c r="AZ68" s="19" t="s">
        <v>387</v>
      </c>
      <c r="BA68" s="22">
        <v>42315</v>
      </c>
      <c r="BB68" t="s">
        <v>400</v>
      </c>
      <c r="BC68" s="15">
        <v>42195</v>
      </c>
      <c r="BD68" t="s">
        <v>161</v>
      </c>
      <c r="BE68">
        <v>62</v>
      </c>
      <c r="BF68">
        <v>58</v>
      </c>
      <c r="BG68">
        <v>9.68</v>
      </c>
      <c r="BH68">
        <v>7.4</v>
      </c>
      <c r="BI68">
        <v>0.8</v>
      </c>
      <c r="BJ68">
        <v>0.42499999999999999</v>
      </c>
      <c r="BK68">
        <v>8.7999999999999995E-2</v>
      </c>
      <c r="BL68">
        <v>8.6999999999999993</v>
      </c>
      <c r="BM68">
        <f t="shared" si="2"/>
        <v>82.846003898635473</v>
      </c>
      <c r="BN68">
        <v>0.159</v>
      </c>
      <c r="BO68">
        <v>25.1</v>
      </c>
      <c r="BP68">
        <f t="shared" si="0"/>
        <v>7316.6558371236724</v>
      </c>
      <c r="BQ68">
        <f t="shared" si="6"/>
        <v>5162.6666666666661</v>
      </c>
      <c r="BR68">
        <f t="shared" si="3"/>
        <v>7.3166558371236725</v>
      </c>
      <c r="BS68">
        <f t="shared" si="3"/>
        <v>5.1626666666666656</v>
      </c>
      <c r="BT68">
        <f t="shared" si="4"/>
        <v>12.479322503790339</v>
      </c>
      <c r="BU68">
        <v>2.556034482758621</v>
      </c>
      <c r="BV68">
        <v>0.25368602572828869</v>
      </c>
      <c r="BW68">
        <v>2.5267128439488049</v>
      </c>
      <c r="BX68">
        <v>0.54956785074392722</v>
      </c>
      <c r="BY68">
        <v>0.23407547288103028</v>
      </c>
      <c r="BZ68">
        <v>0.16130812636106617</v>
      </c>
      <c r="CA68">
        <v>6.1688700727853671</v>
      </c>
      <c r="CB68">
        <v>99.504934906535098</v>
      </c>
      <c r="CC68">
        <v>36.459676473226573</v>
      </c>
      <c r="CD68">
        <v>15.690081171511736</v>
      </c>
      <c r="CE68">
        <v>13.470590303126185</v>
      </c>
      <c r="CF68" s="25"/>
      <c r="CG68" s="25"/>
      <c r="CH68" s="25"/>
      <c r="CI68" s="25"/>
      <c r="CJ68" s="25"/>
      <c r="CK68" s="25"/>
      <c r="CL68" s="25"/>
      <c r="CM68" s="25"/>
      <c r="CN68" s="25"/>
      <c r="CO68" s="25"/>
      <c r="CP68" s="25"/>
      <c r="CQ68" s="25"/>
      <c r="CR68" s="25"/>
      <c r="CS68" s="25"/>
      <c r="CT68" s="25"/>
      <c r="CU68" s="25"/>
      <c r="CV68" s="25"/>
      <c r="CW68" s="25"/>
      <c r="CX68" s="25"/>
      <c r="CY68" s="25"/>
    </row>
    <row r="69" spans="1:103">
      <c r="A69" t="s">
        <v>177</v>
      </c>
      <c r="B69" t="s">
        <v>1090</v>
      </c>
      <c r="C69" t="s">
        <v>166</v>
      </c>
      <c r="D69" t="s">
        <v>167</v>
      </c>
      <c r="E69" t="s">
        <v>959</v>
      </c>
      <c r="F69" t="s">
        <v>185</v>
      </c>
      <c r="G69" t="s">
        <v>243</v>
      </c>
      <c r="H69">
        <v>10.750299999999999</v>
      </c>
      <c r="I69">
        <v>8.5804100000000005</v>
      </c>
      <c r="J69">
        <v>759</v>
      </c>
      <c r="K69" t="s">
        <v>76</v>
      </c>
      <c r="L69" s="18">
        <v>2.5</v>
      </c>
      <c r="M69" t="s">
        <v>335</v>
      </c>
      <c r="N69" t="s">
        <v>336</v>
      </c>
      <c r="O69">
        <v>1500</v>
      </c>
      <c r="P69" t="s">
        <v>159</v>
      </c>
      <c r="Q69">
        <v>75</v>
      </c>
      <c r="R69">
        <v>2000</v>
      </c>
      <c r="S69" t="s">
        <v>337</v>
      </c>
      <c r="T69">
        <v>1000</v>
      </c>
      <c r="W69">
        <v>2015</v>
      </c>
      <c r="X69">
        <v>1</v>
      </c>
      <c r="Y69" s="19" t="s">
        <v>387</v>
      </c>
      <c r="Z69" s="24">
        <v>6.3</v>
      </c>
      <c r="AA69" s="32">
        <v>1.0860159979277157</v>
      </c>
      <c r="AB69" s="26">
        <v>5.1943705040706917E-2</v>
      </c>
      <c r="AC69" s="25">
        <v>2.8772400000000005</v>
      </c>
      <c r="AD69" s="27">
        <v>30.400000000000006</v>
      </c>
      <c r="AE69" s="27">
        <v>33.199999999999989</v>
      </c>
      <c r="AF69" s="27">
        <v>36.4</v>
      </c>
      <c r="AG69" s="25">
        <v>3.3748925655699442</v>
      </c>
      <c r="AH69" s="25">
        <v>0.76214169669607845</v>
      </c>
      <c r="AI69" s="25">
        <v>0.3512542377603558</v>
      </c>
      <c r="AJ69" s="28">
        <v>6.4688294078373537E-2</v>
      </c>
      <c r="AK69" s="25">
        <v>0</v>
      </c>
      <c r="AL69" s="25">
        <f t="shared" si="5"/>
        <v>4.5529767941047519</v>
      </c>
      <c r="AM69" s="29">
        <v>7.9830824323337861</v>
      </c>
      <c r="AN69" s="29">
        <v>3.3729890496147075</v>
      </c>
      <c r="AO69" s="30">
        <v>25.751554734807694</v>
      </c>
      <c r="AP69" s="30">
        <v>91.39352868671601</v>
      </c>
      <c r="AQ69" s="31">
        <v>1.5074983670079323</v>
      </c>
      <c r="AR69" s="28">
        <v>3.4059199999999998E-2</v>
      </c>
      <c r="AS69" s="28">
        <v>7.7349399999999999</v>
      </c>
      <c r="AT69" t="s">
        <v>155</v>
      </c>
      <c r="AU69">
        <v>1</v>
      </c>
      <c r="AV69" t="s">
        <v>409</v>
      </c>
      <c r="AW69" t="s">
        <v>1006</v>
      </c>
      <c r="AX69" t="s">
        <v>1091</v>
      </c>
      <c r="AY69" s="19" t="s">
        <v>387</v>
      </c>
      <c r="AZ69" s="19" t="s">
        <v>387</v>
      </c>
      <c r="BA69" s="22">
        <v>42315</v>
      </c>
      <c r="BB69" t="s">
        <v>400</v>
      </c>
      <c r="BC69" s="15">
        <v>42195</v>
      </c>
      <c r="BD69" t="s">
        <v>161</v>
      </c>
      <c r="BE69">
        <v>45</v>
      </c>
      <c r="BF69">
        <v>33</v>
      </c>
      <c r="BG69">
        <v>4.4000000000000004</v>
      </c>
      <c r="BH69">
        <v>1.88</v>
      </c>
      <c r="BI69">
        <v>0.56000000000000005</v>
      </c>
      <c r="BJ69">
        <v>0.2</v>
      </c>
      <c r="BK69">
        <v>4.2999999999999997E-2</v>
      </c>
      <c r="BL69">
        <v>9.6</v>
      </c>
      <c r="BM69">
        <f t="shared" si="2"/>
        <v>82.304526748971199</v>
      </c>
      <c r="BN69">
        <v>8.1000000000000003E-2</v>
      </c>
      <c r="BO69">
        <v>15.8</v>
      </c>
      <c r="BP69">
        <f t="shared" si="0"/>
        <v>1828.4730627504778</v>
      </c>
      <c r="BQ69">
        <f t="shared" si="6"/>
        <v>2346.6666666666665</v>
      </c>
      <c r="BR69">
        <f t="shared" si="3"/>
        <v>1.8284730627504777</v>
      </c>
      <c r="BS69">
        <f t="shared" si="3"/>
        <v>2.3466666666666667</v>
      </c>
      <c r="BT69">
        <f t="shared" si="4"/>
        <v>4.1751397294171442</v>
      </c>
      <c r="BU69">
        <v>1.8708487084870851</v>
      </c>
      <c r="BV69">
        <v>0.17944473143768899</v>
      </c>
      <c r="BW69">
        <v>1.8037572895566332</v>
      </c>
      <c r="BX69">
        <v>0.50300276393921028</v>
      </c>
      <c r="BY69">
        <v>0.21689639163251823</v>
      </c>
      <c r="BZ69">
        <v>0.13383158248759772</v>
      </c>
      <c r="CA69">
        <v>5.1653893708154843</v>
      </c>
      <c r="CB69">
        <v>170.00755891894815</v>
      </c>
      <c r="CC69">
        <v>33.180276278495406</v>
      </c>
      <c r="CD69">
        <v>22.025444822288435</v>
      </c>
      <c r="CE69">
        <v>4.3106782774036914</v>
      </c>
      <c r="CF69" s="25"/>
      <c r="CG69" s="25"/>
      <c r="CH69" s="25"/>
      <c r="CI69" s="25"/>
      <c r="CJ69" s="25"/>
      <c r="CK69" s="25"/>
      <c r="CL69" s="25"/>
      <c r="CM69" s="25"/>
      <c r="CN69" s="25"/>
      <c r="CO69" s="25"/>
      <c r="CP69" s="25">
        <v>1.167300380228137</v>
      </c>
      <c r="CQ69" s="25">
        <v>0.21563688212927756</v>
      </c>
      <c r="CR69" s="25">
        <v>0.30831588700064488</v>
      </c>
      <c r="CS69" s="25">
        <v>7.3576696123417717E-2</v>
      </c>
      <c r="CT69" s="25">
        <v>0.12374939384009639</v>
      </c>
      <c r="CU69" s="25">
        <v>78.474109811438609</v>
      </c>
      <c r="CV69" s="25">
        <v>6.491023443594397</v>
      </c>
      <c r="CW69" s="25">
        <v>1.4291626910345132</v>
      </c>
      <c r="CX69" s="25">
        <v>270.43022777253367</v>
      </c>
      <c r="CY69" s="25">
        <v>10.319548496290286</v>
      </c>
    </row>
    <row r="70" spans="1:103">
      <c r="A70" t="s">
        <v>177</v>
      </c>
      <c r="B70" t="s">
        <v>1090</v>
      </c>
      <c r="C70" t="s">
        <v>166</v>
      </c>
      <c r="D70" t="s">
        <v>167</v>
      </c>
      <c r="E70" t="s">
        <v>959</v>
      </c>
      <c r="F70" t="s">
        <v>185</v>
      </c>
      <c r="G70" t="s">
        <v>243</v>
      </c>
      <c r="H70">
        <v>10.750299999999999</v>
      </c>
      <c r="I70">
        <v>8.5804100000000005</v>
      </c>
      <c r="J70">
        <v>759</v>
      </c>
      <c r="K70" t="s">
        <v>76</v>
      </c>
      <c r="L70" s="18">
        <v>2.5</v>
      </c>
      <c r="M70" t="s">
        <v>335</v>
      </c>
      <c r="N70" t="s">
        <v>336</v>
      </c>
      <c r="O70">
        <v>1500</v>
      </c>
      <c r="P70" t="s">
        <v>159</v>
      </c>
      <c r="Q70">
        <v>75</v>
      </c>
      <c r="R70">
        <v>2000</v>
      </c>
      <c r="S70" t="s">
        <v>337</v>
      </c>
      <c r="T70">
        <v>1000</v>
      </c>
      <c r="W70">
        <v>2015</v>
      </c>
      <c r="X70">
        <v>1</v>
      </c>
      <c r="Y70" s="19"/>
      <c r="Z70" s="24"/>
      <c r="AA70" s="25"/>
      <c r="AB70" s="26"/>
      <c r="AC70" s="25"/>
      <c r="AD70" s="27"/>
      <c r="AE70" s="27"/>
      <c r="AF70" s="27"/>
      <c r="AG70" s="25"/>
      <c r="AH70" s="25"/>
      <c r="AI70" s="25"/>
      <c r="AJ70" s="28"/>
      <c r="AK70" s="25"/>
      <c r="AL70" s="25"/>
      <c r="AM70" s="29"/>
      <c r="AN70" s="29"/>
      <c r="AO70" s="30"/>
      <c r="AP70" s="30"/>
      <c r="AQ70" s="31"/>
      <c r="AR70" s="28"/>
      <c r="AS70" s="28"/>
      <c r="AT70" t="s">
        <v>156</v>
      </c>
      <c r="AU70">
        <v>2</v>
      </c>
      <c r="AV70" t="s">
        <v>409</v>
      </c>
      <c r="AW70" t="s">
        <v>1006</v>
      </c>
      <c r="AX70" t="s">
        <v>1091</v>
      </c>
      <c r="AY70" s="19" t="s">
        <v>387</v>
      </c>
      <c r="AZ70" s="19" t="s">
        <v>387</v>
      </c>
      <c r="BA70" s="22">
        <v>42315</v>
      </c>
      <c r="BB70" t="s">
        <v>400</v>
      </c>
      <c r="BC70" s="15">
        <v>42195</v>
      </c>
      <c r="BD70" t="s">
        <v>161</v>
      </c>
      <c r="BE70">
        <v>50</v>
      </c>
      <c r="BF70">
        <v>39</v>
      </c>
      <c r="BG70">
        <v>5.7</v>
      </c>
      <c r="BH70">
        <v>2.88</v>
      </c>
      <c r="BI70">
        <v>0.6</v>
      </c>
      <c r="BJ70">
        <v>0.31900000000000001</v>
      </c>
      <c r="BK70">
        <v>7.1999999999999995E-2</v>
      </c>
      <c r="BL70">
        <v>8.3000000000000007</v>
      </c>
      <c r="BM70">
        <f t="shared" si="2"/>
        <v>81.585677749360613</v>
      </c>
      <c r="BN70">
        <v>0.26700000000000002</v>
      </c>
      <c r="BO70">
        <v>21.8</v>
      </c>
      <c r="BP70">
        <f t="shared" si="0"/>
        <v>2816.5295622085146</v>
      </c>
      <c r="BQ70">
        <f t="shared" si="6"/>
        <v>3039.9999999999995</v>
      </c>
      <c r="BR70">
        <f t="shared" si="3"/>
        <v>2.8165295622085145</v>
      </c>
      <c r="BS70">
        <f t="shared" si="3"/>
        <v>3.0399999999999996</v>
      </c>
      <c r="BT70">
        <f t="shared" si="4"/>
        <v>5.8565295622085145</v>
      </c>
      <c r="BU70">
        <v>1.7138863000931965</v>
      </c>
      <c r="BV70">
        <v>0.19211255436815936</v>
      </c>
      <c r="BW70">
        <v>2.4153760059851108</v>
      </c>
      <c r="BX70">
        <v>0.42713760723172578</v>
      </c>
      <c r="BY70">
        <v>0.20672900240519659</v>
      </c>
      <c r="BZ70">
        <v>0.12000257766043843</v>
      </c>
      <c r="CA70">
        <v>4.3622029777289546</v>
      </c>
      <c r="CB70">
        <v>108.51966749487947</v>
      </c>
      <c r="CC70">
        <v>28.354766449870301</v>
      </c>
      <c r="CD70">
        <v>12.400827935306282</v>
      </c>
      <c r="CE70">
        <v>4.2037141295574489</v>
      </c>
      <c r="CF70" s="25">
        <v>0.37083720930232555</v>
      </c>
      <c r="CG70" s="25">
        <v>7.1209302325581397E-2</v>
      </c>
      <c r="CH70" s="25">
        <v>1.0800860916187049</v>
      </c>
      <c r="CI70" s="25">
        <v>0.30852436378960968</v>
      </c>
      <c r="CJ70" s="25">
        <v>0.14625717713330758</v>
      </c>
      <c r="CK70" s="25">
        <v>19.915935908693772</v>
      </c>
      <c r="CL70" s="25">
        <v>61.267463304723989</v>
      </c>
      <c r="CM70" s="25">
        <v>1.0129228327997299</v>
      </c>
      <c r="CN70" s="25">
        <v>208.49639028161602</v>
      </c>
      <c r="CO70" s="25">
        <v>21.776298030789036</v>
      </c>
      <c r="CP70" s="25">
        <v>0.96903881700554528</v>
      </c>
      <c r="CQ70" s="25">
        <v>0.17980591497227361</v>
      </c>
      <c r="CR70" s="25">
        <v>0.26143893473106222</v>
      </c>
      <c r="CS70" s="25">
        <v>9.386574526091862E-2</v>
      </c>
      <c r="CT70" s="25">
        <v>0.11905952798979508</v>
      </c>
      <c r="CU70" s="25">
        <v>81.356057998534226</v>
      </c>
      <c r="CV70" s="25">
        <v>12.58740636805716</v>
      </c>
      <c r="CW70" s="25">
        <v>1.4546581602501933</v>
      </c>
      <c r="CX70" s="25">
        <v>152.22920482471829</v>
      </c>
      <c r="CY70" s="25">
        <v>10.503643514063551</v>
      </c>
    </row>
    <row r="71" spans="1:103">
      <c r="A71" t="s">
        <v>177</v>
      </c>
      <c r="B71" t="s">
        <v>1090</v>
      </c>
      <c r="C71" t="s">
        <v>166</v>
      </c>
      <c r="D71" t="s">
        <v>167</v>
      </c>
      <c r="E71" t="s">
        <v>959</v>
      </c>
      <c r="F71" t="s">
        <v>185</v>
      </c>
      <c r="G71" t="s">
        <v>243</v>
      </c>
      <c r="H71">
        <v>10.750299999999999</v>
      </c>
      <c r="I71">
        <v>8.5804100000000005</v>
      </c>
      <c r="J71">
        <v>759</v>
      </c>
      <c r="K71" t="s">
        <v>76</v>
      </c>
      <c r="L71" s="18">
        <v>2.5</v>
      </c>
      <c r="M71" t="s">
        <v>335</v>
      </c>
      <c r="N71" t="s">
        <v>336</v>
      </c>
      <c r="O71">
        <v>1500</v>
      </c>
      <c r="P71" t="s">
        <v>159</v>
      </c>
      <c r="Q71">
        <v>75</v>
      </c>
      <c r="R71">
        <v>2000</v>
      </c>
      <c r="S71" t="s">
        <v>337</v>
      </c>
      <c r="T71">
        <v>1000</v>
      </c>
      <c r="W71">
        <v>2015</v>
      </c>
      <c r="X71">
        <v>1</v>
      </c>
      <c r="Y71" s="19"/>
      <c r="Z71" s="24"/>
      <c r="AA71" s="25"/>
      <c r="AB71" s="26"/>
      <c r="AC71" s="25"/>
      <c r="AD71" s="27"/>
      <c r="AE71" s="27"/>
      <c r="AF71" s="27"/>
      <c r="AG71" s="25"/>
      <c r="AH71" s="25"/>
      <c r="AI71" s="25"/>
      <c r="AJ71" s="28"/>
      <c r="AK71" s="25"/>
      <c r="AL71" s="25"/>
      <c r="AM71" s="29"/>
      <c r="AN71" s="29"/>
      <c r="AO71" s="30"/>
      <c r="AP71" s="30"/>
      <c r="AQ71" s="31"/>
      <c r="AR71" s="28"/>
      <c r="AS71" s="28"/>
      <c r="AT71" t="s">
        <v>157</v>
      </c>
      <c r="AU71">
        <v>3</v>
      </c>
      <c r="AV71" t="s">
        <v>409</v>
      </c>
      <c r="AW71" t="s">
        <v>1006</v>
      </c>
      <c r="AX71" t="s">
        <v>1091</v>
      </c>
      <c r="AY71" s="19" t="s">
        <v>387</v>
      </c>
      <c r="AZ71" s="19" t="s">
        <v>387</v>
      </c>
      <c r="BA71" s="22">
        <v>42315</v>
      </c>
      <c r="BB71" t="s">
        <v>400</v>
      </c>
      <c r="BC71" s="15">
        <v>42195</v>
      </c>
      <c r="BD71" t="s">
        <v>161</v>
      </c>
      <c r="BE71">
        <v>43</v>
      </c>
      <c r="BF71">
        <v>32</v>
      </c>
      <c r="BG71">
        <v>4.82</v>
      </c>
      <c r="BH71">
        <v>1.66</v>
      </c>
      <c r="BI71">
        <v>0.42</v>
      </c>
      <c r="BJ71">
        <v>0.17299999999999999</v>
      </c>
      <c r="BK71">
        <v>5.1999999999999998E-2</v>
      </c>
      <c r="BL71">
        <v>8.1999999999999993</v>
      </c>
      <c r="BM71">
        <f t="shared" si="2"/>
        <v>76.8888888888889</v>
      </c>
      <c r="BN71">
        <v>0.122</v>
      </c>
      <c r="BO71">
        <v>17</v>
      </c>
      <c r="BP71">
        <f t="shared" si="0"/>
        <v>1531.6266666666668</v>
      </c>
      <c r="BQ71">
        <f t="shared" si="6"/>
        <v>2570.6666666666665</v>
      </c>
      <c r="BR71">
        <f t="shared" si="3"/>
        <v>1.5316266666666667</v>
      </c>
      <c r="BS71">
        <f t="shared" si="3"/>
        <v>2.5706666666666664</v>
      </c>
      <c r="BT71">
        <f t="shared" si="4"/>
        <v>4.1022933333333329</v>
      </c>
      <c r="BU71">
        <v>2.4347014925373136</v>
      </c>
      <c r="BV71">
        <v>0.15767235629390455</v>
      </c>
      <c r="BW71">
        <v>1.7210897393579625</v>
      </c>
      <c r="BX71">
        <v>0.57128693293521526</v>
      </c>
      <c r="BY71">
        <v>0.29576790871480269</v>
      </c>
      <c r="BZ71">
        <v>0.14606973444756985</v>
      </c>
      <c r="CA71">
        <v>5.799431713472436</v>
      </c>
      <c r="CB71">
        <v>151.30190502078952</v>
      </c>
      <c r="CC71">
        <v>36.41274298780629</v>
      </c>
      <c r="CD71">
        <v>16.323428999541576</v>
      </c>
      <c r="CE71">
        <v>4.50654559602284</v>
      </c>
      <c r="CF71" s="25">
        <v>0.98266166822867851</v>
      </c>
      <c r="CG71" s="25">
        <v>8.7956888472352376E-2</v>
      </c>
      <c r="CH71" s="25">
        <v>0.76799995340235094</v>
      </c>
      <c r="CI71" s="25">
        <v>0.2403501772239465</v>
      </c>
      <c r="CJ71" s="25">
        <v>0.13128498662654561</v>
      </c>
      <c r="CK71" s="25">
        <v>12.301721200201911</v>
      </c>
      <c r="CL71" s="25">
        <v>61.7487001298961</v>
      </c>
      <c r="CM71" s="25">
        <v>1.0208790258899587</v>
      </c>
      <c r="CN71" s="25">
        <v>176.97994381983128</v>
      </c>
      <c r="CO71" s="25">
        <v>25.74665173070764</v>
      </c>
      <c r="CP71" s="25">
        <v>1.3044901777362023</v>
      </c>
      <c r="CQ71" s="25">
        <v>0.16300280636108513</v>
      </c>
      <c r="CR71" s="25">
        <v>0.25811339055150861</v>
      </c>
      <c r="CS71" s="25">
        <v>7.3936660390166345E-2</v>
      </c>
      <c r="CT71" s="25">
        <v>0.12983118900832447</v>
      </c>
      <c r="CU71" s="25">
        <v>79.590747321777826</v>
      </c>
      <c r="CV71" s="25">
        <v>18.331283087426318</v>
      </c>
      <c r="CW71" s="25">
        <v>2.1034247888003379</v>
      </c>
      <c r="CX71" s="25">
        <v>150.29282550698704</v>
      </c>
      <c r="CY71" s="25">
        <v>8.3779923156732306</v>
      </c>
    </row>
    <row r="72" spans="1:103">
      <c r="A72" t="s">
        <v>177</v>
      </c>
      <c r="B72" t="s">
        <v>1090</v>
      </c>
      <c r="C72" t="s">
        <v>166</v>
      </c>
      <c r="D72" t="s">
        <v>167</v>
      </c>
      <c r="E72" t="s">
        <v>959</v>
      </c>
      <c r="F72" t="s">
        <v>185</v>
      </c>
      <c r="G72" t="s">
        <v>243</v>
      </c>
      <c r="H72">
        <v>10.750299999999999</v>
      </c>
      <c r="I72">
        <v>8.5804100000000005</v>
      </c>
      <c r="J72">
        <v>759</v>
      </c>
      <c r="K72" t="s">
        <v>76</v>
      </c>
      <c r="L72" s="18">
        <v>2.5</v>
      </c>
      <c r="M72" t="s">
        <v>335</v>
      </c>
      <c r="N72" t="s">
        <v>336</v>
      </c>
      <c r="O72">
        <v>1500</v>
      </c>
      <c r="P72" t="s">
        <v>159</v>
      </c>
      <c r="Q72">
        <v>75</v>
      </c>
      <c r="R72">
        <v>2000</v>
      </c>
      <c r="S72" t="s">
        <v>337</v>
      </c>
      <c r="T72">
        <v>1000</v>
      </c>
      <c r="W72">
        <v>2015</v>
      </c>
      <c r="X72">
        <v>1</v>
      </c>
      <c r="Y72" s="19"/>
      <c r="Z72" s="24"/>
      <c r="AA72" s="25"/>
      <c r="AB72" s="26"/>
      <c r="AC72" s="25"/>
      <c r="AD72" s="27"/>
      <c r="AE72" s="27"/>
      <c r="AF72" s="27"/>
      <c r="AG72" s="25"/>
      <c r="AH72" s="25"/>
      <c r="AI72" s="25"/>
      <c r="AJ72" s="28"/>
      <c r="AK72" s="25"/>
      <c r="AL72" s="25"/>
      <c r="AM72" s="29"/>
      <c r="AN72" s="29"/>
      <c r="AO72" s="30"/>
      <c r="AP72" s="30"/>
      <c r="AQ72" s="31"/>
      <c r="AR72" s="28"/>
      <c r="AS72" s="28"/>
      <c r="AT72" t="s">
        <v>158</v>
      </c>
      <c r="AU72">
        <v>4</v>
      </c>
      <c r="AV72" t="s">
        <v>409</v>
      </c>
      <c r="AW72" t="s">
        <v>1006</v>
      </c>
      <c r="AX72" t="s">
        <v>1091</v>
      </c>
      <c r="AY72" s="19" t="s">
        <v>387</v>
      </c>
      <c r="AZ72" s="19" t="s">
        <v>387</v>
      </c>
      <c r="BA72" s="22">
        <v>42315</v>
      </c>
      <c r="BB72" t="s">
        <v>400</v>
      </c>
      <c r="BC72" s="15">
        <v>42195</v>
      </c>
      <c r="BD72" t="s">
        <v>161</v>
      </c>
      <c r="BE72">
        <v>42</v>
      </c>
      <c r="BF72">
        <v>41</v>
      </c>
      <c r="BG72">
        <v>9.5</v>
      </c>
      <c r="BH72">
        <v>6.78</v>
      </c>
      <c r="BI72">
        <v>1.1200000000000001</v>
      </c>
      <c r="BJ72">
        <v>0.54200000000000004</v>
      </c>
      <c r="BK72">
        <v>0.112</v>
      </c>
      <c r="BL72">
        <v>9.5</v>
      </c>
      <c r="BM72">
        <f t="shared" si="2"/>
        <v>82.874617737003064</v>
      </c>
      <c r="BN72">
        <v>0.28399999999999997</v>
      </c>
      <c r="BO72">
        <v>22</v>
      </c>
      <c r="BP72">
        <f t="shared" si="0"/>
        <v>6647.194339509505</v>
      </c>
      <c r="BQ72">
        <f t="shared" si="6"/>
        <v>5066.6666666666661</v>
      </c>
      <c r="BR72">
        <f t="shared" si="3"/>
        <v>6.6471943395095048</v>
      </c>
      <c r="BS72">
        <f t="shared" si="3"/>
        <v>5.0666666666666664</v>
      </c>
      <c r="BT72">
        <f t="shared" si="4"/>
        <v>11.71386100617617</v>
      </c>
      <c r="BU72">
        <v>2.6673076923076926</v>
      </c>
      <c r="BV72">
        <v>0.25690106498821136</v>
      </c>
      <c r="BW72">
        <v>2.0207911708066413</v>
      </c>
      <c r="BX72">
        <v>0.53747611704521892</v>
      </c>
      <c r="BY72">
        <v>0.25370437191583867</v>
      </c>
      <c r="BZ72">
        <v>0.16112229269318828</v>
      </c>
      <c r="CA72">
        <v>8.3815972819529545</v>
      </c>
      <c r="CB72">
        <v>111.00074015346614</v>
      </c>
      <c r="CC72">
        <v>36.660722695160189</v>
      </c>
      <c r="CD72">
        <v>22.27652962333574</v>
      </c>
      <c r="CE72">
        <v>4.4324967459809237</v>
      </c>
      <c r="CF72" s="25">
        <v>0.77037037037037048</v>
      </c>
      <c r="CG72" s="25">
        <v>6.2870370370370382E-2</v>
      </c>
      <c r="CH72" s="25">
        <v>1.6280657172890776</v>
      </c>
      <c r="CI72" s="25">
        <v>0.50618336279400733</v>
      </c>
      <c r="CJ72" s="25">
        <v>0.26136813776587187</v>
      </c>
      <c r="CK72" s="25">
        <v>18.336078063133947</v>
      </c>
      <c r="CL72" s="25">
        <v>84.678974083332434</v>
      </c>
      <c r="CM72" s="25">
        <v>1.0208790258899587</v>
      </c>
      <c r="CN72" s="25">
        <v>202.33166333790388</v>
      </c>
      <c r="CO72" s="25">
        <v>16.831535638553941</v>
      </c>
      <c r="CP72" s="25"/>
      <c r="CQ72" s="25"/>
      <c r="CR72" s="25"/>
      <c r="CS72" s="25"/>
      <c r="CT72" s="25"/>
      <c r="CU72" s="25"/>
      <c r="CV72" s="25"/>
      <c r="CW72" s="25"/>
      <c r="CX72" s="25"/>
      <c r="CY72" s="25"/>
    </row>
    <row r="73" spans="1:103">
      <c r="A73" t="s">
        <v>177</v>
      </c>
      <c r="B73" t="s">
        <v>1090</v>
      </c>
      <c r="C73" t="s">
        <v>166</v>
      </c>
      <c r="D73" t="s">
        <v>167</v>
      </c>
      <c r="E73" t="s">
        <v>959</v>
      </c>
      <c r="F73" t="s">
        <v>185</v>
      </c>
      <c r="G73" t="s">
        <v>243</v>
      </c>
      <c r="H73">
        <v>10.750299999999999</v>
      </c>
      <c r="I73">
        <v>8.5804100000000005</v>
      </c>
      <c r="J73">
        <v>759</v>
      </c>
      <c r="K73" t="s">
        <v>76</v>
      </c>
      <c r="L73" s="18">
        <v>2.5</v>
      </c>
      <c r="M73" t="s">
        <v>335</v>
      </c>
      <c r="N73" t="s">
        <v>336</v>
      </c>
      <c r="O73">
        <v>1500</v>
      </c>
      <c r="P73" t="s">
        <v>159</v>
      </c>
      <c r="Q73">
        <v>75</v>
      </c>
      <c r="R73">
        <v>2000</v>
      </c>
      <c r="S73" t="s">
        <v>337</v>
      </c>
      <c r="T73">
        <v>1000</v>
      </c>
      <c r="W73">
        <v>2015</v>
      </c>
      <c r="X73">
        <v>1</v>
      </c>
      <c r="Y73" s="19"/>
      <c r="Z73" s="24"/>
      <c r="AA73" s="25"/>
      <c r="AB73" s="26"/>
      <c r="AC73" s="25"/>
      <c r="AD73" s="27"/>
      <c r="AE73" s="27"/>
      <c r="AF73" s="27"/>
      <c r="AG73" s="25"/>
      <c r="AH73" s="25"/>
      <c r="AI73" s="25"/>
      <c r="AJ73" s="28"/>
      <c r="AK73" s="25"/>
      <c r="AL73" s="25"/>
      <c r="AM73" s="29"/>
      <c r="AN73" s="29"/>
      <c r="AO73" s="30"/>
      <c r="AP73" s="30"/>
      <c r="AQ73" s="31"/>
      <c r="AR73" s="28"/>
      <c r="AS73" s="28"/>
      <c r="AT73" t="s">
        <v>159</v>
      </c>
      <c r="AU73">
        <v>5</v>
      </c>
      <c r="AV73" t="s">
        <v>409</v>
      </c>
      <c r="AW73" t="s">
        <v>1006</v>
      </c>
      <c r="AX73" t="s">
        <v>1091</v>
      </c>
      <c r="AY73" s="19" t="s">
        <v>387</v>
      </c>
      <c r="AZ73" s="19" t="s">
        <v>387</v>
      </c>
      <c r="BA73" s="22">
        <v>42315</v>
      </c>
      <c r="BB73" t="s">
        <v>400</v>
      </c>
      <c r="BC73" s="15">
        <v>42195</v>
      </c>
      <c r="BD73" t="s">
        <v>161</v>
      </c>
      <c r="BE73">
        <v>35</v>
      </c>
      <c r="BF73">
        <v>39</v>
      </c>
      <c r="BG73">
        <v>6.34</v>
      </c>
      <c r="BH73">
        <v>4.5</v>
      </c>
      <c r="BI73">
        <v>0.84</v>
      </c>
      <c r="BJ73">
        <v>0.59299999999999997</v>
      </c>
      <c r="BK73">
        <v>0.124</v>
      </c>
      <c r="BL73">
        <v>9.1</v>
      </c>
      <c r="BM73">
        <f t="shared" si="2"/>
        <v>82.705718270571822</v>
      </c>
      <c r="BN73">
        <v>0.193</v>
      </c>
      <c r="BO73">
        <v>21.5</v>
      </c>
      <c r="BP73">
        <f t="shared" ref="BP73:BP136" si="7">(BH73*(BM73/100)*((100-BL73)/85))*(10000/9)</f>
        <v>4422.3234063499876</v>
      </c>
      <c r="BQ73">
        <f t="shared" si="6"/>
        <v>3381.333333333333</v>
      </c>
      <c r="BR73">
        <f t="shared" si="3"/>
        <v>4.4223234063499879</v>
      </c>
      <c r="BS73">
        <f t="shared" si="3"/>
        <v>3.3813333333333331</v>
      </c>
      <c r="BT73">
        <f t="shared" si="4"/>
        <v>7.803656739683321</v>
      </c>
      <c r="BU73">
        <v>2.6763862332695987</v>
      </c>
      <c r="BV73">
        <v>0.25531772005156278</v>
      </c>
      <c r="BW73">
        <v>2.4628715585029708</v>
      </c>
      <c r="BX73">
        <v>0.56212139925673088</v>
      </c>
      <c r="BY73">
        <v>0.23855051252670431</v>
      </c>
      <c r="BZ73">
        <v>0.19102755295249435</v>
      </c>
      <c r="CA73">
        <v>8.0599163150985156</v>
      </c>
      <c r="CB73">
        <v>138.12265998093196</v>
      </c>
      <c r="CC73">
        <v>34.044563962943982</v>
      </c>
      <c r="CD73">
        <v>17.070371009512499</v>
      </c>
      <c r="CE73">
        <v>5.7423028822108151</v>
      </c>
      <c r="CF73" s="25"/>
      <c r="CG73" s="25"/>
      <c r="CH73" s="25"/>
      <c r="CI73" s="25"/>
      <c r="CJ73" s="25"/>
      <c r="CK73" s="25"/>
      <c r="CL73" s="25"/>
      <c r="CM73" s="25"/>
      <c r="CN73" s="25"/>
      <c r="CO73" s="25"/>
      <c r="CP73" s="25">
        <v>1.2986952469711091</v>
      </c>
      <c r="CQ73" s="25">
        <v>0.28215284249767009</v>
      </c>
      <c r="CR73" s="25">
        <v>0.25352415679350482</v>
      </c>
      <c r="CS73" s="25">
        <v>9.1024062439468409E-2</v>
      </c>
      <c r="CT73" s="25">
        <v>0.11678974763051925</v>
      </c>
      <c r="CU73" s="25">
        <v>77.455945003697693</v>
      </c>
      <c r="CV73" s="25">
        <v>12.206336401124146</v>
      </c>
      <c r="CW73" s="25">
        <v>1.4106199747164296</v>
      </c>
      <c r="CX73" s="25">
        <v>205.1855940241646</v>
      </c>
      <c r="CY73" s="25">
        <v>9.534405332810719</v>
      </c>
    </row>
    <row r="74" spans="1:103">
      <c r="A74" t="s">
        <v>177</v>
      </c>
      <c r="B74" t="s">
        <v>1090</v>
      </c>
      <c r="C74" t="s">
        <v>166</v>
      </c>
      <c r="D74" t="s">
        <v>167</v>
      </c>
      <c r="E74" t="s">
        <v>959</v>
      </c>
      <c r="F74" t="s">
        <v>185</v>
      </c>
      <c r="G74" t="s">
        <v>243</v>
      </c>
      <c r="H74">
        <v>10.750299999999999</v>
      </c>
      <c r="I74">
        <v>8.5804100000000005</v>
      </c>
      <c r="J74">
        <v>759</v>
      </c>
      <c r="K74" t="s">
        <v>76</v>
      </c>
      <c r="L74" s="18">
        <v>2.5</v>
      </c>
      <c r="M74" t="s">
        <v>335</v>
      </c>
      <c r="N74" t="s">
        <v>336</v>
      </c>
      <c r="O74">
        <v>1500</v>
      </c>
      <c r="P74" t="s">
        <v>159</v>
      </c>
      <c r="Q74">
        <v>75</v>
      </c>
      <c r="R74">
        <v>2000</v>
      </c>
      <c r="S74" t="s">
        <v>337</v>
      </c>
      <c r="T74">
        <v>1000</v>
      </c>
      <c r="W74">
        <v>2015</v>
      </c>
      <c r="X74">
        <v>1</v>
      </c>
      <c r="Y74" s="19"/>
      <c r="Z74" s="24"/>
      <c r="AA74" s="25"/>
      <c r="AB74" s="26"/>
      <c r="AC74" s="25"/>
      <c r="AD74" s="27"/>
      <c r="AE74" s="27"/>
      <c r="AF74" s="27"/>
      <c r="AG74" s="25"/>
      <c r="AH74" s="25"/>
      <c r="AI74" s="25"/>
      <c r="AJ74" s="28"/>
      <c r="AK74" s="25"/>
      <c r="AL74" s="25"/>
      <c r="AM74" s="29"/>
      <c r="AN74" s="29"/>
      <c r="AO74" s="30"/>
      <c r="AP74" s="30"/>
      <c r="AQ74" s="31"/>
      <c r="AR74" s="28"/>
      <c r="AS74" s="28"/>
      <c r="AT74" t="s">
        <v>160</v>
      </c>
      <c r="AU74">
        <v>6</v>
      </c>
      <c r="AV74" t="s">
        <v>409</v>
      </c>
      <c r="AW74" t="s">
        <v>1006</v>
      </c>
      <c r="AX74" t="s">
        <v>1091</v>
      </c>
      <c r="AY74" s="19" t="s">
        <v>387</v>
      </c>
      <c r="AZ74" s="19" t="s">
        <v>387</v>
      </c>
      <c r="BA74" s="22">
        <v>42315</v>
      </c>
      <c r="BB74" t="s">
        <v>400</v>
      </c>
      <c r="BC74" s="15">
        <v>42195</v>
      </c>
      <c r="BD74" t="s">
        <v>161</v>
      </c>
      <c r="BE74">
        <v>45</v>
      </c>
      <c r="BF74">
        <v>46</v>
      </c>
      <c r="BG74">
        <v>6.74</v>
      </c>
      <c r="BH74">
        <v>4.72</v>
      </c>
      <c r="BI74">
        <v>0.86</v>
      </c>
      <c r="BJ74">
        <v>0.48699999999999999</v>
      </c>
      <c r="BK74">
        <v>0.112</v>
      </c>
      <c r="BL74">
        <v>8.9</v>
      </c>
      <c r="BM74">
        <f t="shared" ref="BM74:BM143" si="8">((BJ74)/(BJ74+BK74))*100</f>
        <v>81.302170283806348</v>
      </c>
      <c r="BN74">
        <v>0.23100000000000001</v>
      </c>
      <c r="BO74">
        <v>23.1</v>
      </c>
      <c r="BP74">
        <f t="shared" si="7"/>
        <v>4569.8408894999293</v>
      </c>
      <c r="BQ74">
        <f t="shared" si="6"/>
        <v>3594.6666666666665</v>
      </c>
      <c r="BR74">
        <f t="shared" ref="BR74:BS143" si="9">BP74/1000</f>
        <v>4.5698408894999289</v>
      </c>
      <c r="BS74">
        <f t="shared" si="9"/>
        <v>3.5946666666666665</v>
      </c>
      <c r="BT74">
        <f t="shared" ref="BT74:BT143" si="10">BR74+BS74</f>
        <v>8.1645075561665958</v>
      </c>
      <c r="BU74">
        <v>2.556047197640118</v>
      </c>
      <c r="BV74">
        <v>0.17802766808112711</v>
      </c>
      <c r="BW74">
        <v>2.3176690069589063</v>
      </c>
      <c r="BX74">
        <v>0.56600174714871565</v>
      </c>
      <c r="BY74">
        <v>0.25902439781658232</v>
      </c>
      <c r="BZ74">
        <v>0.17791536288562718</v>
      </c>
      <c r="CA74">
        <v>5.8874884916417924</v>
      </c>
      <c r="CB74">
        <v>123.25560400023825</v>
      </c>
      <c r="CC74">
        <v>37.105346008086421</v>
      </c>
      <c r="CD74">
        <v>11.890593477674688</v>
      </c>
      <c r="CE74">
        <v>13.889561566600671</v>
      </c>
      <c r="CF74" s="25"/>
      <c r="CG74" s="25"/>
      <c r="CH74" s="25"/>
      <c r="CI74" s="25"/>
      <c r="CJ74" s="25"/>
      <c r="CK74" s="25"/>
      <c r="CL74" s="25"/>
      <c r="CM74" s="25"/>
      <c r="CN74" s="25"/>
      <c r="CO74" s="25"/>
      <c r="CP74" s="25">
        <v>1.0203703703703704</v>
      </c>
      <c r="CQ74" s="25">
        <v>0.17203703703703707</v>
      </c>
      <c r="CR74" s="25">
        <v>0.27868982144015669</v>
      </c>
      <c r="CS74" s="25">
        <v>9.1414214761994086E-2</v>
      </c>
      <c r="CT74" s="25">
        <v>0.12963317348438358</v>
      </c>
      <c r="CU74" s="25">
        <v>80.595773268521754</v>
      </c>
      <c r="CV74" s="25">
        <v>18.412355101080784</v>
      </c>
      <c r="CW74" s="25">
        <v>2.112727404573902</v>
      </c>
      <c r="CX74" s="25">
        <v>150.95751122175997</v>
      </c>
      <c r="CY74" s="25">
        <v>8.4150448615410731</v>
      </c>
    </row>
    <row r="75" spans="1:103">
      <c r="A75" t="s">
        <v>177</v>
      </c>
      <c r="B75" t="s">
        <v>1090</v>
      </c>
      <c r="C75" t="s">
        <v>166</v>
      </c>
      <c r="D75" t="s">
        <v>167</v>
      </c>
      <c r="E75" t="s">
        <v>959</v>
      </c>
      <c r="F75" t="s">
        <v>186</v>
      </c>
      <c r="G75" t="s">
        <v>244</v>
      </c>
      <c r="H75">
        <v>10.71538</v>
      </c>
      <c r="I75">
        <v>8.6020900000000005</v>
      </c>
      <c r="J75">
        <v>757</v>
      </c>
      <c r="K75" t="s">
        <v>447</v>
      </c>
      <c r="W75">
        <v>2015</v>
      </c>
      <c r="X75">
        <v>1</v>
      </c>
      <c r="Y75" s="19" t="s">
        <v>387</v>
      </c>
      <c r="Z75" s="24">
        <v>5.3</v>
      </c>
      <c r="AA75" s="32">
        <v>1.0259874588708262</v>
      </c>
      <c r="AB75" s="26">
        <v>4.6031575628825275E-2</v>
      </c>
      <c r="AC75" s="25">
        <v>4.9250400000000001</v>
      </c>
      <c r="AD75" s="27">
        <v>46.8</v>
      </c>
      <c r="AE75" s="27">
        <v>28.800000000000011</v>
      </c>
      <c r="AF75" s="27">
        <v>24.4</v>
      </c>
      <c r="AG75" s="25">
        <v>1.976710945721373</v>
      </c>
      <c r="AH75" s="25">
        <v>0.63846108624478026</v>
      </c>
      <c r="AI75" s="25">
        <v>9.8715351107224888E-2</v>
      </c>
      <c r="AJ75" s="28">
        <v>6.4688294078373537E-2</v>
      </c>
      <c r="AK75" s="25">
        <v>0</v>
      </c>
      <c r="AL75" s="25">
        <f t="shared" si="5"/>
        <v>2.7785756771517516</v>
      </c>
      <c r="AM75" s="29">
        <v>4.6271463796445769</v>
      </c>
      <c r="AN75" s="29">
        <v>1.6290387995133151</v>
      </c>
      <c r="AO75" s="30">
        <v>10.428388789624458</v>
      </c>
      <c r="AP75" s="30">
        <v>91.39352868671601</v>
      </c>
      <c r="AQ75" s="31">
        <v>1.5576613431740631</v>
      </c>
      <c r="AR75" s="28">
        <v>4.9235399999999999E-2</v>
      </c>
      <c r="AS75" s="28">
        <v>6.2372699999999996</v>
      </c>
      <c r="AU75">
        <v>1</v>
      </c>
      <c r="AV75" t="s">
        <v>409</v>
      </c>
      <c r="AW75" t="s">
        <v>1006</v>
      </c>
      <c r="AX75" t="s">
        <v>1091</v>
      </c>
      <c r="AY75" s="19" t="s">
        <v>387</v>
      </c>
      <c r="AZ75" s="19" t="s">
        <v>387</v>
      </c>
      <c r="BA75" s="22">
        <v>42315</v>
      </c>
      <c r="BB75" t="s">
        <v>400</v>
      </c>
      <c r="BC75" s="15"/>
      <c r="CF75" s="25"/>
      <c r="CG75" s="25"/>
      <c r="CH75" s="25"/>
      <c r="CI75" s="25"/>
      <c r="CJ75" s="25"/>
      <c r="CK75" s="25"/>
      <c r="CL75" s="25"/>
      <c r="CM75" s="25"/>
      <c r="CN75" s="25"/>
      <c r="CO75" s="25"/>
      <c r="CP75" s="25"/>
      <c r="CQ75" s="25"/>
      <c r="CR75" s="25"/>
      <c r="CS75" s="25"/>
      <c r="CT75" s="25"/>
      <c r="CU75" s="25"/>
      <c r="CV75" s="25"/>
      <c r="CW75" s="25"/>
      <c r="CX75" s="25"/>
      <c r="CY75" s="25"/>
    </row>
    <row r="76" spans="1:103">
      <c r="A76" t="s">
        <v>177</v>
      </c>
      <c r="B76" t="s">
        <v>1090</v>
      </c>
      <c r="C76" t="s">
        <v>166</v>
      </c>
      <c r="D76" t="s">
        <v>167</v>
      </c>
      <c r="E76" t="s">
        <v>959</v>
      </c>
      <c r="F76" t="s">
        <v>186</v>
      </c>
      <c r="G76" t="s">
        <v>244</v>
      </c>
      <c r="H76">
        <v>10.71538</v>
      </c>
      <c r="I76">
        <v>8.6020900000000005</v>
      </c>
      <c r="J76">
        <v>757</v>
      </c>
      <c r="K76" t="s">
        <v>447</v>
      </c>
      <c r="W76">
        <v>2015</v>
      </c>
      <c r="X76">
        <v>1</v>
      </c>
      <c r="Y76" s="19"/>
      <c r="Z76" s="24"/>
      <c r="AA76" s="25"/>
      <c r="AB76" s="26"/>
      <c r="AC76" s="25"/>
      <c r="AD76" s="27"/>
      <c r="AE76" s="27"/>
      <c r="AF76" s="27"/>
      <c r="AG76" s="25"/>
      <c r="AH76" s="25"/>
      <c r="AI76" s="25"/>
      <c r="AJ76" s="28"/>
      <c r="AK76" s="25"/>
      <c r="AL76" s="25"/>
      <c r="AM76" s="29"/>
      <c r="AN76" s="29"/>
      <c r="AO76" s="30"/>
      <c r="AP76" s="30"/>
      <c r="AQ76" s="31"/>
      <c r="AR76" s="28"/>
      <c r="AS76" s="28"/>
      <c r="AU76">
        <v>2</v>
      </c>
      <c r="AV76" t="s">
        <v>409</v>
      </c>
      <c r="AW76" t="s">
        <v>1006</v>
      </c>
      <c r="AX76" t="s">
        <v>1091</v>
      </c>
      <c r="AY76" s="19" t="s">
        <v>387</v>
      </c>
      <c r="AZ76" s="19" t="s">
        <v>387</v>
      </c>
      <c r="BA76" s="22">
        <v>42315</v>
      </c>
      <c r="BB76" t="s">
        <v>400</v>
      </c>
      <c r="BC76" s="15"/>
      <c r="CF76" s="25"/>
      <c r="CG76" s="25"/>
      <c r="CH76" s="25"/>
      <c r="CI76" s="25"/>
      <c r="CJ76" s="25"/>
      <c r="CK76" s="25"/>
      <c r="CL76" s="25"/>
      <c r="CM76" s="25"/>
      <c r="CN76" s="25"/>
      <c r="CO76" s="25"/>
      <c r="CP76" s="25"/>
      <c r="CQ76" s="25"/>
      <c r="CR76" s="25"/>
      <c r="CS76" s="25"/>
      <c r="CT76" s="25"/>
      <c r="CU76" s="25"/>
      <c r="CV76" s="25"/>
      <c r="CW76" s="25"/>
      <c r="CX76" s="25"/>
      <c r="CY76" s="25"/>
    </row>
    <row r="77" spans="1:103">
      <c r="A77" t="s">
        <v>177</v>
      </c>
      <c r="B77" t="s">
        <v>1090</v>
      </c>
      <c r="C77" t="s">
        <v>166</v>
      </c>
      <c r="D77" t="s">
        <v>167</v>
      </c>
      <c r="E77" t="s">
        <v>959</v>
      </c>
      <c r="F77" t="s">
        <v>186</v>
      </c>
      <c r="G77" t="s">
        <v>244</v>
      </c>
      <c r="H77">
        <v>10.71538</v>
      </c>
      <c r="I77">
        <v>8.6020900000000005</v>
      </c>
      <c r="J77">
        <v>757</v>
      </c>
      <c r="K77" t="s">
        <v>447</v>
      </c>
      <c r="W77">
        <v>2015</v>
      </c>
      <c r="X77">
        <v>1</v>
      </c>
      <c r="Y77" s="19"/>
      <c r="Z77" s="24"/>
      <c r="AA77" s="25"/>
      <c r="AB77" s="26"/>
      <c r="AC77" s="25"/>
      <c r="AD77" s="27"/>
      <c r="AE77" s="27"/>
      <c r="AF77" s="27"/>
      <c r="AG77" s="25"/>
      <c r="AH77" s="25"/>
      <c r="AI77" s="25"/>
      <c r="AJ77" s="28"/>
      <c r="AK77" s="25"/>
      <c r="AL77" s="25"/>
      <c r="AM77" s="29"/>
      <c r="AN77" s="29"/>
      <c r="AO77" s="30"/>
      <c r="AP77" s="30"/>
      <c r="AQ77" s="31"/>
      <c r="AR77" s="28"/>
      <c r="AS77" s="28"/>
      <c r="AU77">
        <v>3</v>
      </c>
      <c r="AV77" t="s">
        <v>409</v>
      </c>
      <c r="AW77" t="s">
        <v>1006</v>
      </c>
      <c r="AX77" t="s">
        <v>1091</v>
      </c>
      <c r="AY77" s="19" t="s">
        <v>387</v>
      </c>
      <c r="AZ77" s="19" t="s">
        <v>387</v>
      </c>
      <c r="BA77" s="22">
        <v>42315</v>
      </c>
      <c r="BB77" t="s">
        <v>400</v>
      </c>
      <c r="BC77" s="15"/>
      <c r="CF77" s="25"/>
      <c r="CG77" s="25"/>
      <c r="CH77" s="25"/>
      <c r="CI77" s="25"/>
      <c r="CJ77" s="25"/>
      <c r="CK77" s="25"/>
      <c r="CL77" s="25"/>
      <c r="CM77" s="25"/>
      <c r="CN77" s="25"/>
      <c r="CO77" s="25"/>
      <c r="CP77" s="25"/>
      <c r="CQ77" s="25"/>
      <c r="CR77" s="25"/>
      <c r="CS77" s="25"/>
      <c r="CT77" s="25"/>
      <c r="CU77" s="25"/>
      <c r="CV77" s="25"/>
      <c r="CW77" s="25"/>
      <c r="CX77" s="25"/>
      <c r="CY77" s="25"/>
    </row>
    <row r="78" spans="1:103">
      <c r="A78" t="s">
        <v>177</v>
      </c>
      <c r="B78" t="s">
        <v>1090</v>
      </c>
      <c r="C78" t="s">
        <v>166</v>
      </c>
      <c r="D78" t="s">
        <v>167</v>
      </c>
      <c r="E78" t="s">
        <v>959</v>
      </c>
      <c r="F78" t="s">
        <v>186</v>
      </c>
      <c r="G78" t="s">
        <v>244</v>
      </c>
      <c r="H78">
        <v>10.71538</v>
      </c>
      <c r="I78">
        <v>8.6020900000000005</v>
      </c>
      <c r="J78">
        <v>757</v>
      </c>
      <c r="K78" t="s">
        <v>447</v>
      </c>
      <c r="W78">
        <v>2015</v>
      </c>
      <c r="X78">
        <v>1</v>
      </c>
      <c r="Y78" s="19"/>
      <c r="Z78" s="24"/>
      <c r="AA78" s="25"/>
      <c r="AB78" s="26"/>
      <c r="AC78" s="25"/>
      <c r="AD78" s="27"/>
      <c r="AE78" s="27"/>
      <c r="AF78" s="27"/>
      <c r="AG78" s="25"/>
      <c r="AH78" s="25"/>
      <c r="AI78" s="25"/>
      <c r="AJ78" s="28"/>
      <c r="AK78" s="25"/>
      <c r="AL78" s="25"/>
      <c r="AM78" s="29"/>
      <c r="AN78" s="29"/>
      <c r="AO78" s="30"/>
      <c r="AP78" s="30"/>
      <c r="AQ78" s="31"/>
      <c r="AR78" s="28"/>
      <c r="AS78" s="28"/>
      <c r="AU78">
        <v>4</v>
      </c>
      <c r="AV78" t="s">
        <v>409</v>
      </c>
      <c r="AW78" t="s">
        <v>1006</v>
      </c>
      <c r="AX78" t="s">
        <v>1091</v>
      </c>
      <c r="AY78" s="19" t="s">
        <v>387</v>
      </c>
      <c r="AZ78" s="19" t="s">
        <v>387</v>
      </c>
      <c r="BA78" s="22">
        <v>42315</v>
      </c>
      <c r="BB78" t="s">
        <v>400</v>
      </c>
      <c r="BC78" s="15"/>
      <c r="CF78" s="25"/>
      <c r="CG78" s="25"/>
      <c r="CH78" s="25"/>
      <c r="CI78" s="25"/>
      <c r="CJ78" s="25"/>
      <c r="CK78" s="25"/>
      <c r="CL78" s="25"/>
      <c r="CM78" s="25"/>
      <c r="CN78" s="25"/>
      <c r="CO78" s="25"/>
      <c r="CP78" s="25"/>
      <c r="CQ78" s="25"/>
      <c r="CR78" s="25"/>
      <c r="CS78" s="25"/>
      <c r="CT78" s="25"/>
      <c r="CU78" s="25"/>
      <c r="CV78" s="25"/>
      <c r="CW78" s="25"/>
      <c r="CX78" s="25"/>
      <c r="CY78" s="25"/>
    </row>
    <row r="79" spans="1:103">
      <c r="A79" t="s">
        <v>177</v>
      </c>
      <c r="B79" t="s">
        <v>1090</v>
      </c>
      <c r="C79" t="s">
        <v>166</v>
      </c>
      <c r="D79" t="s">
        <v>167</v>
      </c>
      <c r="E79" t="s">
        <v>959</v>
      </c>
      <c r="F79" t="s">
        <v>186</v>
      </c>
      <c r="G79" t="s">
        <v>244</v>
      </c>
      <c r="H79">
        <v>10.71538</v>
      </c>
      <c r="I79">
        <v>8.6020900000000005</v>
      </c>
      <c r="J79">
        <v>757</v>
      </c>
      <c r="K79" t="s">
        <v>447</v>
      </c>
      <c r="W79">
        <v>2015</v>
      </c>
      <c r="X79">
        <v>1</v>
      </c>
      <c r="Y79" s="19"/>
      <c r="Z79" s="24"/>
      <c r="AA79" s="25"/>
      <c r="AB79" s="26"/>
      <c r="AC79" s="25"/>
      <c r="AD79" s="27"/>
      <c r="AE79" s="27"/>
      <c r="AF79" s="27"/>
      <c r="AG79" s="25"/>
      <c r="AH79" s="25"/>
      <c r="AI79" s="25"/>
      <c r="AJ79" s="28"/>
      <c r="AK79" s="25"/>
      <c r="AL79" s="25"/>
      <c r="AM79" s="29"/>
      <c r="AN79" s="29"/>
      <c r="AO79" s="30"/>
      <c r="AP79" s="30"/>
      <c r="AQ79" s="31"/>
      <c r="AR79" s="28"/>
      <c r="AS79" s="28"/>
      <c r="AU79">
        <v>5</v>
      </c>
      <c r="AV79" t="s">
        <v>409</v>
      </c>
      <c r="AW79" t="s">
        <v>1006</v>
      </c>
      <c r="AX79" t="s">
        <v>1091</v>
      </c>
      <c r="AY79" s="19" t="s">
        <v>387</v>
      </c>
      <c r="AZ79" s="19" t="s">
        <v>387</v>
      </c>
      <c r="BA79" s="22">
        <v>42315</v>
      </c>
      <c r="BB79" t="s">
        <v>400</v>
      </c>
      <c r="BC79" s="15"/>
      <c r="CF79" s="25"/>
      <c r="CG79" s="25"/>
      <c r="CH79" s="25"/>
      <c r="CI79" s="25"/>
      <c r="CJ79" s="25"/>
      <c r="CK79" s="25"/>
      <c r="CL79" s="25"/>
      <c r="CM79" s="25"/>
      <c r="CN79" s="25"/>
      <c r="CO79" s="25"/>
      <c r="CP79" s="25"/>
      <c r="CQ79" s="25"/>
      <c r="CR79" s="25"/>
      <c r="CS79" s="25"/>
      <c r="CT79" s="25"/>
      <c r="CU79" s="25"/>
      <c r="CV79" s="25"/>
      <c r="CW79" s="25"/>
      <c r="CX79" s="25"/>
      <c r="CY79" s="25"/>
    </row>
    <row r="80" spans="1:103">
      <c r="A80" t="s">
        <v>177</v>
      </c>
      <c r="B80" t="s">
        <v>1090</v>
      </c>
      <c r="C80" t="s">
        <v>166</v>
      </c>
      <c r="D80" t="s">
        <v>167</v>
      </c>
      <c r="E80" t="s">
        <v>959</v>
      </c>
      <c r="F80" t="s">
        <v>186</v>
      </c>
      <c r="G80" t="s">
        <v>244</v>
      </c>
      <c r="H80">
        <v>10.71538</v>
      </c>
      <c r="I80">
        <v>8.6020900000000005</v>
      </c>
      <c r="J80">
        <v>757</v>
      </c>
      <c r="K80" t="s">
        <v>447</v>
      </c>
      <c r="W80">
        <v>2015</v>
      </c>
      <c r="X80">
        <v>1</v>
      </c>
      <c r="Y80" s="19"/>
      <c r="Z80" s="24"/>
      <c r="AA80" s="25"/>
      <c r="AB80" s="26"/>
      <c r="AC80" s="25"/>
      <c r="AD80" s="27"/>
      <c r="AE80" s="27"/>
      <c r="AF80" s="27"/>
      <c r="AG80" s="25"/>
      <c r="AH80" s="25"/>
      <c r="AI80" s="25"/>
      <c r="AJ80" s="28"/>
      <c r="AK80" s="25"/>
      <c r="AL80" s="25"/>
      <c r="AM80" s="29"/>
      <c r="AN80" s="29"/>
      <c r="AO80" s="30"/>
      <c r="AP80" s="30"/>
      <c r="AQ80" s="31"/>
      <c r="AR80" s="28"/>
      <c r="AS80" s="28"/>
      <c r="AU80">
        <v>6</v>
      </c>
      <c r="AV80" t="s">
        <v>409</v>
      </c>
      <c r="AW80" t="s">
        <v>1006</v>
      </c>
      <c r="AX80" t="s">
        <v>1091</v>
      </c>
      <c r="AY80" s="19" t="s">
        <v>387</v>
      </c>
      <c r="AZ80" s="19" t="s">
        <v>387</v>
      </c>
      <c r="BA80" s="22">
        <v>42315</v>
      </c>
      <c r="BB80" t="s">
        <v>400</v>
      </c>
      <c r="BC80" s="15"/>
      <c r="CF80" s="25"/>
      <c r="CG80" s="25"/>
      <c r="CH80" s="25"/>
      <c r="CI80" s="25"/>
      <c r="CJ80" s="25"/>
      <c r="CK80" s="25"/>
      <c r="CL80" s="25"/>
      <c r="CM80" s="25"/>
      <c r="CN80" s="25"/>
      <c r="CO80" s="25"/>
      <c r="CP80" s="25"/>
      <c r="CQ80" s="25"/>
      <c r="CR80" s="25"/>
      <c r="CS80" s="25"/>
      <c r="CT80" s="25"/>
      <c r="CU80" s="25"/>
      <c r="CV80" s="25"/>
      <c r="CW80" s="25"/>
      <c r="CX80" s="25"/>
      <c r="CY80" s="25"/>
    </row>
    <row r="81" spans="1:103">
      <c r="A81" t="s">
        <v>177</v>
      </c>
      <c r="B81" t="s">
        <v>1090</v>
      </c>
      <c r="C81" t="s">
        <v>166</v>
      </c>
      <c r="D81" t="s">
        <v>167</v>
      </c>
      <c r="E81" t="s">
        <v>959</v>
      </c>
      <c r="F81" t="s">
        <v>187</v>
      </c>
      <c r="G81" t="s">
        <v>245</v>
      </c>
      <c r="H81">
        <v>10.68866</v>
      </c>
      <c r="I81">
        <v>8.6268200000000004</v>
      </c>
      <c r="J81">
        <v>780</v>
      </c>
      <c r="K81" t="s">
        <v>77</v>
      </c>
      <c r="L81" s="18">
        <v>0.65</v>
      </c>
      <c r="M81" t="s">
        <v>338</v>
      </c>
      <c r="P81" t="s">
        <v>159</v>
      </c>
      <c r="Q81">
        <v>175</v>
      </c>
      <c r="R81">
        <v>2700</v>
      </c>
      <c r="W81">
        <v>2015</v>
      </c>
      <c r="X81">
        <v>1</v>
      </c>
      <c r="Y81" s="19" t="s">
        <v>387</v>
      </c>
      <c r="Z81" s="24">
        <v>5.5</v>
      </c>
      <c r="AA81" s="32">
        <v>1.0708385777092453</v>
      </c>
      <c r="AB81" s="26">
        <v>4.7976810017797106E-2</v>
      </c>
      <c r="AC81" s="25">
        <v>1.64856</v>
      </c>
      <c r="AD81" s="27">
        <v>38.400000000000006</v>
      </c>
      <c r="AE81" s="27">
        <v>34</v>
      </c>
      <c r="AF81" s="27">
        <v>27.6</v>
      </c>
      <c r="AG81" s="25">
        <v>2.0627843967160326</v>
      </c>
      <c r="AH81" s="25">
        <v>0.61935652089573312</v>
      </c>
      <c r="AI81" s="25">
        <v>0.18353403999986895</v>
      </c>
      <c r="AJ81" s="28">
        <v>7.3129414063783649E-2</v>
      </c>
      <c r="AK81" s="25">
        <v>0</v>
      </c>
      <c r="AL81" s="25">
        <f t="shared" si="5"/>
        <v>2.9388043716754182</v>
      </c>
      <c r="AM81" s="29">
        <v>1.9423975374932085</v>
      </c>
      <c r="AN81" s="29">
        <v>3.3729890496147075</v>
      </c>
      <c r="AO81" s="30">
        <v>27.640712180104259</v>
      </c>
      <c r="AP81" s="30">
        <v>60.989819779149563</v>
      </c>
      <c r="AQ81" s="31">
        <v>1.4986593522526117</v>
      </c>
      <c r="AR81" s="28">
        <v>4.0852300000000001E-2</v>
      </c>
      <c r="AS81" s="28">
        <v>9.1131499999999992</v>
      </c>
      <c r="AT81" t="s">
        <v>155</v>
      </c>
      <c r="AU81">
        <v>1</v>
      </c>
      <c r="AV81" t="s">
        <v>409</v>
      </c>
      <c r="AW81" t="s">
        <v>1006</v>
      </c>
      <c r="AX81" t="s">
        <v>1091</v>
      </c>
      <c r="AY81" s="19" t="s">
        <v>387</v>
      </c>
      <c r="AZ81" s="19" t="s">
        <v>387</v>
      </c>
      <c r="BA81" s="22">
        <v>42315</v>
      </c>
      <c r="BB81" t="s">
        <v>400</v>
      </c>
      <c r="BC81" s="15">
        <v>42195</v>
      </c>
      <c r="BD81" t="s">
        <v>161</v>
      </c>
      <c r="BE81">
        <v>50</v>
      </c>
      <c r="BF81">
        <v>23</v>
      </c>
      <c r="BG81">
        <v>5.6</v>
      </c>
      <c r="BH81">
        <v>0.94</v>
      </c>
      <c r="BI81">
        <v>0.26</v>
      </c>
      <c r="BJ81">
        <v>0.45200000000000001</v>
      </c>
      <c r="BK81">
        <v>0.14299999999999999</v>
      </c>
      <c r="BL81">
        <v>9</v>
      </c>
      <c r="BM81">
        <f t="shared" si="8"/>
        <v>75.966386554621863</v>
      </c>
      <c r="BN81">
        <v>0.20100000000000001</v>
      </c>
      <c r="BO81">
        <v>20.8</v>
      </c>
      <c r="BP81">
        <f t="shared" si="7"/>
        <v>849.43329488658219</v>
      </c>
      <c r="BQ81">
        <f t="shared" si="6"/>
        <v>2986.6666666666665</v>
      </c>
      <c r="BR81">
        <f t="shared" si="9"/>
        <v>0.84943329488658215</v>
      </c>
      <c r="BS81">
        <f t="shared" si="9"/>
        <v>2.9866666666666664</v>
      </c>
      <c r="BT81">
        <f t="shared" si="10"/>
        <v>3.8360999615532485</v>
      </c>
      <c r="BU81">
        <v>2.0428571428571431</v>
      </c>
      <c r="BV81">
        <v>0.13021057638266448</v>
      </c>
      <c r="BW81">
        <v>2.5398539304455374</v>
      </c>
      <c r="BX81">
        <v>0.37595542807877785</v>
      </c>
      <c r="BY81">
        <v>0.2570986757288477</v>
      </c>
      <c r="BZ81">
        <v>0.14895127083125204</v>
      </c>
      <c r="CA81">
        <v>4.8443545048528982</v>
      </c>
      <c r="CB81">
        <v>97.691520428743232</v>
      </c>
      <c r="CC81">
        <v>40.074384103002842</v>
      </c>
      <c r="CD81">
        <v>15.539069503869898</v>
      </c>
      <c r="CE81">
        <v>5.5761848920406853</v>
      </c>
      <c r="CF81" s="25">
        <v>0.55624404194470933</v>
      </c>
      <c r="CG81" s="25">
        <v>7.3879885605338425E-2</v>
      </c>
      <c r="CH81" s="25">
        <v>1.4100438909593134</v>
      </c>
      <c r="CI81" s="25">
        <v>0.34362686473466547</v>
      </c>
      <c r="CJ81" s="25">
        <v>0.21325043905008889</v>
      </c>
      <c r="CK81" s="25">
        <v>15.619115602590762</v>
      </c>
      <c r="CL81" s="25">
        <v>101.20569528721583</v>
      </c>
      <c r="CM81" s="25">
        <v>1.0129228327997299</v>
      </c>
      <c r="CN81" s="25">
        <v>175.60065541207808</v>
      </c>
      <c r="CO81" s="25">
        <v>14.141101112902104</v>
      </c>
      <c r="CP81" s="25">
        <v>1.4650512581547064</v>
      </c>
      <c r="CQ81" s="25">
        <v>0.24534016775396086</v>
      </c>
      <c r="CR81" s="25">
        <v>0.2633598042643186</v>
      </c>
      <c r="CS81" s="25">
        <v>0.10952537903547302</v>
      </c>
      <c r="CT81" s="25">
        <v>0.12649642620962137</v>
      </c>
      <c r="CU81" s="25">
        <v>81.092662670584389</v>
      </c>
      <c r="CV81" s="25">
        <v>18.358227648554333</v>
      </c>
      <c r="CW81" s="25">
        <v>1.4382656381111663</v>
      </c>
      <c r="CX81" s="25">
        <v>96.073312278671679</v>
      </c>
      <c r="CY81" s="25">
        <v>9.0949569676009148</v>
      </c>
    </row>
    <row r="82" spans="1:103">
      <c r="A82" t="s">
        <v>177</v>
      </c>
      <c r="B82" t="s">
        <v>1090</v>
      </c>
      <c r="C82" t="s">
        <v>166</v>
      </c>
      <c r="D82" t="s">
        <v>167</v>
      </c>
      <c r="E82" t="s">
        <v>959</v>
      </c>
      <c r="F82" t="s">
        <v>187</v>
      </c>
      <c r="G82" t="s">
        <v>245</v>
      </c>
      <c r="H82">
        <v>10.68866</v>
      </c>
      <c r="I82">
        <v>8.6268200000000004</v>
      </c>
      <c r="J82">
        <v>780</v>
      </c>
      <c r="K82" t="s">
        <v>77</v>
      </c>
      <c r="L82" s="18">
        <v>0.65</v>
      </c>
      <c r="M82" t="s">
        <v>338</v>
      </c>
      <c r="P82" t="s">
        <v>159</v>
      </c>
      <c r="Q82">
        <v>175</v>
      </c>
      <c r="R82">
        <v>2700</v>
      </c>
      <c r="W82">
        <v>2015</v>
      </c>
      <c r="X82">
        <v>1</v>
      </c>
      <c r="Y82" s="19"/>
      <c r="Z82" s="24"/>
      <c r="AA82" s="25"/>
      <c r="AB82" s="26"/>
      <c r="AC82" s="25"/>
      <c r="AD82" s="27"/>
      <c r="AE82" s="27"/>
      <c r="AF82" s="27"/>
      <c r="AG82" s="25"/>
      <c r="AH82" s="25"/>
      <c r="AI82" s="25"/>
      <c r="AJ82" s="28"/>
      <c r="AK82" s="25"/>
      <c r="AL82" s="25"/>
      <c r="AM82" s="29"/>
      <c r="AN82" s="29"/>
      <c r="AO82" s="30"/>
      <c r="AP82" s="30"/>
      <c r="AQ82" s="31"/>
      <c r="AR82" s="28"/>
      <c r="AS82" s="28"/>
      <c r="AT82" t="s">
        <v>156</v>
      </c>
      <c r="AU82">
        <v>2</v>
      </c>
      <c r="AV82" t="s">
        <v>409</v>
      </c>
      <c r="AW82" t="s">
        <v>1006</v>
      </c>
      <c r="AX82" t="s">
        <v>1091</v>
      </c>
      <c r="AY82" s="19" t="s">
        <v>387</v>
      </c>
      <c r="AZ82" s="19" t="s">
        <v>387</v>
      </c>
      <c r="BA82" s="22">
        <v>42315</v>
      </c>
      <c r="BB82" t="s">
        <v>400</v>
      </c>
      <c r="BC82" s="15">
        <v>42195</v>
      </c>
      <c r="BD82" t="s">
        <v>161</v>
      </c>
      <c r="BE82">
        <v>50</v>
      </c>
      <c r="BF82">
        <v>47</v>
      </c>
      <c r="BG82">
        <v>9.9600000000000009</v>
      </c>
      <c r="BH82">
        <v>4.0199999999999996</v>
      </c>
      <c r="BI82">
        <v>0.62</v>
      </c>
      <c r="BJ82">
        <v>0.29599999999999999</v>
      </c>
      <c r="BK82">
        <v>4.7E-2</v>
      </c>
      <c r="BL82">
        <v>9.3000000000000007</v>
      </c>
      <c r="BM82">
        <f t="shared" si="8"/>
        <v>86.29737609329446</v>
      </c>
      <c r="BN82">
        <v>0.11899999999999999</v>
      </c>
      <c r="BO82">
        <v>23.4</v>
      </c>
      <c r="BP82">
        <f t="shared" si="7"/>
        <v>4113.1021551477734</v>
      </c>
      <c r="BQ82">
        <f t="shared" si="6"/>
        <v>5312</v>
      </c>
      <c r="BR82">
        <f t="shared" si="9"/>
        <v>4.1131021551477733</v>
      </c>
      <c r="BS82">
        <f t="shared" si="9"/>
        <v>5.3120000000000003</v>
      </c>
      <c r="BT82">
        <f t="shared" si="10"/>
        <v>9.4251021551477727</v>
      </c>
      <c r="BU82">
        <v>1.7641148325358851</v>
      </c>
      <c r="BV82">
        <v>0.16495777133721368</v>
      </c>
      <c r="BW82">
        <v>2.0838504581060358</v>
      </c>
      <c r="BX82">
        <v>0.46526082588317308</v>
      </c>
      <c r="BY82">
        <v>0.30810718664022468</v>
      </c>
      <c r="BZ82">
        <v>0.12530868673976181</v>
      </c>
      <c r="CA82">
        <v>4.8116375675809522</v>
      </c>
      <c r="CB82">
        <v>95.547986537377724</v>
      </c>
      <c r="CC82">
        <v>32.944775392294019</v>
      </c>
      <c r="CD82">
        <v>11.025742267760062</v>
      </c>
      <c r="CE82">
        <v>4.9877202490395005</v>
      </c>
      <c r="CF82" s="25"/>
      <c r="CG82" s="25"/>
      <c r="CH82" s="25"/>
      <c r="CI82" s="25"/>
      <c r="CJ82" s="25"/>
      <c r="CK82" s="25"/>
      <c r="CL82" s="25"/>
      <c r="CM82" s="25"/>
      <c r="CN82" s="25"/>
      <c r="CO82" s="25"/>
      <c r="CP82" s="25">
        <v>0.98500967117988403</v>
      </c>
      <c r="CQ82" s="25">
        <v>0.17209864603481626</v>
      </c>
      <c r="CR82" s="25">
        <v>0.30395468087563177</v>
      </c>
      <c r="CS82" s="25">
        <v>0.11110402515477161</v>
      </c>
      <c r="CT82" s="25">
        <v>0.12692438016530541</v>
      </c>
      <c r="CU82" s="25">
        <v>80.770378740573804</v>
      </c>
      <c r="CV82" s="25">
        <v>24.620194777844439</v>
      </c>
      <c r="CW82" s="25">
        <v>1.4589961070501443</v>
      </c>
      <c r="CX82" s="25">
        <v>152.68316865620355</v>
      </c>
      <c r="CY82" s="25">
        <v>13.239611972463692</v>
      </c>
    </row>
    <row r="83" spans="1:103">
      <c r="A83" t="s">
        <v>177</v>
      </c>
      <c r="B83" t="s">
        <v>1090</v>
      </c>
      <c r="C83" t="s">
        <v>166</v>
      </c>
      <c r="D83" t="s">
        <v>167</v>
      </c>
      <c r="E83" t="s">
        <v>959</v>
      </c>
      <c r="F83" t="s">
        <v>187</v>
      </c>
      <c r="G83" t="s">
        <v>245</v>
      </c>
      <c r="H83">
        <v>10.68866</v>
      </c>
      <c r="I83">
        <v>8.6268200000000004</v>
      </c>
      <c r="J83">
        <v>780</v>
      </c>
      <c r="K83" t="s">
        <v>77</v>
      </c>
      <c r="L83" s="18">
        <v>0.65</v>
      </c>
      <c r="M83" t="s">
        <v>338</v>
      </c>
      <c r="P83" t="s">
        <v>159</v>
      </c>
      <c r="Q83">
        <v>175</v>
      </c>
      <c r="R83">
        <v>2700</v>
      </c>
      <c r="W83">
        <v>2015</v>
      </c>
      <c r="X83">
        <v>1</v>
      </c>
      <c r="Y83" s="19"/>
      <c r="Z83" s="24"/>
      <c r="AA83" s="25"/>
      <c r="AB83" s="26"/>
      <c r="AC83" s="25"/>
      <c r="AD83" s="27"/>
      <c r="AE83" s="27"/>
      <c r="AF83" s="27"/>
      <c r="AG83" s="25"/>
      <c r="AH83" s="25"/>
      <c r="AI83" s="25"/>
      <c r="AJ83" s="28"/>
      <c r="AK83" s="25"/>
      <c r="AL83" s="25"/>
      <c r="AM83" s="29"/>
      <c r="AN83" s="29"/>
      <c r="AO83" s="30"/>
      <c r="AP83" s="30"/>
      <c r="AQ83" s="31"/>
      <c r="AR83" s="28"/>
      <c r="AS83" s="28"/>
      <c r="AT83" t="s">
        <v>157</v>
      </c>
      <c r="AU83">
        <v>3</v>
      </c>
      <c r="AV83" t="s">
        <v>409</v>
      </c>
      <c r="AW83" t="s">
        <v>1006</v>
      </c>
      <c r="AX83" t="s">
        <v>1091</v>
      </c>
      <c r="AY83" s="19" t="s">
        <v>387</v>
      </c>
      <c r="AZ83" s="19" t="s">
        <v>387</v>
      </c>
      <c r="BA83" s="22">
        <v>42315</v>
      </c>
      <c r="BB83" t="s">
        <v>400</v>
      </c>
      <c r="BC83" s="15">
        <v>42195</v>
      </c>
      <c r="BD83" t="s">
        <v>161</v>
      </c>
      <c r="BE83">
        <v>45</v>
      </c>
      <c r="BF83">
        <v>27</v>
      </c>
      <c r="BG83">
        <v>6</v>
      </c>
      <c r="BH83">
        <v>1.52</v>
      </c>
      <c r="BI83">
        <v>0.42</v>
      </c>
      <c r="BJ83">
        <v>0.112</v>
      </c>
      <c r="BK83">
        <v>5.6000000000000001E-2</v>
      </c>
      <c r="BL83">
        <v>7.8</v>
      </c>
      <c r="BM83">
        <f t="shared" si="8"/>
        <v>66.666666666666657</v>
      </c>
      <c r="BN83">
        <v>0.104</v>
      </c>
      <c r="BO83">
        <v>20.100000000000001</v>
      </c>
      <c r="BP83">
        <f t="shared" si="7"/>
        <v>1221.2984749455336</v>
      </c>
      <c r="BQ83">
        <f t="shared" si="6"/>
        <v>3200</v>
      </c>
      <c r="BR83">
        <f t="shared" si="9"/>
        <v>1.2212984749455336</v>
      </c>
      <c r="BS83">
        <f t="shared" si="9"/>
        <v>3.2</v>
      </c>
      <c r="BT83">
        <f t="shared" si="10"/>
        <v>4.4212984749455337</v>
      </c>
      <c r="BU83">
        <v>2.299901185770751</v>
      </c>
      <c r="BV83">
        <v>0.12301361427022106</v>
      </c>
      <c r="BW83">
        <v>2.3666992281897365</v>
      </c>
      <c r="BX83">
        <v>0.36084040014735491</v>
      </c>
      <c r="BY83">
        <v>0.20498250946756386</v>
      </c>
      <c r="BZ83">
        <v>0.17149260958946991</v>
      </c>
      <c r="CA83">
        <v>5.5620118948786148</v>
      </c>
      <c r="CB83">
        <v>109.10731788243524</v>
      </c>
      <c r="CC83">
        <v>68.289077910612448</v>
      </c>
      <c r="CD83">
        <v>15.996907940507986</v>
      </c>
      <c r="CE83">
        <v>6.7561423331807315</v>
      </c>
      <c r="CF83" s="25">
        <v>1.2245179063360883</v>
      </c>
      <c r="CG83" s="25">
        <v>7.9201101928374665E-2</v>
      </c>
      <c r="CH83" s="25">
        <v>1.2838014235264215</v>
      </c>
      <c r="CI83" s="25">
        <v>0.38496993799454005</v>
      </c>
      <c r="CJ83" s="25">
        <v>0.22320274469737386</v>
      </c>
      <c r="CK83" s="25">
        <v>13.270459089778139</v>
      </c>
      <c r="CL83" s="25">
        <v>126.31563545870651</v>
      </c>
      <c r="CM83" s="25">
        <v>1.0294705820484384</v>
      </c>
      <c r="CN83" s="25">
        <v>255.19275563702212</v>
      </c>
      <c r="CO83" s="25">
        <v>31.021221318128813</v>
      </c>
      <c r="CP83" s="25">
        <v>1.2935909519321396</v>
      </c>
      <c r="CQ83" s="25">
        <v>0.17563619227144203</v>
      </c>
      <c r="CR83" s="25">
        <v>0.27897491760037307</v>
      </c>
      <c r="CS83" s="25">
        <v>0.10716265513489953</v>
      </c>
      <c r="CT83" s="25">
        <v>0.13323117973006565</v>
      </c>
      <c r="CU83" s="25">
        <v>78.625310930700749</v>
      </c>
      <c r="CV83" s="25">
        <v>12.177078643690962</v>
      </c>
      <c r="CW83" s="25">
        <v>2.0610739541265053</v>
      </c>
      <c r="CX83" s="25">
        <v>147.26679546322219</v>
      </c>
      <c r="CY83" s="25">
        <v>10.838511805140804</v>
      </c>
    </row>
    <row r="84" spans="1:103">
      <c r="A84" t="s">
        <v>177</v>
      </c>
      <c r="B84" t="s">
        <v>1090</v>
      </c>
      <c r="C84" t="s">
        <v>166</v>
      </c>
      <c r="D84" t="s">
        <v>167</v>
      </c>
      <c r="E84" t="s">
        <v>959</v>
      </c>
      <c r="F84" t="s">
        <v>187</v>
      </c>
      <c r="G84" t="s">
        <v>245</v>
      </c>
      <c r="H84">
        <v>10.68866</v>
      </c>
      <c r="I84">
        <v>8.6268200000000004</v>
      </c>
      <c r="J84">
        <v>780</v>
      </c>
      <c r="K84" t="s">
        <v>77</v>
      </c>
      <c r="L84" s="18">
        <v>0.65</v>
      </c>
      <c r="M84" t="s">
        <v>338</v>
      </c>
      <c r="P84" t="s">
        <v>159</v>
      </c>
      <c r="Q84">
        <v>175</v>
      </c>
      <c r="R84">
        <v>2700</v>
      </c>
      <c r="W84">
        <v>2015</v>
      </c>
      <c r="X84">
        <v>1</v>
      </c>
      <c r="Y84" s="19"/>
      <c r="Z84" s="24"/>
      <c r="AA84" s="25"/>
      <c r="AB84" s="26"/>
      <c r="AC84" s="25"/>
      <c r="AD84" s="27"/>
      <c r="AE84" s="27"/>
      <c r="AF84" s="27"/>
      <c r="AG84" s="25"/>
      <c r="AH84" s="25"/>
      <c r="AI84" s="25"/>
      <c r="AJ84" s="28"/>
      <c r="AK84" s="25"/>
      <c r="AL84" s="25"/>
      <c r="AM84" s="29"/>
      <c r="AN84" s="29"/>
      <c r="AO84" s="30"/>
      <c r="AP84" s="30"/>
      <c r="AQ84" s="31"/>
      <c r="AR84" s="28"/>
      <c r="AS84" s="28"/>
      <c r="AT84" t="s">
        <v>158</v>
      </c>
      <c r="AU84">
        <v>4</v>
      </c>
      <c r="AV84" t="s">
        <v>409</v>
      </c>
      <c r="AW84" t="s">
        <v>1006</v>
      </c>
      <c r="AX84" t="s">
        <v>1091</v>
      </c>
      <c r="AY84" s="19" t="s">
        <v>387</v>
      </c>
      <c r="AZ84" s="19" t="s">
        <v>387</v>
      </c>
      <c r="BA84" s="22">
        <v>42315</v>
      </c>
      <c r="BB84" t="s">
        <v>400</v>
      </c>
      <c r="BC84" s="15">
        <v>42195</v>
      </c>
      <c r="BD84" t="s">
        <v>161</v>
      </c>
      <c r="BE84">
        <v>46</v>
      </c>
      <c r="BF84">
        <v>44</v>
      </c>
      <c r="BG84">
        <v>9.48</v>
      </c>
      <c r="BH84">
        <v>5.68</v>
      </c>
      <c r="BI84">
        <v>0.72</v>
      </c>
      <c r="BJ84">
        <v>0.371</v>
      </c>
      <c r="BK84">
        <v>9.0999999999999998E-2</v>
      </c>
      <c r="BL84">
        <v>8.8000000000000007</v>
      </c>
      <c r="BM84">
        <f t="shared" si="8"/>
        <v>80.303030303030312</v>
      </c>
      <c r="BN84">
        <v>0.28399999999999997</v>
      </c>
      <c r="BO84">
        <v>20.6</v>
      </c>
      <c r="BP84">
        <f t="shared" si="7"/>
        <v>5437.6803327391572</v>
      </c>
      <c r="BQ84">
        <f t="shared" si="6"/>
        <v>5056</v>
      </c>
      <c r="BR84">
        <f t="shared" si="9"/>
        <v>5.4376803327391574</v>
      </c>
      <c r="BS84">
        <f t="shared" si="9"/>
        <v>5.056</v>
      </c>
      <c r="BT84">
        <f t="shared" si="10"/>
        <v>10.493680332739157</v>
      </c>
      <c r="BU84">
        <v>1.6843361986628465</v>
      </c>
      <c r="BV84">
        <v>0.19562765187875936</v>
      </c>
      <c r="BW84">
        <v>1.9979028472595108</v>
      </c>
      <c r="BX84">
        <v>0.5434779681518177</v>
      </c>
      <c r="BY84">
        <v>0.33950368054498836</v>
      </c>
      <c r="BZ84">
        <v>0.13065250721753802</v>
      </c>
      <c r="CA84">
        <v>6.3531106790523832</v>
      </c>
      <c r="CB84">
        <v>106.96124325151621</v>
      </c>
      <c r="CC84">
        <v>72.463001168251111</v>
      </c>
      <c r="CD84">
        <v>10.61000800062271</v>
      </c>
      <c r="CE84">
        <v>5.2283588228048368</v>
      </c>
      <c r="CF84" s="25">
        <v>0.49709583736689256</v>
      </c>
      <c r="CG84" s="25">
        <v>5.6050338818973859E-2</v>
      </c>
      <c r="CH84" s="25">
        <v>0.7720500610547042</v>
      </c>
      <c r="CI84" s="25">
        <v>0.39695921614707852</v>
      </c>
      <c r="CJ84" s="25">
        <v>0.18484618798852567</v>
      </c>
      <c r="CK84" s="25">
        <v>20.809740199417991</v>
      </c>
      <c r="CL84" s="25">
        <v>112.88699683623368</v>
      </c>
      <c r="CM84" s="25">
        <v>1.9497231324832776</v>
      </c>
      <c r="CN84" s="25">
        <v>226.24878300548275</v>
      </c>
      <c r="CO84" s="25">
        <v>12.874963498420829</v>
      </c>
      <c r="CP84" s="25">
        <v>0.94536585365853665</v>
      </c>
      <c r="CQ84" s="25">
        <v>0.20151219512195126</v>
      </c>
      <c r="CR84" s="25">
        <v>0.29440027390794066</v>
      </c>
      <c r="CS84" s="25">
        <v>0.12878084547850313</v>
      </c>
      <c r="CT84" s="25">
        <v>0.13990593244745475</v>
      </c>
      <c r="CU84" s="25">
        <v>80.913862161540095</v>
      </c>
      <c r="CV84" s="25">
        <v>12.531517538598592</v>
      </c>
      <c r="CW84" s="25">
        <v>1.4481993919017713</v>
      </c>
      <c r="CX84" s="25">
        <v>96.736867469545587</v>
      </c>
      <c r="CY84" s="25">
        <v>9.1577736412794621</v>
      </c>
    </row>
    <row r="85" spans="1:103">
      <c r="A85" t="s">
        <v>177</v>
      </c>
      <c r="B85" t="s">
        <v>1090</v>
      </c>
      <c r="C85" t="s">
        <v>166</v>
      </c>
      <c r="D85" t="s">
        <v>167</v>
      </c>
      <c r="E85" t="s">
        <v>959</v>
      </c>
      <c r="F85" t="s">
        <v>187</v>
      </c>
      <c r="G85" t="s">
        <v>245</v>
      </c>
      <c r="H85">
        <v>10.68866</v>
      </c>
      <c r="I85">
        <v>8.6268200000000004</v>
      </c>
      <c r="J85">
        <v>780</v>
      </c>
      <c r="K85" t="s">
        <v>77</v>
      </c>
      <c r="L85" s="18">
        <v>0.65</v>
      </c>
      <c r="M85" t="s">
        <v>338</v>
      </c>
      <c r="P85" t="s">
        <v>159</v>
      </c>
      <c r="Q85">
        <v>175</v>
      </c>
      <c r="R85">
        <v>2700</v>
      </c>
      <c r="W85">
        <v>2015</v>
      </c>
      <c r="X85">
        <v>1</v>
      </c>
      <c r="Y85" s="19"/>
      <c r="Z85" s="24"/>
      <c r="AA85" s="25"/>
      <c r="AB85" s="26"/>
      <c r="AC85" s="25"/>
      <c r="AD85" s="27"/>
      <c r="AE85" s="27"/>
      <c r="AF85" s="27"/>
      <c r="AG85" s="25"/>
      <c r="AH85" s="25"/>
      <c r="AI85" s="25"/>
      <c r="AJ85" s="28"/>
      <c r="AK85" s="25"/>
      <c r="AL85" s="25"/>
      <c r="AM85" s="29"/>
      <c r="AN85" s="29"/>
      <c r="AO85" s="30"/>
      <c r="AP85" s="30"/>
      <c r="AQ85" s="31"/>
      <c r="AR85" s="28"/>
      <c r="AS85" s="28"/>
      <c r="AT85" t="s">
        <v>159</v>
      </c>
      <c r="AU85">
        <v>5</v>
      </c>
      <c r="AV85" t="s">
        <v>409</v>
      </c>
      <c r="AW85" t="s">
        <v>1006</v>
      </c>
      <c r="AX85" t="s">
        <v>1091</v>
      </c>
      <c r="AY85" s="19" t="s">
        <v>387</v>
      </c>
      <c r="AZ85" s="19" t="s">
        <v>387</v>
      </c>
      <c r="BA85" s="22">
        <v>42315</v>
      </c>
      <c r="BB85" t="s">
        <v>400</v>
      </c>
      <c r="BC85" s="15">
        <v>42195</v>
      </c>
      <c r="BD85" t="s">
        <v>161</v>
      </c>
      <c r="BE85">
        <v>62</v>
      </c>
      <c r="BF85">
        <v>59</v>
      </c>
      <c r="BG85">
        <v>12.68</v>
      </c>
      <c r="BH85">
        <v>7.4</v>
      </c>
      <c r="BI85">
        <v>0.78</v>
      </c>
      <c r="BJ85">
        <v>0.35199999999999998</v>
      </c>
      <c r="BK85">
        <v>8.3000000000000004E-2</v>
      </c>
      <c r="BL85">
        <v>9</v>
      </c>
      <c r="BM85">
        <f t="shared" si="8"/>
        <v>80.919540229885058</v>
      </c>
      <c r="BN85">
        <v>0.193</v>
      </c>
      <c r="BO85">
        <v>23</v>
      </c>
      <c r="BP85">
        <f t="shared" si="7"/>
        <v>7123.0350837653068</v>
      </c>
      <c r="BQ85">
        <f t="shared" si="6"/>
        <v>6762.6666666666661</v>
      </c>
      <c r="BR85">
        <f t="shared" si="9"/>
        <v>7.1230350837653065</v>
      </c>
      <c r="BS85">
        <f t="shared" si="9"/>
        <v>6.7626666666666662</v>
      </c>
      <c r="BT85">
        <f t="shared" si="10"/>
        <v>13.885701750431974</v>
      </c>
      <c r="BU85">
        <v>1.7301435406698564</v>
      </c>
      <c r="BV85">
        <v>0.16157988443674548</v>
      </c>
      <c r="BW85">
        <v>2.0848330515664646</v>
      </c>
      <c r="BX85">
        <v>0.45630205038830568</v>
      </c>
      <c r="BY85">
        <v>0.31900813211530926</v>
      </c>
      <c r="BZ85">
        <v>0.14131619768124454</v>
      </c>
      <c r="CA85">
        <v>6.0173332840111238</v>
      </c>
      <c r="CB85">
        <v>127.71714959970203</v>
      </c>
      <c r="CC85">
        <v>65.063096166897125</v>
      </c>
      <c r="CD85">
        <v>10.84037038925757</v>
      </c>
      <c r="CE85">
        <v>6.4895985591106813</v>
      </c>
      <c r="CF85" s="25">
        <v>0.65373563218390807</v>
      </c>
      <c r="CG85" s="25">
        <v>5.3065134099616863E-2</v>
      </c>
      <c r="CH85" s="25">
        <v>1.0573689755770919</v>
      </c>
      <c r="CI85" s="25">
        <v>0.43671835636420331</v>
      </c>
      <c r="CJ85" s="25">
        <v>0.1786900409915963</v>
      </c>
      <c r="CK85" s="25">
        <v>14.938416207494143</v>
      </c>
      <c r="CL85" s="25">
        <v>149.29750168519138</v>
      </c>
      <c r="CM85" s="25">
        <v>1.0249041772981005</v>
      </c>
      <c r="CN85" s="25">
        <v>246.22277263272255</v>
      </c>
      <c r="CO85" s="25">
        <v>11.704477733055334</v>
      </c>
      <c r="CP85" s="25"/>
      <c r="CQ85" s="25"/>
      <c r="CR85" s="25"/>
      <c r="CS85" s="25"/>
      <c r="CT85" s="25"/>
      <c r="CU85" s="25"/>
      <c r="CV85" s="25"/>
      <c r="CW85" s="25"/>
      <c r="CX85" s="25"/>
      <c r="CY85" s="25"/>
    </row>
    <row r="86" spans="1:103">
      <c r="A86" t="s">
        <v>177</v>
      </c>
      <c r="B86" t="s">
        <v>1090</v>
      </c>
      <c r="C86" t="s">
        <v>166</v>
      </c>
      <c r="D86" t="s">
        <v>167</v>
      </c>
      <c r="E86" t="s">
        <v>959</v>
      </c>
      <c r="F86" t="s">
        <v>187</v>
      </c>
      <c r="G86" t="s">
        <v>245</v>
      </c>
      <c r="H86">
        <v>10.68866</v>
      </c>
      <c r="I86">
        <v>8.6268200000000004</v>
      </c>
      <c r="J86">
        <v>780</v>
      </c>
      <c r="K86" t="s">
        <v>77</v>
      </c>
      <c r="L86" s="18">
        <v>0.65</v>
      </c>
      <c r="M86" t="s">
        <v>338</v>
      </c>
      <c r="P86" t="s">
        <v>159</v>
      </c>
      <c r="Q86">
        <v>175</v>
      </c>
      <c r="R86">
        <v>2700</v>
      </c>
      <c r="W86">
        <v>2015</v>
      </c>
      <c r="X86">
        <v>1</v>
      </c>
      <c r="Y86" s="19"/>
      <c r="Z86" s="24"/>
      <c r="AA86" s="25"/>
      <c r="AB86" s="26"/>
      <c r="AC86" s="25"/>
      <c r="AD86" s="27"/>
      <c r="AE86" s="27"/>
      <c r="AF86" s="27"/>
      <c r="AG86" s="25"/>
      <c r="AH86" s="25"/>
      <c r="AI86" s="25"/>
      <c r="AJ86" s="28"/>
      <c r="AK86" s="25"/>
      <c r="AL86" s="25"/>
      <c r="AM86" s="29"/>
      <c r="AN86" s="29"/>
      <c r="AO86" s="30"/>
      <c r="AP86" s="30"/>
      <c r="AQ86" s="31"/>
      <c r="AR86" s="28"/>
      <c r="AS86" s="28"/>
      <c r="AT86" t="s">
        <v>160</v>
      </c>
      <c r="AU86">
        <v>6</v>
      </c>
      <c r="AV86" t="s">
        <v>409</v>
      </c>
      <c r="AW86" t="s">
        <v>1006</v>
      </c>
      <c r="AX86" t="s">
        <v>1091</v>
      </c>
      <c r="AY86" s="19" t="s">
        <v>387</v>
      </c>
      <c r="AZ86" s="19" t="s">
        <v>387</v>
      </c>
      <c r="BA86" s="22">
        <v>42315</v>
      </c>
      <c r="BB86" t="s">
        <v>400</v>
      </c>
      <c r="BC86" s="15">
        <v>42195</v>
      </c>
      <c r="BD86" t="s">
        <v>161</v>
      </c>
      <c r="BE86">
        <v>40</v>
      </c>
      <c r="BF86">
        <v>38</v>
      </c>
      <c r="BG86">
        <v>8.44</v>
      </c>
      <c r="BH86">
        <v>5.2</v>
      </c>
      <c r="BI86">
        <v>0.88</v>
      </c>
      <c r="BJ86">
        <v>0.54700000000000004</v>
      </c>
      <c r="BK86">
        <v>0.112</v>
      </c>
      <c r="BL86">
        <v>12.5</v>
      </c>
      <c r="BM86">
        <f t="shared" si="8"/>
        <v>83.004552352048563</v>
      </c>
      <c r="BN86">
        <v>0.23100000000000001</v>
      </c>
      <c r="BO86">
        <v>32.1</v>
      </c>
      <c r="BP86">
        <f t="shared" si="7"/>
        <v>4936.8720679976595</v>
      </c>
      <c r="BQ86">
        <f t="shared" si="6"/>
        <v>4501.333333333333</v>
      </c>
      <c r="BR86">
        <f t="shared" si="9"/>
        <v>4.9368720679976592</v>
      </c>
      <c r="BS86">
        <f t="shared" si="9"/>
        <v>4.5013333333333332</v>
      </c>
      <c r="BT86">
        <f t="shared" si="10"/>
        <v>9.4382054013309933</v>
      </c>
      <c r="BU86">
        <v>2.653263954588458</v>
      </c>
      <c r="BV86">
        <v>0.21491151161934258</v>
      </c>
      <c r="BW86">
        <v>2.3245202796306175</v>
      </c>
      <c r="BX86">
        <v>0.59375535508663613</v>
      </c>
      <c r="BY86">
        <v>0.3201733335643131</v>
      </c>
      <c r="BZ86">
        <v>0.19571587211248773</v>
      </c>
      <c r="CA86">
        <v>8.0922044965208269</v>
      </c>
      <c r="CB86">
        <v>125.8473197874072</v>
      </c>
      <c r="CC86">
        <v>136.12165081173643</v>
      </c>
      <c r="CD86">
        <v>19.425022212008859</v>
      </c>
      <c r="CE86">
        <v>19.83724522305927</v>
      </c>
      <c r="CF86" s="25">
        <v>0.69515669515669509</v>
      </c>
      <c r="CG86" s="25">
        <v>6.5194681861348538E-2</v>
      </c>
      <c r="CH86" s="25">
        <v>1.2613224102740135</v>
      </c>
      <c r="CI86" s="25">
        <v>0.4309832417621442</v>
      </c>
      <c r="CJ86" s="25">
        <v>0.2367573365959165</v>
      </c>
      <c r="CK86" s="25">
        <v>19.886875690928168</v>
      </c>
      <c r="CL86" s="25">
        <v>153.17437299688567</v>
      </c>
      <c r="CM86" s="25">
        <v>1.011444832557318</v>
      </c>
      <c r="CN86" s="25">
        <v>221.72228430755288</v>
      </c>
      <c r="CO86" s="25">
        <v>16.675991291699596</v>
      </c>
      <c r="CP86" s="25">
        <v>1.1094196003805901</v>
      </c>
      <c r="CQ86" s="25">
        <v>0.18786869647954327</v>
      </c>
      <c r="CR86" s="25">
        <v>0.32124285981050221</v>
      </c>
      <c r="CS86" s="25">
        <v>0.12783485493874919</v>
      </c>
      <c r="CT86" s="25">
        <v>0.13471620808622875</v>
      </c>
      <c r="CU86" s="25">
        <v>78.845707534006394</v>
      </c>
      <c r="CV86" s="25">
        <v>12.439464275582443</v>
      </c>
      <c r="CW86" s="25">
        <v>2.1054849501997506</v>
      </c>
      <c r="CX86" s="25">
        <v>96.026263643863331</v>
      </c>
      <c r="CY86" s="25">
        <v>9.0905030219752536</v>
      </c>
    </row>
    <row r="87" spans="1:103">
      <c r="A87" t="s">
        <v>177</v>
      </c>
      <c r="B87" t="s">
        <v>1090</v>
      </c>
      <c r="C87" t="s">
        <v>166</v>
      </c>
      <c r="D87" t="s">
        <v>167</v>
      </c>
      <c r="E87" t="s">
        <v>959</v>
      </c>
      <c r="F87" t="s">
        <v>188</v>
      </c>
      <c r="G87" t="s">
        <v>246</v>
      </c>
      <c r="H87">
        <v>10.77826</v>
      </c>
      <c r="I87">
        <v>8.5844100000000001</v>
      </c>
      <c r="J87">
        <v>743</v>
      </c>
      <c r="K87" t="s">
        <v>78</v>
      </c>
      <c r="L87" s="18">
        <v>1.5</v>
      </c>
      <c r="M87" t="s">
        <v>333</v>
      </c>
      <c r="P87" t="s">
        <v>159</v>
      </c>
      <c r="Q87">
        <v>350</v>
      </c>
      <c r="R87">
        <v>6000</v>
      </c>
      <c r="S87" t="s">
        <v>334</v>
      </c>
      <c r="T87">
        <v>4500</v>
      </c>
      <c r="W87">
        <v>2015</v>
      </c>
      <c r="X87">
        <v>1</v>
      </c>
      <c r="Y87" s="19" t="s">
        <v>387</v>
      </c>
      <c r="Z87" s="24">
        <v>6.8</v>
      </c>
      <c r="AA87" s="32">
        <v>1.315370603894835</v>
      </c>
      <c r="AB87" s="26">
        <v>6.6525736110892644E-2</v>
      </c>
      <c r="AC87" s="25">
        <v>5.3346</v>
      </c>
      <c r="AD87" s="27">
        <v>30.799999999999997</v>
      </c>
      <c r="AE87" s="27">
        <v>38.800000000000004</v>
      </c>
      <c r="AF87" s="27">
        <v>30.4</v>
      </c>
      <c r="AG87" s="25">
        <v>9.7778916773697553</v>
      </c>
      <c r="AH87" s="25">
        <v>1.1140182958014568</v>
      </c>
      <c r="AI87" s="25">
        <v>8.9442396561894566E-2</v>
      </c>
      <c r="AJ87" s="28">
        <v>7.7414811849190843E-2</v>
      </c>
      <c r="AK87" s="25">
        <v>0</v>
      </c>
      <c r="AL87" s="25">
        <f t="shared" si="5"/>
        <v>11.058767181582299</v>
      </c>
      <c r="AM87" s="29">
        <v>5.96952080072026</v>
      </c>
      <c r="AN87" s="29">
        <v>4.2449641746654034</v>
      </c>
      <c r="AO87" s="30">
        <v>20.293988781728736</v>
      </c>
      <c r="AP87" s="30">
        <v>121.79723759428245</v>
      </c>
      <c r="AQ87" s="31">
        <v>1.4787522035836267</v>
      </c>
      <c r="AR87" s="28">
        <v>2.6786000000000001E-2</v>
      </c>
      <c r="AS87" s="28">
        <v>8.0910899999999994</v>
      </c>
      <c r="AT87" t="s">
        <v>155</v>
      </c>
      <c r="AU87">
        <v>1</v>
      </c>
      <c r="AV87" t="s">
        <v>409</v>
      </c>
      <c r="AW87" t="s">
        <v>1006</v>
      </c>
      <c r="AX87" t="s">
        <v>1091</v>
      </c>
      <c r="AY87" s="19" t="s">
        <v>387</v>
      </c>
      <c r="AZ87" s="19" t="s">
        <v>387</v>
      </c>
      <c r="BA87" s="22">
        <v>42315</v>
      </c>
      <c r="BB87" t="s">
        <v>400</v>
      </c>
      <c r="BC87" s="15">
        <v>42195</v>
      </c>
      <c r="BD87" t="s">
        <v>161</v>
      </c>
      <c r="BE87">
        <v>38</v>
      </c>
      <c r="BF87">
        <v>28</v>
      </c>
      <c r="BG87">
        <v>4.8600000000000003</v>
      </c>
      <c r="BH87">
        <v>2.66</v>
      </c>
      <c r="BI87">
        <v>1</v>
      </c>
      <c r="BJ87">
        <v>0.55000000000000004</v>
      </c>
      <c r="BK87">
        <v>0.09</v>
      </c>
      <c r="BL87">
        <v>12.8</v>
      </c>
      <c r="BM87">
        <f t="shared" si="8"/>
        <v>85.9375</v>
      </c>
      <c r="BN87">
        <v>0.185</v>
      </c>
      <c r="BO87">
        <v>27.6</v>
      </c>
      <c r="BP87">
        <f t="shared" si="7"/>
        <v>2605.669934640523</v>
      </c>
      <c r="BQ87">
        <f t="shared" si="6"/>
        <v>2592</v>
      </c>
      <c r="BR87">
        <f t="shared" si="9"/>
        <v>2.605669934640523</v>
      </c>
      <c r="BS87">
        <f t="shared" si="9"/>
        <v>2.5920000000000001</v>
      </c>
      <c r="BT87">
        <f t="shared" si="10"/>
        <v>5.1976699346405226</v>
      </c>
      <c r="BU87">
        <v>1.888733705772812</v>
      </c>
      <c r="BV87">
        <v>0.12582092571247072</v>
      </c>
      <c r="BW87">
        <v>1.4065348866946308</v>
      </c>
      <c r="BX87">
        <v>0.44725597391741445</v>
      </c>
      <c r="BY87">
        <v>0.28222774732825917</v>
      </c>
      <c r="BZ87">
        <v>0.12676033645527307</v>
      </c>
      <c r="CA87">
        <v>4.6873795712433353</v>
      </c>
      <c r="CB87">
        <v>176.67566801910064</v>
      </c>
      <c r="CC87">
        <v>42.245931248540465</v>
      </c>
      <c r="CD87">
        <v>11.033768021799279</v>
      </c>
      <c r="CE87">
        <v>2.7871930640539624</v>
      </c>
      <c r="CF87" s="25">
        <v>0.33875000000000005</v>
      </c>
      <c r="CG87" s="25">
        <v>4.6388888888888896E-2</v>
      </c>
      <c r="CH87" s="25">
        <v>0.74564037405179595</v>
      </c>
      <c r="CI87" s="25">
        <v>0.29153401558523434</v>
      </c>
      <c r="CJ87" s="25">
        <v>0.10716197694539327</v>
      </c>
      <c r="CK87" s="25">
        <v>16.688577731037746</v>
      </c>
      <c r="CL87" s="25">
        <v>118.72910685339075</v>
      </c>
      <c r="CM87" s="25">
        <v>1.0149002321805005</v>
      </c>
      <c r="CN87" s="25">
        <v>757.95851169203229</v>
      </c>
      <c r="CO87" s="25">
        <v>10.295661801175088</v>
      </c>
      <c r="CP87" s="25">
        <v>1.0901477832512316</v>
      </c>
      <c r="CQ87" s="25">
        <v>0.23177339901477831</v>
      </c>
      <c r="CR87" s="25">
        <v>0.29515290440239922</v>
      </c>
      <c r="CS87" s="25">
        <v>0.14407352922839481</v>
      </c>
      <c r="CT87" s="25">
        <v>0.14098307995323181</v>
      </c>
      <c r="CU87" s="25">
        <v>78.431468159283057</v>
      </c>
      <c r="CV87" s="25">
        <v>12.259356202094279</v>
      </c>
      <c r="CW87" s="25">
        <v>2.0750001294922251</v>
      </c>
      <c r="CX87" s="25">
        <v>206.07684419125798</v>
      </c>
      <c r="CY87" s="25">
        <v>9.6107686987016816</v>
      </c>
    </row>
    <row r="88" spans="1:103">
      <c r="A88" t="s">
        <v>177</v>
      </c>
      <c r="B88" t="s">
        <v>1090</v>
      </c>
      <c r="C88" t="s">
        <v>166</v>
      </c>
      <c r="D88" t="s">
        <v>167</v>
      </c>
      <c r="E88" t="s">
        <v>959</v>
      </c>
      <c r="F88" t="s">
        <v>188</v>
      </c>
      <c r="G88" t="s">
        <v>246</v>
      </c>
      <c r="H88">
        <v>10.77826</v>
      </c>
      <c r="I88">
        <v>8.5844100000000001</v>
      </c>
      <c r="J88">
        <v>743</v>
      </c>
      <c r="K88" t="s">
        <v>78</v>
      </c>
      <c r="L88" s="18">
        <v>1.5</v>
      </c>
      <c r="M88" t="s">
        <v>333</v>
      </c>
      <c r="P88" t="s">
        <v>159</v>
      </c>
      <c r="Q88">
        <v>350</v>
      </c>
      <c r="R88">
        <v>6000</v>
      </c>
      <c r="S88" t="s">
        <v>334</v>
      </c>
      <c r="T88">
        <v>4500</v>
      </c>
      <c r="W88">
        <v>2015</v>
      </c>
      <c r="X88">
        <v>1</v>
      </c>
      <c r="Y88" s="19"/>
      <c r="Z88" s="24"/>
      <c r="AA88" s="25"/>
      <c r="AB88" s="26"/>
      <c r="AC88" s="25"/>
      <c r="AD88" s="27"/>
      <c r="AE88" s="27"/>
      <c r="AF88" s="27"/>
      <c r="AG88" s="25"/>
      <c r="AH88" s="25"/>
      <c r="AI88" s="25"/>
      <c r="AJ88" s="28"/>
      <c r="AK88" s="25"/>
      <c r="AL88" s="25"/>
      <c r="AM88" s="29"/>
      <c r="AN88" s="29"/>
      <c r="AO88" s="30"/>
      <c r="AP88" s="30"/>
      <c r="AQ88" s="31"/>
      <c r="AR88" s="28"/>
      <c r="AS88" s="28"/>
      <c r="AT88" t="s">
        <v>156</v>
      </c>
      <c r="AU88">
        <v>2</v>
      </c>
      <c r="AV88" t="s">
        <v>409</v>
      </c>
      <c r="AW88" t="s">
        <v>1006</v>
      </c>
      <c r="AX88" t="s">
        <v>1091</v>
      </c>
      <c r="AY88" s="19" t="s">
        <v>387</v>
      </c>
      <c r="AZ88" s="19" t="s">
        <v>387</v>
      </c>
      <c r="BA88" s="22">
        <v>42315</v>
      </c>
      <c r="BB88" t="s">
        <v>400</v>
      </c>
      <c r="BC88" s="15">
        <v>42195</v>
      </c>
      <c r="BD88" t="s">
        <v>161</v>
      </c>
      <c r="BE88">
        <v>39</v>
      </c>
      <c r="BF88">
        <v>45</v>
      </c>
      <c r="BG88">
        <v>5.74</v>
      </c>
      <c r="BH88">
        <v>2.76</v>
      </c>
      <c r="BI88">
        <v>0.46</v>
      </c>
      <c r="BJ88">
        <v>0.22600000000000001</v>
      </c>
      <c r="BK88">
        <v>3.4000000000000002E-2</v>
      </c>
      <c r="BL88">
        <v>8.1999999999999993</v>
      </c>
      <c r="BM88">
        <f t="shared" si="8"/>
        <v>86.92307692307692</v>
      </c>
      <c r="BN88">
        <v>0.187</v>
      </c>
      <c r="BO88">
        <v>19.8</v>
      </c>
      <c r="BP88">
        <f t="shared" si="7"/>
        <v>2878.8923076923079</v>
      </c>
      <c r="BQ88">
        <f t="shared" si="6"/>
        <v>3061.333333333333</v>
      </c>
      <c r="BR88">
        <f t="shared" si="9"/>
        <v>2.8788923076923081</v>
      </c>
      <c r="BS88">
        <f t="shared" si="9"/>
        <v>3.0613333333333332</v>
      </c>
      <c r="BT88">
        <f t="shared" si="10"/>
        <v>5.9402256410256413</v>
      </c>
      <c r="BU88">
        <v>1.687732342007435</v>
      </c>
      <c r="BV88">
        <v>0.19098748135489843</v>
      </c>
      <c r="BW88">
        <v>1.7438417713962817</v>
      </c>
      <c r="BX88">
        <v>0.49024108538391664</v>
      </c>
      <c r="BY88">
        <v>0.20402597944963335</v>
      </c>
      <c r="BZ88">
        <v>0.13383032227841046</v>
      </c>
      <c r="CA88">
        <v>5.459804459853574</v>
      </c>
      <c r="CB88">
        <v>146.37130587176335</v>
      </c>
      <c r="CC88">
        <v>50.421371985460681</v>
      </c>
      <c r="CD88">
        <v>9.4671501807628236</v>
      </c>
      <c r="CE88">
        <v>3.0986876272949235</v>
      </c>
      <c r="CF88" s="25"/>
      <c r="CG88" s="25"/>
      <c r="CH88" s="25"/>
      <c r="CI88" s="25"/>
      <c r="CJ88" s="25"/>
      <c r="CK88" s="25"/>
      <c r="CL88" s="25"/>
      <c r="CM88" s="25"/>
      <c r="CN88" s="25"/>
      <c r="CO88" s="25"/>
      <c r="CP88" s="25">
        <v>1.3433268858800773</v>
      </c>
      <c r="CQ88" s="25">
        <v>0.21029980657640235</v>
      </c>
      <c r="CR88" s="25">
        <v>0.37832181642282919</v>
      </c>
      <c r="CS88" s="25">
        <v>0.16413582556928438</v>
      </c>
      <c r="CT88" s="25">
        <v>0.14548999167814516</v>
      </c>
      <c r="CU88" s="25">
        <v>78.653119093522747</v>
      </c>
      <c r="CV88" s="25">
        <v>12.409079653512139</v>
      </c>
      <c r="CW88" s="25">
        <v>1.4340499107889058</v>
      </c>
      <c r="CX88" s="25">
        <v>150.07256245055279</v>
      </c>
      <c r="CY88" s="25">
        <v>10.387048800810927</v>
      </c>
    </row>
    <row r="89" spans="1:103">
      <c r="A89" t="s">
        <v>177</v>
      </c>
      <c r="B89" t="s">
        <v>1090</v>
      </c>
      <c r="C89" t="s">
        <v>166</v>
      </c>
      <c r="D89" t="s">
        <v>167</v>
      </c>
      <c r="E89" t="s">
        <v>959</v>
      </c>
      <c r="F89" t="s">
        <v>188</v>
      </c>
      <c r="G89" t="s">
        <v>246</v>
      </c>
      <c r="H89">
        <v>10.77826</v>
      </c>
      <c r="I89">
        <v>8.5844100000000001</v>
      </c>
      <c r="J89">
        <v>743</v>
      </c>
      <c r="K89" t="s">
        <v>78</v>
      </c>
      <c r="L89" s="18">
        <v>1.5</v>
      </c>
      <c r="M89" t="s">
        <v>333</v>
      </c>
      <c r="P89" t="s">
        <v>159</v>
      </c>
      <c r="Q89">
        <v>350</v>
      </c>
      <c r="R89">
        <v>6000</v>
      </c>
      <c r="S89" t="s">
        <v>334</v>
      </c>
      <c r="T89">
        <v>4500</v>
      </c>
      <c r="W89">
        <v>2015</v>
      </c>
      <c r="X89">
        <v>1</v>
      </c>
      <c r="Y89" s="19"/>
      <c r="Z89" s="24"/>
      <c r="AA89" s="25"/>
      <c r="AB89" s="26"/>
      <c r="AC89" s="25"/>
      <c r="AD89" s="27"/>
      <c r="AE89" s="27"/>
      <c r="AF89" s="27"/>
      <c r="AG89" s="25"/>
      <c r="AH89" s="25"/>
      <c r="AI89" s="25"/>
      <c r="AJ89" s="28"/>
      <c r="AK89" s="25"/>
      <c r="AL89" s="25"/>
      <c r="AM89" s="29"/>
      <c r="AN89" s="29"/>
      <c r="AO89" s="30"/>
      <c r="AP89" s="30"/>
      <c r="AQ89" s="31"/>
      <c r="AR89" s="28"/>
      <c r="AS89" s="28"/>
      <c r="AT89" t="s">
        <v>157</v>
      </c>
      <c r="AU89">
        <v>3</v>
      </c>
      <c r="AV89" t="s">
        <v>409</v>
      </c>
      <c r="AW89" t="s">
        <v>1006</v>
      </c>
      <c r="AX89" t="s">
        <v>1091</v>
      </c>
      <c r="AY89" s="19" t="s">
        <v>387</v>
      </c>
      <c r="AZ89" s="19" t="s">
        <v>387</v>
      </c>
      <c r="BA89" s="22">
        <v>42315</v>
      </c>
      <c r="BB89" t="s">
        <v>400</v>
      </c>
      <c r="BC89" s="15">
        <v>42195</v>
      </c>
      <c r="BD89" t="s">
        <v>161</v>
      </c>
      <c r="BE89">
        <v>50</v>
      </c>
      <c r="BF89">
        <v>49</v>
      </c>
      <c r="BG89">
        <v>6.1</v>
      </c>
      <c r="BH89">
        <v>4.84</v>
      </c>
      <c r="BI89">
        <v>0.66</v>
      </c>
      <c r="BJ89">
        <v>0.35</v>
      </c>
      <c r="BK89">
        <v>8.5000000000000006E-2</v>
      </c>
      <c r="BL89">
        <v>9.8000000000000007</v>
      </c>
      <c r="BM89">
        <f t="shared" si="8"/>
        <v>80.459770114942515</v>
      </c>
      <c r="BN89">
        <v>0.215</v>
      </c>
      <c r="BO89">
        <v>23.1</v>
      </c>
      <c r="BP89">
        <f t="shared" si="7"/>
        <v>4591.655022162121</v>
      </c>
      <c r="BQ89">
        <f t="shared" si="6"/>
        <v>3253.333333333333</v>
      </c>
      <c r="BR89">
        <f t="shared" si="9"/>
        <v>4.5916550221621213</v>
      </c>
      <c r="BS89">
        <f t="shared" si="9"/>
        <v>3.253333333333333</v>
      </c>
      <c r="BT89">
        <f t="shared" si="10"/>
        <v>7.8449883554954543</v>
      </c>
      <c r="BU89">
        <v>2.8242368177613324</v>
      </c>
      <c r="BV89">
        <v>0.18815146897367999</v>
      </c>
      <c r="BW89">
        <v>2.148477451523676</v>
      </c>
      <c r="BX89">
        <v>0.4830582108597764</v>
      </c>
      <c r="BY89">
        <v>0.24174382051785903</v>
      </c>
      <c r="BZ89">
        <v>0.19026710754188966</v>
      </c>
      <c r="CA89">
        <v>7.1352142859162448</v>
      </c>
      <c r="CB89">
        <v>144.82498821576385</v>
      </c>
      <c r="CC89">
        <v>81.249441440955096</v>
      </c>
      <c r="CD89">
        <v>12.914607352801371</v>
      </c>
      <c r="CE89">
        <v>3.8975667727442298</v>
      </c>
      <c r="CF89" s="25">
        <v>0.40604878048780496</v>
      </c>
      <c r="CG89" s="25">
        <v>3.1800000000000002E-2</v>
      </c>
      <c r="CH89" s="25">
        <v>1.2389328448648389</v>
      </c>
      <c r="CI89" s="25">
        <v>0.25660416990680368</v>
      </c>
      <c r="CJ89" s="25">
        <v>0.13718053089093413</v>
      </c>
      <c r="CK89" s="25">
        <v>19.235725287202495</v>
      </c>
      <c r="CL89" s="25">
        <v>50.035073988804108</v>
      </c>
      <c r="CM89" s="25">
        <v>1.0144051588965102</v>
      </c>
      <c r="CN89" s="25">
        <v>327.14203695859226</v>
      </c>
      <c r="CO89" s="25">
        <v>12.874963498420829</v>
      </c>
      <c r="CP89" s="25"/>
      <c r="CQ89" s="25"/>
      <c r="CR89" s="25"/>
      <c r="CS89" s="25"/>
      <c r="CT89" s="25"/>
      <c r="CU89" s="25"/>
      <c r="CV89" s="25"/>
      <c r="CW89" s="25"/>
      <c r="CX89" s="25"/>
      <c r="CY89" s="25"/>
    </row>
    <row r="90" spans="1:103">
      <c r="A90" t="s">
        <v>177</v>
      </c>
      <c r="B90" t="s">
        <v>1090</v>
      </c>
      <c r="C90" t="s">
        <v>166</v>
      </c>
      <c r="D90" t="s">
        <v>167</v>
      </c>
      <c r="E90" t="s">
        <v>959</v>
      </c>
      <c r="F90" t="s">
        <v>188</v>
      </c>
      <c r="G90" t="s">
        <v>246</v>
      </c>
      <c r="H90">
        <v>10.77826</v>
      </c>
      <c r="I90">
        <v>8.5844100000000001</v>
      </c>
      <c r="J90">
        <v>743</v>
      </c>
      <c r="K90" t="s">
        <v>78</v>
      </c>
      <c r="L90" s="18">
        <v>1.5</v>
      </c>
      <c r="M90" t="s">
        <v>333</v>
      </c>
      <c r="P90" t="s">
        <v>159</v>
      </c>
      <c r="Q90">
        <v>350</v>
      </c>
      <c r="R90">
        <v>6000</v>
      </c>
      <c r="S90" t="s">
        <v>334</v>
      </c>
      <c r="T90">
        <v>4500</v>
      </c>
      <c r="W90">
        <v>2015</v>
      </c>
      <c r="X90">
        <v>1</v>
      </c>
      <c r="Y90" s="19"/>
      <c r="Z90" s="24"/>
      <c r="AA90" s="25"/>
      <c r="AB90" s="26"/>
      <c r="AC90" s="25"/>
      <c r="AD90" s="27"/>
      <c r="AE90" s="27"/>
      <c r="AF90" s="27"/>
      <c r="AG90" s="25"/>
      <c r="AH90" s="25"/>
      <c r="AI90" s="25"/>
      <c r="AJ90" s="28"/>
      <c r="AK90" s="25"/>
      <c r="AL90" s="25"/>
      <c r="AM90" s="29"/>
      <c r="AN90" s="29"/>
      <c r="AO90" s="30"/>
      <c r="AP90" s="30"/>
      <c r="AQ90" s="31"/>
      <c r="AR90" s="28"/>
      <c r="AS90" s="28"/>
      <c r="AT90" t="s">
        <v>158</v>
      </c>
      <c r="AU90">
        <v>4</v>
      </c>
      <c r="AV90" t="s">
        <v>409</v>
      </c>
      <c r="AW90" t="s">
        <v>1006</v>
      </c>
      <c r="AX90" t="s">
        <v>1091</v>
      </c>
      <c r="AY90" s="19" t="s">
        <v>387</v>
      </c>
      <c r="AZ90" s="19" t="s">
        <v>387</v>
      </c>
      <c r="BA90" s="22">
        <v>42315</v>
      </c>
      <c r="BB90" t="s">
        <v>400</v>
      </c>
      <c r="BC90" s="15">
        <v>42195</v>
      </c>
      <c r="BD90" t="s">
        <v>161</v>
      </c>
      <c r="BE90">
        <v>50</v>
      </c>
      <c r="BF90">
        <v>48</v>
      </c>
      <c r="BG90">
        <v>7.22</v>
      </c>
      <c r="BH90">
        <v>4.9000000000000004</v>
      </c>
      <c r="BI90">
        <v>0.82</v>
      </c>
      <c r="BJ90">
        <v>0.499</v>
      </c>
      <c r="BK90">
        <v>0.121</v>
      </c>
      <c r="BL90">
        <v>9.9</v>
      </c>
      <c r="BM90">
        <f t="shared" si="8"/>
        <v>80.483870967741936</v>
      </c>
      <c r="BN90">
        <v>0.22</v>
      </c>
      <c r="BO90">
        <v>22.3</v>
      </c>
      <c r="BP90">
        <f t="shared" si="7"/>
        <v>4644.8136200716835</v>
      </c>
      <c r="BQ90">
        <f t="shared" si="6"/>
        <v>3850.6666666666665</v>
      </c>
      <c r="BR90">
        <f t="shared" si="9"/>
        <v>4.6448136200716839</v>
      </c>
      <c r="BS90">
        <f t="shared" si="9"/>
        <v>3.8506666666666667</v>
      </c>
      <c r="BT90">
        <f t="shared" si="10"/>
        <v>8.495480286738351</v>
      </c>
      <c r="BU90">
        <v>2.7052884615384616</v>
      </c>
      <c r="BV90">
        <v>0.27031983673052867</v>
      </c>
      <c r="BW90">
        <v>2.4761540194837655</v>
      </c>
      <c r="BX90">
        <v>0.63310488695663936</v>
      </c>
      <c r="BY90">
        <v>0.28770959098833188</v>
      </c>
      <c r="BZ90">
        <v>0.2404896899729021</v>
      </c>
      <c r="CA90">
        <v>7.2040973077103958</v>
      </c>
      <c r="CB90">
        <v>155.51449591592456</v>
      </c>
      <c r="CC90">
        <v>106.37088259843767</v>
      </c>
      <c r="CD90">
        <v>15.291733268809441</v>
      </c>
      <c r="CE90">
        <v>63.426380210354495</v>
      </c>
      <c r="CF90" s="25">
        <v>0.34259980525803313</v>
      </c>
      <c r="CG90" s="25">
        <v>3.9581304771178188E-2</v>
      </c>
      <c r="CH90" s="25">
        <v>0.49279145975124405</v>
      </c>
      <c r="CI90" s="25">
        <v>0.21752446703921649</v>
      </c>
      <c r="CJ90" s="25">
        <v>9.4143734337418447E-2</v>
      </c>
      <c r="CK90" s="25">
        <v>13.86182918553952</v>
      </c>
      <c r="CL90" s="25">
        <v>54.598267954561443</v>
      </c>
      <c r="CM90" s="25">
        <v>0.99451486166324521</v>
      </c>
      <c r="CN90" s="25">
        <v>98.372794494380059</v>
      </c>
      <c r="CO90" s="25">
        <v>7.5412764877955105</v>
      </c>
      <c r="CP90" s="25">
        <v>1.1576354679802956</v>
      </c>
      <c r="CQ90" s="25">
        <v>0.21517241379310345</v>
      </c>
      <c r="CR90" s="25">
        <v>0.29586686885426761</v>
      </c>
      <c r="CS90" s="25">
        <v>0.14442203800737013</v>
      </c>
      <c r="CT90" s="25">
        <v>0.13994736530443241</v>
      </c>
      <c r="CU90" s="25">
        <v>77.160714502497015</v>
      </c>
      <c r="CV90" s="25">
        <v>12.28901115178488</v>
      </c>
      <c r="CW90" s="25">
        <v>2.0800194815229269</v>
      </c>
      <c r="CX90" s="25">
        <v>148.62048153666257</v>
      </c>
      <c r="CY90" s="25">
        <v>8.9805549931656845</v>
      </c>
    </row>
    <row r="91" spans="1:103">
      <c r="A91" t="s">
        <v>177</v>
      </c>
      <c r="B91" t="s">
        <v>1090</v>
      </c>
      <c r="C91" t="s">
        <v>166</v>
      </c>
      <c r="D91" t="s">
        <v>167</v>
      </c>
      <c r="E91" t="s">
        <v>959</v>
      </c>
      <c r="F91" t="s">
        <v>188</v>
      </c>
      <c r="G91" t="s">
        <v>246</v>
      </c>
      <c r="H91">
        <v>10.77826</v>
      </c>
      <c r="I91">
        <v>8.5844100000000001</v>
      </c>
      <c r="J91">
        <v>743</v>
      </c>
      <c r="K91" t="s">
        <v>78</v>
      </c>
      <c r="L91" s="18">
        <v>1.5</v>
      </c>
      <c r="M91" t="s">
        <v>333</v>
      </c>
      <c r="P91" t="s">
        <v>159</v>
      </c>
      <c r="Q91">
        <v>350</v>
      </c>
      <c r="R91">
        <v>6000</v>
      </c>
      <c r="S91" t="s">
        <v>334</v>
      </c>
      <c r="T91">
        <v>4500</v>
      </c>
      <c r="W91">
        <v>2015</v>
      </c>
      <c r="X91">
        <v>1</v>
      </c>
      <c r="Y91" s="19"/>
      <c r="Z91" s="24"/>
      <c r="AA91" s="25"/>
      <c r="AB91" s="26"/>
      <c r="AC91" s="25"/>
      <c r="AD91" s="27"/>
      <c r="AE91" s="27"/>
      <c r="AF91" s="27"/>
      <c r="AG91" s="25"/>
      <c r="AH91" s="25"/>
      <c r="AI91" s="25"/>
      <c r="AJ91" s="28"/>
      <c r="AK91" s="25"/>
      <c r="AL91" s="25"/>
      <c r="AM91" s="29"/>
      <c r="AN91" s="29"/>
      <c r="AO91" s="30"/>
      <c r="AP91" s="30"/>
      <c r="AQ91" s="31"/>
      <c r="AR91" s="28"/>
      <c r="AS91" s="28"/>
      <c r="AT91" t="s">
        <v>159</v>
      </c>
      <c r="AU91">
        <v>5</v>
      </c>
      <c r="AV91" t="s">
        <v>409</v>
      </c>
      <c r="AW91" t="s">
        <v>1006</v>
      </c>
      <c r="AX91" t="s">
        <v>1091</v>
      </c>
      <c r="AY91" s="19" t="s">
        <v>387</v>
      </c>
      <c r="AZ91" s="19" t="s">
        <v>387</v>
      </c>
      <c r="BA91" s="22">
        <v>42315</v>
      </c>
      <c r="BB91" t="s">
        <v>400</v>
      </c>
      <c r="BC91" s="15">
        <v>42195</v>
      </c>
      <c r="BD91" t="s">
        <v>161</v>
      </c>
      <c r="BE91">
        <v>50</v>
      </c>
      <c r="BF91">
        <v>50</v>
      </c>
      <c r="BG91">
        <v>7.48</v>
      </c>
      <c r="BH91">
        <v>6.32</v>
      </c>
      <c r="BI91">
        <v>0.82</v>
      </c>
      <c r="BJ91">
        <v>0.47199999999999998</v>
      </c>
      <c r="BK91">
        <v>8.7999999999999995E-2</v>
      </c>
      <c r="BL91">
        <v>8.6</v>
      </c>
      <c r="BM91">
        <f t="shared" si="8"/>
        <v>84.285714285714292</v>
      </c>
      <c r="BN91">
        <v>0.307</v>
      </c>
      <c r="BO91">
        <v>26</v>
      </c>
      <c r="BP91">
        <f t="shared" si="7"/>
        <v>6364.3757236227839</v>
      </c>
      <c r="BQ91">
        <f t="shared" si="6"/>
        <v>3989.3333333333335</v>
      </c>
      <c r="BR91">
        <f t="shared" si="9"/>
        <v>6.3643757236227838</v>
      </c>
      <c r="BS91">
        <f t="shared" si="9"/>
        <v>3.9893333333333336</v>
      </c>
      <c r="BT91">
        <f t="shared" si="10"/>
        <v>10.353709056956117</v>
      </c>
      <c r="BU91">
        <v>2.7402234636871512</v>
      </c>
      <c r="BV91">
        <v>0.30688769227964857</v>
      </c>
      <c r="BW91">
        <v>2.6273444780192343</v>
      </c>
      <c r="BX91">
        <v>0.55431928497203509</v>
      </c>
      <c r="BY91">
        <v>0.19182830925314159</v>
      </c>
      <c r="BZ91">
        <v>0.17662815887775524</v>
      </c>
      <c r="CA91">
        <v>7.7353715527290232</v>
      </c>
      <c r="CB91">
        <v>111.3918444040229</v>
      </c>
      <c r="CC91">
        <v>47.299944571171721</v>
      </c>
      <c r="CD91">
        <v>11.011509845062239</v>
      </c>
      <c r="CE91">
        <v>4.9863473864506744</v>
      </c>
      <c r="CF91" s="25">
        <v>0.81077216396568175</v>
      </c>
      <c r="CG91" s="25">
        <v>8.7368922783603434E-2</v>
      </c>
      <c r="CH91" s="25">
        <v>1.1855503158296266</v>
      </c>
      <c r="CI91" s="25">
        <v>0.3235547215551981</v>
      </c>
      <c r="CJ91" s="25">
        <v>0.13919060970305372</v>
      </c>
      <c r="CK91" s="25">
        <v>11.516112243331161</v>
      </c>
      <c r="CL91" s="25">
        <v>66.484408946240734</v>
      </c>
      <c r="CM91" s="25">
        <v>1.006062204033791</v>
      </c>
      <c r="CN91" s="25">
        <v>124.47126419700803</v>
      </c>
      <c r="CO91" s="25">
        <v>11.489301074198972</v>
      </c>
      <c r="CP91" s="25">
        <v>1.2895220588235297</v>
      </c>
      <c r="CQ91" s="25">
        <v>0.21176470588235294</v>
      </c>
      <c r="CR91" s="25">
        <v>0.35688276708972771</v>
      </c>
      <c r="CS91" s="25">
        <v>0.16098995445152139</v>
      </c>
      <c r="CT91" s="25">
        <v>0.149557579649889</v>
      </c>
      <c r="CU91" s="25">
        <v>77.145632383536679</v>
      </c>
      <c r="CV91" s="25">
        <v>17.953590144082124</v>
      </c>
      <c r="CW91" s="25">
        <v>0.75294223664556148</v>
      </c>
      <c r="CX91" s="25">
        <v>147.19623159381004</v>
      </c>
      <c r="CY91" s="25">
        <v>12.121246201337902</v>
      </c>
    </row>
    <row r="92" spans="1:103">
      <c r="A92" t="s">
        <v>177</v>
      </c>
      <c r="B92" t="s">
        <v>1090</v>
      </c>
      <c r="C92" t="s">
        <v>166</v>
      </c>
      <c r="D92" t="s">
        <v>167</v>
      </c>
      <c r="E92" t="s">
        <v>959</v>
      </c>
      <c r="F92" t="s">
        <v>188</v>
      </c>
      <c r="G92" t="s">
        <v>246</v>
      </c>
      <c r="H92">
        <v>10.77826</v>
      </c>
      <c r="I92">
        <v>8.5844100000000001</v>
      </c>
      <c r="J92">
        <v>743</v>
      </c>
      <c r="K92" t="s">
        <v>78</v>
      </c>
      <c r="L92" s="18">
        <v>1.5</v>
      </c>
      <c r="M92" t="s">
        <v>333</v>
      </c>
      <c r="P92" t="s">
        <v>159</v>
      </c>
      <c r="Q92">
        <v>350</v>
      </c>
      <c r="R92">
        <v>6000</v>
      </c>
      <c r="S92" t="s">
        <v>334</v>
      </c>
      <c r="T92">
        <v>4500</v>
      </c>
      <c r="W92">
        <v>2015</v>
      </c>
      <c r="X92">
        <v>1</v>
      </c>
      <c r="Y92" s="19"/>
      <c r="Z92" s="24"/>
      <c r="AA92" s="25"/>
      <c r="AB92" s="26"/>
      <c r="AC92" s="25"/>
      <c r="AD92" s="27"/>
      <c r="AE92" s="27"/>
      <c r="AF92" s="27"/>
      <c r="AG92" s="25"/>
      <c r="AH92" s="25"/>
      <c r="AI92" s="25"/>
      <c r="AJ92" s="28"/>
      <c r="AK92" s="25"/>
      <c r="AL92" s="25"/>
      <c r="AM92" s="29"/>
      <c r="AN92" s="29"/>
      <c r="AO92" s="30"/>
      <c r="AP92" s="30"/>
      <c r="AQ92" s="31"/>
      <c r="AR92" s="28"/>
      <c r="AS92" s="28"/>
      <c r="AT92" t="s">
        <v>160</v>
      </c>
      <c r="AU92">
        <v>6</v>
      </c>
      <c r="AV92" t="s">
        <v>409</v>
      </c>
      <c r="AW92" t="s">
        <v>1006</v>
      </c>
      <c r="AX92" t="s">
        <v>1091</v>
      </c>
      <c r="AY92" s="19" t="s">
        <v>387</v>
      </c>
      <c r="AZ92" s="19" t="s">
        <v>387</v>
      </c>
      <c r="BA92" s="22">
        <v>42315</v>
      </c>
      <c r="BB92" t="s">
        <v>400</v>
      </c>
      <c r="BC92" s="15">
        <v>42195</v>
      </c>
      <c r="BD92" t="s">
        <v>161</v>
      </c>
      <c r="BE92">
        <v>40</v>
      </c>
      <c r="BF92">
        <v>38</v>
      </c>
      <c r="BG92">
        <v>4.96</v>
      </c>
      <c r="BH92">
        <v>4.12</v>
      </c>
      <c r="BI92">
        <v>0.76</v>
      </c>
      <c r="BJ92">
        <v>0.45</v>
      </c>
      <c r="BK92">
        <v>0.105</v>
      </c>
      <c r="BL92">
        <v>9.1999999999999993</v>
      </c>
      <c r="BM92">
        <f t="shared" si="8"/>
        <v>81.081081081081081</v>
      </c>
      <c r="BN92">
        <v>0.17599999999999999</v>
      </c>
      <c r="BO92">
        <v>24.1</v>
      </c>
      <c r="BP92">
        <f t="shared" si="7"/>
        <v>3964.9814520402751</v>
      </c>
      <c r="BQ92">
        <f t="shared" ref="BQ92:BQ155" si="11">(BG92*0.48)*(10000/9)</f>
        <v>2645.333333333333</v>
      </c>
      <c r="BR92">
        <f t="shared" si="9"/>
        <v>3.9649814520402753</v>
      </c>
      <c r="BS92">
        <f t="shared" si="9"/>
        <v>2.6453333333333329</v>
      </c>
      <c r="BT92">
        <f t="shared" si="10"/>
        <v>6.6103147853736086</v>
      </c>
      <c r="CF92" s="25">
        <v>0.44480220791168357</v>
      </c>
      <c r="CG92" s="25">
        <v>6.7893284268629256E-2</v>
      </c>
      <c r="CH92" s="25">
        <v>1.3287322422520329</v>
      </c>
      <c r="CI92" s="25">
        <v>0.2588772383410175</v>
      </c>
      <c r="CJ92" s="25">
        <v>0.11604367859152852</v>
      </c>
      <c r="CK92" s="25">
        <v>15.117381132465672</v>
      </c>
      <c r="CL92" s="25">
        <v>73.370320706117909</v>
      </c>
      <c r="CM92" s="25">
        <v>1.02339103136705</v>
      </c>
      <c r="CN92" s="25">
        <v>228.25295529588564</v>
      </c>
      <c r="CO92" s="25">
        <v>15.581890531223054</v>
      </c>
      <c r="CP92" s="25">
        <v>1.0792910447761195</v>
      </c>
      <c r="CQ92" s="25">
        <v>0.13423507462686568</v>
      </c>
      <c r="CR92" s="25">
        <v>0.31567753596392945</v>
      </c>
      <c r="CS92" s="25">
        <v>0.14365753251262467</v>
      </c>
      <c r="CT92" s="25">
        <v>0.12695067759418699</v>
      </c>
      <c r="CU92" s="25">
        <v>78.205005787312075</v>
      </c>
      <c r="CV92" s="25">
        <v>6.4160549341399857</v>
      </c>
      <c r="CW92" s="25">
        <v>2.0690087912934985</v>
      </c>
      <c r="CX92" s="25">
        <v>267.30687576746107</v>
      </c>
      <c r="CY92" s="25">
        <v>8.933015962884248</v>
      </c>
    </row>
    <row r="93" spans="1:103">
      <c r="A93" t="s">
        <v>177</v>
      </c>
      <c r="B93" t="s">
        <v>1090</v>
      </c>
      <c r="C93" t="s">
        <v>166</v>
      </c>
      <c r="D93" t="s">
        <v>167</v>
      </c>
      <c r="E93" t="s">
        <v>959</v>
      </c>
      <c r="F93" t="s">
        <v>188</v>
      </c>
      <c r="G93" t="s">
        <v>247</v>
      </c>
      <c r="H93">
        <v>10.791740000000001</v>
      </c>
      <c r="I93">
        <v>8.5840200000000006</v>
      </c>
      <c r="J93">
        <v>741</v>
      </c>
      <c r="K93" t="s">
        <v>79</v>
      </c>
      <c r="L93" s="18">
        <v>2.5</v>
      </c>
      <c r="M93" t="s">
        <v>328</v>
      </c>
      <c r="N93" t="s">
        <v>331</v>
      </c>
      <c r="O93">
        <v>21000</v>
      </c>
      <c r="R93">
        <v>2500</v>
      </c>
      <c r="S93" t="s">
        <v>329</v>
      </c>
      <c r="T93">
        <v>1100</v>
      </c>
      <c r="W93">
        <v>2015</v>
      </c>
      <c r="X93">
        <v>1</v>
      </c>
      <c r="Y93" s="19" t="s">
        <v>388</v>
      </c>
      <c r="Z93" s="24">
        <v>6.3</v>
      </c>
      <c r="AA93" s="32">
        <v>1.4321823245902228</v>
      </c>
      <c r="AB93" s="26">
        <v>8.039768694201746E-2</v>
      </c>
      <c r="AC93" s="25">
        <v>2.2629000000000001</v>
      </c>
      <c r="AD93" s="27">
        <v>28.400000000000006</v>
      </c>
      <c r="AE93" s="27">
        <v>39.199999999999996</v>
      </c>
      <c r="AF93" s="27">
        <v>32.4</v>
      </c>
      <c r="AG93" s="25">
        <v>2.812560493203982</v>
      </c>
      <c r="AH93" s="25">
        <v>1.0930476677105236</v>
      </c>
      <c r="AI93" s="25">
        <v>0.18353403999986895</v>
      </c>
      <c r="AJ93" s="28">
        <v>6.4688294078373537E-2</v>
      </c>
      <c r="AK93" s="25">
        <v>0</v>
      </c>
      <c r="AL93" s="25">
        <f t="shared" si="5"/>
        <v>4.1538304949927483</v>
      </c>
      <c r="AM93" s="29">
        <v>7.9830824323337861</v>
      </c>
      <c r="AN93" s="29">
        <v>4.2449641746654034</v>
      </c>
      <c r="AO93" s="30">
        <v>26.801086648861347</v>
      </c>
      <c r="AP93" s="30">
        <v>101.52809832257148</v>
      </c>
      <c r="AQ93" s="31">
        <v>1.4027080417654352</v>
      </c>
      <c r="AR93" s="28">
        <v>3.46722E-2</v>
      </c>
      <c r="AS93" s="28">
        <v>10.7813</v>
      </c>
      <c r="AT93" t="s">
        <v>155</v>
      </c>
      <c r="AU93">
        <v>1</v>
      </c>
      <c r="AV93" t="s">
        <v>409</v>
      </c>
      <c r="AW93" t="s">
        <v>1006</v>
      </c>
      <c r="AX93" t="s">
        <v>1091</v>
      </c>
      <c r="AY93" s="19" t="s">
        <v>388</v>
      </c>
      <c r="AZ93" s="19" t="s">
        <v>388</v>
      </c>
      <c r="BA93" s="22">
        <v>42315</v>
      </c>
      <c r="BB93" t="s">
        <v>400</v>
      </c>
      <c r="BC93" s="15">
        <v>42195</v>
      </c>
      <c r="BD93" t="s">
        <v>161</v>
      </c>
      <c r="BE93">
        <v>81</v>
      </c>
      <c r="BF93">
        <v>11</v>
      </c>
      <c r="BG93">
        <v>3.82</v>
      </c>
      <c r="BH93">
        <v>0.2</v>
      </c>
      <c r="BI93">
        <v>0.14000000000000001</v>
      </c>
      <c r="BJ93">
        <v>4.2999999999999997E-2</v>
      </c>
      <c r="BK93">
        <v>1.4E-2</v>
      </c>
      <c r="BL93">
        <v>0</v>
      </c>
      <c r="BM93">
        <f t="shared" si="8"/>
        <v>75.438596491228068</v>
      </c>
      <c r="BN93">
        <v>5.1999999999999998E-2</v>
      </c>
      <c r="BO93">
        <v>13.7</v>
      </c>
      <c r="BP93">
        <f t="shared" si="7"/>
        <v>197.22508886595577</v>
      </c>
      <c r="BQ93">
        <f t="shared" si="11"/>
        <v>2037.3333333333333</v>
      </c>
      <c r="BR93">
        <f t="shared" si="9"/>
        <v>0.19722508886595577</v>
      </c>
      <c r="BS93">
        <f t="shared" si="9"/>
        <v>2.0373333333333332</v>
      </c>
      <c r="BT93">
        <f t="shared" si="10"/>
        <v>2.2345584221992891</v>
      </c>
      <c r="BU93">
        <v>1.8137351778656128</v>
      </c>
      <c r="BV93">
        <v>8.0920270889027646E-2</v>
      </c>
      <c r="BW93">
        <v>2.3369206710987007</v>
      </c>
      <c r="BX93">
        <v>0.35619417675533016</v>
      </c>
      <c r="BY93">
        <v>0.28131629263051799</v>
      </c>
      <c r="BZ93">
        <v>0.14169811045369432</v>
      </c>
      <c r="CA93">
        <v>5.1590815692671113</v>
      </c>
      <c r="CB93">
        <v>515.48527053969394</v>
      </c>
      <c r="CC93">
        <v>40.552030527793754</v>
      </c>
      <c r="CD93">
        <v>14.842872333363438</v>
      </c>
      <c r="CE93">
        <v>5.1481912803395007</v>
      </c>
      <c r="CF93" s="25">
        <v>0.56739961759082214</v>
      </c>
      <c r="CG93" s="25">
        <v>6.3193116634799248E-2</v>
      </c>
      <c r="CH93" s="25">
        <v>1.1200221241564006</v>
      </c>
      <c r="CI93" s="25">
        <v>0.169065962396932</v>
      </c>
      <c r="CJ93" s="25">
        <v>0.13651460598369661</v>
      </c>
      <c r="CK93" s="25">
        <v>23.411264835255082</v>
      </c>
      <c r="CL93" s="25">
        <v>61.059272895436095</v>
      </c>
      <c r="CM93" s="25">
        <v>1.9402584570828734</v>
      </c>
      <c r="CN93" s="25">
        <v>175.00395415582346</v>
      </c>
      <c r="CO93" s="25">
        <v>25.459189114296827</v>
      </c>
      <c r="CP93" s="25">
        <v>1.4026548672566372</v>
      </c>
      <c r="CQ93" s="25">
        <v>0.17177974434611606</v>
      </c>
      <c r="CR93" s="25">
        <v>0.27870770024634978</v>
      </c>
      <c r="CS93" s="25">
        <v>0.14296951751016956</v>
      </c>
      <c r="CT93" s="25">
        <v>0.13174832227589994</v>
      </c>
      <c r="CU93" s="25">
        <v>77.830460740437971</v>
      </c>
      <c r="CV93" s="25">
        <v>12.165414775258308</v>
      </c>
      <c r="CW93" s="25">
        <v>2.0590997453581847</v>
      </c>
      <c r="CX93" s="25">
        <v>147.12573531431107</v>
      </c>
      <c r="CY93" s="25">
        <v>8.2424196248806112</v>
      </c>
    </row>
    <row r="94" spans="1:103">
      <c r="A94" t="s">
        <v>177</v>
      </c>
      <c r="B94" t="s">
        <v>1090</v>
      </c>
      <c r="C94" t="s">
        <v>166</v>
      </c>
      <c r="D94" t="s">
        <v>167</v>
      </c>
      <c r="E94" t="s">
        <v>959</v>
      </c>
      <c r="F94" t="s">
        <v>188</v>
      </c>
      <c r="G94" t="s">
        <v>247</v>
      </c>
      <c r="H94">
        <v>10.791740000000001</v>
      </c>
      <c r="I94">
        <v>8.5840200000000006</v>
      </c>
      <c r="J94">
        <v>741</v>
      </c>
      <c r="K94" t="s">
        <v>79</v>
      </c>
      <c r="L94" s="18">
        <v>2.5</v>
      </c>
      <c r="M94" t="s">
        <v>328</v>
      </c>
      <c r="N94" t="s">
        <v>331</v>
      </c>
      <c r="O94">
        <v>21000</v>
      </c>
      <c r="R94">
        <v>2500</v>
      </c>
      <c r="S94" t="s">
        <v>329</v>
      </c>
      <c r="T94">
        <v>1100</v>
      </c>
      <c r="W94">
        <v>2015</v>
      </c>
      <c r="X94">
        <v>1</v>
      </c>
      <c r="Y94" s="19"/>
      <c r="Z94" s="24"/>
      <c r="AA94" s="25"/>
      <c r="AB94" s="26"/>
      <c r="AC94" s="25"/>
      <c r="AD94" s="27"/>
      <c r="AE94" s="27"/>
      <c r="AF94" s="27"/>
      <c r="AG94" s="25"/>
      <c r="AH94" s="25"/>
      <c r="AI94" s="25"/>
      <c r="AJ94" s="28"/>
      <c r="AK94" s="25"/>
      <c r="AL94" s="25"/>
      <c r="AM94" s="29"/>
      <c r="AN94" s="29"/>
      <c r="AO94" s="30"/>
      <c r="AP94" s="30"/>
      <c r="AQ94" s="31"/>
      <c r="AR94" s="28"/>
      <c r="AS94" s="28"/>
      <c r="AT94" t="s">
        <v>156</v>
      </c>
      <c r="AU94">
        <v>2</v>
      </c>
      <c r="AV94" t="s">
        <v>409</v>
      </c>
      <c r="AW94" t="s">
        <v>1006</v>
      </c>
      <c r="AX94" t="s">
        <v>1091</v>
      </c>
      <c r="AY94" s="19" t="s">
        <v>388</v>
      </c>
      <c r="AZ94" s="19" t="s">
        <v>388</v>
      </c>
      <c r="BA94" s="22">
        <v>42315</v>
      </c>
      <c r="BB94" t="s">
        <v>400</v>
      </c>
      <c r="BC94" s="15">
        <v>42195</v>
      </c>
      <c r="BD94" t="s">
        <v>161</v>
      </c>
      <c r="BE94">
        <v>62</v>
      </c>
      <c r="BF94">
        <v>31</v>
      </c>
      <c r="BG94">
        <v>5.48</v>
      </c>
      <c r="BH94">
        <v>0.82</v>
      </c>
      <c r="BI94">
        <v>0.28000000000000003</v>
      </c>
      <c r="BJ94">
        <v>0.22600000000000001</v>
      </c>
      <c r="BK94">
        <v>3.3000000000000002E-2</v>
      </c>
      <c r="BL94">
        <v>9</v>
      </c>
      <c r="BM94">
        <f t="shared" si="8"/>
        <v>87.25868725868726</v>
      </c>
      <c r="BN94">
        <v>0.17799999999999999</v>
      </c>
      <c r="BO94">
        <v>15.6</v>
      </c>
      <c r="BP94">
        <f t="shared" si="7"/>
        <v>851.14290761349571</v>
      </c>
      <c r="BQ94">
        <f t="shared" si="11"/>
        <v>2922.666666666667</v>
      </c>
      <c r="BR94">
        <f t="shared" si="9"/>
        <v>0.85114290761349576</v>
      </c>
      <c r="BS94">
        <f t="shared" si="9"/>
        <v>2.9226666666666672</v>
      </c>
      <c r="BT94">
        <f t="shared" si="10"/>
        <v>3.7738095742801629</v>
      </c>
      <c r="BU94">
        <v>1.2536372453928226</v>
      </c>
      <c r="BV94">
        <v>0.16050577977150776</v>
      </c>
      <c r="BW94">
        <v>2.5101248149605917</v>
      </c>
      <c r="BX94">
        <v>0.28437234134635736</v>
      </c>
      <c r="BY94">
        <v>0.20666288894646759</v>
      </c>
      <c r="BZ94">
        <v>0.10431738766003293</v>
      </c>
      <c r="CA94">
        <v>3.3403871786780313</v>
      </c>
      <c r="CB94">
        <v>89.783386738405952</v>
      </c>
      <c r="CC94">
        <v>46.206171470027527</v>
      </c>
      <c r="CD94">
        <v>8.6215821558734973</v>
      </c>
      <c r="CE94">
        <v>6.2494128904345123</v>
      </c>
      <c r="CF94" s="25">
        <v>0.54667282809611828</v>
      </c>
      <c r="CG94" s="25">
        <v>8.5397412199630332E-2</v>
      </c>
      <c r="CH94" s="25">
        <v>1.1765364038502852</v>
      </c>
      <c r="CI94" s="25">
        <v>0.2777848184394856</v>
      </c>
      <c r="CJ94" s="25">
        <v>0.18878478781931685</v>
      </c>
      <c r="CK94" s="25">
        <v>22.106878353397363</v>
      </c>
      <c r="CL94" s="25">
        <v>155.75000538160086</v>
      </c>
      <c r="CM94" s="25">
        <v>1.0284523124321689</v>
      </c>
      <c r="CN94" s="25">
        <v>152.76243678847581</v>
      </c>
      <c r="CO94" s="25">
        <v>32.244752887483749</v>
      </c>
      <c r="CP94" s="25"/>
      <c r="CQ94" s="25"/>
      <c r="CR94" s="25"/>
      <c r="CS94" s="25"/>
      <c r="CT94" s="25"/>
      <c r="CU94" s="25"/>
      <c r="CV94" s="25"/>
      <c r="CW94" s="25"/>
      <c r="CX94" s="25"/>
      <c r="CY94" s="25"/>
    </row>
    <row r="95" spans="1:103">
      <c r="A95" t="s">
        <v>177</v>
      </c>
      <c r="B95" t="s">
        <v>1090</v>
      </c>
      <c r="C95" t="s">
        <v>166</v>
      </c>
      <c r="D95" t="s">
        <v>167</v>
      </c>
      <c r="E95" t="s">
        <v>959</v>
      </c>
      <c r="F95" t="s">
        <v>188</v>
      </c>
      <c r="G95" t="s">
        <v>247</v>
      </c>
      <c r="H95">
        <v>10.791740000000001</v>
      </c>
      <c r="I95">
        <v>8.5840200000000006</v>
      </c>
      <c r="J95">
        <v>741</v>
      </c>
      <c r="K95" t="s">
        <v>79</v>
      </c>
      <c r="L95" s="18">
        <v>2.5</v>
      </c>
      <c r="M95" t="s">
        <v>328</v>
      </c>
      <c r="N95" t="s">
        <v>331</v>
      </c>
      <c r="O95">
        <v>21000</v>
      </c>
      <c r="R95">
        <v>2500</v>
      </c>
      <c r="S95" t="s">
        <v>329</v>
      </c>
      <c r="T95">
        <v>1100</v>
      </c>
      <c r="W95">
        <v>2015</v>
      </c>
      <c r="X95">
        <v>1</v>
      </c>
      <c r="Y95" s="19"/>
      <c r="Z95" s="24"/>
      <c r="AA95" s="25"/>
      <c r="AB95" s="26"/>
      <c r="AC95" s="25"/>
      <c r="AD95" s="27"/>
      <c r="AE95" s="27"/>
      <c r="AF95" s="27"/>
      <c r="AG95" s="25"/>
      <c r="AH95" s="25"/>
      <c r="AI95" s="25"/>
      <c r="AJ95" s="28"/>
      <c r="AK95" s="25"/>
      <c r="AL95" s="25"/>
      <c r="AM95" s="29"/>
      <c r="AN95" s="29"/>
      <c r="AO95" s="30"/>
      <c r="AP95" s="30"/>
      <c r="AQ95" s="31"/>
      <c r="AR95" s="28"/>
      <c r="AS95" s="28"/>
      <c r="AT95" t="s">
        <v>157</v>
      </c>
      <c r="AU95">
        <v>3</v>
      </c>
      <c r="AV95" t="s">
        <v>409</v>
      </c>
      <c r="AW95" t="s">
        <v>1006</v>
      </c>
      <c r="AX95" t="s">
        <v>1091</v>
      </c>
      <c r="AY95" s="19" t="s">
        <v>388</v>
      </c>
      <c r="AZ95" s="19" t="s">
        <v>388</v>
      </c>
      <c r="BA95" s="22">
        <v>42315</v>
      </c>
      <c r="BB95" t="s">
        <v>400</v>
      </c>
      <c r="BC95" s="15">
        <v>42195</v>
      </c>
      <c r="BD95" t="s">
        <v>161</v>
      </c>
      <c r="BE95">
        <v>51</v>
      </c>
      <c r="BF95">
        <v>27</v>
      </c>
      <c r="BG95">
        <v>5.42</v>
      </c>
      <c r="BH95">
        <v>1.02</v>
      </c>
      <c r="BI95">
        <v>0.28000000000000003</v>
      </c>
      <c r="BJ95">
        <v>0.10199999999999999</v>
      </c>
      <c r="BK95">
        <v>2.1000000000000001E-2</v>
      </c>
      <c r="BL95">
        <v>7.6</v>
      </c>
      <c r="BM95">
        <f t="shared" si="8"/>
        <v>82.926829268292678</v>
      </c>
      <c r="BN95">
        <v>0.16700000000000001</v>
      </c>
      <c r="BO95">
        <v>13.5</v>
      </c>
      <c r="BP95">
        <f t="shared" si="7"/>
        <v>1021.6585365853658</v>
      </c>
      <c r="BQ95">
        <f t="shared" si="11"/>
        <v>2890.6666666666665</v>
      </c>
      <c r="BR95">
        <f t="shared" si="9"/>
        <v>1.0216585365853659</v>
      </c>
      <c r="BS95">
        <f t="shared" si="9"/>
        <v>2.8906666666666667</v>
      </c>
      <c r="BT95">
        <f t="shared" si="10"/>
        <v>3.9123252032520326</v>
      </c>
      <c r="BU95">
        <v>2.7470588235294118</v>
      </c>
      <c r="BV95">
        <v>0.23768106218969415</v>
      </c>
      <c r="BW95">
        <v>2.3078217817558571</v>
      </c>
      <c r="BX95">
        <v>0.4241033265607051</v>
      </c>
      <c r="BY95">
        <v>0.20060383396858744</v>
      </c>
      <c r="BZ95">
        <v>0.18691443132865085</v>
      </c>
      <c r="CA95">
        <v>2.6722582061851661</v>
      </c>
      <c r="CB95">
        <v>171.76763762699426</v>
      </c>
      <c r="CC95">
        <v>116.87749738749405</v>
      </c>
      <c r="CD95">
        <v>21.426502326593734</v>
      </c>
      <c r="CE95">
        <v>60.279429879884567</v>
      </c>
      <c r="CF95" s="25">
        <v>1.1603595080416274</v>
      </c>
      <c r="CG95" s="25">
        <v>6.6934720908230841E-2</v>
      </c>
      <c r="CH95" s="25">
        <v>1.0064606975987738</v>
      </c>
      <c r="CI95" s="25">
        <v>0.3976570608135398</v>
      </c>
      <c r="CJ95" s="25">
        <v>0.23769267317096093</v>
      </c>
      <c r="CK95" s="25">
        <v>18.454433465085653</v>
      </c>
      <c r="CL95" s="25">
        <v>154.22454009872524</v>
      </c>
      <c r="CM95" s="25">
        <v>1.0183793221047237</v>
      </c>
      <c r="CN95" s="25">
        <v>234.9213164923377</v>
      </c>
      <c r="CO95" s="25">
        <v>11.629963428192593</v>
      </c>
      <c r="CP95" s="25">
        <v>1.2610328638497652</v>
      </c>
      <c r="CQ95" s="25">
        <v>0.13643192488262912</v>
      </c>
      <c r="CR95" s="25">
        <v>0.31131414823335224</v>
      </c>
      <c r="CS95" s="25">
        <v>0.16699107104389915</v>
      </c>
      <c r="CT95" s="25">
        <v>0.14660331906398114</v>
      </c>
      <c r="CU95" s="25">
        <v>79.269978566929097</v>
      </c>
      <c r="CV95" s="25">
        <v>12.624943365178602</v>
      </c>
      <c r="CW95" s="25">
        <v>1.4589961070501443</v>
      </c>
      <c r="CX95" s="25">
        <v>212.22227692061958</v>
      </c>
      <c r="CY95" s="25">
        <v>8.5537635073313698</v>
      </c>
    </row>
    <row r="96" spans="1:103">
      <c r="A96" t="s">
        <v>177</v>
      </c>
      <c r="B96" t="s">
        <v>1090</v>
      </c>
      <c r="C96" t="s">
        <v>166</v>
      </c>
      <c r="D96" t="s">
        <v>167</v>
      </c>
      <c r="E96" t="s">
        <v>959</v>
      </c>
      <c r="F96" t="s">
        <v>188</v>
      </c>
      <c r="G96" t="s">
        <v>247</v>
      </c>
      <c r="H96">
        <v>10.791740000000001</v>
      </c>
      <c r="I96">
        <v>8.5840200000000006</v>
      </c>
      <c r="J96">
        <v>741</v>
      </c>
      <c r="K96" t="s">
        <v>79</v>
      </c>
      <c r="L96" s="18">
        <v>2.5</v>
      </c>
      <c r="M96" t="s">
        <v>328</v>
      </c>
      <c r="N96" t="s">
        <v>331</v>
      </c>
      <c r="O96">
        <v>21000</v>
      </c>
      <c r="R96">
        <v>2500</v>
      </c>
      <c r="S96" t="s">
        <v>329</v>
      </c>
      <c r="T96">
        <v>1100</v>
      </c>
      <c r="W96">
        <v>2015</v>
      </c>
      <c r="X96">
        <v>1</v>
      </c>
      <c r="Y96" s="19"/>
      <c r="Z96" s="24"/>
      <c r="AA96" s="25"/>
      <c r="AB96" s="26"/>
      <c r="AC96" s="25"/>
      <c r="AD96" s="27"/>
      <c r="AE96" s="27"/>
      <c r="AF96" s="27"/>
      <c r="AG96" s="25"/>
      <c r="AH96" s="25"/>
      <c r="AI96" s="25"/>
      <c r="AJ96" s="28"/>
      <c r="AK96" s="25"/>
      <c r="AL96" s="25"/>
      <c r="AM96" s="29"/>
      <c r="AN96" s="29"/>
      <c r="AO96" s="30"/>
      <c r="AP96" s="30"/>
      <c r="AQ96" s="31"/>
      <c r="AR96" s="28"/>
      <c r="AS96" s="28"/>
      <c r="AT96" t="s">
        <v>158</v>
      </c>
      <c r="AU96">
        <v>4</v>
      </c>
      <c r="AV96" t="s">
        <v>409</v>
      </c>
      <c r="AW96" t="s">
        <v>1006</v>
      </c>
      <c r="AX96" t="s">
        <v>1091</v>
      </c>
      <c r="AY96" s="19" t="s">
        <v>388</v>
      </c>
      <c r="AZ96" s="19" t="s">
        <v>388</v>
      </c>
      <c r="BA96" s="22">
        <v>42315</v>
      </c>
      <c r="BB96" t="s">
        <v>400</v>
      </c>
      <c r="BC96" s="15">
        <v>42195</v>
      </c>
      <c r="BD96" t="s">
        <v>161</v>
      </c>
      <c r="BE96">
        <v>70</v>
      </c>
      <c r="BF96">
        <v>61</v>
      </c>
      <c r="BG96">
        <v>18.5</v>
      </c>
      <c r="BH96">
        <v>8.84</v>
      </c>
      <c r="BI96">
        <v>0.74</v>
      </c>
      <c r="BJ96">
        <v>0.4</v>
      </c>
      <c r="BK96">
        <v>0.126</v>
      </c>
      <c r="BL96">
        <v>8.9</v>
      </c>
      <c r="BM96">
        <f t="shared" si="8"/>
        <v>76.045627376425855</v>
      </c>
      <c r="BN96">
        <v>0.192</v>
      </c>
      <c r="BO96">
        <v>18</v>
      </c>
      <c r="BP96">
        <f t="shared" si="7"/>
        <v>8005.407689057879</v>
      </c>
      <c r="BQ96">
        <f t="shared" si="11"/>
        <v>9866.6666666666661</v>
      </c>
      <c r="BR96">
        <f t="shared" si="9"/>
        <v>8.0054076890578791</v>
      </c>
      <c r="BS96">
        <f t="shared" si="9"/>
        <v>9.8666666666666654</v>
      </c>
      <c r="BT96">
        <f t="shared" si="10"/>
        <v>17.872074355724543</v>
      </c>
      <c r="BU96">
        <v>3.0164092664092665</v>
      </c>
      <c r="BV96">
        <v>0.32376200537685856</v>
      </c>
      <c r="BW96">
        <v>2.1939829016991959</v>
      </c>
      <c r="BX96">
        <v>0.47055075303530025</v>
      </c>
      <c r="BY96">
        <v>0.29610966963290319</v>
      </c>
      <c r="BZ96">
        <v>0.15959589515980446</v>
      </c>
      <c r="CA96">
        <v>7.2582312314375255</v>
      </c>
      <c r="CB96">
        <v>111.98097556206952</v>
      </c>
      <c r="CC96">
        <v>144.57086932251698</v>
      </c>
      <c r="CD96">
        <v>10.460046352193643</v>
      </c>
      <c r="CE96">
        <v>4.6863946697810492</v>
      </c>
      <c r="CF96" s="25">
        <v>0.92917847025495759</v>
      </c>
      <c r="CG96" s="25">
        <v>7.0679886685552418E-2</v>
      </c>
      <c r="CH96" s="25">
        <v>1.3199905798253586</v>
      </c>
      <c r="CI96" s="25">
        <v>0.2238403841432095</v>
      </c>
      <c r="CJ96" s="25">
        <v>0.1352031460767972</v>
      </c>
      <c r="CK96" s="25">
        <v>22.865192809405588</v>
      </c>
      <c r="CL96" s="25">
        <v>84.887337700663466</v>
      </c>
      <c r="CM96" s="25">
        <v>1.02339103136705</v>
      </c>
      <c r="CN96" s="25">
        <v>177.41542596505724</v>
      </c>
      <c r="CO96" s="25">
        <v>10.381796767031375</v>
      </c>
      <c r="CP96" s="25"/>
      <c r="CQ96" s="25"/>
      <c r="CR96" s="25"/>
      <c r="CS96" s="25"/>
      <c r="CT96" s="25"/>
      <c r="CU96" s="25"/>
      <c r="CV96" s="25"/>
      <c r="CW96" s="25"/>
      <c r="CX96" s="25"/>
      <c r="CY96" s="25"/>
    </row>
    <row r="97" spans="1:103">
      <c r="A97" t="s">
        <v>177</v>
      </c>
      <c r="B97" t="s">
        <v>1090</v>
      </c>
      <c r="C97" t="s">
        <v>166</v>
      </c>
      <c r="D97" t="s">
        <v>167</v>
      </c>
      <c r="E97" t="s">
        <v>959</v>
      </c>
      <c r="F97" t="s">
        <v>188</v>
      </c>
      <c r="G97" t="s">
        <v>247</v>
      </c>
      <c r="H97">
        <v>10.791740000000001</v>
      </c>
      <c r="I97">
        <v>8.5840200000000006</v>
      </c>
      <c r="J97">
        <v>741</v>
      </c>
      <c r="K97" t="s">
        <v>79</v>
      </c>
      <c r="L97" s="18">
        <v>2.5</v>
      </c>
      <c r="M97" t="s">
        <v>328</v>
      </c>
      <c r="N97" t="s">
        <v>331</v>
      </c>
      <c r="O97">
        <v>21000</v>
      </c>
      <c r="R97">
        <v>2500</v>
      </c>
      <c r="S97" t="s">
        <v>329</v>
      </c>
      <c r="T97">
        <v>1100</v>
      </c>
      <c r="W97">
        <v>2015</v>
      </c>
      <c r="X97">
        <v>1</v>
      </c>
      <c r="Y97" s="19"/>
      <c r="Z97" s="24"/>
      <c r="AA97" s="25"/>
      <c r="AB97" s="26"/>
      <c r="AC97" s="25"/>
      <c r="AD97" s="27"/>
      <c r="AE97" s="27"/>
      <c r="AF97" s="27"/>
      <c r="AG97" s="25"/>
      <c r="AH97" s="25"/>
      <c r="AI97" s="25"/>
      <c r="AJ97" s="28"/>
      <c r="AK97" s="25"/>
      <c r="AL97" s="25"/>
      <c r="AM97" s="29"/>
      <c r="AN97" s="29"/>
      <c r="AO97" s="30"/>
      <c r="AP97" s="30"/>
      <c r="AQ97" s="31"/>
      <c r="AR97" s="28"/>
      <c r="AS97" s="28"/>
      <c r="AT97" t="s">
        <v>159</v>
      </c>
      <c r="AU97">
        <v>5</v>
      </c>
      <c r="AV97" t="s">
        <v>409</v>
      </c>
      <c r="AW97" t="s">
        <v>1006</v>
      </c>
      <c r="AX97" t="s">
        <v>1091</v>
      </c>
      <c r="AY97" s="19" t="s">
        <v>388</v>
      </c>
      <c r="AZ97" s="19" t="s">
        <v>388</v>
      </c>
      <c r="BA97" s="22">
        <v>42315</v>
      </c>
      <c r="BB97" t="s">
        <v>400</v>
      </c>
      <c r="BC97" s="15">
        <v>42195</v>
      </c>
      <c r="BD97" t="s">
        <v>161</v>
      </c>
      <c r="BE97">
        <v>65</v>
      </c>
      <c r="BF97">
        <v>59</v>
      </c>
      <c r="BG97">
        <v>15.26</v>
      </c>
      <c r="BH97">
        <v>8.0399999999999991</v>
      </c>
      <c r="BI97">
        <v>1.02</v>
      </c>
      <c r="BJ97">
        <v>0.57899999999999996</v>
      </c>
      <c r="BK97">
        <v>0.111</v>
      </c>
      <c r="BL97">
        <v>9.5</v>
      </c>
      <c r="BM97">
        <f t="shared" si="8"/>
        <v>83.913043478260875</v>
      </c>
      <c r="BN97">
        <v>0.24299999999999999</v>
      </c>
      <c r="BO97">
        <v>27.2</v>
      </c>
      <c r="BP97">
        <f t="shared" si="7"/>
        <v>7981.2821824381917</v>
      </c>
      <c r="BQ97">
        <f t="shared" si="11"/>
        <v>8138.6666666666661</v>
      </c>
      <c r="BR97">
        <f t="shared" si="9"/>
        <v>7.9812821824381919</v>
      </c>
      <c r="BS97">
        <f t="shared" si="9"/>
        <v>8.1386666666666656</v>
      </c>
      <c r="BT97">
        <f t="shared" si="10"/>
        <v>16.119948849104858</v>
      </c>
      <c r="BU97">
        <v>2.9425612052730696</v>
      </c>
      <c r="BV97">
        <v>0.30126903991114645</v>
      </c>
      <c r="BW97">
        <v>2.4039890969842768</v>
      </c>
      <c r="BX97">
        <v>0.50980401602370828</v>
      </c>
      <c r="BY97">
        <v>0.26676717304382302</v>
      </c>
      <c r="BZ97">
        <v>0.15075669167665276</v>
      </c>
      <c r="CA97">
        <v>7.4207334118113506</v>
      </c>
      <c r="CB97">
        <v>174.88396627584413</v>
      </c>
      <c r="CC97">
        <v>102.86816676741812</v>
      </c>
      <c r="CD97">
        <v>20.2910574588192</v>
      </c>
      <c r="CE97">
        <v>18.050937412958824</v>
      </c>
      <c r="CF97" s="25"/>
      <c r="CG97" s="25"/>
      <c r="CH97" s="25"/>
      <c r="CI97" s="25"/>
      <c r="CJ97" s="25"/>
      <c r="CK97" s="25"/>
      <c r="CL97" s="25"/>
      <c r="CM97" s="25"/>
      <c r="CN97" s="25"/>
      <c r="CO97" s="25"/>
      <c r="CP97" s="25">
        <v>1.1858846918489065</v>
      </c>
      <c r="CQ97" s="25">
        <v>0.22221669980119288</v>
      </c>
      <c r="CR97" s="25">
        <v>0.28062037933236955</v>
      </c>
      <c r="CS97" s="25">
        <v>0.18477774414755033</v>
      </c>
      <c r="CT97" s="25">
        <v>0.1375162003547338</v>
      </c>
      <c r="CU97" s="25">
        <v>81.154081445542687</v>
      </c>
      <c r="CV97" s="25">
        <v>6.5970124458896047</v>
      </c>
      <c r="CW97" s="25">
        <v>2.1273628244967293</v>
      </c>
      <c r="CX97" s="25">
        <v>97.024062523883671</v>
      </c>
      <c r="CY97" s="25">
        <v>8.5156715372343967</v>
      </c>
    </row>
    <row r="98" spans="1:103">
      <c r="A98" t="s">
        <v>177</v>
      </c>
      <c r="B98" t="s">
        <v>1090</v>
      </c>
      <c r="C98" t="s">
        <v>166</v>
      </c>
      <c r="D98" t="s">
        <v>167</v>
      </c>
      <c r="E98" t="s">
        <v>959</v>
      </c>
      <c r="F98" t="s">
        <v>188</v>
      </c>
      <c r="G98" t="s">
        <v>247</v>
      </c>
      <c r="H98">
        <v>10.791740000000001</v>
      </c>
      <c r="I98">
        <v>8.5840200000000006</v>
      </c>
      <c r="J98">
        <v>741</v>
      </c>
      <c r="K98" t="s">
        <v>79</v>
      </c>
      <c r="L98" s="18">
        <v>2.5</v>
      </c>
      <c r="M98" t="s">
        <v>328</v>
      </c>
      <c r="N98" t="s">
        <v>331</v>
      </c>
      <c r="O98">
        <v>21000</v>
      </c>
      <c r="R98">
        <v>2500</v>
      </c>
      <c r="S98" t="s">
        <v>329</v>
      </c>
      <c r="T98">
        <v>1100</v>
      </c>
      <c r="W98">
        <v>2015</v>
      </c>
      <c r="X98">
        <v>1</v>
      </c>
      <c r="Y98" s="19"/>
      <c r="Z98" s="24"/>
      <c r="AA98" s="25"/>
      <c r="AB98" s="26"/>
      <c r="AC98" s="25"/>
      <c r="AD98" s="27"/>
      <c r="AE98" s="27"/>
      <c r="AF98" s="27"/>
      <c r="AG98" s="25"/>
      <c r="AH98" s="25"/>
      <c r="AI98" s="25"/>
      <c r="AJ98" s="28"/>
      <c r="AK98" s="25"/>
      <c r="AL98" s="25"/>
      <c r="AM98" s="29"/>
      <c r="AN98" s="29"/>
      <c r="AO98" s="30"/>
      <c r="AP98" s="30"/>
      <c r="AQ98" s="31"/>
      <c r="AR98" s="28"/>
      <c r="AS98" s="28"/>
      <c r="AT98" t="s">
        <v>160</v>
      </c>
      <c r="AU98">
        <v>6</v>
      </c>
      <c r="AV98" t="s">
        <v>409</v>
      </c>
      <c r="AW98" t="s">
        <v>1006</v>
      </c>
      <c r="AX98" t="s">
        <v>1091</v>
      </c>
      <c r="AY98" s="19" t="s">
        <v>388</v>
      </c>
      <c r="AZ98" s="19" t="s">
        <v>388</v>
      </c>
      <c r="BA98" s="22">
        <v>42315</v>
      </c>
      <c r="BB98" t="s">
        <v>400</v>
      </c>
      <c r="BC98" s="15">
        <v>42195</v>
      </c>
      <c r="BD98" t="s">
        <v>161</v>
      </c>
      <c r="BE98">
        <v>62</v>
      </c>
      <c r="BF98">
        <v>52</v>
      </c>
      <c r="BG98">
        <v>13.84</v>
      </c>
      <c r="BH98">
        <v>8.02</v>
      </c>
      <c r="BI98">
        <v>1.1400000000000001</v>
      </c>
      <c r="BJ98">
        <v>0.57499999999999996</v>
      </c>
      <c r="BK98">
        <v>0.121</v>
      </c>
      <c r="BL98">
        <v>9.9</v>
      </c>
      <c r="BM98">
        <f t="shared" si="8"/>
        <v>82.614942528735639</v>
      </c>
      <c r="BN98">
        <v>0.17799999999999999</v>
      </c>
      <c r="BO98">
        <v>27.2</v>
      </c>
      <c r="BP98">
        <f t="shared" si="7"/>
        <v>7803.6238825031915</v>
      </c>
      <c r="BQ98">
        <f t="shared" si="11"/>
        <v>7381.3333333333321</v>
      </c>
      <c r="BR98">
        <f t="shared" si="9"/>
        <v>7.8036238825031914</v>
      </c>
      <c r="BS98">
        <f t="shared" si="9"/>
        <v>7.3813333333333322</v>
      </c>
      <c r="BT98">
        <f t="shared" si="10"/>
        <v>15.184957215836523</v>
      </c>
      <c r="BU98">
        <v>2.6845930232558142</v>
      </c>
      <c r="BV98">
        <v>0.28942335949504239</v>
      </c>
      <c r="BW98">
        <v>2.4430288946945451</v>
      </c>
      <c r="BX98">
        <v>0.35528310109157346</v>
      </c>
      <c r="BY98">
        <v>0.2138097465561562</v>
      </c>
      <c r="BZ98">
        <v>0.1614244639908336</v>
      </c>
      <c r="CA98">
        <v>5.1914957675823104</v>
      </c>
      <c r="CB98">
        <v>98.54192634458083</v>
      </c>
      <c r="CC98">
        <v>81.046290175064726</v>
      </c>
      <c r="CD98">
        <v>14.910881330472906</v>
      </c>
      <c r="CE98">
        <v>15.008835849419814</v>
      </c>
      <c r="CF98" s="25">
        <v>0.40214634146341466</v>
      </c>
      <c r="CG98" s="25">
        <v>6.107317073170733E-2</v>
      </c>
      <c r="CH98" s="25">
        <v>1.2251868461036755</v>
      </c>
      <c r="CI98" s="25">
        <v>0.27095074910016392</v>
      </c>
      <c r="CJ98" s="25">
        <v>0.17788714762706906</v>
      </c>
      <c r="CK98" s="25">
        <v>14.81838806616992</v>
      </c>
      <c r="CL98" s="25">
        <v>88.870443973812172</v>
      </c>
      <c r="CM98" s="25">
        <v>1.0031503018513486</v>
      </c>
      <c r="CN98" s="25">
        <v>99.226972160033142</v>
      </c>
      <c r="CO98" s="25">
        <v>11.456046946632549</v>
      </c>
      <c r="CP98" s="25">
        <v>1.3758109360519</v>
      </c>
      <c r="CQ98" s="25">
        <v>0.21765523632993514</v>
      </c>
      <c r="CR98" s="25">
        <v>0.37654086273292131</v>
      </c>
      <c r="CS98" s="25">
        <v>0.17816594509646907</v>
      </c>
      <c r="CT98" s="25">
        <v>0.14891539538612514</v>
      </c>
      <c r="CU98" s="25">
        <v>77.533397913184402</v>
      </c>
      <c r="CV98" s="25">
        <v>12.118981894436711</v>
      </c>
      <c r="CW98" s="25">
        <v>2.7018562741642591</v>
      </c>
      <c r="CX98" s="25">
        <v>93.552304561435548</v>
      </c>
      <c r="CY98" s="25">
        <v>10.786801348055208</v>
      </c>
    </row>
    <row r="99" spans="1:103">
      <c r="A99" t="s">
        <v>177</v>
      </c>
      <c r="B99" t="s">
        <v>1090</v>
      </c>
      <c r="C99" t="s">
        <v>166</v>
      </c>
      <c r="D99" t="s">
        <v>167</v>
      </c>
      <c r="E99" t="s">
        <v>959</v>
      </c>
      <c r="F99" t="s">
        <v>188</v>
      </c>
      <c r="G99" t="s">
        <v>248</v>
      </c>
      <c r="H99">
        <v>10.778309999999999</v>
      </c>
      <c r="I99">
        <v>8.6025200000000002</v>
      </c>
      <c r="J99">
        <v>754</v>
      </c>
      <c r="K99" t="s">
        <v>80</v>
      </c>
      <c r="L99" s="18">
        <v>1.25</v>
      </c>
      <c r="M99" t="s">
        <v>339</v>
      </c>
      <c r="N99" t="s">
        <v>331</v>
      </c>
      <c r="O99">
        <v>55000</v>
      </c>
      <c r="R99">
        <v>2600</v>
      </c>
      <c r="S99" t="s">
        <v>337</v>
      </c>
      <c r="T99">
        <v>1500</v>
      </c>
      <c r="W99">
        <v>2015</v>
      </c>
      <c r="X99">
        <v>1</v>
      </c>
      <c r="Y99" s="19" t="s">
        <v>388</v>
      </c>
      <c r="Z99" s="24">
        <v>5.9</v>
      </c>
      <c r="AA99" s="32">
        <v>1.2003706685764515</v>
      </c>
      <c r="AB99" s="26">
        <v>6.3431692733280726E-2</v>
      </c>
      <c r="AC99" s="25">
        <v>4.1059200000000002</v>
      </c>
      <c r="AD99" s="27">
        <v>26.400000000000006</v>
      </c>
      <c r="AE99" s="27">
        <v>37.199999999999996</v>
      </c>
      <c r="AF99" s="27">
        <v>36.4</v>
      </c>
      <c r="AG99" s="25">
        <v>3.3748925655699442</v>
      </c>
      <c r="AH99" s="25">
        <v>0.89862219700296042</v>
      </c>
      <c r="AI99" s="25">
        <v>0.40548062577465305</v>
      </c>
      <c r="AJ99" s="28">
        <v>0.10403492765946408</v>
      </c>
      <c r="AK99" s="25">
        <v>0</v>
      </c>
      <c r="AL99" s="25">
        <f t="shared" si="5"/>
        <v>4.7830303160070224</v>
      </c>
      <c r="AM99" s="29">
        <v>17.379703379863574</v>
      </c>
      <c r="AN99" s="29">
        <v>3.3729890496147075</v>
      </c>
      <c r="AO99" s="30">
        <v>19.454363250485816</v>
      </c>
      <c r="AP99" s="30">
        <v>71.124389415005027</v>
      </c>
      <c r="AQ99" s="31">
        <v>1.618812050000076</v>
      </c>
      <c r="AR99" s="28">
        <v>9.2913599999999999E-2</v>
      </c>
      <c r="AS99" s="28">
        <v>11.710699999999999</v>
      </c>
      <c r="AT99" t="s">
        <v>155</v>
      </c>
      <c r="AU99">
        <v>1</v>
      </c>
      <c r="AV99" t="s">
        <v>409</v>
      </c>
      <c r="AW99" t="s">
        <v>1006</v>
      </c>
      <c r="AX99" t="s">
        <v>1091</v>
      </c>
      <c r="AY99" s="19" t="s">
        <v>388</v>
      </c>
      <c r="AZ99" s="19" t="s">
        <v>388</v>
      </c>
      <c r="BA99" s="22">
        <v>42315</v>
      </c>
      <c r="BB99" t="s">
        <v>400</v>
      </c>
      <c r="BC99" s="15">
        <v>42195</v>
      </c>
      <c r="BD99" t="s">
        <v>161</v>
      </c>
      <c r="BE99">
        <v>49</v>
      </c>
      <c r="BF99">
        <v>49</v>
      </c>
      <c r="BG99">
        <v>8.42</v>
      </c>
      <c r="BH99">
        <v>6.12</v>
      </c>
      <c r="BI99">
        <v>0.8</v>
      </c>
      <c r="BJ99">
        <v>0.44600000000000001</v>
      </c>
      <c r="BK99">
        <v>9.0999999999999998E-2</v>
      </c>
      <c r="BL99">
        <v>8.5</v>
      </c>
      <c r="BM99">
        <f t="shared" si="8"/>
        <v>83.054003724394789</v>
      </c>
      <c r="BN99">
        <v>0.16200000000000001</v>
      </c>
      <c r="BO99">
        <v>28</v>
      </c>
      <c r="BP99">
        <f t="shared" si="7"/>
        <v>6079.5530726256984</v>
      </c>
      <c r="BQ99">
        <f t="shared" si="11"/>
        <v>4490.6666666666661</v>
      </c>
      <c r="BR99">
        <f t="shared" si="9"/>
        <v>6.0795530726256981</v>
      </c>
      <c r="BS99">
        <f t="shared" si="9"/>
        <v>4.4906666666666659</v>
      </c>
      <c r="BT99">
        <f t="shared" si="10"/>
        <v>10.570219739292364</v>
      </c>
      <c r="BU99">
        <v>2.0891544117647061</v>
      </c>
      <c r="BV99">
        <v>0.18021805505316602</v>
      </c>
      <c r="BW99">
        <v>1.8973060756613791</v>
      </c>
      <c r="BX99">
        <v>0.51467629419774275</v>
      </c>
      <c r="BY99">
        <v>0.26991482350243118</v>
      </c>
      <c r="BZ99">
        <v>0.14345514273889121</v>
      </c>
      <c r="CA99">
        <v>4.6801891297833871</v>
      </c>
      <c r="CB99">
        <v>209.21494968100993</v>
      </c>
      <c r="CC99">
        <v>23.381234818044021</v>
      </c>
      <c r="CD99">
        <v>14.814240212665691</v>
      </c>
      <c r="CE99">
        <v>4.3019976729184783</v>
      </c>
      <c r="CF99" s="25">
        <v>0.45541187739463601</v>
      </c>
      <c r="CG99" s="25">
        <v>6.9971264367816088E-2</v>
      </c>
      <c r="CH99" s="25">
        <v>1.4215167776028075</v>
      </c>
      <c r="CI99" s="25">
        <v>0.41892173742462652</v>
      </c>
      <c r="CJ99" s="25">
        <v>0.21100799770253631</v>
      </c>
      <c r="CK99" s="25">
        <v>18.618553920802817</v>
      </c>
      <c r="CL99" s="25">
        <v>62.14530739357626</v>
      </c>
      <c r="CM99" s="25">
        <v>1.0274360552064454</v>
      </c>
      <c r="CN99" s="25">
        <v>101.62920616983632</v>
      </c>
      <c r="CO99" s="25">
        <v>16.939643327932004</v>
      </c>
      <c r="CP99" s="25">
        <v>1.1714417744916821</v>
      </c>
      <c r="CQ99" s="25">
        <v>0.14916820702402958</v>
      </c>
      <c r="CR99" s="25">
        <v>0.29238086977530414</v>
      </c>
      <c r="CS99" s="25">
        <v>0.18296708521420832</v>
      </c>
      <c r="CT99" s="25">
        <v>0.14312442021709765</v>
      </c>
      <c r="CU99" s="25">
        <v>81.824193901860582</v>
      </c>
      <c r="CV99" s="25">
        <v>18.358227648554333</v>
      </c>
      <c r="CW99" s="25">
        <v>1.4382656381111663</v>
      </c>
      <c r="CX99" s="25">
        <v>272.15271329974729</v>
      </c>
      <c r="CY99" s="25">
        <v>9.7567431375354658</v>
      </c>
    </row>
    <row r="100" spans="1:103">
      <c r="A100" t="s">
        <v>177</v>
      </c>
      <c r="B100" t="s">
        <v>1090</v>
      </c>
      <c r="C100" t="s">
        <v>166</v>
      </c>
      <c r="D100" t="s">
        <v>167</v>
      </c>
      <c r="E100" t="s">
        <v>959</v>
      </c>
      <c r="F100" t="s">
        <v>188</v>
      </c>
      <c r="G100" t="s">
        <v>248</v>
      </c>
      <c r="H100">
        <v>10.778309999999999</v>
      </c>
      <c r="I100">
        <v>8.6025200000000002</v>
      </c>
      <c r="J100">
        <v>754</v>
      </c>
      <c r="K100" t="s">
        <v>80</v>
      </c>
      <c r="L100" s="18">
        <v>1.25</v>
      </c>
      <c r="M100" t="s">
        <v>339</v>
      </c>
      <c r="N100" t="s">
        <v>331</v>
      </c>
      <c r="O100">
        <v>55000</v>
      </c>
      <c r="R100">
        <v>2600</v>
      </c>
      <c r="S100" t="s">
        <v>337</v>
      </c>
      <c r="T100">
        <v>1500</v>
      </c>
      <c r="W100">
        <v>2015</v>
      </c>
      <c r="X100">
        <v>1</v>
      </c>
      <c r="Y100" s="19"/>
      <c r="Z100" s="24"/>
      <c r="AA100" s="25"/>
      <c r="AB100" s="26"/>
      <c r="AC100" s="25"/>
      <c r="AD100" s="27"/>
      <c r="AE100" s="27"/>
      <c r="AF100" s="27"/>
      <c r="AG100" s="25"/>
      <c r="AH100" s="25"/>
      <c r="AI100" s="25"/>
      <c r="AJ100" s="28"/>
      <c r="AK100" s="25"/>
      <c r="AL100" s="25"/>
      <c r="AM100" s="29"/>
      <c r="AN100" s="29"/>
      <c r="AO100" s="30"/>
      <c r="AP100" s="30"/>
      <c r="AQ100" s="31"/>
      <c r="AR100" s="28"/>
      <c r="AS100" s="28"/>
      <c r="AT100" t="s">
        <v>156</v>
      </c>
      <c r="AU100">
        <v>2</v>
      </c>
      <c r="AV100" t="s">
        <v>409</v>
      </c>
      <c r="AW100" t="s">
        <v>1006</v>
      </c>
      <c r="AX100" t="s">
        <v>1091</v>
      </c>
      <c r="AY100" s="19" t="s">
        <v>388</v>
      </c>
      <c r="AZ100" s="19" t="s">
        <v>388</v>
      </c>
      <c r="BA100" s="22">
        <v>42315</v>
      </c>
      <c r="BB100" t="s">
        <v>400</v>
      </c>
      <c r="BC100" s="15">
        <v>42195</v>
      </c>
      <c r="BD100" t="s">
        <v>161</v>
      </c>
      <c r="BE100">
        <v>57</v>
      </c>
      <c r="BF100">
        <v>46</v>
      </c>
      <c r="BG100">
        <v>10.36</v>
      </c>
      <c r="BH100">
        <v>6.64</v>
      </c>
      <c r="BI100">
        <v>1.1400000000000001</v>
      </c>
      <c r="BJ100">
        <v>0.60699999999999998</v>
      </c>
      <c r="BK100">
        <v>0.121</v>
      </c>
      <c r="BL100">
        <v>8.8000000000000007</v>
      </c>
      <c r="BM100">
        <f t="shared" si="8"/>
        <v>83.379120879120876</v>
      </c>
      <c r="BN100">
        <v>0.248</v>
      </c>
      <c r="BO100">
        <v>23.4</v>
      </c>
      <c r="BP100">
        <f t="shared" si="7"/>
        <v>6600.2258134022823</v>
      </c>
      <c r="BQ100">
        <f t="shared" si="11"/>
        <v>5525.333333333333</v>
      </c>
      <c r="BR100">
        <f t="shared" si="9"/>
        <v>6.6002258134022824</v>
      </c>
      <c r="BS100">
        <f t="shared" si="9"/>
        <v>5.5253333333333332</v>
      </c>
      <c r="BT100">
        <f t="shared" si="10"/>
        <v>12.125559146735615</v>
      </c>
      <c r="BU100">
        <v>2.2069813176007869</v>
      </c>
      <c r="BV100">
        <v>0.21190981635259573</v>
      </c>
      <c r="BW100">
        <v>1.8505098815329255</v>
      </c>
      <c r="BX100">
        <v>0.46927320024481539</v>
      </c>
      <c r="BY100">
        <v>0.21442420910412188</v>
      </c>
      <c r="BZ100">
        <v>0.1366900414656419</v>
      </c>
      <c r="CA100">
        <v>4.7904629344728038</v>
      </c>
      <c r="CB100">
        <v>120.14288991728353</v>
      </c>
      <c r="CC100">
        <v>27.616026054039285</v>
      </c>
      <c r="CD100">
        <v>12.606086886703631</v>
      </c>
      <c r="CE100">
        <v>3.6401494651333133</v>
      </c>
      <c r="CF100" s="25">
        <v>0.69068627450980391</v>
      </c>
      <c r="CG100" s="25">
        <v>0.10029411764705883</v>
      </c>
      <c r="CH100" s="25">
        <v>1.4991986412278433</v>
      </c>
      <c r="CI100" s="25">
        <v>0.27737328537513078</v>
      </c>
      <c r="CJ100" s="25">
        <v>0.25407437511234199</v>
      </c>
      <c r="CK100" s="25">
        <v>16.886368281924117</v>
      </c>
      <c r="CL100" s="25">
        <v>44.93969003297763</v>
      </c>
      <c r="CM100" s="25">
        <v>1.9737937884398609</v>
      </c>
      <c r="CN100" s="25">
        <v>203.53066578731367</v>
      </c>
      <c r="CO100" s="25">
        <v>35.932470881925603</v>
      </c>
      <c r="CP100" s="25">
        <v>0.94541910331384005</v>
      </c>
      <c r="CQ100" s="25">
        <v>0.17305068226120862</v>
      </c>
      <c r="CR100" s="25">
        <v>0.33966881283440475</v>
      </c>
      <c r="CS100" s="25">
        <v>0.23554306522042592</v>
      </c>
      <c r="CT100" s="25">
        <v>0.15695013104123662</v>
      </c>
      <c r="CU100" s="25">
        <v>78.811834154235939</v>
      </c>
      <c r="CV100" s="25">
        <v>24.023196844337058</v>
      </c>
      <c r="CW100" s="25">
        <v>2.0850631757070275</v>
      </c>
      <c r="CX100" s="25">
        <v>148.98086097782812</v>
      </c>
      <c r="CY100" s="25">
        <v>9.0023313146816051</v>
      </c>
    </row>
    <row r="101" spans="1:103">
      <c r="A101" t="s">
        <v>177</v>
      </c>
      <c r="B101" t="s">
        <v>1090</v>
      </c>
      <c r="C101" t="s">
        <v>166</v>
      </c>
      <c r="D101" t="s">
        <v>167</v>
      </c>
      <c r="E101" t="s">
        <v>959</v>
      </c>
      <c r="F101" t="s">
        <v>188</v>
      </c>
      <c r="G101" t="s">
        <v>248</v>
      </c>
      <c r="H101">
        <v>10.778309999999999</v>
      </c>
      <c r="I101">
        <v>8.6025200000000002</v>
      </c>
      <c r="J101">
        <v>754</v>
      </c>
      <c r="K101" t="s">
        <v>80</v>
      </c>
      <c r="L101" s="18">
        <v>1.25</v>
      </c>
      <c r="M101" t="s">
        <v>339</v>
      </c>
      <c r="N101" t="s">
        <v>331</v>
      </c>
      <c r="O101">
        <v>55000</v>
      </c>
      <c r="R101">
        <v>2600</v>
      </c>
      <c r="S101" t="s">
        <v>337</v>
      </c>
      <c r="T101">
        <v>1500</v>
      </c>
      <c r="W101">
        <v>2015</v>
      </c>
      <c r="X101">
        <v>1</v>
      </c>
      <c r="Y101" s="19"/>
      <c r="Z101" s="24"/>
      <c r="AA101" s="25"/>
      <c r="AB101" s="26"/>
      <c r="AC101" s="25"/>
      <c r="AD101" s="27"/>
      <c r="AE101" s="27"/>
      <c r="AF101" s="27"/>
      <c r="AG101" s="25"/>
      <c r="AH101" s="25"/>
      <c r="AI101" s="25"/>
      <c r="AJ101" s="28"/>
      <c r="AK101" s="25"/>
      <c r="AL101" s="25"/>
      <c r="AM101" s="29"/>
      <c r="AN101" s="29"/>
      <c r="AO101" s="30"/>
      <c r="AP101" s="30"/>
      <c r="AQ101" s="31"/>
      <c r="AR101" s="28"/>
      <c r="AS101" s="28"/>
      <c r="AT101" t="s">
        <v>157</v>
      </c>
      <c r="AU101">
        <v>3</v>
      </c>
      <c r="AV101" t="s">
        <v>409</v>
      </c>
      <c r="AW101" t="s">
        <v>1006</v>
      </c>
      <c r="AX101" t="s">
        <v>1091</v>
      </c>
      <c r="AY101" s="19" t="s">
        <v>388</v>
      </c>
      <c r="AZ101" s="19" t="s">
        <v>388</v>
      </c>
      <c r="BA101" s="22">
        <v>42315</v>
      </c>
      <c r="BB101" t="s">
        <v>400</v>
      </c>
      <c r="BC101" s="15">
        <v>42195</v>
      </c>
      <c r="BD101" t="s">
        <v>161</v>
      </c>
      <c r="BE101">
        <v>37</v>
      </c>
      <c r="BF101">
        <v>31</v>
      </c>
      <c r="BG101">
        <v>8.06</v>
      </c>
      <c r="BH101">
        <v>5.98</v>
      </c>
      <c r="BI101">
        <v>0.98</v>
      </c>
      <c r="BJ101">
        <v>0.46500000000000002</v>
      </c>
      <c r="BK101">
        <v>9.8000000000000004E-2</v>
      </c>
      <c r="BL101">
        <v>10.1</v>
      </c>
      <c r="BM101">
        <f t="shared" si="8"/>
        <v>82.59325044404973</v>
      </c>
      <c r="BN101">
        <v>0.108</v>
      </c>
      <c r="BO101">
        <v>24.7</v>
      </c>
      <c r="BP101">
        <f t="shared" si="7"/>
        <v>5804.2217810747734</v>
      </c>
      <c r="BQ101">
        <f t="shared" si="11"/>
        <v>4298.666666666667</v>
      </c>
      <c r="BR101">
        <f t="shared" si="9"/>
        <v>5.8042217810747738</v>
      </c>
      <c r="BS101">
        <f t="shared" si="9"/>
        <v>4.2986666666666666</v>
      </c>
      <c r="BT101">
        <f t="shared" si="10"/>
        <v>10.10288844774144</v>
      </c>
      <c r="BU101">
        <v>2.6577964519140993</v>
      </c>
      <c r="BV101">
        <v>0.19815668648213125</v>
      </c>
      <c r="BW101">
        <v>2.1264522431781012</v>
      </c>
      <c r="BX101">
        <v>0.50499194017740134</v>
      </c>
      <c r="BY101">
        <v>0.23813827414981553</v>
      </c>
      <c r="BZ101">
        <v>0.15932925897834654</v>
      </c>
      <c r="CA101">
        <v>6.9324483964486445</v>
      </c>
      <c r="CB101">
        <v>135.25042778604268</v>
      </c>
      <c r="CC101">
        <v>42.078247978479901</v>
      </c>
      <c r="CD101">
        <v>19.24190455189218</v>
      </c>
      <c r="CE101">
        <v>4.5788003174610559</v>
      </c>
      <c r="CF101" s="25">
        <v>0.5185546875</v>
      </c>
      <c r="CG101" s="25">
        <v>6.9091796875E-2</v>
      </c>
      <c r="CH101" s="25">
        <v>1.6973503651288844</v>
      </c>
      <c r="CI101" s="25">
        <v>0.3460460343445671</v>
      </c>
      <c r="CJ101" s="25">
        <v>0.18907823721770184</v>
      </c>
      <c r="CK101" s="25">
        <v>17.651198156392589</v>
      </c>
      <c r="CL101" s="25">
        <v>39.026468670030361</v>
      </c>
      <c r="CM101" s="25">
        <v>1.9631298730799207</v>
      </c>
      <c r="CN101" s="25">
        <v>202.4310403827653</v>
      </c>
      <c r="CO101" s="25">
        <v>12.963494681612326</v>
      </c>
      <c r="CP101" s="25">
        <v>1.2204761904761907</v>
      </c>
      <c r="CQ101" s="25">
        <v>0.13990476190476192</v>
      </c>
      <c r="CR101" s="25">
        <v>0.34089754722041199</v>
      </c>
      <c r="CS101" s="25">
        <v>0.19583875619964536</v>
      </c>
      <c r="CT101" s="25">
        <v>0.17364154596936815</v>
      </c>
      <c r="CU101" s="25">
        <v>76.741150993537204</v>
      </c>
      <c r="CV101" s="25">
        <v>23.610978023366545</v>
      </c>
      <c r="CW101" s="25">
        <v>2.0492851612525693</v>
      </c>
      <c r="CX101" s="25">
        <v>93.463122192930854</v>
      </c>
      <c r="CY101" s="25">
        <v>10.776518410640476</v>
      </c>
    </row>
    <row r="102" spans="1:103">
      <c r="A102" t="s">
        <v>177</v>
      </c>
      <c r="B102" t="s">
        <v>1090</v>
      </c>
      <c r="C102" t="s">
        <v>166</v>
      </c>
      <c r="D102" t="s">
        <v>167</v>
      </c>
      <c r="E102" t="s">
        <v>959</v>
      </c>
      <c r="F102" t="s">
        <v>188</v>
      </c>
      <c r="G102" t="s">
        <v>248</v>
      </c>
      <c r="H102">
        <v>10.778309999999999</v>
      </c>
      <c r="I102">
        <v>8.6025200000000002</v>
      </c>
      <c r="J102">
        <v>754</v>
      </c>
      <c r="K102" t="s">
        <v>80</v>
      </c>
      <c r="L102" s="18">
        <v>1.25</v>
      </c>
      <c r="M102" t="s">
        <v>339</v>
      </c>
      <c r="N102" t="s">
        <v>331</v>
      </c>
      <c r="O102">
        <v>55000</v>
      </c>
      <c r="R102">
        <v>2600</v>
      </c>
      <c r="S102" t="s">
        <v>337</v>
      </c>
      <c r="T102">
        <v>1500</v>
      </c>
      <c r="W102">
        <v>2015</v>
      </c>
      <c r="X102">
        <v>1</v>
      </c>
      <c r="Y102" s="19"/>
      <c r="Z102" s="24"/>
      <c r="AA102" s="25"/>
      <c r="AB102" s="26"/>
      <c r="AC102" s="25"/>
      <c r="AD102" s="27"/>
      <c r="AE102" s="27"/>
      <c r="AF102" s="27"/>
      <c r="AG102" s="25"/>
      <c r="AH102" s="25"/>
      <c r="AI102" s="25"/>
      <c r="AJ102" s="28"/>
      <c r="AK102" s="25"/>
      <c r="AL102" s="25"/>
      <c r="AM102" s="29"/>
      <c r="AN102" s="29"/>
      <c r="AO102" s="30"/>
      <c r="AP102" s="30"/>
      <c r="AQ102" s="31"/>
      <c r="AR102" s="28"/>
      <c r="AS102" s="28"/>
      <c r="AT102" t="s">
        <v>158</v>
      </c>
      <c r="AU102">
        <v>4</v>
      </c>
      <c r="AV102" t="s">
        <v>409</v>
      </c>
      <c r="AW102" t="s">
        <v>1006</v>
      </c>
      <c r="AX102" t="s">
        <v>1091</v>
      </c>
      <c r="AY102" s="19" t="s">
        <v>388</v>
      </c>
      <c r="AZ102" s="19" t="s">
        <v>388</v>
      </c>
      <c r="BA102" s="22">
        <v>42315</v>
      </c>
      <c r="BB102" t="s">
        <v>400</v>
      </c>
      <c r="BC102" s="15">
        <v>42195</v>
      </c>
      <c r="BD102" t="s">
        <v>161</v>
      </c>
      <c r="BE102">
        <v>46</v>
      </c>
      <c r="BF102">
        <v>42</v>
      </c>
      <c r="BG102">
        <v>9.36</v>
      </c>
      <c r="BH102">
        <v>7.88</v>
      </c>
      <c r="BI102">
        <v>1.08</v>
      </c>
      <c r="BJ102">
        <v>0.33100000000000002</v>
      </c>
      <c r="BK102">
        <v>6.4000000000000001E-2</v>
      </c>
      <c r="BL102">
        <v>9.8000000000000007</v>
      </c>
      <c r="BM102">
        <f t="shared" si="8"/>
        <v>83.797468354430379</v>
      </c>
      <c r="BN102">
        <v>0.19</v>
      </c>
      <c r="BO102">
        <v>21.9</v>
      </c>
      <c r="BP102">
        <f t="shared" si="7"/>
        <v>7785.7816166128905</v>
      </c>
      <c r="BQ102">
        <f t="shared" si="11"/>
        <v>4992</v>
      </c>
      <c r="BR102">
        <f t="shared" si="9"/>
        <v>7.7857816166128906</v>
      </c>
      <c r="BS102">
        <f t="shared" si="9"/>
        <v>4.992</v>
      </c>
      <c r="BT102">
        <f t="shared" si="10"/>
        <v>12.777781616612891</v>
      </c>
      <c r="CF102" s="25">
        <v>0.39152854511970536</v>
      </c>
      <c r="CG102" s="25">
        <v>5.7826887661141801E-2</v>
      </c>
      <c r="CH102" s="25">
        <v>1.0284463321070594</v>
      </c>
      <c r="CI102" s="25">
        <v>0.50109999779893588</v>
      </c>
      <c r="CJ102" s="25">
        <v>0.26663107811990577</v>
      </c>
      <c r="CK102" s="25">
        <v>20.936769520330277</v>
      </c>
      <c r="CL102" s="25">
        <v>38.741048372589866</v>
      </c>
      <c r="CM102" s="25">
        <v>1.0139105683753513</v>
      </c>
      <c r="CN102" s="25">
        <v>226.13847155594325</v>
      </c>
      <c r="CO102" s="25">
        <v>17.992194146102097</v>
      </c>
      <c r="CP102" s="25">
        <v>1.1324349442379182</v>
      </c>
      <c r="CQ102" s="25">
        <v>0.23717472118959113</v>
      </c>
      <c r="CR102" s="25">
        <v>0.33640378590481784</v>
      </c>
      <c r="CS102" s="25">
        <v>0.20160437218197053</v>
      </c>
      <c r="CT102" s="25">
        <v>0.15879841521444057</v>
      </c>
      <c r="CU102" s="25">
        <v>79.739942112872669</v>
      </c>
      <c r="CV102" s="25">
        <v>18.385251536162606</v>
      </c>
      <c r="CW102" s="25">
        <v>2.1096174034876793</v>
      </c>
      <c r="CX102" s="25">
        <v>150.73529702467201</v>
      </c>
      <c r="CY102" s="25">
        <v>9.1083450298692181</v>
      </c>
    </row>
    <row r="103" spans="1:103">
      <c r="A103" t="s">
        <v>177</v>
      </c>
      <c r="B103" t="s">
        <v>1090</v>
      </c>
      <c r="C103" t="s">
        <v>166</v>
      </c>
      <c r="D103" t="s">
        <v>167</v>
      </c>
      <c r="E103" t="s">
        <v>959</v>
      </c>
      <c r="F103" t="s">
        <v>188</v>
      </c>
      <c r="G103" t="s">
        <v>248</v>
      </c>
      <c r="H103">
        <v>10.778309999999999</v>
      </c>
      <c r="I103">
        <v>8.6025200000000002</v>
      </c>
      <c r="J103">
        <v>754</v>
      </c>
      <c r="K103" t="s">
        <v>80</v>
      </c>
      <c r="L103" s="18">
        <v>1.25</v>
      </c>
      <c r="M103" t="s">
        <v>339</v>
      </c>
      <c r="N103" t="s">
        <v>331</v>
      </c>
      <c r="O103">
        <v>55000</v>
      </c>
      <c r="R103">
        <v>2600</v>
      </c>
      <c r="S103" t="s">
        <v>337</v>
      </c>
      <c r="T103">
        <v>1500</v>
      </c>
      <c r="W103">
        <v>2015</v>
      </c>
      <c r="X103">
        <v>1</v>
      </c>
      <c r="Y103" s="19"/>
      <c r="Z103" s="24"/>
      <c r="AA103" s="25"/>
      <c r="AB103" s="26"/>
      <c r="AC103" s="25"/>
      <c r="AD103" s="27"/>
      <c r="AE103" s="27"/>
      <c r="AF103" s="27"/>
      <c r="AG103" s="25"/>
      <c r="AH103" s="25"/>
      <c r="AI103" s="25"/>
      <c r="AJ103" s="28"/>
      <c r="AK103" s="25"/>
      <c r="AL103" s="25"/>
      <c r="AM103" s="29"/>
      <c r="AN103" s="29"/>
      <c r="AO103" s="30"/>
      <c r="AP103" s="30"/>
      <c r="AQ103" s="31"/>
      <c r="AR103" s="28"/>
      <c r="AS103" s="28"/>
      <c r="AT103" t="s">
        <v>159</v>
      </c>
      <c r="AU103">
        <v>5</v>
      </c>
      <c r="AV103" t="s">
        <v>409</v>
      </c>
      <c r="AW103" t="s">
        <v>1006</v>
      </c>
      <c r="AX103" t="s">
        <v>1091</v>
      </c>
      <c r="AY103" s="19" t="s">
        <v>388</v>
      </c>
      <c r="AZ103" s="19" t="s">
        <v>388</v>
      </c>
      <c r="BA103" s="22">
        <v>42315</v>
      </c>
      <c r="BB103" t="s">
        <v>400</v>
      </c>
      <c r="BC103" s="15">
        <v>42195</v>
      </c>
      <c r="BD103" t="s">
        <v>161</v>
      </c>
      <c r="BE103">
        <v>54</v>
      </c>
      <c r="BF103">
        <v>52</v>
      </c>
      <c r="BG103">
        <v>10.14</v>
      </c>
      <c r="BH103">
        <v>7.68</v>
      </c>
      <c r="BI103">
        <v>0.84</v>
      </c>
      <c r="BJ103">
        <v>0.44400000000000001</v>
      </c>
      <c r="BK103">
        <v>1.9E-2</v>
      </c>
      <c r="BL103">
        <v>10</v>
      </c>
      <c r="BM103">
        <f t="shared" si="8"/>
        <v>95.896328293736502</v>
      </c>
      <c r="BN103">
        <v>0.182</v>
      </c>
      <c r="BO103">
        <v>25.9</v>
      </c>
      <c r="BP103">
        <f t="shared" si="7"/>
        <v>8664.5153093634854</v>
      </c>
      <c r="BQ103">
        <f t="shared" si="11"/>
        <v>5408</v>
      </c>
      <c r="BR103">
        <f t="shared" si="9"/>
        <v>8.6645153093634857</v>
      </c>
      <c r="BS103">
        <f t="shared" si="9"/>
        <v>5.4080000000000004</v>
      </c>
      <c r="BT103">
        <f t="shared" si="10"/>
        <v>14.072515309363485</v>
      </c>
      <c r="BU103" s="16">
        <v>3.0484764542936289</v>
      </c>
      <c r="BV103" s="16">
        <v>0.26918106427035349</v>
      </c>
      <c r="BW103" s="16">
        <v>2.1623019091560929</v>
      </c>
      <c r="BX103" s="16">
        <v>0.51746945387238452</v>
      </c>
      <c r="BY103" s="16">
        <v>0.23578512821843861</v>
      </c>
      <c r="BZ103" s="16">
        <v>0.16486217079260299</v>
      </c>
      <c r="CA103" s="16">
        <v>6.6823061888248585</v>
      </c>
      <c r="CB103" s="16">
        <v>148.6938214873241</v>
      </c>
      <c r="CC103" s="16">
        <v>49.058800213640097</v>
      </c>
      <c r="CD103" s="16">
        <v>17.461767081718332</v>
      </c>
      <c r="CE103" s="16">
        <v>17.442426126446168</v>
      </c>
      <c r="CF103" s="25">
        <v>0.75673076923076932</v>
      </c>
      <c r="CG103" s="25">
        <v>9.5192307692307701E-2</v>
      </c>
      <c r="CH103" s="25">
        <v>1.5312565985025746</v>
      </c>
      <c r="CI103" s="25">
        <v>0.48613946801488078</v>
      </c>
      <c r="CJ103" s="25">
        <v>0.282341023115254</v>
      </c>
      <c r="CK103" s="25">
        <v>22.775525386623606</v>
      </c>
      <c r="CL103" s="25">
        <v>50.280343959337465</v>
      </c>
      <c r="CM103" s="25">
        <v>1.0193777332048264</v>
      </c>
      <c r="CN103" s="25">
        <v>151.41453293445986</v>
      </c>
      <c r="CO103" s="25">
        <v>15.520785078159435</v>
      </c>
      <c r="CP103" s="25">
        <v>1.3950914340712222</v>
      </c>
      <c r="CQ103" s="25">
        <v>0.19865255052935515</v>
      </c>
      <c r="CR103" s="25">
        <v>0.34904980676838665</v>
      </c>
      <c r="CS103" s="25">
        <v>0.2187836523642244</v>
      </c>
      <c r="CT103" s="25">
        <v>0.16217332006867088</v>
      </c>
      <c r="CU103" s="25">
        <v>80.045094485818339</v>
      </c>
      <c r="CV103" s="25">
        <v>18.286550820253488</v>
      </c>
      <c r="CW103" s="25">
        <v>2.7638315034886713</v>
      </c>
      <c r="CX103" s="25">
        <v>95.698209058452377</v>
      </c>
      <c r="CY103" s="25">
        <v>10.376910148979974</v>
      </c>
    </row>
    <row r="104" spans="1:103">
      <c r="A104" t="s">
        <v>177</v>
      </c>
      <c r="B104" t="s">
        <v>1090</v>
      </c>
      <c r="C104" t="s">
        <v>166</v>
      </c>
      <c r="D104" t="s">
        <v>167</v>
      </c>
      <c r="E104" t="s">
        <v>959</v>
      </c>
      <c r="F104" t="s">
        <v>188</v>
      </c>
      <c r="G104" t="s">
        <v>248</v>
      </c>
      <c r="H104">
        <v>10.778309999999999</v>
      </c>
      <c r="I104">
        <v>8.6025200000000002</v>
      </c>
      <c r="J104">
        <v>754</v>
      </c>
      <c r="K104" t="s">
        <v>80</v>
      </c>
      <c r="L104" s="18">
        <v>1.25</v>
      </c>
      <c r="M104" t="s">
        <v>339</v>
      </c>
      <c r="N104" t="s">
        <v>331</v>
      </c>
      <c r="O104">
        <v>55000</v>
      </c>
      <c r="R104">
        <v>2600</v>
      </c>
      <c r="S104" t="s">
        <v>337</v>
      </c>
      <c r="T104">
        <v>1500</v>
      </c>
      <c r="W104">
        <v>2015</v>
      </c>
      <c r="X104">
        <v>1</v>
      </c>
      <c r="Y104" s="19"/>
      <c r="Z104" s="24"/>
      <c r="AA104" s="25"/>
      <c r="AB104" s="26"/>
      <c r="AC104" s="25"/>
      <c r="AD104" s="27"/>
      <c r="AE104" s="27"/>
      <c r="AF104" s="27"/>
      <c r="AG104" s="25"/>
      <c r="AH104" s="25"/>
      <c r="AI104" s="25"/>
      <c r="AJ104" s="28"/>
      <c r="AK104" s="25"/>
      <c r="AL104" s="25"/>
      <c r="AM104" s="29"/>
      <c r="AN104" s="29"/>
      <c r="AO104" s="30"/>
      <c r="AP104" s="30"/>
      <c r="AQ104" s="31"/>
      <c r="AR104" s="28"/>
      <c r="AS104" s="28"/>
      <c r="AT104" t="s">
        <v>160</v>
      </c>
      <c r="AU104">
        <v>6</v>
      </c>
      <c r="AV104" t="s">
        <v>409</v>
      </c>
      <c r="AW104" t="s">
        <v>1006</v>
      </c>
      <c r="AX104" t="s">
        <v>1091</v>
      </c>
      <c r="AY104" s="19" t="s">
        <v>388</v>
      </c>
      <c r="AZ104" s="19" t="s">
        <v>388</v>
      </c>
      <c r="BA104" s="22">
        <v>42315</v>
      </c>
      <c r="BB104" t="s">
        <v>400</v>
      </c>
      <c r="BC104" s="15">
        <v>42195</v>
      </c>
      <c r="BD104" t="s">
        <v>161</v>
      </c>
      <c r="BE104">
        <v>33</v>
      </c>
      <c r="BF104">
        <v>38</v>
      </c>
      <c r="BG104">
        <v>10.98</v>
      </c>
      <c r="BH104">
        <v>8.5399999999999991</v>
      </c>
      <c r="BI104">
        <v>1.6</v>
      </c>
      <c r="BJ104">
        <v>0.82499999999999996</v>
      </c>
      <c r="BK104">
        <v>0.121</v>
      </c>
      <c r="BL104">
        <v>9.5</v>
      </c>
      <c r="BM104">
        <f t="shared" si="8"/>
        <v>87.20930232558139</v>
      </c>
      <c r="BN104">
        <v>0.129</v>
      </c>
      <c r="BO104">
        <v>31</v>
      </c>
      <c r="BP104">
        <f t="shared" si="7"/>
        <v>8810.6475148198806</v>
      </c>
      <c r="BQ104">
        <f t="shared" si="11"/>
        <v>5856</v>
      </c>
      <c r="BR104">
        <f t="shared" si="9"/>
        <v>8.8106475148198804</v>
      </c>
      <c r="BS104">
        <f t="shared" si="9"/>
        <v>5.8559999999999999</v>
      </c>
      <c r="BT104">
        <f t="shared" si="10"/>
        <v>14.66664751481988</v>
      </c>
      <c r="BU104">
        <v>3.1443349753694578</v>
      </c>
      <c r="BV104">
        <v>0.30403933645587938</v>
      </c>
      <c r="BW104">
        <v>2.360809671119156</v>
      </c>
      <c r="BX104">
        <v>0.53749386937788102</v>
      </c>
      <c r="BY104">
        <v>0.23203563904332475</v>
      </c>
      <c r="BZ104">
        <v>0.18128984673607232</v>
      </c>
      <c r="CA104">
        <v>7.0439598982677927</v>
      </c>
      <c r="CB104">
        <v>141.81541140889453</v>
      </c>
      <c r="CC104">
        <v>35.291525946969536</v>
      </c>
      <c r="CD104">
        <v>19.64393713829422</v>
      </c>
      <c r="CE104">
        <v>35.292197062805414</v>
      </c>
      <c r="CF104" s="25">
        <v>0.58775137111517373</v>
      </c>
      <c r="CG104" s="25">
        <v>0.10493601462522853</v>
      </c>
      <c r="CH104" s="25">
        <v>0.87760782449879926</v>
      </c>
      <c r="CI104" s="25">
        <v>0.2238403841432095</v>
      </c>
      <c r="CJ104" s="25">
        <v>0.14318419962248932</v>
      </c>
      <c r="CK104" s="25">
        <v>17.685944609456353</v>
      </c>
      <c r="CL104" s="25">
        <v>44.784878108651434</v>
      </c>
      <c r="CM104" s="25">
        <v>1.02339103136705</v>
      </c>
      <c r="CN104" s="25">
        <v>202.8295266827314</v>
      </c>
      <c r="CO104" s="25">
        <v>16.872951818766918</v>
      </c>
      <c r="CP104" s="25">
        <v>1.3175287356321839</v>
      </c>
      <c r="CQ104" s="25">
        <v>0.16834291187739464</v>
      </c>
      <c r="CR104" s="25">
        <v>0.37160497035390183</v>
      </c>
      <c r="CS104" s="25">
        <v>0.25099616164948357</v>
      </c>
      <c r="CT104" s="25">
        <v>0.16361990588655323</v>
      </c>
      <c r="CU104" s="25">
        <v>77.979847421321736</v>
      </c>
      <c r="CV104" s="25">
        <v>17.979435043521782</v>
      </c>
      <c r="CW104" s="25">
        <v>3.3716754387745107</v>
      </c>
      <c r="CX104" s="25">
        <v>94.090993455263387</v>
      </c>
      <c r="CY104" s="25">
        <v>8.9072971069450428</v>
      </c>
    </row>
    <row r="105" spans="1:103">
      <c r="A105" t="s">
        <v>177</v>
      </c>
      <c r="B105" t="s">
        <v>1090</v>
      </c>
      <c r="C105" t="s">
        <v>166</v>
      </c>
      <c r="D105" t="s">
        <v>167</v>
      </c>
      <c r="E105" t="s">
        <v>959</v>
      </c>
      <c r="F105" t="s">
        <v>188</v>
      </c>
      <c r="G105" t="s">
        <v>249</v>
      </c>
      <c r="H105">
        <v>10.77896</v>
      </c>
      <c r="I105">
        <v>8.6072100000000002</v>
      </c>
      <c r="J105">
        <v>753</v>
      </c>
      <c r="K105" t="s">
        <v>81</v>
      </c>
      <c r="L105" s="18">
        <v>1</v>
      </c>
      <c r="M105" t="s">
        <v>328</v>
      </c>
      <c r="N105" t="s">
        <v>336</v>
      </c>
      <c r="O105">
        <v>15000</v>
      </c>
      <c r="P105" t="s">
        <v>159</v>
      </c>
      <c r="Q105">
        <v>300</v>
      </c>
      <c r="R105">
        <v>3500</v>
      </c>
      <c r="S105" t="s">
        <v>329</v>
      </c>
      <c r="T105">
        <v>1100</v>
      </c>
      <c r="W105">
        <v>2015</v>
      </c>
      <c r="X105">
        <v>1</v>
      </c>
      <c r="Y105" s="19" t="s">
        <v>388</v>
      </c>
      <c r="Z105" s="24">
        <v>5.8</v>
      </c>
      <c r="AA105" s="32">
        <v>1.545172182687258</v>
      </c>
      <c r="AB105" s="26">
        <v>8.6834962133280749E-2</v>
      </c>
      <c r="AC105" s="25">
        <v>2.6724600000000001</v>
      </c>
      <c r="AD105" s="27">
        <v>26.400000000000006</v>
      </c>
      <c r="AE105" s="27">
        <v>41.999999999999993</v>
      </c>
      <c r="AF105" s="27">
        <v>31.6</v>
      </c>
      <c r="AG105" s="25">
        <v>3.5623365896919315</v>
      </c>
      <c r="AH105" s="25">
        <v>1.0895126591522042</v>
      </c>
      <c r="AI105" s="25">
        <v>0.20202958881443434</v>
      </c>
      <c r="AJ105" s="28">
        <v>6.4688294078373537E-2</v>
      </c>
      <c r="AK105" s="25">
        <v>0</v>
      </c>
      <c r="AL105" s="25">
        <f t="shared" si="5"/>
        <v>4.9185671317369435</v>
      </c>
      <c r="AM105" s="29">
        <v>3.2847719585688924</v>
      </c>
      <c r="AN105" s="29">
        <v>4.2449641746654034</v>
      </c>
      <c r="AO105" s="30">
        <v>21.763333461403839</v>
      </c>
      <c r="AP105" s="30">
        <v>71.124389415005027</v>
      </c>
      <c r="AQ105" s="31">
        <v>1.6333849571317578</v>
      </c>
      <c r="AR105" s="28">
        <v>4.2101E-2</v>
      </c>
      <c r="AS105" s="28">
        <v>10.988099999999999</v>
      </c>
      <c r="AT105" t="s">
        <v>155</v>
      </c>
      <c r="AU105">
        <v>1</v>
      </c>
      <c r="AV105" t="s">
        <v>409</v>
      </c>
      <c r="AW105" t="s">
        <v>1006</v>
      </c>
      <c r="AX105" t="s">
        <v>1091</v>
      </c>
      <c r="AY105" s="19" t="s">
        <v>388</v>
      </c>
      <c r="AZ105" s="19" t="s">
        <v>388</v>
      </c>
      <c r="BA105" s="22">
        <v>42315</v>
      </c>
      <c r="BB105" t="s">
        <v>400</v>
      </c>
      <c r="BC105" s="15">
        <v>42195</v>
      </c>
      <c r="BD105" t="s">
        <v>161</v>
      </c>
      <c r="BE105">
        <v>44</v>
      </c>
      <c r="BF105">
        <v>32</v>
      </c>
      <c r="BG105">
        <v>3.18</v>
      </c>
      <c r="BH105">
        <v>1.38</v>
      </c>
      <c r="BI105">
        <v>0.32</v>
      </c>
      <c r="BJ105">
        <v>0.193</v>
      </c>
      <c r="BK105">
        <v>5.0999999999999997E-2</v>
      </c>
      <c r="BL105">
        <v>9.3000000000000007</v>
      </c>
      <c r="BM105">
        <f t="shared" si="8"/>
        <v>79.098360655737707</v>
      </c>
      <c r="BN105">
        <v>0.188</v>
      </c>
      <c r="BO105">
        <v>17.399999999999999</v>
      </c>
      <c r="BP105">
        <f t="shared" si="7"/>
        <v>1294.1732561877209</v>
      </c>
      <c r="BQ105">
        <f t="shared" si="11"/>
        <v>1696</v>
      </c>
      <c r="BR105">
        <f t="shared" si="9"/>
        <v>1.2941732561877208</v>
      </c>
      <c r="BS105">
        <f t="shared" si="9"/>
        <v>1.696</v>
      </c>
      <c r="BT105">
        <f t="shared" si="10"/>
        <v>2.9901732561877208</v>
      </c>
      <c r="BU105">
        <v>2.2429679922405432</v>
      </c>
      <c r="BV105">
        <v>0.13191831187942735</v>
      </c>
      <c r="BW105">
        <v>2.0778787228447682</v>
      </c>
      <c r="BX105">
        <v>0.33423069373055536</v>
      </c>
      <c r="BY105">
        <v>0.19043143899212089</v>
      </c>
      <c r="BZ105">
        <v>0.13475882124585944</v>
      </c>
      <c r="CA105">
        <v>5.5386472436369765</v>
      </c>
      <c r="CB105">
        <v>155.71405159001549</v>
      </c>
      <c r="CC105">
        <v>37.979987165840896</v>
      </c>
      <c r="CD105">
        <v>12.898885188775536</v>
      </c>
      <c r="CE105">
        <v>4.7988259997420197</v>
      </c>
      <c r="CF105" s="25">
        <v>0.51156336725254392</v>
      </c>
      <c r="CG105" s="25">
        <v>0.10018501387604072</v>
      </c>
      <c r="CH105" s="25">
        <v>1.195426459418873</v>
      </c>
      <c r="CI105" s="25">
        <v>0.29571940491789367</v>
      </c>
      <c r="CJ105" s="25">
        <v>0.17774105740525736</v>
      </c>
      <c r="CK105" s="25">
        <v>21.258076379305642</v>
      </c>
      <c r="CL105" s="25">
        <v>50.778169147053667</v>
      </c>
      <c r="CM105" s="25">
        <v>1.0294705820484384</v>
      </c>
      <c r="CN105" s="25">
        <v>178.46937899059222</v>
      </c>
      <c r="CO105" s="25">
        <v>13.066175827605296</v>
      </c>
      <c r="CP105" s="25">
        <v>1.0419384902143523</v>
      </c>
      <c r="CQ105" s="25">
        <v>0.1374650512581547</v>
      </c>
      <c r="CR105" s="25">
        <v>0.32045819234638279</v>
      </c>
      <c r="CS105" s="25">
        <v>0.2555329755141787</v>
      </c>
      <c r="CT105" s="25">
        <v>0.14409666729688814</v>
      </c>
      <c r="CU105" s="25">
        <v>78.653119093522747</v>
      </c>
      <c r="CV105" s="25">
        <v>12.409079653512139</v>
      </c>
      <c r="CW105" s="25">
        <v>1.4340499107889058</v>
      </c>
      <c r="CX105" s="25">
        <v>208.59365958196705</v>
      </c>
      <c r="CY105" s="25">
        <v>7.0831040179023947</v>
      </c>
    </row>
    <row r="106" spans="1:103">
      <c r="A106" t="s">
        <v>177</v>
      </c>
      <c r="B106" t="s">
        <v>1090</v>
      </c>
      <c r="C106" t="s">
        <v>166</v>
      </c>
      <c r="D106" t="s">
        <v>167</v>
      </c>
      <c r="E106" t="s">
        <v>959</v>
      </c>
      <c r="F106" t="s">
        <v>188</v>
      </c>
      <c r="G106" t="s">
        <v>249</v>
      </c>
      <c r="H106">
        <v>10.77896</v>
      </c>
      <c r="I106">
        <v>8.6072100000000002</v>
      </c>
      <c r="J106">
        <v>753</v>
      </c>
      <c r="K106" t="s">
        <v>81</v>
      </c>
      <c r="L106" s="18">
        <v>1</v>
      </c>
      <c r="M106" t="s">
        <v>328</v>
      </c>
      <c r="N106" t="s">
        <v>336</v>
      </c>
      <c r="O106">
        <v>15000</v>
      </c>
      <c r="P106" t="s">
        <v>159</v>
      </c>
      <c r="Q106">
        <v>300</v>
      </c>
      <c r="R106">
        <v>3500</v>
      </c>
      <c r="S106" t="s">
        <v>329</v>
      </c>
      <c r="T106">
        <v>1100</v>
      </c>
      <c r="W106">
        <v>2015</v>
      </c>
      <c r="X106">
        <v>1</v>
      </c>
      <c r="Y106" s="19"/>
      <c r="Z106" s="24"/>
      <c r="AA106" s="25"/>
      <c r="AB106" s="26"/>
      <c r="AC106" s="25"/>
      <c r="AD106" s="27"/>
      <c r="AE106" s="27"/>
      <c r="AF106" s="27"/>
      <c r="AG106" s="25"/>
      <c r="AH106" s="25"/>
      <c r="AI106" s="25"/>
      <c r="AJ106" s="28"/>
      <c r="AK106" s="25"/>
      <c r="AL106" s="25"/>
      <c r="AM106" s="29"/>
      <c r="AN106" s="29"/>
      <c r="AO106" s="30"/>
      <c r="AP106" s="30"/>
      <c r="AQ106" s="31"/>
      <c r="AR106" s="28"/>
      <c r="AS106" s="28"/>
      <c r="AT106" t="s">
        <v>156</v>
      </c>
      <c r="AU106">
        <v>2</v>
      </c>
      <c r="AV106" t="s">
        <v>409</v>
      </c>
      <c r="AW106" t="s">
        <v>1006</v>
      </c>
      <c r="AX106" t="s">
        <v>1091</v>
      </c>
      <c r="AY106" s="19" t="s">
        <v>388</v>
      </c>
      <c r="AZ106" s="19" t="s">
        <v>388</v>
      </c>
      <c r="BA106" s="22">
        <v>42315</v>
      </c>
      <c r="BB106" t="s">
        <v>400</v>
      </c>
      <c r="BC106" s="15">
        <v>42195</v>
      </c>
      <c r="BD106" t="s">
        <v>161</v>
      </c>
      <c r="BE106">
        <v>23</v>
      </c>
      <c r="BF106">
        <v>16</v>
      </c>
      <c r="BG106">
        <v>1.8199999999999998</v>
      </c>
      <c r="BH106">
        <v>1.1000000000000001</v>
      </c>
      <c r="BI106">
        <v>0.68</v>
      </c>
      <c r="BJ106">
        <v>0.31</v>
      </c>
      <c r="BK106">
        <v>7.1999999999999995E-2</v>
      </c>
      <c r="BL106">
        <v>9.8000000000000007</v>
      </c>
      <c r="BM106">
        <f t="shared" si="8"/>
        <v>81.15183246073299</v>
      </c>
      <c r="BN106">
        <v>0.1</v>
      </c>
      <c r="BO106">
        <v>18</v>
      </c>
      <c r="BP106">
        <f t="shared" si="7"/>
        <v>1052.5339629743698</v>
      </c>
      <c r="BQ106">
        <f t="shared" si="11"/>
        <v>970.66666666666652</v>
      </c>
      <c r="BR106">
        <f t="shared" si="9"/>
        <v>1.0525339629743697</v>
      </c>
      <c r="BS106">
        <f t="shared" si="9"/>
        <v>0.97066666666666657</v>
      </c>
      <c r="BT106">
        <f t="shared" si="10"/>
        <v>2.0232006296410363</v>
      </c>
      <c r="BU106">
        <v>1.5456663560111834</v>
      </c>
      <c r="BV106">
        <v>0.19940888881539834</v>
      </c>
      <c r="BW106">
        <v>2.0647881428313353</v>
      </c>
      <c r="BX106">
        <v>0.32249764700284012</v>
      </c>
      <c r="BY106">
        <v>0.17301895695085556</v>
      </c>
      <c r="BZ106">
        <v>0.11528499662239496</v>
      </c>
      <c r="CA106">
        <v>4.6799381657416896</v>
      </c>
      <c r="CB106">
        <v>112.52077836387213</v>
      </c>
      <c r="CC106">
        <v>31.720947166769893</v>
      </c>
      <c r="CD106">
        <v>9.529900714318444</v>
      </c>
      <c r="CE106">
        <v>3.0582523023144894</v>
      </c>
      <c r="CF106" s="25">
        <v>0.31331198536139065</v>
      </c>
      <c r="CG106" s="25">
        <v>7.3147301006404403E-2</v>
      </c>
      <c r="CH106" s="25">
        <v>1.0542973169348999</v>
      </c>
      <c r="CI106" s="25">
        <v>0.22165870398586826</v>
      </c>
      <c r="CJ106" s="25">
        <v>7.5363955252549519E-2</v>
      </c>
      <c r="CK106" s="25">
        <v>20.070999296099391</v>
      </c>
      <c r="CL106" s="25">
        <v>49.986306860160049</v>
      </c>
      <c r="CM106" s="25">
        <v>1.013416459911231</v>
      </c>
      <c r="CN106" s="25">
        <v>75.113000859599168</v>
      </c>
      <c r="CO106" s="25">
        <v>15.430020253140958</v>
      </c>
      <c r="CP106" s="25">
        <v>1.021256931608133</v>
      </c>
      <c r="CQ106" s="25">
        <v>0.15748613678373385</v>
      </c>
      <c r="CR106" s="25">
        <v>0.37642202862250612</v>
      </c>
      <c r="CS106" s="25">
        <v>0.27772363967954017</v>
      </c>
      <c r="CT106" s="25">
        <v>0.17040990996669925</v>
      </c>
      <c r="CU106" s="25">
        <v>79.783416642438567</v>
      </c>
      <c r="CV106" s="25">
        <v>24.546993009426664</v>
      </c>
      <c r="CW106" s="25">
        <v>1.4546581602501933</v>
      </c>
      <c r="CX106" s="25">
        <v>152.22920482471829</v>
      </c>
      <c r="CY106" s="25">
        <v>9.1986160410671296</v>
      </c>
    </row>
    <row r="107" spans="1:103">
      <c r="A107" t="s">
        <v>177</v>
      </c>
      <c r="B107" t="s">
        <v>1090</v>
      </c>
      <c r="C107" t="s">
        <v>166</v>
      </c>
      <c r="D107" t="s">
        <v>167</v>
      </c>
      <c r="E107" t="s">
        <v>959</v>
      </c>
      <c r="F107" t="s">
        <v>188</v>
      </c>
      <c r="G107" t="s">
        <v>249</v>
      </c>
      <c r="H107">
        <v>10.77896</v>
      </c>
      <c r="I107">
        <v>8.6072100000000002</v>
      </c>
      <c r="J107">
        <v>753</v>
      </c>
      <c r="K107" t="s">
        <v>81</v>
      </c>
      <c r="L107" s="18">
        <v>1</v>
      </c>
      <c r="M107" t="s">
        <v>328</v>
      </c>
      <c r="N107" t="s">
        <v>336</v>
      </c>
      <c r="O107">
        <v>15000</v>
      </c>
      <c r="P107" t="s">
        <v>159</v>
      </c>
      <c r="Q107">
        <v>300</v>
      </c>
      <c r="R107">
        <v>3500</v>
      </c>
      <c r="S107" t="s">
        <v>329</v>
      </c>
      <c r="T107">
        <v>1100</v>
      </c>
      <c r="W107">
        <v>2015</v>
      </c>
      <c r="X107">
        <v>1</v>
      </c>
      <c r="Y107" s="19"/>
      <c r="Z107" s="24"/>
      <c r="AA107" s="25"/>
      <c r="AB107" s="26"/>
      <c r="AC107" s="25"/>
      <c r="AD107" s="27"/>
      <c r="AE107" s="27"/>
      <c r="AF107" s="27"/>
      <c r="AG107" s="25"/>
      <c r="AH107" s="25"/>
      <c r="AI107" s="25"/>
      <c r="AJ107" s="28"/>
      <c r="AK107" s="25"/>
      <c r="AL107" s="25"/>
      <c r="AM107" s="29"/>
      <c r="AN107" s="29"/>
      <c r="AO107" s="30"/>
      <c r="AP107" s="30"/>
      <c r="AQ107" s="31"/>
      <c r="AR107" s="28"/>
      <c r="AS107" s="28"/>
      <c r="AT107" t="s">
        <v>157</v>
      </c>
      <c r="AU107">
        <v>3</v>
      </c>
      <c r="AV107" t="s">
        <v>409</v>
      </c>
      <c r="AW107" t="s">
        <v>1006</v>
      </c>
      <c r="AX107" t="s">
        <v>1091</v>
      </c>
      <c r="AY107" s="19" t="s">
        <v>388</v>
      </c>
      <c r="AZ107" s="19" t="s">
        <v>388</v>
      </c>
      <c r="BA107" s="22">
        <v>42315</v>
      </c>
      <c r="BB107" t="s">
        <v>400</v>
      </c>
      <c r="BC107" s="15">
        <v>42195</v>
      </c>
      <c r="BD107" t="s">
        <v>161</v>
      </c>
      <c r="BE107">
        <v>52</v>
      </c>
      <c r="BF107">
        <v>41</v>
      </c>
      <c r="BG107">
        <v>6.42</v>
      </c>
      <c r="BH107">
        <v>3.58</v>
      </c>
      <c r="BI107">
        <v>0.57999999999999996</v>
      </c>
      <c r="BJ107">
        <v>0.308</v>
      </c>
      <c r="BK107">
        <v>6.6000000000000003E-2</v>
      </c>
      <c r="BL107">
        <v>10.1</v>
      </c>
      <c r="BM107">
        <f t="shared" si="8"/>
        <v>82.35294117647058</v>
      </c>
      <c r="BN107">
        <v>0.124</v>
      </c>
      <c r="BO107">
        <v>20.100000000000001</v>
      </c>
      <c r="BP107">
        <f t="shared" si="7"/>
        <v>3464.6582083813919</v>
      </c>
      <c r="BQ107">
        <f t="shared" si="11"/>
        <v>3424</v>
      </c>
      <c r="BR107">
        <f t="shared" si="9"/>
        <v>3.4646582083813917</v>
      </c>
      <c r="BS107">
        <f t="shared" si="9"/>
        <v>3.4239999999999999</v>
      </c>
      <c r="BT107">
        <f t="shared" si="10"/>
        <v>6.8886582083813916</v>
      </c>
      <c r="BU107">
        <v>1.8296545105566222</v>
      </c>
      <c r="BV107">
        <v>0.12740291520575639</v>
      </c>
      <c r="BW107">
        <v>1.7229876598083671</v>
      </c>
      <c r="BX107">
        <v>0.37528354895607619</v>
      </c>
      <c r="BY107">
        <v>0.22496187639308979</v>
      </c>
      <c r="BZ107">
        <v>0.12952471312139704</v>
      </c>
      <c r="CA107">
        <v>4.6378207671490639</v>
      </c>
      <c r="CB107">
        <v>138.26033650812559</v>
      </c>
      <c r="CC107">
        <v>34.926173011368725</v>
      </c>
      <c r="CD107">
        <v>10.419073130099489</v>
      </c>
      <c r="CE107">
        <v>3.8066079119603642</v>
      </c>
      <c r="CF107" s="25">
        <v>0.52295684113865937</v>
      </c>
      <c r="CG107" s="25">
        <v>4.0339761248852163E-2</v>
      </c>
      <c r="CH107" s="25">
        <v>0.76692496966133483</v>
      </c>
      <c r="CI107" s="25">
        <v>0.56350718280470058</v>
      </c>
      <c r="CJ107" s="25">
        <v>0.27446979506077152</v>
      </c>
      <c r="CK107" s="25">
        <v>18.692437071282193</v>
      </c>
      <c r="CL107" s="25">
        <v>50.878919482662901</v>
      </c>
      <c r="CM107" s="25">
        <v>1.0315131824096457</v>
      </c>
      <c r="CN107" s="25">
        <v>153.21708689796532</v>
      </c>
      <c r="CO107" s="25">
        <v>13.092100779644195</v>
      </c>
      <c r="CP107" s="25">
        <v>0.98947849954254363</v>
      </c>
      <c r="CQ107" s="25">
        <v>0.10658737419945107</v>
      </c>
      <c r="CR107" s="25">
        <v>0.40292075020800722</v>
      </c>
      <c r="CS107" s="25">
        <v>0.27087786605766656</v>
      </c>
      <c r="CT107" s="25">
        <v>0.18915734039209134</v>
      </c>
      <c r="CU107" s="25">
        <v>78.545191892718464</v>
      </c>
      <c r="CV107" s="25">
        <v>6.4439643079472644</v>
      </c>
      <c r="CW107" s="25">
        <v>2.7371149108981574</v>
      </c>
      <c r="CX107" s="25">
        <v>245.40461820635235</v>
      </c>
      <c r="CY107" s="25">
        <v>8.9718739346899312</v>
      </c>
    </row>
    <row r="108" spans="1:103">
      <c r="A108" t="s">
        <v>177</v>
      </c>
      <c r="B108" t="s">
        <v>1090</v>
      </c>
      <c r="C108" t="s">
        <v>166</v>
      </c>
      <c r="D108" t="s">
        <v>167</v>
      </c>
      <c r="E108" t="s">
        <v>959</v>
      </c>
      <c r="F108" t="s">
        <v>188</v>
      </c>
      <c r="G108" t="s">
        <v>249</v>
      </c>
      <c r="H108">
        <v>10.77896</v>
      </c>
      <c r="I108">
        <v>8.6072100000000002</v>
      </c>
      <c r="J108">
        <v>753</v>
      </c>
      <c r="K108" t="s">
        <v>81</v>
      </c>
      <c r="L108" s="18">
        <v>1</v>
      </c>
      <c r="M108" t="s">
        <v>328</v>
      </c>
      <c r="N108" t="s">
        <v>336</v>
      </c>
      <c r="O108">
        <v>15000</v>
      </c>
      <c r="P108" t="s">
        <v>159</v>
      </c>
      <c r="Q108">
        <v>300</v>
      </c>
      <c r="R108">
        <v>3500</v>
      </c>
      <c r="S108" t="s">
        <v>329</v>
      </c>
      <c r="T108">
        <v>1100</v>
      </c>
      <c r="W108">
        <v>2015</v>
      </c>
      <c r="X108">
        <v>1</v>
      </c>
      <c r="Y108" s="19"/>
      <c r="Z108" s="24"/>
      <c r="AA108" s="25"/>
      <c r="AB108" s="26"/>
      <c r="AC108" s="25"/>
      <c r="AD108" s="27"/>
      <c r="AE108" s="27"/>
      <c r="AF108" s="27"/>
      <c r="AG108" s="25"/>
      <c r="AH108" s="25"/>
      <c r="AI108" s="25"/>
      <c r="AJ108" s="28"/>
      <c r="AK108" s="25"/>
      <c r="AL108" s="25"/>
      <c r="AM108" s="29"/>
      <c r="AN108" s="29"/>
      <c r="AO108" s="30"/>
      <c r="AP108" s="30"/>
      <c r="AQ108" s="31"/>
      <c r="AR108" s="28"/>
      <c r="AS108" s="28"/>
      <c r="AT108" t="s">
        <v>158</v>
      </c>
      <c r="AU108">
        <v>4</v>
      </c>
      <c r="AV108" t="s">
        <v>409</v>
      </c>
      <c r="AW108" t="s">
        <v>1006</v>
      </c>
      <c r="AX108" t="s">
        <v>1091</v>
      </c>
      <c r="AY108" s="19" t="s">
        <v>388</v>
      </c>
      <c r="AZ108" s="19" t="s">
        <v>388</v>
      </c>
      <c r="BA108" s="22">
        <v>42315</v>
      </c>
      <c r="BB108" t="s">
        <v>400</v>
      </c>
      <c r="BC108" s="15">
        <v>42195</v>
      </c>
      <c r="BD108" t="s">
        <v>161</v>
      </c>
      <c r="BE108">
        <v>41</v>
      </c>
      <c r="BF108">
        <v>41</v>
      </c>
      <c r="BG108">
        <v>7.92</v>
      </c>
      <c r="BH108">
        <v>6.32</v>
      </c>
      <c r="BI108">
        <v>1.1599999999999999</v>
      </c>
      <c r="BJ108">
        <v>0.64300000000000002</v>
      </c>
      <c r="BK108">
        <v>0.14299999999999999</v>
      </c>
      <c r="BL108">
        <v>8.6999999999999993</v>
      </c>
      <c r="BM108">
        <f t="shared" si="8"/>
        <v>81.806615776081429</v>
      </c>
      <c r="BN108">
        <v>0.17100000000000001</v>
      </c>
      <c r="BO108">
        <v>27.2</v>
      </c>
      <c r="BP108">
        <f t="shared" si="7"/>
        <v>6170.4217266210972</v>
      </c>
      <c r="BQ108">
        <f t="shared" si="11"/>
        <v>4223.9999999999991</v>
      </c>
      <c r="BR108">
        <f t="shared" si="9"/>
        <v>6.1704217266210968</v>
      </c>
      <c r="BS108">
        <f t="shared" si="9"/>
        <v>4.2239999999999993</v>
      </c>
      <c r="BT108">
        <f t="shared" si="10"/>
        <v>10.394421726621097</v>
      </c>
      <c r="BU108">
        <v>2.6477900552486191</v>
      </c>
      <c r="BV108">
        <v>0.28711970750116328</v>
      </c>
      <c r="BW108">
        <v>1.6780975136329659</v>
      </c>
      <c r="BX108">
        <v>0.65225602563295726</v>
      </c>
      <c r="BY108">
        <v>0.35529916131078143</v>
      </c>
      <c r="BZ108">
        <v>0.15263553646915315</v>
      </c>
      <c r="CA108">
        <v>7.77666323964465</v>
      </c>
      <c r="CB108">
        <v>134.64560159211126</v>
      </c>
      <c r="CC108">
        <v>122.08349371548954</v>
      </c>
      <c r="CD108">
        <v>14.224135016471076</v>
      </c>
      <c r="CE108">
        <v>2.8775435556499236</v>
      </c>
      <c r="CF108" s="25">
        <v>0.58187134502923976</v>
      </c>
      <c r="CG108" s="25">
        <v>3.2558479532163745E-2</v>
      </c>
      <c r="CH108" s="25">
        <v>1.0953314948575974</v>
      </c>
      <c r="CI108" s="25">
        <v>0.35087137745295743</v>
      </c>
      <c r="CJ108" s="25">
        <v>0.11096626512588094</v>
      </c>
      <c r="CK108" s="25">
        <v>13.57311813074036</v>
      </c>
      <c r="CL108" s="25">
        <v>56.855068871009948</v>
      </c>
      <c r="CM108" s="25">
        <v>1.035622796682194</v>
      </c>
      <c r="CN108" s="25">
        <v>128.12853739801571</v>
      </c>
      <c r="CO108" s="25">
        <v>15.768128266655998</v>
      </c>
      <c r="CP108" s="25">
        <v>1.1561576354679803</v>
      </c>
      <c r="CQ108" s="25">
        <v>0.21428571428571425</v>
      </c>
      <c r="CR108" s="25">
        <v>0.41570164855682074</v>
      </c>
      <c r="CS108" s="25">
        <v>0.29289598847226034</v>
      </c>
      <c r="CT108" s="25">
        <v>0.16706706705907737</v>
      </c>
      <c r="CU108" s="25">
        <v>81.824193901860582</v>
      </c>
      <c r="CV108" s="25">
        <v>18.358227648554333</v>
      </c>
      <c r="CW108" s="25">
        <v>1.4382656381111663</v>
      </c>
      <c r="CX108" s="25">
        <v>150.51373607853088</v>
      </c>
      <c r="CY108" s="25">
        <v>13.70760819878263</v>
      </c>
    </row>
    <row r="109" spans="1:103">
      <c r="A109" t="s">
        <v>177</v>
      </c>
      <c r="B109" t="s">
        <v>1090</v>
      </c>
      <c r="C109" t="s">
        <v>166</v>
      </c>
      <c r="D109" t="s">
        <v>167</v>
      </c>
      <c r="E109" t="s">
        <v>959</v>
      </c>
      <c r="F109" t="s">
        <v>188</v>
      </c>
      <c r="G109" t="s">
        <v>249</v>
      </c>
      <c r="H109">
        <v>10.77896</v>
      </c>
      <c r="I109">
        <v>8.6072100000000002</v>
      </c>
      <c r="J109">
        <v>753</v>
      </c>
      <c r="K109" t="s">
        <v>81</v>
      </c>
      <c r="L109" s="18">
        <v>1</v>
      </c>
      <c r="M109" t="s">
        <v>328</v>
      </c>
      <c r="N109" t="s">
        <v>336</v>
      </c>
      <c r="O109">
        <v>15000</v>
      </c>
      <c r="P109" t="s">
        <v>159</v>
      </c>
      <c r="Q109">
        <v>300</v>
      </c>
      <c r="R109">
        <v>3500</v>
      </c>
      <c r="S109" t="s">
        <v>329</v>
      </c>
      <c r="T109">
        <v>1100</v>
      </c>
      <c r="W109">
        <v>2015</v>
      </c>
      <c r="X109">
        <v>1</v>
      </c>
      <c r="Y109" s="19"/>
      <c r="Z109" s="24"/>
      <c r="AA109" s="25"/>
      <c r="AB109" s="26"/>
      <c r="AC109" s="25"/>
      <c r="AD109" s="27"/>
      <c r="AE109" s="27"/>
      <c r="AF109" s="27"/>
      <c r="AG109" s="25"/>
      <c r="AH109" s="25"/>
      <c r="AI109" s="25"/>
      <c r="AJ109" s="28"/>
      <c r="AK109" s="25"/>
      <c r="AL109" s="25"/>
      <c r="AM109" s="29"/>
      <c r="AN109" s="29"/>
      <c r="AO109" s="30"/>
      <c r="AP109" s="30"/>
      <c r="AQ109" s="31"/>
      <c r="AR109" s="28"/>
      <c r="AS109" s="28"/>
      <c r="AT109" t="s">
        <v>159</v>
      </c>
      <c r="AU109">
        <v>5</v>
      </c>
      <c r="AV109" t="s">
        <v>409</v>
      </c>
      <c r="AW109" t="s">
        <v>1006</v>
      </c>
      <c r="AX109" t="s">
        <v>1091</v>
      </c>
      <c r="AY109" s="19" t="s">
        <v>388</v>
      </c>
      <c r="AZ109" s="19" t="s">
        <v>388</v>
      </c>
      <c r="BA109" s="22">
        <v>42315</v>
      </c>
      <c r="BB109" t="s">
        <v>400</v>
      </c>
      <c r="BC109" s="15">
        <v>42195</v>
      </c>
      <c r="BD109" t="s">
        <v>161</v>
      </c>
      <c r="BE109">
        <v>26</v>
      </c>
      <c r="BF109">
        <v>24</v>
      </c>
      <c r="BG109">
        <v>5.48</v>
      </c>
      <c r="BH109">
        <v>3.6</v>
      </c>
      <c r="BI109">
        <v>0.86</v>
      </c>
      <c r="BJ109">
        <v>0.499</v>
      </c>
      <c r="BK109">
        <v>0.11600000000000001</v>
      </c>
      <c r="BL109">
        <v>9.3000000000000007</v>
      </c>
      <c r="BM109">
        <f t="shared" si="8"/>
        <v>81.138211382113823</v>
      </c>
      <c r="BN109">
        <v>0.24</v>
      </c>
      <c r="BO109">
        <v>24.3</v>
      </c>
      <c r="BP109">
        <f t="shared" si="7"/>
        <v>3463.1697752271639</v>
      </c>
      <c r="BQ109">
        <f t="shared" si="11"/>
        <v>2922.666666666667</v>
      </c>
      <c r="BR109">
        <f t="shared" si="9"/>
        <v>3.463169775227164</v>
      </c>
      <c r="BS109">
        <f t="shared" si="9"/>
        <v>2.9226666666666672</v>
      </c>
      <c r="BT109">
        <f t="shared" si="10"/>
        <v>6.3858364418938312</v>
      </c>
      <c r="BU109">
        <v>2.5928030303030303</v>
      </c>
      <c r="BV109">
        <v>0.23328939571772569</v>
      </c>
      <c r="BW109">
        <v>2.0068821584289891</v>
      </c>
      <c r="BX109">
        <v>0.43399527902549939</v>
      </c>
      <c r="BY109">
        <v>0.2377680222466784</v>
      </c>
      <c r="BZ109">
        <v>0.1598145337495373</v>
      </c>
      <c r="CA109">
        <v>7.2277040564919961</v>
      </c>
      <c r="CB109">
        <v>143.02626949853715</v>
      </c>
      <c r="CC109">
        <v>59.201951989798985</v>
      </c>
      <c r="CD109">
        <v>13.019163101858942</v>
      </c>
      <c r="CE109">
        <v>3.8543011454113896</v>
      </c>
      <c r="CF109" s="25">
        <v>0.33802955665024637</v>
      </c>
      <c r="CG109" s="25">
        <v>1.5916256157635467E-2</v>
      </c>
      <c r="CH109" s="25">
        <v>1.1085111675841586</v>
      </c>
      <c r="CI109" s="25">
        <v>0.18729552696159471</v>
      </c>
      <c r="CJ109" s="25">
        <v>0.11191347214234283</v>
      </c>
      <c r="CK109" s="25">
        <v>19.245113147274335</v>
      </c>
      <c r="CL109" s="25">
        <v>67.068459390863637</v>
      </c>
      <c r="CM109" s="25">
        <v>1.9506746811082083</v>
      </c>
      <c r="CN109" s="25">
        <v>150.74946177955007</v>
      </c>
      <c r="CO109" s="25">
        <v>14.168706971590055</v>
      </c>
      <c r="CP109" s="25">
        <v>1.1955909943714822</v>
      </c>
      <c r="CQ109" s="25">
        <v>0.18109756097560978</v>
      </c>
      <c r="CR109" s="25">
        <v>0.38859165351462488</v>
      </c>
      <c r="CS109" s="25">
        <v>0.11006464727296919</v>
      </c>
      <c r="CT109" s="25">
        <v>0.16076577664374994</v>
      </c>
      <c r="CU109" s="25">
        <v>82.227070287394113</v>
      </c>
      <c r="CV109" s="25">
        <v>6.5645308484209206</v>
      </c>
      <c r="CW109" s="25">
        <v>1.4453472020605072</v>
      </c>
      <c r="CX109" s="25">
        <v>210.23693804248475</v>
      </c>
      <c r="CY109" s="25">
        <v>10.468876856356458</v>
      </c>
    </row>
    <row r="110" spans="1:103">
      <c r="A110" t="s">
        <v>177</v>
      </c>
      <c r="B110" t="s">
        <v>1090</v>
      </c>
      <c r="C110" t="s">
        <v>166</v>
      </c>
      <c r="D110" t="s">
        <v>167</v>
      </c>
      <c r="E110" t="s">
        <v>959</v>
      </c>
      <c r="F110" t="s">
        <v>188</v>
      </c>
      <c r="G110" t="s">
        <v>249</v>
      </c>
      <c r="H110">
        <v>10.77896</v>
      </c>
      <c r="I110">
        <v>8.6072100000000002</v>
      </c>
      <c r="J110">
        <v>753</v>
      </c>
      <c r="K110" t="s">
        <v>81</v>
      </c>
      <c r="L110" s="18">
        <v>1</v>
      </c>
      <c r="M110" t="s">
        <v>328</v>
      </c>
      <c r="N110" t="s">
        <v>336</v>
      </c>
      <c r="O110">
        <v>15000</v>
      </c>
      <c r="P110" t="s">
        <v>159</v>
      </c>
      <c r="Q110">
        <v>300</v>
      </c>
      <c r="R110">
        <v>3500</v>
      </c>
      <c r="S110" t="s">
        <v>329</v>
      </c>
      <c r="T110">
        <v>1100</v>
      </c>
      <c r="W110">
        <v>2015</v>
      </c>
      <c r="X110">
        <v>1</v>
      </c>
      <c r="Y110" s="19"/>
      <c r="Z110" s="24"/>
      <c r="AA110" s="25"/>
      <c r="AB110" s="26"/>
      <c r="AC110" s="25"/>
      <c r="AD110" s="27"/>
      <c r="AE110" s="27"/>
      <c r="AF110" s="27"/>
      <c r="AG110" s="25"/>
      <c r="AH110" s="25"/>
      <c r="AI110" s="25"/>
      <c r="AJ110" s="28"/>
      <c r="AK110" s="25"/>
      <c r="AL110" s="25"/>
      <c r="AM110" s="29"/>
      <c r="AN110" s="29"/>
      <c r="AO110" s="30"/>
      <c r="AP110" s="30"/>
      <c r="AQ110" s="31"/>
      <c r="AR110" s="28"/>
      <c r="AS110" s="28"/>
      <c r="AT110" t="s">
        <v>160</v>
      </c>
      <c r="AU110">
        <v>6</v>
      </c>
      <c r="AV110" t="s">
        <v>409</v>
      </c>
      <c r="AW110" t="s">
        <v>1006</v>
      </c>
      <c r="AX110" t="s">
        <v>1091</v>
      </c>
      <c r="AY110" s="19" t="s">
        <v>388</v>
      </c>
      <c r="AZ110" s="19" t="s">
        <v>388</v>
      </c>
      <c r="BA110" s="22">
        <v>42315</v>
      </c>
      <c r="BB110" t="s">
        <v>400</v>
      </c>
      <c r="BC110" s="15">
        <v>42195</v>
      </c>
      <c r="BD110" t="s">
        <v>161</v>
      </c>
      <c r="BE110">
        <v>37</v>
      </c>
      <c r="BF110">
        <v>36</v>
      </c>
      <c r="BG110">
        <v>7.32</v>
      </c>
      <c r="BH110">
        <v>5.88</v>
      </c>
      <c r="BI110">
        <v>1.24</v>
      </c>
      <c r="BJ110">
        <v>0.57999999999999996</v>
      </c>
      <c r="BK110">
        <v>0.14899999999999999</v>
      </c>
      <c r="BL110">
        <v>6.3</v>
      </c>
      <c r="BM110">
        <f t="shared" si="8"/>
        <v>79.561042524005487</v>
      </c>
      <c r="BN110">
        <v>0.219</v>
      </c>
      <c r="BO110">
        <v>29.7</v>
      </c>
      <c r="BP110">
        <f t="shared" si="7"/>
        <v>5730.0174829877087</v>
      </c>
      <c r="BQ110">
        <f t="shared" si="11"/>
        <v>3903.9999999999995</v>
      </c>
      <c r="BR110">
        <f t="shared" si="9"/>
        <v>5.7300174829877086</v>
      </c>
      <c r="BS110">
        <f t="shared" si="9"/>
        <v>3.9039999999999995</v>
      </c>
      <c r="BT110">
        <f t="shared" si="10"/>
        <v>9.6340174829877085</v>
      </c>
      <c r="BU110">
        <v>2.393939393939394</v>
      </c>
      <c r="BV110">
        <v>0.2223469324814375</v>
      </c>
      <c r="BW110">
        <v>1.9147149176601215</v>
      </c>
      <c r="BX110">
        <v>0.37511795710813517</v>
      </c>
      <c r="BY110">
        <v>0.17756969278945631</v>
      </c>
      <c r="BZ110">
        <v>0.171491577808738</v>
      </c>
      <c r="CA110">
        <v>6.6686760971147327</v>
      </c>
      <c r="CB110">
        <v>243.34280005646576</v>
      </c>
      <c r="CC110">
        <v>47.694250896613298</v>
      </c>
      <c r="CD110">
        <v>16.362860604129597</v>
      </c>
      <c r="CE110">
        <v>11.195734274477076</v>
      </c>
      <c r="CF110" s="25">
        <v>0.38855813953488366</v>
      </c>
      <c r="CG110" s="25">
        <v>1.9660465116279075E-2</v>
      </c>
      <c r="CH110" s="25">
        <v>1.3324495073050813</v>
      </c>
      <c r="CI110" s="25">
        <v>0.20829166787121123</v>
      </c>
      <c r="CJ110" s="25">
        <v>0.25719673399367754</v>
      </c>
      <c r="CK110" s="25">
        <v>22.205716855722535</v>
      </c>
      <c r="CL110" s="25">
        <v>50.954744996049882</v>
      </c>
      <c r="CM110" s="25">
        <v>1.0330504598797048</v>
      </c>
      <c r="CN110" s="25">
        <v>208.69156454182075</v>
      </c>
      <c r="CO110" s="25">
        <v>36.146673390908767</v>
      </c>
      <c r="CP110" s="25">
        <v>1.2785451197053408</v>
      </c>
      <c r="CQ110" s="25">
        <v>0.21395027624309393</v>
      </c>
      <c r="CR110" s="25">
        <v>0.43008568206017878</v>
      </c>
      <c r="CS110" s="25">
        <v>0.12574122051297004</v>
      </c>
      <c r="CT110" s="25">
        <v>0.1656489394570323</v>
      </c>
      <c r="CU110" s="25">
        <v>79.725493502246024</v>
      </c>
      <c r="CV110" s="25">
        <v>23.861190699914744</v>
      </c>
      <c r="CW110" s="25">
        <v>2.0710020560249953</v>
      </c>
      <c r="CX110" s="25">
        <v>267.5643968423816</v>
      </c>
      <c r="CY110" s="25">
        <v>8.9416219512877966</v>
      </c>
    </row>
    <row r="111" spans="1:103">
      <c r="A111" t="s">
        <v>177</v>
      </c>
      <c r="B111" t="s">
        <v>1090</v>
      </c>
      <c r="C111" t="s">
        <v>166</v>
      </c>
      <c r="D111" t="s">
        <v>167</v>
      </c>
      <c r="E111" t="s">
        <v>959</v>
      </c>
      <c r="F111" t="s">
        <v>187</v>
      </c>
      <c r="G111" t="s">
        <v>250</v>
      </c>
      <c r="H111">
        <v>10.687810000000001</v>
      </c>
      <c r="I111">
        <v>8.6257699999999993</v>
      </c>
      <c r="J111">
        <v>773</v>
      </c>
      <c r="K111" t="s">
        <v>82</v>
      </c>
      <c r="L111" s="18">
        <v>1.1599999999999999</v>
      </c>
      <c r="M111" t="s">
        <v>340</v>
      </c>
      <c r="N111" t="s">
        <v>331</v>
      </c>
      <c r="O111">
        <v>13500</v>
      </c>
      <c r="R111">
        <v>600</v>
      </c>
      <c r="S111" t="s">
        <v>341</v>
      </c>
      <c r="T111">
        <v>700</v>
      </c>
      <c r="W111">
        <v>2015</v>
      </c>
      <c r="X111">
        <v>1</v>
      </c>
      <c r="Y111" s="19" t="s">
        <v>388</v>
      </c>
      <c r="Z111" s="24">
        <v>5.8</v>
      </c>
      <c r="AA111" s="32">
        <v>0.95579415244604804</v>
      </c>
      <c r="AB111" s="26">
        <v>3.7444706800039321E-2</v>
      </c>
      <c r="AC111" s="25">
        <v>2.0581199999999997</v>
      </c>
      <c r="AD111" s="27">
        <v>34.400000000000006</v>
      </c>
      <c r="AE111" s="27">
        <v>32</v>
      </c>
      <c r="AF111" s="27">
        <v>33.6</v>
      </c>
      <c r="AG111" s="25">
        <v>2.6251164690819948</v>
      </c>
      <c r="AH111" s="25">
        <v>0.7572218546701871</v>
      </c>
      <c r="AI111" s="25">
        <v>0.18353403999986895</v>
      </c>
      <c r="AJ111" s="28">
        <v>4.4341935029706708E-2</v>
      </c>
      <c r="AK111" s="25">
        <v>0</v>
      </c>
      <c r="AL111" s="25">
        <f t="shared" si="5"/>
        <v>3.6102142987817576</v>
      </c>
      <c r="AM111" s="29">
        <v>1.2712103269553665</v>
      </c>
      <c r="AN111" s="29">
        <v>2.5010139245640111</v>
      </c>
      <c r="AO111" s="30">
        <v>14.416610063028314</v>
      </c>
      <c r="AP111" s="30">
        <v>81.258959050860526</v>
      </c>
      <c r="AQ111" s="31">
        <v>1.4877886616187175</v>
      </c>
      <c r="AR111" s="28">
        <v>3.5548999999999997E-2</v>
      </c>
      <c r="AS111" s="28">
        <v>10.0802</v>
      </c>
      <c r="AT111" t="s">
        <v>155</v>
      </c>
      <c r="AU111">
        <v>1</v>
      </c>
      <c r="AV111" t="s">
        <v>409</v>
      </c>
      <c r="AW111" t="s">
        <v>1006</v>
      </c>
      <c r="AX111" t="s">
        <v>1091</v>
      </c>
      <c r="AY111" s="19" t="s">
        <v>388</v>
      </c>
      <c r="AZ111" s="19" t="s">
        <v>388</v>
      </c>
      <c r="BA111" s="22">
        <v>42315</v>
      </c>
      <c r="BB111" t="s">
        <v>400</v>
      </c>
      <c r="BC111" s="15">
        <v>42195</v>
      </c>
      <c r="BD111" t="s">
        <v>161</v>
      </c>
      <c r="BE111">
        <v>42</v>
      </c>
      <c r="BF111">
        <v>12</v>
      </c>
      <c r="BG111">
        <v>2.14</v>
      </c>
      <c r="BH111">
        <v>0.22</v>
      </c>
      <c r="BI111">
        <v>0.12</v>
      </c>
      <c r="BJ111">
        <v>2.8000000000000001E-2</v>
      </c>
      <c r="BK111">
        <v>1.2999999999999999E-2</v>
      </c>
      <c r="BL111">
        <v>0</v>
      </c>
      <c r="BM111">
        <f t="shared" si="8"/>
        <v>68.292682926829258</v>
      </c>
      <c r="BN111">
        <v>0.125</v>
      </c>
      <c r="BO111">
        <v>15.1</v>
      </c>
      <c r="BP111">
        <f t="shared" si="7"/>
        <v>196.39725809022795</v>
      </c>
      <c r="BQ111">
        <f t="shared" si="11"/>
        <v>1141.3333333333335</v>
      </c>
      <c r="BR111">
        <f t="shared" si="9"/>
        <v>0.19639725809022796</v>
      </c>
      <c r="BS111">
        <f t="shared" si="9"/>
        <v>1.1413333333333335</v>
      </c>
      <c r="BT111">
        <f t="shared" si="10"/>
        <v>1.3377305914235615</v>
      </c>
      <c r="BU111">
        <v>1.8275193798449614</v>
      </c>
      <c r="BV111">
        <v>9.678250741062297E-2</v>
      </c>
      <c r="BW111">
        <v>2.2633276839653842</v>
      </c>
      <c r="BX111">
        <v>0.32674631932105236</v>
      </c>
      <c r="BY111">
        <v>0.28653763581572606</v>
      </c>
      <c r="BZ111">
        <v>0.15555279305522152</v>
      </c>
      <c r="CA111">
        <v>5.8303240046928044</v>
      </c>
      <c r="CB111">
        <v>166.48690694631512</v>
      </c>
      <c r="CC111">
        <v>34.632117982714519</v>
      </c>
      <c r="CD111">
        <v>20.677467023820995</v>
      </c>
      <c r="CE111">
        <v>4.3839539289476148</v>
      </c>
      <c r="CF111" s="25">
        <v>0.84482758620689657</v>
      </c>
      <c r="CG111" s="25">
        <v>4.8602050326188258E-2</v>
      </c>
      <c r="CH111" s="25">
        <v>1.2875168463428448</v>
      </c>
      <c r="CI111" s="25">
        <v>0.15424712564342466</v>
      </c>
      <c r="CJ111" s="25">
        <v>0.13706927503614605</v>
      </c>
      <c r="CK111" s="25">
        <v>26.401196725339791</v>
      </c>
      <c r="CL111" s="25">
        <v>56.29436799457001</v>
      </c>
      <c r="CM111" s="25">
        <v>1.0254095541113637</v>
      </c>
      <c r="CN111" s="25">
        <v>228.70315836353038</v>
      </c>
      <c r="CO111" s="25">
        <v>9.0907062635493752</v>
      </c>
      <c r="CP111" s="25">
        <v>1.5149953139643861</v>
      </c>
      <c r="CQ111" s="25">
        <v>0.16012183692596063</v>
      </c>
      <c r="CR111" s="25">
        <v>0.42085667892086859</v>
      </c>
      <c r="CS111" s="25">
        <v>0.1294835187425227</v>
      </c>
      <c r="CT111" s="25">
        <v>0.17925310416414539</v>
      </c>
      <c r="CU111" s="25">
        <v>82.838878846080092</v>
      </c>
      <c r="CV111" s="25">
        <v>18.585884241418352</v>
      </c>
      <c r="CW111" s="25">
        <v>1.4561012735044099</v>
      </c>
      <c r="CX111" s="25">
        <v>97.264697599587748</v>
      </c>
      <c r="CY111" s="25">
        <v>9.8777344958878395</v>
      </c>
    </row>
    <row r="112" spans="1:103">
      <c r="A112" t="s">
        <v>177</v>
      </c>
      <c r="B112" t="s">
        <v>1090</v>
      </c>
      <c r="C112" t="s">
        <v>166</v>
      </c>
      <c r="D112" t="s">
        <v>167</v>
      </c>
      <c r="E112" t="s">
        <v>959</v>
      </c>
      <c r="F112" t="s">
        <v>187</v>
      </c>
      <c r="G112" t="s">
        <v>250</v>
      </c>
      <c r="H112">
        <v>10.687810000000001</v>
      </c>
      <c r="I112">
        <v>8.6257699999999993</v>
      </c>
      <c r="J112">
        <v>773</v>
      </c>
      <c r="K112" t="s">
        <v>82</v>
      </c>
      <c r="L112" s="18">
        <v>1.1599999999999999</v>
      </c>
      <c r="M112" t="s">
        <v>340</v>
      </c>
      <c r="N112" t="s">
        <v>331</v>
      </c>
      <c r="O112">
        <v>13500</v>
      </c>
      <c r="R112">
        <v>600</v>
      </c>
      <c r="S112" t="s">
        <v>341</v>
      </c>
      <c r="T112">
        <v>700</v>
      </c>
      <c r="W112">
        <v>2015</v>
      </c>
      <c r="X112">
        <v>1</v>
      </c>
      <c r="Y112" s="19"/>
      <c r="Z112" s="24"/>
      <c r="AA112" s="25"/>
      <c r="AB112" s="26"/>
      <c r="AC112" s="25"/>
      <c r="AD112" s="27"/>
      <c r="AE112" s="27"/>
      <c r="AF112" s="27"/>
      <c r="AG112" s="25"/>
      <c r="AH112" s="25"/>
      <c r="AI112" s="25"/>
      <c r="AJ112" s="28"/>
      <c r="AK112" s="25"/>
      <c r="AL112" s="25"/>
      <c r="AM112" s="29"/>
      <c r="AN112" s="29"/>
      <c r="AO112" s="30"/>
      <c r="AP112" s="30"/>
      <c r="AQ112" s="31"/>
      <c r="AR112" s="28"/>
      <c r="AS112" s="28"/>
      <c r="AT112" t="s">
        <v>156</v>
      </c>
      <c r="AU112">
        <v>2</v>
      </c>
      <c r="AV112" t="s">
        <v>409</v>
      </c>
      <c r="AW112" t="s">
        <v>1006</v>
      </c>
      <c r="AX112" t="s">
        <v>1091</v>
      </c>
      <c r="AY112" s="19" t="s">
        <v>388</v>
      </c>
      <c r="AZ112" s="19" t="s">
        <v>388</v>
      </c>
      <c r="BA112" s="22">
        <v>42315</v>
      </c>
      <c r="BB112" t="s">
        <v>400</v>
      </c>
      <c r="BC112" s="15">
        <v>42195</v>
      </c>
      <c r="BD112" t="s">
        <v>161</v>
      </c>
      <c r="BE112">
        <v>65</v>
      </c>
      <c r="BF112">
        <v>35</v>
      </c>
      <c r="BG112">
        <v>7.06</v>
      </c>
      <c r="BH112">
        <v>1.38</v>
      </c>
      <c r="BI112">
        <v>0.24</v>
      </c>
      <c r="BJ112">
        <v>8.8999999999999996E-2</v>
      </c>
      <c r="BK112">
        <v>0.03</v>
      </c>
      <c r="BL112">
        <v>0</v>
      </c>
      <c r="BM112">
        <f t="shared" si="8"/>
        <v>74.789915966386559</v>
      </c>
      <c r="BN112">
        <v>0.106</v>
      </c>
      <c r="BO112">
        <v>14.8</v>
      </c>
      <c r="BP112">
        <f t="shared" si="7"/>
        <v>1349.1514252759928</v>
      </c>
      <c r="BQ112">
        <f t="shared" si="11"/>
        <v>3765.333333333333</v>
      </c>
      <c r="BR112">
        <f t="shared" si="9"/>
        <v>1.3491514252759929</v>
      </c>
      <c r="BS112">
        <f t="shared" si="9"/>
        <v>3.765333333333333</v>
      </c>
      <c r="BT112">
        <f t="shared" si="10"/>
        <v>5.1144847586093256</v>
      </c>
      <c r="BU112">
        <v>1.4006439742410302</v>
      </c>
      <c r="BV112">
        <v>0.13136351664994705</v>
      </c>
      <c r="BW112">
        <v>1.7351268893738925</v>
      </c>
      <c r="BX112">
        <v>0.26046435684173608</v>
      </c>
      <c r="BY112">
        <v>0.22215126083166131</v>
      </c>
      <c r="BZ112">
        <v>9.6962045594004953E-2</v>
      </c>
      <c r="CA112">
        <v>4.8778056484502184</v>
      </c>
      <c r="CB112">
        <v>75.315062169563944</v>
      </c>
      <c r="CC112">
        <v>34.280824016324509</v>
      </c>
      <c r="CD112">
        <v>8.1591888683599443</v>
      </c>
      <c r="CE112">
        <v>2.7389551254831894</v>
      </c>
      <c r="CF112" s="25">
        <v>0.49216454456415293</v>
      </c>
      <c r="CG112" s="25">
        <v>4.3031341821743396E-2</v>
      </c>
      <c r="CH112" s="25">
        <v>0.88079106141697583</v>
      </c>
      <c r="CI112" s="25">
        <v>0.2980804380908908</v>
      </c>
      <c r="CJ112" s="25">
        <v>0.1500397272505529</v>
      </c>
      <c r="CK112" s="25">
        <v>27.604511370251945</v>
      </c>
      <c r="CL112" s="25">
        <v>33.900676328969432</v>
      </c>
      <c r="CM112" s="25">
        <v>1.0376899080528172</v>
      </c>
      <c r="CN112" s="25">
        <v>154.13455448418068</v>
      </c>
      <c r="CO112" s="25">
        <v>13.170496592695958</v>
      </c>
      <c r="CP112" s="25">
        <v>1.0674102812803106</v>
      </c>
      <c r="CQ112" s="25">
        <v>0.17900096993210474</v>
      </c>
      <c r="CR112" s="25">
        <v>0.379072837794526</v>
      </c>
      <c r="CS112" s="25">
        <v>0.12537885388324965</v>
      </c>
      <c r="CT112" s="25">
        <v>0.16796514089704184</v>
      </c>
      <c r="CU112" s="25">
        <v>79.49573703682168</v>
      </c>
      <c r="CV112" s="25">
        <v>17.996706354802782</v>
      </c>
      <c r="CW112" s="25">
        <v>2.0650337503880358</v>
      </c>
      <c r="CX112" s="25">
        <v>147.54972878783937</v>
      </c>
      <c r="CY112" s="25">
        <v>10.212434627886632</v>
      </c>
    </row>
    <row r="113" spans="1:103">
      <c r="A113" t="s">
        <v>177</v>
      </c>
      <c r="B113" t="s">
        <v>1090</v>
      </c>
      <c r="C113" t="s">
        <v>166</v>
      </c>
      <c r="D113" t="s">
        <v>167</v>
      </c>
      <c r="E113" t="s">
        <v>959</v>
      </c>
      <c r="F113" t="s">
        <v>187</v>
      </c>
      <c r="G113" t="s">
        <v>250</v>
      </c>
      <c r="H113">
        <v>10.687810000000001</v>
      </c>
      <c r="I113">
        <v>8.6257699999999993</v>
      </c>
      <c r="J113">
        <v>773</v>
      </c>
      <c r="K113" t="s">
        <v>82</v>
      </c>
      <c r="L113" s="18">
        <v>1.1599999999999999</v>
      </c>
      <c r="M113" t="s">
        <v>340</v>
      </c>
      <c r="N113" t="s">
        <v>331</v>
      </c>
      <c r="O113">
        <v>13500</v>
      </c>
      <c r="R113">
        <v>600</v>
      </c>
      <c r="S113" t="s">
        <v>341</v>
      </c>
      <c r="T113">
        <v>700</v>
      </c>
      <c r="W113">
        <v>2015</v>
      </c>
      <c r="X113">
        <v>1</v>
      </c>
      <c r="Y113" s="19"/>
      <c r="Z113" s="24"/>
      <c r="AA113" s="25"/>
      <c r="AB113" s="26"/>
      <c r="AC113" s="25"/>
      <c r="AD113" s="27"/>
      <c r="AE113" s="27"/>
      <c r="AF113" s="27"/>
      <c r="AG113" s="25"/>
      <c r="AH113" s="25"/>
      <c r="AI113" s="25"/>
      <c r="AJ113" s="28"/>
      <c r="AK113" s="25"/>
      <c r="AL113" s="25"/>
      <c r="AM113" s="29"/>
      <c r="AN113" s="29"/>
      <c r="AO113" s="30"/>
      <c r="AP113" s="30"/>
      <c r="AQ113" s="31"/>
      <c r="AR113" s="28"/>
      <c r="AS113" s="28"/>
      <c r="AT113" t="s">
        <v>157</v>
      </c>
      <c r="AU113">
        <v>3</v>
      </c>
      <c r="AV113" t="s">
        <v>409</v>
      </c>
      <c r="AW113" t="s">
        <v>1006</v>
      </c>
      <c r="AX113" t="s">
        <v>1091</v>
      </c>
      <c r="AY113" s="19" t="s">
        <v>388</v>
      </c>
      <c r="AZ113" s="19" t="s">
        <v>388</v>
      </c>
      <c r="BA113" s="22">
        <v>42315</v>
      </c>
      <c r="BB113" t="s">
        <v>400</v>
      </c>
      <c r="BC113" s="15">
        <v>42195</v>
      </c>
      <c r="BD113" t="s">
        <v>161</v>
      </c>
      <c r="BE113">
        <v>42</v>
      </c>
      <c r="BF113">
        <v>17</v>
      </c>
      <c r="BG113">
        <v>4.08</v>
      </c>
      <c r="BH113">
        <v>0.68</v>
      </c>
      <c r="BI113">
        <v>0.2</v>
      </c>
      <c r="BJ113">
        <v>0.42299999999999999</v>
      </c>
      <c r="BK113">
        <v>5.8000000000000003E-2</v>
      </c>
      <c r="BL113">
        <v>9.5</v>
      </c>
      <c r="BM113">
        <f t="shared" si="8"/>
        <v>87.941787941787936</v>
      </c>
      <c r="BN113">
        <v>0.17699999999999999</v>
      </c>
      <c r="BO113">
        <v>23.2</v>
      </c>
      <c r="BP113">
        <f t="shared" si="7"/>
        <v>707.44282744282759</v>
      </c>
      <c r="BQ113">
        <f t="shared" si="11"/>
        <v>2176</v>
      </c>
      <c r="BR113">
        <f t="shared" si="9"/>
        <v>0.7074428274428276</v>
      </c>
      <c r="BS113">
        <f t="shared" si="9"/>
        <v>2.1760000000000002</v>
      </c>
      <c r="BT113">
        <f t="shared" si="10"/>
        <v>2.8834428274428276</v>
      </c>
      <c r="BU113">
        <v>2.6354066985645939</v>
      </c>
      <c r="BV113">
        <v>0.10650165911724507</v>
      </c>
      <c r="BW113">
        <v>2.7750906513653186</v>
      </c>
      <c r="BX113">
        <v>0.29509566702032741</v>
      </c>
      <c r="BY113">
        <v>0.28322875692974792</v>
      </c>
      <c r="BZ113">
        <v>0.15665363539015142</v>
      </c>
      <c r="CA113">
        <v>7.2893214943411415</v>
      </c>
      <c r="CB113">
        <v>119.27279550064847</v>
      </c>
      <c r="CC113">
        <v>66.261058705647997</v>
      </c>
      <c r="CD113">
        <v>19.287895067623229</v>
      </c>
      <c r="CE113">
        <v>3.7053884833006268</v>
      </c>
      <c r="CF113" s="25">
        <v>0.66034155597722977</v>
      </c>
      <c r="CG113" s="25">
        <v>4.659867172675522E-2</v>
      </c>
      <c r="CH113" s="25">
        <v>0.60847881484030297</v>
      </c>
      <c r="CI113" s="25">
        <v>0.25560668042222912</v>
      </c>
      <c r="CJ113" s="25">
        <v>0.18390781952086233</v>
      </c>
      <c r="CK113" s="25">
        <v>21.720169111063878</v>
      </c>
      <c r="CL113" s="25">
        <v>78.123302873398657</v>
      </c>
      <c r="CM113" s="25">
        <v>1.010461892972714</v>
      </c>
      <c r="CN113" s="25">
        <v>200.2670545283334</v>
      </c>
      <c r="CO113" s="25">
        <v>7.6622007463461674</v>
      </c>
      <c r="CP113" s="25">
        <v>1.3979980934223071</v>
      </c>
      <c r="CQ113" s="25">
        <v>0.28007626310772171</v>
      </c>
      <c r="CR113" s="25">
        <v>0.40350582390143608</v>
      </c>
      <c r="CS113" s="25">
        <v>0.14449194218839984</v>
      </c>
      <c r="CT113" s="25">
        <v>0.17774872585060553</v>
      </c>
      <c r="CU113" s="25">
        <v>78.659245898370997</v>
      </c>
      <c r="CV113" s="25">
        <v>18.136080653775117</v>
      </c>
      <c r="CW113" s="25">
        <v>1.4208616492666457</v>
      </c>
      <c r="CX113" s="25">
        <v>268.8594810478142</v>
      </c>
      <c r="CY113" s="25">
        <v>11.594410907309355</v>
      </c>
    </row>
    <row r="114" spans="1:103">
      <c r="A114" t="s">
        <v>177</v>
      </c>
      <c r="B114" t="s">
        <v>1090</v>
      </c>
      <c r="C114" t="s">
        <v>166</v>
      </c>
      <c r="D114" t="s">
        <v>167</v>
      </c>
      <c r="E114" t="s">
        <v>959</v>
      </c>
      <c r="F114" t="s">
        <v>187</v>
      </c>
      <c r="G114" t="s">
        <v>250</v>
      </c>
      <c r="H114">
        <v>10.687810000000001</v>
      </c>
      <c r="I114">
        <v>8.6257699999999993</v>
      </c>
      <c r="J114">
        <v>773</v>
      </c>
      <c r="K114" t="s">
        <v>82</v>
      </c>
      <c r="L114" s="18">
        <v>1.1599999999999999</v>
      </c>
      <c r="M114" t="s">
        <v>340</v>
      </c>
      <c r="N114" t="s">
        <v>331</v>
      </c>
      <c r="O114">
        <v>13500</v>
      </c>
      <c r="R114">
        <v>600</v>
      </c>
      <c r="S114" t="s">
        <v>341</v>
      </c>
      <c r="T114">
        <v>700</v>
      </c>
      <c r="W114">
        <v>2015</v>
      </c>
      <c r="X114">
        <v>1</v>
      </c>
      <c r="Y114" s="19"/>
      <c r="Z114" s="24"/>
      <c r="AA114" s="25"/>
      <c r="AB114" s="26"/>
      <c r="AC114" s="25"/>
      <c r="AD114" s="27"/>
      <c r="AE114" s="27"/>
      <c r="AF114" s="27"/>
      <c r="AG114" s="25"/>
      <c r="AH114" s="25"/>
      <c r="AI114" s="25"/>
      <c r="AJ114" s="28"/>
      <c r="AK114" s="25"/>
      <c r="AL114" s="25"/>
      <c r="AM114" s="29"/>
      <c r="AN114" s="29"/>
      <c r="AO114" s="30"/>
      <c r="AP114" s="30"/>
      <c r="AQ114" s="31"/>
      <c r="AR114" s="28"/>
      <c r="AS114" s="28"/>
      <c r="AT114" t="s">
        <v>158</v>
      </c>
      <c r="AU114">
        <v>4</v>
      </c>
      <c r="AV114" t="s">
        <v>409</v>
      </c>
      <c r="AW114" t="s">
        <v>1006</v>
      </c>
      <c r="AX114" t="s">
        <v>1091</v>
      </c>
      <c r="AY114" s="19" t="s">
        <v>388</v>
      </c>
      <c r="AZ114" s="19" t="s">
        <v>388</v>
      </c>
      <c r="BA114" s="22">
        <v>42315</v>
      </c>
      <c r="BB114" t="s">
        <v>400</v>
      </c>
      <c r="BC114" s="15">
        <v>42195</v>
      </c>
      <c r="BD114" t="s">
        <v>161</v>
      </c>
      <c r="BE114">
        <v>61</v>
      </c>
      <c r="BF114">
        <v>47</v>
      </c>
      <c r="BG114">
        <v>10.7</v>
      </c>
      <c r="BH114">
        <v>4.08</v>
      </c>
      <c r="BI114">
        <v>0.64</v>
      </c>
      <c r="BJ114">
        <v>0.30199999999999999</v>
      </c>
      <c r="BK114">
        <v>6.2E-2</v>
      </c>
      <c r="BL114">
        <v>10.4</v>
      </c>
      <c r="BM114">
        <f t="shared" si="8"/>
        <v>82.967032967032978</v>
      </c>
      <c r="BN114">
        <v>0.157</v>
      </c>
      <c r="BO114">
        <v>22.4</v>
      </c>
      <c r="BP114">
        <f t="shared" si="7"/>
        <v>3964.7179487179487</v>
      </c>
      <c r="BQ114">
        <f t="shared" si="11"/>
        <v>5706.6666666666661</v>
      </c>
      <c r="BR114">
        <f t="shared" si="9"/>
        <v>3.9647179487179489</v>
      </c>
      <c r="BS114">
        <f t="shared" si="9"/>
        <v>5.7066666666666661</v>
      </c>
      <c r="BT114">
        <f t="shared" si="10"/>
        <v>9.6713846153846141</v>
      </c>
      <c r="BU114">
        <v>2.2837972166998015</v>
      </c>
      <c r="BV114">
        <v>0.23598686647669695</v>
      </c>
      <c r="BW114">
        <v>1.4731902971161794</v>
      </c>
      <c r="BX114">
        <v>0.50796541477211776</v>
      </c>
      <c r="BY114">
        <v>0.4189726649522923</v>
      </c>
      <c r="BZ114">
        <v>0.11839865712408315</v>
      </c>
      <c r="CA114">
        <v>7.9561847059087452</v>
      </c>
      <c r="CB114">
        <v>90.556259830273319</v>
      </c>
      <c r="CC114">
        <v>63.289758007871484</v>
      </c>
      <c r="CD114">
        <v>8.2428103098943062</v>
      </c>
      <c r="CE114">
        <v>2.5849268126761045</v>
      </c>
      <c r="CF114" s="25">
        <v>0.54688995215311009</v>
      </c>
      <c r="CG114" s="25">
        <v>4.3789473684210531E-2</v>
      </c>
      <c r="CH114" s="25">
        <v>1.0772474523916673</v>
      </c>
      <c r="CI114" s="25">
        <v>0.41871486249256495</v>
      </c>
      <c r="CJ114" s="25">
        <v>0.40090815079599768</v>
      </c>
      <c r="CK114" s="25">
        <v>25.563942294204409</v>
      </c>
      <c r="CL114" s="25">
        <v>137.77432728966843</v>
      </c>
      <c r="CM114" s="25">
        <v>1.0269286793767138</v>
      </c>
      <c r="CN114" s="25">
        <v>152.53612206730767</v>
      </c>
      <c r="CO114" s="25">
        <v>9.1041739765324117</v>
      </c>
      <c r="CP114" s="25">
        <v>1.3481132075471698</v>
      </c>
      <c r="CQ114" s="25">
        <v>0.21070754716981133</v>
      </c>
      <c r="CR114" s="25">
        <v>0.39329432529760855</v>
      </c>
      <c r="CS114" s="25">
        <v>0.16137657778113598</v>
      </c>
      <c r="CT114" s="25">
        <v>0.15405871602564991</v>
      </c>
      <c r="CU114" s="25">
        <v>80.92774463522862</v>
      </c>
      <c r="CV114" s="25">
        <v>23.792426461586462</v>
      </c>
      <c r="CW114" s="25">
        <v>1.4099424435085928</v>
      </c>
      <c r="CX114" s="25">
        <v>147.54972878783937</v>
      </c>
      <c r="CY114" s="25">
        <v>10.212434627886632</v>
      </c>
    </row>
    <row r="115" spans="1:103">
      <c r="A115" t="s">
        <v>177</v>
      </c>
      <c r="B115" t="s">
        <v>1090</v>
      </c>
      <c r="C115" t="s">
        <v>166</v>
      </c>
      <c r="D115" t="s">
        <v>167</v>
      </c>
      <c r="E115" t="s">
        <v>959</v>
      </c>
      <c r="F115" t="s">
        <v>187</v>
      </c>
      <c r="G115" t="s">
        <v>250</v>
      </c>
      <c r="H115">
        <v>10.687810000000001</v>
      </c>
      <c r="I115">
        <v>8.6257699999999993</v>
      </c>
      <c r="J115">
        <v>773</v>
      </c>
      <c r="K115" t="s">
        <v>82</v>
      </c>
      <c r="L115" s="18">
        <v>1.1599999999999999</v>
      </c>
      <c r="M115" t="s">
        <v>340</v>
      </c>
      <c r="N115" t="s">
        <v>331</v>
      </c>
      <c r="O115">
        <v>13500</v>
      </c>
      <c r="R115">
        <v>600</v>
      </c>
      <c r="S115" t="s">
        <v>341</v>
      </c>
      <c r="T115">
        <v>700</v>
      </c>
      <c r="W115">
        <v>2015</v>
      </c>
      <c r="X115">
        <v>1</v>
      </c>
      <c r="Y115" s="19"/>
      <c r="Z115" s="24"/>
      <c r="AA115" s="25"/>
      <c r="AB115" s="26"/>
      <c r="AC115" s="25"/>
      <c r="AD115" s="27"/>
      <c r="AE115" s="27"/>
      <c r="AF115" s="27"/>
      <c r="AG115" s="25"/>
      <c r="AH115" s="25"/>
      <c r="AI115" s="25"/>
      <c r="AJ115" s="28"/>
      <c r="AK115" s="25"/>
      <c r="AL115" s="25"/>
      <c r="AM115" s="29"/>
      <c r="AN115" s="29"/>
      <c r="AO115" s="30"/>
      <c r="AP115" s="30"/>
      <c r="AQ115" s="31"/>
      <c r="AR115" s="28"/>
      <c r="AS115" s="28"/>
      <c r="AT115" t="s">
        <v>159</v>
      </c>
      <c r="AU115">
        <v>5</v>
      </c>
      <c r="AV115" t="s">
        <v>409</v>
      </c>
      <c r="AW115" t="s">
        <v>1006</v>
      </c>
      <c r="AX115" t="s">
        <v>1091</v>
      </c>
      <c r="AY115" s="19" t="s">
        <v>388</v>
      </c>
      <c r="AZ115" s="19" t="s">
        <v>388</v>
      </c>
      <c r="BA115" s="22">
        <v>42315</v>
      </c>
      <c r="BB115" t="s">
        <v>400</v>
      </c>
      <c r="BC115" s="15">
        <v>42195</v>
      </c>
      <c r="BD115" t="s">
        <v>161</v>
      </c>
      <c r="BE115">
        <v>53</v>
      </c>
      <c r="BF115">
        <v>44</v>
      </c>
      <c r="BG115">
        <v>15.14</v>
      </c>
      <c r="BH115">
        <v>5.58</v>
      </c>
      <c r="BI115">
        <v>0.56000000000000005</v>
      </c>
      <c r="BJ115">
        <v>0.41699999999999998</v>
      </c>
      <c r="BK115">
        <v>7.1999999999999995E-2</v>
      </c>
      <c r="BL115">
        <v>10.4</v>
      </c>
      <c r="BM115">
        <f t="shared" si="8"/>
        <v>85.276073619631902</v>
      </c>
      <c r="BN115">
        <v>0.307</v>
      </c>
      <c r="BO115">
        <v>23.9</v>
      </c>
      <c r="BP115">
        <f t="shared" si="7"/>
        <v>5573.2428726091657</v>
      </c>
      <c r="BQ115">
        <f t="shared" si="11"/>
        <v>8074.6666666666661</v>
      </c>
      <c r="BR115">
        <f t="shared" si="9"/>
        <v>5.5732428726091658</v>
      </c>
      <c r="BS115">
        <f t="shared" si="9"/>
        <v>8.0746666666666655</v>
      </c>
      <c r="BT115">
        <f t="shared" si="10"/>
        <v>13.647909539275831</v>
      </c>
      <c r="BU115">
        <v>2.4501972386587769</v>
      </c>
      <c r="BV115">
        <v>0.29215900983185727</v>
      </c>
      <c r="BW115">
        <v>1.9172129294353493</v>
      </c>
      <c r="BX115">
        <v>0.44975980422308426</v>
      </c>
      <c r="BY115">
        <v>0.31189576984327577</v>
      </c>
      <c r="BZ115">
        <v>0.13552577909056335</v>
      </c>
      <c r="CA115">
        <v>7.8645621807312338</v>
      </c>
      <c r="CB115">
        <v>87.248345093430899</v>
      </c>
      <c r="CC115">
        <v>97.740336503791966</v>
      </c>
      <c r="CD115">
        <v>11.331644130301799</v>
      </c>
      <c r="CE115">
        <v>3.2815286317535568</v>
      </c>
      <c r="CF115" s="25">
        <v>0.99634369287020108</v>
      </c>
      <c r="CG115" s="25">
        <v>0.11704753199268741</v>
      </c>
      <c r="CH115" s="25">
        <v>1.3399186106587566</v>
      </c>
      <c r="CI115" s="25">
        <v>0.27160585245872337</v>
      </c>
      <c r="CJ115" s="25">
        <v>0.17048083330901806</v>
      </c>
      <c r="CK115" s="25">
        <v>24.175778213882687</v>
      </c>
      <c r="CL115" s="25">
        <v>47.733504177786301</v>
      </c>
      <c r="CM115" s="25">
        <v>2.8706292173916914</v>
      </c>
      <c r="CN115" s="25">
        <v>114.04135323087611</v>
      </c>
      <c r="CO115" s="25">
        <v>16.501005621894414</v>
      </c>
      <c r="CP115" s="25">
        <v>1.4450811843361988</v>
      </c>
      <c r="CQ115" s="25">
        <v>0.21160458452722064</v>
      </c>
      <c r="CR115" s="25">
        <v>0.42295466834719392</v>
      </c>
      <c r="CS115" s="25">
        <v>0.16749054583266457</v>
      </c>
      <c r="CT115" s="25">
        <v>0.17287822107319067</v>
      </c>
      <c r="CU115" s="25">
        <v>81.76091655106768</v>
      </c>
      <c r="CV115" s="25">
        <v>12.66270491063776</v>
      </c>
      <c r="CW115" s="25">
        <v>1.463360003681401</v>
      </c>
      <c r="CX115" s="25">
        <v>97.749566480941624</v>
      </c>
      <c r="CY115" s="25">
        <v>9.25364265746434</v>
      </c>
    </row>
    <row r="116" spans="1:103">
      <c r="A116" t="s">
        <v>177</v>
      </c>
      <c r="B116" t="s">
        <v>1090</v>
      </c>
      <c r="C116" t="s">
        <v>166</v>
      </c>
      <c r="D116" t="s">
        <v>167</v>
      </c>
      <c r="E116" t="s">
        <v>959</v>
      </c>
      <c r="F116" t="s">
        <v>187</v>
      </c>
      <c r="G116" t="s">
        <v>250</v>
      </c>
      <c r="H116">
        <v>10.687810000000001</v>
      </c>
      <c r="I116">
        <v>8.6257699999999993</v>
      </c>
      <c r="J116">
        <v>773</v>
      </c>
      <c r="K116" t="s">
        <v>82</v>
      </c>
      <c r="L116" s="18">
        <v>1.1599999999999999</v>
      </c>
      <c r="M116" t="s">
        <v>340</v>
      </c>
      <c r="N116" t="s">
        <v>331</v>
      </c>
      <c r="O116">
        <v>13500</v>
      </c>
      <c r="R116">
        <v>600</v>
      </c>
      <c r="S116" t="s">
        <v>341</v>
      </c>
      <c r="T116">
        <v>700</v>
      </c>
      <c r="W116">
        <v>2015</v>
      </c>
      <c r="X116">
        <v>1</v>
      </c>
      <c r="Y116" s="19"/>
      <c r="Z116" s="24"/>
      <c r="AA116" s="25"/>
      <c r="AB116" s="26"/>
      <c r="AC116" s="25"/>
      <c r="AD116" s="27"/>
      <c r="AE116" s="27"/>
      <c r="AF116" s="27"/>
      <c r="AG116" s="25"/>
      <c r="AH116" s="25"/>
      <c r="AI116" s="25"/>
      <c r="AJ116" s="28"/>
      <c r="AK116" s="25"/>
      <c r="AL116" s="25"/>
      <c r="AM116" s="29"/>
      <c r="AN116" s="29"/>
      <c r="AO116" s="30"/>
      <c r="AP116" s="30"/>
      <c r="AQ116" s="31"/>
      <c r="AR116" s="28"/>
      <c r="AS116" s="28"/>
      <c r="AT116" t="s">
        <v>160</v>
      </c>
      <c r="AU116">
        <v>6</v>
      </c>
      <c r="AV116" t="s">
        <v>409</v>
      </c>
      <c r="AW116" t="s">
        <v>1006</v>
      </c>
      <c r="AX116" t="s">
        <v>1091</v>
      </c>
      <c r="AY116" s="19" t="s">
        <v>388</v>
      </c>
      <c r="AZ116" s="19" t="s">
        <v>388</v>
      </c>
      <c r="BA116" s="22">
        <v>42315</v>
      </c>
      <c r="BB116" t="s">
        <v>400</v>
      </c>
      <c r="BC116" s="15">
        <v>42195</v>
      </c>
      <c r="BD116" t="s">
        <v>161</v>
      </c>
      <c r="BE116">
        <v>52</v>
      </c>
      <c r="BF116">
        <v>51</v>
      </c>
      <c r="BG116">
        <v>11</v>
      </c>
      <c r="BH116">
        <v>7.84</v>
      </c>
      <c r="BI116">
        <v>0.86</v>
      </c>
      <c r="BJ116">
        <v>0.54100000000000004</v>
      </c>
      <c r="BK116">
        <v>0.193</v>
      </c>
      <c r="BL116">
        <v>9</v>
      </c>
      <c r="BM116">
        <f t="shared" si="8"/>
        <v>73.705722070844686</v>
      </c>
      <c r="BN116">
        <v>0.17799999999999999</v>
      </c>
      <c r="BO116">
        <v>22.1</v>
      </c>
      <c r="BP116">
        <f t="shared" si="7"/>
        <v>6873.8052750618854</v>
      </c>
      <c r="BQ116">
        <f t="shared" si="11"/>
        <v>5866.6666666666661</v>
      </c>
      <c r="BR116">
        <f t="shared" si="9"/>
        <v>6.8738052750618852</v>
      </c>
      <c r="BS116">
        <f t="shared" si="9"/>
        <v>5.8666666666666663</v>
      </c>
      <c r="BT116">
        <f t="shared" si="10"/>
        <v>12.740471941728551</v>
      </c>
      <c r="BU116">
        <v>2.7026515151515151</v>
      </c>
      <c r="BV116">
        <v>0.26481945638372933</v>
      </c>
      <c r="BW116">
        <v>1.8504665924281611</v>
      </c>
      <c r="BX116">
        <v>0.42529021962817676</v>
      </c>
      <c r="BY116">
        <v>0.2556819412257248</v>
      </c>
      <c r="BZ116">
        <v>0.16722660483667909</v>
      </c>
      <c r="CA116">
        <v>6.43983526885886</v>
      </c>
      <c r="CB116">
        <v>93.065976284443991</v>
      </c>
      <c r="CC116">
        <v>74.689982461561044</v>
      </c>
      <c r="CD116">
        <v>14.773376008786375</v>
      </c>
      <c r="CE116">
        <v>19.755386577425941</v>
      </c>
      <c r="CF116" s="25"/>
      <c r="CG116" s="25"/>
      <c r="CH116" s="25"/>
      <c r="CI116" s="25"/>
      <c r="CJ116" s="25"/>
      <c r="CK116" s="25"/>
      <c r="CL116" s="25"/>
      <c r="CM116" s="25"/>
      <c r="CN116" s="25"/>
      <c r="CO116" s="25"/>
      <c r="CP116" s="25"/>
      <c r="CQ116" s="25"/>
      <c r="CR116" s="25"/>
      <c r="CS116" s="25"/>
      <c r="CT116" s="25"/>
      <c r="CU116" s="25"/>
      <c r="CV116" s="25"/>
      <c r="CW116" s="25"/>
      <c r="CX116" s="25"/>
      <c r="CY116" s="25"/>
    </row>
    <row r="117" spans="1:103">
      <c r="A117" t="s">
        <v>177</v>
      </c>
      <c r="B117" t="s">
        <v>1090</v>
      </c>
      <c r="C117" t="s">
        <v>166</v>
      </c>
      <c r="D117" t="s">
        <v>167</v>
      </c>
      <c r="E117" t="s">
        <v>959</v>
      </c>
      <c r="F117" t="s">
        <v>187</v>
      </c>
      <c r="G117" t="s">
        <v>251</v>
      </c>
      <c r="H117">
        <v>10.6759</v>
      </c>
      <c r="I117">
        <v>8.6329899999999995</v>
      </c>
      <c r="J117">
        <v>752</v>
      </c>
      <c r="K117" t="s">
        <v>83</v>
      </c>
      <c r="L117" s="18">
        <v>1.1000000000000001</v>
      </c>
      <c r="M117" t="s">
        <v>342</v>
      </c>
      <c r="N117" t="s">
        <v>336</v>
      </c>
      <c r="O117">
        <v>7000</v>
      </c>
      <c r="R117">
        <v>1700</v>
      </c>
      <c r="S117" t="s">
        <v>329</v>
      </c>
      <c r="T117">
        <v>700</v>
      </c>
      <c r="W117">
        <v>2015</v>
      </c>
      <c r="X117">
        <v>1</v>
      </c>
      <c r="Y117" s="19" t="s">
        <v>388</v>
      </c>
      <c r="Z117" s="24">
        <v>6.2</v>
      </c>
      <c r="AA117" s="25">
        <v>0.94004571150801319</v>
      </c>
      <c r="AB117" s="26">
        <v>7.2277826803960388E-2</v>
      </c>
      <c r="AC117" s="25">
        <v>3.9011400000000003</v>
      </c>
      <c r="AD117" s="27">
        <v>44.8</v>
      </c>
      <c r="AE117" s="27">
        <v>24.800000000000011</v>
      </c>
      <c r="AF117" s="27">
        <v>30.4</v>
      </c>
      <c r="AG117" s="25">
        <v>3.2769077343294368</v>
      </c>
      <c r="AH117" s="25">
        <v>1.0752691898375795</v>
      </c>
      <c r="AI117" s="25">
        <v>0.16362603292453734</v>
      </c>
      <c r="AJ117" s="28">
        <v>7.3129414063783649E-2</v>
      </c>
      <c r="AK117" s="25">
        <v>0</v>
      </c>
      <c r="AL117" s="25">
        <f t="shared" si="5"/>
        <v>4.5889323711553383</v>
      </c>
      <c r="AM117" s="29">
        <v>30.13226038008257</v>
      </c>
      <c r="AN117" s="29">
        <v>2.5010139245640111</v>
      </c>
      <c r="AO117" s="30">
        <v>25.961461117618423</v>
      </c>
      <c r="AP117" s="30">
        <v>91.39352868671601</v>
      </c>
      <c r="AQ117" s="31">
        <v>1.69005176711745</v>
      </c>
      <c r="AR117" s="28">
        <v>9.1744000000000006E-2</v>
      </c>
      <c r="AS117" s="28">
        <v>6.3592599999999999</v>
      </c>
      <c r="AT117" t="s">
        <v>155</v>
      </c>
      <c r="AU117">
        <v>1</v>
      </c>
      <c r="AV117" t="s">
        <v>409</v>
      </c>
      <c r="AW117" t="s">
        <v>1006</v>
      </c>
      <c r="AX117" t="s">
        <v>1091</v>
      </c>
      <c r="AY117" s="19" t="s">
        <v>388</v>
      </c>
      <c r="AZ117" s="19" t="s">
        <v>388</v>
      </c>
      <c r="BA117" s="22">
        <v>42315</v>
      </c>
      <c r="BB117" t="s">
        <v>400</v>
      </c>
      <c r="BC117" s="15">
        <v>42195</v>
      </c>
      <c r="BD117" t="s">
        <v>161</v>
      </c>
      <c r="BE117">
        <v>58</v>
      </c>
      <c r="BF117">
        <v>28</v>
      </c>
      <c r="BG117">
        <v>9.18</v>
      </c>
      <c r="BH117">
        <v>3.18</v>
      </c>
      <c r="BI117">
        <v>0.78</v>
      </c>
      <c r="BJ117">
        <v>0.435</v>
      </c>
      <c r="BK117">
        <v>0.115</v>
      </c>
      <c r="BL117">
        <v>10.199999999999999</v>
      </c>
      <c r="BM117">
        <f t="shared" si="8"/>
        <v>79.090909090909093</v>
      </c>
      <c r="BN117">
        <v>0.156</v>
      </c>
      <c r="BO117">
        <v>15</v>
      </c>
      <c r="BP117">
        <f t="shared" si="7"/>
        <v>2952.3550802139034</v>
      </c>
      <c r="BQ117">
        <f t="shared" si="11"/>
        <v>4895.9999999999991</v>
      </c>
      <c r="BR117">
        <f t="shared" si="9"/>
        <v>2.9523550802139034</v>
      </c>
      <c r="BS117">
        <f t="shared" si="9"/>
        <v>4.895999999999999</v>
      </c>
      <c r="BT117">
        <f t="shared" si="10"/>
        <v>7.8483550802139028</v>
      </c>
      <c r="BU117">
        <v>1.1085686465433302</v>
      </c>
      <c r="BV117">
        <v>0.12733727201144135</v>
      </c>
      <c r="BW117">
        <v>2.2134992624114185</v>
      </c>
      <c r="BX117">
        <v>0.26602274352822086</v>
      </c>
      <c r="BY117">
        <v>0.15998618622615376</v>
      </c>
      <c r="BZ117">
        <v>9.5455826599808197E-2</v>
      </c>
      <c r="CA117">
        <v>3.8732456250280407</v>
      </c>
      <c r="CB117">
        <v>74.524179255793939</v>
      </c>
      <c r="CC117">
        <v>23.472552609221619</v>
      </c>
      <c r="CD117">
        <v>10.123799818869923</v>
      </c>
      <c r="CE117">
        <v>2.9335154304677329</v>
      </c>
      <c r="CF117" s="25">
        <v>0.73717948717948734</v>
      </c>
      <c r="CG117" s="25">
        <v>8.0586080586080591E-2</v>
      </c>
      <c r="CH117" s="25">
        <v>1.6398567940701727</v>
      </c>
      <c r="CI117" s="25">
        <v>0.22373028065863337</v>
      </c>
      <c r="CJ117" s="25">
        <v>0.14630428195270351</v>
      </c>
      <c r="CK117" s="25">
        <v>12.556678602981194</v>
      </c>
      <c r="CL117" s="25">
        <v>25.879545371457574</v>
      </c>
      <c r="CM117" s="25">
        <v>5.7800488927257092</v>
      </c>
      <c r="CN117" s="25">
        <v>92.781404410662361</v>
      </c>
      <c r="CO117" s="25">
        <v>18.059482655697913</v>
      </c>
      <c r="CP117" s="25">
        <v>1.3405587668593448</v>
      </c>
      <c r="CQ117" s="25">
        <v>0.19749518304431596</v>
      </c>
      <c r="CR117" s="25">
        <v>0.47492680697751277</v>
      </c>
      <c r="CS117" s="25">
        <v>0.18066561244421828</v>
      </c>
      <c r="CT117" s="25">
        <v>0.15936265758813822</v>
      </c>
      <c r="CU117" s="25">
        <v>80.072629177872642</v>
      </c>
      <c r="CV117" s="25">
        <v>18.127306546056793</v>
      </c>
      <c r="CW117" s="25">
        <v>1.4201742464368119</v>
      </c>
      <c r="CX117" s="25">
        <v>94.864842941833047</v>
      </c>
      <c r="CY117" s="25">
        <v>12.887324280888702</v>
      </c>
    </row>
    <row r="118" spans="1:103">
      <c r="A118" t="s">
        <v>177</v>
      </c>
      <c r="B118" t="s">
        <v>1090</v>
      </c>
      <c r="C118" t="s">
        <v>166</v>
      </c>
      <c r="D118" t="s">
        <v>167</v>
      </c>
      <c r="E118" t="s">
        <v>959</v>
      </c>
      <c r="F118" t="s">
        <v>187</v>
      </c>
      <c r="G118" t="s">
        <v>251</v>
      </c>
      <c r="H118">
        <v>10.6759</v>
      </c>
      <c r="I118">
        <v>8.6329899999999995</v>
      </c>
      <c r="J118">
        <v>752</v>
      </c>
      <c r="K118" t="s">
        <v>83</v>
      </c>
      <c r="L118" s="18">
        <v>1.1000000000000001</v>
      </c>
      <c r="M118" t="s">
        <v>342</v>
      </c>
      <c r="N118" t="s">
        <v>336</v>
      </c>
      <c r="O118">
        <v>7000</v>
      </c>
      <c r="R118">
        <v>1700</v>
      </c>
      <c r="S118" t="s">
        <v>329</v>
      </c>
      <c r="T118">
        <v>700</v>
      </c>
      <c r="W118">
        <v>2015</v>
      </c>
      <c r="X118">
        <v>1</v>
      </c>
      <c r="Y118" s="19"/>
      <c r="Z118" s="24"/>
      <c r="AA118" s="25"/>
      <c r="AB118" s="26"/>
      <c r="AC118" s="25"/>
      <c r="AD118" s="27"/>
      <c r="AE118" s="27"/>
      <c r="AF118" s="27"/>
      <c r="AG118" s="25"/>
      <c r="AH118" s="25"/>
      <c r="AI118" s="25"/>
      <c r="AJ118" s="28"/>
      <c r="AK118" s="25"/>
      <c r="AL118" s="25"/>
      <c r="AM118" s="29"/>
      <c r="AN118" s="29"/>
      <c r="AO118" s="30"/>
      <c r="AP118" s="30"/>
      <c r="AQ118" s="31"/>
      <c r="AR118" s="28"/>
      <c r="AS118" s="28"/>
      <c r="AT118" t="s">
        <v>156</v>
      </c>
      <c r="AU118">
        <v>2</v>
      </c>
      <c r="AV118" t="s">
        <v>409</v>
      </c>
      <c r="AW118" t="s">
        <v>1006</v>
      </c>
      <c r="AX118" t="s">
        <v>1091</v>
      </c>
      <c r="AY118" s="19" t="s">
        <v>388</v>
      </c>
      <c r="AZ118" s="19" t="s">
        <v>388</v>
      </c>
      <c r="BA118" s="22">
        <v>42315</v>
      </c>
      <c r="BB118" t="s">
        <v>400</v>
      </c>
      <c r="BC118" s="15">
        <v>42195</v>
      </c>
      <c r="BD118" t="s">
        <v>161</v>
      </c>
      <c r="BE118">
        <v>82</v>
      </c>
      <c r="BF118">
        <v>68</v>
      </c>
      <c r="BG118">
        <v>11.6</v>
      </c>
      <c r="BH118">
        <v>5.52</v>
      </c>
      <c r="BI118">
        <v>0.57999999999999996</v>
      </c>
      <c r="BJ118">
        <v>0.34599999999999997</v>
      </c>
      <c r="BK118">
        <v>8.6999999999999994E-2</v>
      </c>
      <c r="BL118">
        <v>9.1999999999999993</v>
      </c>
      <c r="BM118">
        <f t="shared" si="8"/>
        <v>79.90762124711317</v>
      </c>
      <c r="BN118">
        <v>0.156</v>
      </c>
      <c r="BO118">
        <v>19.8</v>
      </c>
      <c r="BP118">
        <f t="shared" si="7"/>
        <v>5235.4219988226241</v>
      </c>
      <c r="BQ118">
        <f t="shared" si="11"/>
        <v>6186.6666666666661</v>
      </c>
      <c r="BR118">
        <f t="shared" si="9"/>
        <v>5.2354219988226243</v>
      </c>
      <c r="BS118">
        <f t="shared" si="9"/>
        <v>6.1866666666666656</v>
      </c>
      <c r="BT118">
        <f t="shared" si="10"/>
        <v>11.422088665489291</v>
      </c>
      <c r="BU118">
        <v>1.6324376199616126</v>
      </c>
      <c r="BV118">
        <v>0.183440341596041</v>
      </c>
      <c r="BW118">
        <v>2.1416776337469017</v>
      </c>
      <c r="BX118">
        <v>0.36177971356963401</v>
      </c>
      <c r="BY118">
        <v>0.17103955493397879</v>
      </c>
      <c r="BZ118">
        <v>0.11611695556391666</v>
      </c>
      <c r="CA118">
        <v>5.3016684224451103</v>
      </c>
      <c r="CB118">
        <v>78.12728797986567</v>
      </c>
      <c r="CC118">
        <v>20.099294667907426</v>
      </c>
      <c r="CD118">
        <v>12.330291813158087</v>
      </c>
      <c r="CE118">
        <v>4.2174097329022686</v>
      </c>
      <c r="CF118" s="25">
        <v>0.51508011310084834</v>
      </c>
      <c r="CG118" s="25">
        <v>5.8011310084825643E-2</v>
      </c>
      <c r="CH118" s="25">
        <v>1.6337140167392392</v>
      </c>
      <c r="CI118" s="25">
        <v>0.28526895794371787</v>
      </c>
      <c r="CJ118" s="25">
        <v>0.21478110253924057</v>
      </c>
      <c r="CK118" s="25">
        <v>20.506835857782903</v>
      </c>
      <c r="CL118" s="25">
        <v>21.474320645851517</v>
      </c>
      <c r="CM118" s="25">
        <v>2.8349862567172961</v>
      </c>
      <c r="CN118" s="25">
        <v>112.62536699209733</v>
      </c>
      <c r="CO118" s="25">
        <v>30.924991117545375</v>
      </c>
      <c r="CP118" s="25">
        <v>1.2329279700654818</v>
      </c>
      <c r="CQ118" s="25">
        <v>0.18807296538821328</v>
      </c>
      <c r="CR118" s="25">
        <v>0.42957655899841152</v>
      </c>
      <c r="CS118" s="25">
        <v>0.20101257852585905</v>
      </c>
      <c r="CT118" s="25">
        <v>0.17251288353094971</v>
      </c>
      <c r="CU118" s="25">
        <v>80.240899511468569</v>
      </c>
      <c r="CV118" s="25">
        <v>12.427292588424338</v>
      </c>
      <c r="CW118" s="25">
        <v>2.1034247888003379</v>
      </c>
      <c r="CX118" s="25">
        <v>208.89981465963137</v>
      </c>
      <c r="CY118" s="25">
        <v>13.032338203814552</v>
      </c>
    </row>
    <row r="119" spans="1:103">
      <c r="A119" t="s">
        <v>177</v>
      </c>
      <c r="B119" t="s">
        <v>1090</v>
      </c>
      <c r="C119" t="s">
        <v>166</v>
      </c>
      <c r="D119" t="s">
        <v>167</v>
      </c>
      <c r="E119" t="s">
        <v>959</v>
      </c>
      <c r="F119" t="s">
        <v>187</v>
      </c>
      <c r="G119" t="s">
        <v>251</v>
      </c>
      <c r="H119">
        <v>10.6759</v>
      </c>
      <c r="I119">
        <v>8.6329899999999995</v>
      </c>
      <c r="J119">
        <v>752</v>
      </c>
      <c r="K119" t="s">
        <v>83</v>
      </c>
      <c r="L119" s="18">
        <v>1.1000000000000001</v>
      </c>
      <c r="M119" t="s">
        <v>342</v>
      </c>
      <c r="N119" t="s">
        <v>336</v>
      </c>
      <c r="O119">
        <v>7000</v>
      </c>
      <c r="R119">
        <v>1700</v>
      </c>
      <c r="S119" t="s">
        <v>329</v>
      </c>
      <c r="T119">
        <v>700</v>
      </c>
      <c r="W119">
        <v>2015</v>
      </c>
      <c r="X119">
        <v>1</v>
      </c>
      <c r="Y119" s="19"/>
      <c r="Z119" s="24"/>
      <c r="AA119" s="25"/>
      <c r="AB119" s="26"/>
      <c r="AC119" s="25"/>
      <c r="AD119" s="27"/>
      <c r="AE119" s="27"/>
      <c r="AF119" s="27"/>
      <c r="AG119" s="25"/>
      <c r="AH119" s="25"/>
      <c r="AI119" s="25"/>
      <c r="AJ119" s="28"/>
      <c r="AK119" s="25"/>
      <c r="AL119" s="25"/>
      <c r="AM119" s="29"/>
      <c r="AN119" s="29"/>
      <c r="AO119" s="30"/>
      <c r="AP119" s="30"/>
      <c r="AQ119" s="31"/>
      <c r="AR119" s="28"/>
      <c r="AS119" s="28"/>
      <c r="AT119" t="s">
        <v>157</v>
      </c>
      <c r="AU119">
        <v>3</v>
      </c>
      <c r="AV119" t="s">
        <v>409</v>
      </c>
      <c r="AW119" t="s">
        <v>1006</v>
      </c>
      <c r="AX119" t="s">
        <v>1091</v>
      </c>
      <c r="AY119" s="19" t="s">
        <v>388</v>
      </c>
      <c r="AZ119" s="19" t="s">
        <v>388</v>
      </c>
      <c r="BA119" s="22">
        <v>42315</v>
      </c>
      <c r="BB119" t="s">
        <v>400</v>
      </c>
      <c r="BC119" s="15">
        <v>42195</v>
      </c>
      <c r="BD119" t="s">
        <v>161</v>
      </c>
      <c r="BE119">
        <v>48</v>
      </c>
      <c r="BF119">
        <v>29</v>
      </c>
      <c r="BG119">
        <v>6.68</v>
      </c>
      <c r="BH119">
        <v>2.68</v>
      </c>
      <c r="BI119">
        <v>0.42</v>
      </c>
      <c r="BJ119">
        <v>0.252</v>
      </c>
      <c r="BK119">
        <v>0.06</v>
      </c>
      <c r="BL119">
        <v>9.5</v>
      </c>
      <c r="BM119">
        <f t="shared" si="8"/>
        <v>80.769230769230774</v>
      </c>
      <c r="BN119">
        <v>9.4E-2</v>
      </c>
      <c r="BO119">
        <v>16.7</v>
      </c>
      <c r="BP119">
        <f t="shared" si="7"/>
        <v>2560.7541478129715</v>
      </c>
      <c r="BQ119">
        <f t="shared" si="11"/>
        <v>3562.6666666666665</v>
      </c>
      <c r="BR119">
        <f t="shared" si="9"/>
        <v>2.5607541478129714</v>
      </c>
      <c r="BS119">
        <f t="shared" si="9"/>
        <v>3.5626666666666664</v>
      </c>
      <c r="BT119">
        <f t="shared" si="10"/>
        <v>6.1234208144796378</v>
      </c>
      <c r="BU119">
        <v>2.5512315270935959</v>
      </c>
      <c r="BV119">
        <v>0.2008788213191624</v>
      </c>
      <c r="BW119">
        <v>2.3887572493706286</v>
      </c>
      <c r="BX119">
        <v>0.42727003904754229</v>
      </c>
      <c r="BY119">
        <v>0.26275984363867699</v>
      </c>
      <c r="BZ119">
        <v>0.16965272984557783</v>
      </c>
      <c r="CA119">
        <v>9.1624120267123423</v>
      </c>
      <c r="CB119">
        <v>89.81880067416084</v>
      </c>
      <c r="CC119">
        <v>35.086848722390897</v>
      </c>
      <c r="CD119">
        <v>23.812872933038491</v>
      </c>
      <c r="CE119">
        <v>4.1973803624899295</v>
      </c>
      <c r="CF119" s="25">
        <v>0.56572541382667973</v>
      </c>
      <c r="CG119" s="25">
        <v>0.17580331061343721</v>
      </c>
      <c r="CH119" s="25">
        <v>1.872182164221281</v>
      </c>
      <c r="CI119" s="25">
        <v>0.24040496774856282</v>
      </c>
      <c r="CJ119" s="25">
        <v>0.18553053557545821</v>
      </c>
      <c r="CK119" s="25">
        <v>21.049663865783039</v>
      </c>
      <c r="CL119" s="25">
        <v>22.042758545300529</v>
      </c>
      <c r="CM119" s="25">
        <v>2.9100300105715777</v>
      </c>
      <c r="CN119" s="25">
        <v>115.60662670659403</v>
      </c>
      <c r="CO119" s="25">
        <v>34.198724003150318</v>
      </c>
      <c r="CP119" s="25">
        <v>1.1953271028037384</v>
      </c>
      <c r="CQ119" s="25">
        <v>0.23514018691588787</v>
      </c>
      <c r="CR119" s="25">
        <v>0.45750566532783482</v>
      </c>
      <c r="CS119" s="25">
        <v>0.21541936746482257</v>
      </c>
      <c r="CT119" s="25">
        <v>0.16385578273309798</v>
      </c>
      <c r="CU119" s="25">
        <v>78.814223258741833</v>
      </c>
      <c r="CV119" s="25">
        <v>18.005354459730608</v>
      </c>
      <c r="CW119" s="25">
        <v>1.4106199747164296</v>
      </c>
      <c r="CX119" s="25">
        <v>147.6206320693328</v>
      </c>
      <c r="CY119" s="25">
        <v>13.444127022448509</v>
      </c>
    </row>
    <row r="120" spans="1:103">
      <c r="A120" t="s">
        <v>177</v>
      </c>
      <c r="B120" t="s">
        <v>1090</v>
      </c>
      <c r="C120" t="s">
        <v>166</v>
      </c>
      <c r="D120" t="s">
        <v>167</v>
      </c>
      <c r="E120" t="s">
        <v>959</v>
      </c>
      <c r="F120" t="s">
        <v>187</v>
      </c>
      <c r="G120" t="s">
        <v>251</v>
      </c>
      <c r="H120">
        <v>10.6759</v>
      </c>
      <c r="I120">
        <v>8.6329899999999995</v>
      </c>
      <c r="J120">
        <v>752</v>
      </c>
      <c r="K120" t="s">
        <v>83</v>
      </c>
      <c r="L120" s="18">
        <v>1.1000000000000001</v>
      </c>
      <c r="M120" t="s">
        <v>342</v>
      </c>
      <c r="N120" t="s">
        <v>336</v>
      </c>
      <c r="O120">
        <v>7000</v>
      </c>
      <c r="R120">
        <v>1700</v>
      </c>
      <c r="S120" t="s">
        <v>329</v>
      </c>
      <c r="T120">
        <v>700</v>
      </c>
      <c r="W120">
        <v>2015</v>
      </c>
      <c r="X120">
        <v>1</v>
      </c>
      <c r="Y120" s="19"/>
      <c r="Z120" s="24"/>
      <c r="AA120" s="25"/>
      <c r="AB120" s="26"/>
      <c r="AC120" s="25"/>
      <c r="AD120" s="27"/>
      <c r="AE120" s="27"/>
      <c r="AF120" s="27"/>
      <c r="AG120" s="25"/>
      <c r="AH120" s="25"/>
      <c r="AI120" s="25"/>
      <c r="AJ120" s="28"/>
      <c r="AK120" s="25"/>
      <c r="AL120" s="25"/>
      <c r="AM120" s="29"/>
      <c r="AN120" s="29"/>
      <c r="AO120" s="30"/>
      <c r="AP120" s="30"/>
      <c r="AQ120" s="31"/>
      <c r="AR120" s="28"/>
      <c r="AS120" s="28"/>
      <c r="AT120" t="s">
        <v>158</v>
      </c>
      <c r="AU120">
        <v>4</v>
      </c>
      <c r="AV120" t="s">
        <v>409</v>
      </c>
      <c r="AW120" t="s">
        <v>1006</v>
      </c>
      <c r="AX120" t="s">
        <v>1091</v>
      </c>
      <c r="AY120" s="19" t="s">
        <v>388</v>
      </c>
      <c r="AZ120" s="19" t="s">
        <v>388</v>
      </c>
      <c r="BA120" s="22">
        <v>42315</v>
      </c>
      <c r="BB120" t="s">
        <v>400</v>
      </c>
      <c r="BC120" s="15">
        <v>42195</v>
      </c>
      <c r="BD120" t="s">
        <v>161</v>
      </c>
      <c r="BE120">
        <v>80</v>
      </c>
      <c r="BF120">
        <v>36</v>
      </c>
      <c r="BG120">
        <v>9.6999999999999993</v>
      </c>
      <c r="BH120">
        <v>2.54</v>
      </c>
      <c r="BI120">
        <v>0.28000000000000003</v>
      </c>
      <c r="BJ120">
        <v>0.14499999999999999</v>
      </c>
      <c r="BK120">
        <v>7.0000000000000007E-2</v>
      </c>
      <c r="BL120">
        <v>8.3000000000000007</v>
      </c>
      <c r="BM120">
        <f t="shared" si="8"/>
        <v>67.441860465116278</v>
      </c>
      <c r="BN120">
        <v>0.155</v>
      </c>
      <c r="BO120">
        <v>20.5</v>
      </c>
      <c r="BP120">
        <f t="shared" si="7"/>
        <v>2053.3886608907128</v>
      </c>
      <c r="BQ120">
        <f t="shared" si="11"/>
        <v>5173.333333333333</v>
      </c>
      <c r="BR120">
        <f t="shared" si="9"/>
        <v>2.0533886608907128</v>
      </c>
      <c r="BS120">
        <f t="shared" si="9"/>
        <v>5.1733333333333329</v>
      </c>
      <c r="BT120">
        <f t="shared" si="10"/>
        <v>7.2267219942240457</v>
      </c>
      <c r="CF120" s="25">
        <v>0.54395085066162574</v>
      </c>
      <c r="CG120" s="25">
        <v>3.8293950850661625E-2</v>
      </c>
      <c r="CH120" s="25">
        <v>1.1625019791345044</v>
      </c>
      <c r="CI120" s="25">
        <v>0.29411777347816109</v>
      </c>
      <c r="CJ120" s="25">
        <v>0.17997002218888436</v>
      </c>
      <c r="CK120" s="25">
        <v>20.278528092366297</v>
      </c>
      <c r="CL120" s="25">
        <v>37.230382411903506</v>
      </c>
      <c r="CM120" s="25">
        <v>2.9229252691117766</v>
      </c>
      <c r="CN120" s="25">
        <v>92.872769653804312</v>
      </c>
      <c r="CO120" s="25">
        <v>21.883751097780536</v>
      </c>
      <c r="CP120" s="25">
        <v>1.6740357478833492</v>
      </c>
      <c r="CQ120" s="25">
        <v>0.24604891815616181</v>
      </c>
      <c r="CR120" s="25">
        <v>0.51292852236176123</v>
      </c>
      <c r="CS120" s="25">
        <v>0.16098995445152139</v>
      </c>
      <c r="CT120" s="25">
        <v>0.17596016655838573</v>
      </c>
      <c r="CU120" s="25">
        <v>78.587637087418187</v>
      </c>
      <c r="CV120" s="25">
        <v>12.171243915064373</v>
      </c>
      <c r="CW120" s="25">
        <v>1.4065645267776188</v>
      </c>
      <c r="CX120" s="25">
        <v>248.95301278094047</v>
      </c>
      <c r="CY120" s="25">
        <v>12.121246201337902</v>
      </c>
    </row>
    <row r="121" spans="1:103">
      <c r="A121" t="s">
        <v>177</v>
      </c>
      <c r="B121" t="s">
        <v>1090</v>
      </c>
      <c r="C121" t="s">
        <v>166</v>
      </c>
      <c r="D121" t="s">
        <v>167</v>
      </c>
      <c r="E121" t="s">
        <v>959</v>
      </c>
      <c r="F121" t="s">
        <v>187</v>
      </c>
      <c r="G121" t="s">
        <v>251</v>
      </c>
      <c r="H121">
        <v>10.6759</v>
      </c>
      <c r="I121">
        <v>8.6329899999999995</v>
      </c>
      <c r="J121">
        <v>752</v>
      </c>
      <c r="K121" t="s">
        <v>83</v>
      </c>
      <c r="L121" s="18">
        <v>1.1000000000000001</v>
      </c>
      <c r="M121" t="s">
        <v>342</v>
      </c>
      <c r="N121" t="s">
        <v>336</v>
      </c>
      <c r="O121">
        <v>7000</v>
      </c>
      <c r="R121">
        <v>1700</v>
      </c>
      <c r="S121" t="s">
        <v>329</v>
      </c>
      <c r="T121">
        <v>700</v>
      </c>
      <c r="W121">
        <v>2015</v>
      </c>
      <c r="X121">
        <v>1</v>
      </c>
      <c r="Y121" s="19"/>
      <c r="Z121" s="24"/>
      <c r="AA121" s="25"/>
      <c r="AB121" s="26"/>
      <c r="AC121" s="25"/>
      <c r="AD121" s="27"/>
      <c r="AE121" s="27"/>
      <c r="AF121" s="27"/>
      <c r="AG121" s="25"/>
      <c r="AH121" s="25"/>
      <c r="AI121" s="25"/>
      <c r="AJ121" s="28"/>
      <c r="AK121" s="25"/>
      <c r="AL121" s="25"/>
      <c r="AM121" s="29"/>
      <c r="AN121" s="29"/>
      <c r="AO121" s="30"/>
      <c r="AP121" s="30"/>
      <c r="AQ121" s="31"/>
      <c r="AR121" s="28"/>
      <c r="AS121" s="28"/>
      <c r="AT121" t="s">
        <v>159</v>
      </c>
      <c r="AU121">
        <v>5</v>
      </c>
      <c r="AV121" t="s">
        <v>409</v>
      </c>
      <c r="AW121" t="s">
        <v>1006</v>
      </c>
      <c r="AX121" t="s">
        <v>1091</v>
      </c>
      <c r="AY121" s="19" t="s">
        <v>388</v>
      </c>
      <c r="AZ121" s="19" t="s">
        <v>388</v>
      </c>
      <c r="BA121" s="22">
        <v>42315</v>
      </c>
      <c r="BB121" t="s">
        <v>400</v>
      </c>
      <c r="BC121" s="15">
        <v>42195</v>
      </c>
      <c r="BD121" t="s">
        <v>161</v>
      </c>
      <c r="BE121">
        <v>57</v>
      </c>
      <c r="BF121">
        <v>37</v>
      </c>
      <c r="BG121">
        <v>7.3</v>
      </c>
      <c r="BH121">
        <v>2.02</v>
      </c>
      <c r="BI121">
        <v>0.36</v>
      </c>
      <c r="BJ121">
        <v>0.219</v>
      </c>
      <c r="BK121">
        <v>5.1999999999999998E-2</v>
      </c>
      <c r="BL121">
        <v>10.199999999999999</v>
      </c>
      <c r="BM121">
        <f t="shared" si="8"/>
        <v>80.811808118081174</v>
      </c>
      <c r="BN121">
        <v>0.20899999999999999</v>
      </c>
      <c r="BO121">
        <v>17.399999999999999</v>
      </c>
      <c r="BP121">
        <f t="shared" si="7"/>
        <v>1916.2011431879021</v>
      </c>
      <c r="BQ121">
        <f t="shared" si="11"/>
        <v>3893.333333333333</v>
      </c>
      <c r="BR121">
        <f t="shared" si="9"/>
        <v>1.916201143187902</v>
      </c>
      <c r="BS121">
        <f t="shared" si="9"/>
        <v>3.8933333333333331</v>
      </c>
      <c r="BT121">
        <f t="shared" si="10"/>
        <v>5.8095344765212351</v>
      </c>
      <c r="BU121">
        <v>2.0273327049952874</v>
      </c>
      <c r="BV121">
        <v>0.18731551049080486</v>
      </c>
      <c r="BW121">
        <v>1.9228902647628459</v>
      </c>
      <c r="BX121">
        <v>0.42176270110465958</v>
      </c>
      <c r="BY121">
        <v>0.13666467818941724</v>
      </c>
      <c r="BZ121">
        <v>0.14750627083509521</v>
      </c>
      <c r="CA121">
        <v>5.7987112461623589</v>
      </c>
      <c r="CB121">
        <v>155.17924950736597</v>
      </c>
      <c r="CC121">
        <v>58.195939828414616</v>
      </c>
      <c r="CD121">
        <v>17.905108111248406</v>
      </c>
      <c r="CE121">
        <v>4.1631507106031735</v>
      </c>
      <c r="CF121" s="25">
        <v>0.57027540360873696</v>
      </c>
      <c r="CG121" s="25">
        <v>2.2241215574548907E-2</v>
      </c>
      <c r="CH121" s="25">
        <v>1.730717509067331</v>
      </c>
      <c r="CI121" s="25">
        <v>0.28760385071456196</v>
      </c>
      <c r="CJ121" s="25">
        <v>0.26173558537622538</v>
      </c>
      <c r="CK121" s="25">
        <v>24.92392062867787</v>
      </c>
      <c r="CL121" s="25">
        <v>36.405828925650468</v>
      </c>
      <c r="CM121" s="25">
        <v>2.858190284817534</v>
      </c>
      <c r="CN121" s="25">
        <v>113.54719233579769</v>
      </c>
      <c r="CO121" s="25">
        <v>29.967407182195071</v>
      </c>
      <c r="CP121" s="25">
        <v>1.2565091610414658</v>
      </c>
      <c r="CQ121" s="25">
        <v>0.1778688524590164</v>
      </c>
      <c r="CR121" s="25">
        <v>0.44465033663193781</v>
      </c>
      <c r="CS121" s="25">
        <v>0.20461638969464935</v>
      </c>
      <c r="CT121" s="25">
        <v>0.18434311279171658</v>
      </c>
      <c r="CU121" s="25">
        <v>80.18074441456227</v>
      </c>
      <c r="CV121" s="25">
        <v>12.65009265475067</v>
      </c>
      <c r="CW121" s="25">
        <v>2.141135591786798</v>
      </c>
      <c r="CX121" s="25">
        <v>212.64503046030205</v>
      </c>
      <c r="CY121" s="25">
        <v>9.9170880197758393</v>
      </c>
    </row>
    <row r="122" spans="1:103">
      <c r="A122" t="s">
        <v>177</v>
      </c>
      <c r="B122" t="s">
        <v>1090</v>
      </c>
      <c r="C122" t="s">
        <v>166</v>
      </c>
      <c r="D122" t="s">
        <v>167</v>
      </c>
      <c r="E122" t="s">
        <v>959</v>
      </c>
      <c r="F122" t="s">
        <v>187</v>
      </c>
      <c r="G122" t="s">
        <v>251</v>
      </c>
      <c r="H122">
        <v>10.6759</v>
      </c>
      <c r="I122">
        <v>8.6329899999999995</v>
      </c>
      <c r="J122">
        <v>752</v>
      </c>
      <c r="K122" t="s">
        <v>83</v>
      </c>
      <c r="L122" s="18">
        <v>1.1000000000000001</v>
      </c>
      <c r="M122" t="s">
        <v>342</v>
      </c>
      <c r="N122" t="s">
        <v>336</v>
      </c>
      <c r="O122">
        <v>7000</v>
      </c>
      <c r="R122">
        <v>1700</v>
      </c>
      <c r="S122" t="s">
        <v>329</v>
      </c>
      <c r="T122">
        <v>700</v>
      </c>
      <c r="W122">
        <v>2015</v>
      </c>
      <c r="X122">
        <v>1</v>
      </c>
      <c r="Y122" s="19"/>
      <c r="Z122" s="24"/>
      <c r="AA122" s="25"/>
      <c r="AB122" s="26"/>
      <c r="AC122" s="25"/>
      <c r="AD122" s="27"/>
      <c r="AE122" s="27"/>
      <c r="AF122" s="27"/>
      <c r="AG122" s="25"/>
      <c r="AH122" s="25"/>
      <c r="AI122" s="25"/>
      <c r="AJ122" s="28"/>
      <c r="AK122" s="25"/>
      <c r="AL122" s="25"/>
      <c r="AM122" s="29"/>
      <c r="AN122" s="29"/>
      <c r="AO122" s="30"/>
      <c r="AP122" s="30"/>
      <c r="AQ122" s="31"/>
      <c r="AR122" s="28"/>
      <c r="AS122" s="28"/>
      <c r="AT122" t="s">
        <v>160</v>
      </c>
      <c r="AU122">
        <v>6</v>
      </c>
      <c r="AV122" t="s">
        <v>409</v>
      </c>
      <c r="AW122" t="s">
        <v>1006</v>
      </c>
      <c r="AX122" t="s">
        <v>1091</v>
      </c>
      <c r="AY122" s="19" t="s">
        <v>388</v>
      </c>
      <c r="AZ122" s="19" t="s">
        <v>388</v>
      </c>
      <c r="BA122" s="22">
        <v>42315</v>
      </c>
      <c r="BB122" t="s">
        <v>400</v>
      </c>
      <c r="BC122" s="15">
        <v>42195</v>
      </c>
      <c r="BD122" t="s">
        <v>161</v>
      </c>
      <c r="BE122">
        <v>67</v>
      </c>
      <c r="BF122">
        <v>18</v>
      </c>
      <c r="BG122">
        <v>5.36</v>
      </c>
      <c r="BH122">
        <v>0.44</v>
      </c>
      <c r="BI122">
        <v>0.18</v>
      </c>
      <c r="BJ122">
        <v>0.106</v>
      </c>
      <c r="BK122">
        <v>2.1999999999999999E-2</v>
      </c>
      <c r="BL122">
        <v>0</v>
      </c>
      <c r="BM122">
        <f t="shared" si="8"/>
        <v>82.8125</v>
      </c>
      <c r="BN122">
        <v>0.115</v>
      </c>
      <c r="BO122">
        <v>21.2</v>
      </c>
      <c r="BP122">
        <f t="shared" si="7"/>
        <v>476.30718954248368</v>
      </c>
      <c r="BQ122">
        <f t="shared" si="11"/>
        <v>2858.6666666666665</v>
      </c>
      <c r="BR122">
        <f t="shared" si="9"/>
        <v>0.47630718954248369</v>
      </c>
      <c r="BS122">
        <f t="shared" si="9"/>
        <v>2.8586666666666667</v>
      </c>
      <c r="BT122">
        <f t="shared" si="10"/>
        <v>3.3349738562091504</v>
      </c>
      <c r="CF122" s="25">
        <v>0.44709645669291348</v>
      </c>
      <c r="CG122" s="25">
        <v>5.4183070866141735E-2</v>
      </c>
      <c r="CH122" s="25">
        <v>1.1714874151449617</v>
      </c>
      <c r="CI122" s="25">
        <v>0.44953625351968457</v>
      </c>
      <c r="CJ122" s="25">
        <v>0.22931596063182305</v>
      </c>
      <c r="CK122" s="25">
        <v>25.301555789718442</v>
      </c>
      <c r="CL122" s="25">
        <v>44.478432217389887</v>
      </c>
      <c r="CM122" s="25">
        <v>5.7433232643750571</v>
      </c>
      <c r="CN122" s="25">
        <v>207.80726247568481</v>
      </c>
      <c r="CO122" s="25">
        <v>11.579370728446998</v>
      </c>
      <c r="CP122" s="25">
        <v>1.1372832369942196</v>
      </c>
      <c r="CQ122" s="25">
        <v>0.17736030828516378</v>
      </c>
      <c r="CR122" s="25">
        <v>0.3573219783091845</v>
      </c>
      <c r="CS122" s="25">
        <v>0.18278796912491393</v>
      </c>
      <c r="CT122" s="25">
        <v>0.19127521030301456</v>
      </c>
      <c r="CU122" s="25">
        <v>80.280175526892691</v>
      </c>
      <c r="CV122" s="25">
        <v>18.340255815320308</v>
      </c>
      <c r="CW122" s="25">
        <v>1.4368576443391532</v>
      </c>
      <c r="CX122" s="25">
        <v>209.0020661597095</v>
      </c>
      <c r="CY122" s="25">
        <v>9.0860534365508894</v>
      </c>
    </row>
    <row r="123" spans="1:103">
      <c r="A123" t="s">
        <v>177</v>
      </c>
      <c r="B123" t="s">
        <v>1090</v>
      </c>
      <c r="C123" t="s">
        <v>168</v>
      </c>
      <c r="D123" t="s">
        <v>169</v>
      </c>
      <c r="E123" t="s">
        <v>959</v>
      </c>
      <c r="F123" t="s">
        <v>189</v>
      </c>
      <c r="G123" t="s">
        <v>252</v>
      </c>
      <c r="H123">
        <v>11.44327</v>
      </c>
      <c r="I123">
        <v>7.1993099999999997</v>
      </c>
      <c r="J123">
        <v>702</v>
      </c>
      <c r="K123" t="s">
        <v>84</v>
      </c>
      <c r="L123" s="18">
        <v>3</v>
      </c>
      <c r="M123" t="s">
        <v>343</v>
      </c>
      <c r="N123" t="s">
        <v>331</v>
      </c>
      <c r="O123">
        <v>1500</v>
      </c>
      <c r="P123" t="s">
        <v>159</v>
      </c>
      <c r="Q123">
        <v>700</v>
      </c>
      <c r="R123">
        <v>7000</v>
      </c>
      <c r="S123" t="s">
        <v>337</v>
      </c>
      <c r="T123">
        <v>2000</v>
      </c>
      <c r="W123">
        <v>2015</v>
      </c>
      <c r="X123">
        <v>1</v>
      </c>
      <c r="Y123" s="19" t="s">
        <v>389</v>
      </c>
      <c r="Z123" s="24">
        <v>5.6</v>
      </c>
      <c r="AA123" s="25">
        <v>0.74774286233810472</v>
      </c>
      <c r="AB123" s="26">
        <v>6.2522995181962013E-2</v>
      </c>
      <c r="AC123" s="25">
        <v>6.7680600000000002</v>
      </c>
      <c r="AD123" s="27">
        <v>46</v>
      </c>
      <c r="AE123" s="27">
        <v>34</v>
      </c>
      <c r="AF123" s="27">
        <v>20</v>
      </c>
      <c r="AG123" s="25">
        <v>1.1640879528413333</v>
      </c>
      <c r="AH123" s="25">
        <v>0.53278170634329669</v>
      </c>
      <c r="AI123" s="25">
        <v>0.14508012383387664</v>
      </c>
      <c r="AJ123" s="28">
        <v>7.3129414063783649E-2</v>
      </c>
      <c r="AK123" s="25">
        <v>0</v>
      </c>
      <c r="AL123" s="25">
        <f t="shared" si="5"/>
        <v>1.9150791970822902</v>
      </c>
      <c r="AM123" s="29">
        <v>5.298333590182418</v>
      </c>
      <c r="AN123" s="29">
        <v>4.2449641746654034</v>
      </c>
      <c r="AO123" s="30">
        <v>12.737359000542481</v>
      </c>
      <c r="AP123" s="30">
        <v>131.93180723013788</v>
      </c>
      <c r="AQ123" s="31">
        <v>1.5347168410855661</v>
      </c>
      <c r="AR123" s="28">
        <v>2.5114000000000001E-2</v>
      </c>
      <c r="AS123" s="28">
        <v>7.3344500000000004</v>
      </c>
      <c r="AT123" t="s">
        <v>155</v>
      </c>
      <c r="AU123">
        <v>1</v>
      </c>
      <c r="AV123" t="s">
        <v>409</v>
      </c>
      <c r="AW123" t="s">
        <v>1006</v>
      </c>
      <c r="AX123" t="s">
        <v>1091</v>
      </c>
      <c r="AY123" s="19" t="s">
        <v>389</v>
      </c>
      <c r="AZ123" s="19" t="s">
        <v>389</v>
      </c>
      <c r="BA123" s="22">
        <v>42254</v>
      </c>
      <c r="BB123" t="s">
        <v>401</v>
      </c>
      <c r="BC123" s="15">
        <v>42073</v>
      </c>
      <c r="BD123" t="s">
        <v>161</v>
      </c>
      <c r="BE123">
        <v>40</v>
      </c>
      <c r="BF123">
        <v>36</v>
      </c>
      <c r="BG123">
        <v>10.32</v>
      </c>
      <c r="BH123">
        <v>6.04</v>
      </c>
      <c r="BI123">
        <v>0.66</v>
      </c>
      <c r="BJ123">
        <v>0.439</v>
      </c>
      <c r="BK123">
        <v>7.1999999999999995E-2</v>
      </c>
      <c r="BL123">
        <v>9.6999999999999993</v>
      </c>
      <c r="BM123">
        <f t="shared" si="8"/>
        <v>85.909980430528378</v>
      </c>
      <c r="BN123">
        <v>0.29199999999999998</v>
      </c>
      <c r="BO123">
        <v>18</v>
      </c>
      <c r="BP123">
        <f t="shared" si="7"/>
        <v>6125.0110126242271</v>
      </c>
      <c r="BQ123">
        <f t="shared" si="11"/>
        <v>5504</v>
      </c>
      <c r="BR123">
        <f t="shared" si="9"/>
        <v>6.1250110126242268</v>
      </c>
      <c r="BS123">
        <f t="shared" si="9"/>
        <v>5.5039999999999996</v>
      </c>
      <c r="BT123">
        <f t="shared" si="10"/>
        <v>11.629011012624225</v>
      </c>
      <c r="BU123">
        <v>1.8384387351778659</v>
      </c>
      <c r="BV123">
        <v>0.15498084866006623</v>
      </c>
      <c r="BW123">
        <v>1.9870947102334313</v>
      </c>
      <c r="BX123">
        <v>0.36136037012359218</v>
      </c>
      <c r="BY123">
        <v>0.24886397755694048</v>
      </c>
      <c r="BZ123">
        <v>0.1344831251204574</v>
      </c>
      <c r="CA123">
        <v>5.288490241793121</v>
      </c>
      <c r="CB123">
        <v>117.56394018932171</v>
      </c>
      <c r="CC123">
        <v>27.589431354675135</v>
      </c>
      <c r="CD123">
        <v>12.301816085053842</v>
      </c>
      <c r="CE123">
        <v>3.7423661215515267</v>
      </c>
      <c r="CF123" s="25"/>
      <c r="CG123" s="25"/>
      <c r="CH123" s="25"/>
      <c r="CI123" s="25"/>
      <c r="CJ123" s="25"/>
      <c r="CK123" s="25"/>
      <c r="CL123" s="25"/>
      <c r="CM123" s="25"/>
      <c r="CN123" s="25"/>
      <c r="CO123" s="25"/>
      <c r="CP123" s="25">
        <v>1.3539534883720932</v>
      </c>
      <c r="CQ123" s="25">
        <v>0.17367441860465116</v>
      </c>
      <c r="CR123" s="25">
        <v>0.35582241495941502</v>
      </c>
      <c r="CS123" s="25">
        <v>0.20441279129694323</v>
      </c>
      <c r="CT123" s="25">
        <v>0.17833420460741251</v>
      </c>
      <c r="CU123" s="25">
        <v>80.850747276634081</v>
      </c>
      <c r="CV123" s="25">
        <v>12.637505497880271</v>
      </c>
      <c r="CW123" s="25">
        <v>2.1390051086108905</v>
      </c>
      <c r="CX123" s="25">
        <v>152.83509220710522</v>
      </c>
      <c r="CY123" s="25">
        <v>9.2352274481957544</v>
      </c>
    </row>
    <row r="124" spans="1:103">
      <c r="A124" t="s">
        <v>177</v>
      </c>
      <c r="B124" t="s">
        <v>1090</v>
      </c>
      <c r="C124" t="s">
        <v>168</v>
      </c>
      <c r="D124" t="s">
        <v>169</v>
      </c>
      <c r="E124" t="s">
        <v>959</v>
      </c>
      <c r="F124" t="s">
        <v>189</v>
      </c>
      <c r="G124" t="s">
        <v>252</v>
      </c>
      <c r="H124">
        <v>11.44327</v>
      </c>
      <c r="I124">
        <v>7.1993099999999997</v>
      </c>
      <c r="J124">
        <v>702</v>
      </c>
      <c r="K124" t="s">
        <v>84</v>
      </c>
      <c r="L124" s="18">
        <v>3</v>
      </c>
      <c r="M124" t="s">
        <v>343</v>
      </c>
      <c r="N124" t="s">
        <v>331</v>
      </c>
      <c r="O124">
        <v>1500</v>
      </c>
      <c r="P124" t="s">
        <v>159</v>
      </c>
      <c r="Q124">
        <v>700</v>
      </c>
      <c r="R124">
        <v>7000</v>
      </c>
      <c r="S124" t="s">
        <v>337</v>
      </c>
      <c r="T124">
        <v>2000</v>
      </c>
      <c r="W124">
        <v>2015</v>
      </c>
      <c r="X124">
        <v>1</v>
      </c>
      <c r="Y124" s="19"/>
      <c r="Z124" s="24"/>
      <c r="AA124" s="25"/>
      <c r="AB124" s="26"/>
      <c r="AC124" s="25"/>
      <c r="AD124" s="27"/>
      <c r="AE124" s="27"/>
      <c r="AF124" s="27"/>
      <c r="AG124" s="25"/>
      <c r="AH124" s="25"/>
      <c r="AI124" s="25"/>
      <c r="AJ124" s="28"/>
      <c r="AK124" s="25"/>
      <c r="AL124" s="25"/>
      <c r="AM124" s="29"/>
      <c r="AN124" s="29"/>
      <c r="AO124" s="30"/>
      <c r="AP124" s="30"/>
      <c r="AQ124" s="31"/>
      <c r="AR124" s="28"/>
      <c r="AS124" s="28"/>
      <c r="AT124" t="s">
        <v>156</v>
      </c>
      <c r="AU124">
        <v>2</v>
      </c>
      <c r="AV124" t="s">
        <v>409</v>
      </c>
      <c r="AW124" t="s">
        <v>1006</v>
      </c>
      <c r="AX124" t="s">
        <v>1091</v>
      </c>
      <c r="AY124" s="19" t="s">
        <v>389</v>
      </c>
      <c r="AZ124" s="19" t="s">
        <v>389</v>
      </c>
      <c r="BA124" s="22">
        <v>42254</v>
      </c>
      <c r="BB124" t="s">
        <v>401</v>
      </c>
      <c r="BC124" s="15">
        <v>42073</v>
      </c>
      <c r="BD124" t="s">
        <v>161</v>
      </c>
      <c r="BE124">
        <v>34</v>
      </c>
      <c r="BF124">
        <v>31</v>
      </c>
      <c r="BG124">
        <v>7.44</v>
      </c>
      <c r="BH124">
        <v>5.08</v>
      </c>
      <c r="BI124">
        <v>1.3</v>
      </c>
      <c r="BJ124">
        <v>0.63</v>
      </c>
      <c r="BK124">
        <v>0.11899999999999999</v>
      </c>
      <c r="BL124">
        <v>9</v>
      </c>
      <c r="BM124">
        <f t="shared" si="8"/>
        <v>84.112149532710276</v>
      </c>
      <c r="BN124">
        <v>0.35199999999999998</v>
      </c>
      <c r="BO124">
        <v>22</v>
      </c>
      <c r="BP124">
        <f t="shared" si="7"/>
        <v>5082.7927432655297</v>
      </c>
      <c r="BQ124">
        <f t="shared" si="11"/>
        <v>3968</v>
      </c>
      <c r="BR124">
        <f t="shared" si="9"/>
        <v>5.0827927432655295</v>
      </c>
      <c r="BS124">
        <f t="shared" si="9"/>
        <v>3.968</v>
      </c>
      <c r="BT124">
        <f t="shared" si="10"/>
        <v>9.0507927432655286</v>
      </c>
      <c r="BU124">
        <v>2.1917050691244242</v>
      </c>
      <c r="BV124">
        <v>0.17150762319131754</v>
      </c>
      <c r="BW124">
        <v>1.8664826248199582</v>
      </c>
      <c r="BX124">
        <v>0.43597040468343301</v>
      </c>
      <c r="BY124">
        <v>0.28535885296475405</v>
      </c>
      <c r="BZ124">
        <v>0.14066849354759803</v>
      </c>
      <c r="CA124">
        <v>6.5492329204033206</v>
      </c>
      <c r="CB124">
        <v>261.37109846154294</v>
      </c>
      <c r="CC124">
        <v>34.8691861621353</v>
      </c>
      <c r="CD124">
        <v>11.470249695281842</v>
      </c>
      <c r="CE124">
        <v>3.8897649951872442</v>
      </c>
      <c r="CF124" s="25">
        <v>0.66029822926374659</v>
      </c>
      <c r="CG124" s="25">
        <v>4.6360671015843423E-2</v>
      </c>
      <c r="CH124" s="25">
        <v>1.5147789673600072</v>
      </c>
      <c r="CI124" s="25">
        <v>0.48637788854848291</v>
      </c>
      <c r="CJ124" s="25">
        <v>0.23327903084555737</v>
      </c>
      <c r="CK124" s="25">
        <v>33.277537008598699</v>
      </c>
      <c r="CL124" s="25">
        <v>48.412401490761198</v>
      </c>
      <c r="CM124" s="25">
        <v>2.9114571954713186</v>
      </c>
      <c r="CN124" s="25">
        <v>325.12694511886798</v>
      </c>
      <c r="CO124" s="25">
        <v>18.006340480153927</v>
      </c>
      <c r="CP124" s="25"/>
      <c r="CQ124" s="25"/>
      <c r="CR124" s="25"/>
      <c r="CS124" s="25"/>
      <c r="CT124" s="25"/>
      <c r="CU124" s="25"/>
      <c r="CV124" s="25"/>
      <c r="CW124" s="25"/>
      <c r="CX124" s="25"/>
      <c r="CY124" s="25"/>
    </row>
    <row r="125" spans="1:103">
      <c r="A125" t="s">
        <v>177</v>
      </c>
      <c r="B125" t="s">
        <v>1090</v>
      </c>
      <c r="C125" t="s">
        <v>168</v>
      </c>
      <c r="D125" t="s">
        <v>169</v>
      </c>
      <c r="E125" t="s">
        <v>959</v>
      </c>
      <c r="F125" t="s">
        <v>189</v>
      </c>
      <c r="G125" t="s">
        <v>252</v>
      </c>
      <c r="H125">
        <v>11.44327</v>
      </c>
      <c r="I125">
        <v>7.1993099999999997</v>
      </c>
      <c r="J125">
        <v>702</v>
      </c>
      <c r="K125" t="s">
        <v>84</v>
      </c>
      <c r="L125" s="18">
        <v>3</v>
      </c>
      <c r="M125" t="s">
        <v>343</v>
      </c>
      <c r="N125" t="s">
        <v>331</v>
      </c>
      <c r="O125">
        <v>1500</v>
      </c>
      <c r="P125" t="s">
        <v>159</v>
      </c>
      <c r="Q125">
        <v>700</v>
      </c>
      <c r="R125">
        <v>7000</v>
      </c>
      <c r="S125" t="s">
        <v>337</v>
      </c>
      <c r="T125">
        <v>2000</v>
      </c>
      <c r="W125">
        <v>2015</v>
      </c>
      <c r="X125">
        <v>1</v>
      </c>
      <c r="Y125" s="19"/>
      <c r="Z125" s="24"/>
      <c r="AA125" s="25"/>
      <c r="AB125" s="26"/>
      <c r="AC125" s="25"/>
      <c r="AD125" s="27"/>
      <c r="AE125" s="27"/>
      <c r="AF125" s="27"/>
      <c r="AG125" s="25"/>
      <c r="AH125" s="25"/>
      <c r="AI125" s="25"/>
      <c r="AJ125" s="28"/>
      <c r="AK125" s="25"/>
      <c r="AL125" s="25"/>
      <c r="AM125" s="29"/>
      <c r="AN125" s="29"/>
      <c r="AO125" s="30"/>
      <c r="AP125" s="30"/>
      <c r="AQ125" s="31"/>
      <c r="AR125" s="28"/>
      <c r="AS125" s="28"/>
      <c r="AT125" t="s">
        <v>157</v>
      </c>
      <c r="AU125">
        <v>3</v>
      </c>
      <c r="AV125" t="s">
        <v>409</v>
      </c>
      <c r="AW125" t="s">
        <v>1006</v>
      </c>
      <c r="AX125" t="s">
        <v>1091</v>
      </c>
      <c r="AY125" s="19" t="s">
        <v>389</v>
      </c>
      <c r="AZ125" s="19" t="s">
        <v>389</v>
      </c>
      <c r="BA125" s="22">
        <v>42254</v>
      </c>
      <c r="BB125" t="s">
        <v>401</v>
      </c>
      <c r="BC125" s="15">
        <v>42073</v>
      </c>
      <c r="BD125" t="s">
        <v>161</v>
      </c>
      <c r="BE125">
        <v>36</v>
      </c>
      <c r="BF125">
        <v>36</v>
      </c>
      <c r="BG125">
        <v>11.32</v>
      </c>
      <c r="BH125">
        <v>6.9</v>
      </c>
      <c r="BI125">
        <v>1.1200000000000001</v>
      </c>
      <c r="BJ125">
        <v>0.64500000000000002</v>
      </c>
      <c r="BK125">
        <v>0.122</v>
      </c>
      <c r="BL125">
        <v>9.1</v>
      </c>
      <c r="BM125">
        <f t="shared" si="8"/>
        <v>84.093872229465447</v>
      </c>
      <c r="BN125">
        <v>0.35899999999999999</v>
      </c>
      <c r="BO125">
        <v>27</v>
      </c>
      <c r="BP125">
        <f t="shared" si="7"/>
        <v>6894.7081831428804</v>
      </c>
      <c r="BQ125">
        <f t="shared" si="11"/>
        <v>6037.333333333333</v>
      </c>
      <c r="BR125">
        <f t="shared" si="9"/>
        <v>6.89470818314288</v>
      </c>
      <c r="BS125">
        <f t="shared" si="9"/>
        <v>6.0373333333333328</v>
      </c>
      <c r="BT125">
        <f t="shared" si="10"/>
        <v>12.932041516476213</v>
      </c>
      <c r="BU125">
        <v>2.249757045675413</v>
      </c>
      <c r="BV125">
        <v>0.22812571548326877</v>
      </c>
      <c r="BW125">
        <v>2.214777382506691</v>
      </c>
      <c r="BX125">
        <v>0.31015667912310446</v>
      </c>
      <c r="BY125">
        <v>0.23333260591995705</v>
      </c>
      <c r="BZ125">
        <v>0.13959263339070588</v>
      </c>
      <c r="CA125">
        <v>6.0724129917522545</v>
      </c>
      <c r="CB125">
        <v>80.40341180078407</v>
      </c>
      <c r="CC125">
        <v>74.919117146979872</v>
      </c>
      <c r="CD125">
        <v>13.100796155201163</v>
      </c>
      <c r="CE125">
        <v>2.8368738776250617</v>
      </c>
      <c r="CF125" s="25">
        <v>0.84833024118738398</v>
      </c>
      <c r="CG125" s="25">
        <v>7.931354359925788E-2</v>
      </c>
      <c r="CH125" s="25">
        <v>1.5015237308930747</v>
      </c>
      <c r="CI125" s="25">
        <v>0.37732804097659967</v>
      </c>
      <c r="CJ125" s="25">
        <v>0.25641501359103763</v>
      </c>
      <c r="CK125" s="25">
        <v>24.305060450320564</v>
      </c>
      <c r="CL125" s="25">
        <v>47.988763558416181</v>
      </c>
      <c r="CM125" s="25">
        <v>2.8859801757734656</v>
      </c>
      <c r="CN125" s="25">
        <v>322.28188677558182</v>
      </c>
      <c r="CO125" s="25">
        <v>19.104933196696656</v>
      </c>
      <c r="CP125" s="25">
        <v>1.6307403936269913</v>
      </c>
      <c r="CQ125" s="25">
        <v>0.30074976569821937</v>
      </c>
      <c r="CR125" s="25">
        <v>0.35529212820090622</v>
      </c>
      <c r="CS125" s="25">
        <v>0.2226963257299035</v>
      </c>
      <c r="CT125" s="25">
        <v>0.17952024738942726</v>
      </c>
      <c r="CU125" s="25">
        <v>79.981587076225054</v>
      </c>
      <c r="CV125" s="25">
        <v>12.618671659582388</v>
      </c>
      <c r="CW125" s="25">
        <v>2.1358173215637803</v>
      </c>
      <c r="CX125" s="25">
        <v>212.1168510503162</v>
      </c>
      <c r="CY125" s="25">
        <v>8.5495142457778019</v>
      </c>
    </row>
    <row r="126" spans="1:103">
      <c r="A126" t="s">
        <v>177</v>
      </c>
      <c r="B126" t="s">
        <v>1090</v>
      </c>
      <c r="C126" t="s">
        <v>168</v>
      </c>
      <c r="D126" t="s">
        <v>169</v>
      </c>
      <c r="E126" t="s">
        <v>959</v>
      </c>
      <c r="F126" t="s">
        <v>189</v>
      </c>
      <c r="G126" t="s">
        <v>252</v>
      </c>
      <c r="H126">
        <v>11.44327</v>
      </c>
      <c r="I126">
        <v>7.1993099999999997</v>
      </c>
      <c r="J126">
        <v>702</v>
      </c>
      <c r="K126" t="s">
        <v>84</v>
      </c>
      <c r="L126" s="18">
        <v>3</v>
      </c>
      <c r="M126" t="s">
        <v>343</v>
      </c>
      <c r="N126" t="s">
        <v>331</v>
      </c>
      <c r="O126">
        <v>1500</v>
      </c>
      <c r="P126" t="s">
        <v>159</v>
      </c>
      <c r="Q126">
        <v>700</v>
      </c>
      <c r="R126">
        <v>7000</v>
      </c>
      <c r="S126" t="s">
        <v>337</v>
      </c>
      <c r="T126">
        <v>2000</v>
      </c>
      <c r="W126">
        <v>2015</v>
      </c>
      <c r="X126">
        <v>1</v>
      </c>
      <c r="Y126" s="19"/>
      <c r="Z126" s="24"/>
      <c r="AA126" s="25"/>
      <c r="AB126" s="26"/>
      <c r="AC126" s="25"/>
      <c r="AD126" s="27"/>
      <c r="AE126" s="27"/>
      <c r="AF126" s="27"/>
      <c r="AG126" s="25"/>
      <c r="AH126" s="25"/>
      <c r="AI126" s="25"/>
      <c r="AJ126" s="28"/>
      <c r="AK126" s="25"/>
      <c r="AL126" s="25"/>
      <c r="AM126" s="29"/>
      <c r="AN126" s="29"/>
      <c r="AO126" s="30"/>
      <c r="AP126" s="30"/>
      <c r="AQ126" s="31"/>
      <c r="AR126" s="28"/>
      <c r="AS126" s="28"/>
      <c r="AT126" t="s">
        <v>158</v>
      </c>
      <c r="AU126">
        <v>4</v>
      </c>
      <c r="AV126" t="s">
        <v>409</v>
      </c>
      <c r="AW126" t="s">
        <v>1006</v>
      </c>
      <c r="AX126" t="s">
        <v>1091</v>
      </c>
      <c r="AY126" s="19" t="s">
        <v>389</v>
      </c>
      <c r="AZ126" s="19" t="s">
        <v>389</v>
      </c>
      <c r="BA126" s="22">
        <v>42254</v>
      </c>
      <c r="BB126" t="s">
        <v>401</v>
      </c>
      <c r="BC126" s="15">
        <v>42073</v>
      </c>
      <c r="BD126" t="s">
        <v>161</v>
      </c>
      <c r="BE126">
        <v>47</v>
      </c>
      <c r="BF126">
        <v>47</v>
      </c>
      <c r="BG126">
        <v>12.58</v>
      </c>
      <c r="BH126">
        <v>10.199999999999999</v>
      </c>
      <c r="BI126">
        <v>1.2</v>
      </c>
      <c r="BJ126">
        <v>0.67100000000000004</v>
      </c>
      <c r="BK126">
        <v>0.13</v>
      </c>
      <c r="BL126">
        <v>9.5</v>
      </c>
      <c r="BM126">
        <f t="shared" si="8"/>
        <v>83.770287141073666</v>
      </c>
      <c r="BN126">
        <v>0.249</v>
      </c>
      <c r="BO126">
        <v>24</v>
      </c>
      <c r="BP126">
        <f t="shared" si="7"/>
        <v>10108.281315022887</v>
      </c>
      <c r="BQ126">
        <f t="shared" si="11"/>
        <v>6709.333333333333</v>
      </c>
      <c r="BR126">
        <f t="shared" si="9"/>
        <v>10.108281315022886</v>
      </c>
      <c r="BS126">
        <f t="shared" si="9"/>
        <v>6.7093333333333334</v>
      </c>
      <c r="BT126">
        <f t="shared" si="10"/>
        <v>16.817614648356219</v>
      </c>
      <c r="BU126">
        <v>2.7128759398496243</v>
      </c>
      <c r="BV126">
        <v>0.28877105443600659</v>
      </c>
      <c r="BW126">
        <v>1.8847155561676676</v>
      </c>
      <c r="BX126">
        <v>0.45422503222490029</v>
      </c>
      <c r="BY126">
        <v>0.25124139674335277</v>
      </c>
      <c r="BZ126">
        <v>0.16323925808086887</v>
      </c>
      <c r="CA126">
        <v>6.5450108565418494</v>
      </c>
      <c r="CB126">
        <v>187.70247806141259</v>
      </c>
      <c r="CC126">
        <v>62.044825242850969</v>
      </c>
      <c r="CD126">
        <v>13.751004371138622</v>
      </c>
      <c r="CE126">
        <v>4.5004577345377133</v>
      </c>
      <c r="CF126" s="25">
        <v>0.79009433962264153</v>
      </c>
      <c r="CG126" s="25">
        <v>6.5471698113207535E-2</v>
      </c>
      <c r="CH126" s="25">
        <v>1.8775180005139829</v>
      </c>
      <c r="CI126" s="25">
        <v>0.45948215119659103</v>
      </c>
      <c r="CJ126" s="25">
        <v>0.28313138591665143</v>
      </c>
      <c r="CK126" s="25">
        <v>24.887972666232663</v>
      </c>
      <c r="CL126" s="25">
        <v>54.887008794705764</v>
      </c>
      <c r="CM126" s="25">
        <v>5.649442018707389</v>
      </c>
      <c r="CN126" s="25">
        <v>204.41041299290922</v>
      </c>
      <c r="CO126" s="25">
        <v>18.893676723848571</v>
      </c>
      <c r="CP126" s="25">
        <v>1.604166666666667</v>
      </c>
      <c r="CQ126" s="25">
        <v>0.19042658730158729</v>
      </c>
      <c r="CR126" s="25">
        <v>0.33388975853501907</v>
      </c>
      <c r="CS126" s="25">
        <v>0.24175699377029278</v>
      </c>
      <c r="CT126" s="25">
        <v>0.17842297225530074</v>
      </c>
      <c r="CU126" s="25">
        <v>80.14083364083676</v>
      </c>
      <c r="CV126" s="25">
        <v>12.643795943623369</v>
      </c>
      <c r="CW126" s="25">
        <v>1.4611747971054705</v>
      </c>
      <c r="CX126" s="25">
        <v>276.48764949964368</v>
      </c>
      <c r="CY126" s="25">
        <v>9.2398243757458776</v>
      </c>
    </row>
    <row r="127" spans="1:103">
      <c r="A127" t="s">
        <v>177</v>
      </c>
      <c r="B127" t="s">
        <v>1090</v>
      </c>
      <c r="C127" t="s">
        <v>168</v>
      </c>
      <c r="D127" t="s">
        <v>169</v>
      </c>
      <c r="E127" t="s">
        <v>959</v>
      </c>
      <c r="F127" t="s">
        <v>189</v>
      </c>
      <c r="G127" t="s">
        <v>252</v>
      </c>
      <c r="H127">
        <v>11.44327</v>
      </c>
      <c r="I127">
        <v>7.1993099999999997</v>
      </c>
      <c r="J127">
        <v>702</v>
      </c>
      <c r="K127" t="s">
        <v>84</v>
      </c>
      <c r="L127" s="18">
        <v>3</v>
      </c>
      <c r="M127" t="s">
        <v>343</v>
      </c>
      <c r="N127" t="s">
        <v>331</v>
      </c>
      <c r="O127">
        <v>1500</v>
      </c>
      <c r="P127" t="s">
        <v>159</v>
      </c>
      <c r="Q127">
        <v>700</v>
      </c>
      <c r="R127">
        <v>7000</v>
      </c>
      <c r="S127" t="s">
        <v>337</v>
      </c>
      <c r="T127">
        <v>2000</v>
      </c>
      <c r="W127">
        <v>2015</v>
      </c>
      <c r="X127">
        <v>1</v>
      </c>
      <c r="Y127" s="19"/>
      <c r="Z127" s="24"/>
      <c r="AA127" s="25"/>
      <c r="AB127" s="26"/>
      <c r="AC127" s="25"/>
      <c r="AD127" s="27"/>
      <c r="AE127" s="27"/>
      <c r="AF127" s="27"/>
      <c r="AG127" s="25"/>
      <c r="AH127" s="25"/>
      <c r="AI127" s="25"/>
      <c r="AJ127" s="28"/>
      <c r="AK127" s="25"/>
      <c r="AL127" s="25"/>
      <c r="AM127" s="29"/>
      <c r="AN127" s="29"/>
      <c r="AO127" s="30"/>
      <c r="AP127" s="30"/>
      <c r="AQ127" s="31"/>
      <c r="AR127" s="28"/>
      <c r="AS127" s="28"/>
      <c r="AT127" t="s">
        <v>159</v>
      </c>
      <c r="AU127">
        <v>5</v>
      </c>
      <c r="AV127" t="s">
        <v>409</v>
      </c>
      <c r="AW127" t="s">
        <v>1006</v>
      </c>
      <c r="AX127" t="s">
        <v>1091</v>
      </c>
      <c r="AY127" s="19" t="s">
        <v>389</v>
      </c>
      <c r="AZ127" s="19" t="s">
        <v>389</v>
      </c>
      <c r="BA127" s="22">
        <v>42254</v>
      </c>
      <c r="BB127" t="s">
        <v>401</v>
      </c>
      <c r="BC127" s="15">
        <v>42073</v>
      </c>
      <c r="BD127" t="s">
        <v>161</v>
      </c>
      <c r="BE127">
        <v>43</v>
      </c>
      <c r="BF127">
        <v>43</v>
      </c>
      <c r="BG127">
        <v>13.04</v>
      </c>
      <c r="BH127">
        <v>9.44</v>
      </c>
      <c r="BI127">
        <v>1.3</v>
      </c>
      <c r="BJ127">
        <v>0.69899999999999995</v>
      </c>
      <c r="BK127">
        <v>0.13</v>
      </c>
      <c r="BL127">
        <v>9.3000000000000007</v>
      </c>
      <c r="BM127">
        <f t="shared" si="8"/>
        <v>84.31845597104946</v>
      </c>
      <c r="BN127">
        <v>0.34899999999999998</v>
      </c>
      <c r="BO127">
        <v>27</v>
      </c>
      <c r="BP127">
        <f t="shared" si="7"/>
        <v>9437.1420326876232</v>
      </c>
      <c r="BQ127">
        <f t="shared" si="11"/>
        <v>6954.6666666666652</v>
      </c>
      <c r="BR127">
        <f t="shared" si="9"/>
        <v>9.437142032687623</v>
      </c>
      <c r="BS127">
        <f t="shared" si="9"/>
        <v>6.9546666666666654</v>
      </c>
      <c r="BT127">
        <f t="shared" si="10"/>
        <v>16.391808699354289</v>
      </c>
      <c r="BU127">
        <v>3.0539358600583091</v>
      </c>
      <c r="BV127">
        <v>0.29184122499625864</v>
      </c>
      <c r="BW127">
        <v>2.0744814814259938</v>
      </c>
      <c r="BX127">
        <v>0.46109721206365545</v>
      </c>
      <c r="BY127">
        <v>0.24154500523385147</v>
      </c>
      <c r="BZ127">
        <v>0.16064008994560158</v>
      </c>
      <c r="CA127">
        <v>7.0072248368659187</v>
      </c>
      <c r="CB127">
        <v>131.88209282014714</v>
      </c>
      <c r="CC127">
        <v>55.349226248353119</v>
      </c>
      <c r="CD127">
        <v>13.542938037436802</v>
      </c>
      <c r="CE127">
        <v>4.5010937041585644</v>
      </c>
      <c r="CF127" s="25">
        <v>0.98528058877644886</v>
      </c>
      <c r="CG127" s="25">
        <v>6.3247470101195954E-2</v>
      </c>
      <c r="CH127" s="25">
        <v>1.7442067101573779</v>
      </c>
      <c r="CI127" s="25">
        <v>0.46597897342218886</v>
      </c>
      <c r="CJ127" s="25">
        <v>0.27451804842971084</v>
      </c>
      <c r="CK127" s="25">
        <v>29.581619868159908</v>
      </c>
      <c r="CL127" s="25">
        <v>63.217855008806424</v>
      </c>
      <c r="CM127" s="25">
        <v>2.8944228286523734</v>
      </c>
      <c r="CN127" s="25">
        <v>230.43822817287935</v>
      </c>
      <c r="CO127" s="25">
        <v>15.371185639559448</v>
      </c>
      <c r="CP127" s="25">
        <v>1.616504854368932</v>
      </c>
      <c r="CQ127" s="25">
        <v>0.20208737864077672</v>
      </c>
      <c r="CR127" s="25">
        <v>0.31215730291265636</v>
      </c>
      <c r="CS127" s="25">
        <v>0.23646046761661063</v>
      </c>
      <c r="CT127" s="25">
        <v>0.17167299607461595</v>
      </c>
      <c r="CU127" s="25">
        <v>76.910802484272338</v>
      </c>
      <c r="CV127" s="25">
        <v>12.366789703378455</v>
      </c>
      <c r="CW127" s="25">
        <v>1.4291626910345132</v>
      </c>
      <c r="CX127" s="25">
        <v>207.88277563986688</v>
      </c>
      <c r="CY127" s="25">
        <v>11.662148458861308</v>
      </c>
    </row>
    <row r="128" spans="1:103">
      <c r="A128" t="s">
        <v>177</v>
      </c>
      <c r="B128" t="s">
        <v>1090</v>
      </c>
      <c r="C128" t="s">
        <v>168</v>
      </c>
      <c r="D128" t="s">
        <v>169</v>
      </c>
      <c r="E128" t="s">
        <v>959</v>
      </c>
      <c r="F128" t="s">
        <v>189</v>
      </c>
      <c r="G128" t="s">
        <v>252</v>
      </c>
      <c r="H128">
        <v>11.44327</v>
      </c>
      <c r="I128">
        <v>7.1993099999999997</v>
      </c>
      <c r="J128">
        <v>702</v>
      </c>
      <c r="K128" t="s">
        <v>84</v>
      </c>
      <c r="L128" s="18">
        <v>3</v>
      </c>
      <c r="M128" t="s">
        <v>343</v>
      </c>
      <c r="N128" t="s">
        <v>331</v>
      </c>
      <c r="O128">
        <v>1500</v>
      </c>
      <c r="P128" t="s">
        <v>159</v>
      </c>
      <c r="Q128">
        <v>700</v>
      </c>
      <c r="R128">
        <v>7000</v>
      </c>
      <c r="S128" t="s">
        <v>337</v>
      </c>
      <c r="T128">
        <v>2000</v>
      </c>
      <c r="W128">
        <v>2015</v>
      </c>
      <c r="X128">
        <v>1</v>
      </c>
      <c r="Y128" s="19"/>
      <c r="Z128" s="24"/>
      <c r="AA128" s="25"/>
      <c r="AB128" s="26"/>
      <c r="AC128" s="25"/>
      <c r="AD128" s="27"/>
      <c r="AE128" s="27"/>
      <c r="AF128" s="27"/>
      <c r="AG128" s="25"/>
      <c r="AH128" s="25"/>
      <c r="AI128" s="25"/>
      <c r="AJ128" s="28"/>
      <c r="AK128" s="25"/>
      <c r="AL128" s="25"/>
      <c r="AM128" s="29"/>
      <c r="AN128" s="29"/>
      <c r="AO128" s="30"/>
      <c r="AP128" s="30"/>
      <c r="AQ128" s="31"/>
      <c r="AR128" s="28"/>
      <c r="AS128" s="28"/>
      <c r="AT128" t="s">
        <v>160</v>
      </c>
      <c r="AU128">
        <v>6</v>
      </c>
      <c r="AV128" t="s">
        <v>409</v>
      </c>
      <c r="AW128" t="s">
        <v>1006</v>
      </c>
      <c r="AX128" t="s">
        <v>1091</v>
      </c>
      <c r="AY128" s="19" t="s">
        <v>389</v>
      </c>
      <c r="AZ128" s="19" t="s">
        <v>389</v>
      </c>
      <c r="BA128" s="22">
        <v>42254</v>
      </c>
      <c r="BB128" t="s">
        <v>401</v>
      </c>
      <c r="BC128" s="15">
        <v>42073</v>
      </c>
      <c r="BD128" t="s">
        <v>161</v>
      </c>
      <c r="BE128">
        <v>39</v>
      </c>
      <c r="BF128">
        <v>37</v>
      </c>
      <c r="BG128">
        <v>9.52</v>
      </c>
      <c r="BH128">
        <v>7.4</v>
      </c>
      <c r="BI128">
        <v>1.22</v>
      </c>
      <c r="BJ128">
        <v>0.55100000000000005</v>
      </c>
      <c r="BK128">
        <v>0.13</v>
      </c>
      <c r="BL128">
        <v>7.7</v>
      </c>
      <c r="BM128">
        <f t="shared" si="8"/>
        <v>80.910425844346548</v>
      </c>
      <c r="BN128">
        <v>0.29499999999999998</v>
      </c>
      <c r="BO128">
        <v>26</v>
      </c>
      <c r="BP128">
        <f t="shared" si="7"/>
        <v>7223.9789621183763</v>
      </c>
      <c r="BQ128">
        <f t="shared" si="11"/>
        <v>5077.333333333333</v>
      </c>
      <c r="BR128">
        <f t="shared" si="9"/>
        <v>7.2239789621183768</v>
      </c>
      <c r="BS128">
        <f t="shared" si="9"/>
        <v>5.0773333333333328</v>
      </c>
      <c r="BT128">
        <f t="shared" si="10"/>
        <v>12.301312295451709</v>
      </c>
      <c r="BU128">
        <v>3.1258706467661694</v>
      </c>
      <c r="BV128">
        <v>0.1964075466529161</v>
      </c>
      <c r="BW128">
        <v>1.9825211470850845</v>
      </c>
      <c r="BX128">
        <v>0.43238887177312535</v>
      </c>
      <c r="BY128">
        <v>0.26389390969946269</v>
      </c>
      <c r="BZ128">
        <v>0.18301288671419036</v>
      </c>
      <c r="CA128">
        <v>8.8646401574976572</v>
      </c>
      <c r="CB128">
        <v>137.74219431245203</v>
      </c>
      <c r="CC128">
        <v>69.757411976148759</v>
      </c>
      <c r="CD128">
        <v>15.225887838084331</v>
      </c>
      <c r="CE128">
        <v>17.3109942488258</v>
      </c>
      <c r="CF128" s="25">
        <v>0.76256983240223464</v>
      </c>
      <c r="CG128" s="25">
        <v>5.0651769087523293E-2</v>
      </c>
      <c r="CH128" s="25">
        <v>1.4083567757490694</v>
      </c>
      <c r="CI128" s="25">
        <v>0.39265750395611609</v>
      </c>
      <c r="CJ128" s="25">
        <v>0.24409611773177109</v>
      </c>
      <c r="CK128" s="25">
        <v>25.890535279975385</v>
      </c>
      <c r="CL128" s="25">
        <v>36.564268219814323</v>
      </c>
      <c r="CM128" s="25">
        <v>2.8706292173916914</v>
      </c>
      <c r="CN128" s="25">
        <v>114.04135323087611</v>
      </c>
      <c r="CO128" s="25">
        <v>20.249437942839052</v>
      </c>
      <c r="CP128" s="25">
        <v>1.5402999062792877</v>
      </c>
      <c r="CQ128" s="25">
        <v>0.16832239925023429</v>
      </c>
      <c r="CR128" s="25">
        <v>0.37925499677472518</v>
      </c>
      <c r="CS128" s="25">
        <v>0.26931586010250458</v>
      </c>
      <c r="CT128" s="25">
        <v>0.18069907370831162</v>
      </c>
      <c r="CU128" s="25">
        <v>78.092264308522104</v>
      </c>
      <c r="CV128" s="25">
        <v>18.005354459730608</v>
      </c>
      <c r="CW128" s="25">
        <v>2.0660260779951418</v>
      </c>
      <c r="CX128" s="25">
        <v>94.226636405943736</v>
      </c>
      <c r="CY128" s="25">
        <v>8.2701452074727122</v>
      </c>
    </row>
    <row r="129" spans="1:103">
      <c r="A129" t="s">
        <v>177</v>
      </c>
      <c r="B129" t="s">
        <v>1090</v>
      </c>
      <c r="C129" t="s">
        <v>168</v>
      </c>
      <c r="D129" t="s">
        <v>169</v>
      </c>
      <c r="E129" t="s">
        <v>959</v>
      </c>
      <c r="F129" t="s">
        <v>189</v>
      </c>
      <c r="G129" t="s">
        <v>253</v>
      </c>
      <c r="H129">
        <v>11.44262</v>
      </c>
      <c r="I129">
        <v>7.1999899999999997</v>
      </c>
      <c r="J129">
        <v>710</v>
      </c>
      <c r="K129" t="s">
        <v>85</v>
      </c>
      <c r="L129" s="18">
        <v>1.5</v>
      </c>
      <c r="M129" t="s">
        <v>343</v>
      </c>
      <c r="N129" t="s">
        <v>331</v>
      </c>
      <c r="O129">
        <v>200</v>
      </c>
      <c r="P129" t="s">
        <v>159</v>
      </c>
      <c r="Q129">
        <v>300</v>
      </c>
      <c r="R129">
        <v>3800</v>
      </c>
      <c r="S129" t="s">
        <v>337</v>
      </c>
      <c r="T129">
        <v>1100</v>
      </c>
      <c r="W129">
        <v>2015</v>
      </c>
      <c r="X129">
        <v>1</v>
      </c>
      <c r="Y129" s="19" t="s">
        <v>389</v>
      </c>
      <c r="Z129" s="24">
        <v>5.7</v>
      </c>
      <c r="AA129" s="25">
        <v>0.54051881394033174</v>
      </c>
      <c r="AB129" s="26">
        <v>4.8737263126491639E-2</v>
      </c>
      <c r="AC129" s="25">
        <v>2.8772400000000005</v>
      </c>
      <c r="AD129" s="27">
        <v>52</v>
      </c>
      <c r="AE129" s="27">
        <v>32</v>
      </c>
      <c r="AF129" s="27">
        <v>16</v>
      </c>
      <c r="AG129" s="25">
        <v>2.1392355442973812</v>
      </c>
      <c r="AH129" s="25">
        <v>0.64902902423492859</v>
      </c>
      <c r="AI129" s="25">
        <v>0.1358071692885463</v>
      </c>
      <c r="AJ129" s="28">
        <v>9.9490178703248305E-2</v>
      </c>
      <c r="AK129" s="25">
        <v>0</v>
      </c>
      <c r="AL129" s="25">
        <f t="shared" si="5"/>
        <v>3.023561916524105</v>
      </c>
      <c r="AM129" s="29">
        <v>5.96952080072026</v>
      </c>
      <c r="AN129" s="29">
        <v>3.3729890496147075</v>
      </c>
      <c r="AO129" s="30">
        <v>24.492116437943316</v>
      </c>
      <c r="AP129" s="30">
        <v>111.66266795842694</v>
      </c>
      <c r="AQ129" s="31">
        <v>1.6890045524834438</v>
      </c>
      <c r="AR129" s="28">
        <v>1.82106E-2</v>
      </c>
      <c r="AS129" s="28">
        <v>5.8154599999999999</v>
      </c>
      <c r="AT129" t="s">
        <v>155</v>
      </c>
      <c r="AU129">
        <v>1</v>
      </c>
      <c r="AV129" t="s">
        <v>409</v>
      </c>
      <c r="AW129" t="s">
        <v>1006</v>
      </c>
      <c r="AX129" t="s">
        <v>1091</v>
      </c>
      <c r="AY129" s="19" t="s">
        <v>389</v>
      </c>
      <c r="AZ129" s="19" t="s">
        <v>389</v>
      </c>
      <c r="BA129" s="22">
        <v>42254</v>
      </c>
      <c r="BB129" t="s">
        <v>401</v>
      </c>
      <c r="BC129" s="15">
        <v>42073</v>
      </c>
      <c r="BD129" t="s">
        <v>161</v>
      </c>
      <c r="BE129">
        <v>37</v>
      </c>
      <c r="BF129">
        <v>36</v>
      </c>
      <c r="BG129">
        <v>9.7799999999999994</v>
      </c>
      <c r="BH129">
        <v>5.28</v>
      </c>
      <c r="BI129">
        <v>0.86</v>
      </c>
      <c r="BJ129">
        <v>0.49399999999999999</v>
      </c>
      <c r="BK129">
        <v>9.8000000000000004E-2</v>
      </c>
      <c r="BL129">
        <v>9.3000000000000007</v>
      </c>
      <c r="BM129">
        <f t="shared" si="8"/>
        <v>83.445945945945951</v>
      </c>
      <c r="BN129">
        <v>0.216</v>
      </c>
      <c r="BO129">
        <v>24</v>
      </c>
      <c r="BP129">
        <f t="shared" si="7"/>
        <v>5223.7816640169585</v>
      </c>
      <c r="BQ129">
        <f t="shared" si="11"/>
        <v>5216</v>
      </c>
      <c r="BR129">
        <f t="shared" si="9"/>
        <v>5.2237816640169585</v>
      </c>
      <c r="BS129">
        <f t="shared" si="9"/>
        <v>5.2160000000000002</v>
      </c>
      <c r="BT129">
        <f t="shared" si="10"/>
        <v>10.439781664016959</v>
      </c>
      <c r="BU129">
        <v>1.9248582230623816</v>
      </c>
      <c r="BV129">
        <v>0.15914838962236952</v>
      </c>
      <c r="BW129">
        <v>1.8716753622170714</v>
      </c>
      <c r="BX129">
        <v>0.39174030502673463</v>
      </c>
      <c r="BY129">
        <v>0.22494539302325728</v>
      </c>
      <c r="BZ129">
        <v>0.14273273239685466</v>
      </c>
      <c r="CA129">
        <v>6.1539437523887814</v>
      </c>
      <c r="CB129">
        <v>96.452793979587511</v>
      </c>
      <c r="CC129">
        <v>35.351571711400872</v>
      </c>
      <c r="CD129">
        <v>12.982879403245127</v>
      </c>
      <c r="CE129">
        <v>3.8691908533633299</v>
      </c>
      <c r="CF129" s="25">
        <v>0.69326568265682664</v>
      </c>
      <c r="CG129" s="25">
        <v>5.4704797047970488E-2</v>
      </c>
      <c r="CH129" s="25">
        <v>1.4083567757490694</v>
      </c>
      <c r="CI129" s="25">
        <v>0.41000850896878344</v>
      </c>
      <c r="CJ129" s="25">
        <v>0.17204821025962541</v>
      </c>
      <c r="CK129" s="25">
        <v>31.071595806345794</v>
      </c>
      <c r="CL129" s="25">
        <v>47.733504177786301</v>
      </c>
      <c r="CM129" s="25">
        <v>5.6822240807114932</v>
      </c>
      <c r="CN129" s="25">
        <v>228.54391004960129</v>
      </c>
      <c r="CO129" s="25">
        <v>21.49221396498659</v>
      </c>
      <c r="CP129" s="25">
        <v>1.4489603024574671</v>
      </c>
      <c r="CQ129" s="25">
        <v>0.17547258979206048</v>
      </c>
      <c r="CR129" s="25">
        <v>0.34828298958952886</v>
      </c>
      <c r="CS129" s="25">
        <v>0.26010740968549168</v>
      </c>
      <c r="CT129" s="25">
        <v>0.17389528759206418</v>
      </c>
      <c r="CU129" s="25">
        <v>80.810543026372201</v>
      </c>
      <c r="CV129" s="25">
        <v>12.631221308174712</v>
      </c>
      <c r="CW129" s="25">
        <v>1.4597216148109846</v>
      </c>
      <c r="CX129" s="25">
        <v>252.48242420136401</v>
      </c>
      <c r="CY129" s="25">
        <v>9.9022937561958653</v>
      </c>
    </row>
    <row r="130" spans="1:103">
      <c r="A130" t="s">
        <v>177</v>
      </c>
      <c r="B130" t="s">
        <v>1090</v>
      </c>
      <c r="C130" t="s">
        <v>168</v>
      </c>
      <c r="D130" t="s">
        <v>169</v>
      </c>
      <c r="E130" t="s">
        <v>959</v>
      </c>
      <c r="F130" t="s">
        <v>189</v>
      </c>
      <c r="G130" t="s">
        <v>253</v>
      </c>
      <c r="H130">
        <v>11.44262</v>
      </c>
      <c r="I130">
        <v>7.1999899999999997</v>
      </c>
      <c r="J130">
        <v>710</v>
      </c>
      <c r="K130" t="s">
        <v>85</v>
      </c>
      <c r="L130" s="18">
        <v>1.5</v>
      </c>
      <c r="M130" t="s">
        <v>343</v>
      </c>
      <c r="N130" t="s">
        <v>331</v>
      </c>
      <c r="O130">
        <v>200</v>
      </c>
      <c r="P130" t="s">
        <v>159</v>
      </c>
      <c r="Q130">
        <v>300</v>
      </c>
      <c r="R130">
        <v>3800</v>
      </c>
      <c r="S130" t="s">
        <v>337</v>
      </c>
      <c r="T130">
        <v>1100</v>
      </c>
      <c r="W130">
        <v>2015</v>
      </c>
      <c r="X130">
        <v>1</v>
      </c>
      <c r="Y130" s="19"/>
      <c r="Z130" s="24"/>
      <c r="AA130" s="25"/>
      <c r="AB130" s="26"/>
      <c r="AC130" s="25"/>
      <c r="AD130" s="27"/>
      <c r="AE130" s="27"/>
      <c r="AF130" s="27"/>
      <c r="AG130" s="25"/>
      <c r="AH130" s="25"/>
      <c r="AI130" s="25"/>
      <c r="AJ130" s="28"/>
      <c r="AK130" s="25"/>
      <c r="AL130" s="25"/>
      <c r="AM130" s="29"/>
      <c r="AN130" s="29"/>
      <c r="AO130" s="30"/>
      <c r="AP130" s="30"/>
      <c r="AQ130" s="31"/>
      <c r="AR130" s="28"/>
      <c r="AS130" s="28"/>
      <c r="AT130" t="s">
        <v>156</v>
      </c>
      <c r="AU130">
        <v>2</v>
      </c>
      <c r="AV130" t="s">
        <v>409</v>
      </c>
      <c r="AW130" t="s">
        <v>1006</v>
      </c>
      <c r="AX130" t="s">
        <v>1091</v>
      </c>
      <c r="AY130" s="19" t="s">
        <v>389</v>
      </c>
      <c r="AZ130" s="19" t="s">
        <v>389</v>
      </c>
      <c r="BA130" s="22">
        <v>42254</v>
      </c>
      <c r="BB130" t="s">
        <v>401</v>
      </c>
      <c r="BC130" s="15">
        <v>42073</v>
      </c>
      <c r="BD130" t="s">
        <v>161</v>
      </c>
      <c r="BE130">
        <v>45</v>
      </c>
      <c r="BF130">
        <v>35</v>
      </c>
      <c r="BG130">
        <v>9.74</v>
      </c>
      <c r="BH130">
        <v>5.26</v>
      </c>
      <c r="BI130">
        <v>0.74</v>
      </c>
      <c r="BJ130">
        <v>0.39600000000000002</v>
      </c>
      <c r="BK130">
        <v>7.3999999999999996E-2</v>
      </c>
      <c r="BL130">
        <v>8.8000000000000007</v>
      </c>
      <c r="BM130">
        <f t="shared" si="8"/>
        <v>84.255319148936167</v>
      </c>
      <c r="BN130">
        <v>0.33</v>
      </c>
      <c r="BO130">
        <v>23</v>
      </c>
      <c r="BP130">
        <f t="shared" si="7"/>
        <v>5283.4362953692107</v>
      </c>
      <c r="BQ130">
        <f t="shared" si="11"/>
        <v>5194.666666666667</v>
      </c>
      <c r="BR130">
        <f t="shared" si="9"/>
        <v>5.2834362953692109</v>
      </c>
      <c r="BS130">
        <f t="shared" si="9"/>
        <v>5.1946666666666665</v>
      </c>
      <c r="BT130">
        <f t="shared" si="10"/>
        <v>10.478102962035877</v>
      </c>
      <c r="BU130">
        <v>2.1486229819563154</v>
      </c>
      <c r="BV130">
        <v>0.20620317678204786</v>
      </c>
      <c r="BW130">
        <v>2.0060231202362737</v>
      </c>
      <c r="BX130">
        <v>0.42762427197330311</v>
      </c>
      <c r="BY130">
        <v>0.23745573818755497</v>
      </c>
      <c r="BZ130">
        <v>0.13770094932924032</v>
      </c>
      <c r="CA130">
        <v>7.0562940566599694</v>
      </c>
      <c r="CB130">
        <v>106.3192640047392</v>
      </c>
      <c r="CC130">
        <v>48.017441424271972</v>
      </c>
      <c r="CD130">
        <v>16.919560971108101</v>
      </c>
      <c r="CE130">
        <v>3.9014554596141786</v>
      </c>
      <c r="CF130" s="25">
        <v>0.63569321533923306</v>
      </c>
      <c r="CG130" s="25">
        <v>8.7118977384464114E-2</v>
      </c>
      <c r="CH130" s="25">
        <v>1.4299950088807565</v>
      </c>
      <c r="CI130" s="25">
        <v>0.2614505707300932</v>
      </c>
      <c r="CJ130" s="25">
        <v>0.1236479498752181</v>
      </c>
      <c r="CK130" s="25">
        <v>27.494751881702236</v>
      </c>
      <c r="CL130" s="25">
        <v>41.403352715250669</v>
      </c>
      <c r="CM130" s="25">
        <v>2.9505274461063711</v>
      </c>
      <c r="CN130" s="25">
        <v>234.90497315237354</v>
      </c>
      <c r="CO130" s="25">
        <v>19.532230410340471</v>
      </c>
      <c r="CP130" s="25">
        <v>1.4465930018416207</v>
      </c>
      <c r="CQ130" s="25">
        <v>0.26123388581952123</v>
      </c>
      <c r="CR130" s="25">
        <v>0.32442033616866744</v>
      </c>
      <c r="CS130" s="25">
        <v>0.24020267086276867</v>
      </c>
      <c r="CT130" s="25">
        <v>0.18306675098208058</v>
      </c>
      <c r="CU130" s="25">
        <v>79.625585946805657</v>
      </c>
      <c r="CV130" s="25">
        <v>18.530733249604054</v>
      </c>
      <c r="CW130" s="25">
        <v>1.4517804982121119</v>
      </c>
      <c r="CX130" s="25">
        <v>96.976078318876816</v>
      </c>
      <c r="CY130" s="25">
        <v>10.515474231088016</v>
      </c>
    </row>
    <row r="131" spans="1:103">
      <c r="A131" t="s">
        <v>177</v>
      </c>
      <c r="B131" t="s">
        <v>1090</v>
      </c>
      <c r="C131" t="s">
        <v>168</v>
      </c>
      <c r="D131" t="s">
        <v>169</v>
      </c>
      <c r="E131" t="s">
        <v>959</v>
      </c>
      <c r="F131" t="s">
        <v>189</v>
      </c>
      <c r="G131" t="s">
        <v>253</v>
      </c>
      <c r="H131">
        <v>11.44262</v>
      </c>
      <c r="I131">
        <v>7.1999899999999997</v>
      </c>
      <c r="J131">
        <v>710</v>
      </c>
      <c r="K131" t="s">
        <v>85</v>
      </c>
      <c r="L131" s="18">
        <v>1.5</v>
      </c>
      <c r="M131" t="s">
        <v>343</v>
      </c>
      <c r="N131" t="s">
        <v>331</v>
      </c>
      <c r="O131">
        <v>200</v>
      </c>
      <c r="P131" t="s">
        <v>159</v>
      </c>
      <c r="Q131">
        <v>300</v>
      </c>
      <c r="R131">
        <v>3800</v>
      </c>
      <c r="S131" t="s">
        <v>337</v>
      </c>
      <c r="T131">
        <v>1100</v>
      </c>
      <c r="W131">
        <v>2015</v>
      </c>
      <c r="X131">
        <v>1</v>
      </c>
      <c r="Y131" s="19"/>
      <c r="Z131" s="24"/>
      <c r="AA131" s="25"/>
      <c r="AB131" s="26"/>
      <c r="AC131" s="25"/>
      <c r="AD131" s="27"/>
      <c r="AE131" s="27"/>
      <c r="AF131" s="27"/>
      <c r="AG131" s="25"/>
      <c r="AH131" s="25"/>
      <c r="AI131" s="25"/>
      <c r="AJ131" s="28"/>
      <c r="AK131" s="25"/>
      <c r="AL131" s="25"/>
      <c r="AM131" s="29"/>
      <c r="AN131" s="29"/>
      <c r="AO131" s="30"/>
      <c r="AP131" s="30"/>
      <c r="AQ131" s="31"/>
      <c r="AR131" s="28"/>
      <c r="AS131" s="28"/>
      <c r="AT131" t="s">
        <v>157</v>
      </c>
      <c r="AU131">
        <v>3</v>
      </c>
      <c r="AV131" t="s">
        <v>409</v>
      </c>
      <c r="AW131" t="s">
        <v>1006</v>
      </c>
      <c r="AX131" t="s">
        <v>1091</v>
      </c>
      <c r="AY131" s="19" t="s">
        <v>389</v>
      </c>
      <c r="AZ131" s="19" t="s">
        <v>389</v>
      </c>
      <c r="BA131" s="22">
        <v>42254</v>
      </c>
      <c r="BB131" t="s">
        <v>401</v>
      </c>
      <c r="BC131" s="15">
        <v>42073</v>
      </c>
      <c r="BD131" t="s">
        <v>161</v>
      </c>
      <c r="BE131">
        <v>48</v>
      </c>
      <c r="BF131">
        <v>46</v>
      </c>
      <c r="BG131">
        <v>12.96</v>
      </c>
      <c r="BH131">
        <v>8.1999999999999993</v>
      </c>
      <c r="BI131">
        <v>0.92</v>
      </c>
      <c r="BJ131">
        <v>0.54900000000000004</v>
      </c>
      <c r="BK131">
        <v>8.5999999999999993E-2</v>
      </c>
      <c r="BL131">
        <v>10.9</v>
      </c>
      <c r="BM131">
        <f t="shared" si="8"/>
        <v>86.456692913385837</v>
      </c>
      <c r="BN131">
        <v>0.40500000000000003</v>
      </c>
      <c r="BO131">
        <v>26</v>
      </c>
      <c r="BP131">
        <f t="shared" si="7"/>
        <v>8257.1227420101877</v>
      </c>
      <c r="BQ131">
        <f t="shared" si="11"/>
        <v>6912.0000000000009</v>
      </c>
      <c r="BR131">
        <f t="shared" si="9"/>
        <v>8.2571227420101874</v>
      </c>
      <c r="BS131">
        <f t="shared" si="9"/>
        <v>6.9120000000000008</v>
      </c>
      <c r="BT131">
        <f t="shared" si="10"/>
        <v>15.169122742010188</v>
      </c>
      <c r="BU131">
        <v>2.1319577735124762</v>
      </c>
      <c r="BV131">
        <v>0.22575343660373814</v>
      </c>
      <c r="BW131">
        <v>1.9399321488866135</v>
      </c>
      <c r="BX131">
        <v>0.41487979862615043</v>
      </c>
      <c r="BY131">
        <v>0.21498999052959061</v>
      </c>
      <c r="BZ131">
        <v>0.17201924780422156</v>
      </c>
      <c r="CA131">
        <v>9.9566136008509947</v>
      </c>
      <c r="CB131">
        <v>124.16114824760854</v>
      </c>
      <c r="CC131">
        <v>47.444106428395038</v>
      </c>
      <c r="CD131">
        <v>22.964677002618664</v>
      </c>
      <c r="CE131">
        <v>4.9826905191840236</v>
      </c>
      <c r="CF131" s="25">
        <v>0.58445297504798466</v>
      </c>
      <c r="CG131" s="25">
        <v>4.5153550863723607E-2</v>
      </c>
      <c r="CH131" s="25">
        <v>1.8130696657533267</v>
      </c>
      <c r="CI131" s="25">
        <v>0.44261365481293297</v>
      </c>
      <c r="CJ131" s="25">
        <v>0.18993457682201101</v>
      </c>
      <c r="CK131" s="25">
        <v>34.389998002225632</v>
      </c>
      <c r="CL131" s="25">
        <v>77.371394279814453</v>
      </c>
      <c r="CM131" s="25">
        <v>2.8568148323224341</v>
      </c>
      <c r="CN131" s="25">
        <v>273.18788935653225</v>
      </c>
      <c r="CO131" s="25">
        <v>28.739532612277799</v>
      </c>
      <c r="CP131" s="25">
        <v>1.635369188696445</v>
      </c>
      <c r="CQ131" s="25">
        <v>0.19931631722880586</v>
      </c>
      <c r="CR131" s="25">
        <v>0.33339191098253146</v>
      </c>
      <c r="CS131" s="25">
        <v>0.27855184138832606</v>
      </c>
      <c r="CT131" s="25">
        <v>0.19275385724008337</v>
      </c>
      <c r="CU131" s="25">
        <v>82.261493295558026</v>
      </c>
      <c r="CV131" s="25">
        <v>6.6265219449020334</v>
      </c>
      <c r="CW131" s="25">
        <v>1.4589961070501443</v>
      </c>
      <c r="CX131" s="25">
        <v>152.68316865620355</v>
      </c>
      <c r="CY131" s="25">
        <v>9.8973721390208187</v>
      </c>
    </row>
    <row r="132" spans="1:103">
      <c r="A132" t="s">
        <v>177</v>
      </c>
      <c r="B132" t="s">
        <v>1090</v>
      </c>
      <c r="C132" t="s">
        <v>168</v>
      </c>
      <c r="D132" t="s">
        <v>169</v>
      </c>
      <c r="E132" t="s">
        <v>959</v>
      </c>
      <c r="F132" t="s">
        <v>189</v>
      </c>
      <c r="G132" t="s">
        <v>253</v>
      </c>
      <c r="H132">
        <v>11.44262</v>
      </c>
      <c r="I132">
        <v>7.1999899999999997</v>
      </c>
      <c r="J132">
        <v>710</v>
      </c>
      <c r="K132" t="s">
        <v>85</v>
      </c>
      <c r="L132" s="18">
        <v>1.5</v>
      </c>
      <c r="M132" t="s">
        <v>343</v>
      </c>
      <c r="N132" t="s">
        <v>331</v>
      </c>
      <c r="O132">
        <v>200</v>
      </c>
      <c r="P132" t="s">
        <v>159</v>
      </c>
      <c r="Q132">
        <v>300</v>
      </c>
      <c r="R132">
        <v>3800</v>
      </c>
      <c r="S132" t="s">
        <v>337</v>
      </c>
      <c r="T132">
        <v>1100</v>
      </c>
      <c r="W132">
        <v>2015</v>
      </c>
      <c r="X132">
        <v>1</v>
      </c>
      <c r="Y132" s="19"/>
      <c r="Z132" s="24"/>
      <c r="AA132" s="25"/>
      <c r="AB132" s="26"/>
      <c r="AC132" s="25"/>
      <c r="AD132" s="27"/>
      <c r="AE132" s="27"/>
      <c r="AF132" s="27"/>
      <c r="AG132" s="25"/>
      <c r="AH132" s="25"/>
      <c r="AI132" s="25"/>
      <c r="AJ132" s="28"/>
      <c r="AK132" s="25"/>
      <c r="AL132" s="25"/>
      <c r="AM132" s="29"/>
      <c r="AN132" s="29"/>
      <c r="AO132" s="30"/>
      <c r="AP132" s="30"/>
      <c r="AQ132" s="31"/>
      <c r="AR132" s="28"/>
      <c r="AS132" s="28"/>
      <c r="AT132" t="s">
        <v>158</v>
      </c>
      <c r="AU132">
        <v>4</v>
      </c>
      <c r="AV132" t="s">
        <v>409</v>
      </c>
      <c r="AW132" t="s">
        <v>1006</v>
      </c>
      <c r="AX132" t="s">
        <v>1091</v>
      </c>
      <c r="AY132" s="19" t="s">
        <v>389</v>
      </c>
      <c r="AZ132" s="19" t="s">
        <v>389</v>
      </c>
      <c r="BA132" s="22">
        <v>42254</v>
      </c>
      <c r="BB132" t="s">
        <v>401</v>
      </c>
      <c r="BC132" s="15">
        <v>42073</v>
      </c>
      <c r="BD132" t="s">
        <v>161</v>
      </c>
      <c r="BE132">
        <v>37</v>
      </c>
      <c r="BF132">
        <v>38</v>
      </c>
      <c r="BG132">
        <v>9.1</v>
      </c>
      <c r="BH132">
        <v>7.4</v>
      </c>
      <c r="BI132">
        <v>1.22</v>
      </c>
      <c r="BJ132">
        <v>0.496</v>
      </c>
      <c r="BK132">
        <v>0.107</v>
      </c>
      <c r="BL132">
        <v>9</v>
      </c>
      <c r="BM132">
        <f t="shared" si="8"/>
        <v>82.255389718076287</v>
      </c>
      <c r="BN132">
        <v>0.33600000000000002</v>
      </c>
      <c r="BO132">
        <v>25</v>
      </c>
      <c r="BP132">
        <f t="shared" si="7"/>
        <v>7240.6247628957608</v>
      </c>
      <c r="BQ132">
        <f t="shared" si="11"/>
        <v>4853.333333333333</v>
      </c>
      <c r="BR132">
        <f t="shared" si="9"/>
        <v>7.2406247628957612</v>
      </c>
      <c r="BS132">
        <f t="shared" si="9"/>
        <v>4.8533333333333326</v>
      </c>
      <c r="BT132">
        <f t="shared" si="10"/>
        <v>12.093958096229095</v>
      </c>
      <c r="BU132">
        <v>3.0287631831255992</v>
      </c>
      <c r="BV132">
        <v>0.2000000713891216</v>
      </c>
      <c r="BW132">
        <v>2.0210410126306049</v>
      </c>
      <c r="BX132">
        <v>0.41643966949523159</v>
      </c>
      <c r="BY132">
        <v>0.19950743506623445</v>
      </c>
      <c r="BZ132">
        <v>0.12325353523210836</v>
      </c>
      <c r="CA132">
        <v>4.880433877868203</v>
      </c>
      <c r="CB132">
        <v>87.902850541163488</v>
      </c>
      <c r="CC132">
        <v>18.713736813102482</v>
      </c>
      <c r="CD132">
        <v>11.511350130263905</v>
      </c>
      <c r="CE132">
        <v>4.9454315909597222</v>
      </c>
      <c r="CF132" s="25">
        <v>0.90742481203007519</v>
      </c>
      <c r="CG132" s="25">
        <v>9.3515037593984968E-2</v>
      </c>
      <c r="CH132" s="25">
        <v>1.9087122530233553</v>
      </c>
      <c r="CI132" s="25">
        <v>0.22428188391469511</v>
      </c>
      <c r="CJ132" s="25">
        <v>0.14506582772063265</v>
      </c>
      <c r="CK132" s="25">
        <v>25.526125811520675</v>
      </c>
      <c r="CL132" s="25">
        <v>63.934822792436869</v>
      </c>
      <c r="CM132" s="25">
        <v>5.7942995063665519</v>
      </c>
      <c r="CN132" s="25">
        <v>116.29068958651469</v>
      </c>
      <c r="CO132" s="25">
        <v>19.378129973178019</v>
      </c>
      <c r="CP132" s="25">
        <v>1.5004659832246041</v>
      </c>
      <c r="CQ132" s="25">
        <v>0.21053122087604845</v>
      </c>
      <c r="CR132" s="25">
        <v>0.31725437911063636</v>
      </c>
      <c r="CS132" s="25">
        <v>0.29579451384061517</v>
      </c>
      <c r="CT132" s="25">
        <v>7.8738094098300612E-2</v>
      </c>
      <c r="CU132" s="25">
        <v>82.633933574318391</v>
      </c>
      <c r="CV132" s="25">
        <v>6.5970124458896047</v>
      </c>
      <c r="CW132" s="25">
        <v>0.77753114689722247</v>
      </c>
      <c r="CX132" s="25">
        <v>97.024062523883671</v>
      </c>
      <c r="CY132" s="25">
        <v>11.187103228858842</v>
      </c>
    </row>
    <row r="133" spans="1:103">
      <c r="A133" t="s">
        <v>177</v>
      </c>
      <c r="B133" t="s">
        <v>1090</v>
      </c>
      <c r="C133" t="s">
        <v>168</v>
      </c>
      <c r="D133" t="s">
        <v>169</v>
      </c>
      <c r="E133" t="s">
        <v>959</v>
      </c>
      <c r="F133" t="s">
        <v>189</v>
      </c>
      <c r="G133" t="s">
        <v>253</v>
      </c>
      <c r="H133">
        <v>11.44262</v>
      </c>
      <c r="I133">
        <v>7.1999899999999997</v>
      </c>
      <c r="J133">
        <v>710</v>
      </c>
      <c r="K133" t="s">
        <v>85</v>
      </c>
      <c r="L133" s="18">
        <v>1.5</v>
      </c>
      <c r="M133" t="s">
        <v>343</v>
      </c>
      <c r="N133" t="s">
        <v>331</v>
      </c>
      <c r="O133">
        <v>200</v>
      </c>
      <c r="P133" t="s">
        <v>159</v>
      </c>
      <c r="Q133">
        <v>300</v>
      </c>
      <c r="R133">
        <v>3800</v>
      </c>
      <c r="S133" t="s">
        <v>337</v>
      </c>
      <c r="T133">
        <v>1100</v>
      </c>
      <c r="W133">
        <v>2015</v>
      </c>
      <c r="X133">
        <v>1</v>
      </c>
      <c r="Y133" s="19"/>
      <c r="Z133" s="24"/>
      <c r="AA133" s="25"/>
      <c r="AB133" s="26"/>
      <c r="AC133" s="25"/>
      <c r="AD133" s="27"/>
      <c r="AE133" s="27"/>
      <c r="AF133" s="27"/>
      <c r="AG133" s="25"/>
      <c r="AH133" s="25"/>
      <c r="AI133" s="25"/>
      <c r="AJ133" s="28"/>
      <c r="AK133" s="25"/>
      <c r="AL133" s="25"/>
      <c r="AM133" s="29"/>
      <c r="AN133" s="29"/>
      <c r="AO133" s="30"/>
      <c r="AP133" s="30"/>
      <c r="AQ133" s="31"/>
      <c r="AR133" s="28"/>
      <c r="AS133" s="28"/>
      <c r="AT133" t="s">
        <v>159</v>
      </c>
      <c r="AU133">
        <v>5</v>
      </c>
      <c r="AV133" t="s">
        <v>409</v>
      </c>
      <c r="AW133" t="s">
        <v>1006</v>
      </c>
      <c r="AX133" t="s">
        <v>1091</v>
      </c>
      <c r="AY133" s="19" t="s">
        <v>389</v>
      </c>
      <c r="AZ133" s="19" t="s">
        <v>389</v>
      </c>
      <c r="BA133" s="22">
        <v>42254</v>
      </c>
      <c r="BB133" t="s">
        <v>401</v>
      </c>
      <c r="BC133" s="15">
        <v>42073</v>
      </c>
      <c r="BD133" t="s">
        <v>161</v>
      </c>
      <c r="BE133">
        <v>47</v>
      </c>
      <c r="BF133">
        <v>37</v>
      </c>
      <c r="BG133">
        <v>9.2799999999999994</v>
      </c>
      <c r="BH133">
        <v>7.1</v>
      </c>
      <c r="BI133">
        <v>1.06</v>
      </c>
      <c r="BJ133">
        <v>0.59599999999999997</v>
      </c>
      <c r="BK133">
        <v>9.8000000000000004E-2</v>
      </c>
      <c r="BL133">
        <v>9</v>
      </c>
      <c r="BM133">
        <f t="shared" si="8"/>
        <v>85.878962536023067</v>
      </c>
      <c r="BN133">
        <v>0.34200000000000003</v>
      </c>
      <c r="BO133">
        <v>26</v>
      </c>
      <c r="BP133">
        <f t="shared" si="7"/>
        <v>7253.1238816371897</v>
      </c>
      <c r="BQ133">
        <f t="shared" si="11"/>
        <v>4949.333333333333</v>
      </c>
      <c r="BR133">
        <f t="shared" si="9"/>
        <v>7.2531238816371895</v>
      </c>
      <c r="BS133">
        <f t="shared" si="9"/>
        <v>4.9493333333333327</v>
      </c>
      <c r="BT133">
        <f t="shared" si="10"/>
        <v>12.202457214970522</v>
      </c>
      <c r="BU133">
        <v>2.8273986152324433</v>
      </c>
      <c r="BV133">
        <v>0.27620085043226672</v>
      </c>
      <c r="BW133">
        <v>2.1569917592010102</v>
      </c>
      <c r="BX133">
        <v>0.41170501947636529</v>
      </c>
      <c r="BY133">
        <v>0.2210181613615303</v>
      </c>
      <c r="BZ133">
        <v>0.17631859521250531</v>
      </c>
      <c r="CA133">
        <v>10.039118463559186</v>
      </c>
      <c r="CB133">
        <v>123.01588331105195</v>
      </c>
      <c r="CC133">
        <v>80.058845321128274</v>
      </c>
      <c r="CD133">
        <v>19.545681516031209</v>
      </c>
      <c r="CE133">
        <v>4.5482007979257899</v>
      </c>
      <c r="CF133" s="25">
        <v>0.77826086956521756</v>
      </c>
      <c r="CG133" s="25">
        <v>4.578260869565217E-2</v>
      </c>
      <c r="CH133" s="25">
        <v>0.86981901792547422</v>
      </c>
      <c r="CI133" s="25">
        <v>0.25145246095073975</v>
      </c>
      <c r="CJ133" s="25">
        <v>0.17162377435880491</v>
      </c>
      <c r="CK133" s="25">
        <v>40.246455014685338</v>
      </c>
      <c r="CL133" s="25">
        <v>43.500416977428159</v>
      </c>
      <c r="CM133" s="25">
        <v>2.8376965686262037</v>
      </c>
      <c r="CN133" s="25">
        <v>180.5769391952565</v>
      </c>
      <c r="CO133" s="25">
        <v>24.911331416197608</v>
      </c>
      <c r="CP133" s="25">
        <v>1.5692007797270959</v>
      </c>
      <c r="CQ133" s="25">
        <v>0.21827485380116962</v>
      </c>
      <c r="CR133" s="25">
        <v>0.35249041600218051</v>
      </c>
      <c r="CS133" s="25">
        <v>0.29462824665938064</v>
      </c>
      <c r="CT133" s="25">
        <v>8.6421910692092707E-2</v>
      </c>
      <c r="CU133" s="25">
        <v>80.834104781390721</v>
      </c>
      <c r="CV133" s="25">
        <v>6.5710015540378963</v>
      </c>
      <c r="CW133" s="25">
        <v>2.1189749967017697</v>
      </c>
      <c r="CX133" s="25">
        <v>96.641513238427265</v>
      </c>
      <c r="CY133" s="25">
        <v>7.8144937217060759</v>
      </c>
    </row>
    <row r="134" spans="1:103">
      <c r="A134" t="s">
        <v>177</v>
      </c>
      <c r="B134" t="s">
        <v>1090</v>
      </c>
      <c r="C134" t="s">
        <v>168</v>
      </c>
      <c r="D134" t="s">
        <v>169</v>
      </c>
      <c r="E134" t="s">
        <v>959</v>
      </c>
      <c r="F134" t="s">
        <v>189</v>
      </c>
      <c r="G134" t="s">
        <v>253</v>
      </c>
      <c r="H134">
        <v>11.44262</v>
      </c>
      <c r="I134">
        <v>7.1999899999999997</v>
      </c>
      <c r="J134">
        <v>710</v>
      </c>
      <c r="K134" t="s">
        <v>85</v>
      </c>
      <c r="L134" s="18">
        <v>1.5</v>
      </c>
      <c r="M134" t="s">
        <v>343</v>
      </c>
      <c r="N134" t="s">
        <v>331</v>
      </c>
      <c r="O134">
        <v>200</v>
      </c>
      <c r="P134" t="s">
        <v>159</v>
      </c>
      <c r="Q134">
        <v>300</v>
      </c>
      <c r="R134">
        <v>3800</v>
      </c>
      <c r="S134" t="s">
        <v>337</v>
      </c>
      <c r="T134">
        <v>1100</v>
      </c>
      <c r="W134">
        <v>2015</v>
      </c>
      <c r="X134">
        <v>1</v>
      </c>
      <c r="Y134" s="19"/>
      <c r="Z134" s="24"/>
      <c r="AA134" s="25"/>
      <c r="AB134" s="26"/>
      <c r="AC134" s="25"/>
      <c r="AD134" s="27"/>
      <c r="AE134" s="27"/>
      <c r="AF134" s="27"/>
      <c r="AG134" s="25"/>
      <c r="AH134" s="25"/>
      <c r="AI134" s="25"/>
      <c r="AJ134" s="28"/>
      <c r="AK134" s="25"/>
      <c r="AL134" s="25"/>
      <c r="AM134" s="29"/>
      <c r="AN134" s="29"/>
      <c r="AO134" s="30"/>
      <c r="AP134" s="30"/>
      <c r="AQ134" s="31"/>
      <c r="AR134" s="28"/>
      <c r="AS134" s="28"/>
      <c r="AT134" t="s">
        <v>160</v>
      </c>
      <c r="AU134">
        <v>6</v>
      </c>
      <c r="AV134" t="s">
        <v>409</v>
      </c>
      <c r="AW134" t="s">
        <v>1006</v>
      </c>
      <c r="AX134" t="s">
        <v>1091</v>
      </c>
      <c r="AY134" s="19" t="s">
        <v>389</v>
      </c>
      <c r="AZ134" s="19" t="s">
        <v>389</v>
      </c>
      <c r="BA134" s="22">
        <v>42254</v>
      </c>
      <c r="BB134" t="s">
        <v>401</v>
      </c>
      <c r="BC134" s="15">
        <v>42073</v>
      </c>
      <c r="BD134" t="s">
        <v>161</v>
      </c>
      <c r="BE134">
        <v>41</v>
      </c>
      <c r="BF134">
        <v>36</v>
      </c>
      <c r="BG134">
        <v>8.34</v>
      </c>
      <c r="BH134">
        <v>6.64</v>
      </c>
      <c r="BI134">
        <v>0.52</v>
      </c>
      <c r="BJ134">
        <v>0.32</v>
      </c>
      <c r="BK134">
        <v>6.7000000000000004E-2</v>
      </c>
      <c r="BL134">
        <v>9.8000000000000007</v>
      </c>
      <c r="BM134">
        <f t="shared" si="8"/>
        <v>82.68733850129199</v>
      </c>
      <c r="BN134">
        <v>0.28100000000000003</v>
      </c>
      <c r="BO134">
        <v>32</v>
      </c>
      <c r="BP134">
        <f t="shared" si="7"/>
        <v>6473.6944148891253</v>
      </c>
      <c r="BQ134">
        <f t="shared" si="11"/>
        <v>4447.9999999999991</v>
      </c>
      <c r="BR134">
        <f t="shared" si="9"/>
        <v>6.4736944148891249</v>
      </c>
      <c r="BS134">
        <f t="shared" si="9"/>
        <v>4.4479999999999995</v>
      </c>
      <c r="BT134">
        <f t="shared" si="10"/>
        <v>10.921694414889124</v>
      </c>
      <c r="CF134" s="25"/>
      <c r="CG134" s="25"/>
      <c r="CH134" s="25"/>
      <c r="CI134" s="25"/>
      <c r="CJ134" s="25"/>
      <c r="CK134" s="25"/>
      <c r="CL134" s="25"/>
      <c r="CM134" s="25"/>
      <c r="CN134" s="25"/>
      <c r="CO134" s="25"/>
      <c r="CP134" s="25">
        <v>1.4379210779595766</v>
      </c>
      <c r="CQ134" s="25">
        <v>0.19653512993262753</v>
      </c>
      <c r="CR134" s="25">
        <v>0.39549155138821107</v>
      </c>
      <c r="CS134" s="25">
        <v>0.29404855507716837</v>
      </c>
      <c r="CT134" s="25">
        <v>9.6978033932679897E-2</v>
      </c>
      <c r="CU134" s="25">
        <v>82.878290374100331</v>
      </c>
      <c r="CV134" s="25">
        <v>12.494533227122158</v>
      </c>
      <c r="CW134" s="25">
        <v>1.4439253159787948</v>
      </c>
      <c r="CX134" s="25">
        <v>246.85571269737986</v>
      </c>
      <c r="CY134" s="25">
        <v>7.1318809270271517</v>
      </c>
    </row>
    <row r="135" spans="1:103">
      <c r="A135" t="s">
        <v>177</v>
      </c>
      <c r="B135" t="s">
        <v>1090</v>
      </c>
      <c r="C135" t="s">
        <v>168</v>
      </c>
      <c r="D135" t="s">
        <v>169</v>
      </c>
      <c r="E135" t="s">
        <v>959</v>
      </c>
      <c r="F135" t="s">
        <v>189</v>
      </c>
      <c r="G135" t="s">
        <v>254</v>
      </c>
      <c r="H135">
        <v>11.44295</v>
      </c>
      <c r="I135">
        <v>7.1965899999999996</v>
      </c>
      <c r="J135">
        <v>710</v>
      </c>
      <c r="K135" t="s">
        <v>86</v>
      </c>
      <c r="L135" s="18">
        <v>1.5</v>
      </c>
      <c r="M135" t="s">
        <v>343</v>
      </c>
      <c r="N135" t="s">
        <v>331</v>
      </c>
      <c r="O135">
        <v>100</v>
      </c>
      <c r="P135" t="s">
        <v>159</v>
      </c>
      <c r="Q135">
        <v>350</v>
      </c>
      <c r="R135">
        <v>4700</v>
      </c>
      <c r="S135" t="s">
        <v>337</v>
      </c>
      <c r="T135">
        <v>1500</v>
      </c>
      <c r="W135">
        <v>2015</v>
      </c>
      <c r="X135">
        <v>1</v>
      </c>
      <c r="Y135" s="19" t="s">
        <v>389</v>
      </c>
      <c r="Z135" s="24">
        <v>6</v>
      </c>
      <c r="AA135" s="25">
        <v>0.57744725207021175</v>
      </c>
      <c r="AB135" s="26">
        <v>4.445691489311164E-2</v>
      </c>
      <c r="AC135" s="25">
        <v>6.3585000000000003</v>
      </c>
      <c r="AD135" s="27">
        <v>58</v>
      </c>
      <c r="AE135" s="27">
        <v>22</v>
      </c>
      <c r="AF135" s="27">
        <v>20</v>
      </c>
      <c r="AG135" s="25">
        <v>1.976710945721373</v>
      </c>
      <c r="AH135" s="25">
        <v>0.78641221810685746</v>
      </c>
      <c r="AI135" s="25">
        <v>0.10798830565255524</v>
      </c>
      <c r="AJ135" s="28">
        <v>7.7414811849190843E-2</v>
      </c>
      <c r="AK135" s="25">
        <v>0</v>
      </c>
      <c r="AL135" s="25">
        <f t="shared" si="5"/>
        <v>2.9485262813299764</v>
      </c>
      <c r="AM135" s="29">
        <v>7.9830824323337861</v>
      </c>
      <c r="AN135" s="29">
        <v>2.5010139245640111</v>
      </c>
      <c r="AO135" s="30">
        <v>14.836422828649773</v>
      </c>
      <c r="AP135" s="30">
        <v>91.39352868671601</v>
      </c>
      <c r="AQ135" s="31">
        <v>1.6616681773746405</v>
      </c>
      <c r="AR135" s="28">
        <v>1.14415E-2</v>
      </c>
      <c r="AS135" s="28">
        <v>6.6017700000000001</v>
      </c>
      <c r="AT135" t="s">
        <v>155</v>
      </c>
      <c r="AU135">
        <v>1</v>
      </c>
      <c r="AV135" t="s">
        <v>409</v>
      </c>
      <c r="AW135" t="s">
        <v>1006</v>
      </c>
      <c r="AX135" t="s">
        <v>1091</v>
      </c>
      <c r="AY135" s="19" t="s">
        <v>389</v>
      </c>
      <c r="AZ135" s="19" t="s">
        <v>389</v>
      </c>
      <c r="BA135" s="22">
        <v>42254</v>
      </c>
      <c r="BB135" t="s">
        <v>401</v>
      </c>
      <c r="BC135" s="15">
        <v>42073</v>
      </c>
      <c r="BD135" t="s">
        <v>161</v>
      </c>
      <c r="BE135">
        <v>38</v>
      </c>
      <c r="BF135">
        <v>29</v>
      </c>
      <c r="BG135">
        <v>5.84</v>
      </c>
      <c r="BH135">
        <v>2.08</v>
      </c>
      <c r="BI135">
        <v>0.38</v>
      </c>
      <c r="BJ135">
        <v>0.16200000000000001</v>
      </c>
      <c r="BK135">
        <v>3.5999999999999997E-2</v>
      </c>
      <c r="BL135">
        <v>6.4</v>
      </c>
      <c r="BM135">
        <f t="shared" si="8"/>
        <v>81.818181818181813</v>
      </c>
      <c r="BN135">
        <v>0.16400000000000001</v>
      </c>
      <c r="BO135">
        <v>21</v>
      </c>
      <c r="BP135">
        <f t="shared" si="7"/>
        <v>2082.2245989304811</v>
      </c>
      <c r="BQ135">
        <f t="shared" si="11"/>
        <v>3114.6666666666665</v>
      </c>
      <c r="BR135">
        <f t="shared" si="9"/>
        <v>2.0822245989304813</v>
      </c>
      <c r="BS135">
        <f t="shared" si="9"/>
        <v>3.1146666666666665</v>
      </c>
      <c r="BT135">
        <f t="shared" si="10"/>
        <v>5.1968912655971478</v>
      </c>
      <c r="BU135">
        <v>1.6782650142993329</v>
      </c>
      <c r="BV135">
        <v>9.5716668623521656E-2</v>
      </c>
      <c r="BW135">
        <v>1.8212128216825199</v>
      </c>
      <c r="BX135">
        <v>0.3267531973415797</v>
      </c>
      <c r="BY135">
        <v>0.20243967228607485</v>
      </c>
      <c r="BZ135">
        <v>0.10761489075442998</v>
      </c>
      <c r="CA135">
        <v>3.9258099763246843</v>
      </c>
      <c r="CB135">
        <v>71.656776933024162</v>
      </c>
      <c r="CC135">
        <v>19.584706673364437</v>
      </c>
      <c r="CD135">
        <v>12.909593749537398</v>
      </c>
      <c r="CE135">
        <v>3.2600181082950415</v>
      </c>
      <c r="CF135" s="25">
        <v>0.53824884792626726</v>
      </c>
      <c r="CG135" s="25">
        <v>4.2175115207373277E-2</v>
      </c>
      <c r="CH135" s="25">
        <v>1.0610295012096536</v>
      </c>
      <c r="CI135" s="25">
        <v>0.31308379498390859</v>
      </c>
      <c r="CJ135" s="25">
        <v>0.23043648053600749</v>
      </c>
      <c r="CK135" s="25">
        <v>30.00588642413253</v>
      </c>
      <c r="CL135" s="25">
        <v>41.198588359586722</v>
      </c>
      <c r="CM135" s="25">
        <v>2.9359353222383873</v>
      </c>
      <c r="CN135" s="25">
        <v>210.2738175199066</v>
      </c>
      <c r="CO135" s="25">
        <v>28.284996811484831</v>
      </c>
      <c r="CP135" s="25">
        <v>1.1661750245821043</v>
      </c>
      <c r="CQ135" s="25">
        <v>0.16184857423795476</v>
      </c>
      <c r="CR135" s="25">
        <v>0.33479784515513511</v>
      </c>
      <c r="CS135" s="25">
        <v>0.28575559869592893</v>
      </c>
      <c r="CT135" s="25">
        <v>9.2934685329579533E-2</v>
      </c>
      <c r="CU135" s="25">
        <v>80.540900731618549</v>
      </c>
      <c r="CV135" s="25">
        <v>12.142153943948063</v>
      </c>
      <c r="CW135" s="25">
        <v>1.4032027568761425</v>
      </c>
      <c r="CX135" s="25">
        <v>146.84442415692234</v>
      </c>
      <c r="CY135" s="25">
        <v>7.5791624098191344</v>
      </c>
    </row>
    <row r="136" spans="1:103">
      <c r="A136" t="s">
        <v>177</v>
      </c>
      <c r="B136" t="s">
        <v>1090</v>
      </c>
      <c r="C136" t="s">
        <v>168</v>
      </c>
      <c r="D136" t="s">
        <v>169</v>
      </c>
      <c r="E136" t="s">
        <v>959</v>
      </c>
      <c r="F136" t="s">
        <v>189</v>
      </c>
      <c r="G136" t="s">
        <v>254</v>
      </c>
      <c r="H136">
        <v>11.44295</v>
      </c>
      <c r="I136">
        <v>7.1965899999999996</v>
      </c>
      <c r="J136">
        <v>710</v>
      </c>
      <c r="K136" t="s">
        <v>86</v>
      </c>
      <c r="L136" s="18">
        <v>1.5</v>
      </c>
      <c r="M136" t="s">
        <v>343</v>
      </c>
      <c r="N136" t="s">
        <v>331</v>
      </c>
      <c r="O136">
        <v>100</v>
      </c>
      <c r="P136" t="s">
        <v>159</v>
      </c>
      <c r="Q136">
        <v>350</v>
      </c>
      <c r="R136">
        <v>4700</v>
      </c>
      <c r="S136" t="s">
        <v>337</v>
      </c>
      <c r="T136">
        <v>1500</v>
      </c>
      <c r="W136">
        <v>2015</v>
      </c>
      <c r="X136">
        <v>1</v>
      </c>
      <c r="Y136" s="19"/>
      <c r="Z136" s="24"/>
      <c r="AA136" s="25"/>
      <c r="AB136" s="26"/>
      <c r="AC136" s="25"/>
      <c r="AD136" s="27"/>
      <c r="AE136" s="27"/>
      <c r="AF136" s="27"/>
      <c r="AG136" s="25"/>
      <c r="AH136" s="25"/>
      <c r="AI136" s="25"/>
      <c r="AJ136" s="28"/>
      <c r="AK136" s="25"/>
      <c r="AL136" s="25"/>
      <c r="AM136" s="29"/>
      <c r="AN136" s="29"/>
      <c r="AO136" s="30"/>
      <c r="AP136" s="30"/>
      <c r="AQ136" s="31"/>
      <c r="AR136" s="28"/>
      <c r="AS136" s="28"/>
      <c r="AT136" t="s">
        <v>156</v>
      </c>
      <c r="AU136">
        <v>2</v>
      </c>
      <c r="AV136" t="s">
        <v>409</v>
      </c>
      <c r="AW136" t="s">
        <v>1006</v>
      </c>
      <c r="AX136" t="s">
        <v>1091</v>
      </c>
      <c r="AY136" s="19" t="s">
        <v>389</v>
      </c>
      <c r="AZ136" s="19" t="s">
        <v>389</v>
      </c>
      <c r="BA136" s="22">
        <v>42254</v>
      </c>
      <c r="BB136" t="s">
        <v>401</v>
      </c>
      <c r="BC136" s="15">
        <v>42073</v>
      </c>
      <c r="BD136" t="s">
        <v>161</v>
      </c>
      <c r="BE136">
        <v>41</v>
      </c>
      <c r="BF136">
        <v>31</v>
      </c>
      <c r="BG136">
        <v>7.69</v>
      </c>
      <c r="BH136">
        <v>4.0599999999999996</v>
      </c>
      <c r="BI136">
        <v>0.68</v>
      </c>
      <c r="BJ136">
        <v>0.33700000000000002</v>
      </c>
      <c r="BK136">
        <v>6.6000000000000003E-2</v>
      </c>
      <c r="BL136">
        <v>9.5</v>
      </c>
      <c r="BM136">
        <f t="shared" si="8"/>
        <v>83.622828784119108</v>
      </c>
      <c r="BN136">
        <v>0.18099999999999999</v>
      </c>
      <c r="BO136">
        <v>24</v>
      </c>
      <c r="BP136">
        <f t="shared" si="7"/>
        <v>4016.4099320456053</v>
      </c>
      <c r="BQ136">
        <f t="shared" si="11"/>
        <v>4101.3333333333339</v>
      </c>
      <c r="BR136">
        <f t="shared" si="9"/>
        <v>4.0164099320456055</v>
      </c>
      <c r="BS136">
        <f t="shared" si="9"/>
        <v>4.1013333333333337</v>
      </c>
      <c r="BT136">
        <f t="shared" si="10"/>
        <v>8.1177432653789392</v>
      </c>
      <c r="BU136">
        <v>1.6884842519685042</v>
      </c>
      <c r="BV136">
        <v>0.1711820146335212</v>
      </c>
      <c r="BW136">
        <v>1.9395083245816653</v>
      </c>
      <c r="BX136">
        <v>0.44516382567429069</v>
      </c>
      <c r="BY136">
        <v>0.20250832563615581</v>
      </c>
      <c r="BZ136">
        <v>0.12330468150249876</v>
      </c>
      <c r="CA136">
        <v>4.4826460000226263</v>
      </c>
      <c r="CB136">
        <v>83.669979029181647</v>
      </c>
      <c r="CC136">
        <v>27.163472997961502</v>
      </c>
      <c r="CD136">
        <v>12.061719527590206</v>
      </c>
      <c r="CE136">
        <v>3.4526047815364667</v>
      </c>
      <c r="CF136" s="25">
        <v>0.63196480938416422</v>
      </c>
      <c r="CG136" s="25">
        <v>0.11559139784946239</v>
      </c>
      <c r="CH136" s="25">
        <v>0.95655924221173061</v>
      </c>
      <c r="CI136" s="25">
        <v>0.41280311419057653</v>
      </c>
      <c r="CJ136" s="25">
        <v>1.1718061732492646</v>
      </c>
      <c r="CK136" s="25">
        <v>24.340559564902335</v>
      </c>
      <c r="CL136" s="25">
        <v>70.69007479546454</v>
      </c>
      <c r="CM136" s="25">
        <v>2.8901953366923165</v>
      </c>
      <c r="CN136" s="25">
        <v>114.81865554111577</v>
      </c>
      <c r="CO136" s="25">
        <v>16.61347596206312</v>
      </c>
      <c r="CP136" s="25">
        <v>1.4559925093632957</v>
      </c>
      <c r="CQ136" s="25">
        <v>0.25819288389513112</v>
      </c>
      <c r="CR136" s="25">
        <v>0.33754076726002058</v>
      </c>
      <c r="CS136" s="25">
        <v>0.30609119213168073</v>
      </c>
      <c r="CT136" s="25">
        <v>0.10296164031319084</v>
      </c>
      <c r="CU136" s="25">
        <v>82.628588667799647</v>
      </c>
      <c r="CV136" s="25">
        <v>18.057418135276819</v>
      </c>
      <c r="CW136" s="25">
        <v>2.0720001293050077</v>
      </c>
      <c r="CX136" s="25">
        <v>94.499098969045264</v>
      </c>
      <c r="CY136" s="25">
        <v>10.246886214583117</v>
      </c>
    </row>
    <row r="137" spans="1:103">
      <c r="A137" t="s">
        <v>177</v>
      </c>
      <c r="B137" t="s">
        <v>1090</v>
      </c>
      <c r="C137" t="s">
        <v>168</v>
      </c>
      <c r="D137" t="s">
        <v>169</v>
      </c>
      <c r="E137" t="s">
        <v>959</v>
      </c>
      <c r="F137" t="s">
        <v>189</v>
      </c>
      <c r="G137" t="s">
        <v>254</v>
      </c>
      <c r="H137">
        <v>11.44295</v>
      </c>
      <c r="I137">
        <v>7.1965899999999996</v>
      </c>
      <c r="J137">
        <v>710</v>
      </c>
      <c r="K137" t="s">
        <v>86</v>
      </c>
      <c r="L137" s="18">
        <v>1.5</v>
      </c>
      <c r="M137" t="s">
        <v>343</v>
      </c>
      <c r="N137" t="s">
        <v>331</v>
      </c>
      <c r="O137">
        <v>100</v>
      </c>
      <c r="P137" t="s">
        <v>159</v>
      </c>
      <c r="Q137">
        <v>350</v>
      </c>
      <c r="R137">
        <v>4700</v>
      </c>
      <c r="S137" t="s">
        <v>337</v>
      </c>
      <c r="T137">
        <v>1500</v>
      </c>
      <c r="W137">
        <v>2015</v>
      </c>
      <c r="X137">
        <v>1</v>
      </c>
      <c r="Y137" s="19"/>
      <c r="Z137" s="24"/>
      <c r="AA137" s="25"/>
      <c r="AB137" s="26"/>
      <c r="AC137" s="25"/>
      <c r="AD137" s="27"/>
      <c r="AE137" s="27"/>
      <c r="AF137" s="27"/>
      <c r="AG137" s="25"/>
      <c r="AH137" s="25"/>
      <c r="AI137" s="25"/>
      <c r="AJ137" s="28"/>
      <c r="AK137" s="25"/>
      <c r="AL137" s="25"/>
      <c r="AM137" s="29"/>
      <c r="AN137" s="29"/>
      <c r="AO137" s="30"/>
      <c r="AP137" s="30"/>
      <c r="AQ137" s="31"/>
      <c r="AR137" s="28"/>
      <c r="AS137" s="28"/>
      <c r="AT137" t="s">
        <v>157</v>
      </c>
      <c r="AU137">
        <v>3</v>
      </c>
      <c r="AV137" t="s">
        <v>409</v>
      </c>
      <c r="AW137" t="s">
        <v>1006</v>
      </c>
      <c r="AX137" t="s">
        <v>1091</v>
      </c>
      <c r="AY137" s="19" t="s">
        <v>389</v>
      </c>
      <c r="AZ137" s="19" t="s">
        <v>389</v>
      </c>
      <c r="BA137" s="22">
        <v>42254</v>
      </c>
      <c r="BB137" t="s">
        <v>401</v>
      </c>
      <c r="BC137" s="15">
        <v>42073</v>
      </c>
      <c r="BD137" t="s">
        <v>161</v>
      </c>
      <c r="BE137">
        <v>41</v>
      </c>
      <c r="BF137">
        <v>27</v>
      </c>
      <c r="BG137">
        <v>6.26</v>
      </c>
      <c r="BH137">
        <v>2.4</v>
      </c>
      <c r="BI137">
        <v>0.48</v>
      </c>
      <c r="BJ137">
        <v>0.48699999999999999</v>
      </c>
      <c r="BK137">
        <v>7.9000000000000001E-2</v>
      </c>
      <c r="BL137">
        <v>10.6</v>
      </c>
      <c r="BM137">
        <f t="shared" si="8"/>
        <v>86.042402826855124</v>
      </c>
      <c r="BN137">
        <v>0.40799999999999997</v>
      </c>
      <c r="BO137">
        <v>22</v>
      </c>
      <c r="BP137">
        <f t="shared" ref="BP137:BP200" si="12">(BH137*(BM137/100)*((100-BL137)/85))*(10000/9)</f>
        <v>2413.2363334026186</v>
      </c>
      <c r="BQ137">
        <f t="shared" si="11"/>
        <v>3338.6666666666665</v>
      </c>
      <c r="BR137">
        <f t="shared" si="9"/>
        <v>2.4132363334026188</v>
      </c>
      <c r="BS137">
        <f t="shared" si="9"/>
        <v>3.3386666666666667</v>
      </c>
      <c r="BT137">
        <f t="shared" si="10"/>
        <v>5.7519030000692855</v>
      </c>
      <c r="BU137">
        <v>1.5749525616698297</v>
      </c>
      <c r="BV137">
        <v>0.10732119290385045</v>
      </c>
      <c r="BW137">
        <v>1.9392576631153606</v>
      </c>
      <c r="BX137">
        <v>0.28000778139080856</v>
      </c>
      <c r="BY137">
        <v>0.15779649369298693</v>
      </c>
      <c r="BZ137">
        <v>0.12256892685050913</v>
      </c>
      <c r="CA137">
        <v>4.324706138815773</v>
      </c>
      <c r="CB137">
        <v>87.278028220096601</v>
      </c>
      <c r="CC137">
        <v>33.052324421818327</v>
      </c>
      <c r="CD137">
        <v>13.977929386763469</v>
      </c>
      <c r="CE137">
        <v>3.5357956772655874</v>
      </c>
      <c r="CF137" s="25">
        <v>0.64200595829195628</v>
      </c>
      <c r="CG137" s="25">
        <v>4.9950347567030783E-2</v>
      </c>
      <c r="CH137" s="25">
        <v>1.2240059431194792</v>
      </c>
      <c r="CI137" s="25">
        <v>0.4259322483794955</v>
      </c>
      <c r="CJ137" s="25">
        <v>0.21206548773758505</v>
      </c>
      <c r="CK137" s="25">
        <v>31.785149990460717</v>
      </c>
      <c r="CL137" s="25">
        <v>58.987036418866182</v>
      </c>
      <c r="CM137" s="25">
        <v>2.882286887912703</v>
      </c>
      <c r="CN137" s="25">
        <v>228.42259265299518</v>
      </c>
      <c r="CO137" s="25">
        <v>17.693941320016318</v>
      </c>
      <c r="CP137" s="25">
        <v>1.6847926267281108</v>
      </c>
      <c r="CQ137" s="25">
        <v>0.23861751152073732</v>
      </c>
      <c r="CR137" s="25">
        <v>0.3458428694721587</v>
      </c>
      <c r="CS137" s="25">
        <v>0.32517497025018099</v>
      </c>
      <c r="CT137" s="25">
        <v>9.9316479255758081E-2</v>
      </c>
      <c r="CU137" s="25">
        <v>84.331912947813123</v>
      </c>
      <c r="CV137" s="25">
        <v>12.283068689912643</v>
      </c>
      <c r="CW137" s="25">
        <v>0.75985998446774017</v>
      </c>
      <c r="CX137" s="25">
        <v>94.818970193795408</v>
      </c>
      <c r="CY137" s="25">
        <v>10.281571032524161</v>
      </c>
    </row>
    <row r="138" spans="1:103">
      <c r="A138" t="s">
        <v>177</v>
      </c>
      <c r="B138" t="s">
        <v>1090</v>
      </c>
      <c r="C138" t="s">
        <v>168</v>
      </c>
      <c r="D138" t="s">
        <v>169</v>
      </c>
      <c r="E138" t="s">
        <v>959</v>
      </c>
      <c r="F138" t="s">
        <v>189</v>
      </c>
      <c r="G138" t="s">
        <v>254</v>
      </c>
      <c r="H138">
        <v>11.44295</v>
      </c>
      <c r="I138">
        <v>7.1965899999999996</v>
      </c>
      <c r="J138">
        <v>710</v>
      </c>
      <c r="K138" t="s">
        <v>86</v>
      </c>
      <c r="L138" s="18">
        <v>1.5</v>
      </c>
      <c r="M138" t="s">
        <v>343</v>
      </c>
      <c r="N138" t="s">
        <v>331</v>
      </c>
      <c r="O138">
        <v>100</v>
      </c>
      <c r="P138" t="s">
        <v>159</v>
      </c>
      <c r="Q138">
        <v>350</v>
      </c>
      <c r="R138">
        <v>4700</v>
      </c>
      <c r="S138" t="s">
        <v>337</v>
      </c>
      <c r="T138">
        <v>1500</v>
      </c>
      <c r="W138">
        <v>2015</v>
      </c>
      <c r="X138">
        <v>1</v>
      </c>
      <c r="Y138" s="19"/>
      <c r="Z138" s="24"/>
      <c r="AA138" s="25"/>
      <c r="AB138" s="26"/>
      <c r="AC138" s="25"/>
      <c r="AD138" s="27"/>
      <c r="AE138" s="27"/>
      <c r="AF138" s="27"/>
      <c r="AG138" s="25"/>
      <c r="AH138" s="25"/>
      <c r="AI138" s="25"/>
      <c r="AJ138" s="28"/>
      <c r="AK138" s="25"/>
      <c r="AL138" s="25"/>
      <c r="AM138" s="29"/>
      <c r="AN138" s="29"/>
      <c r="AO138" s="30"/>
      <c r="AP138" s="30"/>
      <c r="AQ138" s="31"/>
      <c r="AR138" s="28"/>
      <c r="AS138" s="28"/>
      <c r="AT138" t="s">
        <v>158</v>
      </c>
      <c r="AU138">
        <v>4</v>
      </c>
      <c r="AV138" t="s">
        <v>409</v>
      </c>
      <c r="AW138" t="s">
        <v>1006</v>
      </c>
      <c r="AX138" t="s">
        <v>1091</v>
      </c>
      <c r="AY138" s="19" t="s">
        <v>389</v>
      </c>
      <c r="AZ138" s="19" t="s">
        <v>389</v>
      </c>
      <c r="BA138" s="22">
        <v>42254</v>
      </c>
      <c r="BB138" t="s">
        <v>401</v>
      </c>
      <c r="BC138" s="15">
        <v>42073</v>
      </c>
      <c r="BD138" t="s">
        <v>161</v>
      </c>
      <c r="BE138">
        <v>45</v>
      </c>
      <c r="BF138">
        <v>40</v>
      </c>
      <c r="BG138">
        <v>11.94</v>
      </c>
      <c r="BH138">
        <v>6.7</v>
      </c>
      <c r="BI138">
        <v>0.72</v>
      </c>
      <c r="BJ138">
        <v>0.38600000000000001</v>
      </c>
      <c r="BK138">
        <v>7.3999999999999996E-2</v>
      </c>
      <c r="BL138">
        <v>9.3000000000000007</v>
      </c>
      <c r="BM138">
        <f t="shared" si="8"/>
        <v>83.91304347826086</v>
      </c>
      <c r="BN138">
        <v>0.33600000000000002</v>
      </c>
      <c r="BO138">
        <v>22</v>
      </c>
      <c r="BP138">
        <f t="shared" si="12"/>
        <v>6665.7669792554707</v>
      </c>
      <c r="BQ138">
        <f t="shared" si="11"/>
        <v>6367.9999999999991</v>
      </c>
      <c r="BR138">
        <f t="shared" si="9"/>
        <v>6.665766979255471</v>
      </c>
      <c r="BS138">
        <f t="shared" si="9"/>
        <v>6.3679999999999994</v>
      </c>
      <c r="BT138">
        <f t="shared" si="10"/>
        <v>13.033766979255471</v>
      </c>
      <c r="BU138">
        <v>1.875</v>
      </c>
      <c r="BV138">
        <v>0.26191827889526353</v>
      </c>
      <c r="BW138">
        <v>2.5773362687213242</v>
      </c>
      <c r="BX138">
        <v>0.70956382274905083</v>
      </c>
      <c r="BY138">
        <v>0.36588714722508225</v>
      </c>
      <c r="BZ138">
        <v>0.16265068078741557</v>
      </c>
      <c r="CA138">
        <v>10.167275844221303</v>
      </c>
      <c r="CB138">
        <v>163.02208339987331</v>
      </c>
      <c r="CC138">
        <v>58.26897499495837</v>
      </c>
      <c r="CD138">
        <v>21.981769718221116</v>
      </c>
      <c r="CE138">
        <v>6.5793318774671343</v>
      </c>
      <c r="CF138" s="25">
        <v>0.64789377289377292</v>
      </c>
      <c r="CG138" s="25">
        <v>3.7499999999999999E-2</v>
      </c>
      <c r="CH138" s="25">
        <v>1.2349797002984968</v>
      </c>
      <c r="CI138" s="25">
        <v>0.28843708253700878</v>
      </c>
      <c r="CJ138" s="25">
        <v>0.12952443445732625</v>
      </c>
      <c r="CK138" s="25">
        <v>29.230909907560701</v>
      </c>
      <c r="CL138" s="25">
        <v>44.034220513924019</v>
      </c>
      <c r="CM138" s="25">
        <v>2.8878538350646346</v>
      </c>
      <c r="CN138" s="25">
        <v>205.82625747527823</v>
      </c>
      <c r="CO138" s="25">
        <v>17.728116001464922</v>
      </c>
      <c r="CP138" s="25">
        <v>1.3815915627996165</v>
      </c>
      <c r="CQ138" s="25">
        <v>0.2156759348034516</v>
      </c>
      <c r="CR138" s="25">
        <v>0.38586186258970173</v>
      </c>
      <c r="CS138" s="25">
        <v>0.13006416232432774</v>
      </c>
      <c r="CT138" s="25">
        <v>0.10507684608142365</v>
      </c>
      <c r="CU138" s="25">
        <v>86.162777311397122</v>
      </c>
      <c r="CV138" s="25">
        <v>18.669229013801392</v>
      </c>
      <c r="CW138" s="25">
        <v>1.462630875627748</v>
      </c>
      <c r="CX138" s="25">
        <v>153.06354525973171</v>
      </c>
      <c r="CY138" s="25">
        <v>11.265139823380029</v>
      </c>
    </row>
    <row r="139" spans="1:103">
      <c r="A139" t="s">
        <v>177</v>
      </c>
      <c r="B139" t="s">
        <v>1090</v>
      </c>
      <c r="C139" t="s">
        <v>168</v>
      </c>
      <c r="D139" t="s">
        <v>169</v>
      </c>
      <c r="E139" t="s">
        <v>959</v>
      </c>
      <c r="F139" t="s">
        <v>189</v>
      </c>
      <c r="G139" t="s">
        <v>254</v>
      </c>
      <c r="H139">
        <v>11.44295</v>
      </c>
      <c r="I139">
        <v>7.1965899999999996</v>
      </c>
      <c r="J139">
        <v>710</v>
      </c>
      <c r="K139" t="s">
        <v>86</v>
      </c>
      <c r="L139" s="18">
        <v>1.5</v>
      </c>
      <c r="M139" t="s">
        <v>343</v>
      </c>
      <c r="N139" t="s">
        <v>331</v>
      </c>
      <c r="O139">
        <v>100</v>
      </c>
      <c r="P139" t="s">
        <v>159</v>
      </c>
      <c r="Q139">
        <v>350</v>
      </c>
      <c r="R139">
        <v>4700</v>
      </c>
      <c r="S139" t="s">
        <v>337</v>
      </c>
      <c r="T139">
        <v>1500</v>
      </c>
      <c r="W139">
        <v>2015</v>
      </c>
      <c r="X139">
        <v>1</v>
      </c>
      <c r="Y139" s="19"/>
      <c r="Z139" s="24"/>
      <c r="AA139" s="25"/>
      <c r="AB139" s="26"/>
      <c r="AC139" s="25"/>
      <c r="AD139" s="27"/>
      <c r="AE139" s="27"/>
      <c r="AF139" s="27"/>
      <c r="AG139" s="25"/>
      <c r="AH139" s="25"/>
      <c r="AI139" s="25"/>
      <c r="AJ139" s="28"/>
      <c r="AK139" s="25"/>
      <c r="AL139" s="25"/>
      <c r="AM139" s="29"/>
      <c r="AN139" s="29"/>
      <c r="AO139" s="30"/>
      <c r="AP139" s="30"/>
      <c r="AQ139" s="31"/>
      <c r="AR139" s="28"/>
      <c r="AS139" s="28"/>
      <c r="AT139" t="s">
        <v>159</v>
      </c>
      <c r="AU139">
        <v>5</v>
      </c>
      <c r="AV139" t="s">
        <v>409</v>
      </c>
      <c r="AW139" t="s">
        <v>1006</v>
      </c>
      <c r="AX139" t="s">
        <v>1091</v>
      </c>
      <c r="AY139" s="19" t="s">
        <v>389</v>
      </c>
      <c r="AZ139" s="19" t="s">
        <v>389</v>
      </c>
      <c r="BA139" s="22">
        <v>42254</v>
      </c>
      <c r="BB139" t="s">
        <v>401</v>
      </c>
      <c r="BC139" s="15">
        <v>42073</v>
      </c>
      <c r="BD139" t="s">
        <v>161</v>
      </c>
      <c r="BE139">
        <v>37</v>
      </c>
      <c r="BF139">
        <v>39</v>
      </c>
      <c r="BG139">
        <v>11.72</v>
      </c>
      <c r="BH139">
        <v>7.22</v>
      </c>
      <c r="BI139">
        <v>1.46</v>
      </c>
      <c r="BJ139">
        <v>0.71399999999999997</v>
      </c>
      <c r="BK139">
        <v>0.11600000000000001</v>
      </c>
      <c r="BL139">
        <v>12.2</v>
      </c>
      <c r="BM139">
        <f t="shared" si="8"/>
        <v>86.024096385542165</v>
      </c>
      <c r="BN139">
        <v>0.23100000000000001</v>
      </c>
      <c r="BO139">
        <v>29</v>
      </c>
      <c r="BP139">
        <f t="shared" si="12"/>
        <v>7128.3726907630526</v>
      </c>
      <c r="BQ139">
        <f t="shared" si="11"/>
        <v>6250.666666666667</v>
      </c>
      <c r="BR139">
        <f t="shared" si="9"/>
        <v>7.1283726907630527</v>
      </c>
      <c r="BS139">
        <f t="shared" si="9"/>
        <v>6.2506666666666666</v>
      </c>
      <c r="BT139">
        <f t="shared" si="10"/>
        <v>13.379039357429718</v>
      </c>
      <c r="BU139">
        <v>2.2753554502369671</v>
      </c>
      <c r="BV139">
        <v>0.17602691260492356</v>
      </c>
      <c r="BW139">
        <v>1.8665621150904379</v>
      </c>
      <c r="BX139">
        <v>0.44232409507973802</v>
      </c>
      <c r="BY139">
        <v>0.20471727143102539</v>
      </c>
      <c r="BZ139">
        <v>0.14325929640330384</v>
      </c>
      <c r="CA139">
        <v>6.424423648695111</v>
      </c>
      <c r="CB139">
        <v>207.98033519930226</v>
      </c>
      <c r="CC139">
        <v>45.251040293082866</v>
      </c>
      <c r="CD139">
        <v>15.26510764653233</v>
      </c>
      <c r="CE139">
        <v>3.4980370805621264</v>
      </c>
      <c r="CF139" s="25">
        <v>0.64498141263940523</v>
      </c>
      <c r="CG139" s="25">
        <v>8.2806691449814118E-2</v>
      </c>
      <c r="CH139" s="25">
        <v>1.6992156410640675</v>
      </c>
      <c r="CI139" s="25">
        <v>0.43239208189210027</v>
      </c>
      <c r="CJ139" s="25">
        <v>0.18992350420140988</v>
      </c>
      <c r="CK139" s="25">
        <v>29.61703249440226</v>
      </c>
      <c r="CL139" s="25">
        <v>75.221813621082902</v>
      </c>
      <c r="CM139" s="25">
        <v>5.7333751088247933</v>
      </c>
      <c r="CN139" s="25">
        <v>161.86143746769764</v>
      </c>
      <c r="CO139" s="25">
        <v>25.496333328123971</v>
      </c>
      <c r="CP139" s="25">
        <v>1.4196675900277009</v>
      </c>
      <c r="CQ139" s="25">
        <v>0.234949215143121</v>
      </c>
      <c r="CR139" s="25">
        <v>0.36432597302648317</v>
      </c>
      <c r="CS139" s="25">
        <v>0.10721405209179878</v>
      </c>
      <c r="CT139" s="25">
        <v>9.4559397115174221E-2</v>
      </c>
      <c r="CU139" s="25">
        <v>71.356476196157601</v>
      </c>
      <c r="CV139" s="25">
        <v>12.182918969179545</v>
      </c>
      <c r="CW139" s="25">
        <v>1.4079137493452711</v>
      </c>
      <c r="CX139" s="25">
        <v>147.33742701979929</v>
      </c>
      <c r="CY139" s="25">
        <v>11.488754405036513</v>
      </c>
    </row>
    <row r="140" spans="1:103">
      <c r="A140" t="s">
        <v>177</v>
      </c>
      <c r="B140" t="s">
        <v>1090</v>
      </c>
      <c r="C140" t="s">
        <v>168</v>
      </c>
      <c r="D140" t="s">
        <v>169</v>
      </c>
      <c r="E140" t="s">
        <v>959</v>
      </c>
      <c r="F140" t="s">
        <v>189</v>
      </c>
      <c r="G140" t="s">
        <v>254</v>
      </c>
      <c r="H140">
        <v>11.44295</v>
      </c>
      <c r="I140">
        <v>7.1965899999999996</v>
      </c>
      <c r="J140">
        <v>710</v>
      </c>
      <c r="K140" t="s">
        <v>86</v>
      </c>
      <c r="L140" s="18">
        <v>1.5</v>
      </c>
      <c r="M140" t="s">
        <v>343</v>
      </c>
      <c r="N140" t="s">
        <v>331</v>
      </c>
      <c r="O140">
        <v>100</v>
      </c>
      <c r="P140" t="s">
        <v>159</v>
      </c>
      <c r="Q140">
        <v>350</v>
      </c>
      <c r="R140">
        <v>4700</v>
      </c>
      <c r="S140" t="s">
        <v>337</v>
      </c>
      <c r="T140">
        <v>1500</v>
      </c>
      <c r="W140">
        <v>2015</v>
      </c>
      <c r="X140">
        <v>1</v>
      </c>
      <c r="Y140" s="19"/>
      <c r="Z140" s="24"/>
      <c r="AA140" s="25"/>
      <c r="AB140" s="26"/>
      <c r="AC140" s="25"/>
      <c r="AD140" s="27"/>
      <c r="AE140" s="27"/>
      <c r="AF140" s="27"/>
      <c r="AG140" s="25"/>
      <c r="AH140" s="25"/>
      <c r="AI140" s="25"/>
      <c r="AJ140" s="28"/>
      <c r="AK140" s="25"/>
      <c r="AL140" s="25"/>
      <c r="AM140" s="29"/>
      <c r="AN140" s="29"/>
      <c r="AO140" s="30"/>
      <c r="AP140" s="30"/>
      <c r="AQ140" s="31"/>
      <c r="AR140" s="28"/>
      <c r="AS140" s="28"/>
      <c r="AT140" t="s">
        <v>160</v>
      </c>
      <c r="AU140">
        <v>6</v>
      </c>
      <c r="AV140" t="s">
        <v>409</v>
      </c>
      <c r="AW140" t="s">
        <v>1006</v>
      </c>
      <c r="AX140" t="s">
        <v>1091</v>
      </c>
      <c r="AY140" s="19" t="s">
        <v>389</v>
      </c>
      <c r="AZ140" s="19" t="s">
        <v>389</v>
      </c>
      <c r="BA140" s="22">
        <v>42254</v>
      </c>
      <c r="BB140" t="s">
        <v>401</v>
      </c>
      <c r="BC140" s="15">
        <v>42073</v>
      </c>
      <c r="BD140" t="s">
        <v>161</v>
      </c>
      <c r="BE140">
        <v>41</v>
      </c>
      <c r="BF140">
        <v>38</v>
      </c>
      <c r="BG140">
        <v>9.26</v>
      </c>
      <c r="BH140">
        <v>6.52</v>
      </c>
      <c r="BI140">
        <v>1.04</v>
      </c>
      <c r="BJ140">
        <v>0.64600000000000002</v>
      </c>
      <c r="BK140">
        <v>0.11600000000000001</v>
      </c>
      <c r="BL140">
        <v>9.9</v>
      </c>
      <c r="BM140">
        <f t="shared" si="8"/>
        <v>84.776902887139101</v>
      </c>
      <c r="BN140">
        <v>0.23200000000000001</v>
      </c>
      <c r="BO140">
        <v>21</v>
      </c>
      <c r="BP140">
        <f t="shared" si="12"/>
        <v>6510.1125692621736</v>
      </c>
      <c r="BQ140">
        <f t="shared" si="11"/>
        <v>4938.6666666666661</v>
      </c>
      <c r="BR140">
        <f t="shared" si="9"/>
        <v>6.5101125692621737</v>
      </c>
      <c r="BS140">
        <f t="shared" si="9"/>
        <v>4.9386666666666663</v>
      </c>
      <c r="BT140">
        <f t="shared" si="10"/>
        <v>11.448779235928839</v>
      </c>
      <c r="CF140" s="25">
        <v>0.54527750730282376</v>
      </c>
      <c r="CG140" s="25">
        <v>4.0175267770204484E-2</v>
      </c>
      <c r="CH140" s="25">
        <v>1.199477485472265</v>
      </c>
      <c r="CI140" s="25">
        <v>0.37991374463478483</v>
      </c>
      <c r="CJ140" s="25">
        <v>0.2423299303998234</v>
      </c>
      <c r="CK140" s="25">
        <v>27.870628566689909</v>
      </c>
      <c r="CL140" s="25">
        <v>33.231637496964659</v>
      </c>
      <c r="CM140" s="25">
        <v>2.9274328401462841</v>
      </c>
      <c r="CN140" s="25">
        <v>372.11996225988594</v>
      </c>
      <c r="CO140" s="25">
        <v>12.878099945618638</v>
      </c>
      <c r="CP140" s="25">
        <v>1.3800182481751824</v>
      </c>
      <c r="CQ140" s="25">
        <v>0.19566605839416057</v>
      </c>
      <c r="CR140" s="25">
        <v>0.37889085371493186</v>
      </c>
      <c r="CS140" s="25">
        <v>0.14331269926127416</v>
      </c>
      <c r="CT140" s="25">
        <v>0.10256620434463322</v>
      </c>
      <c r="CU140" s="25">
        <v>73.642601336380253</v>
      </c>
      <c r="CV140" s="25">
        <v>12.194616442985764</v>
      </c>
      <c r="CW140" s="25">
        <v>2.0640423755678778</v>
      </c>
      <c r="CX140" s="25">
        <v>204.98858433235071</v>
      </c>
      <c r="CY140" s="25">
        <v>7.6119096309849388</v>
      </c>
    </row>
    <row r="141" spans="1:103">
      <c r="A141" t="s">
        <v>177</v>
      </c>
      <c r="B141" t="s">
        <v>1090</v>
      </c>
      <c r="C141" t="s">
        <v>168</v>
      </c>
      <c r="D141" t="s">
        <v>169</v>
      </c>
      <c r="E141" t="s">
        <v>959</v>
      </c>
      <c r="F141" t="s">
        <v>190</v>
      </c>
      <c r="G141" t="s">
        <v>255</v>
      </c>
      <c r="H141">
        <v>11.460789999999999</v>
      </c>
      <c r="I141">
        <v>7.1477199999999996</v>
      </c>
      <c r="J141">
        <v>704</v>
      </c>
      <c r="K141" t="s">
        <v>87</v>
      </c>
      <c r="L141" s="18">
        <v>2.5</v>
      </c>
      <c r="M141" t="s">
        <v>333</v>
      </c>
      <c r="N141" t="s">
        <v>331</v>
      </c>
      <c r="O141">
        <v>2000</v>
      </c>
      <c r="P141" t="s">
        <v>159</v>
      </c>
      <c r="Q141">
        <v>900</v>
      </c>
      <c r="R141">
        <v>15000</v>
      </c>
      <c r="S141" t="s">
        <v>334</v>
      </c>
      <c r="T141">
        <v>4300</v>
      </c>
      <c r="W141">
        <v>2015</v>
      </c>
      <c r="X141">
        <v>1</v>
      </c>
      <c r="Y141" s="19" t="s">
        <v>389</v>
      </c>
      <c r="Z141" s="24">
        <v>5.0999999999999996</v>
      </c>
      <c r="AA141" s="32">
        <v>1.05458313867352</v>
      </c>
      <c r="AB141" s="26">
        <v>4.613387793158312E-2</v>
      </c>
      <c r="AC141" s="25">
        <v>3.9011400000000003</v>
      </c>
      <c r="AD141" s="27">
        <v>40.799999999999997</v>
      </c>
      <c r="AE141" s="27">
        <v>38.800000000000004</v>
      </c>
      <c r="AF141" s="27">
        <v>20.399999999999999</v>
      </c>
      <c r="AG141" s="25">
        <v>1.976710945721373</v>
      </c>
      <c r="AH141" s="25">
        <v>0.56096287431702563</v>
      </c>
      <c r="AI141" s="25">
        <v>0.11726126019788559</v>
      </c>
      <c r="AJ141" s="28">
        <v>6.0532571878370647E-2</v>
      </c>
      <c r="AK141" s="25">
        <v>0</v>
      </c>
      <c r="AL141" s="25">
        <f t="shared" si="5"/>
        <v>2.715467652114655</v>
      </c>
      <c r="AM141" s="29">
        <v>20.735639432552784</v>
      </c>
      <c r="AN141" s="29">
        <v>2.5010139245640111</v>
      </c>
      <c r="AO141" s="30">
        <v>21.133614312971648</v>
      </c>
      <c r="AP141" s="30">
        <v>101.52809832257148</v>
      </c>
      <c r="AQ141" s="31">
        <v>1.6279257078206788</v>
      </c>
      <c r="AR141" s="28">
        <v>8.2001399999999999E-3</v>
      </c>
      <c r="AS141" s="28">
        <v>7.6122399999999999</v>
      </c>
      <c r="AT141" t="s">
        <v>155</v>
      </c>
      <c r="AU141">
        <v>1</v>
      </c>
      <c r="AV141" t="s">
        <v>409</v>
      </c>
      <c r="AW141" t="s">
        <v>1006</v>
      </c>
      <c r="AX141" t="s">
        <v>1091</v>
      </c>
      <c r="AY141" s="19" t="s">
        <v>389</v>
      </c>
      <c r="AZ141" s="19" t="s">
        <v>389</v>
      </c>
      <c r="BA141" s="22">
        <v>42254</v>
      </c>
      <c r="BB141" t="s">
        <v>401</v>
      </c>
      <c r="BC141" s="15">
        <v>42073</v>
      </c>
      <c r="BD141" t="s">
        <v>161</v>
      </c>
      <c r="BE141">
        <v>32</v>
      </c>
      <c r="BF141">
        <v>22</v>
      </c>
      <c r="BG141">
        <v>9.14</v>
      </c>
      <c r="BH141">
        <v>3.88</v>
      </c>
      <c r="BI141">
        <v>0.96</v>
      </c>
      <c r="BJ141">
        <v>0.439</v>
      </c>
      <c r="BK141">
        <v>7.1999999999999995E-2</v>
      </c>
      <c r="BL141">
        <v>9.6999999999999993</v>
      </c>
      <c r="BM141">
        <f t="shared" si="8"/>
        <v>85.909980430528378</v>
      </c>
      <c r="BN141">
        <v>0.29199999999999998</v>
      </c>
      <c r="BO141">
        <v>18</v>
      </c>
      <c r="BP141">
        <f t="shared" si="12"/>
        <v>3934.6097233413907</v>
      </c>
      <c r="BQ141">
        <f t="shared" si="11"/>
        <v>4874.666666666667</v>
      </c>
      <c r="BR141">
        <f t="shared" si="9"/>
        <v>3.9346097233413908</v>
      </c>
      <c r="BS141">
        <f t="shared" si="9"/>
        <v>4.8746666666666671</v>
      </c>
      <c r="BT141">
        <f t="shared" si="10"/>
        <v>8.8092763900080584</v>
      </c>
      <c r="BU141">
        <v>2.9669625246548321</v>
      </c>
      <c r="BV141">
        <v>0.24245359745719108</v>
      </c>
      <c r="BW141">
        <v>2.0309996410493256</v>
      </c>
      <c r="BX141">
        <v>0.38177545408261493</v>
      </c>
      <c r="BY141">
        <v>0.20793073351525351</v>
      </c>
      <c r="BZ141">
        <v>0.16392522882039257</v>
      </c>
      <c r="CA141">
        <v>8.9345382344385467</v>
      </c>
      <c r="CB141">
        <v>145.72346841455914</v>
      </c>
      <c r="CC141">
        <v>67.407766020687134</v>
      </c>
      <c r="CD141">
        <v>14.354532117437438</v>
      </c>
      <c r="CE141">
        <v>3.5222578334616546</v>
      </c>
      <c r="CF141" s="25"/>
      <c r="CG141" s="25"/>
      <c r="CH141" s="25"/>
      <c r="CI141" s="25"/>
      <c r="CJ141" s="25"/>
      <c r="CK141" s="25"/>
      <c r="CL141" s="25"/>
      <c r="CM141" s="25"/>
      <c r="CN141" s="25"/>
      <c r="CO141" s="25"/>
      <c r="CP141" s="25"/>
      <c r="CQ141" s="25"/>
      <c r="CR141" s="25"/>
      <c r="CS141" s="25"/>
      <c r="CT141" s="25"/>
      <c r="CU141" s="25"/>
      <c r="CV141" s="25"/>
      <c r="CW141" s="25"/>
      <c r="CX141" s="25"/>
      <c r="CY141" s="25"/>
    </row>
    <row r="142" spans="1:103">
      <c r="A142" t="s">
        <v>177</v>
      </c>
      <c r="B142" t="s">
        <v>1090</v>
      </c>
      <c r="C142" t="s">
        <v>168</v>
      </c>
      <c r="D142" t="s">
        <v>169</v>
      </c>
      <c r="E142" t="s">
        <v>959</v>
      </c>
      <c r="F142" t="s">
        <v>190</v>
      </c>
      <c r="G142" t="s">
        <v>255</v>
      </c>
      <c r="H142">
        <v>11.460789999999999</v>
      </c>
      <c r="I142">
        <v>7.1477199999999996</v>
      </c>
      <c r="J142">
        <v>704</v>
      </c>
      <c r="K142" t="s">
        <v>87</v>
      </c>
      <c r="L142" s="18">
        <v>2.5</v>
      </c>
      <c r="M142" t="s">
        <v>333</v>
      </c>
      <c r="N142" t="s">
        <v>331</v>
      </c>
      <c r="O142">
        <v>2000</v>
      </c>
      <c r="P142" t="s">
        <v>159</v>
      </c>
      <c r="Q142">
        <v>900</v>
      </c>
      <c r="R142">
        <v>15000</v>
      </c>
      <c r="S142" t="s">
        <v>334</v>
      </c>
      <c r="T142">
        <v>4300</v>
      </c>
      <c r="W142">
        <v>2015</v>
      </c>
      <c r="X142">
        <v>1</v>
      </c>
      <c r="Y142" s="19"/>
      <c r="Z142" s="24"/>
      <c r="AA142" s="25"/>
      <c r="AB142" s="26"/>
      <c r="AC142" s="25"/>
      <c r="AD142" s="27"/>
      <c r="AE142" s="27"/>
      <c r="AF142" s="27"/>
      <c r="AG142" s="25"/>
      <c r="AH142" s="25"/>
      <c r="AI142" s="25"/>
      <c r="AJ142" s="28"/>
      <c r="AK142" s="25"/>
      <c r="AL142" s="25"/>
      <c r="AM142" s="29"/>
      <c r="AN142" s="29"/>
      <c r="AO142" s="30"/>
      <c r="AP142" s="30"/>
      <c r="AQ142" s="31"/>
      <c r="AR142" s="28"/>
      <c r="AS142" s="28"/>
      <c r="AT142" t="s">
        <v>156</v>
      </c>
      <c r="AU142">
        <v>2</v>
      </c>
      <c r="AV142" t="s">
        <v>409</v>
      </c>
      <c r="AW142" t="s">
        <v>1006</v>
      </c>
      <c r="AX142" t="s">
        <v>1091</v>
      </c>
      <c r="AY142" s="19" t="s">
        <v>389</v>
      </c>
      <c r="AZ142" s="19" t="s">
        <v>389</v>
      </c>
      <c r="BA142" s="22">
        <v>42254</v>
      </c>
      <c r="BB142" t="s">
        <v>401</v>
      </c>
      <c r="BC142" s="15">
        <v>42073</v>
      </c>
      <c r="BD142" t="s">
        <v>161</v>
      </c>
      <c r="BE142">
        <v>47</v>
      </c>
      <c r="BF142">
        <v>36</v>
      </c>
      <c r="BG142">
        <v>12.21</v>
      </c>
      <c r="BH142">
        <v>5.56</v>
      </c>
      <c r="BI142">
        <v>0.74</v>
      </c>
      <c r="BJ142">
        <v>0.63</v>
      </c>
      <c r="BK142">
        <v>0.11899999999999999</v>
      </c>
      <c r="BL142">
        <v>9</v>
      </c>
      <c r="BM142">
        <f t="shared" si="8"/>
        <v>84.112149532710276</v>
      </c>
      <c r="BN142">
        <v>0.35199999999999998</v>
      </c>
      <c r="BO142">
        <v>22</v>
      </c>
      <c r="BP142">
        <f t="shared" si="12"/>
        <v>5563.0566245189657</v>
      </c>
      <c r="BQ142">
        <f t="shared" si="11"/>
        <v>6512</v>
      </c>
      <c r="BR142">
        <f t="shared" si="9"/>
        <v>5.5630566245189659</v>
      </c>
      <c r="BS142">
        <f t="shared" si="9"/>
        <v>6.5119999999999996</v>
      </c>
      <c r="BT142">
        <f t="shared" si="10"/>
        <v>12.075056624518965</v>
      </c>
      <c r="BU142">
        <v>2.5692307692307694</v>
      </c>
      <c r="BV142">
        <v>0.20446631554617573</v>
      </c>
      <c r="BW142">
        <v>1.6196935133900496</v>
      </c>
      <c r="BX142">
        <v>0.70245869569250252</v>
      </c>
      <c r="BY142">
        <v>0.4233019700754716</v>
      </c>
      <c r="BZ142">
        <v>0.16944075644398762</v>
      </c>
      <c r="CA142">
        <v>7.0165781871914792</v>
      </c>
      <c r="CB142">
        <v>107.8973676785926</v>
      </c>
      <c r="CC142">
        <v>36.489451859914801</v>
      </c>
      <c r="CD142">
        <v>18.428804021147982</v>
      </c>
      <c r="CE142">
        <v>5.3920825871587583</v>
      </c>
      <c r="CF142" s="25"/>
      <c r="CG142" s="25"/>
      <c r="CH142" s="25"/>
      <c r="CI142" s="25"/>
      <c r="CJ142" s="25"/>
      <c r="CK142" s="25"/>
      <c r="CL142" s="25"/>
      <c r="CM142" s="25"/>
      <c r="CN142" s="25"/>
      <c r="CO142" s="25"/>
      <c r="CP142" s="25"/>
      <c r="CQ142" s="25"/>
      <c r="CR142" s="25"/>
      <c r="CS142" s="25"/>
      <c r="CT142" s="25"/>
      <c r="CU142" s="25"/>
      <c r="CV142" s="25"/>
      <c r="CW142" s="25"/>
      <c r="CX142" s="25"/>
      <c r="CY142" s="25"/>
    </row>
    <row r="143" spans="1:103">
      <c r="A143" t="s">
        <v>177</v>
      </c>
      <c r="B143" t="s">
        <v>1090</v>
      </c>
      <c r="C143" t="s">
        <v>168</v>
      </c>
      <c r="D143" t="s">
        <v>169</v>
      </c>
      <c r="E143" t="s">
        <v>959</v>
      </c>
      <c r="F143" t="s">
        <v>190</v>
      </c>
      <c r="G143" t="s">
        <v>255</v>
      </c>
      <c r="H143">
        <v>11.460789999999999</v>
      </c>
      <c r="I143">
        <v>7.1477199999999996</v>
      </c>
      <c r="J143">
        <v>704</v>
      </c>
      <c r="K143" t="s">
        <v>87</v>
      </c>
      <c r="L143" s="18">
        <v>2.5</v>
      </c>
      <c r="M143" t="s">
        <v>333</v>
      </c>
      <c r="N143" t="s">
        <v>331</v>
      </c>
      <c r="O143">
        <v>2000</v>
      </c>
      <c r="P143" t="s">
        <v>159</v>
      </c>
      <c r="Q143">
        <v>900</v>
      </c>
      <c r="R143">
        <v>15000</v>
      </c>
      <c r="S143" t="s">
        <v>334</v>
      </c>
      <c r="T143">
        <v>4300</v>
      </c>
      <c r="W143">
        <v>2015</v>
      </c>
      <c r="X143">
        <v>1</v>
      </c>
      <c r="Y143" s="19"/>
      <c r="Z143" s="24"/>
      <c r="AA143" s="25"/>
      <c r="AB143" s="26"/>
      <c r="AC143" s="25"/>
      <c r="AD143" s="27"/>
      <c r="AE143" s="27"/>
      <c r="AF143" s="27"/>
      <c r="AG143" s="25"/>
      <c r="AH143" s="25"/>
      <c r="AI143" s="25"/>
      <c r="AJ143" s="28"/>
      <c r="AK143" s="25"/>
      <c r="AL143" s="25"/>
      <c r="AM143" s="29"/>
      <c r="AN143" s="29"/>
      <c r="AO143" s="30"/>
      <c r="AP143" s="30"/>
      <c r="AQ143" s="31"/>
      <c r="AR143" s="28"/>
      <c r="AS143" s="28"/>
      <c r="AT143" t="s">
        <v>157</v>
      </c>
      <c r="AU143">
        <v>3</v>
      </c>
      <c r="AV143" t="s">
        <v>409</v>
      </c>
      <c r="AW143" t="s">
        <v>1006</v>
      </c>
      <c r="AX143" t="s">
        <v>1091</v>
      </c>
      <c r="AY143" s="19" t="s">
        <v>389</v>
      </c>
      <c r="AZ143" s="19" t="s">
        <v>389</v>
      </c>
      <c r="BA143" s="22">
        <v>42254</v>
      </c>
      <c r="BB143" t="s">
        <v>401</v>
      </c>
      <c r="BC143" s="15">
        <v>42073</v>
      </c>
      <c r="BD143" t="s">
        <v>161</v>
      </c>
      <c r="BE143">
        <v>37</v>
      </c>
      <c r="BF143">
        <v>39</v>
      </c>
      <c r="BG143">
        <v>11.54</v>
      </c>
      <c r="BH143">
        <v>1.34</v>
      </c>
      <c r="BI143">
        <v>1</v>
      </c>
      <c r="BJ143">
        <v>0.64500000000000002</v>
      </c>
      <c r="BK143">
        <v>0.122</v>
      </c>
      <c r="BL143">
        <v>9.1</v>
      </c>
      <c r="BM143">
        <f t="shared" si="8"/>
        <v>84.093872229465447</v>
      </c>
      <c r="BN143">
        <v>0.35899999999999999</v>
      </c>
      <c r="BO143">
        <v>27</v>
      </c>
      <c r="BP143">
        <f t="shared" si="12"/>
        <v>1338.9723138277477</v>
      </c>
      <c r="BQ143">
        <f t="shared" si="11"/>
        <v>6154.6666666666661</v>
      </c>
      <c r="BR143">
        <f t="shared" si="9"/>
        <v>1.3389723138277476</v>
      </c>
      <c r="BS143">
        <f t="shared" si="9"/>
        <v>6.1546666666666656</v>
      </c>
      <c r="BT143">
        <f t="shared" si="10"/>
        <v>7.4936389804944135</v>
      </c>
      <c r="BU143">
        <v>2.9174528301886795</v>
      </c>
      <c r="BV143">
        <v>0.19225940226241728</v>
      </c>
      <c r="BW143">
        <v>1.6698162810467827</v>
      </c>
      <c r="BX143">
        <v>0.63483024321710302</v>
      </c>
      <c r="BY143">
        <v>0.34589698945941272</v>
      </c>
      <c r="BZ143">
        <v>0.17790246110187341</v>
      </c>
      <c r="CA143">
        <v>8.4133330094019403</v>
      </c>
      <c r="CB143">
        <v>96.624621980217881</v>
      </c>
      <c r="CC143">
        <v>61.486209811725978</v>
      </c>
      <c r="CD143">
        <v>25.102238565083034</v>
      </c>
      <c r="CE143">
        <v>5.4591434745842928</v>
      </c>
      <c r="CF143" s="25"/>
      <c r="CG143" s="25"/>
      <c r="CH143" s="25"/>
      <c r="CI143" s="25"/>
      <c r="CJ143" s="25"/>
      <c r="CK143" s="25"/>
      <c r="CL143" s="25"/>
      <c r="CM143" s="25"/>
      <c r="CN143" s="25"/>
      <c r="CO143" s="25"/>
      <c r="CP143" s="25"/>
      <c r="CQ143" s="25"/>
      <c r="CR143" s="25"/>
      <c r="CS143" s="25"/>
      <c r="CT143" s="25"/>
      <c r="CU143" s="25"/>
      <c r="CV143" s="25"/>
      <c r="CW143" s="25"/>
      <c r="CX143" s="25"/>
      <c r="CY143" s="25"/>
    </row>
    <row r="144" spans="1:103">
      <c r="A144" t="s">
        <v>177</v>
      </c>
      <c r="B144" t="s">
        <v>1090</v>
      </c>
      <c r="C144" t="s">
        <v>168</v>
      </c>
      <c r="D144" t="s">
        <v>169</v>
      </c>
      <c r="E144" t="s">
        <v>959</v>
      </c>
      <c r="F144" t="s">
        <v>190</v>
      </c>
      <c r="G144" t="s">
        <v>255</v>
      </c>
      <c r="H144">
        <v>11.460789999999999</v>
      </c>
      <c r="I144">
        <v>7.1477199999999996</v>
      </c>
      <c r="J144">
        <v>704</v>
      </c>
      <c r="K144" t="s">
        <v>87</v>
      </c>
      <c r="L144" s="18">
        <v>2.5</v>
      </c>
      <c r="M144" t="s">
        <v>333</v>
      </c>
      <c r="N144" t="s">
        <v>331</v>
      </c>
      <c r="O144">
        <v>2000</v>
      </c>
      <c r="P144" t="s">
        <v>159</v>
      </c>
      <c r="Q144">
        <v>900</v>
      </c>
      <c r="R144">
        <v>15000</v>
      </c>
      <c r="S144" t="s">
        <v>334</v>
      </c>
      <c r="T144">
        <v>4300</v>
      </c>
      <c r="W144">
        <v>2015</v>
      </c>
      <c r="X144">
        <v>1</v>
      </c>
      <c r="Y144" s="19"/>
      <c r="Z144" s="24"/>
      <c r="AA144" s="25"/>
      <c r="AB144" s="26"/>
      <c r="AC144" s="25"/>
      <c r="AD144" s="27"/>
      <c r="AE144" s="27"/>
      <c r="AF144" s="27"/>
      <c r="AG144" s="25"/>
      <c r="AH144" s="25"/>
      <c r="AI144" s="25"/>
      <c r="AJ144" s="28"/>
      <c r="AK144" s="25"/>
      <c r="AL144" s="25"/>
      <c r="AM144" s="29"/>
      <c r="AN144" s="29"/>
      <c r="AO144" s="30"/>
      <c r="AP144" s="30"/>
      <c r="AQ144" s="31"/>
      <c r="AR144" s="28"/>
      <c r="AS144" s="28"/>
      <c r="AT144" t="s">
        <v>158</v>
      </c>
      <c r="AU144">
        <v>4</v>
      </c>
      <c r="AV144" t="s">
        <v>409</v>
      </c>
      <c r="AW144" t="s">
        <v>1006</v>
      </c>
      <c r="AX144" t="s">
        <v>1091</v>
      </c>
      <c r="AY144" s="19" t="s">
        <v>389</v>
      </c>
      <c r="AZ144" s="19" t="s">
        <v>389</v>
      </c>
      <c r="BA144" s="22">
        <v>42254</v>
      </c>
      <c r="BB144" t="s">
        <v>401</v>
      </c>
      <c r="BC144" s="15">
        <v>42073</v>
      </c>
      <c r="BD144" t="s">
        <v>161</v>
      </c>
      <c r="BE144">
        <v>38</v>
      </c>
      <c r="BF144">
        <v>32</v>
      </c>
      <c r="BG144">
        <v>11.2</v>
      </c>
      <c r="BH144">
        <v>6.38</v>
      </c>
      <c r="BI144">
        <v>1.18</v>
      </c>
      <c r="BJ144">
        <v>0.67100000000000004</v>
      </c>
      <c r="BK144">
        <v>0.13</v>
      </c>
      <c r="BL144">
        <v>9.5</v>
      </c>
      <c r="BM144">
        <f t="shared" ref="BM144:BM207" si="13">((BJ144)/(BJ144+BK144))*100</f>
        <v>83.770287141073666</v>
      </c>
      <c r="BN144">
        <v>0.249</v>
      </c>
      <c r="BO144">
        <v>24</v>
      </c>
      <c r="BP144">
        <f t="shared" si="12"/>
        <v>6322.6308617496106</v>
      </c>
      <c r="BQ144">
        <f t="shared" si="11"/>
        <v>5973.333333333333</v>
      </c>
      <c r="BR144">
        <f t="shared" ref="BR144:BS207" si="14">BP144/1000</f>
        <v>6.3226308617496105</v>
      </c>
      <c r="BS144">
        <f t="shared" si="14"/>
        <v>5.9733333333333327</v>
      </c>
      <c r="BT144">
        <f t="shared" ref="BT144:BT207" si="15">BR144+BS144</f>
        <v>12.295964195082943</v>
      </c>
      <c r="BU144">
        <v>2.8979871912168349</v>
      </c>
      <c r="BV144">
        <v>0.24214524993603806</v>
      </c>
      <c r="BW144">
        <v>1.684717776080348</v>
      </c>
      <c r="BX144">
        <v>0.5936417952815789</v>
      </c>
      <c r="BY144">
        <v>0.28927619593651499</v>
      </c>
      <c r="BZ144">
        <v>0.16848410061651645</v>
      </c>
      <c r="CA144">
        <v>7.3555932650596922</v>
      </c>
      <c r="CB144">
        <v>103.87125993118266</v>
      </c>
      <c r="CC144">
        <v>62.345442579610882</v>
      </c>
      <c r="CD144">
        <v>18.188491334673071</v>
      </c>
      <c r="CE144">
        <v>5.0882518271328969</v>
      </c>
      <c r="CF144" s="25"/>
      <c r="CG144" s="25"/>
      <c r="CH144" s="25"/>
      <c r="CI144" s="25"/>
      <c r="CJ144" s="25"/>
      <c r="CK144" s="25"/>
      <c r="CL144" s="25"/>
      <c r="CM144" s="25"/>
      <c r="CN144" s="25"/>
      <c r="CO144" s="25"/>
      <c r="CP144" s="25"/>
      <c r="CQ144" s="25"/>
      <c r="CR144" s="25"/>
      <c r="CS144" s="25"/>
      <c r="CT144" s="25"/>
      <c r="CU144" s="25"/>
      <c r="CV144" s="25"/>
      <c r="CW144" s="25"/>
      <c r="CX144" s="25"/>
      <c r="CY144" s="25"/>
    </row>
    <row r="145" spans="1:103">
      <c r="A145" t="s">
        <v>177</v>
      </c>
      <c r="B145" t="s">
        <v>1090</v>
      </c>
      <c r="C145" t="s">
        <v>168</v>
      </c>
      <c r="D145" t="s">
        <v>169</v>
      </c>
      <c r="E145" t="s">
        <v>959</v>
      </c>
      <c r="F145" t="s">
        <v>190</v>
      </c>
      <c r="G145" t="s">
        <v>255</v>
      </c>
      <c r="H145">
        <v>11.460789999999999</v>
      </c>
      <c r="I145">
        <v>7.1477199999999996</v>
      </c>
      <c r="J145">
        <v>704</v>
      </c>
      <c r="K145" t="s">
        <v>87</v>
      </c>
      <c r="L145" s="18">
        <v>2.5</v>
      </c>
      <c r="M145" t="s">
        <v>333</v>
      </c>
      <c r="N145" t="s">
        <v>331</v>
      </c>
      <c r="O145">
        <v>2000</v>
      </c>
      <c r="P145" t="s">
        <v>159</v>
      </c>
      <c r="Q145">
        <v>900</v>
      </c>
      <c r="R145">
        <v>15000</v>
      </c>
      <c r="S145" t="s">
        <v>334</v>
      </c>
      <c r="T145">
        <v>4300</v>
      </c>
      <c r="W145">
        <v>2015</v>
      </c>
      <c r="X145">
        <v>1</v>
      </c>
      <c r="Y145" s="19"/>
      <c r="Z145" s="24"/>
      <c r="AA145" s="25"/>
      <c r="AB145" s="26"/>
      <c r="AC145" s="25"/>
      <c r="AD145" s="27"/>
      <c r="AE145" s="27"/>
      <c r="AF145" s="27"/>
      <c r="AG145" s="25"/>
      <c r="AH145" s="25"/>
      <c r="AI145" s="25"/>
      <c r="AJ145" s="28"/>
      <c r="AK145" s="25"/>
      <c r="AL145" s="25"/>
      <c r="AM145" s="29"/>
      <c r="AN145" s="29"/>
      <c r="AO145" s="30"/>
      <c r="AP145" s="30"/>
      <c r="AQ145" s="31"/>
      <c r="AR145" s="28"/>
      <c r="AS145" s="28"/>
      <c r="AT145" t="s">
        <v>159</v>
      </c>
      <c r="AU145">
        <v>5</v>
      </c>
      <c r="AV145" t="s">
        <v>409</v>
      </c>
      <c r="AW145" t="s">
        <v>1006</v>
      </c>
      <c r="AX145" t="s">
        <v>1091</v>
      </c>
      <c r="AY145" s="19" t="s">
        <v>389</v>
      </c>
      <c r="AZ145" s="19" t="s">
        <v>389</v>
      </c>
      <c r="BA145" s="22">
        <v>42254</v>
      </c>
      <c r="BB145" t="s">
        <v>401</v>
      </c>
      <c r="BC145" s="15">
        <v>42073</v>
      </c>
      <c r="BD145" t="s">
        <v>161</v>
      </c>
      <c r="BE145">
        <v>39</v>
      </c>
      <c r="BF145">
        <v>41</v>
      </c>
      <c r="BG145">
        <v>12.24</v>
      </c>
      <c r="BH145">
        <v>8.84</v>
      </c>
      <c r="BI145">
        <v>1.1399999999999999</v>
      </c>
      <c r="BJ145">
        <v>0.69899999999999995</v>
      </c>
      <c r="BK145">
        <v>0.13</v>
      </c>
      <c r="BL145">
        <v>9.3000000000000007</v>
      </c>
      <c r="BM145">
        <f t="shared" si="13"/>
        <v>84.31845597104946</v>
      </c>
      <c r="BN145">
        <v>0.34899999999999998</v>
      </c>
      <c r="BO145">
        <v>27</v>
      </c>
      <c r="BP145">
        <f t="shared" si="12"/>
        <v>8837.3236831523918</v>
      </c>
      <c r="BQ145">
        <f t="shared" si="11"/>
        <v>6527.9999999999991</v>
      </c>
      <c r="BR145">
        <f t="shared" si="14"/>
        <v>8.8373236831523911</v>
      </c>
      <c r="BS145">
        <f t="shared" si="14"/>
        <v>6.5279999999999987</v>
      </c>
      <c r="BT145">
        <f t="shared" si="15"/>
        <v>15.36532368315239</v>
      </c>
      <c r="BU145">
        <v>2.8806262230919764</v>
      </c>
      <c r="BV145">
        <v>0.23319632754698402</v>
      </c>
      <c r="BW145">
        <v>1.8577913312866994</v>
      </c>
      <c r="BX145">
        <v>0.59024347945369882</v>
      </c>
      <c r="BY145">
        <v>0.3295753142010609</v>
      </c>
      <c r="BZ145">
        <v>0.17601585443454942</v>
      </c>
      <c r="CA145">
        <v>7.5676349583744127</v>
      </c>
      <c r="CB145">
        <v>113.63950428866823</v>
      </c>
      <c r="CC145">
        <v>57.756784967072534</v>
      </c>
      <c r="CD145">
        <v>20.698465562282848</v>
      </c>
      <c r="CE145">
        <v>5.1115274488938525</v>
      </c>
      <c r="CF145" s="25">
        <v>0.49770431588613412</v>
      </c>
      <c r="CG145" s="25">
        <v>3.2254361799816347E-2</v>
      </c>
      <c r="CH145" s="25">
        <v>0.84432239179115309</v>
      </c>
      <c r="CI145" s="25">
        <v>0.3751395748133714</v>
      </c>
      <c r="CJ145" s="25">
        <v>0.23146135356528263</v>
      </c>
      <c r="CK145" s="25">
        <v>25.78695472806524</v>
      </c>
      <c r="CL145" s="25">
        <v>32.81403354581866</v>
      </c>
      <c r="CM145" s="25">
        <v>2.8906453805794388</v>
      </c>
      <c r="CN145" s="25">
        <v>159.90564436151473</v>
      </c>
      <c r="CO145" s="25">
        <v>8.9093636318293026</v>
      </c>
      <c r="CP145" s="25"/>
      <c r="CQ145" s="25"/>
      <c r="CR145" s="25"/>
      <c r="CS145" s="25"/>
      <c r="CT145" s="25"/>
      <c r="CU145" s="25"/>
      <c r="CV145" s="25"/>
      <c r="CW145" s="25"/>
      <c r="CX145" s="25"/>
      <c r="CY145" s="25"/>
    </row>
    <row r="146" spans="1:103">
      <c r="A146" t="s">
        <v>177</v>
      </c>
      <c r="B146" t="s">
        <v>1090</v>
      </c>
      <c r="C146" t="s">
        <v>168</v>
      </c>
      <c r="D146" t="s">
        <v>169</v>
      </c>
      <c r="E146" t="s">
        <v>959</v>
      </c>
      <c r="F146" t="s">
        <v>190</v>
      </c>
      <c r="G146" t="s">
        <v>255</v>
      </c>
      <c r="H146">
        <v>11.460789999999999</v>
      </c>
      <c r="I146">
        <v>7.1477199999999996</v>
      </c>
      <c r="J146">
        <v>704</v>
      </c>
      <c r="K146" t="s">
        <v>87</v>
      </c>
      <c r="L146" s="18">
        <v>2.5</v>
      </c>
      <c r="M146" t="s">
        <v>333</v>
      </c>
      <c r="N146" t="s">
        <v>331</v>
      </c>
      <c r="O146">
        <v>2000</v>
      </c>
      <c r="P146" t="s">
        <v>159</v>
      </c>
      <c r="Q146">
        <v>900</v>
      </c>
      <c r="R146">
        <v>15000</v>
      </c>
      <c r="S146" t="s">
        <v>334</v>
      </c>
      <c r="T146">
        <v>4300</v>
      </c>
      <c r="W146">
        <v>2015</v>
      </c>
      <c r="X146">
        <v>1</v>
      </c>
      <c r="Y146" s="19"/>
      <c r="Z146" s="24"/>
      <c r="AA146" s="25"/>
      <c r="AB146" s="26"/>
      <c r="AC146" s="25"/>
      <c r="AD146" s="27"/>
      <c r="AE146" s="27"/>
      <c r="AF146" s="27"/>
      <c r="AG146" s="25"/>
      <c r="AH146" s="25"/>
      <c r="AI146" s="25"/>
      <c r="AJ146" s="28"/>
      <c r="AK146" s="25"/>
      <c r="AL146" s="25"/>
      <c r="AM146" s="29"/>
      <c r="AN146" s="29"/>
      <c r="AO146" s="30"/>
      <c r="AP146" s="30"/>
      <c r="AQ146" s="31"/>
      <c r="AR146" s="28"/>
      <c r="AS146" s="28"/>
      <c r="AT146" t="s">
        <v>160</v>
      </c>
      <c r="AU146">
        <v>6</v>
      </c>
      <c r="AV146" t="s">
        <v>409</v>
      </c>
      <c r="AW146" t="s">
        <v>1006</v>
      </c>
      <c r="AX146" t="s">
        <v>1091</v>
      </c>
      <c r="AY146" s="19" t="s">
        <v>389</v>
      </c>
      <c r="AZ146" s="19" t="s">
        <v>389</v>
      </c>
      <c r="BA146" s="22">
        <v>42254</v>
      </c>
      <c r="BB146" t="s">
        <v>401</v>
      </c>
      <c r="BC146" s="15">
        <v>42073</v>
      </c>
      <c r="BD146" t="s">
        <v>161</v>
      </c>
      <c r="BE146">
        <v>30</v>
      </c>
      <c r="BF146">
        <v>42</v>
      </c>
      <c r="BG146">
        <v>12.6</v>
      </c>
      <c r="BH146">
        <v>9.16</v>
      </c>
      <c r="BI146">
        <v>1.32</v>
      </c>
      <c r="BJ146">
        <v>0.55100000000000005</v>
      </c>
      <c r="BK146">
        <v>0.13</v>
      </c>
      <c r="BL146">
        <v>7.7</v>
      </c>
      <c r="BM146">
        <f t="shared" si="13"/>
        <v>80.910425844346548</v>
      </c>
      <c r="BN146">
        <v>0.29499999999999998</v>
      </c>
      <c r="BO146">
        <v>26</v>
      </c>
      <c r="BP146">
        <f t="shared" si="12"/>
        <v>8942.1144990546381</v>
      </c>
      <c r="BQ146">
        <f t="shared" si="11"/>
        <v>6720</v>
      </c>
      <c r="BR146">
        <f t="shared" si="14"/>
        <v>8.9421144990546377</v>
      </c>
      <c r="BS146">
        <f t="shared" si="14"/>
        <v>6.72</v>
      </c>
      <c r="BT146">
        <f t="shared" si="15"/>
        <v>15.662114499054638</v>
      </c>
      <c r="BU146">
        <v>2.8897338403041823</v>
      </c>
      <c r="BV146">
        <v>0.22984861019336761</v>
      </c>
      <c r="BW146">
        <v>1.8576063865199661</v>
      </c>
      <c r="BX146">
        <v>0.46703102953447717</v>
      </c>
      <c r="BY146">
        <v>0.22053593740626645</v>
      </c>
      <c r="BZ146">
        <v>0.17501387132884388</v>
      </c>
      <c r="CA146">
        <v>6.991660441454262</v>
      </c>
      <c r="CB146">
        <v>118.17282576317837</v>
      </c>
      <c r="CC146">
        <v>51.874346122570451</v>
      </c>
      <c r="CD146">
        <v>19.772659970706538</v>
      </c>
      <c r="CE146">
        <v>16.238351597444325</v>
      </c>
      <c r="CF146" s="25"/>
      <c r="CG146" s="25"/>
      <c r="CH146" s="25"/>
      <c r="CI146" s="25"/>
      <c r="CJ146" s="25"/>
      <c r="CK146" s="25"/>
      <c r="CL146" s="25"/>
      <c r="CM146" s="25"/>
      <c r="CN146" s="25"/>
      <c r="CO146" s="25"/>
      <c r="CP146" s="25"/>
      <c r="CQ146" s="25"/>
      <c r="CR146" s="25"/>
      <c r="CS146" s="25"/>
      <c r="CT146" s="25"/>
      <c r="CU146" s="25"/>
      <c r="CV146" s="25"/>
      <c r="CW146" s="25"/>
      <c r="CX146" s="25"/>
      <c r="CY146" s="25"/>
    </row>
    <row r="147" spans="1:103">
      <c r="A147" t="s">
        <v>177</v>
      </c>
      <c r="B147" t="s">
        <v>1090</v>
      </c>
      <c r="C147" t="s">
        <v>168</v>
      </c>
      <c r="D147" t="s">
        <v>169</v>
      </c>
      <c r="E147" t="s">
        <v>959</v>
      </c>
      <c r="F147" t="s">
        <v>190</v>
      </c>
      <c r="G147" t="s">
        <v>256</v>
      </c>
      <c r="H147">
        <v>11.46064</v>
      </c>
      <c r="I147">
        <v>7.1487400000000001</v>
      </c>
      <c r="J147">
        <v>708</v>
      </c>
      <c r="K147" t="s">
        <v>88</v>
      </c>
      <c r="L147" s="18">
        <v>1</v>
      </c>
      <c r="M147" t="s">
        <v>326</v>
      </c>
      <c r="N147" t="s">
        <v>331</v>
      </c>
      <c r="O147">
        <v>500</v>
      </c>
      <c r="P147" t="s">
        <v>159</v>
      </c>
      <c r="Q147">
        <v>300</v>
      </c>
      <c r="R147">
        <v>3900</v>
      </c>
      <c r="W147">
        <v>2015</v>
      </c>
      <c r="X147">
        <v>1</v>
      </c>
      <c r="Y147" s="19" t="s">
        <v>389</v>
      </c>
      <c r="Z147" s="24">
        <v>6.2</v>
      </c>
      <c r="AA147" s="32">
        <v>0.90546810310792847</v>
      </c>
      <c r="AB147" s="26">
        <v>4.4738870884103991E-2</v>
      </c>
      <c r="AC147" s="25">
        <v>9.0206400000000002</v>
      </c>
      <c r="AD147" s="27">
        <v>38.400000000000006</v>
      </c>
      <c r="AE147" s="27">
        <v>29.199999999999989</v>
      </c>
      <c r="AF147" s="27">
        <v>32.4</v>
      </c>
      <c r="AG147" s="25">
        <v>3.7497806138139187</v>
      </c>
      <c r="AH147" s="25">
        <v>0.66355068577396903</v>
      </c>
      <c r="AI147" s="25">
        <v>0.33269146045623493</v>
      </c>
      <c r="AJ147" s="28">
        <v>7.7414811849190843E-2</v>
      </c>
      <c r="AK147" s="25">
        <v>0</v>
      </c>
      <c r="AL147" s="25">
        <f t="shared" si="5"/>
        <v>4.8234375718933133</v>
      </c>
      <c r="AM147" s="29">
        <v>12.010205695560835</v>
      </c>
      <c r="AN147" s="29">
        <v>2.5010139245640111</v>
      </c>
      <c r="AO147" s="30">
        <v>20.503895164539465</v>
      </c>
      <c r="AP147" s="30">
        <v>71.124389415005027</v>
      </c>
      <c r="AQ147" s="31">
        <v>1.6583796605946377</v>
      </c>
      <c r="AR147" s="28">
        <v>3.4915500000000002E-2</v>
      </c>
      <c r="AS147" s="28">
        <v>7.4579000000000004</v>
      </c>
      <c r="AT147" t="s">
        <v>155</v>
      </c>
      <c r="AU147">
        <v>1</v>
      </c>
      <c r="AV147" t="s">
        <v>409</v>
      </c>
      <c r="AW147" t="s">
        <v>1006</v>
      </c>
      <c r="AX147" t="s">
        <v>1091</v>
      </c>
      <c r="AY147" s="19" t="s">
        <v>389</v>
      </c>
      <c r="AZ147" s="19" t="s">
        <v>389</v>
      </c>
      <c r="BA147" s="22">
        <v>42254</v>
      </c>
      <c r="BB147" t="s">
        <v>401</v>
      </c>
      <c r="BC147" s="15">
        <v>42073</v>
      </c>
      <c r="BD147" t="s">
        <v>161</v>
      </c>
      <c r="BE147">
        <v>39</v>
      </c>
      <c r="BF147">
        <v>38</v>
      </c>
      <c r="BG147">
        <v>7.18</v>
      </c>
      <c r="BH147">
        <v>2.62</v>
      </c>
      <c r="BI147">
        <v>0.42</v>
      </c>
      <c r="BJ147">
        <v>0.23100000000000001</v>
      </c>
      <c r="BK147">
        <v>4.7E-2</v>
      </c>
      <c r="BL147">
        <v>9</v>
      </c>
      <c r="BM147">
        <f t="shared" si="13"/>
        <v>83.093525179856115</v>
      </c>
      <c r="BN147">
        <v>0.52100000000000002</v>
      </c>
      <c r="BO147">
        <v>26</v>
      </c>
      <c r="BP147">
        <f t="shared" si="12"/>
        <v>2589.6938919452678</v>
      </c>
      <c r="BQ147">
        <f t="shared" si="11"/>
        <v>3829.333333333333</v>
      </c>
      <c r="BR147">
        <f t="shared" si="14"/>
        <v>2.5896938919452679</v>
      </c>
      <c r="BS147">
        <f t="shared" si="14"/>
        <v>3.829333333333333</v>
      </c>
      <c r="BT147">
        <f t="shared" si="15"/>
        <v>6.4190272252786009</v>
      </c>
      <c r="BU147">
        <v>2.1722810394610201</v>
      </c>
      <c r="BV147">
        <v>0.1231193964714897</v>
      </c>
      <c r="BW147">
        <v>1.8093580086321146</v>
      </c>
      <c r="BX147">
        <v>0.7211045745725444</v>
      </c>
      <c r="BY147">
        <v>0.40328677633389171</v>
      </c>
      <c r="BZ147">
        <v>0.16284564275724764</v>
      </c>
      <c r="CA147">
        <v>7.1686851322632661</v>
      </c>
      <c r="CB147">
        <v>137.39623154166429</v>
      </c>
      <c r="CC147">
        <v>39.097774852084306</v>
      </c>
      <c r="CD147">
        <v>18.239486399671936</v>
      </c>
      <c r="CE147">
        <v>4.7910222114255019</v>
      </c>
      <c r="CF147" s="25">
        <v>0.67022263450834885</v>
      </c>
      <c r="CG147" s="25">
        <v>3.9795918367346937E-2</v>
      </c>
      <c r="CH147" s="25">
        <v>0.90936658056243602</v>
      </c>
      <c r="CI147" s="25">
        <v>0.54424001898939978</v>
      </c>
      <c r="CJ147" s="25">
        <v>0.23695870387262236</v>
      </c>
      <c r="CK147" s="25">
        <v>37.128970668037319</v>
      </c>
      <c r="CL147" s="25">
        <v>56.696208705028802</v>
      </c>
      <c r="CM147" s="25">
        <v>2.9592999962488169</v>
      </c>
      <c r="CN147" s="25">
        <v>210.91844593335043</v>
      </c>
      <c r="CO147" s="25">
        <v>14.310536665517152</v>
      </c>
      <c r="CP147" s="25">
        <v>1.2627281460134487</v>
      </c>
      <c r="CQ147" s="25">
        <v>0.19212295869356388</v>
      </c>
      <c r="CR147" s="25">
        <v>0.17163666068596656</v>
      </c>
      <c r="CS147" s="25">
        <v>0.14851758833892242</v>
      </c>
      <c r="CT147" s="25">
        <v>9.4007460349533611E-2</v>
      </c>
      <c r="CU147" s="25">
        <v>78.594422041141982</v>
      </c>
      <c r="CV147" s="25">
        <v>18.64136449288527</v>
      </c>
      <c r="CW147" s="25">
        <v>0.78178629247725706</v>
      </c>
      <c r="CX147" s="25">
        <v>212.43344336531666</v>
      </c>
      <c r="CY147" s="25">
        <v>12.585592448851841</v>
      </c>
    </row>
    <row r="148" spans="1:103">
      <c r="A148" t="s">
        <v>177</v>
      </c>
      <c r="B148" t="s">
        <v>1090</v>
      </c>
      <c r="C148" t="s">
        <v>168</v>
      </c>
      <c r="D148" t="s">
        <v>169</v>
      </c>
      <c r="E148" t="s">
        <v>959</v>
      </c>
      <c r="F148" t="s">
        <v>190</v>
      </c>
      <c r="G148" t="s">
        <v>256</v>
      </c>
      <c r="H148">
        <v>11.46064</v>
      </c>
      <c r="I148">
        <v>7.1487400000000001</v>
      </c>
      <c r="J148">
        <v>708</v>
      </c>
      <c r="K148" t="s">
        <v>88</v>
      </c>
      <c r="L148" s="18">
        <v>1</v>
      </c>
      <c r="M148" t="s">
        <v>326</v>
      </c>
      <c r="N148" t="s">
        <v>331</v>
      </c>
      <c r="O148">
        <v>500</v>
      </c>
      <c r="P148" t="s">
        <v>159</v>
      </c>
      <c r="Q148">
        <v>300</v>
      </c>
      <c r="R148">
        <v>3900</v>
      </c>
      <c r="W148">
        <v>2015</v>
      </c>
      <c r="X148">
        <v>1</v>
      </c>
      <c r="Y148" s="19"/>
      <c r="Z148" s="24"/>
      <c r="AA148" s="25"/>
      <c r="AB148" s="26"/>
      <c r="AC148" s="25"/>
      <c r="AD148" s="27"/>
      <c r="AE148" s="27"/>
      <c r="AF148" s="27"/>
      <c r="AG148" s="25"/>
      <c r="AH148" s="25"/>
      <c r="AI148" s="25"/>
      <c r="AJ148" s="28"/>
      <c r="AK148" s="25"/>
      <c r="AL148" s="25"/>
      <c r="AM148" s="29"/>
      <c r="AN148" s="29"/>
      <c r="AO148" s="30"/>
      <c r="AP148" s="30"/>
      <c r="AQ148" s="31"/>
      <c r="AR148" s="28"/>
      <c r="AS148" s="28"/>
      <c r="AT148" t="s">
        <v>156</v>
      </c>
      <c r="AU148">
        <v>2</v>
      </c>
      <c r="AV148" t="s">
        <v>409</v>
      </c>
      <c r="AW148" t="s">
        <v>1006</v>
      </c>
      <c r="AX148" t="s">
        <v>1091</v>
      </c>
      <c r="AY148" s="19" t="s">
        <v>389</v>
      </c>
      <c r="AZ148" s="19" t="s">
        <v>389</v>
      </c>
      <c r="BA148" s="22">
        <v>42254</v>
      </c>
      <c r="BB148" t="s">
        <v>401</v>
      </c>
      <c r="BC148" s="15">
        <v>42073</v>
      </c>
      <c r="BD148" t="s">
        <v>161</v>
      </c>
      <c r="BE148">
        <v>29</v>
      </c>
      <c r="BF148">
        <v>28</v>
      </c>
      <c r="BG148">
        <v>5.74</v>
      </c>
      <c r="BH148">
        <v>3</v>
      </c>
      <c r="BI148">
        <v>0.6</v>
      </c>
      <c r="BJ148">
        <v>0.34499999999999997</v>
      </c>
      <c r="BK148">
        <v>7.6999999999999999E-2</v>
      </c>
      <c r="BL148">
        <v>10.199999999999999</v>
      </c>
      <c r="BM148">
        <f t="shared" si="13"/>
        <v>81.753554502369667</v>
      </c>
      <c r="BN148">
        <v>0.38300000000000001</v>
      </c>
      <c r="BO148">
        <v>24</v>
      </c>
      <c r="BP148">
        <f t="shared" si="12"/>
        <v>2879.0075271814885</v>
      </c>
      <c r="BQ148">
        <f t="shared" si="11"/>
        <v>3061.333333333333</v>
      </c>
      <c r="BR148">
        <f t="shared" si="14"/>
        <v>2.8790075271814883</v>
      </c>
      <c r="BS148">
        <f t="shared" si="14"/>
        <v>3.0613333333333332</v>
      </c>
      <c r="BT148">
        <f t="shared" si="15"/>
        <v>5.9403408605148211</v>
      </c>
      <c r="BU148">
        <v>2.3235294117647061</v>
      </c>
      <c r="BV148">
        <v>0.21754418888528676</v>
      </c>
      <c r="BW148">
        <v>1.9143244078180377</v>
      </c>
      <c r="BX148">
        <v>0.68847097038590754</v>
      </c>
      <c r="BY148">
        <v>0.34081117099459746</v>
      </c>
      <c r="BZ148">
        <v>0.14630383379369052</v>
      </c>
      <c r="CA148">
        <v>6.9023135224784413</v>
      </c>
      <c r="CB148">
        <v>90.676365298968619</v>
      </c>
      <c r="CC148">
        <v>41.300498624806139</v>
      </c>
      <c r="CD148">
        <v>13.866711176050657</v>
      </c>
      <c r="CE148">
        <v>4.8384365609300737</v>
      </c>
      <c r="CF148" s="25">
        <v>0.69145873320537432</v>
      </c>
      <c r="CG148" s="25">
        <v>5.6909788867562386E-2</v>
      </c>
      <c r="CH148" s="25">
        <v>0.92319077834987673</v>
      </c>
      <c r="CI148" s="25">
        <v>0.23476598095120543</v>
      </c>
      <c r="CJ148" s="25">
        <v>0.27726674659224965</v>
      </c>
      <c r="CK148" s="25">
        <v>25.540071485096686</v>
      </c>
      <c r="CL148" s="25">
        <v>43.654796880965364</v>
      </c>
      <c r="CM148" s="25">
        <v>2.8629704607079267</v>
      </c>
      <c r="CN148" s="25">
        <v>455.2818980333181</v>
      </c>
      <c r="CO148" s="25">
        <v>20.045877293341867</v>
      </c>
      <c r="CP148" s="25">
        <v>1.1841864716636197</v>
      </c>
      <c r="CQ148" s="25">
        <v>0.24853747714808044</v>
      </c>
      <c r="CR148" s="25">
        <v>0.16177283993574815</v>
      </c>
      <c r="CS148" s="25">
        <v>0.16461834147002699</v>
      </c>
      <c r="CT148" s="25">
        <v>9.5256914115375013E-2</v>
      </c>
      <c r="CU148" s="25">
        <v>75.907868278395284</v>
      </c>
      <c r="CV148" s="25">
        <v>12.445559064546471</v>
      </c>
      <c r="CW148" s="25">
        <v>1.4382656381111663</v>
      </c>
      <c r="CX148" s="25">
        <v>96.073312278671679</v>
      </c>
      <c r="CY148" s="25">
        <v>10.417583976119532</v>
      </c>
    </row>
    <row r="149" spans="1:103">
      <c r="A149" t="s">
        <v>177</v>
      </c>
      <c r="B149" t="s">
        <v>1090</v>
      </c>
      <c r="C149" t="s">
        <v>168</v>
      </c>
      <c r="D149" t="s">
        <v>169</v>
      </c>
      <c r="E149" t="s">
        <v>959</v>
      </c>
      <c r="F149" t="s">
        <v>190</v>
      </c>
      <c r="G149" t="s">
        <v>256</v>
      </c>
      <c r="H149">
        <v>11.46064</v>
      </c>
      <c r="I149">
        <v>7.1487400000000001</v>
      </c>
      <c r="J149">
        <v>708</v>
      </c>
      <c r="K149" t="s">
        <v>88</v>
      </c>
      <c r="L149" s="18">
        <v>1</v>
      </c>
      <c r="M149" t="s">
        <v>326</v>
      </c>
      <c r="N149" t="s">
        <v>331</v>
      </c>
      <c r="O149">
        <v>500</v>
      </c>
      <c r="P149" t="s">
        <v>159</v>
      </c>
      <c r="Q149">
        <v>300</v>
      </c>
      <c r="R149">
        <v>3900</v>
      </c>
      <c r="W149">
        <v>2015</v>
      </c>
      <c r="X149">
        <v>1</v>
      </c>
      <c r="Y149" s="19"/>
      <c r="Z149" s="24"/>
      <c r="AA149" s="25"/>
      <c r="AB149" s="26"/>
      <c r="AC149" s="25"/>
      <c r="AD149" s="27"/>
      <c r="AE149" s="27"/>
      <c r="AF149" s="27"/>
      <c r="AG149" s="25"/>
      <c r="AH149" s="25"/>
      <c r="AI149" s="25"/>
      <c r="AJ149" s="28"/>
      <c r="AK149" s="25"/>
      <c r="AL149" s="25"/>
      <c r="AM149" s="29"/>
      <c r="AN149" s="29"/>
      <c r="AO149" s="30"/>
      <c r="AP149" s="30"/>
      <c r="AQ149" s="31"/>
      <c r="AR149" s="28"/>
      <c r="AS149" s="28"/>
      <c r="AT149" t="s">
        <v>157</v>
      </c>
      <c r="AU149">
        <v>3</v>
      </c>
      <c r="AV149" t="s">
        <v>409</v>
      </c>
      <c r="AW149" t="s">
        <v>1006</v>
      </c>
      <c r="AX149" t="s">
        <v>1091</v>
      </c>
      <c r="AY149" s="19" t="s">
        <v>389</v>
      </c>
      <c r="AZ149" s="19" t="s">
        <v>389</v>
      </c>
      <c r="BA149" s="22">
        <v>42254</v>
      </c>
      <c r="BB149" t="s">
        <v>401</v>
      </c>
      <c r="BC149" s="15">
        <v>42073</v>
      </c>
      <c r="BD149" t="s">
        <v>161</v>
      </c>
      <c r="BE149">
        <v>41</v>
      </c>
      <c r="BF149">
        <v>28</v>
      </c>
      <c r="BG149">
        <v>6.5</v>
      </c>
      <c r="BH149">
        <v>2.7</v>
      </c>
      <c r="BI149">
        <v>0.5</v>
      </c>
      <c r="BJ149">
        <v>0.68400000000000005</v>
      </c>
      <c r="BK149">
        <v>0.09</v>
      </c>
      <c r="BL149">
        <v>9.6999999999999993</v>
      </c>
      <c r="BM149">
        <f t="shared" si="13"/>
        <v>88.372093023255815</v>
      </c>
      <c r="BN149">
        <v>0.312</v>
      </c>
      <c r="BO149">
        <v>30</v>
      </c>
      <c r="BP149">
        <f t="shared" si="12"/>
        <v>2816.4705882352937</v>
      </c>
      <c r="BQ149">
        <f t="shared" si="11"/>
        <v>3466.6666666666665</v>
      </c>
      <c r="BR149">
        <f t="shared" si="14"/>
        <v>2.8164705882352936</v>
      </c>
      <c r="BS149">
        <f t="shared" si="14"/>
        <v>3.4666666666666663</v>
      </c>
      <c r="BT149">
        <f t="shared" si="15"/>
        <v>6.28313725490196</v>
      </c>
      <c r="CF149" s="25">
        <v>0.80537534754402229</v>
      </c>
      <c r="CG149" s="25">
        <v>4.8563484708063029E-2</v>
      </c>
      <c r="CH149" s="25">
        <v>1.5128359960370836</v>
      </c>
      <c r="CI149" s="25">
        <v>0.32945202436186916</v>
      </c>
      <c r="CJ149" s="25">
        <v>0.15610501405383931</v>
      </c>
      <c r="CK149" s="25">
        <v>25.401037045794617</v>
      </c>
      <c r="CL149" s="25">
        <v>48.759321601210765</v>
      </c>
      <c r="CM149" s="25">
        <v>2.9461799470043637</v>
      </c>
      <c r="CN149" s="25">
        <v>186.48053138307267</v>
      </c>
      <c r="CO149" s="25">
        <v>15.530197904796269</v>
      </c>
      <c r="CP149" s="25">
        <v>1.5531609195402298</v>
      </c>
      <c r="CQ149" s="25">
        <v>0.21781609195402302</v>
      </c>
      <c r="CR149" s="25">
        <v>0.16952810220088099</v>
      </c>
      <c r="CS149" s="25">
        <v>0.16510370267337846</v>
      </c>
      <c r="CT149" s="25">
        <v>0.10092701675720282</v>
      </c>
      <c r="CU149" s="25">
        <v>76.881429514763255</v>
      </c>
      <c r="CV149" s="25">
        <v>12.482253587586904</v>
      </c>
      <c r="CW149" s="25">
        <v>1.4425062247591598</v>
      </c>
      <c r="CX149" s="25">
        <v>150.95751122175997</v>
      </c>
      <c r="CY149" s="25">
        <v>11.110140356522711</v>
      </c>
    </row>
    <row r="150" spans="1:103">
      <c r="A150" t="s">
        <v>177</v>
      </c>
      <c r="B150" t="s">
        <v>1090</v>
      </c>
      <c r="C150" t="s">
        <v>168</v>
      </c>
      <c r="D150" t="s">
        <v>169</v>
      </c>
      <c r="E150" t="s">
        <v>959</v>
      </c>
      <c r="F150" t="s">
        <v>190</v>
      </c>
      <c r="G150" t="s">
        <v>256</v>
      </c>
      <c r="H150">
        <v>11.46064</v>
      </c>
      <c r="I150">
        <v>7.1487400000000001</v>
      </c>
      <c r="J150">
        <v>708</v>
      </c>
      <c r="K150" t="s">
        <v>88</v>
      </c>
      <c r="L150" s="18">
        <v>1</v>
      </c>
      <c r="M150" t="s">
        <v>326</v>
      </c>
      <c r="N150" t="s">
        <v>331</v>
      </c>
      <c r="O150">
        <v>500</v>
      </c>
      <c r="P150" t="s">
        <v>159</v>
      </c>
      <c r="Q150">
        <v>300</v>
      </c>
      <c r="R150">
        <v>3900</v>
      </c>
      <c r="W150">
        <v>2015</v>
      </c>
      <c r="X150">
        <v>1</v>
      </c>
      <c r="Y150" s="19"/>
      <c r="Z150" s="24"/>
      <c r="AA150" s="25"/>
      <c r="AB150" s="26"/>
      <c r="AC150" s="25"/>
      <c r="AD150" s="27"/>
      <c r="AE150" s="27"/>
      <c r="AF150" s="27"/>
      <c r="AG150" s="25"/>
      <c r="AH150" s="25"/>
      <c r="AI150" s="25"/>
      <c r="AJ150" s="28"/>
      <c r="AK150" s="25"/>
      <c r="AL150" s="25"/>
      <c r="AM150" s="29"/>
      <c r="AN150" s="29"/>
      <c r="AO150" s="30"/>
      <c r="AP150" s="30"/>
      <c r="AQ150" s="31"/>
      <c r="AR150" s="28"/>
      <c r="AS150" s="28"/>
      <c r="AT150" t="s">
        <v>158</v>
      </c>
      <c r="AU150">
        <v>4</v>
      </c>
      <c r="AV150" t="s">
        <v>409</v>
      </c>
      <c r="AW150" t="s">
        <v>1006</v>
      </c>
      <c r="AX150" t="s">
        <v>1091</v>
      </c>
      <c r="AY150" s="19" t="s">
        <v>389</v>
      </c>
      <c r="AZ150" s="19" t="s">
        <v>389</v>
      </c>
      <c r="BA150" s="22">
        <v>42254</v>
      </c>
      <c r="BB150" t="s">
        <v>401</v>
      </c>
      <c r="BC150" s="15">
        <v>42073</v>
      </c>
      <c r="BD150" t="s">
        <v>161</v>
      </c>
      <c r="BE150">
        <v>36</v>
      </c>
      <c r="BF150">
        <v>35</v>
      </c>
      <c r="BG150">
        <v>10.8</v>
      </c>
      <c r="BH150">
        <v>6.7</v>
      </c>
      <c r="BI150">
        <v>0.98</v>
      </c>
      <c r="BJ150">
        <v>0.61799999999999999</v>
      </c>
      <c r="BK150">
        <v>0.107</v>
      </c>
      <c r="BL150">
        <v>11.9</v>
      </c>
      <c r="BM150">
        <f t="shared" si="13"/>
        <v>85.24137931034484</v>
      </c>
      <c r="BN150">
        <v>0.40699999999999997</v>
      </c>
      <c r="BO150">
        <v>27</v>
      </c>
      <c r="BP150">
        <f t="shared" si="12"/>
        <v>6577.18025693036</v>
      </c>
      <c r="BQ150">
        <f t="shared" si="11"/>
        <v>5760</v>
      </c>
      <c r="BR150">
        <f t="shared" si="14"/>
        <v>6.5771802569303599</v>
      </c>
      <c r="BS150">
        <f t="shared" si="14"/>
        <v>5.76</v>
      </c>
      <c r="BT150">
        <f t="shared" si="15"/>
        <v>12.33718025693036</v>
      </c>
      <c r="BU150">
        <v>2.8604541154210028</v>
      </c>
      <c r="BV150">
        <v>0.19264018818688172</v>
      </c>
      <c r="BW150">
        <v>1.9326128269568681</v>
      </c>
      <c r="BX150">
        <v>0.65500761406191566</v>
      </c>
      <c r="BY150">
        <v>0.30136146244744083</v>
      </c>
      <c r="BZ150">
        <v>0.16238216707808933</v>
      </c>
      <c r="CA150">
        <v>8.1494371755132224</v>
      </c>
      <c r="CB150">
        <v>112.22491955979085</v>
      </c>
      <c r="CC150">
        <v>42.740724908322576</v>
      </c>
      <c r="CD150">
        <v>17.264668636764302</v>
      </c>
      <c r="CE150">
        <v>5.3780875833449544</v>
      </c>
      <c r="CF150" s="25">
        <v>0.8463796477495108</v>
      </c>
      <c r="CG150" s="25">
        <v>7.4168297455968688E-2</v>
      </c>
      <c r="CH150" s="25">
        <v>1.5369634392761231</v>
      </c>
      <c r="CI150" s="25">
        <v>0.34861441164054363</v>
      </c>
      <c r="CJ150" s="25">
        <v>0.21612919827675026</v>
      </c>
      <c r="CK150" s="25">
        <v>30.846171614176104</v>
      </c>
      <c r="CL150" s="25">
        <v>33.593387138198317</v>
      </c>
      <c r="CM150" s="25">
        <v>2.9592999962488169</v>
      </c>
      <c r="CN150" s="25">
        <v>140.0960305098022</v>
      </c>
      <c r="CO150" s="25">
        <v>16.884749938682656</v>
      </c>
      <c r="CP150" s="25">
        <v>1.4618434093161548</v>
      </c>
      <c r="CQ150" s="25">
        <v>0.21407333994053518</v>
      </c>
      <c r="CR150" s="25">
        <v>0.17909447250476937</v>
      </c>
      <c r="CS150" s="25">
        <v>0.16724043551036591</v>
      </c>
      <c r="CT150" s="25">
        <v>0.11184772775295125</v>
      </c>
      <c r="CU150" s="25">
        <v>76.355171022239958</v>
      </c>
      <c r="CV150" s="25">
        <v>6.636417199175157</v>
      </c>
      <c r="CW150" s="25">
        <v>1.4611747971054705</v>
      </c>
      <c r="CX150" s="25">
        <v>46.61647896353854</v>
      </c>
      <c r="CY150" s="25">
        <v>12.591857054351518</v>
      </c>
    </row>
    <row r="151" spans="1:103">
      <c r="A151" t="s">
        <v>177</v>
      </c>
      <c r="B151" t="s">
        <v>1090</v>
      </c>
      <c r="C151" t="s">
        <v>168</v>
      </c>
      <c r="D151" t="s">
        <v>169</v>
      </c>
      <c r="E151" t="s">
        <v>959</v>
      </c>
      <c r="F151" t="s">
        <v>190</v>
      </c>
      <c r="G151" t="s">
        <v>256</v>
      </c>
      <c r="H151">
        <v>11.46064</v>
      </c>
      <c r="I151">
        <v>7.1487400000000001</v>
      </c>
      <c r="J151">
        <v>708</v>
      </c>
      <c r="K151" t="s">
        <v>88</v>
      </c>
      <c r="L151" s="18">
        <v>1</v>
      </c>
      <c r="M151" t="s">
        <v>326</v>
      </c>
      <c r="N151" t="s">
        <v>331</v>
      </c>
      <c r="O151">
        <v>500</v>
      </c>
      <c r="P151" t="s">
        <v>159</v>
      </c>
      <c r="Q151">
        <v>300</v>
      </c>
      <c r="R151">
        <v>3900</v>
      </c>
      <c r="W151">
        <v>2015</v>
      </c>
      <c r="X151">
        <v>1</v>
      </c>
      <c r="Y151" s="19"/>
      <c r="Z151" s="24"/>
      <c r="AA151" s="25"/>
      <c r="AB151" s="26"/>
      <c r="AC151" s="25"/>
      <c r="AD151" s="27"/>
      <c r="AE151" s="27"/>
      <c r="AF151" s="27"/>
      <c r="AG151" s="25"/>
      <c r="AH151" s="25"/>
      <c r="AI151" s="25"/>
      <c r="AJ151" s="28"/>
      <c r="AK151" s="25"/>
      <c r="AL151" s="25"/>
      <c r="AM151" s="29"/>
      <c r="AN151" s="29"/>
      <c r="AO151" s="30"/>
      <c r="AP151" s="30"/>
      <c r="AQ151" s="31"/>
      <c r="AR151" s="28"/>
      <c r="AS151" s="28"/>
      <c r="AT151" t="s">
        <v>159</v>
      </c>
      <c r="AU151">
        <v>5</v>
      </c>
      <c r="AV151" t="s">
        <v>409</v>
      </c>
      <c r="AW151" t="s">
        <v>1006</v>
      </c>
      <c r="AX151" t="s">
        <v>1091</v>
      </c>
      <c r="AY151" s="19" t="s">
        <v>389</v>
      </c>
      <c r="AZ151" s="19" t="s">
        <v>389</v>
      </c>
      <c r="BA151" s="22">
        <v>42254</v>
      </c>
      <c r="BB151" t="s">
        <v>401</v>
      </c>
      <c r="BC151" s="15">
        <v>42073</v>
      </c>
      <c r="BD151" t="s">
        <v>161</v>
      </c>
      <c r="BE151">
        <v>40</v>
      </c>
      <c r="BF151">
        <v>39</v>
      </c>
      <c r="BG151">
        <v>9.36</v>
      </c>
      <c r="BH151">
        <v>6.4</v>
      </c>
      <c r="BI151">
        <v>1.22</v>
      </c>
      <c r="BJ151">
        <v>0.55900000000000005</v>
      </c>
      <c r="BK151">
        <v>0.13400000000000001</v>
      </c>
      <c r="BL151">
        <v>9.5</v>
      </c>
      <c r="BM151">
        <f t="shared" si="13"/>
        <v>80.663780663780656</v>
      </c>
      <c r="BN151">
        <v>0.434</v>
      </c>
      <c r="BO151">
        <v>30</v>
      </c>
      <c r="BP151">
        <f t="shared" si="12"/>
        <v>6107.2499033283339</v>
      </c>
      <c r="BQ151">
        <f t="shared" si="11"/>
        <v>4992</v>
      </c>
      <c r="BR151">
        <f t="shared" si="14"/>
        <v>6.1072499033283343</v>
      </c>
      <c r="BS151">
        <f t="shared" si="14"/>
        <v>4.992</v>
      </c>
      <c r="BT151">
        <f t="shared" si="15"/>
        <v>11.099249903328335</v>
      </c>
      <c r="BU151">
        <v>2.5270793036750487</v>
      </c>
      <c r="BV151">
        <v>0.18445988501777683</v>
      </c>
      <c r="BW151">
        <v>2.0250530456435367</v>
      </c>
      <c r="BX151">
        <v>0.63322376403745473</v>
      </c>
      <c r="BY151">
        <v>0.29160740612112046</v>
      </c>
      <c r="BZ151">
        <v>0.17061639185643657</v>
      </c>
      <c r="CA151">
        <v>8.2847106302009959</v>
      </c>
      <c r="CB151">
        <v>111.73735417199762</v>
      </c>
      <c r="CC151">
        <v>52.548764338180703</v>
      </c>
      <c r="CD151">
        <v>16.65845944704181</v>
      </c>
      <c r="CE151">
        <v>4.4913507251384592</v>
      </c>
      <c r="CF151" s="25"/>
      <c r="CG151" s="25"/>
      <c r="CH151" s="25"/>
      <c r="CI151" s="25"/>
      <c r="CJ151" s="25"/>
      <c r="CK151" s="25"/>
      <c r="CL151" s="25"/>
      <c r="CM151" s="25"/>
      <c r="CN151" s="25"/>
      <c r="CO151" s="25"/>
      <c r="CP151" s="25">
        <v>1.4893617021276599</v>
      </c>
      <c r="CQ151" s="25">
        <v>0.23311748381128586</v>
      </c>
      <c r="CR151" s="25">
        <v>0.16919553113231622</v>
      </c>
      <c r="CS151" s="25">
        <v>0.18314655268376615</v>
      </c>
      <c r="CT151" s="25">
        <v>9.6692664534153122E-2</v>
      </c>
      <c r="CU151" s="25">
        <v>73.723729985322208</v>
      </c>
      <c r="CV151" s="25">
        <v>6.5387749647586517</v>
      </c>
      <c r="CW151" s="25">
        <v>0.77066721328067034</v>
      </c>
      <c r="CX151" s="25">
        <v>284.33293604170024</v>
      </c>
      <c r="CY151" s="25">
        <v>11.747941605934836</v>
      </c>
    </row>
    <row r="152" spans="1:103">
      <c r="A152" t="s">
        <v>177</v>
      </c>
      <c r="B152" t="s">
        <v>1090</v>
      </c>
      <c r="C152" t="s">
        <v>168</v>
      </c>
      <c r="D152" t="s">
        <v>169</v>
      </c>
      <c r="E152" t="s">
        <v>959</v>
      </c>
      <c r="F152" t="s">
        <v>190</v>
      </c>
      <c r="G152" t="s">
        <v>256</v>
      </c>
      <c r="H152">
        <v>11.46064</v>
      </c>
      <c r="I152">
        <v>7.1487400000000001</v>
      </c>
      <c r="J152">
        <v>708</v>
      </c>
      <c r="K152" t="s">
        <v>88</v>
      </c>
      <c r="L152" s="18">
        <v>1</v>
      </c>
      <c r="M152" t="s">
        <v>326</v>
      </c>
      <c r="N152" t="s">
        <v>331</v>
      </c>
      <c r="O152">
        <v>500</v>
      </c>
      <c r="P152" t="s">
        <v>159</v>
      </c>
      <c r="Q152">
        <v>300</v>
      </c>
      <c r="R152">
        <v>3900</v>
      </c>
      <c r="W152">
        <v>2015</v>
      </c>
      <c r="X152">
        <v>1</v>
      </c>
      <c r="Y152" s="19"/>
      <c r="Z152" s="24"/>
      <c r="AA152" s="25"/>
      <c r="AB152" s="26"/>
      <c r="AC152" s="25"/>
      <c r="AD152" s="27"/>
      <c r="AE152" s="27"/>
      <c r="AF152" s="27"/>
      <c r="AG152" s="25"/>
      <c r="AH152" s="25"/>
      <c r="AI152" s="25"/>
      <c r="AJ152" s="28"/>
      <c r="AK152" s="25"/>
      <c r="AL152" s="25"/>
      <c r="AM152" s="29"/>
      <c r="AN152" s="29"/>
      <c r="AO152" s="30"/>
      <c r="AP152" s="30"/>
      <c r="AQ152" s="31"/>
      <c r="AR152" s="28"/>
      <c r="AS152" s="28"/>
      <c r="AT152" t="s">
        <v>160</v>
      </c>
      <c r="AU152">
        <v>6</v>
      </c>
      <c r="AV152" t="s">
        <v>409</v>
      </c>
      <c r="AW152" t="s">
        <v>1006</v>
      </c>
      <c r="AX152" t="s">
        <v>1091</v>
      </c>
      <c r="AY152" s="19" t="s">
        <v>389</v>
      </c>
      <c r="AZ152" s="19" t="s">
        <v>389</v>
      </c>
      <c r="BA152" s="22">
        <v>42254</v>
      </c>
      <c r="BB152" t="s">
        <v>401</v>
      </c>
      <c r="BC152" s="15">
        <v>42073</v>
      </c>
      <c r="BD152" t="s">
        <v>161</v>
      </c>
      <c r="BE152">
        <v>36</v>
      </c>
      <c r="BF152">
        <v>35</v>
      </c>
      <c r="BG152">
        <v>7.2</v>
      </c>
      <c r="BH152">
        <v>5.56</v>
      </c>
      <c r="BI152">
        <v>0.66</v>
      </c>
      <c r="BJ152">
        <v>0.53800000000000003</v>
      </c>
      <c r="BK152">
        <v>0.1</v>
      </c>
      <c r="BL152">
        <v>8.4</v>
      </c>
      <c r="BM152">
        <f t="shared" si="13"/>
        <v>84.326018808777434</v>
      </c>
      <c r="BN152">
        <v>0.371</v>
      </c>
      <c r="BO152">
        <v>25</v>
      </c>
      <c r="BP152">
        <f t="shared" si="12"/>
        <v>5613.9743889196225</v>
      </c>
      <c r="BQ152">
        <f t="shared" si="11"/>
        <v>3840</v>
      </c>
      <c r="BR152">
        <f t="shared" si="14"/>
        <v>5.6139743889196225</v>
      </c>
      <c r="BS152">
        <f t="shared" si="14"/>
        <v>3.84</v>
      </c>
      <c r="BT152">
        <f t="shared" si="15"/>
        <v>9.4539743889196224</v>
      </c>
      <c r="BU152">
        <v>2.7088910133843211</v>
      </c>
      <c r="BV152">
        <v>0.16866990977164459</v>
      </c>
      <c r="BW152">
        <v>1.6363508395235804</v>
      </c>
      <c r="BX152">
        <v>0.67579950575634007</v>
      </c>
      <c r="BY152">
        <v>0.36188876250498381</v>
      </c>
      <c r="BZ152">
        <v>0.17686407617227468</v>
      </c>
      <c r="CA152">
        <v>7.9373021810686879</v>
      </c>
      <c r="CB152">
        <v>93.91535581011405</v>
      </c>
      <c r="CC152">
        <v>45.407790511743478</v>
      </c>
      <c r="CD152">
        <v>16.252429752899328</v>
      </c>
      <c r="CE152">
        <v>8.4715076438574801</v>
      </c>
      <c r="CF152" s="25"/>
      <c r="CG152" s="25"/>
      <c r="CH152" s="25"/>
      <c r="CI152" s="25"/>
      <c r="CJ152" s="25"/>
      <c r="CK152" s="25"/>
      <c r="CL152" s="25"/>
      <c r="CM152" s="25"/>
      <c r="CN152" s="25"/>
      <c r="CO152" s="25"/>
      <c r="CP152" s="25">
        <v>1.3738447319778189</v>
      </c>
      <c r="CQ152" s="25">
        <v>0.20984288354898339</v>
      </c>
      <c r="CR152" s="25">
        <v>0.16467288209011591</v>
      </c>
      <c r="CS152" s="25">
        <v>0.19611919355935845</v>
      </c>
      <c r="CT152" s="25">
        <v>0.10329583576569168</v>
      </c>
      <c r="CU152" s="25">
        <v>73.951293153319696</v>
      </c>
      <c r="CV152" s="25">
        <v>17.885032281956754</v>
      </c>
      <c r="CW152" s="25">
        <v>1.4011933973197568</v>
      </c>
      <c r="CX152" s="25">
        <v>203.81442537674775</v>
      </c>
      <c r="CY152" s="25">
        <v>12.074959819662149</v>
      </c>
    </row>
    <row r="153" spans="1:103">
      <c r="A153" t="s">
        <v>177</v>
      </c>
      <c r="B153" t="s">
        <v>1090</v>
      </c>
      <c r="C153" t="s">
        <v>168</v>
      </c>
      <c r="D153" t="s">
        <v>169</v>
      </c>
      <c r="E153" t="s">
        <v>959</v>
      </c>
      <c r="F153" t="s">
        <v>191</v>
      </c>
      <c r="G153" t="s">
        <v>257</v>
      </c>
      <c r="H153">
        <v>11.43369</v>
      </c>
      <c r="I153">
        <v>7.2472500000000002</v>
      </c>
      <c r="J153">
        <v>705</v>
      </c>
      <c r="K153" t="s">
        <v>89</v>
      </c>
      <c r="L153" s="18">
        <v>4</v>
      </c>
      <c r="M153" t="s">
        <v>343</v>
      </c>
      <c r="N153" t="s">
        <v>331</v>
      </c>
      <c r="O153">
        <v>500</v>
      </c>
      <c r="P153" t="s">
        <v>159</v>
      </c>
      <c r="Q153">
        <v>1200</v>
      </c>
      <c r="R153">
        <v>13400</v>
      </c>
      <c r="S153" t="s">
        <v>337</v>
      </c>
      <c r="T153">
        <v>3000</v>
      </c>
      <c r="W153">
        <v>2015</v>
      </c>
      <c r="X153">
        <v>1</v>
      </c>
      <c r="Y153" s="19" t="s">
        <v>389</v>
      </c>
      <c r="Z153" s="24">
        <v>5.8</v>
      </c>
      <c r="AA153" s="32">
        <v>0.99277191442484047</v>
      </c>
      <c r="AB153" s="26">
        <v>4.1580500723264163E-2</v>
      </c>
      <c r="AC153" s="25">
        <v>2.0581199999999997</v>
      </c>
      <c r="AD153" s="27">
        <v>34.400000000000006</v>
      </c>
      <c r="AE153" s="27">
        <v>41.199999999999996</v>
      </c>
      <c r="AF153" s="27">
        <v>24.4</v>
      </c>
      <c r="AG153" s="25">
        <v>2.4376724449600076</v>
      </c>
      <c r="AH153" s="25">
        <v>0.51566416939080473</v>
      </c>
      <c r="AI153" s="25">
        <v>0.38837979236859776</v>
      </c>
      <c r="AJ153" s="28">
        <v>9.9490178703248305E-2</v>
      </c>
      <c r="AK153" s="25">
        <v>0</v>
      </c>
      <c r="AL153" s="25">
        <f t="shared" si="5"/>
        <v>3.4412065854226586</v>
      </c>
      <c r="AM153" s="29">
        <v>8.6542696428716273</v>
      </c>
      <c r="AN153" s="29">
        <v>1.6290387995133151</v>
      </c>
      <c r="AO153" s="30">
        <v>14.416610063028314</v>
      </c>
      <c r="AP153" s="30">
        <v>182.60465540941533</v>
      </c>
      <c r="AQ153" s="31">
        <v>1.6213292240175459</v>
      </c>
      <c r="AR153" s="28">
        <v>2.1734199999999999E-2</v>
      </c>
      <c r="AS153" s="28">
        <v>8.5719200000000004</v>
      </c>
      <c r="AT153" t="s">
        <v>155</v>
      </c>
      <c r="AU153">
        <v>1</v>
      </c>
      <c r="AV153" t="s">
        <v>409</v>
      </c>
      <c r="AW153" t="s">
        <v>1006</v>
      </c>
      <c r="AX153" t="s">
        <v>1091</v>
      </c>
      <c r="AY153" s="19" t="s">
        <v>389</v>
      </c>
      <c r="AZ153" s="19" t="s">
        <v>389</v>
      </c>
      <c r="BA153" s="22">
        <v>42254</v>
      </c>
      <c r="BB153" t="s">
        <v>401</v>
      </c>
      <c r="BC153" s="15">
        <v>42073</v>
      </c>
      <c r="BD153" t="s">
        <v>161</v>
      </c>
      <c r="BE153">
        <v>33</v>
      </c>
      <c r="BF153">
        <v>29</v>
      </c>
      <c r="BG153">
        <v>7.6</v>
      </c>
      <c r="BH153">
        <v>5.84</v>
      </c>
      <c r="BI153">
        <v>0.98</v>
      </c>
      <c r="BJ153">
        <v>0.58899999999999997</v>
      </c>
      <c r="BK153">
        <v>0.13800000000000001</v>
      </c>
      <c r="BL153">
        <v>8.1999999999999993</v>
      </c>
      <c r="BM153">
        <f t="shared" si="13"/>
        <v>81.01788170563961</v>
      </c>
      <c r="BN153">
        <v>0.33800000000000002</v>
      </c>
      <c r="BO153">
        <v>21</v>
      </c>
      <c r="BP153">
        <f t="shared" si="12"/>
        <v>5677.7331499312231</v>
      </c>
      <c r="BQ153">
        <f t="shared" si="11"/>
        <v>4053.333333333333</v>
      </c>
      <c r="BR153">
        <f t="shared" si="14"/>
        <v>5.6777331499312229</v>
      </c>
      <c r="BS153">
        <f t="shared" si="14"/>
        <v>4.0533333333333328</v>
      </c>
      <c r="BT153">
        <f t="shared" si="15"/>
        <v>9.7310664832645557</v>
      </c>
      <c r="BU153">
        <v>2.1165703275529864</v>
      </c>
      <c r="BV153">
        <v>0.17429485759633068</v>
      </c>
      <c r="BW153">
        <v>1.7397216157355522</v>
      </c>
      <c r="BX153">
        <v>0.47716870236209852</v>
      </c>
      <c r="BY153">
        <v>0.26255451444184075</v>
      </c>
      <c r="BZ153">
        <v>0.17121711062824488</v>
      </c>
      <c r="CA153">
        <v>7.4795881027031967</v>
      </c>
      <c r="CB153">
        <v>97.348322867919791</v>
      </c>
      <c r="CC153">
        <v>45.718395750875175</v>
      </c>
      <c r="CD153">
        <v>19.720297564538296</v>
      </c>
      <c r="CE153">
        <v>3.6082771924736097</v>
      </c>
      <c r="CF153" s="25">
        <v>0.70370370370370372</v>
      </c>
      <c r="CG153" s="25">
        <v>9.449074074074075E-2</v>
      </c>
      <c r="CH153" s="25">
        <v>1.7869717062765262</v>
      </c>
      <c r="CI153" s="25">
        <v>0.45285631447625541</v>
      </c>
      <c r="CJ153" s="25">
        <v>9.8523193922299676E-2</v>
      </c>
      <c r="CK153" s="25">
        <v>38.744631764680101</v>
      </c>
      <c r="CL153" s="25">
        <v>56.417054550892772</v>
      </c>
      <c r="CM153" s="25">
        <v>2.9447293414174589</v>
      </c>
      <c r="CN153" s="25">
        <v>256.86242258918202</v>
      </c>
      <c r="CO153" s="25">
        <v>25.65952994716169</v>
      </c>
      <c r="CP153" s="25">
        <v>1.6904761904761907</v>
      </c>
      <c r="CQ153" s="25">
        <v>0.25877684407096174</v>
      </c>
      <c r="CR153" s="25">
        <v>0.18526789721005368</v>
      </c>
      <c r="CS153" s="25">
        <v>0.20319965900437978</v>
      </c>
      <c r="CT153" s="25">
        <v>0.10975920703858957</v>
      </c>
      <c r="CU153" s="25">
        <v>75.864262405380856</v>
      </c>
      <c r="CV153" s="25">
        <v>12.562505465251903</v>
      </c>
      <c r="CW153" s="25">
        <v>1.4517804982121119</v>
      </c>
      <c r="CX153" s="25">
        <v>151.92805901893252</v>
      </c>
      <c r="CY153" s="25">
        <v>11.181570536856439</v>
      </c>
    </row>
    <row r="154" spans="1:103">
      <c r="A154" t="s">
        <v>177</v>
      </c>
      <c r="B154" t="s">
        <v>1090</v>
      </c>
      <c r="C154" t="s">
        <v>168</v>
      </c>
      <c r="D154" t="s">
        <v>169</v>
      </c>
      <c r="E154" t="s">
        <v>959</v>
      </c>
      <c r="F154" t="s">
        <v>191</v>
      </c>
      <c r="G154" t="s">
        <v>257</v>
      </c>
      <c r="H154">
        <v>11.43369</v>
      </c>
      <c r="I154">
        <v>7.2472500000000002</v>
      </c>
      <c r="J154">
        <v>705</v>
      </c>
      <c r="K154" t="s">
        <v>89</v>
      </c>
      <c r="L154" s="18">
        <v>4</v>
      </c>
      <c r="M154" t="s">
        <v>343</v>
      </c>
      <c r="N154" t="s">
        <v>331</v>
      </c>
      <c r="O154">
        <v>500</v>
      </c>
      <c r="P154" t="s">
        <v>159</v>
      </c>
      <c r="Q154">
        <v>1200</v>
      </c>
      <c r="R154">
        <v>13400</v>
      </c>
      <c r="S154" t="s">
        <v>337</v>
      </c>
      <c r="T154">
        <v>3000</v>
      </c>
      <c r="W154">
        <v>2015</v>
      </c>
      <c r="X154">
        <v>1</v>
      </c>
      <c r="Y154" s="19"/>
      <c r="Z154" s="24"/>
      <c r="AA154" s="25"/>
      <c r="AB154" s="26"/>
      <c r="AC154" s="25"/>
      <c r="AD154" s="27"/>
      <c r="AE154" s="27"/>
      <c r="AF154" s="27"/>
      <c r="AG154" s="25"/>
      <c r="AH154" s="25"/>
      <c r="AI154" s="25"/>
      <c r="AJ154" s="28"/>
      <c r="AK154" s="25"/>
      <c r="AL154" s="25"/>
      <c r="AM154" s="29"/>
      <c r="AN154" s="29"/>
      <c r="AO154" s="30"/>
      <c r="AP154" s="30"/>
      <c r="AQ154" s="31"/>
      <c r="AR154" s="28"/>
      <c r="AS154" s="28"/>
      <c r="AT154" t="s">
        <v>156</v>
      </c>
      <c r="AU154">
        <v>2</v>
      </c>
      <c r="AV154" t="s">
        <v>409</v>
      </c>
      <c r="AW154" t="s">
        <v>1006</v>
      </c>
      <c r="AX154" t="s">
        <v>1091</v>
      </c>
      <c r="AY154" s="19" t="s">
        <v>389</v>
      </c>
      <c r="AZ154" s="19" t="s">
        <v>389</v>
      </c>
      <c r="BA154" s="22">
        <v>42254</v>
      </c>
      <c r="BB154" t="s">
        <v>401</v>
      </c>
      <c r="BC154" s="15">
        <v>42073</v>
      </c>
      <c r="BD154" t="s">
        <v>161</v>
      </c>
      <c r="BE154">
        <v>34</v>
      </c>
      <c r="BF154">
        <v>36</v>
      </c>
      <c r="BG154">
        <v>5.48</v>
      </c>
      <c r="BH154">
        <v>5.4</v>
      </c>
      <c r="BI154">
        <v>0.64</v>
      </c>
      <c r="BJ154">
        <v>0.38300000000000001</v>
      </c>
      <c r="BK154">
        <v>0.121</v>
      </c>
      <c r="BL154">
        <v>9.5</v>
      </c>
      <c r="BM154">
        <f t="shared" si="13"/>
        <v>75.992063492063494</v>
      </c>
      <c r="BN154">
        <v>0.313</v>
      </c>
      <c r="BO154">
        <v>21</v>
      </c>
      <c r="BP154">
        <f t="shared" si="12"/>
        <v>4854.5518207282921</v>
      </c>
      <c r="BQ154">
        <f t="shared" si="11"/>
        <v>2922.666666666667</v>
      </c>
      <c r="BR154">
        <f t="shared" si="14"/>
        <v>4.8545518207282923</v>
      </c>
      <c r="BS154">
        <f t="shared" si="14"/>
        <v>2.9226666666666672</v>
      </c>
      <c r="BT154">
        <f t="shared" si="15"/>
        <v>7.7772184873949595</v>
      </c>
      <c r="BU154">
        <v>2.4489990467111538</v>
      </c>
      <c r="BV154">
        <v>0.2333925263332241</v>
      </c>
      <c r="BW154">
        <v>1.567306484979339</v>
      </c>
      <c r="BX154">
        <v>0.55550509842190654</v>
      </c>
      <c r="BY154">
        <v>0.26846873011279954</v>
      </c>
      <c r="BZ154">
        <v>0.16459913449632624</v>
      </c>
      <c r="CA154">
        <v>6.9893137538886609</v>
      </c>
      <c r="CB154">
        <v>89.263678181399186</v>
      </c>
      <c r="CC154">
        <v>43.314719983447993</v>
      </c>
      <c r="CD154">
        <v>16.152084013167659</v>
      </c>
      <c r="CE154">
        <v>4.3599207089979632</v>
      </c>
      <c r="CF154" s="25">
        <v>0.94101382488479268</v>
      </c>
      <c r="CG154" s="25">
        <v>9.2304147465437802E-2</v>
      </c>
      <c r="CH154" s="25">
        <v>0.88549135828792525</v>
      </c>
      <c r="CI154" s="25">
        <v>0.59378546271338373</v>
      </c>
      <c r="CJ154" s="25">
        <v>0.22230084143311407</v>
      </c>
      <c r="CK154" s="25">
        <v>30.603897949808758</v>
      </c>
      <c r="CL154" s="25">
        <v>84.622919385173276</v>
      </c>
      <c r="CM154" s="25">
        <v>2.8534090135586156</v>
      </c>
      <c r="CN154" s="25">
        <v>157.84579111830817</v>
      </c>
      <c r="CO154" s="25">
        <v>23.647534498110396</v>
      </c>
      <c r="CP154" s="25">
        <v>1.8006724303554276</v>
      </c>
      <c r="CQ154" s="25">
        <v>0.30893371757925076</v>
      </c>
      <c r="CR154" s="25">
        <v>0.1936461296214487</v>
      </c>
      <c r="CS154" s="25">
        <v>0.2229178039255573</v>
      </c>
      <c r="CT154" s="25">
        <v>9.1249837769687744E-2</v>
      </c>
      <c r="CU154" s="25">
        <v>80.810543026372201</v>
      </c>
      <c r="CV154" s="25">
        <v>24.632437540041277</v>
      </c>
      <c r="CW154" s="25">
        <v>1.4597216148109846</v>
      </c>
      <c r="CX154" s="25">
        <v>97.506529269402733</v>
      </c>
      <c r="CY154" s="25">
        <v>9.9022937561958653</v>
      </c>
    </row>
    <row r="155" spans="1:103">
      <c r="A155" t="s">
        <v>177</v>
      </c>
      <c r="B155" t="s">
        <v>1090</v>
      </c>
      <c r="C155" t="s">
        <v>168</v>
      </c>
      <c r="D155" t="s">
        <v>169</v>
      </c>
      <c r="E155" t="s">
        <v>959</v>
      </c>
      <c r="F155" t="s">
        <v>191</v>
      </c>
      <c r="G155" t="s">
        <v>257</v>
      </c>
      <c r="H155">
        <v>11.43369</v>
      </c>
      <c r="I155">
        <v>7.2472500000000002</v>
      </c>
      <c r="J155">
        <v>705</v>
      </c>
      <c r="K155" t="s">
        <v>89</v>
      </c>
      <c r="L155" s="18">
        <v>4</v>
      </c>
      <c r="M155" t="s">
        <v>343</v>
      </c>
      <c r="N155" t="s">
        <v>331</v>
      </c>
      <c r="O155">
        <v>500</v>
      </c>
      <c r="P155" t="s">
        <v>159</v>
      </c>
      <c r="Q155">
        <v>1200</v>
      </c>
      <c r="R155">
        <v>13400</v>
      </c>
      <c r="S155" t="s">
        <v>337</v>
      </c>
      <c r="T155">
        <v>3000</v>
      </c>
      <c r="W155">
        <v>2015</v>
      </c>
      <c r="X155">
        <v>1</v>
      </c>
      <c r="Y155" s="19"/>
      <c r="Z155" s="24"/>
      <c r="AA155" s="25"/>
      <c r="AB155" s="26"/>
      <c r="AC155" s="25"/>
      <c r="AD155" s="27"/>
      <c r="AE155" s="27"/>
      <c r="AF155" s="27"/>
      <c r="AG155" s="25"/>
      <c r="AH155" s="25"/>
      <c r="AI155" s="25"/>
      <c r="AJ155" s="28"/>
      <c r="AK155" s="25"/>
      <c r="AL155" s="25"/>
      <c r="AM155" s="29"/>
      <c r="AN155" s="29"/>
      <c r="AO155" s="30"/>
      <c r="AP155" s="30"/>
      <c r="AQ155" s="31"/>
      <c r="AR155" s="28"/>
      <c r="AS155" s="28"/>
      <c r="AT155" t="s">
        <v>157</v>
      </c>
      <c r="AU155">
        <v>3</v>
      </c>
      <c r="AV155" t="s">
        <v>409</v>
      </c>
      <c r="AW155" t="s">
        <v>1006</v>
      </c>
      <c r="AX155" t="s">
        <v>1091</v>
      </c>
      <c r="AY155" s="19" t="s">
        <v>389</v>
      </c>
      <c r="AZ155" s="19" t="s">
        <v>389</v>
      </c>
      <c r="BA155" s="22">
        <v>42254</v>
      </c>
      <c r="BB155" t="s">
        <v>401</v>
      </c>
      <c r="BC155" s="15">
        <v>42073</v>
      </c>
      <c r="BD155" t="s">
        <v>161</v>
      </c>
      <c r="BE155">
        <v>40</v>
      </c>
      <c r="BF155">
        <v>36</v>
      </c>
      <c r="BG155">
        <v>5.78</v>
      </c>
      <c r="BH155">
        <v>4.58</v>
      </c>
      <c r="BI155">
        <v>0.5</v>
      </c>
      <c r="BJ155">
        <v>0.28399999999999997</v>
      </c>
      <c r="BK155">
        <v>7.2999999999999995E-2</v>
      </c>
      <c r="BL155">
        <v>10</v>
      </c>
      <c r="BM155">
        <f t="shared" si="13"/>
        <v>79.551820728291318</v>
      </c>
      <c r="BN155">
        <v>0.245</v>
      </c>
      <c r="BO155">
        <v>28</v>
      </c>
      <c r="BP155">
        <f t="shared" si="12"/>
        <v>4286.4392815949914</v>
      </c>
      <c r="BQ155">
        <f t="shared" si="11"/>
        <v>3082.6666666666665</v>
      </c>
      <c r="BR155">
        <f t="shared" si="14"/>
        <v>4.2864392815949914</v>
      </c>
      <c r="BS155">
        <f t="shared" si="14"/>
        <v>3.0826666666666664</v>
      </c>
      <c r="BT155">
        <f t="shared" si="15"/>
        <v>7.3691059482616579</v>
      </c>
      <c r="BU155">
        <v>2.5408163265306123</v>
      </c>
      <c r="BV155">
        <v>0.1947761320057263</v>
      </c>
      <c r="BW155">
        <v>1.7984237142918864</v>
      </c>
      <c r="BX155">
        <v>0.51636910922509716</v>
      </c>
      <c r="BY155">
        <v>0.25429102994526975</v>
      </c>
      <c r="BZ155">
        <v>0.1686116467066191</v>
      </c>
      <c r="CA155">
        <v>7.2984880279667337</v>
      </c>
      <c r="CB155">
        <v>87.734661377720911</v>
      </c>
      <c r="CC155">
        <v>56.824528512807866</v>
      </c>
      <c r="CD155">
        <v>18.082845919280928</v>
      </c>
      <c r="CE155">
        <v>5.2512805304357393</v>
      </c>
      <c r="CF155" s="25">
        <v>0.74783445620789224</v>
      </c>
      <c r="CG155" s="25">
        <v>3.7155919153031763E-2</v>
      </c>
      <c r="CH155" s="25">
        <v>1.067164309400318</v>
      </c>
      <c r="CI155" s="25">
        <v>0.53367737912546187</v>
      </c>
      <c r="CJ155" s="25">
        <v>0.19150123757211979</v>
      </c>
      <c r="CK155" s="25">
        <v>31.12361479999959</v>
      </c>
      <c r="CL155" s="25">
        <v>44.247875150090564</v>
      </c>
      <c r="CM155" s="25">
        <v>2.9018657411057052</v>
      </c>
      <c r="CN155" s="25">
        <v>206.82492927282931</v>
      </c>
      <c r="CO155" s="25">
        <v>17.814133061151797</v>
      </c>
      <c r="CP155" s="25">
        <v>1.7451456310679614</v>
      </c>
      <c r="CQ155" s="25">
        <v>0.21689320388349517</v>
      </c>
      <c r="CR155" s="25">
        <v>0.19126835298071382</v>
      </c>
      <c r="CS155" s="25">
        <v>0.22018060102863252</v>
      </c>
      <c r="CT155" s="25">
        <v>0.10764604465774873</v>
      </c>
      <c r="CU155" s="25">
        <v>75.342602447779996</v>
      </c>
      <c r="CV155" s="25">
        <v>24.329976371818766</v>
      </c>
      <c r="CW155" s="25">
        <v>2.1116897192081976</v>
      </c>
      <c r="CX155" s="25">
        <v>96.309248703717543</v>
      </c>
      <c r="CY155" s="25">
        <v>11.765251932466173</v>
      </c>
    </row>
    <row r="156" spans="1:103">
      <c r="A156" t="s">
        <v>177</v>
      </c>
      <c r="B156" t="s">
        <v>1090</v>
      </c>
      <c r="C156" t="s">
        <v>168</v>
      </c>
      <c r="D156" t="s">
        <v>169</v>
      </c>
      <c r="E156" t="s">
        <v>959</v>
      </c>
      <c r="F156" t="s">
        <v>191</v>
      </c>
      <c r="G156" t="s">
        <v>257</v>
      </c>
      <c r="H156">
        <v>11.43369</v>
      </c>
      <c r="I156">
        <v>7.2472500000000002</v>
      </c>
      <c r="J156">
        <v>705</v>
      </c>
      <c r="K156" t="s">
        <v>89</v>
      </c>
      <c r="L156" s="18">
        <v>4</v>
      </c>
      <c r="M156" t="s">
        <v>343</v>
      </c>
      <c r="N156" t="s">
        <v>331</v>
      </c>
      <c r="O156">
        <v>500</v>
      </c>
      <c r="P156" t="s">
        <v>159</v>
      </c>
      <c r="Q156">
        <v>1200</v>
      </c>
      <c r="R156">
        <v>13400</v>
      </c>
      <c r="S156" t="s">
        <v>337</v>
      </c>
      <c r="T156">
        <v>3000</v>
      </c>
      <c r="W156">
        <v>2015</v>
      </c>
      <c r="X156">
        <v>1</v>
      </c>
      <c r="Y156" s="19"/>
      <c r="Z156" s="24"/>
      <c r="AA156" s="25"/>
      <c r="AB156" s="26"/>
      <c r="AC156" s="25"/>
      <c r="AD156" s="27"/>
      <c r="AE156" s="27"/>
      <c r="AF156" s="27"/>
      <c r="AG156" s="25"/>
      <c r="AH156" s="25"/>
      <c r="AI156" s="25"/>
      <c r="AJ156" s="28"/>
      <c r="AK156" s="25"/>
      <c r="AL156" s="25"/>
      <c r="AM156" s="29"/>
      <c r="AN156" s="29"/>
      <c r="AO156" s="30"/>
      <c r="AP156" s="30"/>
      <c r="AQ156" s="31"/>
      <c r="AR156" s="28"/>
      <c r="AS156" s="28"/>
      <c r="AT156" t="s">
        <v>158</v>
      </c>
      <c r="AU156">
        <v>4</v>
      </c>
      <c r="AV156" t="s">
        <v>409</v>
      </c>
      <c r="AW156" t="s">
        <v>1006</v>
      </c>
      <c r="AX156" t="s">
        <v>1091</v>
      </c>
      <c r="AY156" s="19" t="s">
        <v>389</v>
      </c>
      <c r="AZ156" s="19" t="s">
        <v>389</v>
      </c>
      <c r="BA156" s="22">
        <v>42254</v>
      </c>
      <c r="BB156" t="s">
        <v>401</v>
      </c>
      <c r="BC156" s="15">
        <v>42073</v>
      </c>
      <c r="BD156" t="s">
        <v>161</v>
      </c>
      <c r="BE156">
        <v>32</v>
      </c>
      <c r="BF156">
        <v>33</v>
      </c>
      <c r="BG156">
        <v>7.12</v>
      </c>
      <c r="BH156">
        <v>6.26</v>
      </c>
      <c r="BI156">
        <v>1.1200000000000001</v>
      </c>
      <c r="BJ156">
        <v>0.54300000000000004</v>
      </c>
      <c r="BK156">
        <v>0.11899999999999999</v>
      </c>
      <c r="BL156">
        <v>9.1999999999999993</v>
      </c>
      <c r="BM156">
        <f t="shared" si="13"/>
        <v>82.024169184290031</v>
      </c>
      <c r="BN156">
        <v>0.30199999999999999</v>
      </c>
      <c r="BO156">
        <v>26</v>
      </c>
      <c r="BP156">
        <f t="shared" si="12"/>
        <v>6094.5351578697928</v>
      </c>
      <c r="BQ156">
        <f t="shared" ref="BQ156:BQ219" si="16">(BG156*0.48)*(10000/9)</f>
        <v>3797.333333333333</v>
      </c>
      <c r="BR156">
        <f t="shared" si="14"/>
        <v>6.0945351578697924</v>
      </c>
      <c r="BS156">
        <f t="shared" si="14"/>
        <v>3.797333333333333</v>
      </c>
      <c r="BT156">
        <f t="shared" si="15"/>
        <v>9.8918684912031249</v>
      </c>
      <c r="BU156">
        <v>2.8495531281032775</v>
      </c>
      <c r="BV156">
        <v>0.26537182216777805</v>
      </c>
      <c r="BW156">
        <v>1.8230711882920669</v>
      </c>
      <c r="BX156">
        <v>0.60785345207034946</v>
      </c>
      <c r="BY156">
        <v>0.33942236936602055</v>
      </c>
      <c r="BZ156">
        <v>0.18540061468704466</v>
      </c>
      <c r="CA156">
        <v>8.116556045383712</v>
      </c>
      <c r="CB156">
        <v>95.166319973785363</v>
      </c>
      <c r="CC156">
        <v>68.554234769525181</v>
      </c>
      <c r="CD156">
        <v>21.98283622223337</v>
      </c>
      <c r="CE156">
        <v>4.0816758162715079</v>
      </c>
      <c r="CF156" s="25">
        <v>0.58118081180811809</v>
      </c>
      <c r="CG156" s="25">
        <v>4.0364391143911438E-2</v>
      </c>
      <c r="CH156" s="25">
        <v>1.4982685884699327</v>
      </c>
      <c r="CI156" s="25">
        <v>0.46895136137826754</v>
      </c>
      <c r="CJ156" s="25">
        <v>0.30800619416859659</v>
      </c>
      <c r="CK156" s="25">
        <v>31.474862660843552</v>
      </c>
      <c r="CL156" s="25">
        <v>90.903204171430332</v>
      </c>
      <c r="CM156" s="25">
        <v>2.9346149619327075</v>
      </c>
      <c r="CN156" s="25">
        <v>162.33796770558092</v>
      </c>
      <c r="CO156" s="25">
        <v>24.32052615703601</v>
      </c>
      <c r="CP156" s="25">
        <v>1.8693181818181817</v>
      </c>
      <c r="CQ156" s="25">
        <v>0.27135416666666667</v>
      </c>
      <c r="CR156" s="25">
        <v>0.20071143534860786</v>
      </c>
      <c r="CS156" s="25">
        <v>0.24115680262389186</v>
      </c>
      <c r="CT156" s="25">
        <v>8.8413429526474074E-2</v>
      </c>
      <c r="CU156" s="25">
        <v>77.683073020130692</v>
      </c>
      <c r="CV156" s="25">
        <v>18.604340928847762</v>
      </c>
      <c r="CW156" s="25">
        <v>0.78023358881791793</v>
      </c>
      <c r="CX156" s="25">
        <v>212.01152987303206</v>
      </c>
      <c r="CY156" s="25">
        <v>11.893770076713571</v>
      </c>
    </row>
    <row r="157" spans="1:103">
      <c r="A157" t="s">
        <v>177</v>
      </c>
      <c r="B157" t="s">
        <v>1090</v>
      </c>
      <c r="C157" t="s">
        <v>168</v>
      </c>
      <c r="D157" t="s">
        <v>169</v>
      </c>
      <c r="E157" t="s">
        <v>959</v>
      </c>
      <c r="F157" t="s">
        <v>191</v>
      </c>
      <c r="G157" t="s">
        <v>257</v>
      </c>
      <c r="H157">
        <v>11.43369</v>
      </c>
      <c r="I157">
        <v>7.2472500000000002</v>
      </c>
      <c r="J157">
        <v>705</v>
      </c>
      <c r="K157" t="s">
        <v>89</v>
      </c>
      <c r="L157" s="18">
        <v>4</v>
      </c>
      <c r="M157" t="s">
        <v>343</v>
      </c>
      <c r="N157" t="s">
        <v>331</v>
      </c>
      <c r="O157">
        <v>500</v>
      </c>
      <c r="P157" t="s">
        <v>159</v>
      </c>
      <c r="Q157">
        <v>1200</v>
      </c>
      <c r="R157">
        <v>13400</v>
      </c>
      <c r="S157" t="s">
        <v>337</v>
      </c>
      <c r="T157">
        <v>3000</v>
      </c>
      <c r="W157">
        <v>2015</v>
      </c>
      <c r="X157">
        <v>1</v>
      </c>
      <c r="Y157" s="19"/>
      <c r="Z157" s="24"/>
      <c r="AA157" s="25"/>
      <c r="AB157" s="26"/>
      <c r="AC157" s="25"/>
      <c r="AD157" s="27"/>
      <c r="AE157" s="27"/>
      <c r="AF157" s="27"/>
      <c r="AG157" s="25"/>
      <c r="AH157" s="25"/>
      <c r="AI157" s="25"/>
      <c r="AJ157" s="28"/>
      <c r="AK157" s="25"/>
      <c r="AL157" s="25"/>
      <c r="AM157" s="29"/>
      <c r="AN157" s="29"/>
      <c r="AO157" s="30"/>
      <c r="AP157" s="30"/>
      <c r="AQ157" s="31"/>
      <c r="AR157" s="28"/>
      <c r="AS157" s="28"/>
      <c r="AT157" t="s">
        <v>159</v>
      </c>
      <c r="AU157">
        <v>5</v>
      </c>
      <c r="AV157" t="s">
        <v>409</v>
      </c>
      <c r="AW157" t="s">
        <v>1006</v>
      </c>
      <c r="AX157" t="s">
        <v>1091</v>
      </c>
      <c r="AY157" s="19" t="s">
        <v>389</v>
      </c>
      <c r="AZ157" s="19" t="s">
        <v>389</v>
      </c>
      <c r="BA157" s="22">
        <v>42254</v>
      </c>
      <c r="BB157" t="s">
        <v>401</v>
      </c>
      <c r="BC157" s="15">
        <v>42073</v>
      </c>
      <c r="BD157" t="s">
        <v>161</v>
      </c>
      <c r="BE157">
        <v>34</v>
      </c>
      <c r="BF157">
        <v>30</v>
      </c>
      <c r="BG157">
        <v>6.56</v>
      </c>
      <c r="BH157">
        <v>5.74</v>
      </c>
      <c r="BI157">
        <v>1.02</v>
      </c>
      <c r="BJ157">
        <v>0.621</v>
      </c>
      <c r="BK157">
        <v>0.13400000000000001</v>
      </c>
      <c r="BL157">
        <v>9.1</v>
      </c>
      <c r="BM157">
        <f t="shared" si="13"/>
        <v>82.25165562913908</v>
      </c>
      <c r="BN157">
        <v>0.19700000000000001</v>
      </c>
      <c r="BO157">
        <v>24</v>
      </c>
      <c r="BP157">
        <f t="shared" si="12"/>
        <v>5609.9499805220112</v>
      </c>
      <c r="BQ157">
        <f t="shared" si="16"/>
        <v>3498.6666666666661</v>
      </c>
      <c r="BR157">
        <f t="shared" si="14"/>
        <v>5.6099499805220114</v>
      </c>
      <c r="BS157">
        <f t="shared" si="14"/>
        <v>3.4986666666666659</v>
      </c>
      <c r="BT157">
        <f t="shared" si="15"/>
        <v>9.1086166471886774</v>
      </c>
      <c r="BU157">
        <v>2.6955066921606123</v>
      </c>
      <c r="BV157">
        <v>0.23058454162003855</v>
      </c>
      <c r="BW157">
        <v>1.5904587523410292</v>
      </c>
      <c r="BX157">
        <v>0.62075608861354126</v>
      </c>
      <c r="BY157">
        <v>0.31481861746631756</v>
      </c>
      <c r="BZ157">
        <v>0.16972897776972787</v>
      </c>
      <c r="CA157">
        <v>8.5772345656781379</v>
      </c>
      <c r="CB157">
        <v>88.596807260746985</v>
      </c>
      <c r="CC157">
        <v>67.367929965553444</v>
      </c>
      <c r="CD157">
        <v>20.068808613744984</v>
      </c>
      <c r="CE157">
        <v>4.1619425796547169</v>
      </c>
      <c r="CF157" s="25">
        <v>0.85097493036211691</v>
      </c>
      <c r="CG157" s="25">
        <v>8.0362116991643459E-2</v>
      </c>
      <c r="CH157" s="25">
        <v>1.1680548277653524</v>
      </c>
      <c r="CI157" s="25">
        <v>0.56631629139295947</v>
      </c>
      <c r="CJ157" s="25">
        <v>0.25970754888529984</v>
      </c>
      <c r="CK157" s="25">
        <v>36.49822497926661</v>
      </c>
      <c r="CL157" s="25">
        <v>61.016002277740441</v>
      </c>
      <c r="CM157" s="25">
        <v>2.981428361126051</v>
      </c>
      <c r="CN157" s="25">
        <v>212.49560280722892</v>
      </c>
      <c r="CO157" s="25">
        <v>15.716002864773893</v>
      </c>
      <c r="CP157" s="25">
        <v>2.032304725168756</v>
      </c>
      <c r="CQ157" s="25">
        <v>0.44811957569913213</v>
      </c>
      <c r="CR157" s="25">
        <v>0.20126949112815432</v>
      </c>
      <c r="CS157" s="25">
        <v>0.25123727227546772</v>
      </c>
      <c r="CT157" s="25">
        <v>0.10129165710154528</v>
      </c>
      <c r="CU157" s="25">
        <v>74.413044743614208</v>
      </c>
      <c r="CV157" s="25">
        <v>17.996706354802782</v>
      </c>
      <c r="CW157" s="25">
        <v>1.4099424435085928</v>
      </c>
      <c r="CX157" s="25">
        <v>147.54972878783937</v>
      </c>
      <c r="CY157" s="25">
        <v>10.859335074699192</v>
      </c>
    </row>
    <row r="158" spans="1:103">
      <c r="A158" t="s">
        <v>177</v>
      </c>
      <c r="B158" t="s">
        <v>1090</v>
      </c>
      <c r="C158" t="s">
        <v>168</v>
      </c>
      <c r="D158" t="s">
        <v>169</v>
      </c>
      <c r="E158" t="s">
        <v>959</v>
      </c>
      <c r="F158" t="s">
        <v>191</v>
      </c>
      <c r="G158" t="s">
        <v>257</v>
      </c>
      <c r="H158">
        <v>11.43369</v>
      </c>
      <c r="I158">
        <v>7.2472500000000002</v>
      </c>
      <c r="J158">
        <v>705</v>
      </c>
      <c r="K158" t="s">
        <v>89</v>
      </c>
      <c r="L158" s="18">
        <v>4</v>
      </c>
      <c r="M158" t="s">
        <v>343</v>
      </c>
      <c r="N158" t="s">
        <v>331</v>
      </c>
      <c r="O158">
        <v>500</v>
      </c>
      <c r="P158" t="s">
        <v>159</v>
      </c>
      <c r="Q158">
        <v>1200</v>
      </c>
      <c r="R158">
        <v>13400</v>
      </c>
      <c r="S158" t="s">
        <v>337</v>
      </c>
      <c r="T158">
        <v>3000</v>
      </c>
      <c r="W158">
        <v>2015</v>
      </c>
      <c r="X158">
        <v>1</v>
      </c>
      <c r="Y158" s="19"/>
      <c r="Z158" s="24"/>
      <c r="AA158" s="25"/>
      <c r="AB158" s="26"/>
      <c r="AC158" s="25"/>
      <c r="AD158" s="27"/>
      <c r="AE158" s="27"/>
      <c r="AF158" s="27"/>
      <c r="AG158" s="25"/>
      <c r="AH158" s="25"/>
      <c r="AI158" s="25"/>
      <c r="AJ158" s="28"/>
      <c r="AK158" s="25"/>
      <c r="AL158" s="25"/>
      <c r="AM158" s="29"/>
      <c r="AN158" s="29"/>
      <c r="AO158" s="30"/>
      <c r="AP158" s="30"/>
      <c r="AQ158" s="31"/>
      <c r="AR158" s="28"/>
      <c r="AS158" s="28"/>
      <c r="AT158" t="s">
        <v>160</v>
      </c>
      <c r="AU158">
        <v>6</v>
      </c>
      <c r="AV158" t="s">
        <v>409</v>
      </c>
      <c r="AW158" t="s">
        <v>1006</v>
      </c>
      <c r="AX158" t="s">
        <v>1091</v>
      </c>
      <c r="AY158" s="19" t="s">
        <v>389</v>
      </c>
      <c r="AZ158" s="19" t="s">
        <v>389</v>
      </c>
      <c r="BA158" s="22">
        <v>42254</v>
      </c>
      <c r="BB158" t="s">
        <v>401</v>
      </c>
      <c r="BC158" s="15">
        <v>42073</v>
      </c>
      <c r="BD158" t="s">
        <v>161</v>
      </c>
      <c r="BE158">
        <v>45</v>
      </c>
      <c r="BF158">
        <v>45</v>
      </c>
      <c r="BG158">
        <v>10.039999999999999</v>
      </c>
      <c r="BH158">
        <v>8.74</v>
      </c>
      <c r="BI158">
        <v>1.1200000000000001</v>
      </c>
      <c r="BJ158">
        <v>0.69899999999999995</v>
      </c>
      <c r="BK158">
        <v>0.129</v>
      </c>
      <c r="BL158">
        <v>9.8000000000000007</v>
      </c>
      <c r="BM158">
        <f t="shared" si="13"/>
        <v>84.420289855072468</v>
      </c>
      <c r="BN158">
        <v>0.218</v>
      </c>
      <c r="BO158">
        <v>27</v>
      </c>
      <c r="BP158">
        <f t="shared" si="12"/>
        <v>8699.6819172113301</v>
      </c>
      <c r="BQ158">
        <f t="shared" si="16"/>
        <v>5354.6666666666661</v>
      </c>
      <c r="BR158">
        <f t="shared" si="14"/>
        <v>8.6996819172113309</v>
      </c>
      <c r="BS158">
        <f t="shared" si="14"/>
        <v>5.3546666666666658</v>
      </c>
      <c r="BT158">
        <f t="shared" si="15"/>
        <v>14.054348583877996</v>
      </c>
      <c r="BU158">
        <v>3.3552884615384619</v>
      </c>
      <c r="BV158">
        <v>0.28735588446324734</v>
      </c>
      <c r="BW158">
        <v>1.8712073870094046</v>
      </c>
      <c r="BX158">
        <v>0.52087396607860048</v>
      </c>
      <c r="BY158">
        <v>0.18902310020010202</v>
      </c>
      <c r="BZ158">
        <v>0.19578203680191458</v>
      </c>
      <c r="CA158">
        <v>7.1111828813198326</v>
      </c>
      <c r="CB158">
        <v>89.795059481219027</v>
      </c>
      <c r="CC158">
        <v>106.4623404537837</v>
      </c>
      <c r="CD158">
        <v>29.161654497435617</v>
      </c>
      <c r="CE158">
        <v>61.904649811236276</v>
      </c>
      <c r="CF158" s="25">
        <v>0.88542621448212655</v>
      </c>
      <c r="CG158" s="25">
        <v>7.8551787351054086E-2</v>
      </c>
      <c r="CH158" s="25">
        <v>1.2793161020986226</v>
      </c>
      <c r="CI158" s="25">
        <v>0.3451982978567068</v>
      </c>
      <c r="CJ158" s="25">
        <v>0.20448916190753602</v>
      </c>
      <c r="CK158" s="25">
        <v>29.660565614188247</v>
      </c>
      <c r="CL158" s="25">
        <v>52.316256028074491</v>
      </c>
      <c r="CM158" s="25">
        <v>2.9303014661532867</v>
      </c>
      <c r="CN158" s="25">
        <v>208.8516311765317</v>
      </c>
      <c r="CO158" s="25">
        <v>24.284778200901222</v>
      </c>
      <c r="CP158" s="25"/>
      <c r="CQ158" s="25"/>
      <c r="CR158" s="25"/>
      <c r="CS158" s="25"/>
      <c r="CT158" s="25"/>
      <c r="CU158" s="25"/>
      <c r="CV158" s="25"/>
      <c r="CW158" s="25"/>
      <c r="CX158" s="25"/>
      <c r="CY158" s="25"/>
    </row>
    <row r="159" spans="1:103">
      <c r="A159" t="s">
        <v>177</v>
      </c>
      <c r="B159" t="s">
        <v>1090</v>
      </c>
      <c r="C159" t="s">
        <v>168</v>
      </c>
      <c r="D159" t="s">
        <v>169</v>
      </c>
      <c r="E159" t="s">
        <v>959</v>
      </c>
      <c r="F159" t="s">
        <v>192</v>
      </c>
      <c r="G159" t="s">
        <v>258</v>
      </c>
      <c r="H159">
        <v>11.437860000000001</v>
      </c>
      <c r="I159">
        <v>7.2566499999999996</v>
      </c>
      <c r="J159">
        <v>710</v>
      </c>
      <c r="K159" t="s">
        <v>90</v>
      </c>
      <c r="L159" s="18">
        <v>0.2</v>
      </c>
      <c r="M159" t="s">
        <v>343</v>
      </c>
      <c r="N159" t="s">
        <v>331</v>
      </c>
      <c r="O159">
        <v>1000</v>
      </c>
      <c r="P159" t="s">
        <v>159</v>
      </c>
      <c r="Q159">
        <v>100</v>
      </c>
      <c r="R159">
        <v>1500</v>
      </c>
      <c r="S159" t="s">
        <v>337</v>
      </c>
      <c r="T159">
        <v>500</v>
      </c>
      <c r="W159">
        <v>2015</v>
      </c>
      <c r="X159">
        <v>1</v>
      </c>
      <c r="Y159" s="19" t="s">
        <v>390</v>
      </c>
      <c r="Z159" s="24">
        <v>5.5</v>
      </c>
      <c r="AA159" s="32">
        <v>0.98777420974697716</v>
      </c>
      <c r="AB159" s="26">
        <v>4.2463537747470734E-2</v>
      </c>
      <c r="AC159" s="25">
        <v>2.4676799999999997</v>
      </c>
      <c r="AD159" s="27">
        <v>38.400000000000006</v>
      </c>
      <c r="AE159" s="27">
        <v>43.199999999999996</v>
      </c>
      <c r="AF159" s="27">
        <v>18.399999999999999</v>
      </c>
      <c r="AG159" s="25">
        <v>1.8753403725940463</v>
      </c>
      <c r="AH159" s="25">
        <v>0.45674612721304381</v>
      </c>
      <c r="AI159" s="25">
        <v>0.20202958881443434</v>
      </c>
      <c r="AJ159" s="28">
        <v>6.4688294078373537E-2</v>
      </c>
      <c r="AK159" s="25">
        <v>0</v>
      </c>
      <c r="AL159" s="25">
        <f t="shared" si="5"/>
        <v>2.5988043826998979</v>
      </c>
      <c r="AM159" s="29">
        <v>14.023767327174363</v>
      </c>
      <c r="AN159" s="29">
        <v>5.1169392997161003</v>
      </c>
      <c r="AO159" s="30">
        <v>28.690244094157908</v>
      </c>
      <c r="AP159" s="30">
        <v>131.93180723013788</v>
      </c>
      <c r="AQ159" s="31">
        <v>1.6017554535040575</v>
      </c>
      <c r="AR159" s="28">
        <v>1.73373E-2</v>
      </c>
      <c r="AS159" s="28">
        <v>8.9135500000000008</v>
      </c>
      <c r="AT159" t="s">
        <v>155</v>
      </c>
      <c r="AU159">
        <v>1</v>
      </c>
      <c r="AV159" t="s">
        <v>409</v>
      </c>
      <c r="AW159" t="s">
        <v>1006</v>
      </c>
      <c r="AX159" t="s">
        <v>1091</v>
      </c>
      <c r="AY159" s="19" t="s">
        <v>390</v>
      </c>
      <c r="AZ159" s="19" t="s">
        <v>390</v>
      </c>
      <c r="BA159" s="22">
        <v>42254</v>
      </c>
      <c r="BB159" t="s">
        <v>401</v>
      </c>
      <c r="BC159" s="15">
        <v>42073</v>
      </c>
      <c r="BD159" t="s">
        <v>161</v>
      </c>
      <c r="BE159">
        <v>22</v>
      </c>
      <c r="BF159">
        <v>14</v>
      </c>
      <c r="BG159">
        <v>3.78</v>
      </c>
      <c r="BH159">
        <v>0.6</v>
      </c>
      <c r="BI159">
        <v>0.26</v>
      </c>
      <c r="BJ159">
        <v>0.99099999999999999</v>
      </c>
      <c r="BK159">
        <v>2.5999999999999999E-2</v>
      </c>
      <c r="BL159">
        <v>0</v>
      </c>
      <c r="BM159">
        <f t="shared" si="13"/>
        <v>97.443461160275319</v>
      </c>
      <c r="BN159">
        <v>0.245</v>
      </c>
      <c r="BO159">
        <v>17</v>
      </c>
      <c r="BP159">
        <f t="shared" si="12"/>
        <v>764.26244047274758</v>
      </c>
      <c r="BQ159">
        <f t="shared" si="16"/>
        <v>2015.9999999999998</v>
      </c>
      <c r="BR159">
        <f t="shared" si="14"/>
        <v>0.76426244047274761</v>
      </c>
      <c r="BS159">
        <f t="shared" si="14"/>
        <v>2.0159999999999996</v>
      </c>
      <c r="BT159">
        <f t="shared" si="15"/>
        <v>2.7802624404727472</v>
      </c>
      <c r="BU159">
        <v>1.3574902723735409</v>
      </c>
      <c r="BV159">
        <v>8.9002925831240171E-2</v>
      </c>
      <c r="BW159">
        <v>1.8547963980724735</v>
      </c>
      <c r="BX159">
        <v>0.31488717232388108</v>
      </c>
      <c r="BY159">
        <v>0.18727250365658554</v>
      </c>
      <c r="BZ159">
        <v>0.11368266920338591</v>
      </c>
      <c r="CA159">
        <v>3.7117628941536167</v>
      </c>
      <c r="CB159">
        <v>138.19531461324945</v>
      </c>
      <c r="CC159">
        <v>39.290632537007383</v>
      </c>
      <c r="CD159">
        <v>11.15321047498273</v>
      </c>
      <c r="CE159">
        <v>4.0580802435373666</v>
      </c>
      <c r="CF159" s="25">
        <v>0.56560636182902591</v>
      </c>
      <c r="CG159" s="25">
        <v>5.422465208747515E-2</v>
      </c>
      <c r="CH159" s="25">
        <v>1.1422552102671399</v>
      </c>
      <c r="CI159" s="25">
        <v>0.34085618090253439</v>
      </c>
      <c r="CJ159" s="25">
        <v>0.15487934028868239</v>
      </c>
      <c r="CK159" s="25">
        <v>18.924830328566667</v>
      </c>
      <c r="CL159" s="25">
        <v>40.356953098662991</v>
      </c>
      <c r="CM159" s="25">
        <v>2.8934423282142521</v>
      </c>
      <c r="CN159" s="25">
        <v>229.30666654812046</v>
      </c>
      <c r="CO159" s="25">
        <v>15.252202102920382</v>
      </c>
      <c r="CP159" s="25">
        <v>1.3289728682170543</v>
      </c>
      <c r="CQ159" s="25">
        <v>0.19462209302325584</v>
      </c>
      <c r="CR159" s="25">
        <v>0.20332027196934369</v>
      </c>
      <c r="CS159" s="25">
        <v>0.25379718625789605</v>
      </c>
      <c r="CT159" s="25">
        <v>0.1009879938067748</v>
      </c>
      <c r="CU159" s="25">
        <v>74.428694121145114</v>
      </c>
      <c r="CV159" s="25">
        <v>24.034852932082973</v>
      </c>
      <c r="CW159" s="25">
        <v>2.0860748511925715</v>
      </c>
      <c r="CX159" s="25">
        <v>149.05314669397455</v>
      </c>
      <c r="CY159" s="25">
        <v>9.66206343702566</v>
      </c>
    </row>
    <row r="160" spans="1:103">
      <c r="A160" t="s">
        <v>177</v>
      </c>
      <c r="B160" t="s">
        <v>1090</v>
      </c>
      <c r="C160" t="s">
        <v>168</v>
      </c>
      <c r="D160" t="s">
        <v>169</v>
      </c>
      <c r="E160" t="s">
        <v>959</v>
      </c>
      <c r="F160" t="s">
        <v>192</v>
      </c>
      <c r="G160" t="s">
        <v>258</v>
      </c>
      <c r="H160">
        <v>11.437860000000001</v>
      </c>
      <c r="I160">
        <v>7.2566499999999996</v>
      </c>
      <c r="J160">
        <v>710</v>
      </c>
      <c r="K160" t="s">
        <v>90</v>
      </c>
      <c r="L160" s="18">
        <v>0.2</v>
      </c>
      <c r="M160" t="s">
        <v>343</v>
      </c>
      <c r="N160" t="s">
        <v>331</v>
      </c>
      <c r="O160">
        <v>1000</v>
      </c>
      <c r="P160" t="s">
        <v>159</v>
      </c>
      <c r="Q160">
        <v>100</v>
      </c>
      <c r="R160">
        <v>1500</v>
      </c>
      <c r="S160" t="s">
        <v>337</v>
      </c>
      <c r="T160">
        <v>500</v>
      </c>
      <c r="W160">
        <v>2015</v>
      </c>
      <c r="X160">
        <v>1</v>
      </c>
      <c r="Y160" s="19"/>
      <c r="Z160" s="24"/>
      <c r="AA160" s="25"/>
      <c r="AB160" s="26"/>
      <c r="AC160" s="25"/>
      <c r="AD160" s="27"/>
      <c r="AE160" s="27"/>
      <c r="AF160" s="27"/>
      <c r="AG160" s="25"/>
      <c r="AH160" s="25"/>
      <c r="AI160" s="25"/>
      <c r="AJ160" s="28"/>
      <c r="AK160" s="25"/>
      <c r="AL160" s="25"/>
      <c r="AM160" s="29"/>
      <c r="AN160" s="29"/>
      <c r="AO160" s="30"/>
      <c r="AP160" s="30"/>
      <c r="AQ160" s="31"/>
      <c r="AR160" s="28"/>
      <c r="AS160" s="28"/>
      <c r="AT160" t="s">
        <v>156</v>
      </c>
      <c r="AU160">
        <v>2</v>
      </c>
      <c r="AV160" t="s">
        <v>409</v>
      </c>
      <c r="AW160" t="s">
        <v>1006</v>
      </c>
      <c r="AX160" t="s">
        <v>1091</v>
      </c>
      <c r="AY160" s="19" t="s">
        <v>390</v>
      </c>
      <c r="AZ160" s="19" t="s">
        <v>390</v>
      </c>
      <c r="BA160" s="22">
        <v>42254</v>
      </c>
      <c r="BB160" t="s">
        <v>401</v>
      </c>
      <c r="BC160" s="15">
        <v>42073</v>
      </c>
      <c r="BD160" t="s">
        <v>161</v>
      </c>
      <c r="BE160">
        <v>20</v>
      </c>
      <c r="BF160">
        <v>18</v>
      </c>
      <c r="BG160">
        <v>4.28</v>
      </c>
      <c r="BH160">
        <v>1.36</v>
      </c>
      <c r="BI160">
        <v>0.36</v>
      </c>
      <c r="BJ160">
        <v>0.111</v>
      </c>
      <c r="BK160">
        <v>0.127</v>
      </c>
      <c r="BL160">
        <v>8.1999999999999993</v>
      </c>
      <c r="BM160">
        <f t="shared" si="13"/>
        <v>46.638655462184872</v>
      </c>
      <c r="BN160">
        <v>0.21299999999999999</v>
      </c>
      <c r="BO160">
        <v>19</v>
      </c>
      <c r="BP160">
        <f t="shared" si="12"/>
        <v>761.14285714285711</v>
      </c>
      <c r="BQ160">
        <f t="shared" si="16"/>
        <v>2282.666666666667</v>
      </c>
      <c r="BR160">
        <f t="shared" si="14"/>
        <v>0.76114285714285712</v>
      </c>
      <c r="BS160">
        <f t="shared" si="14"/>
        <v>2.2826666666666671</v>
      </c>
      <c r="BT160">
        <f t="shared" si="15"/>
        <v>3.0438095238095242</v>
      </c>
      <c r="BU160">
        <v>1.1539225422045682</v>
      </c>
      <c r="BV160">
        <v>0.14245034181928801</v>
      </c>
      <c r="BW160">
        <v>1.8704247115150463</v>
      </c>
      <c r="BX160">
        <v>0.60034207672839501</v>
      </c>
      <c r="BY160">
        <v>0.28323245597804153</v>
      </c>
      <c r="BZ160">
        <v>0.10289893421069891</v>
      </c>
      <c r="CA160">
        <v>3.0584816692643146</v>
      </c>
      <c r="CB160">
        <v>164.71897277507247</v>
      </c>
      <c r="CC160">
        <v>36.319794005204791</v>
      </c>
      <c r="CD160">
        <v>9.5992532971732398</v>
      </c>
      <c r="CE160">
        <v>4.961789696678232</v>
      </c>
      <c r="CF160" s="25"/>
      <c r="CG160" s="25"/>
      <c r="CH160" s="25"/>
      <c r="CI160" s="25"/>
      <c r="CJ160" s="25"/>
      <c r="CK160" s="25"/>
      <c r="CL160" s="25"/>
      <c r="CM160" s="25"/>
      <c r="CN160" s="25"/>
      <c r="CO160" s="25"/>
      <c r="CP160" s="25">
        <v>1.5199628597957289</v>
      </c>
      <c r="CQ160" s="25">
        <v>0.27005571030640668</v>
      </c>
      <c r="CR160" s="25">
        <v>0.21163566628238839</v>
      </c>
      <c r="CS160" s="25">
        <v>0.27338844140161561</v>
      </c>
      <c r="CT160" s="25">
        <v>0.11231688685237996</v>
      </c>
      <c r="CU160" s="25">
        <v>75.574614222538912</v>
      </c>
      <c r="CV160" s="25">
        <v>24.16382043562098</v>
      </c>
      <c r="CW160" s="25">
        <v>2.0972684235648247</v>
      </c>
      <c r="CX160" s="25">
        <v>95.651527005253129</v>
      </c>
      <c r="CY160" s="25">
        <v>12.34001991326449</v>
      </c>
    </row>
    <row r="161" spans="1:103">
      <c r="A161" t="s">
        <v>177</v>
      </c>
      <c r="B161" t="s">
        <v>1090</v>
      </c>
      <c r="C161" t="s">
        <v>168</v>
      </c>
      <c r="D161" t="s">
        <v>169</v>
      </c>
      <c r="E161" t="s">
        <v>959</v>
      </c>
      <c r="F161" t="s">
        <v>192</v>
      </c>
      <c r="G161" t="s">
        <v>258</v>
      </c>
      <c r="H161">
        <v>11.437860000000001</v>
      </c>
      <c r="I161">
        <v>7.2566499999999996</v>
      </c>
      <c r="J161">
        <v>710</v>
      </c>
      <c r="K161" t="s">
        <v>90</v>
      </c>
      <c r="L161" s="18">
        <v>0.2</v>
      </c>
      <c r="M161" t="s">
        <v>343</v>
      </c>
      <c r="N161" t="s">
        <v>331</v>
      </c>
      <c r="O161">
        <v>1000</v>
      </c>
      <c r="P161" t="s">
        <v>159</v>
      </c>
      <c r="Q161">
        <v>100</v>
      </c>
      <c r="R161">
        <v>1500</v>
      </c>
      <c r="S161" t="s">
        <v>337</v>
      </c>
      <c r="T161">
        <v>500</v>
      </c>
      <c r="W161">
        <v>2015</v>
      </c>
      <c r="X161">
        <v>1</v>
      </c>
      <c r="Y161" s="19"/>
      <c r="Z161" s="24"/>
      <c r="AA161" s="25"/>
      <c r="AB161" s="26"/>
      <c r="AC161" s="25"/>
      <c r="AD161" s="27"/>
      <c r="AE161" s="27"/>
      <c r="AF161" s="27"/>
      <c r="AG161" s="25"/>
      <c r="AH161" s="25"/>
      <c r="AI161" s="25"/>
      <c r="AJ161" s="28"/>
      <c r="AK161" s="25"/>
      <c r="AL161" s="25"/>
      <c r="AM161" s="29"/>
      <c r="AN161" s="29"/>
      <c r="AO161" s="30"/>
      <c r="AP161" s="30"/>
      <c r="AQ161" s="31"/>
      <c r="AR161" s="28"/>
      <c r="AS161" s="28"/>
      <c r="AT161" t="s">
        <v>157</v>
      </c>
      <c r="AU161">
        <v>3</v>
      </c>
      <c r="AV161" t="s">
        <v>409</v>
      </c>
      <c r="AW161" t="s">
        <v>1006</v>
      </c>
      <c r="AX161" t="s">
        <v>1091</v>
      </c>
      <c r="AY161" s="19" t="s">
        <v>390</v>
      </c>
      <c r="AZ161" s="19" t="s">
        <v>390</v>
      </c>
      <c r="BA161" s="22">
        <v>42254</v>
      </c>
      <c r="BB161" t="s">
        <v>401</v>
      </c>
      <c r="BC161" s="15">
        <v>42073</v>
      </c>
      <c r="BD161" t="s">
        <v>161</v>
      </c>
      <c r="BE161">
        <v>27</v>
      </c>
      <c r="BF161">
        <v>25</v>
      </c>
      <c r="BG161">
        <v>9.7200000000000006</v>
      </c>
      <c r="BH161">
        <v>3.1</v>
      </c>
      <c r="BI161">
        <v>0.36</v>
      </c>
      <c r="BJ161">
        <v>0.35699999999999998</v>
      </c>
      <c r="BK161">
        <v>0.127</v>
      </c>
      <c r="BL161">
        <v>10</v>
      </c>
      <c r="BM161">
        <f t="shared" si="13"/>
        <v>73.760330578512395</v>
      </c>
      <c r="BN161">
        <v>0.32600000000000001</v>
      </c>
      <c r="BO161">
        <v>19</v>
      </c>
      <c r="BP161">
        <f t="shared" si="12"/>
        <v>2690.0826446280994</v>
      </c>
      <c r="BQ161">
        <f t="shared" si="16"/>
        <v>5184</v>
      </c>
      <c r="BR161">
        <f t="shared" si="14"/>
        <v>2.6900826446280992</v>
      </c>
      <c r="BS161">
        <f t="shared" si="14"/>
        <v>5.1840000000000002</v>
      </c>
      <c r="BT161">
        <f t="shared" si="15"/>
        <v>7.8740826446280998</v>
      </c>
      <c r="BU161">
        <v>2.0269080234833661</v>
      </c>
      <c r="BV161">
        <v>0.12849774787212564</v>
      </c>
      <c r="BW161">
        <v>1.7056819416935975</v>
      </c>
      <c r="BX161">
        <v>0.52472704365427825</v>
      </c>
      <c r="BY161">
        <v>0.21650160159539872</v>
      </c>
      <c r="BZ161">
        <v>0.11819425137953916</v>
      </c>
      <c r="CA161">
        <v>6.1044468385211621</v>
      </c>
      <c r="CB161">
        <v>106.19442952803004</v>
      </c>
      <c r="CC161">
        <v>57.895366361256457</v>
      </c>
      <c r="CD161">
        <v>21.358118781384633</v>
      </c>
      <c r="CE161">
        <v>4.4030804942894131</v>
      </c>
      <c r="CF161" s="25">
        <v>0.55581395348837215</v>
      </c>
      <c r="CG161" s="25">
        <v>4.8511627906976745E-2</v>
      </c>
      <c r="CH161" s="25">
        <v>0.70232651626934584</v>
      </c>
      <c r="CI161" s="25">
        <v>0.72375240374745575</v>
      </c>
      <c r="CJ161" s="25">
        <v>0.17492905587068699</v>
      </c>
      <c r="CK161" s="25">
        <v>18.035051190054972</v>
      </c>
      <c r="CL161" s="25">
        <v>74.241133288987655</v>
      </c>
      <c r="CM161" s="25">
        <v>5.6586280649144749</v>
      </c>
      <c r="CN161" s="25">
        <v>136.71370239512808</v>
      </c>
      <c r="CO161" s="25">
        <v>10.171848172632163</v>
      </c>
      <c r="CP161" s="25">
        <v>1.259568204121688</v>
      </c>
      <c r="CQ161" s="25">
        <v>0.18905789990186458</v>
      </c>
      <c r="CR161" s="25">
        <v>0.2187532602839265</v>
      </c>
      <c r="CS161" s="25">
        <v>0.14554868481776403</v>
      </c>
      <c r="CT161" s="25">
        <v>0.10282263777933558</v>
      </c>
      <c r="CU161" s="25">
        <v>74.043124010223877</v>
      </c>
      <c r="CV161" s="25">
        <v>18.268718981325886</v>
      </c>
      <c r="CW161" s="25">
        <v>0.76615819009228991</v>
      </c>
      <c r="CX161" s="25">
        <v>149.77988071003489</v>
      </c>
      <c r="CY161" s="25">
        <v>11.023469344477677</v>
      </c>
    </row>
    <row r="162" spans="1:103">
      <c r="A162" t="s">
        <v>177</v>
      </c>
      <c r="B162" t="s">
        <v>1090</v>
      </c>
      <c r="C162" t="s">
        <v>168</v>
      </c>
      <c r="D162" t="s">
        <v>169</v>
      </c>
      <c r="E162" t="s">
        <v>959</v>
      </c>
      <c r="F162" t="s">
        <v>192</v>
      </c>
      <c r="G162" t="s">
        <v>258</v>
      </c>
      <c r="H162">
        <v>11.437860000000001</v>
      </c>
      <c r="I162">
        <v>7.2566499999999996</v>
      </c>
      <c r="J162">
        <v>710</v>
      </c>
      <c r="K162" t="s">
        <v>90</v>
      </c>
      <c r="L162" s="18">
        <v>0.2</v>
      </c>
      <c r="M162" t="s">
        <v>343</v>
      </c>
      <c r="N162" t="s">
        <v>331</v>
      </c>
      <c r="O162">
        <v>1000</v>
      </c>
      <c r="P162" t="s">
        <v>159</v>
      </c>
      <c r="Q162">
        <v>100</v>
      </c>
      <c r="R162">
        <v>1500</v>
      </c>
      <c r="S162" t="s">
        <v>337</v>
      </c>
      <c r="T162">
        <v>500</v>
      </c>
      <c r="W162">
        <v>2015</v>
      </c>
      <c r="X162">
        <v>1</v>
      </c>
      <c r="Y162" s="19"/>
      <c r="Z162" s="24"/>
      <c r="AA162" s="25"/>
      <c r="AB162" s="26"/>
      <c r="AC162" s="25"/>
      <c r="AD162" s="27"/>
      <c r="AE162" s="27"/>
      <c r="AF162" s="27"/>
      <c r="AG162" s="25"/>
      <c r="AH162" s="25"/>
      <c r="AI162" s="25"/>
      <c r="AJ162" s="28"/>
      <c r="AK162" s="25"/>
      <c r="AL162" s="25"/>
      <c r="AM162" s="29"/>
      <c r="AN162" s="29"/>
      <c r="AO162" s="30"/>
      <c r="AP162" s="30"/>
      <c r="AQ162" s="31"/>
      <c r="AR162" s="28"/>
      <c r="AS162" s="28"/>
      <c r="AT162" t="s">
        <v>158</v>
      </c>
      <c r="AU162">
        <v>4</v>
      </c>
      <c r="AV162" t="s">
        <v>409</v>
      </c>
      <c r="AW162" t="s">
        <v>1006</v>
      </c>
      <c r="AX162" t="s">
        <v>1091</v>
      </c>
      <c r="AY162" s="19" t="s">
        <v>390</v>
      </c>
      <c r="AZ162" s="19" t="s">
        <v>390</v>
      </c>
      <c r="BA162" s="22">
        <v>42254</v>
      </c>
      <c r="BB162" t="s">
        <v>401</v>
      </c>
      <c r="BC162" s="15">
        <v>42073</v>
      </c>
      <c r="BD162" t="s">
        <v>161</v>
      </c>
      <c r="BE162">
        <v>48</v>
      </c>
      <c r="BF162">
        <v>41</v>
      </c>
      <c r="BG162">
        <v>8.7799999999999994</v>
      </c>
      <c r="BH162">
        <v>6.38</v>
      </c>
      <c r="BI162">
        <v>0.92</v>
      </c>
      <c r="BJ162">
        <v>0.45200000000000001</v>
      </c>
      <c r="BK162">
        <v>9.1999999999999998E-2</v>
      </c>
      <c r="BL162">
        <v>10.6</v>
      </c>
      <c r="BM162">
        <f t="shared" si="13"/>
        <v>83.088235294117638</v>
      </c>
      <c r="BN162">
        <v>0.32100000000000001</v>
      </c>
      <c r="BO162">
        <v>24</v>
      </c>
      <c r="BP162">
        <f t="shared" si="12"/>
        <v>6194.9284890426752</v>
      </c>
      <c r="BQ162">
        <f t="shared" si="16"/>
        <v>4682.6666666666661</v>
      </c>
      <c r="BR162">
        <f t="shared" si="14"/>
        <v>6.1949284890426748</v>
      </c>
      <c r="BS162">
        <f t="shared" si="14"/>
        <v>4.6826666666666661</v>
      </c>
      <c r="BT162">
        <f t="shared" si="15"/>
        <v>10.87759515570934</v>
      </c>
      <c r="BU162">
        <v>1.9176744186046513</v>
      </c>
      <c r="BV162">
        <v>0.14304676847601477</v>
      </c>
      <c r="BW162">
        <v>1.3215873193386527</v>
      </c>
      <c r="BX162">
        <v>0.49649323360773234</v>
      </c>
      <c r="BY162">
        <v>0.26528036308324532</v>
      </c>
      <c r="BZ162">
        <v>0.12101890716999231</v>
      </c>
      <c r="CA162">
        <v>4.3701304462155699</v>
      </c>
      <c r="CB162">
        <v>160.00742039156842</v>
      </c>
      <c r="CC162">
        <v>68.527686281874992</v>
      </c>
      <c r="CD162">
        <v>10.640906295393581</v>
      </c>
      <c r="CE162">
        <v>2.9517666749089262</v>
      </c>
      <c r="CF162" s="25">
        <v>0.8063279002876319</v>
      </c>
      <c r="CG162" s="25">
        <v>5.8820709491850434E-2</v>
      </c>
      <c r="CH162" s="25">
        <v>0.99675548952408988</v>
      </c>
      <c r="CI162" s="25">
        <v>0.40764307526319432</v>
      </c>
      <c r="CJ162" s="25">
        <v>0.21622674457556237</v>
      </c>
      <c r="CK162" s="25">
        <v>19.657411740648229</v>
      </c>
      <c r="CL162" s="25">
        <v>47.587222524258586</v>
      </c>
      <c r="CM162" s="25">
        <v>2.8753583136629128</v>
      </c>
      <c r="CN162" s="25">
        <v>113.18431593108009</v>
      </c>
      <c r="CO162" s="25">
        <v>11.390092553078153</v>
      </c>
      <c r="CP162" s="25">
        <v>1.3490566037735852</v>
      </c>
      <c r="CQ162" s="25">
        <v>0.21061320754716983</v>
      </c>
      <c r="CR162" s="25">
        <v>0.22696990373120884</v>
      </c>
      <c r="CS162" s="25">
        <v>0.14619018244918416</v>
      </c>
      <c r="CT162" s="25">
        <v>0.11004019836223265</v>
      </c>
      <c r="CU162" s="25">
        <v>80.319490010500374</v>
      </c>
      <c r="CV162" s="25">
        <v>12.439464275582443</v>
      </c>
      <c r="CW162" s="25">
        <v>1.4375612964666455</v>
      </c>
      <c r="CX162" s="25">
        <v>209.10441780817166</v>
      </c>
      <c r="CY162" s="25">
        <v>10.412482318932403</v>
      </c>
    </row>
    <row r="163" spans="1:103">
      <c r="A163" t="s">
        <v>177</v>
      </c>
      <c r="B163" t="s">
        <v>1090</v>
      </c>
      <c r="C163" t="s">
        <v>168</v>
      </c>
      <c r="D163" t="s">
        <v>169</v>
      </c>
      <c r="E163" t="s">
        <v>959</v>
      </c>
      <c r="F163" t="s">
        <v>192</v>
      </c>
      <c r="G163" t="s">
        <v>258</v>
      </c>
      <c r="H163">
        <v>11.437860000000001</v>
      </c>
      <c r="I163">
        <v>7.2566499999999996</v>
      </c>
      <c r="J163">
        <v>710</v>
      </c>
      <c r="K163" t="s">
        <v>90</v>
      </c>
      <c r="L163" s="18">
        <v>0.2</v>
      </c>
      <c r="M163" t="s">
        <v>343</v>
      </c>
      <c r="N163" t="s">
        <v>331</v>
      </c>
      <c r="O163">
        <v>1000</v>
      </c>
      <c r="P163" t="s">
        <v>159</v>
      </c>
      <c r="Q163">
        <v>100</v>
      </c>
      <c r="R163">
        <v>1500</v>
      </c>
      <c r="S163" t="s">
        <v>337</v>
      </c>
      <c r="T163">
        <v>500</v>
      </c>
      <c r="W163">
        <v>2015</v>
      </c>
      <c r="X163">
        <v>1</v>
      </c>
      <c r="Y163" s="19"/>
      <c r="Z163" s="24"/>
      <c r="AA163" s="25"/>
      <c r="AB163" s="26"/>
      <c r="AC163" s="25"/>
      <c r="AD163" s="27"/>
      <c r="AE163" s="27"/>
      <c r="AF163" s="27"/>
      <c r="AG163" s="25"/>
      <c r="AH163" s="25"/>
      <c r="AI163" s="25"/>
      <c r="AJ163" s="28"/>
      <c r="AK163" s="25"/>
      <c r="AL163" s="25"/>
      <c r="AM163" s="29"/>
      <c r="AN163" s="29"/>
      <c r="AO163" s="30"/>
      <c r="AP163" s="30"/>
      <c r="AQ163" s="31"/>
      <c r="AR163" s="28"/>
      <c r="AS163" s="28"/>
      <c r="AT163" t="s">
        <v>159</v>
      </c>
      <c r="AU163">
        <v>5</v>
      </c>
      <c r="AV163" t="s">
        <v>409</v>
      </c>
      <c r="AW163" t="s">
        <v>1006</v>
      </c>
      <c r="AX163" t="s">
        <v>1091</v>
      </c>
      <c r="AY163" s="19" t="s">
        <v>390</v>
      </c>
      <c r="AZ163" s="19" t="s">
        <v>390</v>
      </c>
      <c r="BA163" s="22">
        <v>42254</v>
      </c>
      <c r="BB163" t="s">
        <v>401</v>
      </c>
      <c r="BC163" s="15">
        <v>42073</v>
      </c>
      <c r="BD163" t="s">
        <v>161</v>
      </c>
      <c r="BE163">
        <v>24</v>
      </c>
      <c r="BF163">
        <v>29</v>
      </c>
      <c r="BG163">
        <v>7.4</v>
      </c>
      <c r="BH163">
        <v>5.5</v>
      </c>
      <c r="BI163">
        <v>0.98</v>
      </c>
      <c r="BJ163">
        <v>0.33200000000000002</v>
      </c>
      <c r="BK163">
        <v>8.4000000000000005E-2</v>
      </c>
      <c r="BL163">
        <v>10.6</v>
      </c>
      <c r="BM163">
        <f t="shared" si="13"/>
        <v>79.807692307692307</v>
      </c>
      <c r="BN163">
        <v>0.33200000000000002</v>
      </c>
      <c r="BO163">
        <v>25</v>
      </c>
      <c r="BP163">
        <f t="shared" si="12"/>
        <v>5129.6003016591249</v>
      </c>
      <c r="BQ163">
        <f t="shared" si="16"/>
        <v>3946.6666666666665</v>
      </c>
      <c r="BR163">
        <f t="shared" si="14"/>
        <v>5.1296003016591252</v>
      </c>
      <c r="BS163">
        <f t="shared" si="14"/>
        <v>3.9466666666666663</v>
      </c>
      <c r="BT163">
        <f t="shared" si="15"/>
        <v>9.0762669683257915</v>
      </c>
      <c r="BU163">
        <v>2.3512241054613936</v>
      </c>
      <c r="BV163">
        <v>0.18173092972068652</v>
      </c>
      <c r="BW163">
        <v>2.2139301966887275</v>
      </c>
      <c r="BX163">
        <v>0.45640140777764654</v>
      </c>
      <c r="BY163">
        <v>0.209538061165471</v>
      </c>
      <c r="BZ163">
        <v>0.14729765738251924</v>
      </c>
      <c r="CA163">
        <v>6.0734503311608128</v>
      </c>
      <c r="CB163">
        <v>156.81671412206018</v>
      </c>
      <c r="CC163">
        <v>107.21109781208777</v>
      </c>
      <c r="CD163">
        <v>10.610167884058026</v>
      </c>
      <c r="CE163">
        <v>1.8826279216170114</v>
      </c>
      <c r="CF163" s="25">
        <v>0.63661710037174724</v>
      </c>
      <c r="CG163" s="25">
        <v>5.4832713754646836E-2</v>
      </c>
      <c r="CH163" s="25">
        <v>1.3311269767767386</v>
      </c>
      <c r="CI163" s="25">
        <v>0.42079285188458765</v>
      </c>
      <c r="CJ163" s="25">
        <v>0.18300747247191768</v>
      </c>
      <c r="CK163" s="25">
        <v>23.81844839440592</v>
      </c>
      <c r="CL163" s="25">
        <v>18.340002257903329</v>
      </c>
      <c r="CM163" s="25">
        <v>2.968111807652039</v>
      </c>
      <c r="CN163" s="25">
        <v>69.479888878074064</v>
      </c>
      <c r="CO163" s="25">
        <v>14.353148685364845</v>
      </c>
      <c r="CP163" s="25">
        <v>1.3062442607897156</v>
      </c>
      <c r="CQ163" s="25">
        <v>0.20817263544536271</v>
      </c>
      <c r="CR163" s="25">
        <v>0.21885996919138212</v>
      </c>
      <c r="CS163" s="25">
        <v>0.14561968417621177</v>
      </c>
      <c r="CT163" s="25">
        <v>0.10556330533128001</v>
      </c>
      <c r="CU163" s="25">
        <v>74.079242607302035</v>
      </c>
      <c r="CV163" s="25">
        <v>12.390920024750901</v>
      </c>
      <c r="CW163" s="25">
        <v>2.0972684235648247</v>
      </c>
      <c r="CX163" s="25">
        <v>149.85294406647881</v>
      </c>
      <c r="CY163" s="25">
        <v>11.684903870488355</v>
      </c>
    </row>
    <row r="164" spans="1:103">
      <c r="A164" t="s">
        <v>177</v>
      </c>
      <c r="B164" t="s">
        <v>1090</v>
      </c>
      <c r="C164" t="s">
        <v>168</v>
      </c>
      <c r="D164" t="s">
        <v>169</v>
      </c>
      <c r="E164" t="s">
        <v>959</v>
      </c>
      <c r="F164" t="s">
        <v>192</v>
      </c>
      <c r="G164" t="s">
        <v>258</v>
      </c>
      <c r="H164">
        <v>11.437860000000001</v>
      </c>
      <c r="I164">
        <v>7.2566499999999996</v>
      </c>
      <c r="J164">
        <v>710</v>
      </c>
      <c r="K164" t="s">
        <v>90</v>
      </c>
      <c r="L164" s="18">
        <v>0.2</v>
      </c>
      <c r="M164" t="s">
        <v>343</v>
      </c>
      <c r="N164" t="s">
        <v>331</v>
      </c>
      <c r="O164">
        <v>1000</v>
      </c>
      <c r="P164" t="s">
        <v>159</v>
      </c>
      <c r="Q164">
        <v>100</v>
      </c>
      <c r="R164">
        <v>1500</v>
      </c>
      <c r="S164" t="s">
        <v>337</v>
      </c>
      <c r="T164">
        <v>500</v>
      </c>
      <c r="W164">
        <v>2015</v>
      </c>
      <c r="X164">
        <v>1</v>
      </c>
      <c r="Y164" s="19"/>
      <c r="Z164" s="24"/>
      <c r="AA164" s="25"/>
      <c r="AB164" s="26"/>
      <c r="AC164" s="25"/>
      <c r="AD164" s="27"/>
      <c r="AE164" s="27"/>
      <c r="AF164" s="27"/>
      <c r="AG164" s="25"/>
      <c r="AH164" s="25"/>
      <c r="AI164" s="25"/>
      <c r="AJ164" s="28"/>
      <c r="AK164" s="25"/>
      <c r="AL164" s="25"/>
      <c r="AM164" s="29"/>
      <c r="AN164" s="29"/>
      <c r="AO164" s="30"/>
      <c r="AP164" s="30"/>
      <c r="AQ164" s="31"/>
      <c r="AR164" s="28"/>
      <c r="AS164" s="28"/>
      <c r="AT164" t="s">
        <v>160</v>
      </c>
      <c r="AU164">
        <v>6</v>
      </c>
      <c r="AV164" t="s">
        <v>409</v>
      </c>
      <c r="AW164" t="s">
        <v>1006</v>
      </c>
      <c r="AX164" t="s">
        <v>1091</v>
      </c>
      <c r="AY164" s="19" t="s">
        <v>390</v>
      </c>
      <c r="AZ164" s="19" t="s">
        <v>390</v>
      </c>
      <c r="BA164" s="22">
        <v>42254</v>
      </c>
      <c r="BB164" t="s">
        <v>401</v>
      </c>
      <c r="BC164" s="15">
        <v>42073</v>
      </c>
      <c r="BD164" t="s">
        <v>161</v>
      </c>
      <c r="BE164">
        <v>34</v>
      </c>
      <c r="BF164">
        <v>32</v>
      </c>
      <c r="BG164">
        <v>9.7799999999999994</v>
      </c>
      <c r="BH164">
        <v>5.98</v>
      </c>
      <c r="BI164">
        <v>1.26</v>
      </c>
      <c r="BJ164">
        <v>0.54700000000000004</v>
      </c>
      <c r="BK164">
        <v>0.153</v>
      </c>
      <c r="BL164">
        <v>10.1</v>
      </c>
      <c r="BM164">
        <f t="shared" si="13"/>
        <v>78.142857142857139</v>
      </c>
      <c r="BN164">
        <v>0.21299999999999999</v>
      </c>
      <c r="BO164">
        <v>29</v>
      </c>
      <c r="BP164">
        <f t="shared" si="12"/>
        <v>5491.4714098972918</v>
      </c>
      <c r="BQ164">
        <f t="shared" si="16"/>
        <v>5216</v>
      </c>
      <c r="BR164">
        <f t="shared" si="14"/>
        <v>5.4914714098972919</v>
      </c>
      <c r="BS164">
        <f t="shared" si="14"/>
        <v>5.2160000000000002</v>
      </c>
      <c r="BT164">
        <f t="shared" si="15"/>
        <v>10.707471409897291</v>
      </c>
      <c r="CF164" s="25"/>
      <c r="CG164" s="25"/>
      <c r="CH164" s="25"/>
      <c r="CI164" s="25"/>
      <c r="CJ164" s="25"/>
      <c r="CK164" s="25"/>
      <c r="CL164" s="25"/>
      <c r="CM164" s="25"/>
      <c r="CN164" s="25"/>
      <c r="CO164" s="25"/>
      <c r="CP164" s="25">
        <v>1.4172093023255816</v>
      </c>
      <c r="CQ164" s="25">
        <v>0.19055813953488376</v>
      </c>
      <c r="CR164" s="25">
        <v>0.23433705811331773</v>
      </c>
      <c r="CS164" s="25">
        <v>0.12789748838065937</v>
      </c>
      <c r="CT164" s="25">
        <v>0.10873744078002358</v>
      </c>
      <c r="CU164" s="25">
        <v>75.907868278395284</v>
      </c>
      <c r="CV164" s="25">
        <v>6.5323675419612401</v>
      </c>
      <c r="CW164" s="25">
        <v>2.106516544981818</v>
      </c>
      <c r="CX164" s="25">
        <v>96.073312278671679</v>
      </c>
      <c r="CY164" s="25">
        <v>9.7567431375354658</v>
      </c>
    </row>
    <row r="165" spans="1:103">
      <c r="A165" t="s">
        <v>177</v>
      </c>
      <c r="B165" t="s">
        <v>1090</v>
      </c>
      <c r="C165" t="s">
        <v>168</v>
      </c>
      <c r="D165" t="s">
        <v>169</v>
      </c>
      <c r="E165" t="s">
        <v>959</v>
      </c>
      <c r="F165" t="s">
        <v>191</v>
      </c>
      <c r="G165" t="s">
        <v>259</v>
      </c>
      <c r="H165">
        <v>11.43122</v>
      </c>
      <c r="I165">
        <v>7.2496799999999997</v>
      </c>
      <c r="J165">
        <v>702</v>
      </c>
      <c r="K165" t="s">
        <v>91</v>
      </c>
      <c r="L165" s="18">
        <v>1.5</v>
      </c>
      <c r="M165" t="s">
        <v>333</v>
      </c>
      <c r="N165" t="s">
        <v>331</v>
      </c>
      <c r="O165">
        <v>100</v>
      </c>
      <c r="P165" t="s">
        <v>159</v>
      </c>
      <c r="Q165">
        <v>400</v>
      </c>
      <c r="R165">
        <v>4200</v>
      </c>
      <c r="S165" t="s">
        <v>334</v>
      </c>
      <c r="T165">
        <v>2800</v>
      </c>
      <c r="W165">
        <v>2015</v>
      </c>
      <c r="X165">
        <v>1</v>
      </c>
      <c r="Y165" s="19" t="s">
        <v>390</v>
      </c>
      <c r="Z165" s="24">
        <v>6.1</v>
      </c>
      <c r="AA165" s="25">
        <v>0.6733567512682731</v>
      </c>
      <c r="AB165" s="26">
        <v>5.118621443805748E-2</v>
      </c>
      <c r="AC165" s="25">
        <v>2.8772400000000005</v>
      </c>
      <c r="AD165" s="27">
        <v>40</v>
      </c>
      <c r="AE165" s="27">
        <v>44</v>
      </c>
      <c r="AF165" s="27">
        <v>16</v>
      </c>
      <c r="AG165" s="25">
        <v>2.6268093400254053</v>
      </c>
      <c r="AH165" s="25">
        <v>0.49755524637613552</v>
      </c>
      <c r="AI165" s="25">
        <v>0.15435307837920703</v>
      </c>
      <c r="AJ165" s="28">
        <v>6.8887241473511204E-2</v>
      </c>
      <c r="AK165" s="25">
        <v>0</v>
      </c>
      <c r="AL165" s="25">
        <f t="shared" si="5"/>
        <v>3.3476049062542592</v>
      </c>
      <c r="AM165" s="29">
        <v>15.366141748250049</v>
      </c>
      <c r="AN165" s="29">
        <v>1.6290387995133151</v>
      </c>
      <c r="AO165" s="30">
        <v>13.36707814897467</v>
      </c>
      <c r="AP165" s="30">
        <v>121.79723759428245</v>
      </c>
      <c r="AQ165" s="31">
        <v>1.6139503959465962</v>
      </c>
      <c r="AR165" s="28">
        <v>1.49494E-2</v>
      </c>
      <c r="AS165" s="28">
        <v>5.9890400000000001</v>
      </c>
      <c r="AT165" t="s">
        <v>155</v>
      </c>
      <c r="AU165">
        <v>1</v>
      </c>
      <c r="AV165" t="s">
        <v>409</v>
      </c>
      <c r="AW165" t="s">
        <v>1006</v>
      </c>
      <c r="AX165" t="s">
        <v>1091</v>
      </c>
      <c r="AY165" s="19" t="s">
        <v>390</v>
      </c>
      <c r="AZ165" s="19" t="s">
        <v>390</v>
      </c>
      <c r="BA165" s="22">
        <v>42254</v>
      </c>
      <c r="BB165" t="s">
        <v>401</v>
      </c>
      <c r="BC165" s="15">
        <v>42073</v>
      </c>
      <c r="BD165" t="s">
        <v>161</v>
      </c>
      <c r="BE165">
        <v>53</v>
      </c>
      <c r="BF165">
        <v>46</v>
      </c>
      <c r="BG165">
        <v>12.2</v>
      </c>
      <c r="BH165">
        <v>5.58</v>
      </c>
      <c r="BI165">
        <v>0.82</v>
      </c>
      <c r="BJ165">
        <v>0.40400000000000003</v>
      </c>
      <c r="BK165">
        <v>6.8000000000000005E-2</v>
      </c>
      <c r="BL165">
        <v>9.8000000000000007</v>
      </c>
      <c r="BM165">
        <f t="shared" si="13"/>
        <v>85.593220338983059</v>
      </c>
      <c r="BN165">
        <v>0.307</v>
      </c>
      <c r="BO165">
        <v>25</v>
      </c>
      <c r="BP165">
        <f t="shared" si="12"/>
        <v>5631.4297108673991</v>
      </c>
      <c r="BQ165">
        <f t="shared" si="16"/>
        <v>6506.6666666666661</v>
      </c>
      <c r="BR165">
        <f t="shared" si="14"/>
        <v>5.6314297108673994</v>
      </c>
      <c r="BS165">
        <f t="shared" si="14"/>
        <v>6.5066666666666659</v>
      </c>
      <c r="BT165">
        <f t="shared" si="15"/>
        <v>12.138096377534065</v>
      </c>
      <c r="BU165">
        <v>1.8403361344537814</v>
      </c>
      <c r="BV165">
        <v>0.1927431323631629</v>
      </c>
      <c r="BW165">
        <v>2.3835156072659194</v>
      </c>
      <c r="BX165">
        <v>0.52030365390161493</v>
      </c>
      <c r="BY165">
        <v>0.27436716727154337</v>
      </c>
      <c r="BZ165">
        <v>0.13626852589205068</v>
      </c>
      <c r="CA165">
        <v>4.9294556522858111</v>
      </c>
      <c r="CB165">
        <v>116.82804040715618</v>
      </c>
      <c r="CC165">
        <v>23.082507180853774</v>
      </c>
      <c r="CD165">
        <v>11.943496855592805</v>
      </c>
      <c r="CE165">
        <v>4.0242785402525207</v>
      </c>
      <c r="CF165" s="25">
        <v>0.5589600742804085</v>
      </c>
      <c r="CG165" s="25">
        <v>6.3649025069637877E-2</v>
      </c>
      <c r="CH165" s="25">
        <v>1.32099620921782</v>
      </c>
      <c r="CI165" s="25">
        <v>0.32062351988377263</v>
      </c>
      <c r="CJ165" s="25">
        <v>0.18256471008018957</v>
      </c>
      <c r="CK165" s="25">
        <v>19.550439682084836</v>
      </c>
      <c r="CL165" s="25">
        <v>17.156864066705836</v>
      </c>
      <c r="CM165" s="25">
        <v>2.9326679414324035</v>
      </c>
      <c r="CN165" s="25">
        <v>117.71920333946592</v>
      </c>
      <c r="CO165" s="25">
        <v>18.295483487186615</v>
      </c>
      <c r="CP165" s="25">
        <v>1.2023364485981309</v>
      </c>
      <c r="CQ165" s="25">
        <v>0.30621495327102805</v>
      </c>
      <c r="CR165" s="25">
        <v>0.23433705811331773</v>
      </c>
      <c r="CS165" s="25">
        <v>0.16461834147002699</v>
      </c>
      <c r="CT165" s="25">
        <v>0.10197758708268635</v>
      </c>
      <c r="CU165" s="25">
        <v>75.907868278395284</v>
      </c>
      <c r="CV165" s="25">
        <v>12.445559064546471</v>
      </c>
      <c r="CW165" s="25">
        <v>1.4382656381111663</v>
      </c>
      <c r="CX165" s="25">
        <v>209.2068697522227</v>
      </c>
      <c r="CY165" s="25">
        <v>12.394434503768839</v>
      </c>
    </row>
    <row r="166" spans="1:103">
      <c r="A166" t="s">
        <v>177</v>
      </c>
      <c r="B166" t="s">
        <v>1090</v>
      </c>
      <c r="C166" t="s">
        <v>168</v>
      </c>
      <c r="D166" t="s">
        <v>169</v>
      </c>
      <c r="E166" t="s">
        <v>959</v>
      </c>
      <c r="F166" t="s">
        <v>191</v>
      </c>
      <c r="G166" t="s">
        <v>259</v>
      </c>
      <c r="H166">
        <v>11.43122</v>
      </c>
      <c r="I166">
        <v>7.2496799999999997</v>
      </c>
      <c r="J166">
        <v>702</v>
      </c>
      <c r="K166" t="s">
        <v>91</v>
      </c>
      <c r="L166" s="18">
        <v>1.5</v>
      </c>
      <c r="M166" t="s">
        <v>333</v>
      </c>
      <c r="N166" t="s">
        <v>331</v>
      </c>
      <c r="O166">
        <v>100</v>
      </c>
      <c r="P166" t="s">
        <v>159</v>
      </c>
      <c r="Q166">
        <v>400</v>
      </c>
      <c r="R166">
        <v>4200</v>
      </c>
      <c r="S166" t="s">
        <v>334</v>
      </c>
      <c r="T166">
        <v>2800</v>
      </c>
      <c r="W166">
        <v>2015</v>
      </c>
      <c r="X166">
        <v>1</v>
      </c>
      <c r="Y166" s="19"/>
      <c r="Z166" s="24"/>
      <c r="AA166" s="25"/>
      <c r="AB166" s="26"/>
      <c r="AC166" s="25"/>
      <c r="AD166" s="27"/>
      <c r="AE166" s="27"/>
      <c r="AF166" s="27"/>
      <c r="AG166" s="25"/>
      <c r="AH166" s="25"/>
      <c r="AI166" s="25"/>
      <c r="AJ166" s="28"/>
      <c r="AK166" s="25"/>
      <c r="AL166" s="25"/>
      <c r="AM166" s="29"/>
      <c r="AN166" s="29"/>
      <c r="AO166" s="30"/>
      <c r="AP166" s="30"/>
      <c r="AQ166" s="31"/>
      <c r="AR166" s="28"/>
      <c r="AS166" s="28"/>
      <c r="AT166" t="s">
        <v>156</v>
      </c>
      <c r="AU166">
        <v>2</v>
      </c>
      <c r="AV166" t="s">
        <v>409</v>
      </c>
      <c r="AW166" t="s">
        <v>1006</v>
      </c>
      <c r="AX166" t="s">
        <v>1091</v>
      </c>
      <c r="AY166" s="19" t="s">
        <v>390</v>
      </c>
      <c r="AZ166" s="19" t="s">
        <v>390</v>
      </c>
      <c r="BA166" s="22">
        <v>42254</v>
      </c>
      <c r="BB166" t="s">
        <v>401</v>
      </c>
      <c r="BC166" s="15">
        <v>42073</v>
      </c>
      <c r="BD166" t="s">
        <v>161</v>
      </c>
      <c r="BE166">
        <v>40</v>
      </c>
      <c r="BF166">
        <v>36</v>
      </c>
      <c r="BG166">
        <v>10.76</v>
      </c>
      <c r="BH166">
        <v>4.7</v>
      </c>
      <c r="BI166">
        <v>0.82</v>
      </c>
      <c r="BJ166">
        <v>0.45</v>
      </c>
      <c r="BK166">
        <v>7.8E-2</v>
      </c>
      <c r="BL166">
        <v>8.5</v>
      </c>
      <c r="BM166">
        <f t="shared" si="13"/>
        <v>85.227272727272734</v>
      </c>
      <c r="BN166">
        <v>0.27</v>
      </c>
      <c r="BO166">
        <v>25</v>
      </c>
      <c r="BP166">
        <f t="shared" si="12"/>
        <v>4791.1096256684486</v>
      </c>
      <c r="BQ166">
        <f t="shared" si="16"/>
        <v>5738.6666666666661</v>
      </c>
      <c r="BR166">
        <f t="shared" si="14"/>
        <v>4.7911096256684482</v>
      </c>
      <c r="BS166">
        <f t="shared" si="14"/>
        <v>5.7386666666666661</v>
      </c>
      <c r="BT166">
        <f t="shared" si="15"/>
        <v>10.529776292335114</v>
      </c>
      <c r="BU166">
        <v>1.8948667324777888</v>
      </c>
      <c r="BV166">
        <v>0.1496272261189171</v>
      </c>
      <c r="BW166">
        <v>2.7484238850811904</v>
      </c>
      <c r="BX166">
        <v>0.49943425871119163</v>
      </c>
      <c r="BY166">
        <v>0.19530255240588285</v>
      </c>
      <c r="BZ166">
        <v>0.15071485818663097</v>
      </c>
      <c r="CA166">
        <v>5.5579492941325439</v>
      </c>
      <c r="CB166">
        <v>158.23123888576276</v>
      </c>
      <c r="CC166">
        <v>44.62761058090112</v>
      </c>
      <c r="CD166">
        <v>10.544394147086892</v>
      </c>
      <c r="CE166">
        <v>2.1621014318811524</v>
      </c>
      <c r="CF166" s="25">
        <v>0.66078244274809161</v>
      </c>
      <c r="CG166" s="25">
        <v>0.21574427480916031</v>
      </c>
      <c r="CH166" s="25">
        <v>1.4061278173379304</v>
      </c>
      <c r="CI166" s="25">
        <v>0.31998893597504668</v>
      </c>
      <c r="CJ166" s="25">
        <v>0.22539809841409708</v>
      </c>
      <c r="CK166" s="25">
        <v>22.117816937441596</v>
      </c>
      <c r="CL166" s="25">
        <v>24.751560407963396</v>
      </c>
      <c r="CM166" s="25">
        <v>2.926863551642334</v>
      </c>
      <c r="CN166" s="25">
        <v>117.48621134869013</v>
      </c>
      <c r="CO166" s="25">
        <v>20.837427547943175</v>
      </c>
      <c r="CP166" s="25">
        <v>1.0909090909090908</v>
      </c>
      <c r="CQ166" s="25">
        <v>0.26173020527859236</v>
      </c>
      <c r="CR166" s="25">
        <v>0.24471022998153477</v>
      </c>
      <c r="CS166" s="25">
        <v>0.18532795082987549</v>
      </c>
      <c r="CT166" s="25">
        <v>0.112890447739022</v>
      </c>
      <c r="CU166" s="25">
        <v>74.601829002517107</v>
      </c>
      <c r="CV166" s="25">
        <v>6.6166561554059005</v>
      </c>
      <c r="CW166" s="25">
        <v>1.4568239044093747</v>
      </c>
      <c r="CX166" s="25">
        <v>97.312967920977115</v>
      </c>
      <c r="CY166" s="25">
        <v>8.5410283755586676</v>
      </c>
    </row>
    <row r="167" spans="1:103">
      <c r="A167" t="s">
        <v>177</v>
      </c>
      <c r="B167" t="s">
        <v>1090</v>
      </c>
      <c r="C167" t="s">
        <v>168</v>
      </c>
      <c r="D167" t="s">
        <v>169</v>
      </c>
      <c r="E167" t="s">
        <v>959</v>
      </c>
      <c r="F167" t="s">
        <v>191</v>
      </c>
      <c r="G167" t="s">
        <v>259</v>
      </c>
      <c r="H167">
        <v>11.43122</v>
      </c>
      <c r="I167">
        <v>7.2496799999999997</v>
      </c>
      <c r="J167">
        <v>702</v>
      </c>
      <c r="K167" t="s">
        <v>91</v>
      </c>
      <c r="L167" s="18">
        <v>1.5</v>
      </c>
      <c r="M167" t="s">
        <v>333</v>
      </c>
      <c r="N167" t="s">
        <v>331</v>
      </c>
      <c r="O167">
        <v>100</v>
      </c>
      <c r="P167" t="s">
        <v>159</v>
      </c>
      <c r="Q167">
        <v>400</v>
      </c>
      <c r="R167">
        <v>4200</v>
      </c>
      <c r="S167" t="s">
        <v>334</v>
      </c>
      <c r="T167">
        <v>2800</v>
      </c>
      <c r="W167">
        <v>2015</v>
      </c>
      <c r="X167">
        <v>1</v>
      </c>
      <c r="Y167" s="19"/>
      <c r="Z167" s="24"/>
      <c r="AA167" s="25"/>
      <c r="AB167" s="26"/>
      <c r="AC167" s="25"/>
      <c r="AD167" s="27"/>
      <c r="AE167" s="27"/>
      <c r="AF167" s="27"/>
      <c r="AG167" s="25"/>
      <c r="AH167" s="25"/>
      <c r="AI167" s="25"/>
      <c r="AJ167" s="28"/>
      <c r="AK167" s="25"/>
      <c r="AL167" s="25"/>
      <c r="AM167" s="29"/>
      <c r="AN167" s="29"/>
      <c r="AO167" s="30"/>
      <c r="AP167" s="30"/>
      <c r="AQ167" s="31"/>
      <c r="AR167" s="28"/>
      <c r="AS167" s="28"/>
      <c r="AT167" t="s">
        <v>157</v>
      </c>
      <c r="AU167">
        <v>3</v>
      </c>
      <c r="AV167" t="s">
        <v>409</v>
      </c>
      <c r="AW167" t="s">
        <v>1006</v>
      </c>
      <c r="AX167" t="s">
        <v>1091</v>
      </c>
      <c r="AY167" s="19" t="s">
        <v>390</v>
      </c>
      <c r="AZ167" s="19" t="s">
        <v>390</v>
      </c>
      <c r="BA167" s="22">
        <v>42254</v>
      </c>
      <c r="BB167" t="s">
        <v>401</v>
      </c>
      <c r="BC167" s="15">
        <v>42073</v>
      </c>
      <c r="BD167" t="s">
        <v>161</v>
      </c>
      <c r="BE167">
        <v>40</v>
      </c>
      <c r="BF167">
        <v>47</v>
      </c>
      <c r="BG167">
        <v>10.56</v>
      </c>
      <c r="BH167">
        <v>7.74</v>
      </c>
      <c r="BI167">
        <v>1.28</v>
      </c>
      <c r="BJ167">
        <v>0.68400000000000005</v>
      </c>
      <c r="BK167">
        <v>0.153</v>
      </c>
      <c r="BL167">
        <v>9.1</v>
      </c>
      <c r="BM167">
        <f t="shared" si="13"/>
        <v>81.72043010752688</v>
      </c>
      <c r="BN167">
        <v>0.33300000000000002</v>
      </c>
      <c r="BO167">
        <v>28</v>
      </c>
      <c r="BP167">
        <f t="shared" si="12"/>
        <v>7515.7798861480087</v>
      </c>
      <c r="BQ167">
        <f t="shared" si="16"/>
        <v>5632</v>
      </c>
      <c r="BR167">
        <f t="shared" si="14"/>
        <v>7.5157798861480085</v>
      </c>
      <c r="BS167">
        <f t="shared" si="14"/>
        <v>5.6319999999999997</v>
      </c>
      <c r="BT167">
        <f t="shared" si="15"/>
        <v>13.147779886148008</v>
      </c>
      <c r="BU167">
        <v>2.560894386298763</v>
      </c>
      <c r="BV167">
        <v>0.27190035108976046</v>
      </c>
      <c r="BW167">
        <v>2.2905012122948176</v>
      </c>
      <c r="BX167">
        <v>0.51441725860384702</v>
      </c>
      <c r="BY167">
        <v>0.2095145394443462</v>
      </c>
      <c r="BZ167">
        <v>0.15637782950621029</v>
      </c>
      <c r="CA167">
        <v>7.8667129992549638</v>
      </c>
      <c r="CB167">
        <v>95.613972062817012</v>
      </c>
      <c r="CC167">
        <v>23.51665486031709</v>
      </c>
      <c r="CD167">
        <v>20.930421823228372</v>
      </c>
      <c r="CE167">
        <v>4.6117980768327218</v>
      </c>
      <c r="CF167" s="25">
        <v>0.69665683382497556</v>
      </c>
      <c r="CG167" s="25">
        <v>6.769911504424779E-2</v>
      </c>
      <c r="CH167" s="25">
        <v>1.4745978357072058</v>
      </c>
      <c r="CI167" s="25">
        <v>0.41141811282930879</v>
      </c>
      <c r="CJ167" s="25">
        <v>0.15737400365041251</v>
      </c>
      <c r="CK167" s="25">
        <v>23.103964091850894</v>
      </c>
      <c r="CL167" s="25">
        <v>28.714956972055589</v>
      </c>
      <c r="CM167" s="25">
        <v>2.9414178209195212</v>
      </c>
      <c r="CN167" s="25">
        <v>118.07042920721172</v>
      </c>
      <c r="CO167" s="25">
        <v>9.1675546009339293</v>
      </c>
      <c r="CP167" s="25">
        <v>1.3604014598540146</v>
      </c>
      <c r="CQ167" s="25">
        <v>0.28937043795620437</v>
      </c>
      <c r="CR167" s="25">
        <v>0.25193456191947505</v>
      </c>
      <c r="CS167" s="25">
        <v>0.1666597395537327</v>
      </c>
      <c r="CT167" s="25">
        <v>0.10187821383973597</v>
      </c>
      <c r="CU167" s="25">
        <v>75.328594913179145</v>
      </c>
      <c r="CV167" s="25">
        <v>6.6133740839002435</v>
      </c>
      <c r="CW167" s="25">
        <v>0.77945954755917002</v>
      </c>
      <c r="CX167" s="25">
        <v>211.80120097434849</v>
      </c>
      <c r="CY167" s="25">
        <v>7.1920207959554565</v>
      </c>
    </row>
    <row r="168" spans="1:103">
      <c r="A168" t="s">
        <v>177</v>
      </c>
      <c r="B168" t="s">
        <v>1090</v>
      </c>
      <c r="C168" t="s">
        <v>168</v>
      </c>
      <c r="D168" t="s">
        <v>169</v>
      </c>
      <c r="E168" t="s">
        <v>959</v>
      </c>
      <c r="F168" t="s">
        <v>191</v>
      </c>
      <c r="G168" t="s">
        <v>259</v>
      </c>
      <c r="H168">
        <v>11.43122</v>
      </c>
      <c r="I168">
        <v>7.2496799999999997</v>
      </c>
      <c r="J168">
        <v>702</v>
      </c>
      <c r="K168" t="s">
        <v>91</v>
      </c>
      <c r="L168" s="18">
        <v>1.5</v>
      </c>
      <c r="M168" t="s">
        <v>333</v>
      </c>
      <c r="N168" t="s">
        <v>331</v>
      </c>
      <c r="O168">
        <v>100</v>
      </c>
      <c r="P168" t="s">
        <v>159</v>
      </c>
      <c r="Q168">
        <v>400</v>
      </c>
      <c r="R168">
        <v>4200</v>
      </c>
      <c r="S168" t="s">
        <v>334</v>
      </c>
      <c r="T168">
        <v>2800</v>
      </c>
      <c r="W168">
        <v>2015</v>
      </c>
      <c r="X168">
        <v>1</v>
      </c>
      <c r="Y168" s="19"/>
      <c r="Z168" s="24"/>
      <c r="AA168" s="25"/>
      <c r="AB168" s="26"/>
      <c r="AC168" s="25"/>
      <c r="AD168" s="27"/>
      <c r="AE168" s="27"/>
      <c r="AF168" s="27"/>
      <c r="AG168" s="25"/>
      <c r="AH168" s="25"/>
      <c r="AI168" s="25"/>
      <c r="AJ168" s="28"/>
      <c r="AK168" s="25"/>
      <c r="AL168" s="25"/>
      <c r="AM168" s="29"/>
      <c r="AN168" s="29"/>
      <c r="AO168" s="30"/>
      <c r="AP168" s="30"/>
      <c r="AQ168" s="31"/>
      <c r="AR168" s="28"/>
      <c r="AS168" s="28"/>
      <c r="AT168" t="s">
        <v>158</v>
      </c>
      <c r="AU168">
        <v>4</v>
      </c>
      <c r="AV168" t="s">
        <v>409</v>
      </c>
      <c r="AW168" t="s">
        <v>1006</v>
      </c>
      <c r="AX168" t="s">
        <v>1091</v>
      </c>
      <c r="AY168" s="19" t="s">
        <v>390</v>
      </c>
      <c r="AZ168" s="19" t="s">
        <v>390</v>
      </c>
      <c r="BA168" s="22">
        <v>42254</v>
      </c>
      <c r="BB168" t="s">
        <v>401</v>
      </c>
      <c r="BC168" s="15">
        <v>42073</v>
      </c>
      <c r="BD168" t="s">
        <v>161</v>
      </c>
      <c r="BE168">
        <v>53</v>
      </c>
      <c r="BF168">
        <v>50</v>
      </c>
      <c r="BG168">
        <v>12.66</v>
      </c>
      <c r="BH168">
        <v>10.54</v>
      </c>
      <c r="BI168">
        <v>1.18</v>
      </c>
      <c r="BJ168">
        <v>0.65600000000000003</v>
      </c>
      <c r="BK168">
        <v>0.13600000000000001</v>
      </c>
      <c r="BL168">
        <v>10.5</v>
      </c>
      <c r="BM168">
        <f t="shared" si="13"/>
        <v>82.828282828282823</v>
      </c>
      <c r="BN168">
        <v>0.29199999999999998</v>
      </c>
      <c r="BO168">
        <v>28</v>
      </c>
      <c r="BP168">
        <f t="shared" si="12"/>
        <v>10213.64758698092</v>
      </c>
      <c r="BQ168">
        <f t="shared" si="16"/>
        <v>6751.9999999999991</v>
      </c>
      <c r="BR168">
        <f t="shared" si="14"/>
        <v>10.213647586980921</v>
      </c>
      <c r="BS168">
        <f t="shared" si="14"/>
        <v>6.7519999999999989</v>
      </c>
      <c r="BT168">
        <f t="shared" si="15"/>
        <v>16.965647586980921</v>
      </c>
      <c r="BU168">
        <v>2.4443916349809887</v>
      </c>
      <c r="BV168">
        <v>0.28773488170423472</v>
      </c>
      <c r="BW168">
        <v>2.4678348981568483</v>
      </c>
      <c r="BX168">
        <v>0.62425279656794908</v>
      </c>
      <c r="BY168">
        <v>0.29421046105211951</v>
      </c>
      <c r="BZ168">
        <v>0.15523664868851988</v>
      </c>
      <c r="CA168">
        <v>7.3057484556628873</v>
      </c>
      <c r="CB168">
        <v>125.11216267786172</v>
      </c>
      <c r="CC168">
        <v>39.161368955094346</v>
      </c>
      <c r="CD168">
        <v>15.567350863791232</v>
      </c>
      <c r="CE168">
        <v>3.3036546896478942</v>
      </c>
      <c r="CF168" s="25">
        <v>0.82499999999999996</v>
      </c>
      <c r="CG168" s="25">
        <v>9.1176470588235303E-2</v>
      </c>
      <c r="CH168" s="25">
        <v>0.79064976896479644</v>
      </c>
      <c r="CI168" s="25">
        <v>0.2453785168787565</v>
      </c>
      <c r="CJ168" s="25">
        <v>0.21295628357321239</v>
      </c>
      <c r="CK168" s="25">
        <v>26.143372538568894</v>
      </c>
      <c r="CL168" s="25">
        <v>24.425245890866218</v>
      </c>
      <c r="CM168" s="25">
        <v>2.8882769716157992</v>
      </c>
      <c r="CN168" s="25">
        <v>185.72656231776548</v>
      </c>
      <c r="CO168" s="25">
        <v>14.175625285541026</v>
      </c>
      <c r="CP168" s="25"/>
      <c r="CQ168" s="25"/>
      <c r="CR168" s="25"/>
      <c r="CS168" s="25"/>
      <c r="CT168" s="25"/>
      <c r="CU168" s="25"/>
      <c r="CV168" s="25"/>
      <c r="CW168" s="25"/>
      <c r="CX168" s="25"/>
      <c r="CY168" s="25"/>
    </row>
    <row r="169" spans="1:103">
      <c r="A169" t="s">
        <v>177</v>
      </c>
      <c r="B169" t="s">
        <v>1090</v>
      </c>
      <c r="C169" t="s">
        <v>168</v>
      </c>
      <c r="D169" t="s">
        <v>169</v>
      </c>
      <c r="E169" t="s">
        <v>959</v>
      </c>
      <c r="F169" t="s">
        <v>191</v>
      </c>
      <c r="G169" t="s">
        <v>259</v>
      </c>
      <c r="H169">
        <v>11.43122</v>
      </c>
      <c r="I169">
        <v>7.2496799999999997</v>
      </c>
      <c r="J169">
        <v>702</v>
      </c>
      <c r="K169" t="s">
        <v>91</v>
      </c>
      <c r="L169" s="18">
        <v>1.5</v>
      </c>
      <c r="M169" t="s">
        <v>333</v>
      </c>
      <c r="N169" t="s">
        <v>331</v>
      </c>
      <c r="O169">
        <v>100</v>
      </c>
      <c r="P169" t="s">
        <v>159</v>
      </c>
      <c r="Q169">
        <v>400</v>
      </c>
      <c r="R169">
        <v>4200</v>
      </c>
      <c r="S169" t="s">
        <v>334</v>
      </c>
      <c r="T169">
        <v>2800</v>
      </c>
      <c r="W169">
        <v>2015</v>
      </c>
      <c r="X169">
        <v>1</v>
      </c>
      <c r="Y169" s="19"/>
      <c r="Z169" s="24"/>
      <c r="AA169" s="25"/>
      <c r="AB169" s="26"/>
      <c r="AC169" s="25"/>
      <c r="AD169" s="27"/>
      <c r="AE169" s="27"/>
      <c r="AF169" s="27"/>
      <c r="AG169" s="25"/>
      <c r="AH169" s="25"/>
      <c r="AI169" s="25"/>
      <c r="AJ169" s="28"/>
      <c r="AK169" s="25"/>
      <c r="AL169" s="25"/>
      <c r="AM169" s="29"/>
      <c r="AN169" s="29"/>
      <c r="AO169" s="30"/>
      <c r="AP169" s="30"/>
      <c r="AQ169" s="31"/>
      <c r="AR169" s="28"/>
      <c r="AS169" s="28"/>
      <c r="AT169" t="s">
        <v>159</v>
      </c>
      <c r="AU169">
        <v>5</v>
      </c>
      <c r="AV169" t="s">
        <v>409</v>
      </c>
      <c r="AW169" t="s">
        <v>1006</v>
      </c>
      <c r="AX169" t="s">
        <v>1091</v>
      </c>
      <c r="AY169" s="19" t="s">
        <v>390</v>
      </c>
      <c r="AZ169" s="19" t="s">
        <v>390</v>
      </c>
      <c r="BA169" s="22">
        <v>42254</v>
      </c>
      <c r="BB169" t="s">
        <v>401</v>
      </c>
      <c r="BC169" s="15">
        <v>42073</v>
      </c>
      <c r="BD169" t="s">
        <v>161</v>
      </c>
      <c r="BE169">
        <v>36</v>
      </c>
      <c r="BF169">
        <v>40</v>
      </c>
      <c r="BG169">
        <v>13.54</v>
      </c>
      <c r="BH169">
        <v>6.4</v>
      </c>
      <c r="BI169">
        <v>1.28</v>
      </c>
      <c r="BJ169">
        <v>0.129</v>
      </c>
      <c r="BK169">
        <v>4.7E-2</v>
      </c>
      <c r="BL169">
        <v>5.6</v>
      </c>
      <c r="BM169">
        <f t="shared" si="13"/>
        <v>73.295454545454547</v>
      </c>
      <c r="BN169">
        <v>0.16200000000000001</v>
      </c>
      <c r="BO169">
        <v>20</v>
      </c>
      <c r="BP169">
        <f t="shared" si="12"/>
        <v>5788.5204991087339</v>
      </c>
      <c r="BQ169">
        <f t="shared" si="16"/>
        <v>7221.3333333333321</v>
      </c>
      <c r="BR169">
        <f t="shared" si="14"/>
        <v>5.788520499108734</v>
      </c>
      <c r="BS169">
        <f t="shared" si="14"/>
        <v>7.221333333333332</v>
      </c>
      <c r="BT169">
        <f t="shared" si="15"/>
        <v>13.009853832442065</v>
      </c>
      <c r="BU169">
        <v>2.3401360544217686</v>
      </c>
      <c r="BV169">
        <v>0.28572405531163514</v>
      </c>
      <c r="BW169">
        <v>2.3739185303806951</v>
      </c>
      <c r="BX169">
        <v>0.59650874775418505</v>
      </c>
      <c r="BY169">
        <v>0.32009819273344386</v>
      </c>
      <c r="BZ169">
        <v>0.16969084507350568</v>
      </c>
      <c r="CA169">
        <v>7.8737514814804861</v>
      </c>
      <c r="CB169">
        <v>108.58473085873554</v>
      </c>
      <c r="CC169">
        <v>25.518870346566207</v>
      </c>
      <c r="CD169">
        <v>16.375328039062342</v>
      </c>
      <c r="CE169">
        <v>5.4328060921906571</v>
      </c>
      <c r="CF169" s="25">
        <v>0.49952380952380959</v>
      </c>
      <c r="CG169" s="25">
        <v>5.5809523809523809E-2</v>
      </c>
      <c r="CH169" s="25">
        <v>1.8845513384281229</v>
      </c>
      <c r="CI169" s="25">
        <v>0.36759233962146787</v>
      </c>
      <c r="CJ169" s="25">
        <v>0.13517655852931265</v>
      </c>
      <c r="CK169" s="25">
        <v>26.932541765328576</v>
      </c>
      <c r="CL169" s="25">
        <v>24.353896584466415</v>
      </c>
      <c r="CM169" s="25">
        <v>2.8798399405399988</v>
      </c>
      <c r="CN169" s="25">
        <v>92.4192527246135</v>
      </c>
      <c r="CO169" s="25">
        <v>15.414995890674414</v>
      </c>
      <c r="CP169" s="25">
        <v>1.7778827977315688</v>
      </c>
      <c r="CQ169" s="25">
        <v>0.25798676748582228</v>
      </c>
      <c r="CR169" s="25">
        <v>0.24799808438948326</v>
      </c>
      <c r="CS169" s="25">
        <v>0.18234170943466757</v>
      </c>
      <c r="CT169" s="25">
        <v>0.11242657131219673</v>
      </c>
      <c r="CU169" s="25">
        <v>76.393412628194923</v>
      </c>
      <c r="CV169" s="25">
        <v>12.403020532587572</v>
      </c>
      <c r="CW169" s="25">
        <v>1.4333496911059034</v>
      </c>
      <c r="CX169" s="25">
        <v>149.99928483216871</v>
      </c>
      <c r="CY169" s="25">
        <v>7.7419959772175915</v>
      </c>
    </row>
    <row r="170" spans="1:103">
      <c r="A170" t="s">
        <v>177</v>
      </c>
      <c r="B170" t="s">
        <v>1090</v>
      </c>
      <c r="C170" t="s">
        <v>168</v>
      </c>
      <c r="D170" t="s">
        <v>169</v>
      </c>
      <c r="E170" t="s">
        <v>959</v>
      </c>
      <c r="F170" t="s">
        <v>191</v>
      </c>
      <c r="G170" t="s">
        <v>259</v>
      </c>
      <c r="H170">
        <v>11.43122</v>
      </c>
      <c r="I170">
        <v>7.2496799999999997</v>
      </c>
      <c r="J170">
        <v>702</v>
      </c>
      <c r="K170" t="s">
        <v>91</v>
      </c>
      <c r="L170" s="18">
        <v>1.5</v>
      </c>
      <c r="M170" t="s">
        <v>333</v>
      </c>
      <c r="N170" t="s">
        <v>331</v>
      </c>
      <c r="O170">
        <v>100</v>
      </c>
      <c r="P170" t="s">
        <v>159</v>
      </c>
      <c r="Q170">
        <v>400</v>
      </c>
      <c r="R170">
        <v>4200</v>
      </c>
      <c r="S170" t="s">
        <v>334</v>
      </c>
      <c r="T170">
        <v>2800</v>
      </c>
      <c r="W170">
        <v>2015</v>
      </c>
      <c r="X170">
        <v>1</v>
      </c>
      <c r="Y170" s="19"/>
      <c r="Z170" s="24"/>
      <c r="AA170" s="25"/>
      <c r="AB170" s="26"/>
      <c r="AC170" s="25"/>
      <c r="AD170" s="27"/>
      <c r="AE170" s="27"/>
      <c r="AF170" s="27"/>
      <c r="AG170" s="25"/>
      <c r="AH170" s="25"/>
      <c r="AI170" s="25"/>
      <c r="AJ170" s="28"/>
      <c r="AK170" s="25"/>
      <c r="AL170" s="25"/>
      <c r="AM170" s="29"/>
      <c r="AN170" s="29"/>
      <c r="AO170" s="30"/>
      <c r="AP170" s="30"/>
      <c r="AQ170" s="31"/>
      <c r="AR170" s="28"/>
      <c r="AS170" s="28"/>
      <c r="AT170" t="s">
        <v>160</v>
      </c>
      <c r="AU170">
        <v>6</v>
      </c>
      <c r="AV170" t="s">
        <v>409</v>
      </c>
      <c r="AW170" t="s">
        <v>1006</v>
      </c>
      <c r="AX170" t="s">
        <v>1091</v>
      </c>
      <c r="AY170" s="19" t="s">
        <v>390</v>
      </c>
      <c r="AZ170" s="19" t="s">
        <v>390</v>
      </c>
      <c r="BA170" s="22">
        <v>42254</v>
      </c>
      <c r="BB170" t="s">
        <v>401</v>
      </c>
      <c r="BC170" s="15">
        <v>42073</v>
      </c>
      <c r="BD170" t="s">
        <v>161</v>
      </c>
      <c r="BE170">
        <v>43</v>
      </c>
      <c r="BF170">
        <v>41</v>
      </c>
      <c r="BG170">
        <v>15.68</v>
      </c>
      <c r="BH170">
        <v>8.9600000000000009</v>
      </c>
      <c r="BI170">
        <v>1.18</v>
      </c>
      <c r="BJ170">
        <v>0.60699999999999998</v>
      </c>
      <c r="BK170">
        <v>0.108</v>
      </c>
      <c r="BL170">
        <v>11.1</v>
      </c>
      <c r="BM170">
        <f t="shared" si="13"/>
        <v>84.895104895104907</v>
      </c>
      <c r="BN170">
        <v>0.25900000000000001</v>
      </c>
      <c r="BO170">
        <v>25</v>
      </c>
      <c r="BP170">
        <f t="shared" si="12"/>
        <v>8839.5668540609749</v>
      </c>
      <c r="BQ170">
        <f t="shared" si="16"/>
        <v>8362.6666666666661</v>
      </c>
      <c r="BR170">
        <f t="shared" si="14"/>
        <v>8.8395668540609744</v>
      </c>
      <c r="BS170">
        <f t="shared" si="14"/>
        <v>8.3626666666666658</v>
      </c>
      <c r="BT170">
        <f t="shared" si="15"/>
        <v>17.202233520727638</v>
      </c>
      <c r="BU170">
        <v>1.9309500489715967</v>
      </c>
      <c r="BV170">
        <v>0.37326347886682271</v>
      </c>
      <c r="BW170">
        <v>2.9243004642895678</v>
      </c>
      <c r="BX170">
        <v>0.53413880363871802</v>
      </c>
      <c r="BY170">
        <v>0.23384920265346251</v>
      </c>
      <c r="BZ170">
        <v>0.18732437244764183</v>
      </c>
      <c r="CA170">
        <v>6.1850579969990109</v>
      </c>
      <c r="CB170">
        <v>118.39192949313602</v>
      </c>
      <c r="CC170">
        <v>22.743214255535058</v>
      </c>
      <c r="CD170">
        <v>16.196681395243925</v>
      </c>
      <c r="CE170">
        <v>15.986361901712044</v>
      </c>
      <c r="CF170" s="25">
        <v>0.66373411534701854</v>
      </c>
      <c r="CG170" s="25">
        <v>9.9022482893450614E-2</v>
      </c>
      <c r="CH170" s="25">
        <v>1.4155798818984706</v>
      </c>
      <c r="CI170" s="25">
        <v>0.33801459729274858</v>
      </c>
      <c r="CJ170" s="25">
        <v>0.4380426995147606</v>
      </c>
      <c r="CK170" s="25">
        <v>29.150781426380355</v>
      </c>
      <c r="CL170" s="25">
        <v>90.392096931776123</v>
      </c>
      <c r="CM170" s="25">
        <v>5.7797571828009282</v>
      </c>
      <c r="CN170" s="25">
        <v>93.974824305126788</v>
      </c>
      <c r="CO170" s="25">
        <v>10.443470807231561</v>
      </c>
      <c r="CP170" s="25">
        <v>1.506442021803766</v>
      </c>
      <c r="CQ170" s="25">
        <v>0.32284440039643209</v>
      </c>
      <c r="CR170" s="25">
        <v>0.25838300833410233</v>
      </c>
      <c r="CS170" s="25">
        <v>0.1845950671884326</v>
      </c>
      <c r="CT170" s="25">
        <v>0.10833778888936056</v>
      </c>
      <c r="CU170" s="25">
        <v>79.586225795571451</v>
      </c>
      <c r="CV170" s="25">
        <v>12.556295625674418</v>
      </c>
      <c r="CW170" s="25">
        <v>1.4510628607933218</v>
      </c>
      <c r="CX170" s="25">
        <v>211.06832484640955</v>
      </c>
      <c r="CY170" s="25">
        <v>9.1758809544604389</v>
      </c>
    </row>
    <row r="171" spans="1:103">
      <c r="A171" t="s">
        <v>177</v>
      </c>
      <c r="B171" t="s">
        <v>1090</v>
      </c>
      <c r="C171" t="s">
        <v>168</v>
      </c>
      <c r="D171" t="s">
        <v>169</v>
      </c>
      <c r="E171" t="s">
        <v>959</v>
      </c>
      <c r="F171" t="s">
        <v>191</v>
      </c>
      <c r="G171" t="s">
        <v>260</v>
      </c>
      <c r="H171">
        <v>11.43515</v>
      </c>
      <c r="I171">
        <v>7.2523900000000001</v>
      </c>
      <c r="J171">
        <v>711</v>
      </c>
      <c r="K171" t="s">
        <v>92</v>
      </c>
      <c r="L171" s="18">
        <v>1</v>
      </c>
      <c r="M171" t="s">
        <v>326</v>
      </c>
      <c r="N171" t="s">
        <v>331</v>
      </c>
      <c r="O171">
        <v>100</v>
      </c>
      <c r="P171" t="s">
        <v>159</v>
      </c>
      <c r="Q171">
        <v>250</v>
      </c>
      <c r="R171">
        <v>3700</v>
      </c>
      <c r="W171">
        <v>2015</v>
      </c>
      <c r="X171">
        <v>1</v>
      </c>
      <c r="Y171" s="19" t="s">
        <v>390</v>
      </c>
      <c r="Z171" s="24">
        <v>5.6</v>
      </c>
      <c r="AA171" s="25">
        <v>0.62425627299450004</v>
      </c>
      <c r="AB171" s="26">
        <v>3.2920929998034976E-2</v>
      </c>
      <c r="AC171" s="25">
        <v>3.2868000000000004</v>
      </c>
      <c r="AD171" s="27">
        <v>50</v>
      </c>
      <c r="AE171" s="27">
        <v>30</v>
      </c>
      <c r="AF171" s="27">
        <v>20</v>
      </c>
      <c r="AG171" s="25">
        <v>1.8141863471453652</v>
      </c>
      <c r="AH171" s="25">
        <v>0.40244380446480016</v>
      </c>
      <c r="AI171" s="25">
        <v>8.9442396561894566E-2</v>
      </c>
      <c r="AJ171" s="28">
        <v>7.7414811849190843E-2</v>
      </c>
      <c r="AK171" s="25">
        <v>0</v>
      </c>
      <c r="AL171" s="25">
        <f t="shared" si="5"/>
        <v>2.3834873600212503</v>
      </c>
      <c r="AM171" s="29">
        <v>3.2847719585688924</v>
      </c>
      <c r="AN171" s="29">
        <v>2.5010139245640111</v>
      </c>
      <c r="AO171" s="30">
        <v>21.763333461403839</v>
      </c>
      <c r="AP171" s="30">
        <v>111.66266795842694</v>
      </c>
      <c r="AQ171" s="31">
        <v>1.6129497095484522</v>
      </c>
      <c r="AR171" s="28">
        <v>1.05272E-2</v>
      </c>
      <c r="AS171" s="28">
        <v>6.9176200000000003</v>
      </c>
      <c r="AT171" t="s">
        <v>155</v>
      </c>
      <c r="AU171">
        <v>1</v>
      </c>
      <c r="AV171" t="s">
        <v>409</v>
      </c>
      <c r="AW171" t="s">
        <v>1006</v>
      </c>
      <c r="AX171" t="s">
        <v>1091</v>
      </c>
      <c r="AY171" s="19" t="s">
        <v>390</v>
      </c>
      <c r="AZ171" s="19" t="s">
        <v>390</v>
      </c>
      <c r="BA171" s="22">
        <v>42254</v>
      </c>
      <c r="BB171" t="s">
        <v>401</v>
      </c>
      <c r="BC171" s="15">
        <v>42073</v>
      </c>
      <c r="BD171" t="s">
        <v>161</v>
      </c>
      <c r="BE171">
        <v>20</v>
      </c>
      <c r="BF171">
        <v>15</v>
      </c>
      <c r="BG171">
        <v>5.48</v>
      </c>
      <c r="BH171">
        <v>0.98</v>
      </c>
      <c r="BI171">
        <v>0.34</v>
      </c>
      <c r="BJ171">
        <v>0.2</v>
      </c>
      <c r="BK171">
        <v>0.05</v>
      </c>
      <c r="BL171">
        <v>0</v>
      </c>
      <c r="BM171">
        <f t="shared" si="13"/>
        <v>80</v>
      </c>
      <c r="BN171">
        <v>0.17100000000000001</v>
      </c>
      <c r="BO171">
        <v>14</v>
      </c>
      <c r="BP171">
        <f t="shared" si="12"/>
        <v>1024.8366013071895</v>
      </c>
      <c r="BQ171">
        <f t="shared" si="16"/>
        <v>2922.666666666667</v>
      </c>
      <c r="BR171">
        <f t="shared" si="14"/>
        <v>1.0248366013071895</v>
      </c>
      <c r="BS171">
        <f t="shared" si="14"/>
        <v>2.9226666666666672</v>
      </c>
      <c r="BT171">
        <f t="shared" si="15"/>
        <v>3.9475032679738566</v>
      </c>
      <c r="BU171">
        <v>1.5583976833976836</v>
      </c>
      <c r="BV171">
        <v>0.14668048956662241</v>
      </c>
      <c r="BW171">
        <v>2.3369262917637328</v>
      </c>
      <c r="BX171">
        <v>0.34445948781797819</v>
      </c>
      <c r="BY171">
        <v>0.17972107244777086</v>
      </c>
      <c r="BZ171">
        <v>0.12805868513234361</v>
      </c>
      <c r="CA171">
        <v>4.5425609394974416</v>
      </c>
      <c r="CB171">
        <v>90.492310555505512</v>
      </c>
      <c r="CC171">
        <v>40.581758609340532</v>
      </c>
      <c r="CD171">
        <v>15.345545429031601</v>
      </c>
      <c r="CE171">
        <v>6.7450444456616045</v>
      </c>
      <c r="CF171" s="25">
        <v>0.98162475822050288</v>
      </c>
      <c r="CG171" s="25">
        <v>6.7891682785299792E-2</v>
      </c>
      <c r="CH171" s="25">
        <v>0.86011965958438974</v>
      </c>
      <c r="CI171" s="25">
        <v>0.30065302203166516</v>
      </c>
      <c r="CJ171" s="25">
        <v>0.278380278938957</v>
      </c>
      <c r="CK171" s="25">
        <v>28.114438516371884</v>
      </c>
      <c r="CL171" s="25">
        <v>55.179461073971794</v>
      </c>
      <c r="CM171" s="25">
        <v>2.9124526035791027</v>
      </c>
      <c r="CN171" s="25">
        <v>187.28114211067637</v>
      </c>
      <c r="CO171" s="25">
        <v>9.0772783370153292</v>
      </c>
      <c r="CP171" s="25">
        <v>1.2407054337464254</v>
      </c>
      <c r="CQ171" s="25">
        <v>0.2892278360343184</v>
      </c>
      <c r="CR171" s="25">
        <v>0.25547840951118722</v>
      </c>
      <c r="CS171" s="25">
        <v>0.20081608529171843</v>
      </c>
      <c r="CT171" s="25">
        <v>0.10982506600961831</v>
      </c>
      <c r="CU171" s="25">
        <v>79.428153482910304</v>
      </c>
      <c r="CV171" s="25">
        <v>18.313363944623358</v>
      </c>
      <c r="CW171" s="25">
        <v>2.1013686550869455</v>
      </c>
      <c r="CX171" s="25">
        <v>150.14591169906234</v>
      </c>
      <c r="CY171" s="25">
        <v>9.7328996792325917</v>
      </c>
    </row>
    <row r="172" spans="1:103">
      <c r="A172" t="s">
        <v>177</v>
      </c>
      <c r="B172" t="s">
        <v>1090</v>
      </c>
      <c r="C172" t="s">
        <v>168</v>
      </c>
      <c r="D172" t="s">
        <v>169</v>
      </c>
      <c r="E172" t="s">
        <v>959</v>
      </c>
      <c r="F172" t="s">
        <v>191</v>
      </c>
      <c r="G172" t="s">
        <v>260</v>
      </c>
      <c r="H172">
        <v>11.43515</v>
      </c>
      <c r="I172">
        <v>7.2523900000000001</v>
      </c>
      <c r="J172">
        <v>711</v>
      </c>
      <c r="K172" t="s">
        <v>92</v>
      </c>
      <c r="L172" s="18">
        <v>1</v>
      </c>
      <c r="M172" t="s">
        <v>326</v>
      </c>
      <c r="N172" t="s">
        <v>331</v>
      </c>
      <c r="O172">
        <v>100</v>
      </c>
      <c r="P172" t="s">
        <v>159</v>
      </c>
      <c r="Q172">
        <v>250</v>
      </c>
      <c r="R172">
        <v>3700</v>
      </c>
      <c r="W172">
        <v>2015</v>
      </c>
      <c r="X172">
        <v>1</v>
      </c>
      <c r="Y172" s="19"/>
      <c r="Z172" s="24"/>
      <c r="AA172" s="25"/>
      <c r="AB172" s="26"/>
      <c r="AC172" s="25"/>
      <c r="AD172" s="27"/>
      <c r="AE172" s="27"/>
      <c r="AF172" s="27"/>
      <c r="AG172" s="25"/>
      <c r="AH172" s="25"/>
      <c r="AI172" s="25"/>
      <c r="AJ172" s="28"/>
      <c r="AK172" s="25"/>
      <c r="AL172" s="25"/>
      <c r="AM172" s="29"/>
      <c r="AN172" s="29"/>
      <c r="AO172" s="30"/>
      <c r="AP172" s="30"/>
      <c r="AQ172" s="31"/>
      <c r="AR172" s="28"/>
      <c r="AS172" s="28"/>
      <c r="AT172" t="s">
        <v>156</v>
      </c>
      <c r="AU172">
        <v>2</v>
      </c>
      <c r="AV172" t="s">
        <v>409</v>
      </c>
      <c r="AW172" t="s">
        <v>1006</v>
      </c>
      <c r="AX172" t="s">
        <v>1091</v>
      </c>
      <c r="AY172" s="19" t="s">
        <v>390</v>
      </c>
      <c r="AZ172" s="19" t="s">
        <v>390</v>
      </c>
      <c r="BA172" s="22">
        <v>42254</v>
      </c>
      <c r="BB172" t="s">
        <v>401</v>
      </c>
      <c r="BC172" s="15">
        <v>42073</v>
      </c>
      <c r="BD172" t="s">
        <v>161</v>
      </c>
      <c r="BE172">
        <v>26</v>
      </c>
      <c r="BF172">
        <v>28</v>
      </c>
      <c r="BG172">
        <v>7.06</v>
      </c>
      <c r="BH172">
        <v>2.04</v>
      </c>
      <c r="BI172">
        <v>0.32</v>
      </c>
      <c r="BJ172">
        <v>0.23499999999999999</v>
      </c>
      <c r="BK172">
        <v>0.06</v>
      </c>
      <c r="BL172">
        <v>11.6</v>
      </c>
      <c r="BM172">
        <f t="shared" si="13"/>
        <v>79.66101694915254</v>
      </c>
      <c r="BN172">
        <v>0.374</v>
      </c>
      <c r="BO172">
        <v>18</v>
      </c>
      <c r="BP172">
        <f t="shared" si="12"/>
        <v>1877.8757062146892</v>
      </c>
      <c r="BQ172">
        <f t="shared" si="16"/>
        <v>3765.333333333333</v>
      </c>
      <c r="BR172">
        <f t="shared" si="14"/>
        <v>1.8778757062146891</v>
      </c>
      <c r="BS172">
        <f t="shared" si="14"/>
        <v>3.765333333333333</v>
      </c>
      <c r="BT172">
        <f t="shared" si="15"/>
        <v>5.6432090395480223</v>
      </c>
      <c r="BU172">
        <v>1.3320274240940255</v>
      </c>
      <c r="BV172">
        <v>0.15578755040555065</v>
      </c>
      <c r="BW172">
        <v>2.2716320744363685</v>
      </c>
      <c r="BX172">
        <v>0.34081085278480822</v>
      </c>
      <c r="BY172">
        <v>0.16169104356468367</v>
      </c>
      <c r="BZ172">
        <v>0.1054812201276288</v>
      </c>
      <c r="CA172">
        <v>3.892227530278852</v>
      </c>
      <c r="CB172">
        <v>135.33955804742132</v>
      </c>
      <c r="CC172">
        <v>45.863309363443548</v>
      </c>
      <c r="CD172">
        <v>8.6693109880689221</v>
      </c>
      <c r="CE172">
        <v>6.2150195831122987</v>
      </c>
      <c r="CF172" s="25">
        <v>0.43888888888888899</v>
      </c>
      <c r="CG172" s="25">
        <v>6.3888888888888898E-2</v>
      </c>
      <c r="CH172" s="25">
        <v>1.4176396220075762</v>
      </c>
      <c r="CI172" s="25">
        <v>0.35205770250913848</v>
      </c>
      <c r="CJ172" s="25">
        <v>-4.3133561480974969E-4</v>
      </c>
      <c r="CK172" s="25">
        <v>27.090813313410823</v>
      </c>
      <c r="CL172" s="25">
        <v>39.652735137647163</v>
      </c>
      <c r="CM172" s="25">
        <v>2.8967635836773544</v>
      </c>
      <c r="CN172" s="25">
        <v>162.9329384921237</v>
      </c>
      <c r="CO172" s="25">
        <v>12.925404099785847</v>
      </c>
      <c r="CP172" s="25">
        <v>1.6142996108949417</v>
      </c>
      <c r="CQ172" s="25">
        <v>0.27762645914396894</v>
      </c>
      <c r="CR172" s="25">
        <v>0.2723499412033617</v>
      </c>
      <c r="CS172" s="25">
        <v>0.2025984765812899</v>
      </c>
      <c r="CT172" s="25">
        <v>0.1259230043849085</v>
      </c>
      <c r="CU172" s="25">
        <v>78.644574396775809</v>
      </c>
      <c r="CV172" s="25">
        <v>12.525338289319205</v>
      </c>
      <c r="CW172" s="25">
        <v>2.1200198561675987</v>
      </c>
      <c r="CX172" s="25">
        <v>273.89728197474562</v>
      </c>
      <c r="CY172" s="25">
        <v>9.153257973803484</v>
      </c>
    </row>
    <row r="173" spans="1:103">
      <c r="A173" t="s">
        <v>177</v>
      </c>
      <c r="B173" t="s">
        <v>1090</v>
      </c>
      <c r="C173" t="s">
        <v>168</v>
      </c>
      <c r="D173" t="s">
        <v>169</v>
      </c>
      <c r="E173" t="s">
        <v>959</v>
      </c>
      <c r="F173" t="s">
        <v>191</v>
      </c>
      <c r="G173" t="s">
        <v>260</v>
      </c>
      <c r="H173">
        <v>11.43515</v>
      </c>
      <c r="I173">
        <v>7.2523900000000001</v>
      </c>
      <c r="J173">
        <v>711</v>
      </c>
      <c r="K173" t="s">
        <v>92</v>
      </c>
      <c r="L173" s="18">
        <v>1</v>
      </c>
      <c r="M173" t="s">
        <v>326</v>
      </c>
      <c r="N173" t="s">
        <v>331</v>
      </c>
      <c r="O173">
        <v>100</v>
      </c>
      <c r="P173" t="s">
        <v>159</v>
      </c>
      <c r="Q173">
        <v>250</v>
      </c>
      <c r="R173">
        <v>3700</v>
      </c>
      <c r="W173">
        <v>2015</v>
      </c>
      <c r="X173">
        <v>1</v>
      </c>
      <c r="Y173" s="19"/>
      <c r="Z173" s="24"/>
      <c r="AA173" s="25"/>
      <c r="AB173" s="26"/>
      <c r="AC173" s="25"/>
      <c r="AD173" s="27"/>
      <c r="AE173" s="27"/>
      <c r="AF173" s="27"/>
      <c r="AG173" s="25"/>
      <c r="AH173" s="25"/>
      <c r="AI173" s="25"/>
      <c r="AJ173" s="28"/>
      <c r="AK173" s="25"/>
      <c r="AL173" s="25"/>
      <c r="AM173" s="29"/>
      <c r="AN173" s="29"/>
      <c r="AO173" s="30"/>
      <c r="AP173" s="30"/>
      <c r="AQ173" s="31"/>
      <c r="AR173" s="28"/>
      <c r="AS173" s="28"/>
      <c r="AT173" t="s">
        <v>157</v>
      </c>
      <c r="AU173">
        <v>3</v>
      </c>
      <c r="AV173" t="s">
        <v>409</v>
      </c>
      <c r="AW173" t="s">
        <v>1006</v>
      </c>
      <c r="AX173" t="s">
        <v>1091</v>
      </c>
      <c r="AY173" s="19" t="s">
        <v>390</v>
      </c>
      <c r="AZ173" s="19" t="s">
        <v>390</v>
      </c>
      <c r="BA173" s="22">
        <v>42254</v>
      </c>
      <c r="BB173" t="s">
        <v>401</v>
      </c>
      <c r="BC173" s="15">
        <v>42073</v>
      </c>
      <c r="BD173" t="s">
        <v>161</v>
      </c>
      <c r="BE173">
        <v>36</v>
      </c>
      <c r="BF173">
        <v>30</v>
      </c>
      <c r="BG173">
        <v>5.0599999999999996</v>
      </c>
      <c r="BH173">
        <v>1.36</v>
      </c>
      <c r="BI173">
        <v>0.46</v>
      </c>
      <c r="BJ173">
        <v>0.16</v>
      </c>
      <c r="BK173">
        <v>4.2000000000000003E-2</v>
      </c>
      <c r="BL173">
        <v>8.6999999999999993</v>
      </c>
      <c r="BM173">
        <f t="shared" si="13"/>
        <v>79.207920792079207</v>
      </c>
      <c r="BN173">
        <v>9.1999999999999998E-2</v>
      </c>
      <c r="BO173">
        <v>13</v>
      </c>
      <c r="BP173">
        <f t="shared" si="12"/>
        <v>1285.6325632563255</v>
      </c>
      <c r="BQ173">
        <f t="shared" si="16"/>
        <v>2698.6666666666665</v>
      </c>
      <c r="BR173">
        <f t="shared" si="14"/>
        <v>1.2856325632563255</v>
      </c>
      <c r="BS173">
        <f t="shared" si="14"/>
        <v>2.6986666666666665</v>
      </c>
      <c r="BT173">
        <f t="shared" si="15"/>
        <v>3.9842992299229918</v>
      </c>
      <c r="BU173">
        <v>1.5223540145985401</v>
      </c>
      <c r="BV173">
        <v>8.9940393596301904E-2</v>
      </c>
      <c r="BW173">
        <v>2.4124232368295231</v>
      </c>
      <c r="BX173">
        <v>0.241247641243651</v>
      </c>
      <c r="BY173">
        <v>0.12808539795712898</v>
      </c>
      <c r="BZ173">
        <v>0.11862208186926729</v>
      </c>
      <c r="CA173">
        <v>3.8727662483750596</v>
      </c>
      <c r="CB173">
        <v>94.156054565241391</v>
      </c>
      <c r="CC173">
        <v>64.018134852376363</v>
      </c>
      <c r="CD173">
        <v>10.697214708668994</v>
      </c>
      <c r="CE173">
        <v>4.3938378550753701</v>
      </c>
      <c r="CF173" s="25">
        <v>0.59508348794063071</v>
      </c>
      <c r="CG173" s="25">
        <v>6.3868274582560294E-2</v>
      </c>
      <c r="CH173" s="25">
        <v>1.7499226303990474</v>
      </c>
      <c r="CI173" s="25">
        <v>0.39892084132099326</v>
      </c>
      <c r="CJ173" s="25">
        <v>0.11202658451975293</v>
      </c>
      <c r="CK173" s="25">
        <v>19.858095735581461</v>
      </c>
      <c r="CL173" s="25">
        <v>61.559916879295919</v>
      </c>
      <c r="CM173" s="25">
        <v>2.8520690635820429</v>
      </c>
      <c r="CN173" s="25">
        <v>137.44757549207151</v>
      </c>
      <c r="CO173" s="25">
        <v>10.171557873967094</v>
      </c>
      <c r="CP173" s="25">
        <v>1.4055451127819552</v>
      </c>
      <c r="CQ173" s="25">
        <v>0.20225563909774441</v>
      </c>
      <c r="CR173" s="25">
        <v>0.15897648213820653</v>
      </c>
      <c r="CS173" s="25">
        <v>0.22181479648406519</v>
      </c>
      <c r="CT173" s="25">
        <v>0.11805784655909139</v>
      </c>
      <c r="CU173" s="25">
        <v>81.895163043375916</v>
      </c>
      <c r="CV173" s="25">
        <v>12.568721450143171</v>
      </c>
      <c r="CW173" s="25">
        <v>1.4524988458114252</v>
      </c>
      <c r="CX173" s="25">
        <v>97.024062523883671</v>
      </c>
      <c r="CY173" s="25">
        <v>10.520677335606118</v>
      </c>
    </row>
    <row r="174" spans="1:103">
      <c r="A174" t="s">
        <v>177</v>
      </c>
      <c r="B174" t="s">
        <v>1090</v>
      </c>
      <c r="C174" t="s">
        <v>168</v>
      </c>
      <c r="D174" t="s">
        <v>169</v>
      </c>
      <c r="E174" t="s">
        <v>959</v>
      </c>
      <c r="F174" t="s">
        <v>191</v>
      </c>
      <c r="G174" t="s">
        <v>260</v>
      </c>
      <c r="H174">
        <v>11.43515</v>
      </c>
      <c r="I174">
        <v>7.2523900000000001</v>
      </c>
      <c r="J174">
        <v>711</v>
      </c>
      <c r="K174" t="s">
        <v>92</v>
      </c>
      <c r="L174" s="18">
        <v>1</v>
      </c>
      <c r="M174" t="s">
        <v>326</v>
      </c>
      <c r="N174" t="s">
        <v>331</v>
      </c>
      <c r="O174">
        <v>100</v>
      </c>
      <c r="P174" t="s">
        <v>159</v>
      </c>
      <c r="Q174">
        <v>250</v>
      </c>
      <c r="R174">
        <v>3700</v>
      </c>
      <c r="W174">
        <v>2015</v>
      </c>
      <c r="X174">
        <v>1</v>
      </c>
      <c r="Y174" s="19"/>
      <c r="Z174" s="24"/>
      <c r="AA174" s="25"/>
      <c r="AB174" s="26"/>
      <c r="AC174" s="25"/>
      <c r="AD174" s="27"/>
      <c r="AE174" s="27"/>
      <c r="AF174" s="27"/>
      <c r="AG174" s="25"/>
      <c r="AH174" s="25"/>
      <c r="AI174" s="25"/>
      <c r="AJ174" s="28"/>
      <c r="AK174" s="25"/>
      <c r="AL174" s="25"/>
      <c r="AM174" s="29"/>
      <c r="AN174" s="29"/>
      <c r="AO174" s="30"/>
      <c r="AP174" s="30"/>
      <c r="AQ174" s="31"/>
      <c r="AR174" s="28"/>
      <c r="AS174" s="28"/>
      <c r="AT174" t="s">
        <v>158</v>
      </c>
      <c r="AU174">
        <v>4</v>
      </c>
      <c r="AV174" t="s">
        <v>409</v>
      </c>
      <c r="AW174" t="s">
        <v>1006</v>
      </c>
      <c r="AX174" t="s">
        <v>1091</v>
      </c>
      <c r="AY174" s="19" t="s">
        <v>390</v>
      </c>
      <c r="AZ174" s="19" t="s">
        <v>390</v>
      </c>
      <c r="BA174" s="22">
        <v>42254</v>
      </c>
      <c r="BB174" t="s">
        <v>401</v>
      </c>
      <c r="BC174" s="15">
        <v>42073</v>
      </c>
      <c r="BD174" t="s">
        <v>161</v>
      </c>
      <c r="BE174">
        <v>29</v>
      </c>
      <c r="BF174">
        <v>24</v>
      </c>
      <c r="BG174">
        <v>8.7200000000000006</v>
      </c>
      <c r="BH174">
        <v>5</v>
      </c>
      <c r="BI174">
        <v>1.02</v>
      </c>
      <c r="BJ174">
        <v>0.51800000000000002</v>
      </c>
      <c r="BK174">
        <v>0.10299999999999999</v>
      </c>
      <c r="BL174">
        <v>8.6999999999999993</v>
      </c>
      <c r="BM174">
        <f t="shared" si="13"/>
        <v>83.413848631239944</v>
      </c>
      <c r="BN174">
        <v>0.27600000000000002</v>
      </c>
      <c r="BO174">
        <v>26</v>
      </c>
      <c r="BP174">
        <f t="shared" si="12"/>
        <v>4977.5714902171267</v>
      </c>
      <c r="BQ174">
        <f t="shared" si="16"/>
        <v>4650.666666666667</v>
      </c>
      <c r="BR174">
        <f t="shared" si="14"/>
        <v>4.9775714902171266</v>
      </c>
      <c r="BS174">
        <f t="shared" si="14"/>
        <v>4.6506666666666669</v>
      </c>
      <c r="BT174">
        <f t="shared" si="15"/>
        <v>9.6282381568837927</v>
      </c>
      <c r="CF174" s="25">
        <v>0.88290840415486316</v>
      </c>
      <c r="CG174" s="25">
        <v>6.9546742209631737E-2</v>
      </c>
      <c r="CH174" s="25">
        <v>1.7323441642073178</v>
      </c>
      <c r="CI174" s="25">
        <v>0.49559625889781372</v>
      </c>
      <c r="CJ174" s="25">
        <v>0.13643864924776816</v>
      </c>
      <c r="CK174" s="25">
        <v>19.377511960081137</v>
      </c>
      <c r="CL174" s="25">
        <v>78.132577878717697</v>
      </c>
      <c r="CM174" s="25">
        <v>5.7371545500038703</v>
      </c>
      <c r="CN174" s="25">
        <v>186.91302192962345</v>
      </c>
      <c r="CO174" s="25">
        <v>10.366491906932557</v>
      </c>
      <c r="CP174" s="25">
        <v>1.5093545369504213</v>
      </c>
      <c r="CQ174" s="25">
        <v>0.27296538821328348</v>
      </c>
      <c r="CR174" s="25">
        <v>0.23016455034132888</v>
      </c>
      <c r="CS174" s="25">
        <v>0.23372945162873832</v>
      </c>
      <c r="CT174" s="25">
        <v>0.12019573774519103</v>
      </c>
      <c r="CU174" s="25">
        <v>78.928007026680348</v>
      </c>
      <c r="CV174" s="25">
        <v>18.031348715447255</v>
      </c>
      <c r="CW174" s="25">
        <v>2.0690087912934985</v>
      </c>
      <c r="CX174" s="25">
        <v>147.83375136490929</v>
      </c>
      <c r="CY174" s="25">
        <v>9.5830186447112045</v>
      </c>
    </row>
    <row r="175" spans="1:103">
      <c r="A175" t="s">
        <v>177</v>
      </c>
      <c r="B175" t="s">
        <v>1090</v>
      </c>
      <c r="C175" t="s">
        <v>168</v>
      </c>
      <c r="D175" t="s">
        <v>169</v>
      </c>
      <c r="E175" t="s">
        <v>959</v>
      </c>
      <c r="F175" t="s">
        <v>191</v>
      </c>
      <c r="G175" t="s">
        <v>260</v>
      </c>
      <c r="H175">
        <v>11.43515</v>
      </c>
      <c r="I175">
        <v>7.2523900000000001</v>
      </c>
      <c r="J175">
        <v>711</v>
      </c>
      <c r="K175" t="s">
        <v>92</v>
      </c>
      <c r="L175" s="18">
        <v>1</v>
      </c>
      <c r="M175" t="s">
        <v>326</v>
      </c>
      <c r="N175" t="s">
        <v>331</v>
      </c>
      <c r="O175">
        <v>100</v>
      </c>
      <c r="P175" t="s">
        <v>159</v>
      </c>
      <c r="Q175">
        <v>250</v>
      </c>
      <c r="R175">
        <v>3700</v>
      </c>
      <c r="W175">
        <v>2015</v>
      </c>
      <c r="X175">
        <v>1</v>
      </c>
      <c r="Y175" s="19"/>
      <c r="Z175" s="24"/>
      <c r="AA175" s="25"/>
      <c r="AB175" s="26"/>
      <c r="AC175" s="25"/>
      <c r="AD175" s="27"/>
      <c r="AE175" s="27"/>
      <c r="AF175" s="27"/>
      <c r="AG175" s="25"/>
      <c r="AH175" s="25"/>
      <c r="AI175" s="25"/>
      <c r="AJ175" s="28"/>
      <c r="AK175" s="25"/>
      <c r="AL175" s="25"/>
      <c r="AM175" s="29"/>
      <c r="AN175" s="29"/>
      <c r="AO175" s="30"/>
      <c r="AP175" s="30"/>
      <c r="AQ175" s="31"/>
      <c r="AR175" s="28"/>
      <c r="AS175" s="28"/>
      <c r="AT175" t="s">
        <v>159</v>
      </c>
      <c r="AU175">
        <v>5</v>
      </c>
      <c r="AV175" t="s">
        <v>409</v>
      </c>
      <c r="AW175" t="s">
        <v>1006</v>
      </c>
      <c r="AX175" t="s">
        <v>1091</v>
      </c>
      <c r="AY175" s="19" t="s">
        <v>390</v>
      </c>
      <c r="AZ175" s="19" t="s">
        <v>390</v>
      </c>
      <c r="BA175" s="22">
        <v>42254</v>
      </c>
      <c r="BB175" t="s">
        <v>401</v>
      </c>
      <c r="BC175" s="15">
        <v>42073</v>
      </c>
      <c r="BD175" t="s">
        <v>161</v>
      </c>
      <c r="BE175">
        <v>25</v>
      </c>
      <c r="BF175">
        <v>25</v>
      </c>
      <c r="BG175">
        <v>10.56</v>
      </c>
      <c r="BH175">
        <v>5.48</v>
      </c>
      <c r="BI175">
        <v>1.1200000000000001</v>
      </c>
      <c r="BJ175">
        <v>0.52300000000000002</v>
      </c>
      <c r="BK175">
        <v>0.111</v>
      </c>
      <c r="BL175">
        <v>10.1</v>
      </c>
      <c r="BM175">
        <f t="shared" si="13"/>
        <v>82.49211356466877</v>
      </c>
      <c r="BN175">
        <v>0.36499999999999999</v>
      </c>
      <c r="BO175">
        <v>26</v>
      </c>
      <c r="BP175">
        <f t="shared" si="12"/>
        <v>5312.4058473021178</v>
      </c>
      <c r="BQ175">
        <f t="shared" si="16"/>
        <v>5632</v>
      </c>
      <c r="BR175">
        <f t="shared" si="14"/>
        <v>5.3124058473021174</v>
      </c>
      <c r="BS175">
        <f t="shared" si="14"/>
        <v>5.6319999999999997</v>
      </c>
      <c r="BT175">
        <f t="shared" si="15"/>
        <v>10.944405847302118</v>
      </c>
      <c r="BU175">
        <v>1.8368320610687023</v>
      </c>
      <c r="BV175">
        <v>0.2582168749199904</v>
      </c>
      <c r="BW175">
        <v>2.1665072388609383</v>
      </c>
      <c r="BX175">
        <v>0.49814528669505942</v>
      </c>
      <c r="BY175">
        <v>0.2262251758493643</v>
      </c>
      <c r="BZ175">
        <v>0.1363239659754823</v>
      </c>
      <c r="CA175">
        <v>4.1644006653138366</v>
      </c>
      <c r="CB175">
        <v>102.38242044372414</v>
      </c>
      <c r="CC175">
        <v>91.022997652206428</v>
      </c>
      <c r="CD175">
        <v>8.585417152723803</v>
      </c>
      <c r="CE175">
        <v>5.299009356593948</v>
      </c>
      <c r="CF175" s="25">
        <v>0.81291866028708137</v>
      </c>
      <c r="CG175" s="25">
        <v>6.5789473684210523E-2</v>
      </c>
      <c r="CH175" s="25">
        <v>0.86181698501030868</v>
      </c>
      <c r="CI175" s="25">
        <v>0.42602671295419398</v>
      </c>
      <c r="CJ175" s="25">
        <v>7.7887567613177805E-2</v>
      </c>
      <c r="CK175" s="25">
        <v>24.664780141247853</v>
      </c>
      <c r="CL175" s="25">
        <v>86.195630089935008</v>
      </c>
      <c r="CM175" s="25">
        <v>2.9181999200143847</v>
      </c>
      <c r="CN175" s="25">
        <v>117.13844752624705</v>
      </c>
      <c r="CO175" s="25">
        <v>10.407405540507032</v>
      </c>
      <c r="CP175" s="25">
        <v>1.4852661596958174</v>
      </c>
      <c r="CQ175" s="25">
        <v>0.27053231939163502</v>
      </c>
      <c r="CR175" s="25">
        <v>0.42001717894161145</v>
      </c>
      <c r="CS175" s="25">
        <v>0.11840190821652541</v>
      </c>
      <c r="CT175" s="25">
        <v>8.8297468258384124E-2</v>
      </c>
      <c r="CU175" s="25">
        <v>16.591352453127975</v>
      </c>
      <c r="CV175" s="25">
        <v>19.333617712742505</v>
      </c>
      <c r="CW175" s="25">
        <v>1.4589961070501443</v>
      </c>
      <c r="CX175" s="25">
        <v>88.823692912127498</v>
      </c>
      <c r="CY175" s="25">
        <v>8.5006417862948727</v>
      </c>
    </row>
    <row r="176" spans="1:103">
      <c r="A176" t="s">
        <v>177</v>
      </c>
      <c r="B176" t="s">
        <v>1090</v>
      </c>
      <c r="C176" t="s">
        <v>168</v>
      </c>
      <c r="D176" t="s">
        <v>169</v>
      </c>
      <c r="E176" t="s">
        <v>959</v>
      </c>
      <c r="F176" t="s">
        <v>191</v>
      </c>
      <c r="G176" t="s">
        <v>260</v>
      </c>
      <c r="H176">
        <v>11.43515</v>
      </c>
      <c r="I176">
        <v>7.2523900000000001</v>
      </c>
      <c r="J176">
        <v>711</v>
      </c>
      <c r="K176" t="s">
        <v>92</v>
      </c>
      <c r="L176" s="18">
        <v>1</v>
      </c>
      <c r="M176" t="s">
        <v>326</v>
      </c>
      <c r="N176" t="s">
        <v>331</v>
      </c>
      <c r="O176">
        <v>100</v>
      </c>
      <c r="P176" t="s">
        <v>159</v>
      </c>
      <c r="Q176">
        <v>250</v>
      </c>
      <c r="R176">
        <v>3700</v>
      </c>
      <c r="W176">
        <v>2015</v>
      </c>
      <c r="X176">
        <v>1</v>
      </c>
      <c r="Y176" s="19"/>
      <c r="Z176" s="24"/>
      <c r="AA176" s="25"/>
      <c r="AB176" s="26"/>
      <c r="AC176" s="25"/>
      <c r="AD176" s="27"/>
      <c r="AE176" s="27"/>
      <c r="AF176" s="27"/>
      <c r="AG176" s="25"/>
      <c r="AH176" s="25"/>
      <c r="AI176" s="25"/>
      <c r="AJ176" s="28"/>
      <c r="AK176" s="25"/>
      <c r="AL176" s="25"/>
      <c r="AM176" s="29"/>
      <c r="AN176" s="29"/>
      <c r="AO176" s="30"/>
      <c r="AP176" s="30"/>
      <c r="AQ176" s="31"/>
      <c r="AR176" s="28"/>
      <c r="AS176" s="28"/>
      <c r="AT176" t="s">
        <v>160</v>
      </c>
      <c r="AU176">
        <v>6</v>
      </c>
      <c r="AV176" t="s">
        <v>409</v>
      </c>
      <c r="AW176" t="s">
        <v>1006</v>
      </c>
      <c r="AX176" t="s">
        <v>1091</v>
      </c>
      <c r="AY176" s="19" t="s">
        <v>390</v>
      </c>
      <c r="AZ176" s="19" t="s">
        <v>390</v>
      </c>
      <c r="BA176" s="22">
        <v>42254</v>
      </c>
      <c r="BB176" t="s">
        <v>401</v>
      </c>
      <c r="BC176" s="15">
        <v>42073</v>
      </c>
      <c r="BD176" t="s">
        <v>161</v>
      </c>
      <c r="BE176">
        <v>39</v>
      </c>
      <c r="BF176">
        <v>38</v>
      </c>
      <c r="BG176">
        <v>10.58</v>
      </c>
      <c r="BH176">
        <v>6.38</v>
      </c>
      <c r="BI176">
        <v>0.74</v>
      </c>
      <c r="BJ176">
        <v>0.311</v>
      </c>
      <c r="BK176">
        <v>0.09</v>
      </c>
      <c r="BL176">
        <v>9.8000000000000007</v>
      </c>
      <c r="BM176">
        <f t="shared" si="13"/>
        <v>77.556109725685786</v>
      </c>
      <c r="BN176">
        <v>0.29199999999999998</v>
      </c>
      <c r="BO176">
        <v>19</v>
      </c>
      <c r="BP176">
        <f t="shared" si="12"/>
        <v>5834.2065098691182</v>
      </c>
      <c r="BQ176">
        <f t="shared" si="16"/>
        <v>5642.666666666667</v>
      </c>
      <c r="BR176">
        <f t="shared" si="14"/>
        <v>5.8342065098691185</v>
      </c>
      <c r="BS176">
        <f t="shared" si="14"/>
        <v>5.6426666666666669</v>
      </c>
      <c r="BT176">
        <f t="shared" si="15"/>
        <v>11.476873176535786</v>
      </c>
      <c r="BU176">
        <v>2.3160194174757285</v>
      </c>
      <c r="BV176">
        <v>0.20617606004210826</v>
      </c>
      <c r="BW176">
        <v>2.0687148643735944</v>
      </c>
      <c r="BX176">
        <v>0.53894030362939205</v>
      </c>
      <c r="BY176">
        <v>0.28099151705812153</v>
      </c>
      <c r="BZ176">
        <v>0.18100719481300273</v>
      </c>
      <c r="CA176">
        <v>4.4800838573289736</v>
      </c>
      <c r="CB176">
        <v>139.02791483215825</v>
      </c>
      <c r="CC176">
        <v>139.84501055200508</v>
      </c>
      <c r="CD176">
        <v>18.55839255274314</v>
      </c>
      <c r="CE176">
        <v>23.056519588115719</v>
      </c>
      <c r="CF176" s="25">
        <v>0.7743961352657005</v>
      </c>
      <c r="CG176" s="25">
        <v>9.1159420289855089E-2</v>
      </c>
      <c r="CH176" s="25">
        <v>1.6031150296987828</v>
      </c>
      <c r="CI176" s="25">
        <v>0.60246885972552466</v>
      </c>
      <c r="CJ176" s="25">
        <v>0.155441611660599</v>
      </c>
      <c r="CK176" s="25">
        <v>27.170648716102601</v>
      </c>
      <c r="CL176" s="25">
        <v>85.814608149458863</v>
      </c>
      <c r="CM176" s="25">
        <v>2.9053002150634368</v>
      </c>
      <c r="CN176" s="25">
        <v>140.01290352188425</v>
      </c>
      <c r="CO176" s="25">
        <v>20.68391015441707</v>
      </c>
      <c r="CP176" s="25">
        <v>1.4569049951028403</v>
      </c>
      <c r="CQ176" s="25">
        <v>0.26581782566111656</v>
      </c>
      <c r="CR176" s="25">
        <v>0.43729501273158466</v>
      </c>
      <c r="CS176" s="25">
        <v>0.1340258955110179</v>
      </c>
      <c r="CT176" s="25">
        <v>5.0200912239340312E-2</v>
      </c>
      <c r="CU176" s="25">
        <v>33.538838602426253</v>
      </c>
      <c r="CV176" s="25">
        <v>12.865680193184007</v>
      </c>
      <c r="CW176" s="25">
        <v>1.4181160228912513</v>
      </c>
      <c r="CX176" s="25">
        <v>67.894711458133401</v>
      </c>
      <c r="CY176" s="25">
        <v>7.6177821912948858</v>
      </c>
    </row>
    <row r="177" spans="1:103">
      <c r="A177" t="s">
        <v>177</v>
      </c>
      <c r="B177" t="s">
        <v>1090</v>
      </c>
      <c r="C177" t="s">
        <v>168</v>
      </c>
      <c r="D177" t="s">
        <v>169</v>
      </c>
      <c r="E177" t="s">
        <v>959</v>
      </c>
      <c r="F177" t="s">
        <v>192</v>
      </c>
      <c r="G177" t="s">
        <v>261</v>
      </c>
      <c r="H177">
        <v>11.44089</v>
      </c>
      <c r="I177">
        <v>7.2612500000000004</v>
      </c>
      <c r="J177">
        <v>713</v>
      </c>
      <c r="K177" t="s">
        <v>93</v>
      </c>
      <c r="L177" s="18">
        <v>1</v>
      </c>
      <c r="M177" t="s">
        <v>326</v>
      </c>
      <c r="N177" t="s">
        <v>331</v>
      </c>
      <c r="O177">
        <v>1500</v>
      </c>
      <c r="P177" t="s">
        <v>159</v>
      </c>
      <c r="Q177">
        <v>300</v>
      </c>
      <c r="R177">
        <v>4600</v>
      </c>
      <c r="W177">
        <v>2015</v>
      </c>
      <c r="X177">
        <v>1</v>
      </c>
      <c r="Y177" s="19" t="s">
        <v>390</v>
      </c>
      <c r="Z177" s="24">
        <v>6.3</v>
      </c>
      <c r="AA177" s="32">
        <v>1.1241884154183726</v>
      </c>
      <c r="AB177" s="26">
        <v>3.8142753385539789E-2</v>
      </c>
      <c r="AC177" s="25">
        <v>6.7680600000000002</v>
      </c>
      <c r="AD177" s="27">
        <v>56.4</v>
      </c>
      <c r="AE177" s="27">
        <v>22</v>
      </c>
      <c r="AF177" s="27">
        <v>21.6</v>
      </c>
      <c r="AG177" s="25">
        <v>2.4376724449600076</v>
      </c>
      <c r="AH177" s="25">
        <v>0.37897593893001857</v>
      </c>
      <c r="AI177" s="25">
        <v>0.14654294237073831</v>
      </c>
      <c r="AJ177" s="28">
        <v>5.6420074873502514E-2</v>
      </c>
      <c r="AK177" s="25">
        <v>0</v>
      </c>
      <c r="AL177" s="25">
        <f t="shared" si="5"/>
        <v>3.0196114011342674</v>
      </c>
      <c r="AM177" s="29">
        <v>15.366141748250049</v>
      </c>
      <c r="AN177" s="29">
        <v>3.3729890496147075</v>
      </c>
      <c r="AO177" s="30">
        <v>28.480337711347175</v>
      </c>
      <c r="AP177" s="30">
        <v>101.52809832257148</v>
      </c>
      <c r="AQ177" s="31">
        <v>1.5827996848090207</v>
      </c>
      <c r="AR177" s="28">
        <v>2.7844899999999999E-2</v>
      </c>
      <c r="AS177" s="28">
        <v>6.43919</v>
      </c>
      <c r="AT177" t="s">
        <v>155</v>
      </c>
      <c r="AU177">
        <v>1</v>
      </c>
      <c r="AV177" t="s">
        <v>409</v>
      </c>
      <c r="AW177" t="s">
        <v>1006</v>
      </c>
      <c r="AX177" t="s">
        <v>1091</v>
      </c>
      <c r="AY177" s="19" t="s">
        <v>391</v>
      </c>
      <c r="AZ177" s="19" t="s">
        <v>391</v>
      </c>
      <c r="BA177" s="22">
        <v>42254</v>
      </c>
      <c r="BB177" t="s">
        <v>401</v>
      </c>
      <c r="BC177" s="15">
        <v>42073</v>
      </c>
      <c r="BD177" t="s">
        <v>161</v>
      </c>
      <c r="BE177">
        <v>48</v>
      </c>
      <c r="BF177">
        <v>42</v>
      </c>
      <c r="BG177">
        <v>9.56</v>
      </c>
      <c r="BH177">
        <v>5.12</v>
      </c>
      <c r="BI177">
        <v>0.69</v>
      </c>
      <c r="BJ177">
        <v>0.32300000000000001</v>
      </c>
      <c r="BK177">
        <v>6.2E-2</v>
      </c>
      <c r="BL177">
        <v>9.1</v>
      </c>
      <c r="BM177">
        <f t="shared" si="13"/>
        <v>83.896103896103895</v>
      </c>
      <c r="BN177">
        <v>0.184</v>
      </c>
      <c r="BO177">
        <v>19</v>
      </c>
      <c r="BP177">
        <f t="shared" si="12"/>
        <v>5104.0415584415596</v>
      </c>
      <c r="BQ177">
        <f t="shared" si="16"/>
        <v>5098.666666666667</v>
      </c>
      <c r="BR177">
        <f t="shared" si="14"/>
        <v>5.1040415584415593</v>
      </c>
      <c r="BS177">
        <f t="shared" si="14"/>
        <v>5.0986666666666673</v>
      </c>
      <c r="BT177">
        <f t="shared" si="15"/>
        <v>10.202708225108227</v>
      </c>
      <c r="BU177">
        <v>1.8024747937671861</v>
      </c>
      <c r="BV177">
        <v>0.21499482735820341</v>
      </c>
      <c r="BW177">
        <v>2.0088090698135126</v>
      </c>
      <c r="BX177">
        <v>0.44976184253858947</v>
      </c>
      <c r="BY177">
        <v>0.16541811534839559</v>
      </c>
      <c r="BZ177">
        <v>0.12540662066248237</v>
      </c>
      <c r="CA177">
        <v>5.2292370799737835</v>
      </c>
      <c r="CB177">
        <v>104.40082949877214</v>
      </c>
      <c r="CC177">
        <v>39.295330225484378</v>
      </c>
      <c r="CD177">
        <v>12.133105760128009</v>
      </c>
      <c r="CE177">
        <v>4.2987932857905182</v>
      </c>
      <c r="CF177" s="25">
        <v>1.2288372093023257</v>
      </c>
      <c r="CG177" s="25">
        <v>0.17041860465116282</v>
      </c>
      <c r="CH177" s="25">
        <v>1.7365500596015035</v>
      </c>
      <c r="CI177" s="25">
        <v>0.25891589866700671</v>
      </c>
      <c r="CJ177" s="25">
        <v>0.15837460291204611</v>
      </c>
      <c r="CK177" s="25">
        <v>18.958286941713997</v>
      </c>
      <c r="CL177" s="25">
        <v>31.479839916989082</v>
      </c>
      <c r="CM177" s="25">
        <v>5.6130334179124404</v>
      </c>
      <c r="CN177" s="25">
        <v>182.86923058979988</v>
      </c>
      <c r="CO177" s="25">
        <v>11.417492942485229</v>
      </c>
      <c r="CP177" s="25">
        <v>1.3746492048643593</v>
      </c>
      <c r="CQ177" s="25">
        <v>0.2065481758652947</v>
      </c>
      <c r="CR177" s="25">
        <v>0.4895823735513492</v>
      </c>
      <c r="CS177" s="25">
        <v>0.11717886833824354</v>
      </c>
      <c r="CT177" s="25">
        <v>5.8777474607212631E-2</v>
      </c>
      <c r="CU177" s="25">
        <v>20.038297862526711</v>
      </c>
      <c r="CV177" s="25">
        <v>13.099831775647266</v>
      </c>
      <c r="CW177" s="25">
        <v>0.77294168611868508</v>
      </c>
      <c r="CX177" s="25">
        <v>50.880210173930934</v>
      </c>
      <c r="CY177" s="25">
        <v>9.0683484025962287</v>
      </c>
    </row>
    <row r="178" spans="1:103">
      <c r="A178" t="s">
        <v>177</v>
      </c>
      <c r="B178" t="s">
        <v>1090</v>
      </c>
      <c r="C178" t="s">
        <v>168</v>
      </c>
      <c r="D178" t="s">
        <v>169</v>
      </c>
      <c r="E178" t="s">
        <v>959</v>
      </c>
      <c r="F178" t="s">
        <v>192</v>
      </c>
      <c r="G178" t="s">
        <v>261</v>
      </c>
      <c r="H178">
        <v>11.44089</v>
      </c>
      <c r="I178">
        <v>7.2612500000000004</v>
      </c>
      <c r="J178">
        <v>713</v>
      </c>
      <c r="K178" t="s">
        <v>93</v>
      </c>
      <c r="L178" s="18">
        <v>1</v>
      </c>
      <c r="M178" t="s">
        <v>326</v>
      </c>
      <c r="N178" t="s">
        <v>331</v>
      </c>
      <c r="O178">
        <v>1500</v>
      </c>
      <c r="P178" t="s">
        <v>159</v>
      </c>
      <c r="Q178">
        <v>300</v>
      </c>
      <c r="R178">
        <v>4600</v>
      </c>
      <c r="W178">
        <v>2015</v>
      </c>
      <c r="X178">
        <v>1</v>
      </c>
      <c r="Y178" s="19"/>
      <c r="Z178" s="24"/>
      <c r="AA178" s="25"/>
      <c r="AB178" s="26"/>
      <c r="AC178" s="25"/>
      <c r="AD178" s="27"/>
      <c r="AE178" s="27"/>
      <c r="AF178" s="27"/>
      <c r="AG178" s="25"/>
      <c r="AH178" s="25"/>
      <c r="AI178" s="25"/>
      <c r="AJ178" s="28"/>
      <c r="AK178" s="25"/>
      <c r="AL178" s="25"/>
      <c r="AM178" s="29"/>
      <c r="AN178" s="29"/>
      <c r="AO178" s="30"/>
      <c r="AP178" s="30"/>
      <c r="AQ178" s="31"/>
      <c r="AR178" s="28"/>
      <c r="AS178" s="28"/>
      <c r="AT178" t="s">
        <v>156</v>
      </c>
      <c r="AU178">
        <v>2</v>
      </c>
      <c r="AV178" t="s">
        <v>409</v>
      </c>
      <c r="AW178" t="s">
        <v>1006</v>
      </c>
      <c r="AX178" t="s">
        <v>1091</v>
      </c>
      <c r="AY178" s="19" t="s">
        <v>391</v>
      </c>
      <c r="AZ178" s="19" t="s">
        <v>391</v>
      </c>
      <c r="BA178" s="22">
        <v>42254</v>
      </c>
      <c r="BB178" t="s">
        <v>401</v>
      </c>
      <c r="BC178" s="15">
        <v>42073</v>
      </c>
      <c r="BD178" t="s">
        <v>161</v>
      </c>
      <c r="BE178">
        <v>35</v>
      </c>
      <c r="BF178">
        <v>40</v>
      </c>
      <c r="BG178">
        <v>10.98</v>
      </c>
      <c r="BH178">
        <v>5.24</v>
      </c>
      <c r="BI178">
        <v>1.2</v>
      </c>
      <c r="BJ178">
        <v>0.61499999999999999</v>
      </c>
      <c r="BK178">
        <v>0.11</v>
      </c>
      <c r="BL178">
        <v>9.6</v>
      </c>
      <c r="BM178">
        <f t="shared" si="13"/>
        <v>84.827586206896555</v>
      </c>
      <c r="BN178">
        <v>0.219</v>
      </c>
      <c r="BO178">
        <v>18</v>
      </c>
      <c r="BP178">
        <f t="shared" si="12"/>
        <v>5252.6128465179181</v>
      </c>
      <c r="BQ178">
        <f t="shared" si="16"/>
        <v>5856</v>
      </c>
      <c r="BR178">
        <f t="shared" si="14"/>
        <v>5.252612846517918</v>
      </c>
      <c r="BS178">
        <f t="shared" si="14"/>
        <v>5.8559999999999999</v>
      </c>
      <c r="BT178">
        <f t="shared" si="15"/>
        <v>11.108612846517918</v>
      </c>
      <c r="BU178">
        <v>2.2140858208955225</v>
      </c>
      <c r="BV178">
        <v>0.20956534586967779</v>
      </c>
      <c r="BW178">
        <v>2.0072523744997222</v>
      </c>
      <c r="BX178">
        <v>0.66317718685277771</v>
      </c>
      <c r="BY178">
        <v>0.37038220165919522</v>
      </c>
      <c r="BZ178">
        <v>0.18028417114834694</v>
      </c>
      <c r="CA178">
        <v>7.6089422861183005</v>
      </c>
      <c r="CB178">
        <v>119.13632632765396</v>
      </c>
      <c r="CC178">
        <v>39.541008908581389</v>
      </c>
      <c r="CD178">
        <v>20.422557344561831</v>
      </c>
      <c r="CE178">
        <v>5.1035125669996271</v>
      </c>
      <c r="CF178" s="25">
        <v>0.64798426745329396</v>
      </c>
      <c r="CG178" s="25">
        <v>0.15575221238938053</v>
      </c>
      <c r="CH178" s="25">
        <v>1.3399423902015535</v>
      </c>
      <c r="CI178" s="25">
        <v>0.30304034131330615</v>
      </c>
      <c r="CJ178" s="25">
        <v>0.15545605150751837</v>
      </c>
      <c r="CK178" s="25">
        <v>22.183676441969958</v>
      </c>
      <c r="CL178" s="25">
        <v>63.362415686183482</v>
      </c>
      <c r="CM178" s="25">
        <v>2.9355787780988374</v>
      </c>
      <c r="CN178" s="25">
        <v>212.42833213308072</v>
      </c>
      <c r="CO178" s="25">
        <v>15.713350649848756</v>
      </c>
      <c r="CP178" s="25">
        <v>1.2978825794032722</v>
      </c>
      <c r="CQ178" s="25">
        <v>0.19836381135707409</v>
      </c>
      <c r="CR178" s="25">
        <v>0.47039666852279133</v>
      </c>
      <c r="CS178" s="25">
        <v>0.1519220402464094</v>
      </c>
      <c r="CT178" s="25">
        <v>5.8590620694138743E-2</v>
      </c>
      <c r="CU178" s="25">
        <v>17.78744676662188</v>
      </c>
      <c r="CV178" s="25">
        <v>12.779250479794094</v>
      </c>
      <c r="CW178" s="25">
        <v>2.0630519521630952</v>
      </c>
      <c r="CX178" s="25">
        <v>67.438604951216959</v>
      </c>
      <c r="CY178" s="25">
        <v>8.2069535863844933</v>
      </c>
    </row>
    <row r="179" spans="1:103">
      <c r="A179" t="s">
        <v>177</v>
      </c>
      <c r="B179" t="s">
        <v>1090</v>
      </c>
      <c r="C179" t="s">
        <v>168</v>
      </c>
      <c r="D179" t="s">
        <v>169</v>
      </c>
      <c r="E179" t="s">
        <v>959</v>
      </c>
      <c r="F179" t="s">
        <v>192</v>
      </c>
      <c r="G179" t="s">
        <v>261</v>
      </c>
      <c r="H179">
        <v>11.44089</v>
      </c>
      <c r="I179">
        <v>7.2612500000000004</v>
      </c>
      <c r="J179">
        <v>713</v>
      </c>
      <c r="K179" t="s">
        <v>93</v>
      </c>
      <c r="L179" s="18">
        <v>1</v>
      </c>
      <c r="M179" t="s">
        <v>326</v>
      </c>
      <c r="N179" t="s">
        <v>331</v>
      </c>
      <c r="O179">
        <v>1500</v>
      </c>
      <c r="P179" t="s">
        <v>159</v>
      </c>
      <c r="Q179">
        <v>300</v>
      </c>
      <c r="R179">
        <v>4600</v>
      </c>
      <c r="W179">
        <v>2015</v>
      </c>
      <c r="X179">
        <v>1</v>
      </c>
      <c r="Y179" s="19"/>
      <c r="Z179" s="24"/>
      <c r="AA179" s="25"/>
      <c r="AB179" s="26"/>
      <c r="AC179" s="25"/>
      <c r="AD179" s="27"/>
      <c r="AE179" s="27"/>
      <c r="AF179" s="27"/>
      <c r="AG179" s="25"/>
      <c r="AH179" s="25"/>
      <c r="AI179" s="25"/>
      <c r="AJ179" s="28"/>
      <c r="AK179" s="25"/>
      <c r="AL179" s="25"/>
      <c r="AM179" s="29"/>
      <c r="AN179" s="29"/>
      <c r="AO179" s="30"/>
      <c r="AP179" s="30"/>
      <c r="AQ179" s="31"/>
      <c r="AR179" s="28"/>
      <c r="AS179" s="28"/>
      <c r="AT179" t="s">
        <v>157</v>
      </c>
      <c r="AU179">
        <v>3</v>
      </c>
      <c r="AV179" t="s">
        <v>409</v>
      </c>
      <c r="AW179" t="s">
        <v>1006</v>
      </c>
      <c r="AX179" t="s">
        <v>1091</v>
      </c>
      <c r="AY179" s="19" t="s">
        <v>391</v>
      </c>
      <c r="AZ179" s="19" t="s">
        <v>391</v>
      </c>
      <c r="BA179" s="22">
        <v>42254</v>
      </c>
      <c r="BB179" t="s">
        <v>401</v>
      </c>
      <c r="BC179" s="15">
        <v>42073</v>
      </c>
      <c r="BD179" t="s">
        <v>161</v>
      </c>
      <c r="BE179">
        <v>36</v>
      </c>
      <c r="BF179">
        <v>36</v>
      </c>
      <c r="BG179">
        <v>8.98</v>
      </c>
      <c r="BH179">
        <v>6.26</v>
      </c>
      <c r="BI179">
        <v>1.1200000000000001</v>
      </c>
      <c r="BJ179">
        <v>0.63400000000000001</v>
      </c>
      <c r="BK179">
        <v>9.8000000000000004E-2</v>
      </c>
      <c r="BL179">
        <v>10</v>
      </c>
      <c r="BM179">
        <f t="shared" si="13"/>
        <v>86.612021857923509</v>
      </c>
      <c r="BN179">
        <v>0.35</v>
      </c>
      <c r="BO179">
        <v>20</v>
      </c>
      <c r="BP179">
        <f t="shared" si="12"/>
        <v>6378.720668595307</v>
      </c>
      <c r="BQ179">
        <f t="shared" si="16"/>
        <v>4789.3333333333339</v>
      </c>
      <c r="BR179">
        <f t="shared" si="14"/>
        <v>6.3787206685953066</v>
      </c>
      <c r="BS179">
        <f t="shared" si="14"/>
        <v>4.7893333333333343</v>
      </c>
      <c r="BT179">
        <f t="shared" si="15"/>
        <v>11.168054001928642</v>
      </c>
      <c r="BU179">
        <v>2.7108208955223883</v>
      </c>
      <c r="BV179">
        <v>0.27782510836433849</v>
      </c>
      <c r="BW179">
        <v>2.4360050839144636</v>
      </c>
      <c r="BX179">
        <v>0.51072182035332037</v>
      </c>
      <c r="BY179">
        <v>0.18292113540892777</v>
      </c>
      <c r="BZ179">
        <v>0.18244484108466141</v>
      </c>
      <c r="CA179">
        <v>7.7152872060198359</v>
      </c>
      <c r="CB179">
        <v>149.78492002680557</v>
      </c>
      <c r="CC179">
        <v>83.894072291268856</v>
      </c>
      <c r="CD179">
        <v>22.847878214728279</v>
      </c>
      <c r="CE179">
        <v>6.1111266901661665</v>
      </c>
      <c r="CF179" s="25">
        <v>0.54761904761904767</v>
      </c>
      <c r="CG179" s="25">
        <v>6.6418650793650794E-2</v>
      </c>
      <c r="CH179" s="25">
        <v>1.437348613773322</v>
      </c>
      <c r="CI179" s="25">
        <v>0.44675817501642878</v>
      </c>
      <c r="CJ179" s="25">
        <v>0.16998916324604854</v>
      </c>
      <c r="CK179" s="25">
        <v>22.194691177045414</v>
      </c>
      <c r="CL179" s="25">
        <v>59.517214344258356</v>
      </c>
      <c r="CM179" s="25">
        <v>2.9370363643838915</v>
      </c>
      <c r="CN179" s="25">
        <v>94.254789025003049</v>
      </c>
      <c r="CO179" s="25">
        <v>28.584392847950365</v>
      </c>
      <c r="CP179" s="25">
        <v>1.1528162511542013</v>
      </c>
      <c r="CQ179" s="25">
        <v>0.17386888273314871</v>
      </c>
      <c r="CR179" s="25">
        <v>0.57413499319131256</v>
      </c>
      <c r="CS179" s="25">
        <v>0.13727541004839539</v>
      </c>
      <c r="CT179" s="25">
        <v>7.2107238427886231E-2</v>
      </c>
      <c r="CU179" s="25">
        <v>20.157278354535777</v>
      </c>
      <c r="CV179" s="25">
        <v>19.24752045424934</v>
      </c>
      <c r="CW179" s="25">
        <v>1.4524988458114252</v>
      </c>
      <c r="CX179" s="25">
        <v>69.540847460829355</v>
      </c>
      <c r="CY179" s="25">
        <v>10.438303330335355</v>
      </c>
    </row>
    <row r="180" spans="1:103">
      <c r="A180" t="s">
        <v>177</v>
      </c>
      <c r="B180" t="s">
        <v>1090</v>
      </c>
      <c r="C180" t="s">
        <v>168</v>
      </c>
      <c r="D180" t="s">
        <v>169</v>
      </c>
      <c r="E180" t="s">
        <v>959</v>
      </c>
      <c r="F180" t="s">
        <v>192</v>
      </c>
      <c r="G180" t="s">
        <v>261</v>
      </c>
      <c r="H180">
        <v>11.44089</v>
      </c>
      <c r="I180">
        <v>7.2612500000000004</v>
      </c>
      <c r="J180">
        <v>713</v>
      </c>
      <c r="K180" t="s">
        <v>93</v>
      </c>
      <c r="L180" s="18">
        <v>1</v>
      </c>
      <c r="M180" t="s">
        <v>326</v>
      </c>
      <c r="N180" t="s">
        <v>331</v>
      </c>
      <c r="O180">
        <v>1500</v>
      </c>
      <c r="P180" t="s">
        <v>159</v>
      </c>
      <c r="Q180">
        <v>300</v>
      </c>
      <c r="R180">
        <v>4600</v>
      </c>
      <c r="W180">
        <v>2015</v>
      </c>
      <c r="X180">
        <v>1</v>
      </c>
      <c r="Y180" s="19"/>
      <c r="Z180" s="24"/>
      <c r="AA180" s="25"/>
      <c r="AB180" s="26"/>
      <c r="AC180" s="25"/>
      <c r="AD180" s="27"/>
      <c r="AE180" s="27"/>
      <c r="AF180" s="27"/>
      <c r="AG180" s="25"/>
      <c r="AH180" s="25"/>
      <c r="AI180" s="25"/>
      <c r="AJ180" s="28"/>
      <c r="AK180" s="25"/>
      <c r="AL180" s="25"/>
      <c r="AM180" s="29"/>
      <c r="AN180" s="29"/>
      <c r="AO180" s="30"/>
      <c r="AP180" s="30"/>
      <c r="AQ180" s="31"/>
      <c r="AR180" s="28"/>
      <c r="AS180" s="28"/>
      <c r="AT180" t="s">
        <v>158</v>
      </c>
      <c r="AU180">
        <v>4</v>
      </c>
      <c r="AV180" t="s">
        <v>409</v>
      </c>
      <c r="AW180" t="s">
        <v>1006</v>
      </c>
      <c r="AX180" t="s">
        <v>1091</v>
      </c>
      <c r="AY180" s="19" t="s">
        <v>391</v>
      </c>
      <c r="AZ180" s="19" t="s">
        <v>391</v>
      </c>
      <c r="BA180" s="22">
        <v>42254</v>
      </c>
      <c r="BB180" t="s">
        <v>401</v>
      </c>
      <c r="BC180" s="15">
        <v>42073</v>
      </c>
      <c r="BD180" t="s">
        <v>161</v>
      </c>
      <c r="BE180">
        <v>40</v>
      </c>
      <c r="BF180">
        <v>28</v>
      </c>
      <c r="BG180">
        <v>11.22</v>
      </c>
      <c r="BH180">
        <v>5.98</v>
      </c>
      <c r="BI180">
        <v>1.24</v>
      </c>
      <c r="BJ180">
        <v>0.38100000000000001</v>
      </c>
      <c r="BK180">
        <v>3.3000000000000002E-2</v>
      </c>
      <c r="BL180">
        <v>10.5</v>
      </c>
      <c r="BM180">
        <f t="shared" si="13"/>
        <v>92.028985507246375</v>
      </c>
      <c r="BN180">
        <v>0.29199999999999998</v>
      </c>
      <c r="BO180">
        <v>26</v>
      </c>
      <c r="BP180">
        <f t="shared" si="12"/>
        <v>6438.5403050108944</v>
      </c>
      <c r="BQ180">
        <f t="shared" si="16"/>
        <v>5984</v>
      </c>
      <c r="BR180">
        <f t="shared" si="14"/>
        <v>6.4385403050108945</v>
      </c>
      <c r="BS180">
        <f t="shared" si="14"/>
        <v>5.984</v>
      </c>
      <c r="BT180">
        <f t="shared" si="15"/>
        <v>12.422540305010894</v>
      </c>
      <c r="BU180">
        <v>2.2256267409470754</v>
      </c>
      <c r="BV180">
        <v>0.28333930522885398</v>
      </c>
      <c r="BW180">
        <v>2.3094812461864622</v>
      </c>
      <c r="BX180">
        <v>0.56773946584169432</v>
      </c>
      <c r="BY180">
        <v>0.17975510920310009</v>
      </c>
      <c r="BZ180">
        <v>0.13860279240982004</v>
      </c>
      <c r="CA180">
        <v>4.2693175985556699</v>
      </c>
      <c r="CB180">
        <v>108.64833314480843</v>
      </c>
      <c r="CC180">
        <v>59.201533459733767</v>
      </c>
      <c r="CD180">
        <v>15.869613593254027</v>
      </c>
      <c r="CE180">
        <v>3.527144875808828</v>
      </c>
      <c r="CF180" s="25">
        <v>1.1243949661181025</v>
      </c>
      <c r="CG180" s="25">
        <v>0.14888673765730881</v>
      </c>
      <c r="CH180" s="25">
        <v>1.7439725015601812</v>
      </c>
      <c r="CI180" s="25">
        <v>0.48232347530227204</v>
      </c>
      <c r="CJ180" s="25">
        <v>0.13123705627412022</v>
      </c>
      <c r="CK180" s="25">
        <v>20.536257430032233</v>
      </c>
      <c r="CL180" s="25">
        <v>57.325523524311969</v>
      </c>
      <c r="CM180" s="25">
        <v>2.8288815102195874</v>
      </c>
      <c r="CN180" s="25">
        <v>136.33011552872134</v>
      </c>
      <c r="CO180" s="25">
        <v>15.14222934454579</v>
      </c>
      <c r="CP180" s="25">
        <v>1.2887773722627738</v>
      </c>
      <c r="CQ180" s="25">
        <v>0.20077554744525547</v>
      </c>
      <c r="CR180" s="25">
        <v>0.46445315386299013</v>
      </c>
      <c r="CS180" s="25">
        <v>0.15474366171726156</v>
      </c>
      <c r="CT180" s="25">
        <v>6.7362222769803748E-2</v>
      </c>
      <c r="CU180" s="25">
        <v>23.470307058192251</v>
      </c>
      <c r="CV180" s="25">
        <v>19.012335697965746</v>
      </c>
      <c r="CW180" s="25">
        <v>1.4347508149486266</v>
      </c>
      <c r="CX180" s="25">
        <v>50.556924381036943</v>
      </c>
      <c r="CY180" s="25">
        <v>8.3593798993280952</v>
      </c>
    </row>
    <row r="181" spans="1:103">
      <c r="A181" t="s">
        <v>177</v>
      </c>
      <c r="B181" t="s">
        <v>1090</v>
      </c>
      <c r="C181" t="s">
        <v>168</v>
      </c>
      <c r="D181" t="s">
        <v>169</v>
      </c>
      <c r="E181" t="s">
        <v>959</v>
      </c>
      <c r="F181" t="s">
        <v>192</v>
      </c>
      <c r="G181" t="s">
        <v>261</v>
      </c>
      <c r="H181">
        <v>11.44089</v>
      </c>
      <c r="I181">
        <v>7.2612500000000004</v>
      </c>
      <c r="J181">
        <v>713</v>
      </c>
      <c r="K181" t="s">
        <v>93</v>
      </c>
      <c r="L181" s="18">
        <v>1</v>
      </c>
      <c r="M181" t="s">
        <v>326</v>
      </c>
      <c r="N181" t="s">
        <v>331</v>
      </c>
      <c r="O181">
        <v>1500</v>
      </c>
      <c r="P181" t="s">
        <v>159</v>
      </c>
      <c r="Q181">
        <v>300</v>
      </c>
      <c r="R181">
        <v>4600</v>
      </c>
      <c r="W181">
        <v>2015</v>
      </c>
      <c r="X181">
        <v>1</v>
      </c>
      <c r="Y181" s="19"/>
      <c r="Z181" s="24"/>
      <c r="AA181" s="25"/>
      <c r="AB181" s="26"/>
      <c r="AC181" s="25"/>
      <c r="AD181" s="27"/>
      <c r="AE181" s="27"/>
      <c r="AF181" s="27"/>
      <c r="AG181" s="25"/>
      <c r="AH181" s="25"/>
      <c r="AI181" s="25"/>
      <c r="AJ181" s="28"/>
      <c r="AK181" s="25"/>
      <c r="AL181" s="25"/>
      <c r="AM181" s="29"/>
      <c r="AN181" s="29"/>
      <c r="AO181" s="30"/>
      <c r="AP181" s="30"/>
      <c r="AQ181" s="31"/>
      <c r="AR181" s="28"/>
      <c r="AS181" s="28"/>
      <c r="AT181" t="s">
        <v>159</v>
      </c>
      <c r="AU181">
        <v>5</v>
      </c>
      <c r="AV181" t="s">
        <v>409</v>
      </c>
      <c r="AW181" t="s">
        <v>1006</v>
      </c>
      <c r="AX181" t="s">
        <v>1091</v>
      </c>
      <c r="AY181" s="19" t="s">
        <v>391</v>
      </c>
      <c r="AZ181" s="19" t="s">
        <v>391</v>
      </c>
      <c r="BA181" s="22">
        <v>42254</v>
      </c>
      <c r="BB181" t="s">
        <v>401</v>
      </c>
      <c r="BC181" s="15">
        <v>42073</v>
      </c>
      <c r="BD181" t="s">
        <v>161</v>
      </c>
      <c r="BE181">
        <v>40</v>
      </c>
      <c r="BF181">
        <v>41</v>
      </c>
      <c r="BG181">
        <v>12.1</v>
      </c>
      <c r="BH181">
        <v>5.66</v>
      </c>
      <c r="BI181">
        <v>0.72</v>
      </c>
      <c r="BJ181">
        <v>0.27300000000000002</v>
      </c>
      <c r="BK181">
        <v>4.1000000000000002E-2</v>
      </c>
      <c r="BL181">
        <v>11.7</v>
      </c>
      <c r="BM181">
        <f t="shared" si="13"/>
        <v>86.942675159235677</v>
      </c>
      <c r="BN181">
        <v>0.26700000000000002</v>
      </c>
      <c r="BO181">
        <v>18</v>
      </c>
      <c r="BP181">
        <f t="shared" si="12"/>
        <v>5680.0047458473828</v>
      </c>
      <c r="BQ181">
        <f t="shared" si="16"/>
        <v>6453.333333333333</v>
      </c>
      <c r="BR181">
        <f t="shared" si="14"/>
        <v>5.6800047458473824</v>
      </c>
      <c r="BS181">
        <f t="shared" si="14"/>
        <v>6.4533333333333331</v>
      </c>
      <c r="BT181">
        <f t="shared" si="15"/>
        <v>12.133338079180715</v>
      </c>
      <c r="CF181" s="25">
        <v>1.0069380203515264</v>
      </c>
      <c r="CG181" s="25">
        <v>0.17493061979648472</v>
      </c>
      <c r="CH181" s="25">
        <v>2.1451932103581197</v>
      </c>
      <c r="CI181" s="25">
        <v>0.43869866625211484</v>
      </c>
      <c r="CJ181" s="25">
        <v>0.10539153757479337</v>
      </c>
      <c r="CK181" s="25">
        <v>22.653374836037127</v>
      </c>
      <c r="CL181" s="25">
        <v>43.262513270736328</v>
      </c>
      <c r="CM181" s="25">
        <v>5.6923985905694172</v>
      </c>
      <c r="CN181" s="25">
        <v>255.21293012063688</v>
      </c>
      <c r="CO181" s="25">
        <v>15.437543422450144</v>
      </c>
      <c r="CP181" s="25">
        <v>0.91682419659735337</v>
      </c>
      <c r="CQ181" s="25">
        <v>0.17206994328922498</v>
      </c>
      <c r="CR181" s="25">
        <v>0.54932267088489883</v>
      </c>
      <c r="CS181" s="25">
        <v>0.11425642174179813</v>
      </c>
      <c r="CT181" s="25">
        <v>6.4841554247267688E-2</v>
      </c>
      <c r="CU181" s="25">
        <v>16.010456180188722</v>
      </c>
      <c r="CV181" s="25">
        <v>18.656709274838331</v>
      </c>
      <c r="CW181" s="25">
        <v>0.75366448339534142</v>
      </c>
      <c r="CX181" s="25">
        <v>67.406260296564099</v>
      </c>
      <c r="CY181" s="25">
        <v>8.8421833585027017</v>
      </c>
    </row>
    <row r="182" spans="1:103">
      <c r="A182" t="s">
        <v>177</v>
      </c>
      <c r="B182" t="s">
        <v>1090</v>
      </c>
      <c r="C182" t="s">
        <v>168</v>
      </c>
      <c r="D182" t="s">
        <v>169</v>
      </c>
      <c r="E182" t="s">
        <v>959</v>
      </c>
      <c r="F182" t="s">
        <v>192</v>
      </c>
      <c r="G182" t="s">
        <v>261</v>
      </c>
      <c r="H182">
        <v>11.44089</v>
      </c>
      <c r="I182">
        <v>7.2612500000000004</v>
      </c>
      <c r="J182">
        <v>713</v>
      </c>
      <c r="K182" t="s">
        <v>93</v>
      </c>
      <c r="L182" s="18">
        <v>1</v>
      </c>
      <c r="M182" t="s">
        <v>326</v>
      </c>
      <c r="N182" t="s">
        <v>331</v>
      </c>
      <c r="O182">
        <v>1500</v>
      </c>
      <c r="P182" t="s">
        <v>159</v>
      </c>
      <c r="Q182">
        <v>300</v>
      </c>
      <c r="R182">
        <v>4600</v>
      </c>
      <c r="W182">
        <v>2015</v>
      </c>
      <c r="X182">
        <v>1</v>
      </c>
      <c r="Y182" s="19"/>
      <c r="Z182" s="24"/>
      <c r="AA182" s="25"/>
      <c r="AB182" s="26"/>
      <c r="AC182" s="25"/>
      <c r="AD182" s="27"/>
      <c r="AE182" s="27"/>
      <c r="AF182" s="27"/>
      <c r="AG182" s="25"/>
      <c r="AH182" s="25"/>
      <c r="AI182" s="25"/>
      <c r="AJ182" s="28"/>
      <c r="AK182" s="25"/>
      <c r="AL182" s="25"/>
      <c r="AM182" s="29"/>
      <c r="AN182" s="29"/>
      <c r="AO182" s="30"/>
      <c r="AP182" s="30"/>
      <c r="AQ182" s="31"/>
      <c r="AR182" s="28"/>
      <c r="AS182" s="28"/>
      <c r="AT182" t="s">
        <v>160</v>
      </c>
      <c r="AU182">
        <v>6</v>
      </c>
      <c r="AV182" t="s">
        <v>409</v>
      </c>
      <c r="AW182" t="s">
        <v>1006</v>
      </c>
      <c r="AX182" t="s">
        <v>1091</v>
      </c>
      <c r="AY182" s="19" t="s">
        <v>391</v>
      </c>
      <c r="AZ182" s="19" t="s">
        <v>391</v>
      </c>
      <c r="BA182" s="22">
        <v>42254</v>
      </c>
      <c r="BB182" t="s">
        <v>401</v>
      </c>
      <c r="BC182" s="15">
        <v>42073</v>
      </c>
      <c r="BD182" t="s">
        <v>161</v>
      </c>
      <c r="BE182">
        <v>41</v>
      </c>
      <c r="BF182">
        <v>38</v>
      </c>
      <c r="BG182">
        <v>7.52</v>
      </c>
      <c r="BH182">
        <v>3.52</v>
      </c>
      <c r="BI182">
        <v>0.68</v>
      </c>
      <c r="BJ182">
        <v>0.29399999999999998</v>
      </c>
      <c r="BK182">
        <v>6.7000000000000004E-2</v>
      </c>
      <c r="BL182">
        <v>8.9</v>
      </c>
      <c r="BM182">
        <f t="shared" si="13"/>
        <v>81.440443213296405</v>
      </c>
      <c r="BN182">
        <v>0.29899999999999999</v>
      </c>
      <c r="BO182">
        <v>23</v>
      </c>
      <c r="BP182">
        <f t="shared" si="12"/>
        <v>3413.8130465482595</v>
      </c>
      <c r="BQ182">
        <f t="shared" si="16"/>
        <v>4010.6666666666661</v>
      </c>
      <c r="BR182">
        <f t="shared" si="14"/>
        <v>3.4138130465482597</v>
      </c>
      <c r="BS182">
        <f t="shared" si="14"/>
        <v>4.0106666666666664</v>
      </c>
      <c r="BT182">
        <f t="shared" si="15"/>
        <v>7.4244797132149261</v>
      </c>
      <c r="BU182">
        <v>2.6028169014084508</v>
      </c>
      <c r="BV182">
        <v>0.27917456390501583</v>
      </c>
      <c r="BW182">
        <v>2.0918857126583372</v>
      </c>
      <c r="BX182">
        <v>0.51720691786384554</v>
      </c>
      <c r="BY182">
        <v>0.1622237057308217</v>
      </c>
      <c r="BZ182">
        <v>0.16841466179328654</v>
      </c>
      <c r="CA182">
        <v>4.835378497266996</v>
      </c>
      <c r="CB182">
        <v>110.36958533044103</v>
      </c>
      <c r="CC182">
        <v>75.479215331893599</v>
      </c>
      <c r="CD182">
        <v>18.32512787939584</v>
      </c>
      <c r="CE182">
        <v>9.4160561478660689</v>
      </c>
      <c r="CF182" s="25"/>
      <c r="CG182" s="25"/>
      <c r="CH182" s="25"/>
      <c r="CI182" s="25"/>
      <c r="CJ182" s="25"/>
      <c r="CK182" s="25"/>
      <c r="CL182" s="25"/>
      <c r="CM182" s="25"/>
      <c r="CN182" s="25"/>
      <c r="CO182" s="25"/>
      <c r="CP182" s="25">
        <v>1.1623634558093348</v>
      </c>
      <c r="CQ182" s="25">
        <v>0.21002979145978157</v>
      </c>
      <c r="CR182" s="25">
        <v>0.49819180358873089</v>
      </c>
      <c r="CS182" s="25">
        <v>0.15611712617037335</v>
      </c>
      <c r="CT182" s="25">
        <v>6.536959731064021E-2</v>
      </c>
      <c r="CU182" s="25">
        <v>20.087701949958976</v>
      </c>
      <c r="CV182" s="25">
        <v>13.132129191267698</v>
      </c>
      <c r="CW182" s="25">
        <v>1.4474852896375197</v>
      </c>
      <c r="CX182" s="25">
        <v>33.237432857493523</v>
      </c>
      <c r="CY182" s="25">
        <v>8.4335755789079307</v>
      </c>
    </row>
    <row r="183" spans="1:103">
      <c r="A183" t="s">
        <v>177</v>
      </c>
      <c r="B183" t="s">
        <v>1090</v>
      </c>
      <c r="C183" t="s">
        <v>168</v>
      </c>
      <c r="D183" t="s">
        <v>170</v>
      </c>
      <c r="E183" t="s">
        <v>959</v>
      </c>
      <c r="F183" t="s">
        <v>193</v>
      </c>
      <c r="G183" t="s">
        <v>262</v>
      </c>
      <c r="H183">
        <v>11.57925</v>
      </c>
      <c r="I183">
        <v>7.4055600000000004</v>
      </c>
      <c r="J183">
        <v>682</v>
      </c>
      <c r="K183" t="s">
        <v>94</v>
      </c>
      <c r="L183" s="18">
        <v>1</v>
      </c>
      <c r="M183" t="s">
        <v>326</v>
      </c>
      <c r="N183" t="s">
        <v>344</v>
      </c>
      <c r="O183">
        <v>2000</v>
      </c>
      <c r="P183" t="s">
        <v>159</v>
      </c>
      <c r="Q183">
        <v>200</v>
      </c>
      <c r="R183">
        <v>2000</v>
      </c>
      <c r="W183">
        <v>2015</v>
      </c>
      <c r="X183">
        <v>1</v>
      </c>
      <c r="Y183" s="19" t="s">
        <v>392</v>
      </c>
      <c r="Z183" s="24">
        <v>6.3</v>
      </c>
      <c r="AA183" s="32">
        <v>0.91987088472696765</v>
      </c>
      <c r="AB183" s="26">
        <v>3.8872302341772143E-2</v>
      </c>
      <c r="AC183" s="25">
        <v>4.5154800000000002</v>
      </c>
      <c r="AD183" s="27">
        <v>48.4</v>
      </c>
      <c r="AE183" s="27">
        <v>33.200000000000003</v>
      </c>
      <c r="AF183" s="27">
        <v>18.399999999999999</v>
      </c>
      <c r="AG183" s="25">
        <v>3.0000045173259697</v>
      </c>
      <c r="AH183" s="25">
        <v>0.66707179330690147</v>
      </c>
      <c r="AI183" s="25">
        <v>0.29556590584799303</v>
      </c>
      <c r="AJ183" s="28">
        <v>8.6115283005409521E-2</v>
      </c>
      <c r="AK183" s="25">
        <v>0</v>
      </c>
      <c r="AL183" s="25">
        <f t="shared" si="5"/>
        <v>4.0487574994862738</v>
      </c>
      <c r="AM183" s="29">
        <v>7.311895221795945</v>
      </c>
      <c r="AN183" s="29">
        <v>0.75706367446261846</v>
      </c>
      <c r="AO183" s="30">
        <v>13.576984531785399</v>
      </c>
      <c r="AP183" s="30">
        <v>131.93180723013788</v>
      </c>
      <c r="AQ183" s="31">
        <v>1.4515995335204135</v>
      </c>
      <c r="AR183" s="28">
        <v>1.83404E-2</v>
      </c>
      <c r="AS183" s="28">
        <v>6.6299400000000004</v>
      </c>
      <c r="AT183" t="s">
        <v>155</v>
      </c>
      <c r="AU183">
        <v>1</v>
      </c>
      <c r="AV183" t="s">
        <v>409</v>
      </c>
      <c r="AW183" t="s">
        <v>1006</v>
      </c>
      <c r="AX183" t="s">
        <v>1091</v>
      </c>
      <c r="AY183" s="19" t="s">
        <v>392</v>
      </c>
      <c r="AZ183" s="19" t="s">
        <v>392</v>
      </c>
      <c r="BA183" t="s">
        <v>402</v>
      </c>
      <c r="BB183" s="21" t="s">
        <v>401</v>
      </c>
      <c r="BC183" s="15">
        <v>42045</v>
      </c>
      <c r="BD183" t="s">
        <v>161</v>
      </c>
      <c r="BE183">
        <v>52</v>
      </c>
      <c r="BF183">
        <v>51</v>
      </c>
      <c r="BG183">
        <v>11.46</v>
      </c>
      <c r="BH183">
        <v>8.08</v>
      </c>
      <c r="BI183">
        <v>0.98</v>
      </c>
      <c r="BJ183">
        <v>0.47599999999999998</v>
      </c>
      <c r="BK183">
        <v>0.10100000000000001</v>
      </c>
      <c r="BL183">
        <v>8</v>
      </c>
      <c r="BM183">
        <f t="shared" si="13"/>
        <v>82.495667244367425</v>
      </c>
      <c r="BN183">
        <v>0.32600000000000001</v>
      </c>
      <c r="BO183">
        <v>27</v>
      </c>
      <c r="BP183">
        <f t="shared" si="12"/>
        <v>8016.2064317350278</v>
      </c>
      <c r="BQ183">
        <f t="shared" si="16"/>
        <v>6112</v>
      </c>
      <c r="BR183">
        <f t="shared" si="14"/>
        <v>8.0162064317350286</v>
      </c>
      <c r="BS183">
        <f t="shared" si="14"/>
        <v>6.1120000000000001</v>
      </c>
      <c r="BT183">
        <f t="shared" si="15"/>
        <v>14.128206431735029</v>
      </c>
      <c r="BU183">
        <v>2.588147410358566</v>
      </c>
      <c r="BV183">
        <v>0.29170985207500905</v>
      </c>
      <c r="BW183">
        <v>2.4706491528383614</v>
      </c>
      <c r="BX183">
        <v>0.54854980484664373</v>
      </c>
      <c r="BY183">
        <v>0.28645115791334208</v>
      </c>
      <c r="BZ183">
        <v>0.16715527139669278</v>
      </c>
      <c r="CA183">
        <v>6.2323478159663859</v>
      </c>
      <c r="CB183">
        <v>91.077814813850537</v>
      </c>
      <c r="CC183">
        <v>51.351935148376818</v>
      </c>
      <c r="CD183">
        <v>14.699540274467461</v>
      </c>
      <c r="CE183">
        <v>6.0357598730848645</v>
      </c>
      <c r="CF183" s="25">
        <v>0.77524271844660197</v>
      </c>
      <c r="CG183" s="25">
        <v>8.5436893203883507E-2</v>
      </c>
      <c r="CH183" s="25">
        <v>1.9469927193192111</v>
      </c>
      <c r="CI183" s="25">
        <v>0.35228458344179109</v>
      </c>
      <c r="CJ183" s="25">
        <v>0.15023690349527555</v>
      </c>
      <c r="CK183" s="25">
        <v>20.347704172367681</v>
      </c>
      <c r="CL183" s="25">
        <v>47.344310138926659</v>
      </c>
      <c r="CM183" s="25">
        <v>2.8370221764360468</v>
      </c>
      <c r="CN183" s="25">
        <v>136.72243240794069</v>
      </c>
      <c r="CO183" s="25">
        <v>11.390112863486463</v>
      </c>
      <c r="CP183" s="25">
        <v>1.1424554826616682</v>
      </c>
      <c r="CQ183" s="25">
        <v>0.19062792877225865</v>
      </c>
      <c r="CR183" s="25">
        <v>0.51274032244111667</v>
      </c>
      <c r="CS183" s="25">
        <v>0.11740987645719522</v>
      </c>
      <c r="CT183" s="25">
        <v>7.1822931918559915E-2</v>
      </c>
      <c r="CU183" s="25">
        <v>28.982602524817878</v>
      </c>
      <c r="CV183" s="25">
        <v>19.17163077281317</v>
      </c>
      <c r="CW183" s="25">
        <v>1.4467718912690439</v>
      </c>
      <c r="CX183" s="25">
        <v>33.221051668307972</v>
      </c>
      <c r="CY183" s="25">
        <v>9.7421351509802658</v>
      </c>
    </row>
    <row r="184" spans="1:103">
      <c r="A184" t="s">
        <v>177</v>
      </c>
      <c r="B184" t="s">
        <v>1090</v>
      </c>
      <c r="C184" t="s">
        <v>168</v>
      </c>
      <c r="D184" t="s">
        <v>170</v>
      </c>
      <c r="E184" t="s">
        <v>959</v>
      </c>
      <c r="F184" t="s">
        <v>193</v>
      </c>
      <c r="G184" t="s">
        <v>262</v>
      </c>
      <c r="H184">
        <v>11.57925</v>
      </c>
      <c r="I184">
        <v>7.4055600000000004</v>
      </c>
      <c r="J184">
        <v>682</v>
      </c>
      <c r="K184" t="s">
        <v>94</v>
      </c>
      <c r="L184" s="18">
        <v>1</v>
      </c>
      <c r="M184" t="s">
        <v>326</v>
      </c>
      <c r="N184" t="s">
        <v>344</v>
      </c>
      <c r="O184">
        <v>2000</v>
      </c>
      <c r="P184" t="s">
        <v>159</v>
      </c>
      <c r="Q184">
        <v>200</v>
      </c>
      <c r="R184">
        <v>2000</v>
      </c>
      <c r="W184">
        <v>2015</v>
      </c>
      <c r="X184">
        <v>1</v>
      </c>
      <c r="Y184" s="19"/>
      <c r="Z184" s="24"/>
      <c r="AA184" s="25"/>
      <c r="AB184" s="26"/>
      <c r="AC184" s="25"/>
      <c r="AD184" s="27"/>
      <c r="AE184" s="27"/>
      <c r="AF184" s="27"/>
      <c r="AG184" s="25"/>
      <c r="AH184" s="25"/>
      <c r="AI184" s="25"/>
      <c r="AJ184" s="28"/>
      <c r="AK184" s="25"/>
      <c r="AL184" s="25"/>
      <c r="AM184" s="29"/>
      <c r="AN184" s="29"/>
      <c r="AO184" s="30"/>
      <c r="AP184" s="30"/>
      <c r="AQ184" s="31"/>
      <c r="AR184" s="28"/>
      <c r="AS184" s="28"/>
      <c r="AT184" t="s">
        <v>156</v>
      </c>
      <c r="AU184">
        <v>2</v>
      </c>
      <c r="AV184" t="s">
        <v>409</v>
      </c>
      <c r="AW184" t="s">
        <v>1006</v>
      </c>
      <c r="AX184" t="s">
        <v>1091</v>
      </c>
      <c r="AY184" s="19" t="s">
        <v>392</v>
      </c>
      <c r="AZ184" s="19" t="s">
        <v>392</v>
      </c>
      <c r="BA184" t="s">
        <v>402</v>
      </c>
      <c r="BB184" s="21" t="s">
        <v>401</v>
      </c>
      <c r="BC184" s="15">
        <v>42045</v>
      </c>
      <c r="BD184" t="s">
        <v>161</v>
      </c>
      <c r="BE184">
        <v>48</v>
      </c>
      <c r="BF184">
        <v>49</v>
      </c>
      <c r="BG184">
        <v>8.26</v>
      </c>
      <c r="BH184">
        <v>5.76</v>
      </c>
      <c r="BI184">
        <v>0.86</v>
      </c>
      <c r="BJ184">
        <v>0.40899999999999997</v>
      </c>
      <c r="BK184">
        <v>9.9000000000000005E-2</v>
      </c>
      <c r="BL184">
        <v>12.2</v>
      </c>
      <c r="BM184">
        <f t="shared" si="13"/>
        <v>80.511811023622045</v>
      </c>
      <c r="BN184">
        <v>0.20599999999999999</v>
      </c>
      <c r="BO184">
        <v>23</v>
      </c>
      <c r="BP184">
        <f t="shared" si="12"/>
        <v>5322.4937471051417</v>
      </c>
      <c r="BQ184">
        <f t="shared" si="16"/>
        <v>4405.333333333333</v>
      </c>
      <c r="BR184">
        <f t="shared" si="14"/>
        <v>5.3224937471051419</v>
      </c>
      <c r="BS184">
        <f t="shared" si="14"/>
        <v>4.4053333333333331</v>
      </c>
      <c r="BT184">
        <f t="shared" si="15"/>
        <v>9.727827080438475</v>
      </c>
      <c r="BU184">
        <v>2.7462834489593657</v>
      </c>
      <c r="BV184">
        <v>0.37869191949550818</v>
      </c>
      <c r="BW184">
        <v>2.5646947938067854</v>
      </c>
      <c r="BX184">
        <v>0.53362214334069835</v>
      </c>
      <c r="BY184">
        <v>0.23427063807943505</v>
      </c>
      <c r="BZ184">
        <v>0.19338405706474082</v>
      </c>
      <c r="CA184">
        <v>7.5837644487492657</v>
      </c>
      <c r="CB184">
        <v>108.29964569501607</v>
      </c>
      <c r="CC184">
        <v>31.938348672046345</v>
      </c>
      <c r="CD184">
        <v>14.294754876701754</v>
      </c>
      <c r="CE184">
        <v>3.8655163825052674</v>
      </c>
      <c r="CF184" s="25"/>
      <c r="CG184" s="25"/>
      <c r="CH184" s="25"/>
      <c r="CI184" s="25"/>
      <c r="CJ184" s="25"/>
      <c r="CK184" s="25"/>
      <c r="CL184" s="25"/>
      <c r="CM184" s="25"/>
      <c r="CN184" s="25"/>
      <c r="CO184" s="25"/>
      <c r="CP184" s="25">
        <v>1.017939282428703</v>
      </c>
      <c r="CQ184" s="25">
        <v>0.27437902483900645</v>
      </c>
      <c r="CR184" s="25">
        <v>0.53622729613688946</v>
      </c>
      <c r="CS184" s="25">
        <v>0.13338154024413801</v>
      </c>
      <c r="CT184" s="25">
        <v>5.1203805987602311E-2</v>
      </c>
      <c r="CU184" s="25">
        <v>21.340510872271121</v>
      </c>
      <c r="CV184" s="25">
        <v>18.701557133672079</v>
      </c>
      <c r="CW184" s="25">
        <v>2.067019359763409</v>
      </c>
      <c r="CX184" s="25">
        <v>32.406497036056187</v>
      </c>
      <c r="CY184" s="25">
        <v>8.8634386069606421</v>
      </c>
    </row>
    <row r="185" spans="1:103">
      <c r="A185" t="s">
        <v>177</v>
      </c>
      <c r="B185" t="s">
        <v>1090</v>
      </c>
      <c r="C185" t="s">
        <v>168</v>
      </c>
      <c r="D185" t="s">
        <v>170</v>
      </c>
      <c r="E185" t="s">
        <v>959</v>
      </c>
      <c r="F185" t="s">
        <v>193</v>
      </c>
      <c r="G185" t="s">
        <v>262</v>
      </c>
      <c r="H185">
        <v>11.57925</v>
      </c>
      <c r="I185">
        <v>7.4055600000000004</v>
      </c>
      <c r="J185">
        <v>682</v>
      </c>
      <c r="K185" t="s">
        <v>94</v>
      </c>
      <c r="L185" s="18">
        <v>1</v>
      </c>
      <c r="M185" t="s">
        <v>326</v>
      </c>
      <c r="N185" t="s">
        <v>344</v>
      </c>
      <c r="O185">
        <v>2000</v>
      </c>
      <c r="P185" t="s">
        <v>159</v>
      </c>
      <c r="Q185">
        <v>200</v>
      </c>
      <c r="R185">
        <v>2000</v>
      </c>
      <c r="W185">
        <v>2015</v>
      </c>
      <c r="X185">
        <v>1</v>
      </c>
      <c r="Y185" s="19"/>
      <c r="Z185" s="24"/>
      <c r="AA185" s="25"/>
      <c r="AB185" s="26"/>
      <c r="AC185" s="25"/>
      <c r="AD185" s="27"/>
      <c r="AE185" s="27"/>
      <c r="AF185" s="27"/>
      <c r="AG185" s="25"/>
      <c r="AH185" s="25"/>
      <c r="AI185" s="25"/>
      <c r="AJ185" s="28"/>
      <c r="AK185" s="25"/>
      <c r="AL185" s="25"/>
      <c r="AM185" s="29"/>
      <c r="AN185" s="29"/>
      <c r="AO185" s="30"/>
      <c r="AP185" s="30"/>
      <c r="AQ185" s="31"/>
      <c r="AR185" s="28"/>
      <c r="AS185" s="28"/>
      <c r="AT185" t="s">
        <v>157</v>
      </c>
      <c r="AU185">
        <v>3</v>
      </c>
      <c r="AV185" t="s">
        <v>409</v>
      </c>
      <c r="AW185" t="s">
        <v>1006</v>
      </c>
      <c r="AX185" t="s">
        <v>1091</v>
      </c>
      <c r="AY185" s="19" t="s">
        <v>392</v>
      </c>
      <c r="AZ185" s="19" t="s">
        <v>392</v>
      </c>
      <c r="BA185" t="s">
        <v>402</v>
      </c>
      <c r="BB185" s="21" t="s">
        <v>401</v>
      </c>
      <c r="BC185" s="15">
        <v>42045</v>
      </c>
      <c r="BD185" t="s">
        <v>161</v>
      </c>
      <c r="BE185">
        <v>46</v>
      </c>
      <c r="BF185">
        <v>47</v>
      </c>
      <c r="BG185">
        <v>12.08</v>
      </c>
      <c r="BH185">
        <v>6.98</v>
      </c>
      <c r="BI185">
        <v>1.08</v>
      </c>
      <c r="BJ185">
        <v>0.52400000000000002</v>
      </c>
      <c r="BK185">
        <v>0.10100000000000001</v>
      </c>
      <c r="BL185">
        <v>12.7</v>
      </c>
      <c r="BM185">
        <f t="shared" si="13"/>
        <v>83.84</v>
      </c>
      <c r="BN185">
        <v>0.30599999999999999</v>
      </c>
      <c r="BO185">
        <v>26</v>
      </c>
      <c r="BP185">
        <f t="shared" si="12"/>
        <v>6678.2012235294123</v>
      </c>
      <c r="BQ185">
        <f t="shared" si="16"/>
        <v>6442.666666666667</v>
      </c>
      <c r="BR185">
        <f t="shared" si="14"/>
        <v>6.6782012235294124</v>
      </c>
      <c r="BS185">
        <f t="shared" si="14"/>
        <v>6.4426666666666668</v>
      </c>
      <c r="BT185">
        <f t="shared" si="15"/>
        <v>13.120867890196079</v>
      </c>
      <c r="BU185">
        <v>2.9101678183613031</v>
      </c>
      <c r="BV185">
        <v>0.28769726113904059</v>
      </c>
      <c r="BW185">
        <v>2.4954541609991128</v>
      </c>
      <c r="BX185">
        <v>0.53358556288311809</v>
      </c>
      <c r="BY185">
        <v>0.23216914753864032</v>
      </c>
      <c r="BZ185">
        <v>0.19447572952517314</v>
      </c>
      <c r="CA185">
        <v>7.3021812832810014</v>
      </c>
      <c r="CB185">
        <v>106.7216780305381</v>
      </c>
      <c r="CC185">
        <v>35.0746569863784</v>
      </c>
      <c r="CD185">
        <v>17.863228840103446</v>
      </c>
      <c r="CE185">
        <v>4.4540270936273902</v>
      </c>
      <c r="CF185" s="25"/>
      <c r="CG185" s="25"/>
      <c r="CH185" s="25"/>
      <c r="CI185" s="25"/>
      <c r="CJ185" s="25"/>
      <c r="CK185" s="25"/>
      <c r="CL185" s="25"/>
      <c r="CM185" s="25"/>
      <c r="CN185" s="25"/>
      <c r="CO185" s="25"/>
      <c r="CP185" s="25">
        <v>1.1750232126276694</v>
      </c>
      <c r="CQ185" s="25">
        <v>0.17873723305478179</v>
      </c>
      <c r="CR185" s="25">
        <v>0.5297016101576747</v>
      </c>
      <c r="CS185" s="25">
        <v>0.11626385521310352</v>
      </c>
      <c r="CT185" s="25">
        <v>6.3420115182183587E-2</v>
      </c>
      <c r="CU185" s="25">
        <v>18.091283094992676</v>
      </c>
      <c r="CV185" s="25">
        <v>24.968535257083229</v>
      </c>
      <c r="CW185" s="25">
        <v>1.4326501548974573</v>
      </c>
      <c r="CX185" s="25">
        <v>32.896785668617312</v>
      </c>
      <c r="CY185" s="25">
        <v>8.3471406901050678</v>
      </c>
    </row>
    <row r="186" spans="1:103">
      <c r="A186" t="s">
        <v>177</v>
      </c>
      <c r="B186" t="s">
        <v>1090</v>
      </c>
      <c r="C186" t="s">
        <v>168</v>
      </c>
      <c r="D186" t="s">
        <v>170</v>
      </c>
      <c r="E186" t="s">
        <v>959</v>
      </c>
      <c r="F186" t="s">
        <v>193</v>
      </c>
      <c r="G186" t="s">
        <v>262</v>
      </c>
      <c r="H186">
        <v>11.57925</v>
      </c>
      <c r="I186">
        <v>7.4055600000000004</v>
      </c>
      <c r="J186">
        <v>682</v>
      </c>
      <c r="K186" t="s">
        <v>94</v>
      </c>
      <c r="L186" s="18">
        <v>1</v>
      </c>
      <c r="M186" t="s">
        <v>326</v>
      </c>
      <c r="N186" t="s">
        <v>344</v>
      </c>
      <c r="O186">
        <v>2000</v>
      </c>
      <c r="P186" t="s">
        <v>159</v>
      </c>
      <c r="Q186">
        <v>200</v>
      </c>
      <c r="R186">
        <v>2000</v>
      </c>
      <c r="W186">
        <v>2015</v>
      </c>
      <c r="X186">
        <v>1</v>
      </c>
      <c r="Y186" s="19"/>
      <c r="Z186" s="24"/>
      <c r="AA186" s="25"/>
      <c r="AB186" s="26"/>
      <c r="AC186" s="25"/>
      <c r="AD186" s="27"/>
      <c r="AE186" s="27"/>
      <c r="AF186" s="27"/>
      <c r="AG186" s="25"/>
      <c r="AH186" s="25"/>
      <c r="AI186" s="25"/>
      <c r="AJ186" s="28"/>
      <c r="AK186" s="25"/>
      <c r="AL186" s="25"/>
      <c r="AM186" s="29"/>
      <c r="AN186" s="29"/>
      <c r="AO186" s="30"/>
      <c r="AP186" s="30"/>
      <c r="AQ186" s="31"/>
      <c r="AR186" s="28"/>
      <c r="AS186" s="28"/>
      <c r="AT186" t="s">
        <v>158</v>
      </c>
      <c r="AU186">
        <v>4</v>
      </c>
      <c r="AV186" t="s">
        <v>409</v>
      </c>
      <c r="AW186" t="s">
        <v>1006</v>
      </c>
      <c r="AX186" t="s">
        <v>1091</v>
      </c>
      <c r="AY186" s="19" t="s">
        <v>392</v>
      </c>
      <c r="AZ186" s="19" t="s">
        <v>392</v>
      </c>
      <c r="BA186" t="s">
        <v>402</v>
      </c>
      <c r="BB186" s="21" t="s">
        <v>401</v>
      </c>
      <c r="BC186" s="15">
        <v>42045</v>
      </c>
      <c r="BD186" t="s">
        <v>161</v>
      </c>
      <c r="BE186">
        <v>24</v>
      </c>
      <c r="BF186">
        <v>35</v>
      </c>
      <c r="BG186">
        <v>6.38</v>
      </c>
      <c r="BH186">
        <v>5.56</v>
      </c>
      <c r="BI186">
        <v>0.86</v>
      </c>
      <c r="BJ186">
        <v>0.43</v>
      </c>
      <c r="BK186">
        <v>6.8000000000000005E-2</v>
      </c>
      <c r="BL186">
        <v>11</v>
      </c>
      <c r="BM186">
        <f t="shared" si="13"/>
        <v>86.345381526104418</v>
      </c>
      <c r="BN186">
        <v>0.25800000000000001</v>
      </c>
      <c r="BO186">
        <v>22</v>
      </c>
      <c r="BP186">
        <f t="shared" si="12"/>
        <v>5585.2481822715699</v>
      </c>
      <c r="BQ186">
        <f t="shared" si="16"/>
        <v>3402.6666666666665</v>
      </c>
      <c r="BR186">
        <f t="shared" si="14"/>
        <v>5.5852481822715703</v>
      </c>
      <c r="BS186">
        <f t="shared" si="14"/>
        <v>3.4026666666666667</v>
      </c>
      <c r="BT186">
        <f t="shared" si="15"/>
        <v>8.987914848938237</v>
      </c>
      <c r="BU186">
        <v>2.4341603053435112</v>
      </c>
      <c r="BV186">
        <v>0.30870634523091522</v>
      </c>
      <c r="BW186">
        <v>2.1871061870313646</v>
      </c>
      <c r="BX186">
        <v>0.68308609208449811</v>
      </c>
      <c r="BY186">
        <v>0.33650538461413493</v>
      </c>
      <c r="BZ186">
        <v>0.1723408247728721</v>
      </c>
      <c r="CA186">
        <v>6.5451604503156959</v>
      </c>
      <c r="CB186">
        <v>125.12293556198655</v>
      </c>
      <c r="CC186">
        <v>52.375872321017617</v>
      </c>
      <c r="CD186">
        <v>15.634864234185979</v>
      </c>
      <c r="CE186">
        <v>3.3719383874580986</v>
      </c>
      <c r="CF186" s="25">
        <v>0.72096317280453259</v>
      </c>
      <c r="CG186" s="25">
        <v>7.2662889518413612E-2</v>
      </c>
      <c r="CH186" s="25">
        <v>1.9331736164589792</v>
      </c>
      <c r="CI186" s="25">
        <v>0.48465547840531392</v>
      </c>
      <c r="CJ186" s="25">
        <v>0.18786045587257616</v>
      </c>
      <c r="CK186" s="25">
        <v>21.772674600644308</v>
      </c>
      <c r="CL186" s="25">
        <v>56.266623111378998</v>
      </c>
      <c r="CM186" s="25">
        <v>5.7541200144198497</v>
      </c>
      <c r="CN186" s="25">
        <v>257.98014769710511</v>
      </c>
      <c r="CO186" s="25">
        <v>15.60492930480298</v>
      </c>
      <c r="CP186" s="25">
        <v>1.29820415879017</v>
      </c>
      <c r="CQ186" s="25">
        <v>0.23156899810964085</v>
      </c>
      <c r="CR186" s="25">
        <v>0.5727180756365462</v>
      </c>
      <c r="CS186" s="25">
        <v>9.8212556142667023E-2</v>
      </c>
      <c r="CT186" s="25">
        <v>7.0626925920839564E-2</v>
      </c>
      <c r="CU186" s="25">
        <v>35.996278135376073</v>
      </c>
      <c r="CV186" s="25">
        <v>13.145092793628278</v>
      </c>
      <c r="CW186" s="25">
        <v>1.4489141991040919</v>
      </c>
      <c r="CX186" s="25">
        <v>33.2702437487645</v>
      </c>
      <c r="CY186" s="25">
        <v>10.412542463281222</v>
      </c>
    </row>
    <row r="187" spans="1:103">
      <c r="A187" t="s">
        <v>177</v>
      </c>
      <c r="B187" t="s">
        <v>1090</v>
      </c>
      <c r="C187" t="s">
        <v>168</v>
      </c>
      <c r="D187" t="s">
        <v>170</v>
      </c>
      <c r="E187" t="s">
        <v>959</v>
      </c>
      <c r="F187" t="s">
        <v>193</v>
      </c>
      <c r="G187" t="s">
        <v>262</v>
      </c>
      <c r="H187">
        <v>11.57925</v>
      </c>
      <c r="I187">
        <v>7.4055600000000004</v>
      </c>
      <c r="J187">
        <v>682</v>
      </c>
      <c r="K187" t="s">
        <v>94</v>
      </c>
      <c r="L187" s="18">
        <v>1</v>
      </c>
      <c r="M187" t="s">
        <v>326</v>
      </c>
      <c r="N187" t="s">
        <v>344</v>
      </c>
      <c r="O187">
        <v>2000</v>
      </c>
      <c r="P187" t="s">
        <v>159</v>
      </c>
      <c r="Q187">
        <v>200</v>
      </c>
      <c r="R187">
        <v>2000</v>
      </c>
      <c r="W187">
        <v>2015</v>
      </c>
      <c r="X187">
        <v>1</v>
      </c>
      <c r="Y187" s="19"/>
      <c r="Z187" s="24"/>
      <c r="AA187" s="25"/>
      <c r="AB187" s="26"/>
      <c r="AC187" s="25"/>
      <c r="AD187" s="27"/>
      <c r="AE187" s="27"/>
      <c r="AF187" s="27"/>
      <c r="AG187" s="25"/>
      <c r="AH187" s="25"/>
      <c r="AI187" s="25"/>
      <c r="AJ187" s="28"/>
      <c r="AK187" s="25"/>
      <c r="AL187" s="25"/>
      <c r="AM187" s="29"/>
      <c r="AN187" s="29"/>
      <c r="AO187" s="30"/>
      <c r="AP187" s="30"/>
      <c r="AQ187" s="31"/>
      <c r="AR187" s="28"/>
      <c r="AS187" s="28"/>
      <c r="AT187" t="s">
        <v>159</v>
      </c>
      <c r="AU187">
        <v>5</v>
      </c>
      <c r="AV187" t="s">
        <v>409</v>
      </c>
      <c r="AW187" t="s">
        <v>1006</v>
      </c>
      <c r="AX187" t="s">
        <v>1091</v>
      </c>
      <c r="AY187" s="19" t="s">
        <v>392</v>
      </c>
      <c r="AZ187" s="19" t="s">
        <v>392</v>
      </c>
      <c r="BA187" t="s">
        <v>402</v>
      </c>
      <c r="BB187" s="21" t="s">
        <v>401</v>
      </c>
      <c r="BC187" s="15">
        <v>42045</v>
      </c>
      <c r="BD187" t="s">
        <v>161</v>
      </c>
      <c r="BE187">
        <v>44</v>
      </c>
      <c r="BF187">
        <v>53</v>
      </c>
      <c r="BG187">
        <v>12.34</v>
      </c>
      <c r="BH187">
        <v>9.32</v>
      </c>
      <c r="BI187">
        <v>1.1200000000000001</v>
      </c>
      <c r="BJ187">
        <v>0.59199999999999997</v>
      </c>
      <c r="BK187">
        <v>0.121</v>
      </c>
      <c r="BL187">
        <v>8.1</v>
      </c>
      <c r="BM187">
        <f t="shared" si="13"/>
        <v>83.029453015427762</v>
      </c>
      <c r="BN187">
        <v>0.24199999999999999</v>
      </c>
      <c r="BO187">
        <v>26</v>
      </c>
      <c r="BP187">
        <f t="shared" si="12"/>
        <v>9296.1295089330742</v>
      </c>
      <c r="BQ187">
        <f t="shared" si="16"/>
        <v>6581.333333333333</v>
      </c>
      <c r="BR187">
        <f t="shared" si="14"/>
        <v>9.296129508933074</v>
      </c>
      <c r="BS187">
        <f t="shared" si="14"/>
        <v>6.5813333333333333</v>
      </c>
      <c r="BT187">
        <f t="shared" si="15"/>
        <v>15.877462842266407</v>
      </c>
      <c r="BU187">
        <v>2.6281571562207673</v>
      </c>
      <c r="BV187">
        <v>0.37005753214436493</v>
      </c>
      <c r="BW187">
        <v>2.5410361463917992</v>
      </c>
      <c r="BX187">
        <v>0.65069060298290116</v>
      </c>
      <c r="BY187">
        <v>0.27070864587390125</v>
      </c>
      <c r="BZ187">
        <v>0.17079901957009458</v>
      </c>
      <c r="CA187">
        <v>5.9248087650248431</v>
      </c>
      <c r="CB187">
        <v>145.81783573342852</v>
      </c>
      <c r="CC187">
        <v>35.863377741821274</v>
      </c>
      <c r="CD187">
        <v>10.507823204563026</v>
      </c>
      <c r="CE187">
        <v>2.2281895571195447</v>
      </c>
      <c r="CF187" s="25">
        <v>1.0060861423220973</v>
      </c>
      <c r="CG187" s="25">
        <v>0.15805243445692882</v>
      </c>
      <c r="CH187" s="25">
        <v>2.0626718308361642</v>
      </c>
      <c r="CI187" s="25">
        <v>0.52062651692951745</v>
      </c>
      <c r="CJ187" s="25">
        <v>0.18334999014795542</v>
      </c>
      <c r="CK187" s="25">
        <v>22.671118582517181</v>
      </c>
      <c r="CL187" s="25">
        <v>48.723043751067166</v>
      </c>
      <c r="CM187" s="25">
        <v>2.9196402950983007</v>
      </c>
      <c r="CN187" s="25">
        <v>164.21967443283148</v>
      </c>
      <c r="CO187" s="25">
        <v>10.412542463281222</v>
      </c>
      <c r="CP187" s="25">
        <v>1.3215667311411992</v>
      </c>
      <c r="CQ187" s="25">
        <v>0.20894584139264988</v>
      </c>
      <c r="CR187" s="25">
        <v>0.49777517427417495</v>
      </c>
      <c r="CS187" s="25">
        <v>9.5205090308633208E-2</v>
      </c>
      <c r="CT187" s="25">
        <v>7.0990753938653464E-2</v>
      </c>
      <c r="CU187" s="25">
        <v>17.736382326143538</v>
      </c>
      <c r="CV187" s="25">
        <v>18.612075999061208</v>
      </c>
      <c r="CW187" s="25">
        <v>1.4045455346339188</v>
      </c>
      <c r="CX187" s="25">
        <v>32.251442026314294</v>
      </c>
      <c r="CY187" s="25">
        <v>10.728712311140924</v>
      </c>
    </row>
    <row r="188" spans="1:103">
      <c r="A188" t="s">
        <v>177</v>
      </c>
      <c r="B188" t="s">
        <v>1090</v>
      </c>
      <c r="C188" t="s">
        <v>168</v>
      </c>
      <c r="D188" t="s">
        <v>170</v>
      </c>
      <c r="E188" t="s">
        <v>959</v>
      </c>
      <c r="F188" t="s">
        <v>193</v>
      </c>
      <c r="G188" t="s">
        <v>262</v>
      </c>
      <c r="H188">
        <v>11.57925</v>
      </c>
      <c r="I188">
        <v>7.4055600000000004</v>
      </c>
      <c r="J188">
        <v>682</v>
      </c>
      <c r="K188" t="s">
        <v>94</v>
      </c>
      <c r="L188" s="18">
        <v>1</v>
      </c>
      <c r="M188" t="s">
        <v>326</v>
      </c>
      <c r="N188" t="s">
        <v>344</v>
      </c>
      <c r="O188">
        <v>2000</v>
      </c>
      <c r="P188" t="s">
        <v>159</v>
      </c>
      <c r="Q188">
        <v>200</v>
      </c>
      <c r="R188">
        <v>2000</v>
      </c>
      <c r="W188">
        <v>2015</v>
      </c>
      <c r="X188">
        <v>1</v>
      </c>
      <c r="Y188" s="19"/>
      <c r="Z188" s="24"/>
      <c r="AA188" s="25"/>
      <c r="AB188" s="26"/>
      <c r="AC188" s="25"/>
      <c r="AD188" s="27"/>
      <c r="AE188" s="27"/>
      <c r="AF188" s="27"/>
      <c r="AG188" s="25"/>
      <c r="AH188" s="25"/>
      <c r="AI188" s="25"/>
      <c r="AJ188" s="28"/>
      <c r="AK188" s="25"/>
      <c r="AL188" s="25"/>
      <c r="AM188" s="29"/>
      <c r="AN188" s="29"/>
      <c r="AO188" s="30"/>
      <c r="AP188" s="30"/>
      <c r="AQ188" s="31"/>
      <c r="AR188" s="28"/>
      <c r="AS188" s="28"/>
      <c r="AT188" t="s">
        <v>160</v>
      </c>
      <c r="AU188">
        <v>6</v>
      </c>
      <c r="AV188" t="s">
        <v>409</v>
      </c>
      <c r="AW188" t="s">
        <v>1006</v>
      </c>
      <c r="AX188" t="s">
        <v>1091</v>
      </c>
      <c r="AY188" s="19" t="s">
        <v>392</v>
      </c>
      <c r="AZ188" s="19" t="s">
        <v>392</v>
      </c>
      <c r="BA188" t="s">
        <v>402</v>
      </c>
      <c r="BB188" s="21" t="s">
        <v>401</v>
      </c>
      <c r="BC188" s="15">
        <v>42045</v>
      </c>
      <c r="BD188" t="s">
        <v>161</v>
      </c>
      <c r="BE188">
        <v>62</v>
      </c>
      <c r="BF188">
        <v>47</v>
      </c>
      <c r="BG188">
        <v>9.9600000000000009</v>
      </c>
      <c r="BH188">
        <v>8.18</v>
      </c>
      <c r="BI188">
        <v>1</v>
      </c>
      <c r="BJ188">
        <v>0.63</v>
      </c>
      <c r="BK188">
        <v>0.114</v>
      </c>
      <c r="BL188">
        <v>8.6999999999999993</v>
      </c>
      <c r="BM188">
        <f t="shared" si="13"/>
        <v>84.677419354838719</v>
      </c>
      <c r="BN188">
        <v>0.35399999999999998</v>
      </c>
      <c r="BO188">
        <v>25</v>
      </c>
      <c r="BP188">
        <f t="shared" si="12"/>
        <v>8266.6635041113223</v>
      </c>
      <c r="BQ188">
        <f t="shared" si="16"/>
        <v>5312</v>
      </c>
      <c r="BR188">
        <f t="shared" si="14"/>
        <v>8.2666635041113228</v>
      </c>
      <c r="BS188">
        <f t="shared" si="14"/>
        <v>5.3120000000000003</v>
      </c>
      <c r="BT188">
        <f t="shared" si="15"/>
        <v>13.578663504111322</v>
      </c>
      <c r="BU188">
        <v>2.9057255676209279</v>
      </c>
      <c r="BV188">
        <v>0.30747933488035345</v>
      </c>
      <c r="BW188">
        <v>2.3356883521296852</v>
      </c>
      <c r="BX188">
        <v>0.70914451810602164</v>
      </c>
      <c r="BY188">
        <v>0.3235162504386494</v>
      </c>
      <c r="BZ188">
        <v>0.2103893918152496</v>
      </c>
      <c r="CA188">
        <v>7.3523050555834244</v>
      </c>
      <c r="CB188">
        <v>120.68908972723548</v>
      </c>
      <c r="CC188">
        <v>52.082469817522295</v>
      </c>
      <c r="CD188">
        <v>19.857406172686371</v>
      </c>
      <c r="CE188">
        <v>26.072582624000315</v>
      </c>
      <c r="CF188" s="25">
        <v>0.87361623616236184</v>
      </c>
      <c r="CG188" s="25">
        <v>0.11005535055350556</v>
      </c>
      <c r="CH188" s="25">
        <v>1.0708011887410203</v>
      </c>
      <c r="CI188" s="25">
        <v>0.32314275711529378</v>
      </c>
      <c r="CJ188" s="25">
        <v>0.18085057450815856</v>
      </c>
      <c r="CK188" s="25">
        <v>22.362067306806139</v>
      </c>
      <c r="CL188" s="25">
        <v>36.81348913270498</v>
      </c>
      <c r="CM188" s="25">
        <v>2.8798399405399988</v>
      </c>
      <c r="CN188" s="25">
        <v>301.3169190305365</v>
      </c>
      <c r="CO188" s="25">
        <v>15.414995890674414</v>
      </c>
      <c r="CP188" s="25"/>
      <c r="CQ188" s="25"/>
      <c r="CR188" s="25"/>
      <c r="CS188" s="25"/>
      <c r="CT188" s="25"/>
      <c r="CU188" s="25"/>
      <c r="CV188" s="25"/>
      <c r="CW188" s="25"/>
      <c r="CX188" s="25"/>
      <c r="CY188" s="25"/>
    </row>
    <row r="189" spans="1:103">
      <c r="A189" t="s">
        <v>177</v>
      </c>
      <c r="B189" t="s">
        <v>1090</v>
      </c>
      <c r="C189" t="s">
        <v>168</v>
      </c>
      <c r="D189" t="s">
        <v>170</v>
      </c>
      <c r="E189" t="s">
        <v>959</v>
      </c>
      <c r="F189" t="s">
        <v>194</v>
      </c>
      <c r="G189" t="s">
        <v>263</v>
      </c>
      <c r="H189">
        <v>11.557589999999999</v>
      </c>
      <c r="I189">
        <v>7.4126300000000001</v>
      </c>
      <c r="J189">
        <v>665</v>
      </c>
      <c r="K189" t="s">
        <v>95</v>
      </c>
      <c r="L189" s="18">
        <v>1</v>
      </c>
      <c r="M189" t="s">
        <v>326</v>
      </c>
      <c r="N189" t="s">
        <v>345</v>
      </c>
      <c r="O189">
        <v>2000</v>
      </c>
      <c r="P189" t="s">
        <v>159</v>
      </c>
      <c r="Q189">
        <v>200</v>
      </c>
      <c r="R189">
        <v>4000</v>
      </c>
      <c r="W189">
        <v>2015</v>
      </c>
      <c r="X189">
        <v>1</v>
      </c>
      <c r="Y189" s="19" t="s">
        <v>392</v>
      </c>
      <c r="Z189" s="24">
        <v>5.5</v>
      </c>
      <c r="AA189" s="32">
        <v>0.91162403127779179</v>
      </c>
      <c r="AB189" s="26">
        <v>3.0725167063728413E-2</v>
      </c>
      <c r="AC189" s="25">
        <v>4.5154800000000002</v>
      </c>
      <c r="AD189" s="27">
        <v>42.4</v>
      </c>
      <c r="AE189" s="27">
        <v>36</v>
      </c>
      <c r="AF189" s="27">
        <v>21.6</v>
      </c>
      <c r="AG189" s="25">
        <v>2.812560493203982</v>
      </c>
      <c r="AH189" s="25">
        <v>0.67238164927052313</v>
      </c>
      <c r="AI189" s="25">
        <v>0.20202958881443434</v>
      </c>
      <c r="AJ189" s="28">
        <v>6.0532571878370647E-2</v>
      </c>
      <c r="AK189" s="25">
        <v>0</v>
      </c>
      <c r="AL189" s="25">
        <f t="shared" si="5"/>
        <v>3.7475043031673101</v>
      </c>
      <c r="AM189" s="29">
        <v>13.352580116636521</v>
      </c>
      <c r="AN189" s="29">
        <v>2.5010139245640111</v>
      </c>
      <c r="AO189" s="30">
        <v>17.355299422378522</v>
      </c>
      <c r="AP189" s="30">
        <v>121.79723759428245</v>
      </c>
      <c r="AQ189" s="31">
        <v>1.4531360713342403</v>
      </c>
      <c r="AR189" s="28">
        <v>2.9244200000000001E-2</v>
      </c>
      <c r="AS189" s="28">
        <v>7.3285799999999997</v>
      </c>
      <c r="AT189" t="s">
        <v>155</v>
      </c>
      <c r="AU189">
        <v>1</v>
      </c>
      <c r="AV189" t="s">
        <v>409</v>
      </c>
      <c r="AW189" t="s">
        <v>1006</v>
      </c>
      <c r="AX189" t="s">
        <v>1091</v>
      </c>
      <c r="AY189" s="19" t="s">
        <v>392</v>
      </c>
      <c r="AZ189" s="19" t="s">
        <v>392</v>
      </c>
      <c r="BA189" t="s">
        <v>402</v>
      </c>
      <c r="BB189" s="21" t="s">
        <v>401</v>
      </c>
      <c r="BC189" s="15">
        <v>42045</v>
      </c>
      <c r="BD189" t="s">
        <v>161</v>
      </c>
      <c r="BE189">
        <v>38</v>
      </c>
      <c r="BF189">
        <v>30</v>
      </c>
      <c r="BG189">
        <v>7.04</v>
      </c>
      <c r="BH189">
        <v>3.46</v>
      </c>
      <c r="BI189">
        <v>0.74</v>
      </c>
      <c r="BJ189">
        <v>0.25900000000000001</v>
      </c>
      <c r="BK189">
        <v>5.8999999999999997E-2</v>
      </c>
      <c r="BL189">
        <v>8.9</v>
      </c>
      <c r="BM189">
        <f t="shared" si="13"/>
        <v>81.44654088050315</v>
      </c>
      <c r="BN189">
        <v>0.3</v>
      </c>
      <c r="BO189">
        <v>22</v>
      </c>
      <c r="BP189">
        <f t="shared" si="12"/>
        <v>3355.8742960496566</v>
      </c>
      <c r="BQ189">
        <f t="shared" si="16"/>
        <v>3754.6666666666665</v>
      </c>
      <c r="BR189">
        <f t="shared" si="14"/>
        <v>3.3558742960496564</v>
      </c>
      <c r="BS189">
        <f t="shared" si="14"/>
        <v>3.7546666666666666</v>
      </c>
      <c r="BT189">
        <f t="shared" si="15"/>
        <v>7.110540962716323</v>
      </c>
      <c r="BU189">
        <v>1.7803030303030303</v>
      </c>
      <c r="BV189">
        <v>0.19494955613099788</v>
      </c>
      <c r="BW189">
        <v>2.1353174119094631</v>
      </c>
      <c r="BX189">
        <v>0.47820493173255363</v>
      </c>
      <c r="BY189">
        <v>0.23798957766213494</v>
      </c>
      <c r="BZ189">
        <v>0.13784305752652168</v>
      </c>
      <c r="CA189">
        <v>5.4952713171255043</v>
      </c>
      <c r="CB189">
        <v>117.29904480781349</v>
      </c>
      <c r="CC189">
        <v>29.275772389505001</v>
      </c>
      <c r="CD189">
        <v>13.068485128669165</v>
      </c>
      <c r="CE189">
        <v>3.5161320421941462</v>
      </c>
      <c r="CF189" s="25">
        <v>0.6621747211895912</v>
      </c>
      <c r="CG189" s="25">
        <v>3.8619888475836431E-2</v>
      </c>
      <c r="CH189" s="25">
        <v>0.72626016382942238</v>
      </c>
      <c r="CI189" s="25">
        <v>0.32728561297574621</v>
      </c>
      <c r="CJ189" s="25">
        <v>0.19114220553943193</v>
      </c>
      <c r="CK189" s="25">
        <v>16.623784095197383</v>
      </c>
      <c r="CL189" s="25">
        <v>37.285456942098627</v>
      </c>
      <c r="CM189" s="25">
        <v>2.9167609654187165</v>
      </c>
      <c r="CN189" s="25">
        <v>446.58888422819177</v>
      </c>
      <c r="CO189" s="25">
        <v>15.612624043118958</v>
      </c>
      <c r="CP189" s="25">
        <v>1.0983302411873841</v>
      </c>
      <c r="CQ189" s="25">
        <v>0.21321892393320965</v>
      </c>
      <c r="CR189" s="25">
        <v>0.47623012699994877</v>
      </c>
      <c r="CS189" s="25">
        <v>9.5205090308633208E-2</v>
      </c>
      <c r="CT189" s="25">
        <v>5.5928099592455517E-2</v>
      </c>
      <c r="CU189" s="25">
        <v>19.491798829912348</v>
      </c>
      <c r="CV189" s="25">
        <v>18.612075999061208</v>
      </c>
      <c r="CW189" s="25">
        <v>2.0571293149798517</v>
      </c>
      <c r="CX189" s="25">
        <v>67.245001300639302</v>
      </c>
      <c r="CY189" s="25">
        <v>13.260090159364294</v>
      </c>
    </row>
    <row r="190" spans="1:103">
      <c r="A190" t="s">
        <v>177</v>
      </c>
      <c r="B190" t="s">
        <v>1090</v>
      </c>
      <c r="C190" t="s">
        <v>168</v>
      </c>
      <c r="D190" t="s">
        <v>170</v>
      </c>
      <c r="E190" t="s">
        <v>959</v>
      </c>
      <c r="F190" t="s">
        <v>194</v>
      </c>
      <c r="G190" t="s">
        <v>263</v>
      </c>
      <c r="H190">
        <v>11.557589999999999</v>
      </c>
      <c r="I190">
        <v>7.4126300000000001</v>
      </c>
      <c r="J190">
        <v>665</v>
      </c>
      <c r="K190" t="s">
        <v>95</v>
      </c>
      <c r="L190" s="18">
        <v>1</v>
      </c>
      <c r="M190" t="s">
        <v>326</v>
      </c>
      <c r="N190" t="s">
        <v>345</v>
      </c>
      <c r="O190">
        <v>2000</v>
      </c>
      <c r="P190" t="s">
        <v>159</v>
      </c>
      <c r="Q190">
        <v>200</v>
      </c>
      <c r="R190">
        <v>4000</v>
      </c>
      <c r="W190">
        <v>2015</v>
      </c>
      <c r="X190">
        <v>1</v>
      </c>
      <c r="Y190" s="19"/>
      <c r="Z190" s="24"/>
      <c r="AA190" s="25"/>
      <c r="AB190" s="26"/>
      <c r="AC190" s="25"/>
      <c r="AD190" s="27"/>
      <c r="AE190" s="27"/>
      <c r="AF190" s="27"/>
      <c r="AG190" s="25"/>
      <c r="AH190" s="25"/>
      <c r="AI190" s="25"/>
      <c r="AJ190" s="28"/>
      <c r="AK190" s="25"/>
      <c r="AL190" s="25"/>
      <c r="AM190" s="29"/>
      <c r="AN190" s="29"/>
      <c r="AO190" s="30"/>
      <c r="AP190" s="30"/>
      <c r="AQ190" s="31"/>
      <c r="AR190" s="28"/>
      <c r="AS190" s="28"/>
      <c r="AT190" t="s">
        <v>156</v>
      </c>
      <c r="AU190">
        <v>2</v>
      </c>
      <c r="AV190" t="s">
        <v>409</v>
      </c>
      <c r="AW190" t="s">
        <v>1006</v>
      </c>
      <c r="AX190" t="s">
        <v>1091</v>
      </c>
      <c r="AY190" s="19" t="s">
        <v>392</v>
      </c>
      <c r="AZ190" s="19" t="s">
        <v>392</v>
      </c>
      <c r="BA190" t="s">
        <v>402</v>
      </c>
      <c r="BB190" s="21" t="s">
        <v>401</v>
      </c>
      <c r="BC190" s="15">
        <v>42045</v>
      </c>
      <c r="BD190" t="s">
        <v>161</v>
      </c>
      <c r="BE190">
        <v>64</v>
      </c>
      <c r="BF190">
        <v>37</v>
      </c>
      <c r="BG190">
        <v>9.1199999999999992</v>
      </c>
      <c r="BH190">
        <v>1.88</v>
      </c>
      <c r="BI190">
        <v>0.42</v>
      </c>
      <c r="BJ190">
        <v>0.13800000000000001</v>
      </c>
      <c r="BK190">
        <v>0.04</v>
      </c>
      <c r="BL190">
        <v>8.9</v>
      </c>
      <c r="BM190">
        <f t="shared" si="13"/>
        <v>77.528089887640448</v>
      </c>
      <c r="BN190">
        <v>0.19900000000000001</v>
      </c>
      <c r="BO190">
        <v>15</v>
      </c>
      <c r="BP190">
        <f t="shared" si="12"/>
        <v>1735.6968495263272</v>
      </c>
      <c r="BQ190">
        <f t="shared" si="16"/>
        <v>4863.9999999999991</v>
      </c>
      <c r="BR190">
        <f t="shared" si="14"/>
        <v>1.7356968495263272</v>
      </c>
      <c r="BS190">
        <f t="shared" si="14"/>
        <v>4.863999999999999</v>
      </c>
      <c r="BT190">
        <f t="shared" si="15"/>
        <v>6.5996968495263264</v>
      </c>
      <c r="BU190">
        <v>1.6485981308411215</v>
      </c>
      <c r="BV190">
        <v>0.174391798778432</v>
      </c>
      <c r="BW190">
        <v>1.7000413342268299</v>
      </c>
      <c r="BX190">
        <v>0.56849698710256369</v>
      </c>
      <c r="BY190">
        <v>0.32990826463740819</v>
      </c>
      <c r="BZ190">
        <v>0.12995638743503277</v>
      </c>
      <c r="CA190">
        <v>4.167206889619508</v>
      </c>
      <c r="CB190">
        <v>106.81543618403292</v>
      </c>
      <c r="CC190">
        <v>26.592352455520921</v>
      </c>
      <c r="CD190">
        <v>9.3928478143829359</v>
      </c>
      <c r="CE190">
        <v>2.6694951674796052</v>
      </c>
      <c r="CF190" s="25">
        <v>0.57915437561455263</v>
      </c>
      <c r="CG190" s="25">
        <v>7.4188790560471979E-2</v>
      </c>
      <c r="CH190" s="25">
        <v>1.1565241779354871</v>
      </c>
      <c r="CI190" s="25">
        <v>0.59134560119998869</v>
      </c>
      <c r="CJ190" s="25">
        <v>0.22324640008870153</v>
      </c>
      <c r="CK190" s="25">
        <v>20.077149828340438</v>
      </c>
      <c r="CL190" s="25">
        <v>25.96896137224741</v>
      </c>
      <c r="CM190" s="25">
        <v>2.9196402950983007</v>
      </c>
      <c r="CN190" s="25">
        <v>234.81457515549781</v>
      </c>
      <c r="CO190" s="25">
        <v>24.616724633632298</v>
      </c>
      <c r="CP190" s="25">
        <v>0.84558093346573993</v>
      </c>
      <c r="CQ190" s="25">
        <v>0.21092353525322743</v>
      </c>
      <c r="CR190" s="25">
        <v>0.49366523540956059</v>
      </c>
      <c r="CS190" s="25">
        <v>0.11469650425211801</v>
      </c>
      <c r="CT190" s="25">
        <v>7.2708710892009629E-2</v>
      </c>
      <c r="CU190" s="25">
        <v>21.37133491301104</v>
      </c>
      <c r="CV190" s="25">
        <v>24.631934878075846</v>
      </c>
      <c r="CW190" s="25">
        <v>2.0700049438169912</v>
      </c>
      <c r="CX190" s="25">
        <v>67.665889609213352</v>
      </c>
      <c r="CY190" s="25">
        <v>11.433984265945726</v>
      </c>
    </row>
    <row r="191" spans="1:103">
      <c r="A191" t="s">
        <v>177</v>
      </c>
      <c r="B191" t="s">
        <v>1090</v>
      </c>
      <c r="C191" t="s">
        <v>168</v>
      </c>
      <c r="D191" t="s">
        <v>170</v>
      </c>
      <c r="E191" t="s">
        <v>959</v>
      </c>
      <c r="F191" t="s">
        <v>194</v>
      </c>
      <c r="G191" t="s">
        <v>263</v>
      </c>
      <c r="H191">
        <v>11.557589999999999</v>
      </c>
      <c r="I191">
        <v>7.4126300000000001</v>
      </c>
      <c r="J191">
        <v>665</v>
      </c>
      <c r="K191" t="s">
        <v>95</v>
      </c>
      <c r="L191" s="18">
        <v>1</v>
      </c>
      <c r="M191" t="s">
        <v>326</v>
      </c>
      <c r="N191" t="s">
        <v>345</v>
      </c>
      <c r="O191">
        <v>2000</v>
      </c>
      <c r="P191" t="s">
        <v>159</v>
      </c>
      <c r="Q191">
        <v>200</v>
      </c>
      <c r="R191">
        <v>4000</v>
      </c>
      <c r="W191">
        <v>2015</v>
      </c>
      <c r="X191">
        <v>1</v>
      </c>
      <c r="Y191" s="19"/>
      <c r="Z191" s="24"/>
      <c r="AA191" s="25"/>
      <c r="AB191" s="26"/>
      <c r="AC191" s="25"/>
      <c r="AD191" s="27"/>
      <c r="AE191" s="27"/>
      <c r="AF191" s="27"/>
      <c r="AG191" s="25"/>
      <c r="AH191" s="25"/>
      <c r="AI191" s="25"/>
      <c r="AJ191" s="28"/>
      <c r="AK191" s="25"/>
      <c r="AL191" s="25"/>
      <c r="AM191" s="29"/>
      <c r="AN191" s="29"/>
      <c r="AO191" s="30"/>
      <c r="AP191" s="30"/>
      <c r="AQ191" s="31"/>
      <c r="AR191" s="28"/>
      <c r="AS191" s="28"/>
      <c r="AT191" t="s">
        <v>157</v>
      </c>
      <c r="AU191">
        <v>3</v>
      </c>
      <c r="AV191" t="s">
        <v>409</v>
      </c>
      <c r="AW191" t="s">
        <v>1006</v>
      </c>
      <c r="AX191" t="s">
        <v>1091</v>
      </c>
      <c r="AY191" s="19" t="s">
        <v>392</v>
      </c>
      <c r="AZ191" s="19" t="s">
        <v>392</v>
      </c>
      <c r="BA191" t="s">
        <v>402</v>
      </c>
      <c r="BB191" s="21" t="s">
        <v>401</v>
      </c>
      <c r="BC191" s="15">
        <v>42045</v>
      </c>
      <c r="BD191" t="s">
        <v>161</v>
      </c>
      <c r="BE191">
        <v>38</v>
      </c>
      <c r="BF191">
        <v>36</v>
      </c>
      <c r="BG191">
        <v>7.26</v>
      </c>
      <c r="BH191">
        <v>2.12</v>
      </c>
      <c r="BI191">
        <v>0.82</v>
      </c>
      <c r="BJ191">
        <v>0.31</v>
      </c>
      <c r="BK191">
        <v>6.8000000000000005E-2</v>
      </c>
      <c r="BL191">
        <v>10.4</v>
      </c>
      <c r="BM191">
        <f t="shared" si="13"/>
        <v>82.010582010582013</v>
      </c>
      <c r="BN191">
        <v>0.23400000000000001</v>
      </c>
      <c r="BO191">
        <v>16</v>
      </c>
      <c r="BP191">
        <f t="shared" si="12"/>
        <v>2036.3495521665454</v>
      </c>
      <c r="BQ191">
        <f t="shared" si="16"/>
        <v>3872</v>
      </c>
      <c r="BR191">
        <f t="shared" si="14"/>
        <v>2.0363495521665453</v>
      </c>
      <c r="BS191">
        <f t="shared" si="14"/>
        <v>3.8719999999999999</v>
      </c>
      <c r="BT191">
        <f t="shared" si="15"/>
        <v>5.9083495521665448</v>
      </c>
      <c r="CF191" s="25">
        <v>0.87607655502392345</v>
      </c>
      <c r="CG191" s="25">
        <v>5.0430622009569381E-2</v>
      </c>
      <c r="CH191" s="25">
        <v>1.5775457711293965</v>
      </c>
      <c r="CI191" s="25">
        <v>0.37213929040337668</v>
      </c>
      <c r="CJ191" s="25">
        <v>0.27482861072974801</v>
      </c>
      <c r="CK191" s="25">
        <v>23.900895587037336</v>
      </c>
      <c r="CL191" s="25">
        <v>25.42924878693729</v>
      </c>
      <c r="CM191" s="25">
        <v>2.8589614489459434</v>
      </c>
      <c r="CN191" s="25">
        <v>276.05860825776739</v>
      </c>
      <c r="CO191" s="25">
        <v>15.303239033081317</v>
      </c>
      <c r="CP191" s="25">
        <v>1.0282026768642447</v>
      </c>
      <c r="CQ191" s="25">
        <v>0.18279158699808795</v>
      </c>
      <c r="CR191" s="25">
        <v>0.23915420444699895</v>
      </c>
      <c r="CS191" s="25">
        <v>0.15184917595852143</v>
      </c>
      <c r="CT191" s="25">
        <v>2.0534383717951639E-2</v>
      </c>
      <c r="CU191" s="25">
        <v>14.233163442051458</v>
      </c>
      <c r="CV191" s="25">
        <v>12.773121342873329</v>
      </c>
      <c r="CW191" s="25">
        <v>1.4079137493452711</v>
      </c>
      <c r="CX191" s="25">
        <v>67.406260296564099</v>
      </c>
      <c r="CY191" s="25">
        <v>3.0582460916496941</v>
      </c>
    </row>
    <row r="192" spans="1:103">
      <c r="A192" t="s">
        <v>177</v>
      </c>
      <c r="B192" t="s">
        <v>1090</v>
      </c>
      <c r="C192" t="s">
        <v>168</v>
      </c>
      <c r="D192" t="s">
        <v>170</v>
      </c>
      <c r="E192" t="s">
        <v>959</v>
      </c>
      <c r="F192" t="s">
        <v>194</v>
      </c>
      <c r="G192" t="s">
        <v>263</v>
      </c>
      <c r="H192">
        <v>11.557589999999999</v>
      </c>
      <c r="I192">
        <v>7.4126300000000001</v>
      </c>
      <c r="J192">
        <v>665</v>
      </c>
      <c r="K192" t="s">
        <v>95</v>
      </c>
      <c r="L192" s="18">
        <v>1</v>
      </c>
      <c r="M192" t="s">
        <v>326</v>
      </c>
      <c r="N192" t="s">
        <v>345</v>
      </c>
      <c r="O192">
        <v>2000</v>
      </c>
      <c r="P192" t="s">
        <v>159</v>
      </c>
      <c r="Q192">
        <v>200</v>
      </c>
      <c r="R192">
        <v>4000</v>
      </c>
      <c r="W192">
        <v>2015</v>
      </c>
      <c r="X192">
        <v>1</v>
      </c>
      <c r="Y192" s="19"/>
      <c r="Z192" s="24"/>
      <c r="AA192" s="25"/>
      <c r="AB192" s="26"/>
      <c r="AC192" s="25"/>
      <c r="AD192" s="27"/>
      <c r="AE192" s="27"/>
      <c r="AF192" s="27"/>
      <c r="AG192" s="25"/>
      <c r="AH192" s="25"/>
      <c r="AI192" s="25"/>
      <c r="AJ192" s="28"/>
      <c r="AK192" s="25"/>
      <c r="AL192" s="25"/>
      <c r="AM192" s="29"/>
      <c r="AN192" s="29"/>
      <c r="AO192" s="30"/>
      <c r="AP192" s="30"/>
      <c r="AQ192" s="31"/>
      <c r="AR192" s="28"/>
      <c r="AS192" s="28"/>
      <c r="AT192" t="s">
        <v>158</v>
      </c>
      <c r="AU192">
        <v>4</v>
      </c>
      <c r="AV192" t="s">
        <v>409</v>
      </c>
      <c r="AW192" t="s">
        <v>1006</v>
      </c>
      <c r="AX192" t="s">
        <v>1091</v>
      </c>
      <c r="AY192" s="19" t="s">
        <v>392</v>
      </c>
      <c r="AZ192" s="19" t="s">
        <v>392</v>
      </c>
      <c r="BA192" t="s">
        <v>402</v>
      </c>
      <c r="BB192" s="21" t="s">
        <v>401</v>
      </c>
      <c r="BC192" s="15">
        <v>42045</v>
      </c>
      <c r="BD192" t="s">
        <v>161</v>
      </c>
      <c r="BE192">
        <v>31</v>
      </c>
      <c r="BF192">
        <v>28</v>
      </c>
      <c r="BG192">
        <v>11.9</v>
      </c>
      <c r="BH192">
        <v>5.26</v>
      </c>
      <c r="BI192">
        <v>1.1000000000000001</v>
      </c>
      <c r="BJ192">
        <v>0.41399999999999998</v>
      </c>
      <c r="BK192">
        <v>8.1000000000000003E-2</v>
      </c>
      <c r="BL192">
        <v>9.6999999999999993</v>
      </c>
      <c r="BM192">
        <f t="shared" si="13"/>
        <v>83.636363636363626</v>
      </c>
      <c r="BN192">
        <v>0.45100000000000001</v>
      </c>
      <c r="BO192">
        <v>21</v>
      </c>
      <c r="BP192">
        <f t="shared" si="12"/>
        <v>5192.8670231729047</v>
      </c>
      <c r="BQ192">
        <f t="shared" si="16"/>
        <v>6346.6666666666661</v>
      </c>
      <c r="BR192">
        <f t="shared" si="14"/>
        <v>5.192867023172905</v>
      </c>
      <c r="BS192">
        <f t="shared" si="14"/>
        <v>6.3466666666666658</v>
      </c>
      <c r="BT192">
        <f t="shared" si="15"/>
        <v>11.539533689839571</v>
      </c>
      <c r="BU192">
        <v>2.1082375478927204</v>
      </c>
      <c r="BV192">
        <v>0.28980916196864948</v>
      </c>
      <c r="BW192">
        <v>2.7634457609304759</v>
      </c>
      <c r="BX192">
        <v>0.47995957082530899</v>
      </c>
      <c r="BY192">
        <v>0.21728586924170065</v>
      </c>
      <c r="BZ192">
        <v>0.16413750053727072</v>
      </c>
      <c r="CA192">
        <v>5.6405378429854522</v>
      </c>
      <c r="CB192">
        <v>111.02523418559562</v>
      </c>
      <c r="CC192">
        <v>32.23031862298685</v>
      </c>
      <c r="CD192">
        <v>17.864488757321986</v>
      </c>
      <c r="CE192">
        <v>2.0524573975821694</v>
      </c>
      <c r="CF192" s="25">
        <v>0.57971014492753625</v>
      </c>
      <c r="CG192" s="25">
        <v>4.8840579710144924E-2</v>
      </c>
      <c r="CH192" s="25">
        <v>1.0488438920715573</v>
      </c>
      <c r="CI192" s="25">
        <v>0.21567053983572593</v>
      </c>
      <c r="CJ192" s="25">
        <v>0.18947887053590912</v>
      </c>
      <c r="CK192" s="25">
        <v>22.741893967479317</v>
      </c>
      <c r="CL192" s="25">
        <v>17.802587884520705</v>
      </c>
      <c r="CM192" s="25">
        <v>2.8207874286452825</v>
      </c>
      <c r="CN192" s="25">
        <v>135.94004366740884</v>
      </c>
      <c r="CO192" s="25">
        <v>20.082232272004369</v>
      </c>
      <c r="CP192" s="25">
        <v>1.1134492223238792</v>
      </c>
      <c r="CQ192" s="25">
        <v>0.24565416285452885</v>
      </c>
      <c r="CR192" s="25">
        <v>0.5651859820943218</v>
      </c>
      <c r="CS192" s="25">
        <v>0.1542160408541243</v>
      </c>
      <c r="CT192" s="25">
        <v>1.9634880652905695E-2</v>
      </c>
      <c r="CU192" s="25">
        <v>14.455014991075153</v>
      </c>
      <c r="CV192" s="25">
        <v>18.947510393588853</v>
      </c>
      <c r="CW192" s="25">
        <v>1.4298588248343351</v>
      </c>
      <c r="CX192" s="25">
        <v>32.832690616169927</v>
      </c>
      <c r="CY192" s="25">
        <v>8.9800059924394215</v>
      </c>
    </row>
    <row r="193" spans="1:103">
      <c r="A193" t="s">
        <v>177</v>
      </c>
      <c r="B193" t="s">
        <v>1090</v>
      </c>
      <c r="C193" t="s">
        <v>168</v>
      </c>
      <c r="D193" t="s">
        <v>170</v>
      </c>
      <c r="E193" t="s">
        <v>959</v>
      </c>
      <c r="F193" t="s">
        <v>194</v>
      </c>
      <c r="G193" t="s">
        <v>263</v>
      </c>
      <c r="H193">
        <v>11.557589999999999</v>
      </c>
      <c r="I193">
        <v>7.4126300000000001</v>
      </c>
      <c r="J193">
        <v>665</v>
      </c>
      <c r="K193" t="s">
        <v>95</v>
      </c>
      <c r="L193" s="18">
        <v>1</v>
      </c>
      <c r="M193" t="s">
        <v>326</v>
      </c>
      <c r="N193" t="s">
        <v>345</v>
      </c>
      <c r="O193">
        <v>2000</v>
      </c>
      <c r="P193" t="s">
        <v>159</v>
      </c>
      <c r="Q193">
        <v>200</v>
      </c>
      <c r="R193">
        <v>4000</v>
      </c>
      <c r="W193">
        <v>2015</v>
      </c>
      <c r="X193">
        <v>1</v>
      </c>
      <c r="Y193" s="19"/>
      <c r="Z193" s="24"/>
      <c r="AA193" s="25"/>
      <c r="AB193" s="26"/>
      <c r="AC193" s="25"/>
      <c r="AD193" s="27"/>
      <c r="AE193" s="27"/>
      <c r="AF193" s="27"/>
      <c r="AG193" s="25"/>
      <c r="AH193" s="25"/>
      <c r="AI193" s="25"/>
      <c r="AJ193" s="28"/>
      <c r="AK193" s="25"/>
      <c r="AL193" s="25"/>
      <c r="AM193" s="29"/>
      <c r="AN193" s="29"/>
      <c r="AO193" s="30"/>
      <c r="AP193" s="30"/>
      <c r="AQ193" s="31"/>
      <c r="AR193" s="28"/>
      <c r="AS193" s="28"/>
      <c r="AT193" t="s">
        <v>159</v>
      </c>
      <c r="AU193">
        <v>5</v>
      </c>
      <c r="AV193" t="s">
        <v>409</v>
      </c>
      <c r="AW193" t="s">
        <v>1006</v>
      </c>
      <c r="AX193" t="s">
        <v>1091</v>
      </c>
      <c r="AY193" s="19" t="s">
        <v>392</v>
      </c>
      <c r="AZ193" s="19" t="s">
        <v>392</v>
      </c>
      <c r="BA193" t="s">
        <v>402</v>
      </c>
      <c r="BB193" s="21" t="s">
        <v>401</v>
      </c>
      <c r="BC193" s="15">
        <v>42045</v>
      </c>
      <c r="BD193" t="s">
        <v>161</v>
      </c>
      <c r="BE193">
        <v>57</v>
      </c>
      <c r="BF193">
        <v>53</v>
      </c>
      <c r="BG193">
        <v>15.9</v>
      </c>
      <c r="BH193">
        <v>5.58</v>
      </c>
      <c r="BI193">
        <v>0.44</v>
      </c>
      <c r="BJ193">
        <v>0.21</v>
      </c>
      <c r="BK193">
        <v>3.2000000000000001E-2</v>
      </c>
      <c r="BL193">
        <v>9</v>
      </c>
      <c r="BM193">
        <f t="shared" si="13"/>
        <v>86.776859504132233</v>
      </c>
      <c r="BN193">
        <v>0.33400000000000002</v>
      </c>
      <c r="BO193">
        <v>24.6</v>
      </c>
      <c r="BP193">
        <f t="shared" si="12"/>
        <v>5759.9416626154589</v>
      </c>
      <c r="BQ193">
        <f t="shared" si="16"/>
        <v>8480</v>
      </c>
      <c r="BR193">
        <f t="shared" si="14"/>
        <v>5.7599416626154589</v>
      </c>
      <c r="BS193">
        <f t="shared" si="14"/>
        <v>8.48</v>
      </c>
      <c r="BT193">
        <f t="shared" si="15"/>
        <v>14.239941662615459</v>
      </c>
      <c r="BU193">
        <v>2.5064102564102564</v>
      </c>
      <c r="BV193">
        <v>0.23643862794060649</v>
      </c>
      <c r="BW193">
        <v>2.2339348331983411</v>
      </c>
      <c r="BX193">
        <v>0.64094730888846563</v>
      </c>
      <c r="BY193">
        <v>0.30018830932695839</v>
      </c>
      <c r="BZ193">
        <v>0.15242343744979359</v>
      </c>
      <c r="CA193">
        <v>4.994327188519069</v>
      </c>
      <c r="CB193">
        <v>123.30130133188031</v>
      </c>
      <c r="CC193">
        <v>37.140677873607423</v>
      </c>
      <c r="CD193">
        <v>14.885349436935238</v>
      </c>
      <c r="CE193">
        <v>3.7842711538042764</v>
      </c>
      <c r="CF193" s="25"/>
      <c r="CG193" s="25"/>
      <c r="CH193" s="25"/>
      <c r="CI193" s="25"/>
      <c r="CJ193" s="25"/>
      <c r="CK193" s="25"/>
      <c r="CL193" s="25"/>
      <c r="CM193" s="25"/>
      <c r="CN193" s="25"/>
      <c r="CO193" s="25"/>
      <c r="CP193" s="25"/>
      <c r="CQ193" s="25"/>
      <c r="CR193" s="25"/>
      <c r="CS193" s="25"/>
      <c r="CT193" s="25"/>
      <c r="CU193" s="25"/>
      <c r="CV193" s="25"/>
      <c r="CW193" s="25"/>
      <c r="CX193" s="25"/>
      <c r="CY193" s="25"/>
    </row>
    <row r="194" spans="1:103">
      <c r="A194" t="s">
        <v>177</v>
      </c>
      <c r="B194" t="s">
        <v>1090</v>
      </c>
      <c r="C194" t="s">
        <v>168</v>
      </c>
      <c r="D194" t="s">
        <v>170</v>
      </c>
      <c r="E194" t="s">
        <v>959</v>
      </c>
      <c r="F194" t="s">
        <v>194</v>
      </c>
      <c r="G194" t="s">
        <v>263</v>
      </c>
      <c r="H194">
        <v>11.557589999999999</v>
      </c>
      <c r="I194">
        <v>7.4126300000000001</v>
      </c>
      <c r="J194">
        <v>665</v>
      </c>
      <c r="K194" t="s">
        <v>95</v>
      </c>
      <c r="L194" s="18">
        <v>1</v>
      </c>
      <c r="M194" t="s">
        <v>326</v>
      </c>
      <c r="N194" t="s">
        <v>345</v>
      </c>
      <c r="O194">
        <v>2000</v>
      </c>
      <c r="P194" t="s">
        <v>159</v>
      </c>
      <c r="Q194">
        <v>200</v>
      </c>
      <c r="R194">
        <v>4000</v>
      </c>
      <c r="W194">
        <v>2015</v>
      </c>
      <c r="X194">
        <v>1</v>
      </c>
      <c r="Y194" s="19"/>
      <c r="Z194" s="24"/>
      <c r="AA194" s="25"/>
      <c r="AB194" s="26"/>
      <c r="AC194" s="25"/>
      <c r="AD194" s="27"/>
      <c r="AE194" s="27"/>
      <c r="AF194" s="27"/>
      <c r="AG194" s="25"/>
      <c r="AH194" s="25"/>
      <c r="AI194" s="25"/>
      <c r="AJ194" s="28"/>
      <c r="AK194" s="25"/>
      <c r="AL194" s="25"/>
      <c r="AM194" s="29"/>
      <c r="AN194" s="29"/>
      <c r="AO194" s="30"/>
      <c r="AP194" s="30"/>
      <c r="AQ194" s="31"/>
      <c r="AR194" s="28"/>
      <c r="AS194" s="28"/>
      <c r="AT194" t="s">
        <v>160</v>
      </c>
      <c r="AU194">
        <v>6</v>
      </c>
      <c r="AV194" t="s">
        <v>409</v>
      </c>
      <c r="AW194" t="s">
        <v>1006</v>
      </c>
      <c r="AX194" t="s">
        <v>1091</v>
      </c>
      <c r="AY194" s="19" t="s">
        <v>392</v>
      </c>
      <c r="AZ194" s="19" t="s">
        <v>392</v>
      </c>
      <c r="BA194" t="s">
        <v>402</v>
      </c>
      <c r="BB194" s="21" t="s">
        <v>401</v>
      </c>
      <c r="BC194" s="15">
        <v>42045</v>
      </c>
      <c r="BD194" t="s">
        <v>161</v>
      </c>
      <c r="BE194">
        <v>36</v>
      </c>
      <c r="BF194">
        <v>39</v>
      </c>
      <c r="BG194">
        <v>14.58</v>
      </c>
      <c r="BH194">
        <v>5.54</v>
      </c>
      <c r="BI194">
        <v>0.86</v>
      </c>
      <c r="BJ194">
        <v>0.433</v>
      </c>
      <c r="BK194">
        <v>6.7000000000000004E-2</v>
      </c>
      <c r="BL194">
        <v>9</v>
      </c>
      <c r="BM194">
        <f t="shared" si="13"/>
        <v>86.6</v>
      </c>
      <c r="BN194">
        <v>0.41099999999999998</v>
      </c>
      <c r="BO194">
        <v>26</v>
      </c>
      <c r="BP194">
        <f t="shared" si="12"/>
        <v>5706.9966013071898</v>
      </c>
      <c r="BQ194">
        <f t="shared" si="16"/>
        <v>7776</v>
      </c>
      <c r="BR194">
        <f t="shared" si="14"/>
        <v>5.70699660130719</v>
      </c>
      <c r="BS194">
        <f t="shared" si="14"/>
        <v>7.7759999999999998</v>
      </c>
      <c r="BT194">
        <f t="shared" si="15"/>
        <v>13.482996601307189</v>
      </c>
      <c r="BU194">
        <v>2.6821705426356588</v>
      </c>
      <c r="BV194">
        <v>0.22731794303718611</v>
      </c>
      <c r="BW194">
        <v>2.1141910059125171</v>
      </c>
      <c r="BX194">
        <v>0.68312253363529107</v>
      </c>
      <c r="BY194">
        <v>0.2713613533943714</v>
      </c>
      <c r="BZ194">
        <v>0.18654136096872415</v>
      </c>
      <c r="CA194">
        <v>6.0830844798424524</v>
      </c>
      <c r="CB194">
        <v>120.58912475277559</v>
      </c>
      <c r="CC194">
        <v>57.53445749272273</v>
      </c>
      <c r="CD194">
        <v>19.724918082861148</v>
      </c>
      <c r="CE194">
        <v>22.153194076466132</v>
      </c>
      <c r="CF194" s="25"/>
      <c r="CG194" s="25"/>
      <c r="CH194" s="25"/>
      <c r="CI194" s="25"/>
      <c r="CJ194" s="25"/>
      <c r="CK194" s="25"/>
      <c r="CL194" s="25"/>
      <c r="CM194" s="25"/>
      <c r="CN194" s="25"/>
      <c r="CO194" s="25"/>
      <c r="CP194" s="25">
        <v>1.1222527472527473</v>
      </c>
      <c r="CQ194" s="25">
        <v>0.24674908424908423</v>
      </c>
      <c r="CR194" s="25">
        <v>0.5841518775864456</v>
      </c>
      <c r="CS194" s="25">
        <v>0.15735861425125111</v>
      </c>
      <c r="CT194" s="25">
        <v>6.1985323607652867E-2</v>
      </c>
      <c r="CU194" s="25">
        <v>14.749575435724299</v>
      </c>
      <c r="CV194" s="25">
        <v>13.236559642092889</v>
      </c>
      <c r="CW194" s="25">
        <v>1.4589961070501443</v>
      </c>
      <c r="CX194" s="25">
        <v>33.501746438865247</v>
      </c>
      <c r="CY194" s="25">
        <v>8.5006417862948727</v>
      </c>
    </row>
    <row r="195" spans="1:103">
      <c r="A195" t="s">
        <v>177</v>
      </c>
      <c r="B195" t="s">
        <v>1090</v>
      </c>
      <c r="C195" t="s">
        <v>168</v>
      </c>
      <c r="D195" t="s">
        <v>170</v>
      </c>
      <c r="E195" t="s">
        <v>959</v>
      </c>
      <c r="F195" t="s">
        <v>195</v>
      </c>
      <c r="G195" t="s">
        <v>264</v>
      </c>
      <c r="H195">
        <v>11.62754</v>
      </c>
      <c r="I195">
        <v>7.4676999999999998</v>
      </c>
      <c r="J195">
        <v>665</v>
      </c>
      <c r="K195" t="s">
        <v>96</v>
      </c>
      <c r="L195" s="18">
        <v>0.8</v>
      </c>
      <c r="M195" t="s">
        <v>328</v>
      </c>
      <c r="N195" t="s">
        <v>346</v>
      </c>
      <c r="O195">
        <v>600</v>
      </c>
      <c r="P195" t="s">
        <v>159</v>
      </c>
      <c r="Q195">
        <v>250</v>
      </c>
      <c r="R195">
        <v>3000</v>
      </c>
      <c r="S195" t="s">
        <v>329</v>
      </c>
      <c r="T195">
        <v>2500</v>
      </c>
      <c r="W195">
        <v>2015</v>
      </c>
      <c r="X195">
        <v>1</v>
      </c>
      <c r="Y195" s="19" t="s">
        <v>392</v>
      </c>
      <c r="Z195" s="24">
        <v>6.3</v>
      </c>
      <c r="AA195" s="32">
        <v>0.91538047626208252</v>
      </c>
      <c r="AB195" s="26">
        <v>3.3915535441321989E-2</v>
      </c>
      <c r="AC195" s="25">
        <v>2.8772400000000005</v>
      </c>
      <c r="AD195" s="27">
        <v>54.4</v>
      </c>
      <c r="AE195" s="27">
        <v>23.200000000000003</v>
      </c>
      <c r="AF195" s="27">
        <v>22.4</v>
      </c>
      <c r="AG195" s="25">
        <v>3.0000045173259697</v>
      </c>
      <c r="AH195" s="25">
        <v>0.7748968974617837</v>
      </c>
      <c r="AI195" s="25">
        <v>0.20202958881443434</v>
      </c>
      <c r="AJ195" s="28">
        <v>6.8887241473511204E-2</v>
      </c>
      <c r="AK195" s="25">
        <v>0</v>
      </c>
      <c r="AL195" s="25">
        <f t="shared" si="5"/>
        <v>4.045818245075699</v>
      </c>
      <c r="AM195" s="29">
        <v>13.352580116636521</v>
      </c>
      <c r="AN195" s="29">
        <v>2.5010139245640111</v>
      </c>
      <c r="AO195" s="30">
        <v>16.935486656757067</v>
      </c>
      <c r="AP195" s="30">
        <v>81.258959050860526</v>
      </c>
      <c r="AQ195" s="31">
        <v>1.6756966716842301</v>
      </c>
      <c r="AR195" s="28">
        <v>8.9116999999999998E-3</v>
      </c>
      <c r="AS195" s="28">
        <v>8.8006499999999992</v>
      </c>
      <c r="AT195" t="s">
        <v>155</v>
      </c>
      <c r="AU195">
        <v>1</v>
      </c>
      <c r="AV195" t="s">
        <v>409</v>
      </c>
      <c r="AW195" t="s">
        <v>1006</v>
      </c>
      <c r="AX195" t="s">
        <v>1091</v>
      </c>
      <c r="AY195" s="19" t="s">
        <v>392</v>
      </c>
      <c r="AZ195" s="19" t="s">
        <v>392</v>
      </c>
      <c r="BA195" t="s">
        <v>402</v>
      </c>
      <c r="BB195" s="21" t="s">
        <v>401</v>
      </c>
      <c r="BC195" s="15">
        <v>42045</v>
      </c>
      <c r="BD195" t="s">
        <v>161</v>
      </c>
      <c r="BE195">
        <v>46</v>
      </c>
      <c r="BF195">
        <v>26</v>
      </c>
      <c r="BG195">
        <v>10.25</v>
      </c>
      <c r="BH195">
        <v>1.28</v>
      </c>
      <c r="BI195">
        <v>0.38</v>
      </c>
      <c r="BJ195">
        <v>0.18</v>
      </c>
      <c r="BK195">
        <v>4.2000000000000003E-2</v>
      </c>
      <c r="BL195">
        <v>9.9</v>
      </c>
      <c r="BM195">
        <f t="shared" si="13"/>
        <v>81.081081081081081</v>
      </c>
      <c r="BN195">
        <v>0.159</v>
      </c>
      <c r="BO195">
        <v>15</v>
      </c>
      <c r="BP195">
        <f t="shared" si="12"/>
        <v>1222.3423423423421</v>
      </c>
      <c r="BQ195">
        <f t="shared" si="16"/>
        <v>5466.6666666666661</v>
      </c>
      <c r="BR195">
        <f t="shared" si="14"/>
        <v>1.2223423423423421</v>
      </c>
      <c r="BS195">
        <f t="shared" si="14"/>
        <v>5.4666666666666659</v>
      </c>
      <c r="BT195">
        <f t="shared" si="15"/>
        <v>6.6890090090090082</v>
      </c>
      <c r="BU195">
        <v>1.44234404536862</v>
      </c>
      <c r="BV195">
        <v>0.15383052683115947</v>
      </c>
      <c r="BW195">
        <v>2.2446160114654798</v>
      </c>
      <c r="BX195">
        <v>0.36709750947388242</v>
      </c>
      <c r="BY195">
        <v>0.17258003573998679</v>
      </c>
      <c r="BZ195">
        <v>0.11619004083848097</v>
      </c>
      <c r="CA195">
        <v>3.3125395363657448</v>
      </c>
      <c r="CB195">
        <v>78.895684694919126</v>
      </c>
      <c r="CC195">
        <v>15.995725037821625</v>
      </c>
      <c r="CD195">
        <v>11.737987910816273</v>
      </c>
      <c r="CE195">
        <v>4.7478443675624318</v>
      </c>
      <c r="CF195" s="25">
        <v>0.45803657362848899</v>
      </c>
      <c r="CG195" s="25">
        <v>6.3715110683349382E-2</v>
      </c>
      <c r="CH195" s="25">
        <v>1.1334028854191323</v>
      </c>
      <c r="CI195" s="25">
        <v>0.3312052011550965</v>
      </c>
      <c r="CJ195" s="25">
        <v>0.16115233492937456</v>
      </c>
      <c r="CK195" s="25">
        <v>14.233287290561988</v>
      </c>
      <c r="CL195" s="25">
        <v>26.254049770545535</v>
      </c>
      <c r="CM195" s="25">
        <v>2.9516922344656473</v>
      </c>
      <c r="CN195" s="25">
        <v>166.0224852299983</v>
      </c>
      <c r="CO195" s="25">
        <v>22.308752423757429</v>
      </c>
      <c r="CP195" s="25">
        <v>1.0278301886792454</v>
      </c>
      <c r="CQ195" s="25">
        <v>0.26556603773584908</v>
      </c>
      <c r="CR195" s="25">
        <v>0.62175946909548052</v>
      </c>
      <c r="CS195" s="25">
        <v>0.17078272867440208</v>
      </c>
      <c r="CT195" s="25">
        <v>7.5044040264144171E-2</v>
      </c>
      <c r="CU195" s="25">
        <v>14.246829465519582</v>
      </c>
      <c r="CV195" s="25">
        <v>12.785385501627887</v>
      </c>
      <c r="CW195" s="25">
        <v>0.75438811708079045</v>
      </c>
      <c r="CX195" s="25">
        <v>49.658889718483714</v>
      </c>
      <c r="CY195" s="25">
        <v>8.850673212903569</v>
      </c>
    </row>
    <row r="196" spans="1:103">
      <c r="A196" t="s">
        <v>177</v>
      </c>
      <c r="B196" t="s">
        <v>1090</v>
      </c>
      <c r="C196" t="s">
        <v>168</v>
      </c>
      <c r="D196" t="s">
        <v>170</v>
      </c>
      <c r="E196" t="s">
        <v>959</v>
      </c>
      <c r="F196" t="s">
        <v>195</v>
      </c>
      <c r="G196" t="s">
        <v>264</v>
      </c>
      <c r="H196">
        <v>11.62754</v>
      </c>
      <c r="I196">
        <v>7.4676999999999998</v>
      </c>
      <c r="J196">
        <v>665</v>
      </c>
      <c r="K196" t="s">
        <v>96</v>
      </c>
      <c r="L196" s="18">
        <v>0.8</v>
      </c>
      <c r="M196" t="s">
        <v>328</v>
      </c>
      <c r="N196" t="s">
        <v>346</v>
      </c>
      <c r="O196">
        <v>600</v>
      </c>
      <c r="P196" t="s">
        <v>159</v>
      </c>
      <c r="Q196">
        <v>250</v>
      </c>
      <c r="R196">
        <v>3000</v>
      </c>
      <c r="S196" t="s">
        <v>329</v>
      </c>
      <c r="T196">
        <v>2500</v>
      </c>
      <c r="W196">
        <v>2015</v>
      </c>
      <c r="X196">
        <v>1</v>
      </c>
      <c r="Y196" s="19"/>
      <c r="Z196" s="24"/>
      <c r="AA196" s="25"/>
      <c r="AB196" s="26"/>
      <c r="AC196" s="25"/>
      <c r="AD196" s="27"/>
      <c r="AE196" s="27"/>
      <c r="AF196" s="27"/>
      <c r="AG196" s="25"/>
      <c r="AH196" s="25"/>
      <c r="AI196" s="25"/>
      <c r="AJ196" s="28"/>
      <c r="AK196" s="25"/>
      <c r="AL196" s="25"/>
      <c r="AM196" s="29"/>
      <c r="AN196" s="29"/>
      <c r="AO196" s="30"/>
      <c r="AP196" s="30"/>
      <c r="AQ196" s="31"/>
      <c r="AR196" s="28"/>
      <c r="AS196" s="28"/>
      <c r="AT196" t="s">
        <v>156</v>
      </c>
      <c r="AU196">
        <v>2</v>
      </c>
      <c r="AV196" t="s">
        <v>409</v>
      </c>
      <c r="AW196" t="s">
        <v>1006</v>
      </c>
      <c r="AX196" t="s">
        <v>1091</v>
      </c>
      <c r="AY196" s="19" t="s">
        <v>392</v>
      </c>
      <c r="AZ196" s="19" t="s">
        <v>392</v>
      </c>
      <c r="BA196" t="s">
        <v>402</v>
      </c>
      <c r="BB196" s="21" t="s">
        <v>401</v>
      </c>
      <c r="BC196" s="15">
        <v>42045</v>
      </c>
      <c r="BD196" t="s">
        <v>161</v>
      </c>
      <c r="BE196">
        <v>44</v>
      </c>
      <c r="BF196">
        <v>26</v>
      </c>
      <c r="BG196">
        <v>3.98</v>
      </c>
      <c r="BH196">
        <v>1.28</v>
      </c>
      <c r="BI196">
        <v>0.36</v>
      </c>
      <c r="BJ196">
        <v>0.27900000000000003</v>
      </c>
      <c r="BK196">
        <v>7.3999999999999996E-2</v>
      </c>
      <c r="BL196">
        <v>10.8</v>
      </c>
      <c r="BM196">
        <f t="shared" si="13"/>
        <v>79.036827195467424</v>
      </c>
      <c r="BN196">
        <v>0.19</v>
      </c>
      <c r="BO196">
        <v>20</v>
      </c>
      <c r="BP196">
        <f t="shared" si="12"/>
        <v>1179.6220629895022</v>
      </c>
      <c r="BQ196">
        <f t="shared" si="16"/>
        <v>2122.6666666666665</v>
      </c>
      <c r="BR196">
        <f t="shared" si="14"/>
        <v>1.1796220629895022</v>
      </c>
      <c r="BS196">
        <f t="shared" si="14"/>
        <v>2.1226666666666665</v>
      </c>
      <c r="BT196">
        <f t="shared" si="15"/>
        <v>3.3022887296561687</v>
      </c>
      <c r="BU196">
        <v>1.3239087301587302</v>
      </c>
      <c r="BV196">
        <v>0.17205481844822465</v>
      </c>
      <c r="BW196">
        <v>2.2323997702529632</v>
      </c>
      <c r="BX196">
        <v>0.3596596556908358</v>
      </c>
      <c r="BY196">
        <v>0.14508118374389672</v>
      </c>
      <c r="BZ196">
        <v>0.10263945159699769</v>
      </c>
      <c r="CA196">
        <v>2.6143442211460846</v>
      </c>
      <c r="CB196">
        <v>57.27968062446174</v>
      </c>
      <c r="CC196">
        <v>15.43765326858858</v>
      </c>
      <c r="CD196">
        <v>9.515176276355108</v>
      </c>
      <c r="CE196">
        <v>3.4258847943534669</v>
      </c>
      <c r="CF196" s="25">
        <v>0.3035551504102097</v>
      </c>
      <c r="CG196" s="25">
        <v>6.7502278942570659E-2</v>
      </c>
      <c r="CH196" s="25">
        <v>2.1659166449129348</v>
      </c>
      <c r="CI196" s="25">
        <v>0.43724160653739469</v>
      </c>
      <c r="CJ196" s="25">
        <v>0.27723401166154499</v>
      </c>
      <c r="CK196" s="25">
        <v>24.551912851154441</v>
      </c>
      <c r="CL196" s="25">
        <v>47.321613921218635</v>
      </c>
      <c r="CM196" s="25">
        <v>5.5968885471034877</v>
      </c>
      <c r="CN196" s="25">
        <v>159.49619386429367</v>
      </c>
      <c r="CO196" s="25">
        <v>17.690311693986288</v>
      </c>
      <c r="CP196" s="25">
        <v>1.3668831168831168</v>
      </c>
      <c r="CQ196" s="25">
        <v>0.22003710575139146</v>
      </c>
      <c r="CR196" s="25">
        <v>0.60156629080425184</v>
      </c>
      <c r="CS196" s="25">
        <v>0.18669926559662375</v>
      </c>
      <c r="CT196" s="25">
        <v>6.2776118776875264E-2</v>
      </c>
      <c r="CU196" s="25">
        <v>14.727685291551726</v>
      </c>
      <c r="CV196" s="25">
        <v>12.384878620545757</v>
      </c>
      <c r="CW196" s="25">
        <v>2.0338084466038904</v>
      </c>
      <c r="CX196" s="25">
        <v>31.677056434090034</v>
      </c>
      <c r="CY196" s="25">
        <v>10.285622150466969</v>
      </c>
    </row>
    <row r="197" spans="1:103">
      <c r="A197" t="s">
        <v>177</v>
      </c>
      <c r="B197" t="s">
        <v>1090</v>
      </c>
      <c r="C197" t="s">
        <v>168</v>
      </c>
      <c r="D197" t="s">
        <v>170</v>
      </c>
      <c r="E197" t="s">
        <v>959</v>
      </c>
      <c r="F197" t="s">
        <v>195</v>
      </c>
      <c r="G197" t="s">
        <v>264</v>
      </c>
      <c r="H197">
        <v>11.62754</v>
      </c>
      <c r="I197">
        <v>7.4676999999999998</v>
      </c>
      <c r="J197">
        <v>665</v>
      </c>
      <c r="K197" t="s">
        <v>96</v>
      </c>
      <c r="L197" s="18">
        <v>0.8</v>
      </c>
      <c r="M197" t="s">
        <v>328</v>
      </c>
      <c r="N197" t="s">
        <v>346</v>
      </c>
      <c r="O197">
        <v>600</v>
      </c>
      <c r="P197" t="s">
        <v>159</v>
      </c>
      <c r="Q197">
        <v>250</v>
      </c>
      <c r="R197">
        <v>3000</v>
      </c>
      <c r="S197" t="s">
        <v>329</v>
      </c>
      <c r="T197">
        <v>2500</v>
      </c>
      <c r="W197">
        <v>2015</v>
      </c>
      <c r="X197">
        <v>1</v>
      </c>
      <c r="Y197" s="19"/>
      <c r="Z197" s="24"/>
      <c r="AA197" s="25"/>
      <c r="AB197" s="26"/>
      <c r="AC197" s="25"/>
      <c r="AD197" s="27"/>
      <c r="AE197" s="27"/>
      <c r="AF197" s="27"/>
      <c r="AG197" s="25"/>
      <c r="AH197" s="25"/>
      <c r="AI197" s="25"/>
      <c r="AJ197" s="28"/>
      <c r="AK197" s="25"/>
      <c r="AL197" s="25"/>
      <c r="AM197" s="29"/>
      <c r="AN197" s="29"/>
      <c r="AO197" s="30"/>
      <c r="AP197" s="30"/>
      <c r="AQ197" s="31"/>
      <c r="AR197" s="28"/>
      <c r="AS197" s="28"/>
      <c r="AT197" t="s">
        <v>157</v>
      </c>
      <c r="AU197">
        <v>3</v>
      </c>
      <c r="AV197" t="s">
        <v>409</v>
      </c>
      <c r="AW197" t="s">
        <v>1006</v>
      </c>
      <c r="AX197" t="s">
        <v>1091</v>
      </c>
      <c r="AY197" s="19" t="s">
        <v>392</v>
      </c>
      <c r="AZ197" s="19" t="s">
        <v>392</v>
      </c>
      <c r="BA197" t="s">
        <v>402</v>
      </c>
      <c r="BB197" s="21" t="s">
        <v>401</v>
      </c>
      <c r="BC197" s="15">
        <v>42045</v>
      </c>
      <c r="BD197" t="s">
        <v>161</v>
      </c>
      <c r="BE197">
        <v>41</v>
      </c>
      <c r="BF197">
        <v>22</v>
      </c>
      <c r="BG197">
        <v>10.8</v>
      </c>
      <c r="BH197">
        <v>2.46</v>
      </c>
      <c r="BI197">
        <v>0.74</v>
      </c>
      <c r="BJ197">
        <v>0.29499999999999998</v>
      </c>
      <c r="BK197">
        <v>8.6999999999999994E-2</v>
      </c>
      <c r="BL197">
        <v>11.8</v>
      </c>
      <c r="BM197">
        <f t="shared" si="13"/>
        <v>77.225130890052355</v>
      </c>
      <c r="BN197">
        <v>0.20300000000000001</v>
      </c>
      <c r="BO197">
        <v>20</v>
      </c>
      <c r="BP197">
        <f t="shared" si="12"/>
        <v>2190.2864182322141</v>
      </c>
      <c r="BQ197">
        <f t="shared" si="16"/>
        <v>5760</v>
      </c>
      <c r="BR197">
        <f t="shared" si="14"/>
        <v>2.1902864182322141</v>
      </c>
      <c r="BS197">
        <f t="shared" si="14"/>
        <v>5.76</v>
      </c>
      <c r="BT197">
        <f t="shared" si="15"/>
        <v>7.9502864182322135</v>
      </c>
      <c r="BU197">
        <v>1.9321561338289963</v>
      </c>
      <c r="BV197">
        <v>0.14104936142822236</v>
      </c>
      <c r="BW197">
        <v>1.9063251103030119</v>
      </c>
      <c r="BX197">
        <v>0.5121904531203596</v>
      </c>
      <c r="BY197">
        <v>0.28549843742923586</v>
      </c>
      <c r="BZ197">
        <v>0.15534105672277385</v>
      </c>
      <c r="CA197">
        <v>5.5048264207467899</v>
      </c>
      <c r="CB197">
        <v>110.71543006292771</v>
      </c>
      <c r="CC197">
        <v>44.825437373461661</v>
      </c>
      <c r="CD197">
        <v>15.345839949435762</v>
      </c>
      <c r="CE197">
        <v>4.0532763195637607</v>
      </c>
      <c r="CF197" s="25"/>
      <c r="CG197" s="25"/>
      <c r="CH197" s="25"/>
      <c r="CI197" s="25"/>
      <c r="CJ197" s="25"/>
      <c r="CK197" s="25"/>
      <c r="CL197" s="25"/>
      <c r="CM197" s="25"/>
      <c r="CN197" s="25"/>
      <c r="CO197" s="25"/>
      <c r="CP197" s="25">
        <v>1.190828402366864</v>
      </c>
      <c r="CQ197" s="25">
        <v>0.15774161735700196</v>
      </c>
      <c r="CR197" s="25">
        <v>0.63707704285617051</v>
      </c>
      <c r="CS197" s="25">
        <v>0.20342451290364799</v>
      </c>
      <c r="CT197" s="25">
        <v>7.7301181547394723E-2</v>
      </c>
      <c r="CU197" s="25">
        <v>28.571322357485471</v>
      </c>
      <c r="CV197" s="25">
        <v>18.057418135276819</v>
      </c>
      <c r="CW197" s="25">
        <v>1.3337026641293963</v>
      </c>
      <c r="CX197" s="25">
        <v>65.185213267104047</v>
      </c>
      <c r="CY197" s="25">
        <v>11.44500497367194</v>
      </c>
    </row>
    <row r="198" spans="1:103">
      <c r="A198" t="s">
        <v>177</v>
      </c>
      <c r="B198" t="s">
        <v>1090</v>
      </c>
      <c r="C198" t="s">
        <v>168</v>
      </c>
      <c r="D198" t="s">
        <v>170</v>
      </c>
      <c r="E198" t="s">
        <v>959</v>
      </c>
      <c r="F198" t="s">
        <v>195</v>
      </c>
      <c r="G198" t="s">
        <v>264</v>
      </c>
      <c r="H198">
        <v>11.62754</v>
      </c>
      <c r="I198">
        <v>7.4676999999999998</v>
      </c>
      <c r="J198">
        <v>665</v>
      </c>
      <c r="K198" t="s">
        <v>96</v>
      </c>
      <c r="L198" s="18">
        <v>0.8</v>
      </c>
      <c r="M198" t="s">
        <v>328</v>
      </c>
      <c r="N198" t="s">
        <v>346</v>
      </c>
      <c r="O198">
        <v>600</v>
      </c>
      <c r="P198" t="s">
        <v>159</v>
      </c>
      <c r="Q198">
        <v>250</v>
      </c>
      <c r="R198">
        <v>3000</v>
      </c>
      <c r="S198" t="s">
        <v>329</v>
      </c>
      <c r="T198">
        <v>2500</v>
      </c>
      <c r="W198">
        <v>2015</v>
      </c>
      <c r="X198">
        <v>1</v>
      </c>
      <c r="Y198" s="19"/>
      <c r="Z198" s="24"/>
      <c r="AA198" s="25"/>
      <c r="AB198" s="26"/>
      <c r="AC198" s="25"/>
      <c r="AD198" s="27"/>
      <c r="AE198" s="27"/>
      <c r="AF198" s="27"/>
      <c r="AG198" s="25"/>
      <c r="AH198" s="25"/>
      <c r="AI198" s="25"/>
      <c r="AJ198" s="28"/>
      <c r="AK198" s="25"/>
      <c r="AL198" s="25"/>
      <c r="AM198" s="29"/>
      <c r="AN198" s="29"/>
      <c r="AO198" s="30"/>
      <c r="AP198" s="30"/>
      <c r="AQ198" s="31"/>
      <c r="AR198" s="28"/>
      <c r="AS198" s="28"/>
      <c r="AT198" t="s">
        <v>158</v>
      </c>
      <c r="AU198">
        <v>4</v>
      </c>
      <c r="AV198" t="s">
        <v>409</v>
      </c>
      <c r="AW198" t="s">
        <v>1006</v>
      </c>
      <c r="AX198" t="s">
        <v>1091</v>
      </c>
      <c r="AY198" s="19" t="s">
        <v>392</v>
      </c>
      <c r="AZ198" s="19" t="s">
        <v>392</v>
      </c>
      <c r="BA198" t="s">
        <v>402</v>
      </c>
      <c r="BB198" s="21" t="s">
        <v>401</v>
      </c>
      <c r="BC198" s="15">
        <v>42045</v>
      </c>
      <c r="BD198" t="s">
        <v>161</v>
      </c>
      <c r="BE198">
        <v>41</v>
      </c>
      <c r="BF198">
        <v>34</v>
      </c>
      <c r="BG198">
        <v>7.24</v>
      </c>
      <c r="BH198">
        <v>6.82</v>
      </c>
      <c r="BI198">
        <v>1.24</v>
      </c>
      <c r="BJ198">
        <v>0.45</v>
      </c>
      <c r="BK198">
        <v>0.13600000000000001</v>
      </c>
      <c r="BL198">
        <v>11</v>
      </c>
      <c r="BM198">
        <f t="shared" si="13"/>
        <v>76.791808873720129</v>
      </c>
      <c r="BN198">
        <v>0.17499999999999999</v>
      </c>
      <c r="BO198">
        <v>26</v>
      </c>
      <c r="BP198">
        <f t="shared" si="12"/>
        <v>6092.9532222445287</v>
      </c>
      <c r="BQ198">
        <f t="shared" si="16"/>
        <v>3861.3333333333335</v>
      </c>
      <c r="BR198">
        <f t="shared" si="14"/>
        <v>6.0929532222445291</v>
      </c>
      <c r="BS198">
        <f t="shared" si="14"/>
        <v>3.8613333333333335</v>
      </c>
      <c r="BT198">
        <f t="shared" si="15"/>
        <v>9.9542865555778626</v>
      </c>
      <c r="BU198">
        <v>2.3005644402634053</v>
      </c>
      <c r="BV198">
        <v>0.23155948109768554</v>
      </c>
      <c r="BW198">
        <v>2.7209633225435339</v>
      </c>
      <c r="BX198">
        <v>0.46376858233994939</v>
      </c>
      <c r="BY198">
        <v>0.18916915160437733</v>
      </c>
      <c r="BZ198">
        <v>0.17672805055636084</v>
      </c>
      <c r="CA198">
        <v>5.588403162770236</v>
      </c>
      <c r="CB198">
        <v>98.387935836626824</v>
      </c>
      <c r="CC198">
        <v>30.676366557837884</v>
      </c>
      <c r="CD198">
        <v>16.567149960602297</v>
      </c>
      <c r="CE198">
        <v>30.474043369691586</v>
      </c>
      <c r="CF198" s="25">
        <v>0.7567567567567568</v>
      </c>
      <c r="CG198" s="25">
        <v>4.3788610038610044E-2</v>
      </c>
      <c r="CH198" s="25">
        <v>1.9543643586423862</v>
      </c>
      <c r="CI198" s="25">
        <v>0.56121378379744269</v>
      </c>
      <c r="CJ198" s="25">
        <v>0.14640333718159274</v>
      </c>
      <c r="CK198" s="25">
        <v>21.138496860680924</v>
      </c>
      <c r="CL198" s="25">
        <v>41.506500081257776</v>
      </c>
      <c r="CM198" s="25">
        <v>2.947280138450004</v>
      </c>
      <c r="CN198" s="25">
        <v>189.52067744234367</v>
      </c>
      <c r="CO198" s="25">
        <v>23.564401694897118</v>
      </c>
      <c r="CP198" s="25">
        <v>1.4202180376610507</v>
      </c>
      <c r="CQ198" s="25">
        <v>0.25569871159563923</v>
      </c>
      <c r="CR198" s="25">
        <v>0.5192671524360728</v>
      </c>
      <c r="CS198" s="25">
        <v>0.18543350786376531</v>
      </c>
      <c r="CT198" s="25">
        <v>7.5104750001594361E-2</v>
      </c>
      <c r="CU198" s="25">
        <v>19.975275623887345</v>
      </c>
      <c r="CV198" s="25">
        <v>12.300913341762396</v>
      </c>
      <c r="CW198" s="25">
        <v>2.0200199147625084</v>
      </c>
      <c r="CX198" s="25">
        <v>48.189838538717623</v>
      </c>
      <c r="CY198" s="25">
        <v>8.9278219382460708</v>
      </c>
    </row>
    <row r="199" spans="1:103">
      <c r="A199" t="s">
        <v>177</v>
      </c>
      <c r="B199" t="s">
        <v>1090</v>
      </c>
      <c r="C199" t="s">
        <v>168</v>
      </c>
      <c r="D199" t="s">
        <v>170</v>
      </c>
      <c r="E199" t="s">
        <v>959</v>
      </c>
      <c r="F199" t="s">
        <v>195</v>
      </c>
      <c r="G199" t="s">
        <v>264</v>
      </c>
      <c r="H199">
        <v>11.62754</v>
      </c>
      <c r="I199">
        <v>7.4676999999999998</v>
      </c>
      <c r="J199">
        <v>665</v>
      </c>
      <c r="K199" t="s">
        <v>96</v>
      </c>
      <c r="L199" s="18">
        <v>0.8</v>
      </c>
      <c r="M199" t="s">
        <v>328</v>
      </c>
      <c r="N199" t="s">
        <v>346</v>
      </c>
      <c r="O199">
        <v>600</v>
      </c>
      <c r="P199" t="s">
        <v>159</v>
      </c>
      <c r="Q199">
        <v>250</v>
      </c>
      <c r="R199">
        <v>3000</v>
      </c>
      <c r="S199" t="s">
        <v>329</v>
      </c>
      <c r="T199">
        <v>2500</v>
      </c>
      <c r="W199">
        <v>2015</v>
      </c>
      <c r="X199">
        <v>1</v>
      </c>
      <c r="Y199" s="19"/>
      <c r="Z199" s="24"/>
      <c r="AA199" s="25"/>
      <c r="AB199" s="26"/>
      <c r="AC199" s="25"/>
      <c r="AD199" s="27"/>
      <c r="AE199" s="27"/>
      <c r="AF199" s="27"/>
      <c r="AG199" s="25"/>
      <c r="AH199" s="25"/>
      <c r="AI199" s="25"/>
      <c r="AJ199" s="28"/>
      <c r="AK199" s="25"/>
      <c r="AL199" s="25"/>
      <c r="AM199" s="29"/>
      <c r="AN199" s="29"/>
      <c r="AO199" s="30"/>
      <c r="AP199" s="30"/>
      <c r="AQ199" s="31"/>
      <c r="AR199" s="28"/>
      <c r="AS199" s="28"/>
      <c r="AT199" t="s">
        <v>159</v>
      </c>
      <c r="AU199">
        <v>5</v>
      </c>
      <c r="AV199" t="s">
        <v>409</v>
      </c>
      <c r="AW199" t="s">
        <v>1006</v>
      </c>
      <c r="AX199" t="s">
        <v>1091</v>
      </c>
      <c r="AY199" s="19" t="s">
        <v>392</v>
      </c>
      <c r="AZ199" s="19" t="s">
        <v>392</v>
      </c>
      <c r="BA199" t="s">
        <v>402</v>
      </c>
      <c r="BB199" s="21" t="s">
        <v>401</v>
      </c>
      <c r="BC199" s="15">
        <v>42045</v>
      </c>
      <c r="BD199" t="s">
        <v>161</v>
      </c>
      <c r="BE199">
        <v>48</v>
      </c>
      <c r="BF199">
        <v>41</v>
      </c>
      <c r="BG199">
        <v>7.74</v>
      </c>
      <c r="BH199">
        <v>4.4400000000000004</v>
      </c>
      <c r="BI199">
        <v>0.52</v>
      </c>
      <c r="BJ199">
        <v>0.23</v>
      </c>
      <c r="BK199">
        <v>5.8999999999999997E-2</v>
      </c>
      <c r="BL199">
        <v>11.3</v>
      </c>
      <c r="BM199">
        <f t="shared" si="13"/>
        <v>79.584775086505189</v>
      </c>
      <c r="BN199">
        <v>0.28899999999999998</v>
      </c>
      <c r="BO199">
        <v>17</v>
      </c>
      <c r="BP199">
        <f t="shared" si="12"/>
        <v>4097.0866408847278</v>
      </c>
      <c r="BQ199">
        <f t="shared" si="16"/>
        <v>4128</v>
      </c>
      <c r="BR199">
        <f t="shared" si="14"/>
        <v>4.0970866408847275</v>
      </c>
      <c r="BS199">
        <f t="shared" si="14"/>
        <v>4.1280000000000001</v>
      </c>
      <c r="BT199">
        <f t="shared" si="15"/>
        <v>8.2250866408847276</v>
      </c>
      <c r="BU199">
        <v>1.6298315163528247</v>
      </c>
      <c r="BV199">
        <v>0.19983524384225029</v>
      </c>
      <c r="BW199">
        <v>2.004761757978955</v>
      </c>
      <c r="BX199">
        <v>0.53544382048850125</v>
      </c>
      <c r="BY199">
        <v>0.2446573935972228</v>
      </c>
      <c r="BZ199">
        <v>0.12928912259120592</v>
      </c>
      <c r="CA199">
        <v>4.6214801841954234</v>
      </c>
      <c r="CB199">
        <v>98.053926745256518</v>
      </c>
      <c r="CC199">
        <v>32.079460958210703</v>
      </c>
      <c r="CD199">
        <v>17.363805899680901</v>
      </c>
      <c r="CE199">
        <v>3.8359128904358117</v>
      </c>
      <c r="CF199" s="25"/>
      <c r="CG199" s="25"/>
      <c r="CH199" s="25"/>
      <c r="CI199" s="25"/>
      <c r="CJ199" s="25"/>
      <c r="CK199" s="25"/>
      <c r="CL199" s="25"/>
      <c r="CM199" s="25"/>
      <c r="CN199" s="25"/>
      <c r="CO199" s="25"/>
      <c r="CP199" s="25">
        <v>1.167621776504298</v>
      </c>
      <c r="CQ199" s="25">
        <v>0.23371537726838587</v>
      </c>
      <c r="CR199" s="25">
        <v>0.55154894219354234</v>
      </c>
      <c r="CS199" s="25">
        <v>0.20855032819914504</v>
      </c>
      <c r="CT199" s="25">
        <v>7.4010069584385635E-2</v>
      </c>
      <c r="CU199" s="25">
        <v>43.077240951789818</v>
      </c>
      <c r="CV199" s="25">
        <v>12.55009192230205</v>
      </c>
      <c r="CW199" s="25">
        <v>1.3673088083342377</v>
      </c>
      <c r="CX199" s="25">
        <v>85.084755724647081</v>
      </c>
      <c r="CY199" s="25">
        <v>12.387322530070156</v>
      </c>
    </row>
    <row r="200" spans="1:103">
      <c r="A200" t="s">
        <v>177</v>
      </c>
      <c r="B200" t="s">
        <v>1090</v>
      </c>
      <c r="C200" t="s">
        <v>168</v>
      </c>
      <c r="D200" t="s">
        <v>170</v>
      </c>
      <c r="E200" t="s">
        <v>959</v>
      </c>
      <c r="F200" t="s">
        <v>195</v>
      </c>
      <c r="G200" t="s">
        <v>264</v>
      </c>
      <c r="H200">
        <v>11.62754</v>
      </c>
      <c r="I200">
        <v>7.4676999999999998</v>
      </c>
      <c r="J200">
        <v>665</v>
      </c>
      <c r="K200" t="s">
        <v>96</v>
      </c>
      <c r="L200" s="18">
        <v>0.8</v>
      </c>
      <c r="M200" t="s">
        <v>328</v>
      </c>
      <c r="N200" t="s">
        <v>346</v>
      </c>
      <c r="O200">
        <v>600</v>
      </c>
      <c r="P200" t="s">
        <v>159</v>
      </c>
      <c r="Q200">
        <v>250</v>
      </c>
      <c r="R200">
        <v>3000</v>
      </c>
      <c r="S200" t="s">
        <v>329</v>
      </c>
      <c r="T200">
        <v>2500</v>
      </c>
      <c r="W200">
        <v>2015</v>
      </c>
      <c r="X200">
        <v>1</v>
      </c>
      <c r="Y200" s="19"/>
      <c r="Z200" s="24"/>
      <c r="AA200" s="25"/>
      <c r="AB200" s="26"/>
      <c r="AC200" s="25"/>
      <c r="AD200" s="27"/>
      <c r="AE200" s="27"/>
      <c r="AF200" s="27"/>
      <c r="AG200" s="25"/>
      <c r="AH200" s="25"/>
      <c r="AI200" s="25"/>
      <c r="AJ200" s="28"/>
      <c r="AK200" s="25"/>
      <c r="AL200" s="25"/>
      <c r="AM200" s="29"/>
      <c r="AN200" s="29"/>
      <c r="AO200" s="30"/>
      <c r="AP200" s="30"/>
      <c r="AQ200" s="31"/>
      <c r="AR200" s="28"/>
      <c r="AS200" s="28"/>
      <c r="AT200" t="s">
        <v>160</v>
      </c>
      <c r="AU200">
        <v>6</v>
      </c>
      <c r="AV200" t="s">
        <v>409</v>
      </c>
      <c r="AW200" t="s">
        <v>1006</v>
      </c>
      <c r="AX200" t="s">
        <v>1091</v>
      </c>
      <c r="AY200" s="19" t="s">
        <v>392</v>
      </c>
      <c r="AZ200" s="19" t="s">
        <v>392</v>
      </c>
      <c r="BA200" t="s">
        <v>402</v>
      </c>
      <c r="BB200" s="21" t="s">
        <v>401</v>
      </c>
      <c r="BC200" s="15">
        <v>42045</v>
      </c>
      <c r="BD200" t="s">
        <v>161</v>
      </c>
      <c r="BE200">
        <v>46</v>
      </c>
      <c r="BF200">
        <v>44</v>
      </c>
      <c r="BG200">
        <v>8.6</v>
      </c>
      <c r="BH200">
        <v>6.08</v>
      </c>
      <c r="BI200">
        <v>2.15</v>
      </c>
      <c r="BJ200">
        <v>0.54200000000000004</v>
      </c>
      <c r="BK200">
        <v>0.127</v>
      </c>
      <c r="BL200">
        <v>10.7</v>
      </c>
      <c r="BM200">
        <f t="shared" si="13"/>
        <v>81.016442451420033</v>
      </c>
      <c r="BN200">
        <v>0.24399999999999999</v>
      </c>
      <c r="BO200">
        <v>21</v>
      </c>
      <c r="BP200">
        <f t="shared" si="12"/>
        <v>5749.9857948161825</v>
      </c>
      <c r="BQ200">
        <f t="shared" si="16"/>
        <v>4586.666666666667</v>
      </c>
      <c r="BR200">
        <f t="shared" si="14"/>
        <v>5.7499857948161823</v>
      </c>
      <c r="BS200">
        <f t="shared" si="14"/>
        <v>4.5866666666666669</v>
      </c>
      <c r="BT200">
        <f t="shared" si="15"/>
        <v>10.336652461482849</v>
      </c>
      <c r="BU200">
        <v>2.086976744186047</v>
      </c>
      <c r="BV200">
        <v>0.20307653426759503</v>
      </c>
      <c r="BW200">
        <v>1.3581326479340659</v>
      </c>
      <c r="BX200">
        <v>0.61451729798130195</v>
      </c>
      <c r="BY200">
        <v>0.39803898265904103</v>
      </c>
      <c r="BZ200">
        <v>0.12725273259224007</v>
      </c>
      <c r="CA200">
        <v>5.1332939260232333</v>
      </c>
      <c r="CB200">
        <v>102.63562241339632</v>
      </c>
      <c r="CC200">
        <v>62.45205780663526</v>
      </c>
      <c r="CD200">
        <v>14.091603332162036</v>
      </c>
      <c r="CE200">
        <v>4.3076325026219253</v>
      </c>
      <c r="CF200" s="25"/>
      <c r="CG200" s="25"/>
      <c r="CH200" s="25"/>
      <c r="CI200" s="25"/>
      <c r="CJ200" s="25"/>
      <c r="CK200" s="25"/>
      <c r="CL200" s="25"/>
      <c r="CM200" s="25"/>
      <c r="CN200" s="25"/>
      <c r="CO200" s="25"/>
      <c r="CP200" s="25">
        <v>1.0756991321118612</v>
      </c>
      <c r="CQ200" s="25">
        <v>0.22738669238187081</v>
      </c>
      <c r="CR200" s="25">
        <v>0.55387783481265318</v>
      </c>
      <c r="CS200" s="25">
        <v>0.20671198054606738</v>
      </c>
      <c r="CT200" s="25">
        <v>7.3357679157099176E-2</v>
      </c>
      <c r="CU200" s="25">
        <v>20.200266485468838</v>
      </c>
      <c r="CV200" s="25">
        <v>12.439464275582443</v>
      </c>
      <c r="CW200" s="25">
        <v>2.0427723427936235</v>
      </c>
      <c r="CX200" s="25">
        <v>48.732623203943142</v>
      </c>
      <c r="CY200" s="25">
        <v>12.278129677209597</v>
      </c>
    </row>
    <row r="201" spans="1:103">
      <c r="A201" t="s">
        <v>177</v>
      </c>
      <c r="B201" t="s">
        <v>1090</v>
      </c>
      <c r="C201" t="s">
        <v>168</v>
      </c>
      <c r="D201" t="s">
        <v>170</v>
      </c>
      <c r="E201" t="s">
        <v>959</v>
      </c>
      <c r="F201" t="s">
        <v>195</v>
      </c>
      <c r="G201" t="s">
        <v>265</v>
      </c>
      <c r="H201">
        <v>11.62602</v>
      </c>
      <c r="I201">
        <v>7.4655800000000001</v>
      </c>
      <c r="J201">
        <v>663</v>
      </c>
      <c r="K201" t="s">
        <v>97</v>
      </c>
      <c r="L201" s="18">
        <v>1</v>
      </c>
      <c r="M201" t="s">
        <v>347</v>
      </c>
      <c r="N201" t="s">
        <v>331</v>
      </c>
      <c r="O201">
        <v>400</v>
      </c>
      <c r="P201" t="s">
        <v>159</v>
      </c>
      <c r="Q201">
        <v>500</v>
      </c>
      <c r="R201">
        <v>10000</v>
      </c>
      <c r="S201" t="s">
        <v>348</v>
      </c>
      <c r="T201">
        <v>4000</v>
      </c>
      <c r="U201" t="s">
        <v>337</v>
      </c>
      <c r="V201">
        <v>3000</v>
      </c>
      <c r="W201">
        <v>2015</v>
      </c>
      <c r="X201">
        <v>1</v>
      </c>
      <c r="Y201" s="19" t="s">
        <v>392</v>
      </c>
      <c r="Z201" s="24">
        <v>6.1</v>
      </c>
      <c r="AA201" s="32">
        <v>0.9063352146389394</v>
      </c>
      <c r="AB201" s="26">
        <v>3.7107310465367964E-2</v>
      </c>
      <c r="AC201" s="25">
        <v>2.8772400000000005</v>
      </c>
      <c r="AD201" s="27">
        <v>48.4</v>
      </c>
      <c r="AE201" s="27">
        <v>29.200000000000003</v>
      </c>
      <c r="AF201" s="27">
        <v>22.4</v>
      </c>
      <c r="AG201" s="25">
        <v>2.812560493203982</v>
      </c>
      <c r="AH201" s="25">
        <v>0.81495830969006577</v>
      </c>
      <c r="AI201" s="25">
        <v>0.33269146045623493</v>
      </c>
      <c r="AJ201" s="28">
        <v>7.3129414063783649E-2</v>
      </c>
      <c r="AK201" s="25">
        <v>0</v>
      </c>
      <c r="AL201" s="25">
        <f t="shared" si="5"/>
        <v>4.0333396774140668</v>
      </c>
      <c r="AM201" s="29">
        <v>8.6542696428716273</v>
      </c>
      <c r="AN201" s="29">
        <v>2.5010139245640111</v>
      </c>
      <c r="AO201" s="30">
        <v>23.442584523889675</v>
      </c>
      <c r="AP201" s="30">
        <v>101.52809832257148</v>
      </c>
      <c r="AQ201" s="31">
        <v>1.4858316329392602</v>
      </c>
      <c r="AR201" s="28">
        <v>1.8247699999999999E-2</v>
      </c>
      <c r="AS201" s="28">
        <v>7.9677600000000002</v>
      </c>
      <c r="AT201" t="s">
        <v>155</v>
      </c>
      <c r="AU201">
        <v>1</v>
      </c>
      <c r="AV201" t="s">
        <v>409</v>
      </c>
      <c r="AW201" t="s">
        <v>1006</v>
      </c>
      <c r="AX201" t="s">
        <v>1091</v>
      </c>
      <c r="AY201" s="19" t="s">
        <v>392</v>
      </c>
      <c r="AZ201" s="19" t="s">
        <v>392</v>
      </c>
      <c r="BA201" t="s">
        <v>402</v>
      </c>
      <c r="BB201" s="21" t="s">
        <v>401</v>
      </c>
      <c r="BC201" s="15">
        <v>42045</v>
      </c>
      <c r="BD201" t="s">
        <v>161</v>
      </c>
      <c r="BE201">
        <v>48</v>
      </c>
      <c r="BF201">
        <v>28</v>
      </c>
      <c r="BG201">
        <v>4.04</v>
      </c>
      <c r="BH201">
        <v>1</v>
      </c>
      <c r="BI201">
        <v>0.22</v>
      </c>
      <c r="BJ201">
        <v>0.19</v>
      </c>
      <c r="BK201">
        <v>2.7E-2</v>
      </c>
      <c r="BL201">
        <v>10</v>
      </c>
      <c r="BM201">
        <f t="shared" si="13"/>
        <v>87.557603686635943</v>
      </c>
      <c r="BN201">
        <v>0.191</v>
      </c>
      <c r="BO201">
        <v>15</v>
      </c>
      <c r="BP201">
        <f t="shared" ref="BP201:BP264" si="17">(BH201*(BM201/100)*((100-BL201)/85))*(10000/9)</f>
        <v>1030.0894551368933</v>
      </c>
      <c r="BQ201">
        <f t="shared" si="16"/>
        <v>2154.6666666666665</v>
      </c>
      <c r="BR201">
        <f t="shared" si="14"/>
        <v>1.0300894551368933</v>
      </c>
      <c r="BS201">
        <f t="shared" si="14"/>
        <v>2.1546666666666665</v>
      </c>
      <c r="BT201">
        <f t="shared" si="15"/>
        <v>3.1847561218035598</v>
      </c>
      <c r="BU201">
        <v>1.6811949069539667</v>
      </c>
      <c r="BV201">
        <v>0.10337549635600367</v>
      </c>
      <c r="BW201">
        <v>1.9005184561594473</v>
      </c>
      <c r="BX201">
        <v>0.40507279578620786</v>
      </c>
      <c r="BY201">
        <v>0.25065485051269643</v>
      </c>
      <c r="BZ201">
        <v>0.12093944955250761</v>
      </c>
      <c r="CA201">
        <v>4.5140611456041269</v>
      </c>
      <c r="CB201">
        <v>123.85610865945348</v>
      </c>
      <c r="CC201">
        <v>19.873006592756621</v>
      </c>
      <c r="CD201">
        <v>9.150556744233441</v>
      </c>
      <c r="CE201">
        <v>1.6760669301841733</v>
      </c>
      <c r="CF201" s="25">
        <v>0.78618732261116375</v>
      </c>
      <c r="CG201" s="25">
        <v>0.10553453169347209</v>
      </c>
      <c r="CH201" s="25">
        <v>1.5612243652695887</v>
      </c>
      <c r="CI201" s="25">
        <v>0.33986697467163018</v>
      </c>
      <c r="CJ201" s="25">
        <v>0.13969866619879945</v>
      </c>
      <c r="CK201" s="25">
        <v>17.233421545756901</v>
      </c>
      <c r="CL201" s="25">
        <v>40.497591474518401</v>
      </c>
      <c r="CM201" s="25">
        <v>2.8756398822893328</v>
      </c>
      <c r="CN201" s="25">
        <v>161.74480330623072</v>
      </c>
      <c r="CO201" s="25">
        <v>17.939713268670587</v>
      </c>
      <c r="CP201" s="25">
        <v>1.1262766945218199</v>
      </c>
      <c r="CQ201" s="25">
        <v>0.19870009285051068</v>
      </c>
      <c r="CR201" s="25">
        <v>0.564107513547904</v>
      </c>
      <c r="CS201" s="25">
        <v>0.2271058947861937</v>
      </c>
      <c r="CT201" s="25">
        <v>7.2453993118017992E-2</v>
      </c>
      <c r="CU201" s="25">
        <v>16.694082090528966</v>
      </c>
      <c r="CV201" s="25">
        <v>12.506837051077966</v>
      </c>
      <c r="CW201" s="25">
        <v>1.3625962718210227</v>
      </c>
      <c r="CX201" s="25">
        <v>103.57887777192823</v>
      </c>
      <c r="CY201" s="25">
        <v>9.0772783370153292</v>
      </c>
    </row>
    <row r="202" spans="1:103">
      <c r="A202" t="s">
        <v>177</v>
      </c>
      <c r="B202" t="s">
        <v>1090</v>
      </c>
      <c r="C202" t="s">
        <v>168</v>
      </c>
      <c r="D202" t="s">
        <v>170</v>
      </c>
      <c r="E202" t="s">
        <v>959</v>
      </c>
      <c r="F202" t="s">
        <v>195</v>
      </c>
      <c r="G202" t="s">
        <v>265</v>
      </c>
      <c r="H202">
        <v>11.62602</v>
      </c>
      <c r="I202">
        <v>7.4655800000000001</v>
      </c>
      <c r="J202">
        <v>663</v>
      </c>
      <c r="K202" t="s">
        <v>97</v>
      </c>
      <c r="L202" s="18">
        <v>1</v>
      </c>
      <c r="M202" t="s">
        <v>347</v>
      </c>
      <c r="N202" t="s">
        <v>331</v>
      </c>
      <c r="O202">
        <v>400</v>
      </c>
      <c r="P202" t="s">
        <v>159</v>
      </c>
      <c r="Q202">
        <v>500</v>
      </c>
      <c r="R202">
        <v>10000</v>
      </c>
      <c r="S202" t="s">
        <v>348</v>
      </c>
      <c r="T202">
        <v>4000</v>
      </c>
      <c r="U202" t="s">
        <v>337</v>
      </c>
      <c r="V202">
        <v>3001</v>
      </c>
      <c r="W202">
        <v>2015</v>
      </c>
      <c r="X202">
        <v>1</v>
      </c>
      <c r="Y202" s="19"/>
      <c r="Z202" s="24"/>
      <c r="AA202" s="25"/>
      <c r="AB202" s="26"/>
      <c r="AC202" s="25"/>
      <c r="AD202" s="27"/>
      <c r="AE202" s="27"/>
      <c r="AF202" s="27"/>
      <c r="AG202" s="25"/>
      <c r="AH202" s="25"/>
      <c r="AI202" s="25"/>
      <c r="AJ202" s="28"/>
      <c r="AK202" s="25"/>
      <c r="AL202" s="25"/>
      <c r="AM202" s="29"/>
      <c r="AN202" s="29"/>
      <c r="AO202" s="30"/>
      <c r="AP202" s="30"/>
      <c r="AQ202" s="31"/>
      <c r="AR202" s="28"/>
      <c r="AS202" s="28"/>
      <c r="AT202" t="s">
        <v>156</v>
      </c>
      <c r="AU202">
        <v>2</v>
      </c>
      <c r="AV202" t="s">
        <v>409</v>
      </c>
      <c r="AW202" t="s">
        <v>1006</v>
      </c>
      <c r="AX202" t="s">
        <v>1091</v>
      </c>
      <c r="AY202" s="19" t="s">
        <v>392</v>
      </c>
      <c r="AZ202" s="19" t="s">
        <v>392</v>
      </c>
      <c r="BA202" t="s">
        <v>402</v>
      </c>
      <c r="BB202" s="21" t="s">
        <v>401</v>
      </c>
      <c r="BC202" s="15">
        <v>42045</v>
      </c>
      <c r="BD202" t="s">
        <v>161</v>
      </c>
      <c r="BE202">
        <v>48</v>
      </c>
      <c r="BF202">
        <v>32</v>
      </c>
      <c r="BG202">
        <v>6.32</v>
      </c>
      <c r="BH202">
        <v>0.82</v>
      </c>
      <c r="BI202">
        <v>0.2</v>
      </c>
      <c r="BJ202">
        <v>8.5000000000000006E-2</v>
      </c>
      <c r="BK202">
        <v>1.2E-2</v>
      </c>
      <c r="BL202">
        <v>0</v>
      </c>
      <c r="BM202">
        <f t="shared" si="13"/>
        <v>87.628865979381445</v>
      </c>
      <c r="BN202">
        <v>1.2E-2</v>
      </c>
      <c r="BO202">
        <v>15</v>
      </c>
      <c r="BP202">
        <f t="shared" si="17"/>
        <v>939.28980526918667</v>
      </c>
      <c r="BQ202">
        <f t="shared" si="16"/>
        <v>3370.6666666666665</v>
      </c>
      <c r="BR202">
        <f t="shared" si="14"/>
        <v>0.93928980526918671</v>
      </c>
      <c r="BS202">
        <f t="shared" si="14"/>
        <v>3.3706666666666667</v>
      </c>
      <c r="BT202">
        <f t="shared" si="15"/>
        <v>4.3099564719358536</v>
      </c>
      <c r="BU202">
        <v>1.4111001964636543</v>
      </c>
      <c r="BV202">
        <v>0.15800716160107184</v>
      </c>
      <c r="BW202">
        <v>1.9933094646052283</v>
      </c>
      <c r="BX202">
        <v>0.43467033217164863</v>
      </c>
      <c r="BY202">
        <v>0.24812340699705054</v>
      </c>
      <c r="BZ202">
        <v>0.10654486790237674</v>
      </c>
      <c r="CA202">
        <v>3.8992596515610392</v>
      </c>
      <c r="CB202">
        <v>89.069182906992381</v>
      </c>
      <c r="CC202">
        <v>24.471977616576286</v>
      </c>
      <c r="CD202">
        <v>6.6500424717057172</v>
      </c>
      <c r="CE202">
        <v>1.298876172045633</v>
      </c>
      <c r="CF202" s="25"/>
      <c r="CG202" s="25"/>
      <c r="CH202" s="25"/>
      <c r="CI202" s="25"/>
      <c r="CJ202" s="25"/>
      <c r="CK202" s="25"/>
      <c r="CL202" s="25"/>
      <c r="CM202" s="25"/>
      <c r="CN202" s="25"/>
      <c r="CO202" s="25"/>
      <c r="CP202" s="25">
        <v>0.94336882865440452</v>
      </c>
      <c r="CQ202" s="25">
        <v>0.25309777347531465</v>
      </c>
      <c r="CR202" s="25">
        <v>0.48554470431153995</v>
      </c>
      <c r="CS202" s="25">
        <v>0.1695584907259875</v>
      </c>
      <c r="CT202" s="25">
        <v>7.5205787082221254E-2</v>
      </c>
      <c r="CU202" s="25">
        <v>14.902063410445285</v>
      </c>
      <c r="CV202" s="25">
        <v>18.48502349812501</v>
      </c>
      <c r="CW202" s="25">
        <v>1.3652851643159829</v>
      </c>
      <c r="CX202" s="25">
        <v>49.093249424001925</v>
      </c>
      <c r="CY202" s="25">
        <v>7.120131173331778</v>
      </c>
    </row>
    <row r="203" spans="1:103">
      <c r="A203" t="s">
        <v>177</v>
      </c>
      <c r="B203" t="s">
        <v>1090</v>
      </c>
      <c r="C203" t="s">
        <v>168</v>
      </c>
      <c r="D203" t="s">
        <v>170</v>
      </c>
      <c r="E203" t="s">
        <v>959</v>
      </c>
      <c r="F203" t="s">
        <v>195</v>
      </c>
      <c r="G203" t="s">
        <v>265</v>
      </c>
      <c r="H203">
        <v>11.62602</v>
      </c>
      <c r="I203">
        <v>7.4655800000000001</v>
      </c>
      <c r="J203">
        <v>663</v>
      </c>
      <c r="K203" t="s">
        <v>97</v>
      </c>
      <c r="L203" s="18">
        <v>1</v>
      </c>
      <c r="M203" t="s">
        <v>347</v>
      </c>
      <c r="N203" t="s">
        <v>331</v>
      </c>
      <c r="O203">
        <v>400</v>
      </c>
      <c r="P203" t="s">
        <v>159</v>
      </c>
      <c r="Q203">
        <v>500</v>
      </c>
      <c r="R203">
        <v>10000</v>
      </c>
      <c r="S203" t="s">
        <v>348</v>
      </c>
      <c r="T203">
        <v>4000</v>
      </c>
      <c r="U203" t="s">
        <v>337</v>
      </c>
      <c r="V203">
        <v>3002</v>
      </c>
      <c r="W203">
        <v>2015</v>
      </c>
      <c r="X203">
        <v>1</v>
      </c>
      <c r="Y203" s="19"/>
      <c r="Z203" s="24"/>
      <c r="AA203" s="25"/>
      <c r="AB203" s="26"/>
      <c r="AC203" s="25"/>
      <c r="AD203" s="27"/>
      <c r="AE203" s="27"/>
      <c r="AF203" s="27"/>
      <c r="AG203" s="25"/>
      <c r="AH203" s="25"/>
      <c r="AI203" s="25"/>
      <c r="AJ203" s="28"/>
      <c r="AK203" s="25"/>
      <c r="AL203" s="25"/>
      <c r="AM203" s="29"/>
      <c r="AN203" s="29"/>
      <c r="AO203" s="30"/>
      <c r="AP203" s="30"/>
      <c r="AQ203" s="31"/>
      <c r="AR203" s="28"/>
      <c r="AS203" s="28"/>
      <c r="AT203" t="s">
        <v>157</v>
      </c>
      <c r="AU203">
        <v>3</v>
      </c>
      <c r="AV203" t="s">
        <v>409</v>
      </c>
      <c r="AW203" t="s">
        <v>1006</v>
      </c>
      <c r="AX203" t="s">
        <v>1091</v>
      </c>
      <c r="AY203" s="19" t="s">
        <v>392</v>
      </c>
      <c r="AZ203" s="19" t="s">
        <v>392</v>
      </c>
      <c r="BA203" t="s">
        <v>402</v>
      </c>
      <c r="BB203" s="21" t="s">
        <v>401</v>
      </c>
      <c r="BC203" s="15">
        <v>42045</v>
      </c>
      <c r="BD203" t="s">
        <v>161</v>
      </c>
      <c r="BE203">
        <v>65</v>
      </c>
      <c r="BF203">
        <v>71</v>
      </c>
      <c r="BG203">
        <v>17.100000000000001</v>
      </c>
      <c r="BH203">
        <v>9.4</v>
      </c>
      <c r="BI203">
        <v>1.2</v>
      </c>
      <c r="BJ203">
        <v>0.58199999999999996</v>
      </c>
      <c r="BK203">
        <v>0.105</v>
      </c>
      <c r="BL203">
        <v>13.5</v>
      </c>
      <c r="BM203">
        <f t="shared" si="13"/>
        <v>84.716157205240165</v>
      </c>
      <c r="BN203">
        <v>0.33300000000000002</v>
      </c>
      <c r="BO203">
        <v>25</v>
      </c>
      <c r="BP203">
        <f t="shared" si="17"/>
        <v>9004.2754802066356</v>
      </c>
      <c r="BQ203">
        <f t="shared" si="16"/>
        <v>9120</v>
      </c>
      <c r="BR203">
        <f t="shared" si="14"/>
        <v>9.0042754802066352</v>
      </c>
      <c r="BS203">
        <f t="shared" si="14"/>
        <v>9.1199999999999992</v>
      </c>
      <c r="BT203">
        <f t="shared" si="15"/>
        <v>18.124275480206634</v>
      </c>
      <c r="BU203">
        <v>2.7076631977294228</v>
      </c>
      <c r="BV203">
        <v>0.23057384666951958</v>
      </c>
      <c r="BW203">
        <v>2.6599856092323173</v>
      </c>
      <c r="BX203">
        <v>0.55768644099997355</v>
      </c>
      <c r="BY203">
        <v>0.20800803239935012</v>
      </c>
      <c r="BZ203">
        <v>0.18861507872466612</v>
      </c>
      <c r="CA203">
        <v>6.6208152582155249</v>
      </c>
      <c r="CB203">
        <v>107.39118773439374</v>
      </c>
      <c r="CC203">
        <v>66.679550589717763</v>
      </c>
      <c r="CD203">
        <v>15.629811458523971</v>
      </c>
      <c r="CE203">
        <v>2.8894587413371484</v>
      </c>
      <c r="CF203" s="25">
        <v>0.49901768172888022</v>
      </c>
      <c r="CG203" s="25">
        <v>3.737721021611002E-2</v>
      </c>
      <c r="CH203" s="25">
        <v>0.98896438305497303</v>
      </c>
      <c r="CI203" s="25">
        <v>0.36634082617263558</v>
      </c>
      <c r="CJ203" s="25">
        <v>0.16429883992870617</v>
      </c>
      <c r="CK203" s="25">
        <v>16.814480870354263</v>
      </c>
      <c r="CL203" s="25">
        <v>45.387966242782895</v>
      </c>
      <c r="CM203" s="25">
        <v>2.9502200687626718</v>
      </c>
      <c r="CN203" s="25">
        <v>142.17769155638717</v>
      </c>
      <c r="CO203" s="25">
        <v>19.706163517809635</v>
      </c>
      <c r="CP203" s="25"/>
      <c r="CQ203" s="25"/>
      <c r="CR203" s="25"/>
      <c r="CS203" s="25"/>
      <c r="CT203" s="25"/>
      <c r="CU203" s="25"/>
      <c r="CV203" s="25"/>
      <c r="CW203" s="25"/>
      <c r="CX203" s="25"/>
      <c r="CY203" s="25"/>
    </row>
    <row r="204" spans="1:103">
      <c r="A204" t="s">
        <v>177</v>
      </c>
      <c r="B204" t="s">
        <v>1090</v>
      </c>
      <c r="C204" t="s">
        <v>168</v>
      </c>
      <c r="D204" t="s">
        <v>170</v>
      </c>
      <c r="E204" t="s">
        <v>959</v>
      </c>
      <c r="F204" t="s">
        <v>195</v>
      </c>
      <c r="G204" t="s">
        <v>265</v>
      </c>
      <c r="H204">
        <v>11.62602</v>
      </c>
      <c r="I204">
        <v>7.4655800000000001</v>
      </c>
      <c r="J204">
        <v>663</v>
      </c>
      <c r="K204" t="s">
        <v>97</v>
      </c>
      <c r="L204" s="18">
        <v>1</v>
      </c>
      <c r="M204" t="s">
        <v>347</v>
      </c>
      <c r="N204" t="s">
        <v>331</v>
      </c>
      <c r="O204">
        <v>400</v>
      </c>
      <c r="P204" t="s">
        <v>159</v>
      </c>
      <c r="Q204">
        <v>500</v>
      </c>
      <c r="R204">
        <v>10000</v>
      </c>
      <c r="S204" t="s">
        <v>348</v>
      </c>
      <c r="T204">
        <v>4000</v>
      </c>
      <c r="U204" t="s">
        <v>337</v>
      </c>
      <c r="V204">
        <v>3003</v>
      </c>
      <c r="W204">
        <v>2015</v>
      </c>
      <c r="X204">
        <v>1</v>
      </c>
      <c r="Y204" s="19"/>
      <c r="Z204" s="24"/>
      <c r="AA204" s="25"/>
      <c r="AB204" s="26"/>
      <c r="AC204" s="25"/>
      <c r="AD204" s="27"/>
      <c r="AE204" s="27"/>
      <c r="AF204" s="27"/>
      <c r="AG204" s="25"/>
      <c r="AH204" s="25"/>
      <c r="AI204" s="25"/>
      <c r="AJ204" s="28"/>
      <c r="AK204" s="25"/>
      <c r="AL204" s="25"/>
      <c r="AM204" s="29"/>
      <c r="AN204" s="29"/>
      <c r="AO204" s="30"/>
      <c r="AP204" s="30"/>
      <c r="AQ204" s="31"/>
      <c r="AR204" s="28"/>
      <c r="AS204" s="28"/>
      <c r="AT204" t="s">
        <v>158</v>
      </c>
      <c r="AU204">
        <v>4</v>
      </c>
      <c r="AV204" t="s">
        <v>409</v>
      </c>
      <c r="AW204" t="s">
        <v>1006</v>
      </c>
      <c r="AX204" t="s">
        <v>1091</v>
      </c>
      <c r="AY204" s="19" t="s">
        <v>392</v>
      </c>
      <c r="AZ204" s="19" t="s">
        <v>392</v>
      </c>
      <c r="BA204" t="s">
        <v>402</v>
      </c>
      <c r="BB204" s="21" t="s">
        <v>401</v>
      </c>
      <c r="BC204" s="15">
        <v>42045</v>
      </c>
      <c r="BD204" t="s">
        <v>161</v>
      </c>
      <c r="BE204">
        <v>42</v>
      </c>
      <c r="BF204">
        <v>43</v>
      </c>
      <c r="BG204">
        <v>9.68</v>
      </c>
      <c r="BH204">
        <v>7.22</v>
      </c>
      <c r="BI204">
        <v>1.02</v>
      </c>
      <c r="BJ204">
        <v>0.56000000000000005</v>
      </c>
      <c r="BK204">
        <v>0.128</v>
      </c>
      <c r="BL204">
        <v>11</v>
      </c>
      <c r="BM204">
        <f t="shared" si="13"/>
        <v>81.395348837209298</v>
      </c>
      <c r="BN204">
        <v>0.20699999999999999</v>
      </c>
      <c r="BO204">
        <v>20</v>
      </c>
      <c r="BP204">
        <f t="shared" si="17"/>
        <v>6836.9965040279676</v>
      </c>
      <c r="BQ204">
        <f t="shared" si="16"/>
        <v>5162.6666666666661</v>
      </c>
      <c r="BR204">
        <f t="shared" si="14"/>
        <v>6.8369965040279679</v>
      </c>
      <c r="BS204">
        <f t="shared" si="14"/>
        <v>5.1626666666666656</v>
      </c>
      <c r="BT204">
        <f t="shared" si="15"/>
        <v>11.999663170694634</v>
      </c>
      <c r="BU204">
        <v>2.6751439539347408</v>
      </c>
      <c r="BV204">
        <v>0.32103575748237184</v>
      </c>
      <c r="BW204">
        <v>2.0917243803657875</v>
      </c>
      <c r="BX204">
        <v>0.64734082567267037</v>
      </c>
      <c r="BY204">
        <v>0.34308386685586495</v>
      </c>
      <c r="BZ204">
        <v>0.18904976247948196</v>
      </c>
      <c r="CA204">
        <v>6.7985595274787256</v>
      </c>
      <c r="CB204">
        <v>110.34329021508778</v>
      </c>
      <c r="CC204">
        <v>58.475090876656409</v>
      </c>
      <c r="CD204">
        <v>14.82930648394216</v>
      </c>
      <c r="CE204">
        <v>26.745927400866506</v>
      </c>
      <c r="CF204" s="25"/>
      <c r="CG204" s="25"/>
      <c r="CH204" s="25"/>
      <c r="CI204" s="25"/>
      <c r="CJ204" s="25"/>
      <c r="CK204" s="25"/>
      <c r="CL204" s="25"/>
      <c r="CM204" s="25"/>
      <c r="CN204" s="25"/>
      <c r="CO204" s="25"/>
      <c r="CP204" s="25">
        <v>1.1353670162059106</v>
      </c>
      <c r="CQ204" s="25">
        <v>0.15100095328884652</v>
      </c>
      <c r="CR204" s="25">
        <v>0.44605468420199035</v>
      </c>
      <c r="CS204" s="25">
        <v>0.13196934152576725</v>
      </c>
      <c r="CT204" s="25">
        <v>7.1933881516852399E-2</v>
      </c>
      <c r="CU204" s="25">
        <v>16.876894338409322</v>
      </c>
      <c r="CV204" s="25">
        <v>12.643795943623369</v>
      </c>
      <c r="CW204" s="25">
        <v>2.0763270900868989</v>
      </c>
      <c r="CX204" s="25">
        <v>32.339294547694706</v>
      </c>
      <c r="CY204" s="25">
        <v>6.5178603937852637</v>
      </c>
    </row>
    <row r="205" spans="1:103">
      <c r="A205" t="s">
        <v>177</v>
      </c>
      <c r="B205" t="s">
        <v>1090</v>
      </c>
      <c r="C205" t="s">
        <v>168</v>
      </c>
      <c r="D205" t="s">
        <v>170</v>
      </c>
      <c r="E205" t="s">
        <v>959</v>
      </c>
      <c r="F205" t="s">
        <v>195</v>
      </c>
      <c r="G205" t="s">
        <v>265</v>
      </c>
      <c r="H205">
        <v>11.62602</v>
      </c>
      <c r="I205">
        <v>7.4655800000000001</v>
      </c>
      <c r="J205">
        <v>663</v>
      </c>
      <c r="K205" t="s">
        <v>97</v>
      </c>
      <c r="L205" s="18">
        <v>1</v>
      </c>
      <c r="M205" t="s">
        <v>347</v>
      </c>
      <c r="N205" t="s">
        <v>331</v>
      </c>
      <c r="O205">
        <v>400</v>
      </c>
      <c r="P205" t="s">
        <v>159</v>
      </c>
      <c r="Q205">
        <v>500</v>
      </c>
      <c r="R205">
        <v>10000</v>
      </c>
      <c r="S205" t="s">
        <v>348</v>
      </c>
      <c r="T205">
        <v>4000</v>
      </c>
      <c r="U205" t="s">
        <v>337</v>
      </c>
      <c r="V205">
        <v>3004</v>
      </c>
      <c r="W205">
        <v>2015</v>
      </c>
      <c r="X205">
        <v>1</v>
      </c>
      <c r="Y205" s="19"/>
      <c r="Z205" s="24"/>
      <c r="AA205" s="25"/>
      <c r="AB205" s="26"/>
      <c r="AC205" s="25"/>
      <c r="AD205" s="27"/>
      <c r="AE205" s="27"/>
      <c r="AF205" s="27"/>
      <c r="AG205" s="25"/>
      <c r="AH205" s="25"/>
      <c r="AI205" s="25"/>
      <c r="AJ205" s="28"/>
      <c r="AK205" s="25"/>
      <c r="AL205" s="25"/>
      <c r="AM205" s="29"/>
      <c r="AN205" s="29"/>
      <c r="AO205" s="30"/>
      <c r="AP205" s="30"/>
      <c r="AQ205" s="31"/>
      <c r="AR205" s="28"/>
      <c r="AS205" s="28"/>
      <c r="AT205" t="s">
        <v>159</v>
      </c>
      <c r="AU205">
        <v>5</v>
      </c>
      <c r="AV205" t="s">
        <v>409</v>
      </c>
      <c r="AW205" t="s">
        <v>1006</v>
      </c>
      <c r="AX205" t="s">
        <v>1091</v>
      </c>
      <c r="AY205" s="19" t="s">
        <v>392</v>
      </c>
      <c r="AZ205" s="19" t="s">
        <v>392</v>
      </c>
      <c r="BA205" t="s">
        <v>402</v>
      </c>
      <c r="BB205" s="21" t="s">
        <v>401</v>
      </c>
      <c r="BC205" s="15">
        <v>42045</v>
      </c>
      <c r="BD205" t="s">
        <v>161</v>
      </c>
      <c r="BE205">
        <v>35</v>
      </c>
      <c r="BF205">
        <v>34</v>
      </c>
      <c r="BG205">
        <v>8.42</v>
      </c>
      <c r="BH205">
        <v>6.6</v>
      </c>
      <c r="BI205">
        <v>1.1000000000000001</v>
      </c>
      <c r="BJ205">
        <v>0.54700000000000004</v>
      </c>
      <c r="BK205">
        <v>4.5999999999999999E-2</v>
      </c>
      <c r="BL205">
        <v>8.9</v>
      </c>
      <c r="BM205">
        <f t="shared" si="13"/>
        <v>92.242833052276552</v>
      </c>
      <c r="BN205">
        <v>0.24399999999999999</v>
      </c>
      <c r="BO205">
        <v>25</v>
      </c>
      <c r="BP205">
        <f t="shared" si="17"/>
        <v>7249.9249413087309</v>
      </c>
      <c r="BQ205">
        <f t="shared" si="16"/>
        <v>4490.6666666666661</v>
      </c>
      <c r="BR205">
        <f t="shared" si="14"/>
        <v>7.2499249413087306</v>
      </c>
      <c r="BS205">
        <f t="shared" si="14"/>
        <v>4.4906666666666659</v>
      </c>
      <c r="BT205">
        <f t="shared" si="15"/>
        <v>11.740591607975396</v>
      </c>
      <c r="BU205">
        <v>2.5111542192046561</v>
      </c>
      <c r="BV205">
        <v>0.27912105591319258</v>
      </c>
      <c r="BW205">
        <v>2.1778965808606294</v>
      </c>
      <c r="BX205">
        <v>0.60422755285929564</v>
      </c>
      <c r="BY205">
        <v>0.34533203453789063</v>
      </c>
      <c r="BZ205">
        <v>0.19531563242381506</v>
      </c>
      <c r="CA205">
        <v>8.0726998148799289</v>
      </c>
      <c r="CB205">
        <v>133.00754118034706</v>
      </c>
      <c r="CC205">
        <v>39.587764024770557</v>
      </c>
      <c r="CD205">
        <v>12.679171285070272</v>
      </c>
      <c r="CE205">
        <v>3.9479277352802113</v>
      </c>
      <c r="CF205" s="25">
        <v>0.57886904761904767</v>
      </c>
      <c r="CG205" s="25">
        <v>3.1567460317460314E-2</v>
      </c>
      <c r="CH205" s="25">
        <v>0.74600445626568845</v>
      </c>
      <c r="CI205" s="25">
        <v>0.32408946441152997</v>
      </c>
      <c r="CJ205" s="25">
        <v>0.19716995209231852</v>
      </c>
      <c r="CK205" s="25">
        <v>23.286011547755919</v>
      </c>
      <c r="CL205" s="25">
        <v>51.969525699087654</v>
      </c>
      <c r="CM205" s="25">
        <v>5.7007370650673215</v>
      </c>
      <c r="CN205" s="25">
        <v>348.84413343849855</v>
      </c>
      <c r="CO205" s="25">
        <v>21.829462820903267</v>
      </c>
      <c r="CP205" s="25"/>
      <c r="CQ205" s="25"/>
      <c r="CR205" s="25"/>
      <c r="CS205" s="25"/>
      <c r="CT205" s="25"/>
      <c r="CU205" s="25"/>
      <c r="CV205" s="25"/>
      <c r="CW205" s="25"/>
      <c r="CX205" s="25"/>
      <c r="CY205" s="25"/>
    </row>
    <row r="206" spans="1:103">
      <c r="A206" t="s">
        <v>177</v>
      </c>
      <c r="B206" t="s">
        <v>1090</v>
      </c>
      <c r="C206" t="s">
        <v>168</v>
      </c>
      <c r="D206" t="s">
        <v>170</v>
      </c>
      <c r="E206" t="s">
        <v>959</v>
      </c>
      <c r="F206" t="s">
        <v>195</v>
      </c>
      <c r="G206" t="s">
        <v>265</v>
      </c>
      <c r="H206">
        <v>11.62602</v>
      </c>
      <c r="I206">
        <v>7.4655800000000001</v>
      </c>
      <c r="J206">
        <v>663</v>
      </c>
      <c r="K206" t="s">
        <v>97</v>
      </c>
      <c r="L206" s="18">
        <v>1</v>
      </c>
      <c r="M206" t="s">
        <v>347</v>
      </c>
      <c r="N206" t="s">
        <v>331</v>
      </c>
      <c r="O206">
        <v>400</v>
      </c>
      <c r="P206" t="s">
        <v>159</v>
      </c>
      <c r="Q206">
        <v>500</v>
      </c>
      <c r="R206">
        <v>10000</v>
      </c>
      <c r="S206" t="s">
        <v>348</v>
      </c>
      <c r="T206">
        <v>4000</v>
      </c>
      <c r="U206" t="s">
        <v>337</v>
      </c>
      <c r="V206">
        <v>3005</v>
      </c>
      <c r="W206">
        <v>2015</v>
      </c>
      <c r="X206">
        <v>1</v>
      </c>
      <c r="Y206" s="19"/>
      <c r="Z206" s="24"/>
      <c r="AA206" s="25"/>
      <c r="AB206" s="26"/>
      <c r="AC206" s="25"/>
      <c r="AD206" s="27"/>
      <c r="AE206" s="27"/>
      <c r="AF206" s="27"/>
      <c r="AG206" s="25"/>
      <c r="AH206" s="25"/>
      <c r="AI206" s="25"/>
      <c r="AJ206" s="28"/>
      <c r="AK206" s="25"/>
      <c r="AL206" s="25"/>
      <c r="AM206" s="29"/>
      <c r="AN206" s="29"/>
      <c r="AO206" s="30"/>
      <c r="AP206" s="30"/>
      <c r="AQ206" s="31"/>
      <c r="AR206" s="28"/>
      <c r="AS206" s="28"/>
      <c r="AT206" t="s">
        <v>160</v>
      </c>
      <c r="AU206">
        <v>6</v>
      </c>
      <c r="AV206" t="s">
        <v>409</v>
      </c>
      <c r="AW206" t="s">
        <v>1006</v>
      </c>
      <c r="AX206" t="s">
        <v>1091</v>
      </c>
      <c r="AY206" s="19" t="s">
        <v>392</v>
      </c>
      <c r="AZ206" s="19" t="s">
        <v>392</v>
      </c>
      <c r="BA206" t="s">
        <v>402</v>
      </c>
      <c r="BB206" s="21" t="s">
        <v>401</v>
      </c>
      <c r="BC206" s="15">
        <v>42045</v>
      </c>
      <c r="BD206" t="s">
        <v>161</v>
      </c>
      <c r="BE206">
        <v>62</v>
      </c>
      <c r="BF206">
        <v>51</v>
      </c>
      <c r="BG206">
        <v>14.7</v>
      </c>
      <c r="BH206">
        <v>5.82</v>
      </c>
      <c r="BI206">
        <v>0.8</v>
      </c>
      <c r="BJ206">
        <v>0.29899999999999999</v>
      </c>
      <c r="BK206">
        <v>0.06</v>
      </c>
      <c r="BL206">
        <v>9</v>
      </c>
      <c r="BM206">
        <f t="shared" si="13"/>
        <v>83.286908077994426</v>
      </c>
      <c r="BN206">
        <v>0.192</v>
      </c>
      <c r="BO206">
        <v>24</v>
      </c>
      <c r="BP206">
        <f t="shared" si="17"/>
        <v>5766.066961603583</v>
      </c>
      <c r="BQ206">
        <f t="shared" si="16"/>
        <v>7839.9999999999991</v>
      </c>
      <c r="BR206">
        <f t="shared" si="14"/>
        <v>5.7660669616035829</v>
      </c>
      <c r="BS206">
        <f t="shared" si="14"/>
        <v>7.839999999999999</v>
      </c>
      <c r="BT206">
        <f t="shared" si="15"/>
        <v>13.606066961603581</v>
      </c>
      <c r="BU206">
        <v>2.328716528162512</v>
      </c>
      <c r="BV206">
        <v>0.27846465368805584</v>
      </c>
      <c r="BW206">
        <v>2.8736124296751218</v>
      </c>
      <c r="BX206">
        <v>0.54085965152297932</v>
      </c>
      <c r="BY206">
        <v>0.24450260287864603</v>
      </c>
      <c r="BZ206">
        <v>0.18786582701715743</v>
      </c>
      <c r="CA206">
        <v>5.2930174097307159</v>
      </c>
      <c r="CB206">
        <v>126.16855666068307</v>
      </c>
      <c r="CC206">
        <v>56.402149081091316</v>
      </c>
      <c r="CD206">
        <v>12.345978956181693</v>
      </c>
      <c r="CE206">
        <v>3.6811571216788574</v>
      </c>
      <c r="CF206" s="25"/>
      <c r="CG206" s="25"/>
      <c r="CH206" s="25"/>
      <c r="CI206" s="25"/>
      <c r="CJ206" s="25"/>
      <c r="CK206" s="25"/>
      <c r="CL206" s="25"/>
      <c r="CM206" s="25"/>
      <c r="CN206" s="25"/>
      <c r="CO206" s="25"/>
      <c r="CP206" s="25">
        <v>1.2481167608286252</v>
      </c>
      <c r="CQ206" s="25">
        <v>0.33163841807909605</v>
      </c>
      <c r="CR206" s="25">
        <v>0.4940056976070093</v>
      </c>
      <c r="CS206" s="25">
        <v>0.16997777482768378</v>
      </c>
      <c r="CT206" s="25">
        <v>7.5391755893008144E-2</v>
      </c>
      <c r="CU206" s="25">
        <v>13.100349500811426</v>
      </c>
      <c r="CV206" s="25">
        <v>12.562505465251903</v>
      </c>
      <c r="CW206" s="25">
        <v>1.3686612403899592</v>
      </c>
      <c r="CX206" s="25">
        <v>49.214647172330316</v>
      </c>
      <c r="CY206" s="25">
        <v>7.7986197507321533</v>
      </c>
    </row>
    <row r="207" spans="1:103">
      <c r="A207" t="s">
        <v>177</v>
      </c>
      <c r="B207" t="s">
        <v>1090</v>
      </c>
      <c r="C207" t="s">
        <v>168</v>
      </c>
      <c r="D207" t="s">
        <v>170</v>
      </c>
      <c r="E207" t="s">
        <v>959</v>
      </c>
      <c r="F207" t="s">
        <v>196</v>
      </c>
      <c r="G207" t="s">
        <v>266</v>
      </c>
      <c r="H207">
        <v>11.529809999999999</v>
      </c>
      <c r="I207">
        <v>7.3627200000000004</v>
      </c>
      <c r="J207">
        <v>691</v>
      </c>
      <c r="K207" t="s">
        <v>98</v>
      </c>
      <c r="L207" s="18">
        <v>2.5</v>
      </c>
      <c r="M207" t="s">
        <v>349</v>
      </c>
      <c r="N207" t="s">
        <v>331</v>
      </c>
      <c r="O207">
        <v>1500</v>
      </c>
      <c r="P207" t="s">
        <v>159</v>
      </c>
      <c r="Q207">
        <v>1250</v>
      </c>
      <c r="R207">
        <v>13200</v>
      </c>
      <c r="W207">
        <v>2015</v>
      </c>
      <c r="X207">
        <v>1</v>
      </c>
      <c r="Y207" s="19" t="s">
        <v>392</v>
      </c>
      <c r="Z207" s="24">
        <v>5.9</v>
      </c>
      <c r="AA207" s="32">
        <v>0.63764731252371076</v>
      </c>
      <c r="AB207" s="26">
        <v>4.6354049927737076E-2</v>
      </c>
      <c r="AC207" s="25">
        <v>2.6724600000000001</v>
      </c>
      <c r="AD207" s="27">
        <v>46.8</v>
      </c>
      <c r="AE207" s="27">
        <v>30.800000000000011</v>
      </c>
      <c r="AF207" s="27">
        <v>22.4</v>
      </c>
      <c r="AG207" s="25">
        <v>3.1143831357534286</v>
      </c>
      <c r="AH207" s="25">
        <v>0.68425548420208981</v>
      </c>
      <c r="AI207" s="25">
        <v>0.14508012383387664</v>
      </c>
      <c r="AJ207" s="28">
        <v>8.1743434829732814E-2</v>
      </c>
      <c r="AK207" s="25">
        <v>0</v>
      </c>
      <c r="AL207" s="25">
        <f t="shared" si="5"/>
        <v>4.0254621786191276</v>
      </c>
      <c r="AM207" s="29">
        <v>9.3254568534094702</v>
      </c>
      <c r="AN207" s="29">
        <v>2.5010139245640111</v>
      </c>
      <c r="AO207" s="30">
        <v>14.626516445839044</v>
      </c>
      <c r="AP207" s="30">
        <v>131.93180723013788</v>
      </c>
      <c r="AQ207" s="31">
        <v>1.4446472243294515</v>
      </c>
      <c r="AR207" s="28">
        <v>1.15782E-2</v>
      </c>
      <c r="AS207" s="28">
        <v>6.4497900000000001</v>
      </c>
      <c r="AT207" t="s">
        <v>155</v>
      </c>
      <c r="AU207">
        <v>1</v>
      </c>
      <c r="AV207" t="s">
        <v>409</v>
      </c>
      <c r="AW207" t="s">
        <v>1006</v>
      </c>
      <c r="AX207" t="s">
        <v>1091</v>
      </c>
      <c r="AY207" s="19" t="s">
        <v>392</v>
      </c>
      <c r="AZ207" s="19" t="s">
        <v>392</v>
      </c>
      <c r="BA207" t="s">
        <v>402</v>
      </c>
      <c r="BB207" s="21" t="s">
        <v>401</v>
      </c>
      <c r="BC207" s="15">
        <v>42045</v>
      </c>
      <c r="BD207" t="s">
        <v>161</v>
      </c>
      <c r="BE207">
        <v>32</v>
      </c>
      <c r="BF207">
        <v>37</v>
      </c>
      <c r="BG207">
        <v>10.26</v>
      </c>
      <c r="BH207">
        <v>3.38</v>
      </c>
      <c r="BI207">
        <v>0.62</v>
      </c>
      <c r="BJ207">
        <v>0.30199999999999999</v>
      </c>
      <c r="BK207">
        <v>0.10199999999999999</v>
      </c>
      <c r="BL207">
        <v>9.8000000000000007</v>
      </c>
      <c r="BM207">
        <f t="shared" si="13"/>
        <v>74.752475247524757</v>
      </c>
      <c r="BN207">
        <v>0.313</v>
      </c>
      <c r="BO207">
        <v>18</v>
      </c>
      <c r="BP207">
        <f t="shared" si="17"/>
        <v>2979.1157704005695</v>
      </c>
      <c r="BQ207">
        <f t="shared" si="16"/>
        <v>5471.9999999999991</v>
      </c>
      <c r="BR207">
        <f t="shared" si="14"/>
        <v>2.9791157704005697</v>
      </c>
      <c r="BS207">
        <f t="shared" si="14"/>
        <v>5.4719999999999995</v>
      </c>
      <c r="BT207">
        <f t="shared" si="15"/>
        <v>8.4511157704005697</v>
      </c>
      <c r="BU207">
        <v>1.7900096993210475</v>
      </c>
      <c r="BV207">
        <v>0.2112192931476097</v>
      </c>
      <c r="BW207">
        <v>1.9306647721229648</v>
      </c>
      <c r="BX207">
        <v>0.5928111654412872</v>
      </c>
      <c r="BY207">
        <v>0.34962045666070912</v>
      </c>
      <c r="BZ207">
        <v>0.13901612786606349</v>
      </c>
      <c r="CA207">
        <v>5.1362162381992205</v>
      </c>
      <c r="CB207">
        <v>109.02710175036448</v>
      </c>
      <c r="CC207">
        <v>45.867978114600945</v>
      </c>
      <c r="CD207">
        <v>12.747094826806874</v>
      </c>
      <c r="CE207">
        <v>5.032826411651242</v>
      </c>
      <c r="CF207" s="25">
        <v>0.48447789275634995</v>
      </c>
      <c r="CG207" s="25">
        <v>6.4346190028222019E-2</v>
      </c>
      <c r="CH207" s="25">
        <v>1.086367575245581</v>
      </c>
      <c r="CI207" s="25">
        <v>0.36579350422118245</v>
      </c>
      <c r="CJ207" s="25">
        <v>0.23007672324505918</v>
      </c>
      <c r="CK207" s="25">
        <v>18.520118532039536</v>
      </c>
      <c r="CL207" s="25">
        <v>45.320155536244876</v>
      </c>
      <c r="CM207" s="25">
        <v>5.8142975643714516</v>
      </c>
      <c r="CN207" s="25">
        <v>165.69176314786682</v>
      </c>
      <c r="CO207" s="25">
        <v>47.342123235181084</v>
      </c>
      <c r="CP207" s="25">
        <v>0.96507177033492852</v>
      </c>
      <c r="CQ207" s="25">
        <v>0.24755980861244023</v>
      </c>
      <c r="CR207" s="25">
        <v>0.35346600274734014</v>
      </c>
      <c r="CS207" s="25">
        <v>0.1494504001785831</v>
      </c>
      <c r="CT207" s="25">
        <v>6.9651303226697298E-2</v>
      </c>
      <c r="CU207" s="25">
        <v>14.82890649630466</v>
      </c>
      <c r="CV207" s="25">
        <v>12.469998061236794</v>
      </c>
      <c r="CW207" s="25">
        <v>1.3585827334651435</v>
      </c>
      <c r="CX207" s="25">
        <v>66.401235900461899</v>
      </c>
      <c r="CY207" s="25">
        <v>9.0505411401463594</v>
      </c>
    </row>
    <row r="208" spans="1:103">
      <c r="A208" t="s">
        <v>177</v>
      </c>
      <c r="B208" t="s">
        <v>1090</v>
      </c>
      <c r="C208" t="s">
        <v>168</v>
      </c>
      <c r="D208" t="s">
        <v>170</v>
      </c>
      <c r="E208" t="s">
        <v>959</v>
      </c>
      <c r="F208" t="s">
        <v>196</v>
      </c>
      <c r="G208" t="s">
        <v>266</v>
      </c>
      <c r="H208">
        <v>11.529809999999999</v>
      </c>
      <c r="I208">
        <v>7.3627200000000004</v>
      </c>
      <c r="J208">
        <v>691</v>
      </c>
      <c r="K208" t="s">
        <v>98</v>
      </c>
      <c r="L208" s="18">
        <v>2.5</v>
      </c>
      <c r="M208" t="s">
        <v>349</v>
      </c>
      <c r="N208" t="s">
        <v>331</v>
      </c>
      <c r="O208">
        <v>1500</v>
      </c>
      <c r="P208" t="s">
        <v>159</v>
      </c>
      <c r="Q208">
        <v>1250</v>
      </c>
      <c r="R208">
        <v>13200</v>
      </c>
      <c r="W208">
        <v>2015</v>
      </c>
      <c r="X208">
        <v>1</v>
      </c>
      <c r="Y208" s="19"/>
      <c r="Z208" s="24"/>
      <c r="AA208" s="25"/>
      <c r="AB208" s="26"/>
      <c r="AC208" s="25"/>
      <c r="AD208" s="27"/>
      <c r="AE208" s="27"/>
      <c r="AF208" s="27"/>
      <c r="AG208" s="25"/>
      <c r="AH208" s="25"/>
      <c r="AI208" s="25"/>
      <c r="AJ208" s="28"/>
      <c r="AK208" s="25"/>
      <c r="AL208" s="25"/>
      <c r="AM208" s="29"/>
      <c r="AN208" s="29"/>
      <c r="AO208" s="30"/>
      <c r="AP208" s="30"/>
      <c r="AQ208" s="31"/>
      <c r="AR208" s="28"/>
      <c r="AS208" s="28"/>
      <c r="AT208" t="s">
        <v>156</v>
      </c>
      <c r="AU208">
        <v>2</v>
      </c>
      <c r="AV208" t="s">
        <v>409</v>
      </c>
      <c r="AW208" t="s">
        <v>1006</v>
      </c>
      <c r="AX208" t="s">
        <v>1091</v>
      </c>
      <c r="AY208" s="19" t="s">
        <v>392</v>
      </c>
      <c r="AZ208" s="19" t="s">
        <v>392</v>
      </c>
      <c r="BA208" t="s">
        <v>402</v>
      </c>
      <c r="BB208" s="21" t="s">
        <v>401</v>
      </c>
      <c r="BC208" s="15">
        <v>42045</v>
      </c>
      <c r="BD208" t="s">
        <v>161</v>
      </c>
      <c r="BE208">
        <v>55</v>
      </c>
      <c r="BF208">
        <v>36</v>
      </c>
      <c r="BG208">
        <v>11.04</v>
      </c>
      <c r="BH208">
        <v>2.02</v>
      </c>
      <c r="BI208">
        <v>0.48</v>
      </c>
      <c r="BJ208">
        <v>0.19900000000000001</v>
      </c>
      <c r="BK208">
        <v>5.0999999999999997E-2</v>
      </c>
      <c r="BL208">
        <v>9.8000000000000007</v>
      </c>
      <c r="BM208">
        <f t="shared" ref="BM208:BM277" si="18">((BJ208)/(BJ208+BK208))*100</f>
        <v>79.600000000000009</v>
      </c>
      <c r="BN208">
        <v>0.20599999999999999</v>
      </c>
      <c r="BO208">
        <v>19</v>
      </c>
      <c r="BP208">
        <f t="shared" si="17"/>
        <v>1895.8743006535949</v>
      </c>
      <c r="BQ208">
        <f t="shared" si="16"/>
        <v>5887.9999999999991</v>
      </c>
      <c r="BR208">
        <f t="shared" ref="BR208:BS277" si="19">BP208/1000</f>
        <v>1.895874300653595</v>
      </c>
      <c r="BS208">
        <f t="shared" si="19"/>
        <v>5.887999999999999</v>
      </c>
      <c r="BT208">
        <f t="shared" ref="BT208:BT277" si="20">BR208+BS208</f>
        <v>7.7838743006535935</v>
      </c>
      <c r="BU208">
        <v>1.8051886792452834</v>
      </c>
      <c r="BV208">
        <v>0.22233601969200287</v>
      </c>
      <c r="BW208">
        <v>1.9750880790645966</v>
      </c>
      <c r="BX208">
        <v>0.52428698973040277</v>
      </c>
      <c r="BY208">
        <v>0.30596328685532426</v>
      </c>
      <c r="BZ208">
        <v>0.15135639644094212</v>
      </c>
      <c r="CA208">
        <v>4.8459490671235139</v>
      </c>
      <c r="CB208">
        <v>96.516340083198045</v>
      </c>
      <c r="CC208">
        <v>43.076026070836413</v>
      </c>
      <c r="CD208">
        <v>9.563634401668466</v>
      </c>
      <c r="CE208">
        <v>3.7182167205078556</v>
      </c>
      <c r="CF208" s="25">
        <v>0.63788167938931306</v>
      </c>
      <c r="CG208" s="25">
        <v>0.16798664122137402</v>
      </c>
      <c r="CH208" s="25">
        <v>1.133315199085126</v>
      </c>
      <c r="CI208" s="25">
        <v>0.41631158413716524</v>
      </c>
      <c r="CJ208" s="25">
        <v>0.15667283234701959</v>
      </c>
      <c r="CK208" s="25">
        <v>25.354104063122854</v>
      </c>
      <c r="CL208" s="25">
        <v>22.261003679412411</v>
      </c>
      <c r="CM208" s="25">
        <v>5.7797571828009282</v>
      </c>
      <c r="CN208" s="25">
        <v>141.12191661908727</v>
      </c>
      <c r="CO208" s="25">
        <v>24.689843617692592</v>
      </c>
      <c r="CP208" s="25">
        <v>0.9373795761078999</v>
      </c>
      <c r="CQ208" s="25">
        <v>0.24267822736030828</v>
      </c>
      <c r="CR208" s="25">
        <v>0.42260759401645376</v>
      </c>
      <c r="CS208" s="25">
        <v>0.12926689767199728</v>
      </c>
      <c r="CT208" s="25">
        <v>6.7892574421731952E-2</v>
      </c>
      <c r="CU208" s="25">
        <v>16.531292406564763</v>
      </c>
      <c r="CV208" s="25">
        <v>18.268718981325886</v>
      </c>
      <c r="CW208" s="25">
        <v>0.66459259712992691</v>
      </c>
      <c r="CX208" s="25">
        <v>83.964673616131492</v>
      </c>
      <c r="CY208" s="25">
        <v>10.285622150466969</v>
      </c>
    </row>
    <row r="209" spans="1:103">
      <c r="A209" t="s">
        <v>177</v>
      </c>
      <c r="B209" t="s">
        <v>1090</v>
      </c>
      <c r="C209" t="s">
        <v>168</v>
      </c>
      <c r="D209" t="s">
        <v>170</v>
      </c>
      <c r="E209" t="s">
        <v>959</v>
      </c>
      <c r="F209" t="s">
        <v>196</v>
      </c>
      <c r="G209" t="s">
        <v>266</v>
      </c>
      <c r="H209">
        <v>11.529809999999999</v>
      </c>
      <c r="I209">
        <v>7.3627200000000004</v>
      </c>
      <c r="J209">
        <v>691</v>
      </c>
      <c r="K209" t="s">
        <v>98</v>
      </c>
      <c r="L209" s="18">
        <v>2.5</v>
      </c>
      <c r="M209" t="s">
        <v>349</v>
      </c>
      <c r="N209" t="s">
        <v>331</v>
      </c>
      <c r="O209">
        <v>1500</v>
      </c>
      <c r="P209" t="s">
        <v>159</v>
      </c>
      <c r="Q209">
        <v>1250</v>
      </c>
      <c r="R209">
        <v>13200</v>
      </c>
      <c r="W209">
        <v>2015</v>
      </c>
      <c r="X209">
        <v>1</v>
      </c>
      <c r="Y209" s="19"/>
      <c r="Z209" s="24"/>
      <c r="AA209" s="25"/>
      <c r="AB209" s="26"/>
      <c r="AC209" s="25"/>
      <c r="AD209" s="27"/>
      <c r="AE209" s="27"/>
      <c r="AF209" s="27"/>
      <c r="AG209" s="25"/>
      <c r="AH209" s="25"/>
      <c r="AI209" s="25"/>
      <c r="AJ209" s="28"/>
      <c r="AK209" s="25"/>
      <c r="AL209" s="25"/>
      <c r="AM209" s="29"/>
      <c r="AN209" s="29"/>
      <c r="AO209" s="30"/>
      <c r="AP209" s="30"/>
      <c r="AQ209" s="31"/>
      <c r="AR209" s="28"/>
      <c r="AS209" s="28"/>
      <c r="AT209" t="s">
        <v>157</v>
      </c>
      <c r="AU209">
        <v>3</v>
      </c>
      <c r="AV209" t="s">
        <v>409</v>
      </c>
      <c r="AW209" t="s">
        <v>1006</v>
      </c>
      <c r="AX209" t="s">
        <v>1091</v>
      </c>
      <c r="AY209" s="19" t="s">
        <v>392</v>
      </c>
      <c r="AZ209" s="19" t="s">
        <v>392</v>
      </c>
      <c r="BA209" t="s">
        <v>402</v>
      </c>
      <c r="BB209" s="21" t="s">
        <v>401</v>
      </c>
      <c r="BC209" s="15">
        <v>42045</v>
      </c>
      <c r="BD209" t="s">
        <v>161</v>
      </c>
      <c r="BE209">
        <v>43</v>
      </c>
      <c r="BF209">
        <v>41</v>
      </c>
      <c r="BG209">
        <v>13.66</v>
      </c>
      <c r="BH209">
        <v>7.3</v>
      </c>
      <c r="BI209">
        <v>0.74</v>
      </c>
      <c r="BJ209">
        <v>0.43</v>
      </c>
      <c r="BK209">
        <v>6.5000000000000002E-2</v>
      </c>
      <c r="BL209">
        <v>9</v>
      </c>
      <c r="BM209">
        <f t="shared" si="18"/>
        <v>86.868686868686879</v>
      </c>
      <c r="BN209">
        <v>0.153</v>
      </c>
      <c r="BO209">
        <v>26</v>
      </c>
      <c r="BP209">
        <f t="shared" si="17"/>
        <v>7543.3815276952537</v>
      </c>
      <c r="BQ209">
        <f t="shared" si="16"/>
        <v>7285.333333333333</v>
      </c>
      <c r="BR209">
        <f t="shared" si="19"/>
        <v>7.5433815276952538</v>
      </c>
      <c r="BS209">
        <f t="shared" si="19"/>
        <v>7.285333333333333</v>
      </c>
      <c r="BT209">
        <f t="shared" si="20"/>
        <v>14.828714861028587</v>
      </c>
      <c r="BU209">
        <v>2.3998044965786902</v>
      </c>
      <c r="BV209">
        <v>0.19686974342017219</v>
      </c>
      <c r="BW209">
        <v>2.1442737526662601</v>
      </c>
      <c r="BX209">
        <v>0.48304096587601936</v>
      </c>
      <c r="BY209">
        <v>0.19116871504558602</v>
      </c>
      <c r="BZ209">
        <v>0.17021133166424801</v>
      </c>
      <c r="CA209">
        <v>6.8902481564485925</v>
      </c>
      <c r="CB209">
        <v>247.29714431898296</v>
      </c>
      <c r="CC209">
        <v>34.767184017721931</v>
      </c>
      <c r="CD209">
        <v>14.177026792652125</v>
      </c>
      <c r="CE209">
        <v>5.4341123657283177</v>
      </c>
      <c r="CF209" s="25">
        <v>0.5803571428571429</v>
      </c>
      <c r="CG209" s="25">
        <v>4.2279135338345868E-2</v>
      </c>
      <c r="CH209" s="25">
        <v>0.9022237895516364</v>
      </c>
      <c r="CI209" s="25">
        <v>0.67646970999657319</v>
      </c>
      <c r="CJ209" s="25">
        <v>0.23473449588064468</v>
      </c>
      <c r="CK209" s="25">
        <v>21.687165814780219</v>
      </c>
      <c r="CL209" s="25">
        <v>44.674949590957148</v>
      </c>
      <c r="CM209" s="25">
        <v>5.7315216049375923</v>
      </c>
      <c r="CN209" s="25">
        <v>163.33287206721482</v>
      </c>
      <c r="CO209" s="25">
        <v>25.74665173070764</v>
      </c>
      <c r="CP209" s="25">
        <v>0.97242647058823539</v>
      </c>
      <c r="CQ209" s="25">
        <v>0.25041360294117648</v>
      </c>
      <c r="CR209" s="25">
        <v>0.37954994470390402</v>
      </c>
      <c r="CS209" s="25">
        <v>0.17073773507281501</v>
      </c>
      <c r="CT209" s="25">
        <v>7.9682042578660711E-2</v>
      </c>
      <c r="CU209" s="25">
        <v>29.4513134087344</v>
      </c>
      <c r="CV209" s="25">
        <v>18.613583025682757</v>
      </c>
      <c r="CW209" s="25">
        <v>1.3747804411666653</v>
      </c>
      <c r="CX209" s="25">
        <v>85.549699745000339</v>
      </c>
      <c r="CY209" s="25">
        <v>9.8195689127366901</v>
      </c>
    </row>
    <row r="210" spans="1:103">
      <c r="A210" t="s">
        <v>177</v>
      </c>
      <c r="B210" t="s">
        <v>1090</v>
      </c>
      <c r="C210" t="s">
        <v>168</v>
      </c>
      <c r="D210" t="s">
        <v>170</v>
      </c>
      <c r="E210" t="s">
        <v>959</v>
      </c>
      <c r="F210" t="s">
        <v>196</v>
      </c>
      <c r="G210" t="s">
        <v>266</v>
      </c>
      <c r="H210">
        <v>11.529809999999999</v>
      </c>
      <c r="I210">
        <v>7.3627200000000004</v>
      </c>
      <c r="J210">
        <v>691</v>
      </c>
      <c r="K210" t="s">
        <v>98</v>
      </c>
      <c r="L210" s="18">
        <v>2.5</v>
      </c>
      <c r="M210" t="s">
        <v>349</v>
      </c>
      <c r="N210" t="s">
        <v>331</v>
      </c>
      <c r="O210">
        <v>1500</v>
      </c>
      <c r="P210" t="s">
        <v>159</v>
      </c>
      <c r="Q210">
        <v>1250</v>
      </c>
      <c r="R210">
        <v>13200</v>
      </c>
      <c r="W210">
        <v>2015</v>
      </c>
      <c r="X210">
        <v>1</v>
      </c>
      <c r="Y210" s="19"/>
      <c r="Z210" s="24"/>
      <c r="AA210" s="25"/>
      <c r="AB210" s="26"/>
      <c r="AC210" s="25"/>
      <c r="AD210" s="27"/>
      <c r="AE210" s="27"/>
      <c r="AF210" s="27"/>
      <c r="AG210" s="25"/>
      <c r="AH210" s="25"/>
      <c r="AI210" s="25"/>
      <c r="AJ210" s="28"/>
      <c r="AK210" s="25"/>
      <c r="AL210" s="25"/>
      <c r="AM210" s="29"/>
      <c r="AN210" s="29"/>
      <c r="AO210" s="30"/>
      <c r="AP210" s="30"/>
      <c r="AQ210" s="31"/>
      <c r="AR210" s="28"/>
      <c r="AS210" s="28"/>
      <c r="AT210" t="s">
        <v>158</v>
      </c>
      <c r="AU210">
        <v>4</v>
      </c>
      <c r="AV210" t="s">
        <v>409</v>
      </c>
      <c r="AW210" t="s">
        <v>1006</v>
      </c>
      <c r="AX210" t="s">
        <v>1091</v>
      </c>
      <c r="AY210" s="19" t="s">
        <v>392</v>
      </c>
      <c r="AZ210" s="19" t="s">
        <v>392</v>
      </c>
      <c r="BA210" t="s">
        <v>402</v>
      </c>
      <c r="BB210" s="21" t="s">
        <v>401</v>
      </c>
      <c r="BC210" s="15">
        <v>42045</v>
      </c>
      <c r="BD210" t="s">
        <v>161</v>
      </c>
      <c r="BE210">
        <v>29</v>
      </c>
      <c r="BF210">
        <v>29</v>
      </c>
      <c r="BG210">
        <v>9.58</v>
      </c>
      <c r="BH210">
        <v>6.08</v>
      </c>
      <c r="BI210">
        <v>1.08</v>
      </c>
      <c r="BJ210">
        <v>0.52600000000000002</v>
      </c>
      <c r="BK210">
        <v>8.8999999999999996E-2</v>
      </c>
      <c r="BL210">
        <v>10.5</v>
      </c>
      <c r="BM210">
        <f t="shared" si="18"/>
        <v>85.528455284552848</v>
      </c>
      <c r="BN210">
        <v>0.49399999999999999</v>
      </c>
      <c r="BO210">
        <v>23</v>
      </c>
      <c r="BP210">
        <f t="shared" si="17"/>
        <v>6083.8123173388612</v>
      </c>
      <c r="BQ210">
        <f t="shared" si="16"/>
        <v>5109.333333333333</v>
      </c>
      <c r="BR210">
        <f t="shared" si="19"/>
        <v>6.083812317338861</v>
      </c>
      <c r="BS210">
        <f t="shared" si="19"/>
        <v>5.1093333333333328</v>
      </c>
      <c r="BT210">
        <f t="shared" si="20"/>
        <v>11.193145650672193</v>
      </c>
      <c r="BU210">
        <v>2.4604352126607321</v>
      </c>
      <c r="BV210">
        <v>0.20577797422638805</v>
      </c>
      <c r="BW210">
        <v>1.9755305032353618</v>
      </c>
      <c r="BX210">
        <v>0.54867246044836493</v>
      </c>
      <c r="BY210">
        <v>0.3035696080654175</v>
      </c>
      <c r="BZ210">
        <v>0.16829637467554248</v>
      </c>
      <c r="CA210">
        <v>6.1453544370928634</v>
      </c>
      <c r="CB210">
        <v>105.57767880934402</v>
      </c>
      <c r="CC210">
        <v>42.610880377481216</v>
      </c>
      <c r="CD210">
        <v>12.568464578473332</v>
      </c>
      <c r="CE210">
        <v>4.9027580978129564</v>
      </c>
      <c r="CF210" s="25">
        <v>0.76491053677932419</v>
      </c>
      <c r="CG210" s="25">
        <v>4.6252485089463224E-2</v>
      </c>
      <c r="CH210" s="25">
        <v>1.0294633644174276</v>
      </c>
      <c r="CI210" s="25">
        <v>0.23388540838247626</v>
      </c>
      <c r="CJ210" s="25">
        <v>0.12236060682573692</v>
      </c>
      <c r="CK210" s="25">
        <v>17.010147850106499</v>
      </c>
      <c r="CL210" s="25">
        <v>28.920197560998307</v>
      </c>
      <c r="CM210" s="25">
        <v>2.8383835114535305</v>
      </c>
      <c r="CN210" s="25">
        <v>136.78803818164891</v>
      </c>
      <c r="CO210" s="25">
        <v>27.624264489333989</v>
      </c>
      <c r="CP210" s="25">
        <v>1.0282651072124758</v>
      </c>
      <c r="CQ210" s="25">
        <v>0.22153996101364526</v>
      </c>
      <c r="CR210" s="25">
        <v>0.3675130456191445</v>
      </c>
      <c r="CS210" s="25">
        <v>0.1685605986765947</v>
      </c>
      <c r="CT210" s="25">
        <v>6.9582984145552904E-2</v>
      </c>
      <c r="CU210" s="25">
        <v>18.433791696574755</v>
      </c>
      <c r="CV210" s="25">
        <v>24.294179447289363</v>
      </c>
      <c r="CW210" s="25">
        <v>0.66850388264515948</v>
      </c>
      <c r="CX210" s="25">
        <v>31.863483445963052</v>
      </c>
      <c r="CY210" s="25">
        <v>9.6943561654433346</v>
      </c>
    </row>
    <row r="211" spans="1:103">
      <c r="A211" t="s">
        <v>177</v>
      </c>
      <c r="B211" t="s">
        <v>1090</v>
      </c>
      <c r="C211" t="s">
        <v>168</v>
      </c>
      <c r="D211" t="s">
        <v>170</v>
      </c>
      <c r="E211" t="s">
        <v>959</v>
      </c>
      <c r="F211" t="s">
        <v>196</v>
      </c>
      <c r="G211" t="s">
        <v>266</v>
      </c>
      <c r="H211">
        <v>11.529809999999999</v>
      </c>
      <c r="I211">
        <v>7.3627200000000004</v>
      </c>
      <c r="J211">
        <v>691</v>
      </c>
      <c r="K211" t="s">
        <v>98</v>
      </c>
      <c r="L211" s="18">
        <v>2.5</v>
      </c>
      <c r="M211" t="s">
        <v>349</v>
      </c>
      <c r="N211" t="s">
        <v>331</v>
      </c>
      <c r="O211">
        <v>1500</v>
      </c>
      <c r="P211" t="s">
        <v>159</v>
      </c>
      <c r="Q211">
        <v>1250</v>
      </c>
      <c r="R211">
        <v>13200</v>
      </c>
      <c r="W211">
        <v>2015</v>
      </c>
      <c r="X211">
        <v>1</v>
      </c>
      <c r="Y211" s="19"/>
      <c r="Z211" s="24"/>
      <c r="AA211" s="25"/>
      <c r="AB211" s="26"/>
      <c r="AC211" s="25"/>
      <c r="AD211" s="27"/>
      <c r="AE211" s="27"/>
      <c r="AF211" s="27"/>
      <c r="AG211" s="25"/>
      <c r="AH211" s="25"/>
      <c r="AI211" s="25"/>
      <c r="AJ211" s="28"/>
      <c r="AK211" s="25"/>
      <c r="AL211" s="25"/>
      <c r="AM211" s="29"/>
      <c r="AN211" s="29"/>
      <c r="AO211" s="30"/>
      <c r="AP211" s="30"/>
      <c r="AQ211" s="31"/>
      <c r="AR211" s="28"/>
      <c r="AS211" s="28"/>
      <c r="AT211" t="s">
        <v>159</v>
      </c>
      <c r="AU211">
        <v>5</v>
      </c>
      <c r="AV211" t="s">
        <v>409</v>
      </c>
      <c r="AW211" t="s">
        <v>1006</v>
      </c>
      <c r="AX211" t="s">
        <v>1091</v>
      </c>
      <c r="AY211" s="19" t="s">
        <v>392</v>
      </c>
      <c r="AZ211" s="19" t="s">
        <v>392</v>
      </c>
      <c r="BA211" t="s">
        <v>402</v>
      </c>
      <c r="BB211" s="21" t="s">
        <v>401</v>
      </c>
      <c r="BC211" s="15">
        <v>42045</v>
      </c>
      <c r="BD211" t="s">
        <v>161</v>
      </c>
      <c r="BE211">
        <v>58</v>
      </c>
      <c r="BF211">
        <v>60</v>
      </c>
      <c r="BG211">
        <v>19.41</v>
      </c>
      <c r="BH211">
        <v>8.6</v>
      </c>
      <c r="BI211">
        <v>0.92</v>
      </c>
      <c r="BJ211">
        <v>0.435</v>
      </c>
      <c r="BK211">
        <v>1.7000000000000001E-2</v>
      </c>
      <c r="BL211">
        <v>10</v>
      </c>
      <c r="BM211">
        <f t="shared" si="18"/>
        <v>96.238938053097343</v>
      </c>
      <c r="BN211">
        <v>0.34200000000000003</v>
      </c>
      <c r="BO211">
        <v>20</v>
      </c>
      <c r="BP211">
        <f t="shared" si="17"/>
        <v>9737.1160853721994</v>
      </c>
      <c r="BQ211">
        <f t="shared" si="16"/>
        <v>10351.999999999998</v>
      </c>
      <c r="BR211">
        <f t="shared" si="19"/>
        <v>9.7371160853722003</v>
      </c>
      <c r="BS211">
        <f t="shared" si="19"/>
        <v>10.351999999999999</v>
      </c>
      <c r="BT211">
        <f t="shared" si="20"/>
        <v>20.089116085372197</v>
      </c>
      <c r="BU211">
        <v>2.1511516314779273</v>
      </c>
      <c r="BV211">
        <v>0.20169755723031538</v>
      </c>
      <c r="BW211">
        <v>2.3219808663824604</v>
      </c>
      <c r="BX211">
        <v>0.5072535775284186</v>
      </c>
      <c r="BY211">
        <v>0.2381747030468559</v>
      </c>
      <c r="BZ211">
        <v>0.16695294132029437</v>
      </c>
      <c r="CA211">
        <v>5.5788771423730479</v>
      </c>
      <c r="CB211">
        <v>105.59385551562058</v>
      </c>
      <c r="CC211">
        <v>38.855563002619149</v>
      </c>
      <c r="CD211">
        <v>12.62024846624246</v>
      </c>
      <c r="CE211">
        <v>5.6952355274980375</v>
      </c>
      <c r="CF211" s="25"/>
      <c r="CG211" s="25"/>
      <c r="CH211" s="25"/>
      <c r="CI211" s="25"/>
      <c r="CJ211" s="25"/>
      <c r="CK211" s="25"/>
      <c r="CL211" s="25"/>
      <c r="CM211" s="25"/>
      <c r="CN211" s="25"/>
      <c r="CO211" s="25"/>
      <c r="CP211" s="25">
        <v>0.96559633027522951</v>
      </c>
      <c r="CQ211" s="25">
        <v>0.21688073394495411</v>
      </c>
      <c r="CR211" s="25">
        <v>0.41383722446415355</v>
      </c>
      <c r="CS211" s="25">
        <v>0.16692329320134855</v>
      </c>
      <c r="CT211" s="25">
        <v>7.0187065549954561E-2</v>
      </c>
      <c r="CU211" s="25">
        <v>18.254735924874176</v>
      </c>
      <c r="CV211" s="25">
        <v>12.336758645332369</v>
      </c>
      <c r="CW211" s="25">
        <v>2.0259063253931906</v>
      </c>
      <c r="CX211" s="25">
        <v>65.691752078310287</v>
      </c>
      <c r="CY211" s="25">
        <v>9.6001904911796778</v>
      </c>
    </row>
    <row r="212" spans="1:103">
      <c r="A212" t="s">
        <v>177</v>
      </c>
      <c r="B212" t="s">
        <v>1090</v>
      </c>
      <c r="C212" t="s">
        <v>168</v>
      </c>
      <c r="D212" t="s">
        <v>170</v>
      </c>
      <c r="E212" t="s">
        <v>959</v>
      </c>
      <c r="F212" t="s">
        <v>196</v>
      </c>
      <c r="G212" t="s">
        <v>266</v>
      </c>
      <c r="H212">
        <v>11.529809999999999</v>
      </c>
      <c r="I212">
        <v>7.3627200000000004</v>
      </c>
      <c r="J212">
        <v>691</v>
      </c>
      <c r="K212" t="s">
        <v>98</v>
      </c>
      <c r="L212" s="18">
        <v>2.5</v>
      </c>
      <c r="M212" t="s">
        <v>349</v>
      </c>
      <c r="N212" t="s">
        <v>331</v>
      </c>
      <c r="O212">
        <v>1500</v>
      </c>
      <c r="P212" t="s">
        <v>159</v>
      </c>
      <c r="Q212">
        <v>1250</v>
      </c>
      <c r="R212">
        <v>13200</v>
      </c>
      <c r="W212">
        <v>2015</v>
      </c>
      <c r="X212">
        <v>1</v>
      </c>
      <c r="Y212" s="19"/>
      <c r="Z212" s="24"/>
      <c r="AA212" s="25"/>
      <c r="AB212" s="26"/>
      <c r="AC212" s="25"/>
      <c r="AD212" s="27"/>
      <c r="AE212" s="27"/>
      <c r="AF212" s="27"/>
      <c r="AG212" s="25"/>
      <c r="AH212" s="25"/>
      <c r="AI212" s="25"/>
      <c r="AJ212" s="28"/>
      <c r="AK212" s="25"/>
      <c r="AL212" s="25"/>
      <c r="AM212" s="29"/>
      <c r="AN212" s="29"/>
      <c r="AO212" s="30"/>
      <c r="AP212" s="30"/>
      <c r="AQ212" s="31"/>
      <c r="AR212" s="28"/>
      <c r="AS212" s="28"/>
      <c r="AT212" t="s">
        <v>160</v>
      </c>
      <c r="AU212">
        <v>6</v>
      </c>
      <c r="AV212" t="s">
        <v>409</v>
      </c>
      <c r="AW212" t="s">
        <v>1006</v>
      </c>
      <c r="AX212" t="s">
        <v>1091</v>
      </c>
      <c r="AY212" s="19" t="s">
        <v>392</v>
      </c>
      <c r="AZ212" s="19" t="s">
        <v>392</v>
      </c>
      <c r="BA212" t="s">
        <v>402</v>
      </c>
      <c r="BB212" s="21" t="s">
        <v>401</v>
      </c>
      <c r="BC212" s="15">
        <v>42045</v>
      </c>
      <c r="BD212" t="s">
        <v>161</v>
      </c>
      <c r="BE212">
        <v>43</v>
      </c>
      <c r="BF212">
        <v>37</v>
      </c>
      <c r="BG212">
        <v>10.56</v>
      </c>
      <c r="BH212">
        <v>5.64</v>
      </c>
      <c r="BI212">
        <v>1.24</v>
      </c>
      <c r="BJ212">
        <v>0.57699999999999996</v>
      </c>
      <c r="BK212">
        <v>1.2E-2</v>
      </c>
      <c r="BL212">
        <v>8.8000000000000007</v>
      </c>
      <c r="BM212">
        <f t="shared" si="18"/>
        <v>97.962648556876061</v>
      </c>
      <c r="BN212">
        <v>0.44500000000000001</v>
      </c>
      <c r="BO212">
        <v>25</v>
      </c>
      <c r="BP212">
        <f t="shared" si="17"/>
        <v>6586.777988614801</v>
      </c>
      <c r="BQ212">
        <f t="shared" si="16"/>
        <v>5632</v>
      </c>
      <c r="BR212">
        <f t="shared" si="19"/>
        <v>6.5867779886148012</v>
      </c>
      <c r="BS212">
        <f t="shared" si="19"/>
        <v>5.6319999999999997</v>
      </c>
      <c r="BT212">
        <f t="shared" si="20"/>
        <v>12.2187779886148</v>
      </c>
      <c r="BU212">
        <v>2.0270018621973929</v>
      </c>
      <c r="BV212">
        <v>0.19284165626359673</v>
      </c>
      <c r="BW212">
        <v>2.5256331751830627</v>
      </c>
      <c r="BX212">
        <v>0.47241052286302193</v>
      </c>
      <c r="BY212">
        <v>0.21337421641275184</v>
      </c>
      <c r="BZ212">
        <v>0.1632939927889788</v>
      </c>
      <c r="CA212">
        <v>4.2787076398977746</v>
      </c>
      <c r="CB212">
        <v>98.714020405383494</v>
      </c>
      <c r="CC212">
        <v>27.00890310033661</v>
      </c>
      <c r="CD212">
        <v>11.301920161880171</v>
      </c>
      <c r="CE212">
        <v>14.14507720319561</v>
      </c>
      <c r="CF212" s="25"/>
      <c r="CG212" s="25"/>
      <c r="CH212" s="25"/>
      <c r="CI212" s="25"/>
      <c r="CJ212" s="25"/>
      <c r="CK212" s="25"/>
      <c r="CL212" s="25"/>
      <c r="CM212" s="25"/>
      <c r="CN212" s="25"/>
      <c r="CO212" s="25"/>
      <c r="CP212" s="25">
        <v>0.80801886792452837</v>
      </c>
      <c r="CQ212" s="25">
        <v>0.23349056603773588</v>
      </c>
      <c r="CR212" s="25">
        <v>0.35139592366829275</v>
      </c>
      <c r="CS212" s="25">
        <v>0.1868815001164838</v>
      </c>
      <c r="CT212" s="25">
        <v>6.4115246023487296E-2</v>
      </c>
      <c r="CU212" s="25">
        <v>16.547428367918169</v>
      </c>
      <c r="CV212" s="25">
        <v>18.286550820253488</v>
      </c>
      <c r="CW212" s="25">
        <v>1.350626172800633</v>
      </c>
      <c r="CX212" s="25">
        <v>31.70797596208817</v>
      </c>
      <c r="CY212" s="25">
        <v>8.3471406901050678</v>
      </c>
    </row>
    <row r="213" spans="1:103">
      <c r="A213" t="s">
        <v>177</v>
      </c>
      <c r="B213" t="s">
        <v>1090</v>
      </c>
      <c r="C213" t="s">
        <v>168</v>
      </c>
      <c r="D213" t="s">
        <v>170</v>
      </c>
      <c r="E213" t="s">
        <v>959</v>
      </c>
      <c r="F213" t="s">
        <v>196</v>
      </c>
      <c r="G213" t="s">
        <v>267</v>
      </c>
      <c r="H213">
        <v>11.53308</v>
      </c>
      <c r="I213">
        <v>7.3676700000000004</v>
      </c>
      <c r="J213">
        <v>696</v>
      </c>
      <c r="K213" t="s">
        <v>99</v>
      </c>
      <c r="L213" s="18">
        <v>0.7</v>
      </c>
      <c r="M213" t="s">
        <v>326</v>
      </c>
      <c r="P213" t="s">
        <v>159</v>
      </c>
      <c r="Q213">
        <v>250</v>
      </c>
      <c r="R213">
        <v>1700</v>
      </c>
      <c r="W213">
        <v>2015</v>
      </c>
      <c r="X213">
        <v>1</v>
      </c>
      <c r="Y213" s="19" t="s">
        <v>392</v>
      </c>
      <c r="Z213" s="24">
        <v>5.7</v>
      </c>
      <c r="AA213" s="25">
        <v>0.54607700807349469</v>
      </c>
      <c r="AB213" s="26">
        <v>3.2739732866967963E-2</v>
      </c>
      <c r="AC213" s="25">
        <v>4.7202600000000006</v>
      </c>
      <c r="AD213" s="27">
        <v>60.8</v>
      </c>
      <c r="AE213" s="27">
        <v>24.800000000000011</v>
      </c>
      <c r="AF213" s="27">
        <v>14.399999999999999</v>
      </c>
      <c r="AG213" s="25">
        <v>2.3017601428733889</v>
      </c>
      <c r="AH213" s="25">
        <v>1.3782167455551659</v>
      </c>
      <c r="AI213" s="25">
        <v>0.14508012383387664</v>
      </c>
      <c r="AJ213" s="28">
        <v>7.3129414063783649E-2</v>
      </c>
      <c r="AK213" s="25">
        <v>0</v>
      </c>
      <c r="AL213" s="25">
        <f t="shared" si="5"/>
        <v>3.8981864263262147</v>
      </c>
      <c r="AM213" s="29">
        <v>4.6271463796445769</v>
      </c>
      <c r="AN213" s="29">
        <v>1.6290387995133151</v>
      </c>
      <c r="AO213" s="30">
        <v>9.7986696411922694</v>
      </c>
      <c r="AP213" s="30">
        <v>142.06637686599339</v>
      </c>
      <c r="AQ213" s="31">
        <v>1.4851636913376727</v>
      </c>
      <c r="AR213" s="28">
        <v>1.28126E-2</v>
      </c>
      <c r="AS213" s="28">
        <v>5.7572400000000004</v>
      </c>
      <c r="AT213" t="s">
        <v>155</v>
      </c>
      <c r="AU213">
        <v>1</v>
      </c>
      <c r="AV213" t="s">
        <v>409</v>
      </c>
      <c r="AW213" t="s">
        <v>1006</v>
      </c>
      <c r="AX213" t="s">
        <v>1091</v>
      </c>
      <c r="AY213" s="19" t="s">
        <v>392</v>
      </c>
      <c r="AZ213" s="19" t="s">
        <v>392</v>
      </c>
      <c r="BA213" t="s">
        <v>402</v>
      </c>
      <c r="BB213" s="21" t="s">
        <v>401</v>
      </c>
      <c r="BC213" s="15">
        <v>42045</v>
      </c>
      <c r="BD213" t="s">
        <v>161</v>
      </c>
      <c r="BE213">
        <v>62</v>
      </c>
      <c r="BF213">
        <v>60</v>
      </c>
      <c r="BG213">
        <v>9.6</v>
      </c>
      <c r="BH213">
        <v>3.42</v>
      </c>
      <c r="BI213">
        <v>0.2</v>
      </c>
      <c r="BJ213">
        <v>6.2E-2</v>
      </c>
      <c r="BK213">
        <v>0.01</v>
      </c>
      <c r="BL213">
        <v>0</v>
      </c>
      <c r="BM213">
        <f t="shared" si="18"/>
        <v>86.111111111111114</v>
      </c>
      <c r="BN213">
        <v>0.13300000000000001</v>
      </c>
      <c r="BO213">
        <v>20</v>
      </c>
      <c r="BP213">
        <f t="shared" si="17"/>
        <v>3849.6732026143795</v>
      </c>
      <c r="BQ213">
        <f t="shared" si="16"/>
        <v>5119.9999999999991</v>
      </c>
      <c r="BR213">
        <f t="shared" si="19"/>
        <v>3.8496732026143796</v>
      </c>
      <c r="BS213">
        <f t="shared" si="19"/>
        <v>5.1199999999999992</v>
      </c>
      <c r="BT213">
        <f t="shared" si="20"/>
        <v>8.9696732026143788</v>
      </c>
      <c r="BU213">
        <v>1.4678675754625121</v>
      </c>
      <c r="BV213">
        <v>0.12797065021015647</v>
      </c>
      <c r="BW213">
        <v>1.9658519044932992</v>
      </c>
      <c r="BX213">
        <v>0.39612226819069618</v>
      </c>
      <c r="BY213">
        <v>0.17338384520135336</v>
      </c>
      <c r="BZ213">
        <v>0.13233188769774115</v>
      </c>
      <c r="CA213">
        <v>5.5163932235566051</v>
      </c>
      <c r="CB213">
        <v>226.0976552766835</v>
      </c>
      <c r="CC213">
        <v>40.800926989438437</v>
      </c>
      <c r="CD213">
        <v>21.096273980212647</v>
      </c>
      <c r="CE213">
        <v>2.8784792691122898</v>
      </c>
      <c r="CF213" s="25">
        <v>0.43423336547733848</v>
      </c>
      <c r="CG213" s="25">
        <v>4.1870781099324968E-2</v>
      </c>
      <c r="CH213" s="25">
        <v>1.061004908119225</v>
      </c>
      <c r="CI213" s="25">
        <v>0.1858251562957072</v>
      </c>
      <c r="CJ213" s="25">
        <v>0.26085454577528311</v>
      </c>
      <c r="CK213" s="25">
        <v>25.769826538710074</v>
      </c>
      <c r="CL213" s="25">
        <v>48.012104396722798</v>
      </c>
      <c r="CM213" s="25">
        <v>5.6785552087830133</v>
      </c>
      <c r="CN213" s="25">
        <v>208.19216403120507</v>
      </c>
      <c r="CO213" s="25">
        <v>25.508720610628142</v>
      </c>
      <c r="CP213" s="25">
        <v>1.2757490636704121</v>
      </c>
      <c r="CQ213" s="25">
        <v>0.23408239700374531</v>
      </c>
      <c r="CR213" s="25">
        <v>0.32040535002029702</v>
      </c>
      <c r="CS213" s="25">
        <v>0.18552334967959075</v>
      </c>
      <c r="CT213" s="25">
        <v>6.3649292200642194E-2</v>
      </c>
      <c r="CU213" s="25">
        <v>21.750489054214466</v>
      </c>
      <c r="CV213" s="25">
        <v>12.306873086598522</v>
      </c>
      <c r="CW213" s="25">
        <v>1.3408105756145821</v>
      </c>
      <c r="CX213" s="25">
        <v>48.213186328707309</v>
      </c>
      <c r="CY213" s="25">
        <v>8.2864783304386069</v>
      </c>
    </row>
    <row r="214" spans="1:103">
      <c r="A214" t="s">
        <v>177</v>
      </c>
      <c r="B214" t="s">
        <v>1090</v>
      </c>
      <c r="C214" t="s">
        <v>168</v>
      </c>
      <c r="D214" t="s">
        <v>170</v>
      </c>
      <c r="E214" t="s">
        <v>959</v>
      </c>
      <c r="F214" t="s">
        <v>196</v>
      </c>
      <c r="G214" t="s">
        <v>267</v>
      </c>
      <c r="H214">
        <v>11.53308</v>
      </c>
      <c r="I214">
        <v>7.3676700000000004</v>
      </c>
      <c r="J214">
        <v>696</v>
      </c>
      <c r="K214" t="s">
        <v>99</v>
      </c>
      <c r="L214" s="18">
        <v>0.7</v>
      </c>
      <c r="M214" t="s">
        <v>326</v>
      </c>
      <c r="P214" t="s">
        <v>159</v>
      </c>
      <c r="Q214">
        <v>250</v>
      </c>
      <c r="R214">
        <v>1700</v>
      </c>
      <c r="W214">
        <v>2015</v>
      </c>
      <c r="X214">
        <v>1</v>
      </c>
      <c r="Y214" s="19"/>
      <c r="Z214" s="24"/>
      <c r="AA214" s="25"/>
      <c r="AB214" s="26"/>
      <c r="AC214" s="25"/>
      <c r="AD214" s="27"/>
      <c r="AE214" s="27"/>
      <c r="AF214" s="27"/>
      <c r="AG214" s="25"/>
      <c r="AH214" s="25"/>
      <c r="AI214" s="25"/>
      <c r="AJ214" s="28"/>
      <c r="AK214" s="25"/>
      <c r="AL214" s="25"/>
      <c r="AM214" s="29"/>
      <c r="AN214" s="29"/>
      <c r="AO214" s="30"/>
      <c r="AP214" s="30"/>
      <c r="AQ214" s="31"/>
      <c r="AR214" s="28"/>
      <c r="AS214" s="28"/>
      <c r="AT214" t="s">
        <v>156</v>
      </c>
      <c r="AU214">
        <v>2</v>
      </c>
      <c r="AV214" t="s">
        <v>409</v>
      </c>
      <c r="AW214" t="s">
        <v>1006</v>
      </c>
      <c r="AX214" t="s">
        <v>1091</v>
      </c>
      <c r="AY214" s="19" t="s">
        <v>392</v>
      </c>
      <c r="AZ214" s="19" t="s">
        <v>392</v>
      </c>
      <c r="BA214" t="s">
        <v>402</v>
      </c>
      <c r="BB214" s="21" t="s">
        <v>401</v>
      </c>
      <c r="BC214" s="15">
        <v>42045</v>
      </c>
      <c r="BD214" t="s">
        <v>161</v>
      </c>
      <c r="BE214">
        <v>37</v>
      </c>
      <c r="BF214">
        <v>34</v>
      </c>
      <c r="BG214">
        <v>7.74</v>
      </c>
      <c r="BH214">
        <v>3.18</v>
      </c>
      <c r="BI214">
        <v>0.08</v>
      </c>
      <c r="BJ214">
        <v>0.29399999999999998</v>
      </c>
      <c r="BK214">
        <v>7.0999999999999994E-2</v>
      </c>
      <c r="BL214">
        <v>8.9</v>
      </c>
      <c r="BM214">
        <f t="shared" si="18"/>
        <v>80.547945205479451</v>
      </c>
      <c r="BN214">
        <v>0.33600000000000002</v>
      </c>
      <c r="BO214">
        <v>20</v>
      </c>
      <c r="BP214">
        <f t="shared" si="17"/>
        <v>3050.2717163577763</v>
      </c>
      <c r="BQ214">
        <f t="shared" si="16"/>
        <v>4128</v>
      </c>
      <c r="BR214">
        <f t="shared" si="19"/>
        <v>3.0502717163577762</v>
      </c>
      <c r="BS214">
        <f t="shared" si="19"/>
        <v>4.1280000000000001</v>
      </c>
      <c r="BT214">
        <f t="shared" si="20"/>
        <v>7.1782717163577763</v>
      </c>
      <c r="CF214" s="25">
        <v>0.51341948310139174</v>
      </c>
      <c r="CG214" s="25">
        <v>7.7485089463220691E-2</v>
      </c>
      <c r="CH214" s="25">
        <v>1.3810949287227849</v>
      </c>
      <c r="CI214" s="25">
        <v>0.30925193165450038</v>
      </c>
      <c r="CJ214" s="25">
        <v>0.14141739978884374</v>
      </c>
      <c r="CK214" s="25">
        <v>23.469365969391795</v>
      </c>
      <c r="CL214" s="25">
        <v>33.433541025223782</v>
      </c>
      <c r="CM214" s="25">
        <v>2.911019309974979</v>
      </c>
      <c r="CN214" s="25">
        <v>187.18897619428333</v>
      </c>
      <c r="CO214" s="25">
        <v>30.838025129242229</v>
      </c>
      <c r="CP214" s="25">
        <v>0.86988304093567259</v>
      </c>
      <c r="CQ214" s="25">
        <v>0.18464912280701759</v>
      </c>
      <c r="CR214" s="25">
        <v>0.46285944311421795</v>
      </c>
      <c r="CS214" s="25">
        <v>0.14822580200391483</v>
      </c>
      <c r="CT214" s="25">
        <v>7.9831275818866981E-2</v>
      </c>
      <c r="CU214" s="25">
        <v>14.672318475515988</v>
      </c>
      <c r="CV214" s="25">
        <v>18.259816096832065</v>
      </c>
      <c r="CW214" s="25">
        <v>1.4305556371271395</v>
      </c>
      <c r="CX214" s="25">
        <v>86.167554795459267</v>
      </c>
      <c r="CY214" s="25">
        <v>10.280609664038867</v>
      </c>
    </row>
    <row r="215" spans="1:103">
      <c r="A215" t="s">
        <v>177</v>
      </c>
      <c r="B215" t="s">
        <v>1090</v>
      </c>
      <c r="C215" t="s">
        <v>168</v>
      </c>
      <c r="D215" t="s">
        <v>170</v>
      </c>
      <c r="E215" t="s">
        <v>959</v>
      </c>
      <c r="F215" t="s">
        <v>196</v>
      </c>
      <c r="G215" t="s">
        <v>267</v>
      </c>
      <c r="H215">
        <v>11.53308</v>
      </c>
      <c r="I215">
        <v>7.3676700000000004</v>
      </c>
      <c r="J215">
        <v>696</v>
      </c>
      <c r="K215" t="s">
        <v>99</v>
      </c>
      <c r="L215" s="18">
        <v>0.7</v>
      </c>
      <c r="M215" t="s">
        <v>326</v>
      </c>
      <c r="P215" t="s">
        <v>159</v>
      </c>
      <c r="Q215">
        <v>250</v>
      </c>
      <c r="R215">
        <v>1700</v>
      </c>
      <c r="W215">
        <v>2015</v>
      </c>
      <c r="X215">
        <v>1</v>
      </c>
      <c r="Y215" s="19"/>
      <c r="Z215" s="24"/>
      <c r="AA215" s="25"/>
      <c r="AB215" s="26"/>
      <c r="AC215" s="25"/>
      <c r="AD215" s="27"/>
      <c r="AE215" s="27"/>
      <c r="AF215" s="27"/>
      <c r="AG215" s="25"/>
      <c r="AH215" s="25"/>
      <c r="AI215" s="25"/>
      <c r="AJ215" s="28"/>
      <c r="AK215" s="25"/>
      <c r="AL215" s="25"/>
      <c r="AM215" s="29"/>
      <c r="AN215" s="29"/>
      <c r="AO215" s="30"/>
      <c r="AP215" s="30"/>
      <c r="AQ215" s="31"/>
      <c r="AR215" s="28"/>
      <c r="AS215" s="28"/>
      <c r="AT215" t="s">
        <v>157</v>
      </c>
      <c r="AU215">
        <v>3</v>
      </c>
      <c r="AV215" t="s">
        <v>409</v>
      </c>
      <c r="AW215" t="s">
        <v>1006</v>
      </c>
      <c r="AX215" t="s">
        <v>1091</v>
      </c>
      <c r="AY215" s="19" t="s">
        <v>392</v>
      </c>
      <c r="AZ215" s="19" t="s">
        <v>392</v>
      </c>
      <c r="BA215" t="s">
        <v>402</v>
      </c>
      <c r="BB215" s="21" t="s">
        <v>401</v>
      </c>
      <c r="BC215" s="15">
        <v>42045</v>
      </c>
      <c r="BD215" t="s">
        <v>161</v>
      </c>
      <c r="BE215">
        <v>40</v>
      </c>
      <c r="BF215">
        <v>34</v>
      </c>
      <c r="BG215">
        <v>10.36</v>
      </c>
      <c r="BH215">
        <v>4.54</v>
      </c>
      <c r="BI215">
        <v>0.76</v>
      </c>
      <c r="BJ215">
        <v>0.32800000000000001</v>
      </c>
      <c r="BK215">
        <v>0.1</v>
      </c>
      <c r="BL215">
        <v>8.6999999999999993</v>
      </c>
      <c r="BM215">
        <f t="shared" si="18"/>
        <v>76.63551401869158</v>
      </c>
      <c r="BN215">
        <v>0.34300000000000003</v>
      </c>
      <c r="BO215">
        <v>18</v>
      </c>
      <c r="BP215">
        <f t="shared" si="17"/>
        <v>4152.3625923889795</v>
      </c>
      <c r="BQ215">
        <f t="shared" si="16"/>
        <v>5525.333333333333</v>
      </c>
      <c r="BR215">
        <f t="shared" si="19"/>
        <v>4.1523625923889798</v>
      </c>
      <c r="BS215">
        <f t="shared" si="19"/>
        <v>5.5253333333333332</v>
      </c>
      <c r="BT215">
        <f t="shared" si="20"/>
        <v>9.677695925722313</v>
      </c>
      <c r="BU215">
        <v>1.9759090909090911</v>
      </c>
      <c r="BV215">
        <v>0.17104503293442239</v>
      </c>
      <c r="BW215">
        <v>2.5623252533236136</v>
      </c>
      <c r="BX215">
        <v>0.37270543053808236</v>
      </c>
      <c r="BY215">
        <v>0.15010732993397571</v>
      </c>
      <c r="BZ215">
        <v>0.14339397904009438</v>
      </c>
      <c r="CA215">
        <v>5.7657391695249931</v>
      </c>
      <c r="CB215">
        <v>95.69126570430052</v>
      </c>
      <c r="CC215">
        <v>43.959988304329137</v>
      </c>
      <c r="CD215">
        <v>13.096721807301867</v>
      </c>
      <c r="CE215">
        <v>4.378465296480865</v>
      </c>
      <c r="CF215" s="25">
        <v>0.68858447488584484</v>
      </c>
      <c r="CG215" s="25">
        <v>4.1744292237442929E-2</v>
      </c>
      <c r="CH215" s="25">
        <v>0.86219068528198928</v>
      </c>
      <c r="CI215" s="25">
        <v>0.22556664440674173</v>
      </c>
      <c r="CJ215" s="25">
        <v>0.2900448550632978</v>
      </c>
      <c r="CK215" s="25">
        <v>17.680373126993487</v>
      </c>
      <c r="CL215" s="25">
        <v>30.059696617017693</v>
      </c>
      <c r="CM215" s="25">
        <v>5.8229972614752494</v>
      </c>
      <c r="CN215" s="25">
        <v>165.93968099796339</v>
      </c>
      <c r="CO215" s="25">
        <v>22.297625863945079</v>
      </c>
      <c r="CP215" s="25"/>
      <c r="CQ215" s="25"/>
      <c r="CR215" s="25"/>
      <c r="CS215" s="25"/>
      <c r="CT215" s="25"/>
      <c r="CU215" s="25"/>
      <c r="CV215" s="25"/>
      <c r="CW215" s="25"/>
      <c r="CX215" s="25"/>
      <c r="CY215" s="25"/>
    </row>
    <row r="216" spans="1:103">
      <c r="A216" t="s">
        <v>177</v>
      </c>
      <c r="B216" t="s">
        <v>1090</v>
      </c>
      <c r="C216" t="s">
        <v>168</v>
      </c>
      <c r="D216" t="s">
        <v>170</v>
      </c>
      <c r="E216" t="s">
        <v>959</v>
      </c>
      <c r="F216" t="s">
        <v>196</v>
      </c>
      <c r="G216" t="s">
        <v>267</v>
      </c>
      <c r="H216">
        <v>11.53308</v>
      </c>
      <c r="I216">
        <v>7.3676700000000004</v>
      </c>
      <c r="J216">
        <v>696</v>
      </c>
      <c r="K216" t="s">
        <v>99</v>
      </c>
      <c r="L216" s="18">
        <v>0.7</v>
      </c>
      <c r="M216" t="s">
        <v>326</v>
      </c>
      <c r="P216" t="s">
        <v>159</v>
      </c>
      <c r="Q216">
        <v>250</v>
      </c>
      <c r="R216">
        <v>1700</v>
      </c>
      <c r="W216">
        <v>2015</v>
      </c>
      <c r="X216">
        <v>1</v>
      </c>
      <c r="Y216" s="19"/>
      <c r="Z216" s="24"/>
      <c r="AA216" s="25"/>
      <c r="AB216" s="26"/>
      <c r="AC216" s="25"/>
      <c r="AD216" s="27"/>
      <c r="AE216" s="27"/>
      <c r="AF216" s="27"/>
      <c r="AG216" s="25"/>
      <c r="AH216" s="25"/>
      <c r="AI216" s="25"/>
      <c r="AJ216" s="28"/>
      <c r="AK216" s="25"/>
      <c r="AL216" s="25"/>
      <c r="AM216" s="29"/>
      <c r="AN216" s="29"/>
      <c r="AO216" s="30"/>
      <c r="AP216" s="30"/>
      <c r="AQ216" s="31"/>
      <c r="AR216" s="28"/>
      <c r="AS216" s="28"/>
      <c r="AT216" t="s">
        <v>158</v>
      </c>
      <c r="AU216">
        <v>4</v>
      </c>
      <c r="AV216" t="s">
        <v>409</v>
      </c>
      <c r="AW216" t="s">
        <v>1006</v>
      </c>
      <c r="AX216" t="s">
        <v>1091</v>
      </c>
      <c r="AY216" s="19" t="s">
        <v>392</v>
      </c>
      <c r="AZ216" s="19" t="s">
        <v>392</v>
      </c>
      <c r="BA216" t="s">
        <v>402</v>
      </c>
      <c r="BB216" s="21" t="s">
        <v>401</v>
      </c>
      <c r="BC216" s="15">
        <v>42045</v>
      </c>
      <c r="BD216" t="s">
        <v>161</v>
      </c>
      <c r="BE216">
        <v>62</v>
      </c>
      <c r="BF216">
        <v>57</v>
      </c>
      <c r="BG216">
        <v>12.12</v>
      </c>
      <c r="BH216">
        <v>5.82</v>
      </c>
      <c r="BI216">
        <v>0.66</v>
      </c>
      <c r="BJ216">
        <v>0.32</v>
      </c>
      <c r="BK216">
        <v>7.5999999999999998E-2</v>
      </c>
      <c r="BL216">
        <v>9</v>
      </c>
      <c r="BM216">
        <f t="shared" si="18"/>
        <v>80.808080808080803</v>
      </c>
      <c r="BN216">
        <v>0.27300000000000002</v>
      </c>
      <c r="BO216">
        <v>21</v>
      </c>
      <c r="BP216">
        <f t="shared" si="17"/>
        <v>5594.4543473955237</v>
      </c>
      <c r="BQ216">
        <f t="shared" si="16"/>
        <v>6463.9999999999991</v>
      </c>
      <c r="BR216">
        <f t="shared" si="19"/>
        <v>5.5944543473955237</v>
      </c>
      <c r="BS216">
        <f t="shared" si="19"/>
        <v>6.4639999999999995</v>
      </c>
      <c r="BT216">
        <f t="shared" si="20"/>
        <v>12.058454347395523</v>
      </c>
      <c r="BU216">
        <v>1.9052380952380954</v>
      </c>
      <c r="BV216">
        <v>0.17479054411355174</v>
      </c>
      <c r="BW216">
        <v>1.675329400583411</v>
      </c>
      <c r="BX216">
        <v>0.43086112301750201</v>
      </c>
      <c r="BY216">
        <v>0.18594405422607421</v>
      </c>
      <c r="BZ216">
        <v>0.12837309785199819</v>
      </c>
      <c r="CA216">
        <v>5.3182481881482158</v>
      </c>
      <c r="CB216">
        <v>114.41925632669293</v>
      </c>
      <c r="CC216">
        <v>44.920182094477809</v>
      </c>
      <c r="CD216">
        <v>9.5835225225467635</v>
      </c>
      <c r="CE216">
        <v>3.5208900384300095</v>
      </c>
      <c r="CF216" s="25"/>
      <c r="CG216" s="25"/>
      <c r="CH216" s="25"/>
      <c r="CI216" s="25"/>
      <c r="CJ216" s="25"/>
      <c r="CK216" s="25"/>
      <c r="CL216" s="25"/>
      <c r="CM216" s="25"/>
      <c r="CN216" s="25"/>
      <c r="CO216" s="25"/>
      <c r="CP216" s="25">
        <v>1.3018433179723503</v>
      </c>
      <c r="CQ216" s="25">
        <v>0.23935483870967741</v>
      </c>
      <c r="CR216" s="25">
        <v>0.36433949059854703</v>
      </c>
      <c r="CS216" s="25">
        <v>0.13113287962218953</v>
      </c>
      <c r="CT216" s="25">
        <v>7.0235966331898936E-2</v>
      </c>
      <c r="CU216" s="25">
        <v>14.845955380551679</v>
      </c>
      <c r="CV216" s="25">
        <v>12.525338289319205</v>
      </c>
      <c r="CW216" s="25">
        <v>0.77484736088722217</v>
      </c>
      <c r="CX216" s="25">
        <v>106.33253115654347</v>
      </c>
      <c r="CY216" s="25">
        <v>8.4335755789079307</v>
      </c>
    </row>
    <row r="217" spans="1:103">
      <c r="A217" t="s">
        <v>177</v>
      </c>
      <c r="B217" t="s">
        <v>1090</v>
      </c>
      <c r="C217" t="s">
        <v>168</v>
      </c>
      <c r="D217" t="s">
        <v>170</v>
      </c>
      <c r="E217" t="s">
        <v>959</v>
      </c>
      <c r="F217" t="s">
        <v>196</v>
      </c>
      <c r="G217" t="s">
        <v>267</v>
      </c>
      <c r="H217">
        <v>11.53308</v>
      </c>
      <c r="I217">
        <v>7.3676700000000004</v>
      </c>
      <c r="J217">
        <v>696</v>
      </c>
      <c r="K217" t="s">
        <v>99</v>
      </c>
      <c r="L217" s="18">
        <v>0.7</v>
      </c>
      <c r="M217" t="s">
        <v>326</v>
      </c>
      <c r="P217" t="s">
        <v>159</v>
      </c>
      <c r="Q217">
        <v>250</v>
      </c>
      <c r="R217">
        <v>1700</v>
      </c>
      <c r="W217">
        <v>2015</v>
      </c>
      <c r="X217">
        <v>1</v>
      </c>
      <c r="Y217" s="19"/>
      <c r="Z217" s="24"/>
      <c r="AA217" s="25"/>
      <c r="AB217" s="26"/>
      <c r="AC217" s="25"/>
      <c r="AD217" s="27"/>
      <c r="AE217" s="27"/>
      <c r="AF217" s="27"/>
      <c r="AG217" s="25"/>
      <c r="AH217" s="25"/>
      <c r="AI217" s="25"/>
      <c r="AJ217" s="28"/>
      <c r="AK217" s="25"/>
      <c r="AL217" s="25"/>
      <c r="AM217" s="29"/>
      <c r="AN217" s="29"/>
      <c r="AO217" s="30"/>
      <c r="AP217" s="30"/>
      <c r="AQ217" s="31"/>
      <c r="AR217" s="28"/>
      <c r="AS217" s="28"/>
      <c r="AT217" t="s">
        <v>159</v>
      </c>
      <c r="AU217">
        <v>5</v>
      </c>
      <c r="AV217" t="s">
        <v>409</v>
      </c>
      <c r="AW217" t="s">
        <v>1006</v>
      </c>
      <c r="AX217" t="s">
        <v>1091</v>
      </c>
      <c r="AY217" s="19" t="s">
        <v>392</v>
      </c>
      <c r="AZ217" s="19" t="s">
        <v>392</v>
      </c>
      <c r="BA217" t="s">
        <v>402</v>
      </c>
      <c r="BB217" s="21" t="s">
        <v>401</v>
      </c>
      <c r="BC217" s="15">
        <v>42045</v>
      </c>
      <c r="BD217" t="s">
        <v>161</v>
      </c>
      <c r="BE217">
        <v>49</v>
      </c>
      <c r="BF217">
        <v>44</v>
      </c>
      <c r="BG217">
        <v>13.18</v>
      </c>
      <c r="BH217">
        <v>6.32</v>
      </c>
      <c r="BI217">
        <v>0.74</v>
      </c>
      <c r="BJ217">
        <v>0.36899999999999999</v>
      </c>
      <c r="BK217">
        <v>0.13200000000000001</v>
      </c>
      <c r="BL217">
        <v>9.1999999999999993</v>
      </c>
      <c r="BM217">
        <f t="shared" si="18"/>
        <v>73.65269461077844</v>
      </c>
      <c r="BN217">
        <v>0.33700000000000002</v>
      </c>
      <c r="BO217">
        <v>23</v>
      </c>
      <c r="BP217">
        <f t="shared" si="17"/>
        <v>5524.972642949394</v>
      </c>
      <c r="BQ217">
        <f t="shared" si="16"/>
        <v>7029.333333333333</v>
      </c>
      <c r="BR217">
        <f t="shared" si="19"/>
        <v>5.5249726429493942</v>
      </c>
      <c r="BS217">
        <f t="shared" si="19"/>
        <v>7.0293333333333328</v>
      </c>
      <c r="BT217">
        <f t="shared" si="20"/>
        <v>12.554305976282727</v>
      </c>
      <c r="CF217" s="25">
        <v>0.54146576663452273</v>
      </c>
      <c r="CG217" s="25">
        <v>5.3712632594021217E-2</v>
      </c>
      <c r="CH217" s="25">
        <v>1.330059136926782</v>
      </c>
      <c r="CI217" s="25">
        <v>0.30357484305407956</v>
      </c>
      <c r="CJ217" s="25">
        <v>6.5317837574357107E-2</v>
      </c>
      <c r="CK217" s="25">
        <v>14.613629927725812</v>
      </c>
      <c r="CL217" s="25">
        <v>18.034795552579673</v>
      </c>
      <c r="CM217" s="25">
        <v>2.8575803081493514</v>
      </c>
      <c r="CN217" s="25">
        <v>137.71317467176635</v>
      </c>
      <c r="CO217" s="25">
        <v>32.718661437679216</v>
      </c>
      <c r="CP217" s="25">
        <v>1.0953271028037384</v>
      </c>
      <c r="CQ217" s="25">
        <v>0.18785046728971963</v>
      </c>
      <c r="CR217" s="25">
        <v>0.37031345794766124</v>
      </c>
      <c r="CS217" s="25">
        <v>0.11183270593416855</v>
      </c>
      <c r="CT217" s="25">
        <v>6.9959990039828612E-2</v>
      </c>
      <c r="CU217" s="25">
        <v>16.611169155145276</v>
      </c>
      <c r="CV217" s="25">
        <v>12.476122814704985</v>
      </c>
      <c r="CW217" s="25">
        <v>1.4417977246487672</v>
      </c>
      <c r="CX217" s="25">
        <v>50.395844695718303</v>
      </c>
      <c r="CY217" s="25">
        <v>9.0549863961091024</v>
      </c>
    </row>
    <row r="218" spans="1:103">
      <c r="A218" t="s">
        <v>177</v>
      </c>
      <c r="B218" t="s">
        <v>1090</v>
      </c>
      <c r="C218" t="s">
        <v>168</v>
      </c>
      <c r="D218" t="s">
        <v>170</v>
      </c>
      <c r="E218" t="s">
        <v>959</v>
      </c>
      <c r="F218" t="s">
        <v>196</v>
      </c>
      <c r="G218" t="s">
        <v>267</v>
      </c>
      <c r="H218">
        <v>11.53308</v>
      </c>
      <c r="I218">
        <v>7.3676700000000004</v>
      </c>
      <c r="J218">
        <v>696</v>
      </c>
      <c r="K218" t="s">
        <v>99</v>
      </c>
      <c r="L218" s="18">
        <v>0.7</v>
      </c>
      <c r="M218" t="s">
        <v>326</v>
      </c>
      <c r="P218" t="s">
        <v>159</v>
      </c>
      <c r="Q218">
        <v>250</v>
      </c>
      <c r="R218">
        <v>1700</v>
      </c>
      <c r="W218">
        <v>2015</v>
      </c>
      <c r="X218">
        <v>1</v>
      </c>
      <c r="Y218" s="19"/>
      <c r="Z218" s="24"/>
      <c r="AA218" s="25"/>
      <c r="AB218" s="26"/>
      <c r="AC218" s="25"/>
      <c r="AD218" s="27"/>
      <c r="AE218" s="27"/>
      <c r="AF218" s="27"/>
      <c r="AG218" s="25"/>
      <c r="AH218" s="25"/>
      <c r="AI218" s="25"/>
      <c r="AJ218" s="28"/>
      <c r="AK218" s="25"/>
      <c r="AL218" s="25"/>
      <c r="AM218" s="29"/>
      <c r="AN218" s="29"/>
      <c r="AO218" s="30"/>
      <c r="AP218" s="30"/>
      <c r="AQ218" s="31"/>
      <c r="AR218" s="28"/>
      <c r="AS218" s="28"/>
      <c r="AT218" t="s">
        <v>160</v>
      </c>
      <c r="AU218">
        <v>6</v>
      </c>
      <c r="AV218" t="s">
        <v>409</v>
      </c>
      <c r="AW218" t="s">
        <v>1006</v>
      </c>
      <c r="AX218" t="s">
        <v>1091</v>
      </c>
      <c r="AY218" s="19" t="s">
        <v>392</v>
      </c>
      <c r="AZ218" s="19" t="s">
        <v>392</v>
      </c>
      <c r="BA218" t="s">
        <v>402</v>
      </c>
      <c r="BB218" s="21" t="s">
        <v>401</v>
      </c>
      <c r="BC218" s="15">
        <v>42045</v>
      </c>
      <c r="BD218" t="s">
        <v>161</v>
      </c>
      <c r="BE218">
        <v>41</v>
      </c>
      <c r="BF218">
        <v>39</v>
      </c>
      <c r="BG218">
        <v>11.42</v>
      </c>
      <c r="BH218">
        <v>6</v>
      </c>
      <c r="BI218">
        <v>0.86</v>
      </c>
      <c r="BJ218">
        <v>0.48599999999999999</v>
      </c>
      <c r="BK218">
        <v>0.09</v>
      </c>
      <c r="BL218">
        <v>8.8000000000000007</v>
      </c>
      <c r="BM218">
        <f t="shared" si="18"/>
        <v>84.375</v>
      </c>
      <c r="BN218">
        <v>0.29699999999999999</v>
      </c>
      <c r="BO218">
        <v>26</v>
      </c>
      <c r="BP218">
        <f t="shared" si="17"/>
        <v>6035.2941176470586</v>
      </c>
      <c r="BQ218">
        <f t="shared" si="16"/>
        <v>6090.6666666666661</v>
      </c>
      <c r="BR218">
        <f t="shared" si="19"/>
        <v>6.0352941176470587</v>
      </c>
      <c r="BS218">
        <f t="shared" si="19"/>
        <v>6.0906666666666665</v>
      </c>
      <c r="BT218">
        <f t="shared" si="20"/>
        <v>12.125960784313726</v>
      </c>
      <c r="BU218">
        <v>2.5832521908471278</v>
      </c>
      <c r="BV218">
        <v>0.243711528253055</v>
      </c>
      <c r="BW218">
        <v>2.3641184855855988</v>
      </c>
      <c r="BX218">
        <v>0.48386994011281931</v>
      </c>
      <c r="BY218">
        <v>0.19925825260623797</v>
      </c>
      <c r="BZ218">
        <v>0.18932547903330976</v>
      </c>
      <c r="CA218">
        <v>5.6099415518727644</v>
      </c>
      <c r="CB218">
        <v>92.468021696491846</v>
      </c>
      <c r="CC218">
        <v>46.656317644755759</v>
      </c>
      <c r="CD218">
        <v>17.11605972829155</v>
      </c>
      <c r="CE218">
        <v>16.346568972536417</v>
      </c>
      <c r="CF218" s="25"/>
      <c r="CG218" s="25"/>
      <c r="CH218" s="25"/>
      <c r="CI218" s="25"/>
      <c r="CJ218" s="25"/>
      <c r="CK218" s="25"/>
      <c r="CL218" s="25"/>
      <c r="CM218" s="25"/>
      <c r="CN218" s="25"/>
      <c r="CO218" s="25"/>
      <c r="CP218" s="25">
        <v>1.0706051873198847</v>
      </c>
      <c r="CQ218" s="25">
        <v>0.23006724303554277</v>
      </c>
      <c r="CR218" s="25">
        <v>0.41075628988573926</v>
      </c>
      <c r="CS218" s="25">
        <v>0.16956760118705583</v>
      </c>
      <c r="CT218" s="25">
        <v>8.2466706843116397E-2</v>
      </c>
      <c r="CU218" s="25">
        <v>14.91213348774582</v>
      </c>
      <c r="CV218" s="25">
        <v>18.558267771520256</v>
      </c>
      <c r="CW218" s="25">
        <v>1.4539376757726055</v>
      </c>
      <c r="CX218" s="25">
        <v>68.913824324890129</v>
      </c>
      <c r="CY218" s="25">
        <v>11.762449390970419</v>
      </c>
    </row>
    <row r="219" spans="1:103">
      <c r="A219" t="s">
        <v>177</v>
      </c>
      <c r="B219" t="s">
        <v>1090</v>
      </c>
      <c r="C219" t="s">
        <v>168</v>
      </c>
      <c r="D219" t="s">
        <v>170</v>
      </c>
      <c r="E219" t="s">
        <v>959</v>
      </c>
      <c r="F219" t="s">
        <v>197</v>
      </c>
      <c r="G219" t="s">
        <v>268</v>
      </c>
      <c r="H219">
        <v>11.610910000000001</v>
      </c>
      <c r="I219">
        <v>7.4585100000000004</v>
      </c>
      <c r="J219">
        <v>664</v>
      </c>
      <c r="K219" t="s">
        <v>100</v>
      </c>
      <c r="L219" s="18">
        <v>1.5</v>
      </c>
      <c r="M219" t="s">
        <v>326</v>
      </c>
      <c r="N219" t="s">
        <v>346</v>
      </c>
      <c r="O219">
        <v>3000</v>
      </c>
      <c r="P219" t="s">
        <v>159</v>
      </c>
      <c r="Q219">
        <v>500</v>
      </c>
      <c r="R219">
        <v>4000</v>
      </c>
      <c r="W219">
        <v>2015</v>
      </c>
      <c r="X219">
        <v>1</v>
      </c>
      <c r="Y219" s="19" t="s">
        <v>391</v>
      </c>
      <c r="Z219" s="24">
        <v>6.3</v>
      </c>
      <c r="AA219" s="32">
        <v>0.96223204918954608</v>
      </c>
      <c r="AB219" s="26">
        <v>3.1068872288388769E-2</v>
      </c>
      <c r="AC219" s="25">
        <v>4.9250400000000001</v>
      </c>
      <c r="AD219" s="27">
        <v>44.4</v>
      </c>
      <c r="AE219" s="27">
        <v>39.200000000000003</v>
      </c>
      <c r="AF219" s="27">
        <v>16.399999999999999</v>
      </c>
      <c r="AG219" s="25">
        <v>3.0000045173259697</v>
      </c>
      <c r="AH219" s="25">
        <v>0.73749394396555112</v>
      </c>
      <c r="AI219" s="25">
        <v>0.83388644766750053</v>
      </c>
      <c r="AJ219" s="28">
        <v>7.7414811849190843E-2</v>
      </c>
      <c r="AK219" s="25">
        <v>0</v>
      </c>
      <c r="AL219" s="25">
        <f t="shared" si="5"/>
        <v>4.6487997208082126</v>
      </c>
      <c r="AM219" s="29">
        <v>9.3254568534094702</v>
      </c>
      <c r="AN219" s="29">
        <v>2.5010139245640111</v>
      </c>
      <c r="AO219" s="30">
        <v>17.565205805189251</v>
      </c>
      <c r="AP219" s="30">
        <v>152.20094650184888</v>
      </c>
      <c r="AQ219" s="31">
        <v>1.5254807241491313</v>
      </c>
      <c r="AR219" s="28">
        <v>1.90181E-2</v>
      </c>
      <c r="AS219" s="28">
        <v>6.5964900000000002</v>
      </c>
      <c r="AT219" t="s">
        <v>155</v>
      </c>
      <c r="AU219">
        <v>1</v>
      </c>
      <c r="AV219" t="s">
        <v>409</v>
      </c>
      <c r="AW219" t="s">
        <v>1006</v>
      </c>
      <c r="AX219" t="s">
        <v>1091</v>
      </c>
      <c r="AY219" s="19" t="s">
        <v>391</v>
      </c>
      <c r="AZ219" s="19" t="s">
        <v>391</v>
      </c>
      <c r="BA219" t="s">
        <v>402</v>
      </c>
      <c r="BB219" s="21" t="s">
        <v>401</v>
      </c>
      <c r="BC219" s="15">
        <v>42045</v>
      </c>
      <c r="BD219" t="s">
        <v>161</v>
      </c>
      <c r="BE219">
        <v>52</v>
      </c>
      <c r="BF219">
        <v>53</v>
      </c>
      <c r="BG219">
        <v>9.94</v>
      </c>
      <c r="BH219">
        <v>4.84</v>
      </c>
      <c r="BI219">
        <v>0.74</v>
      </c>
      <c r="BJ219">
        <v>0.432</v>
      </c>
      <c r="BK219">
        <v>0.08</v>
      </c>
      <c r="BL219">
        <v>9</v>
      </c>
      <c r="BM219">
        <f t="shared" si="18"/>
        <v>84.375</v>
      </c>
      <c r="BN219">
        <v>0.312</v>
      </c>
      <c r="BO219">
        <v>20</v>
      </c>
      <c r="BP219">
        <f t="shared" si="17"/>
        <v>4857.7941176470586</v>
      </c>
      <c r="BQ219">
        <f t="shared" si="16"/>
        <v>5301.333333333333</v>
      </c>
      <c r="BR219">
        <f t="shared" si="19"/>
        <v>4.8577941176470585</v>
      </c>
      <c r="BS219">
        <f t="shared" si="19"/>
        <v>5.301333333333333</v>
      </c>
      <c r="BT219">
        <f t="shared" si="20"/>
        <v>10.159127450980392</v>
      </c>
      <c r="BU219">
        <v>2.2331081081081083</v>
      </c>
      <c r="BV219">
        <v>0.27189400207924458</v>
      </c>
      <c r="BW219">
        <v>2.464881917247653</v>
      </c>
      <c r="BX219">
        <v>0.38755288639784513</v>
      </c>
      <c r="BY219">
        <v>0.1764915469109713</v>
      </c>
      <c r="BZ219">
        <v>0.19279059691438319</v>
      </c>
      <c r="CA219">
        <v>5.2344703358725386</v>
      </c>
      <c r="CB219">
        <v>102.1223542339371</v>
      </c>
      <c r="CC219">
        <v>39.178170537417422</v>
      </c>
      <c r="CD219">
        <v>15.997110330133266</v>
      </c>
      <c r="CE219">
        <v>21.219881932195467</v>
      </c>
      <c r="CF219" s="25"/>
      <c r="CG219" s="25"/>
      <c r="CH219" s="25"/>
      <c r="CI219" s="25"/>
      <c r="CJ219" s="25"/>
      <c r="CK219" s="25"/>
      <c r="CL219" s="25"/>
      <c r="CM219" s="25"/>
      <c r="CN219" s="25"/>
      <c r="CO219" s="25"/>
      <c r="CP219" s="25"/>
      <c r="CQ219" s="25"/>
      <c r="CR219" s="25"/>
      <c r="CS219" s="25"/>
      <c r="CT219" s="25"/>
      <c r="CU219" s="25"/>
      <c r="CV219" s="25"/>
      <c r="CW219" s="25"/>
      <c r="CX219" s="25"/>
      <c r="CY219" s="25"/>
    </row>
    <row r="220" spans="1:103">
      <c r="A220" t="s">
        <v>177</v>
      </c>
      <c r="B220" t="s">
        <v>1090</v>
      </c>
      <c r="C220" t="s">
        <v>168</v>
      </c>
      <c r="D220" t="s">
        <v>170</v>
      </c>
      <c r="E220" t="s">
        <v>959</v>
      </c>
      <c r="F220" t="s">
        <v>197</v>
      </c>
      <c r="G220" t="s">
        <v>268</v>
      </c>
      <c r="H220">
        <v>11.610910000000001</v>
      </c>
      <c r="I220">
        <v>7.4585100000000004</v>
      </c>
      <c r="J220">
        <v>664</v>
      </c>
      <c r="K220" t="s">
        <v>100</v>
      </c>
      <c r="L220" s="18">
        <v>1.5</v>
      </c>
      <c r="M220" t="s">
        <v>326</v>
      </c>
      <c r="N220" t="s">
        <v>346</v>
      </c>
      <c r="O220">
        <v>3000</v>
      </c>
      <c r="P220" t="s">
        <v>159</v>
      </c>
      <c r="Q220">
        <v>500</v>
      </c>
      <c r="R220">
        <v>4000</v>
      </c>
      <c r="W220">
        <v>2015</v>
      </c>
      <c r="X220">
        <v>1</v>
      </c>
      <c r="Y220" s="19"/>
      <c r="Z220" s="24"/>
      <c r="AA220" s="25"/>
      <c r="AB220" s="26"/>
      <c r="AC220" s="25"/>
      <c r="AD220" s="27"/>
      <c r="AE220" s="27"/>
      <c r="AF220" s="27"/>
      <c r="AG220" s="25"/>
      <c r="AH220" s="25"/>
      <c r="AI220" s="25"/>
      <c r="AJ220" s="28"/>
      <c r="AK220" s="25"/>
      <c r="AL220" s="25"/>
      <c r="AM220" s="29"/>
      <c r="AN220" s="29"/>
      <c r="AO220" s="30"/>
      <c r="AP220" s="30"/>
      <c r="AQ220" s="31"/>
      <c r="AR220" s="28"/>
      <c r="AS220" s="28"/>
      <c r="AT220" t="s">
        <v>156</v>
      </c>
      <c r="AU220">
        <v>2</v>
      </c>
      <c r="AV220" t="s">
        <v>409</v>
      </c>
      <c r="AW220" t="s">
        <v>1006</v>
      </c>
      <c r="AX220" t="s">
        <v>1091</v>
      </c>
      <c r="AY220" s="19" t="s">
        <v>391</v>
      </c>
      <c r="AZ220" s="19" t="s">
        <v>391</v>
      </c>
      <c r="BA220" t="s">
        <v>402</v>
      </c>
      <c r="BB220" s="21" t="s">
        <v>401</v>
      </c>
      <c r="BC220" s="15">
        <v>42045</v>
      </c>
      <c r="BD220" t="s">
        <v>161</v>
      </c>
      <c r="BE220">
        <v>50</v>
      </c>
      <c r="BF220">
        <v>29</v>
      </c>
      <c r="BG220">
        <v>4.08</v>
      </c>
      <c r="BH220">
        <v>1.1399999999999999</v>
      </c>
      <c r="BI220">
        <v>0.36</v>
      </c>
      <c r="BJ220">
        <v>0.125</v>
      </c>
      <c r="BK220">
        <v>5.7000000000000002E-2</v>
      </c>
      <c r="BL220">
        <v>5.0999999999999996</v>
      </c>
      <c r="BM220">
        <f t="shared" si="18"/>
        <v>68.681318681318686</v>
      </c>
      <c r="BN220">
        <v>0.14199999999999999</v>
      </c>
      <c r="BO220">
        <v>19</v>
      </c>
      <c r="BP220">
        <f t="shared" si="17"/>
        <v>971.28851540616233</v>
      </c>
      <c r="BQ220">
        <f t="shared" ref="BQ220:BQ289" si="21">(BG220*0.48)*(10000/9)</f>
        <v>2176</v>
      </c>
      <c r="BR220">
        <f t="shared" si="19"/>
        <v>0.97128851540616234</v>
      </c>
      <c r="BS220">
        <f t="shared" si="19"/>
        <v>2.1760000000000002</v>
      </c>
      <c r="BT220">
        <f t="shared" si="20"/>
        <v>3.1472885154061627</v>
      </c>
      <c r="BU220">
        <v>1.3404255319148934</v>
      </c>
      <c r="BV220">
        <v>0.31027170664693682</v>
      </c>
      <c r="BW220">
        <v>2.577307443486665</v>
      </c>
      <c r="BX220">
        <v>0.44208768354265537</v>
      </c>
      <c r="BY220">
        <v>0.1973159824390886</v>
      </c>
      <c r="BZ220">
        <v>0.12332827574268428</v>
      </c>
      <c r="CA220">
        <v>4.6620618122082425</v>
      </c>
      <c r="CB220">
        <v>85.551970399710726</v>
      </c>
      <c r="CC220">
        <v>21.917511183275089</v>
      </c>
      <c r="CD220">
        <v>13.112028833061185</v>
      </c>
      <c r="CE220">
        <v>4.5338005919131925</v>
      </c>
      <c r="CF220" s="25">
        <v>0.74649859943977592</v>
      </c>
      <c r="CG220" s="25">
        <v>0.2701680672268908</v>
      </c>
      <c r="CH220" s="25">
        <v>1.4969808917585714</v>
      </c>
      <c r="CI220" s="25">
        <v>0.32728561297574621</v>
      </c>
      <c r="CJ220" s="25">
        <v>6.9864618148687871E-2</v>
      </c>
      <c r="CK220" s="25">
        <v>16.623784095197383</v>
      </c>
      <c r="CL220" s="25">
        <v>22.173189069237218</v>
      </c>
      <c r="CM220" s="25">
        <v>2.9167609654187165</v>
      </c>
      <c r="CN220" s="25">
        <v>164.05772209118174</v>
      </c>
      <c r="CO220" s="25">
        <v>30.898849636400495</v>
      </c>
      <c r="CP220" s="25"/>
      <c r="CQ220" s="25"/>
      <c r="CR220" s="25"/>
      <c r="CS220" s="25"/>
      <c r="CT220" s="25"/>
      <c r="CU220" s="25"/>
      <c r="CV220" s="25"/>
      <c r="CW220" s="25"/>
      <c r="CX220" s="25"/>
      <c r="CY220" s="25"/>
    </row>
    <row r="221" spans="1:103">
      <c r="A221" t="s">
        <v>177</v>
      </c>
      <c r="B221" t="s">
        <v>1090</v>
      </c>
      <c r="C221" t="s">
        <v>168</v>
      </c>
      <c r="D221" t="s">
        <v>170</v>
      </c>
      <c r="E221" t="s">
        <v>959</v>
      </c>
      <c r="F221" t="s">
        <v>197</v>
      </c>
      <c r="G221" t="s">
        <v>268</v>
      </c>
      <c r="H221">
        <v>11.610910000000001</v>
      </c>
      <c r="I221">
        <v>7.4585100000000004</v>
      </c>
      <c r="J221">
        <v>664</v>
      </c>
      <c r="K221" t="s">
        <v>100</v>
      </c>
      <c r="L221" s="18">
        <v>1.5</v>
      </c>
      <c r="M221" t="s">
        <v>326</v>
      </c>
      <c r="N221" t="s">
        <v>346</v>
      </c>
      <c r="O221">
        <v>3000</v>
      </c>
      <c r="P221" t="s">
        <v>159</v>
      </c>
      <c r="Q221">
        <v>500</v>
      </c>
      <c r="R221">
        <v>4000</v>
      </c>
      <c r="W221">
        <v>2015</v>
      </c>
      <c r="X221">
        <v>1</v>
      </c>
      <c r="Y221" s="19"/>
      <c r="Z221" s="24"/>
      <c r="AA221" s="25"/>
      <c r="AB221" s="26"/>
      <c r="AC221" s="25"/>
      <c r="AD221" s="27"/>
      <c r="AE221" s="27"/>
      <c r="AF221" s="27"/>
      <c r="AG221" s="25"/>
      <c r="AH221" s="25"/>
      <c r="AI221" s="25"/>
      <c r="AJ221" s="28"/>
      <c r="AK221" s="25"/>
      <c r="AL221" s="25"/>
      <c r="AM221" s="29"/>
      <c r="AN221" s="29"/>
      <c r="AO221" s="30"/>
      <c r="AP221" s="30"/>
      <c r="AQ221" s="31"/>
      <c r="AR221" s="28"/>
      <c r="AS221" s="28"/>
      <c r="AT221" t="s">
        <v>157</v>
      </c>
      <c r="AU221">
        <v>3</v>
      </c>
      <c r="AV221" t="s">
        <v>409</v>
      </c>
      <c r="AW221" t="s">
        <v>1006</v>
      </c>
      <c r="AX221" t="s">
        <v>1091</v>
      </c>
      <c r="AY221" s="19" t="s">
        <v>391</v>
      </c>
      <c r="AZ221" s="19" t="s">
        <v>391</v>
      </c>
      <c r="BA221" t="s">
        <v>402</v>
      </c>
      <c r="BB221" s="21" t="s">
        <v>401</v>
      </c>
      <c r="BC221" s="15">
        <v>42045</v>
      </c>
      <c r="BD221" t="s">
        <v>161</v>
      </c>
      <c r="BE221">
        <v>65</v>
      </c>
      <c r="BF221">
        <v>48</v>
      </c>
      <c r="BG221">
        <v>9.58</v>
      </c>
      <c r="BH221">
        <v>6.34</v>
      </c>
      <c r="BI221">
        <v>0.76</v>
      </c>
      <c r="BJ221">
        <v>0.38</v>
      </c>
      <c r="BK221">
        <v>8.5999999999999993E-2</v>
      </c>
      <c r="BL221">
        <v>11.2</v>
      </c>
      <c r="BM221">
        <f t="shared" si="18"/>
        <v>81.545064377682408</v>
      </c>
      <c r="BN221">
        <v>0.23699999999999999</v>
      </c>
      <c r="BO221">
        <v>21</v>
      </c>
      <c r="BP221">
        <f t="shared" si="17"/>
        <v>6001.2050828915253</v>
      </c>
      <c r="BQ221">
        <f t="shared" si="21"/>
        <v>5109.333333333333</v>
      </c>
      <c r="BR221">
        <f t="shared" si="19"/>
        <v>6.0012050828915253</v>
      </c>
      <c r="BS221">
        <f t="shared" si="19"/>
        <v>5.1093333333333328</v>
      </c>
      <c r="BT221">
        <f t="shared" si="20"/>
        <v>11.110538416224859</v>
      </c>
      <c r="BU221">
        <v>2.4919886899151744</v>
      </c>
      <c r="BV221">
        <v>0.20840782968292787</v>
      </c>
      <c r="BW221">
        <v>1.7431609804271233</v>
      </c>
      <c r="BX221">
        <v>0.58077458073284594</v>
      </c>
      <c r="BY221">
        <v>0.28196408460714301</v>
      </c>
      <c r="BZ221">
        <v>0.14434617726058838</v>
      </c>
      <c r="CA221">
        <v>6.1234651502805963</v>
      </c>
      <c r="CB221">
        <v>116.89615493613222</v>
      </c>
      <c r="CC221">
        <v>50.367838018537981</v>
      </c>
      <c r="CD221">
        <v>12.096780768860269</v>
      </c>
      <c r="CE221">
        <v>2.8305791703216885</v>
      </c>
      <c r="CF221" s="25">
        <v>0.76102941176470595</v>
      </c>
      <c r="CG221" s="25">
        <v>7.5505514705882376E-2</v>
      </c>
      <c r="CH221" s="25">
        <v>2.0066115945936858</v>
      </c>
      <c r="CI221" s="25">
        <v>0.49021234580477663</v>
      </c>
      <c r="CJ221" s="25">
        <v>0.16260431680090895</v>
      </c>
      <c r="CK221" s="25">
        <v>25.531051947910353</v>
      </c>
      <c r="CL221" s="25">
        <v>37.694370228602203</v>
      </c>
      <c r="CM221" s="25">
        <v>5.8200944712152918</v>
      </c>
      <c r="CN221" s="25">
        <v>165.85695932249084</v>
      </c>
      <c r="CO221" s="25">
        <v>33.762527006977052</v>
      </c>
      <c r="CP221" s="25">
        <v>0.93077689243027906</v>
      </c>
      <c r="CQ221" s="25">
        <v>0.23242031872509961</v>
      </c>
      <c r="CR221" s="25">
        <v>0.36919535570796252</v>
      </c>
      <c r="CS221" s="25">
        <v>0.14601984911763474</v>
      </c>
      <c r="CT221" s="25">
        <v>7.2217918136858711E-2</v>
      </c>
      <c r="CU221" s="25">
        <v>16.236361209733932</v>
      </c>
      <c r="CV221" s="25">
        <v>17.98806655338425</v>
      </c>
      <c r="CW221" s="25">
        <v>0.75438811708079045</v>
      </c>
      <c r="CX221" s="25">
        <v>0</v>
      </c>
      <c r="CY221" s="25">
        <v>10.127609712245681</v>
      </c>
    </row>
    <row r="222" spans="1:103">
      <c r="A222" t="s">
        <v>177</v>
      </c>
      <c r="B222" t="s">
        <v>1090</v>
      </c>
      <c r="C222" t="s">
        <v>168</v>
      </c>
      <c r="D222" t="s">
        <v>170</v>
      </c>
      <c r="E222" t="s">
        <v>959</v>
      </c>
      <c r="F222" t="s">
        <v>197</v>
      </c>
      <c r="G222" t="s">
        <v>268</v>
      </c>
      <c r="H222">
        <v>11.610910000000001</v>
      </c>
      <c r="I222">
        <v>7.4585100000000004</v>
      </c>
      <c r="J222">
        <v>664</v>
      </c>
      <c r="K222" t="s">
        <v>100</v>
      </c>
      <c r="L222" s="18">
        <v>1.5</v>
      </c>
      <c r="M222" t="s">
        <v>326</v>
      </c>
      <c r="N222" t="s">
        <v>346</v>
      </c>
      <c r="O222">
        <v>3000</v>
      </c>
      <c r="P222" t="s">
        <v>159</v>
      </c>
      <c r="Q222">
        <v>500</v>
      </c>
      <c r="R222">
        <v>4000</v>
      </c>
      <c r="W222">
        <v>2015</v>
      </c>
      <c r="X222">
        <v>1</v>
      </c>
      <c r="Y222" s="19"/>
      <c r="Z222" s="24"/>
      <c r="AA222" s="25"/>
      <c r="AB222" s="26"/>
      <c r="AC222" s="25"/>
      <c r="AD222" s="27"/>
      <c r="AE222" s="27"/>
      <c r="AF222" s="27"/>
      <c r="AG222" s="25"/>
      <c r="AH222" s="25"/>
      <c r="AI222" s="25"/>
      <c r="AJ222" s="28"/>
      <c r="AK222" s="25"/>
      <c r="AL222" s="25"/>
      <c r="AM222" s="29"/>
      <c r="AN222" s="29"/>
      <c r="AO222" s="30"/>
      <c r="AP222" s="30"/>
      <c r="AQ222" s="31"/>
      <c r="AR222" s="28"/>
      <c r="AS222" s="28"/>
      <c r="AT222" t="s">
        <v>158</v>
      </c>
      <c r="AU222">
        <v>4</v>
      </c>
      <c r="AV222" t="s">
        <v>409</v>
      </c>
      <c r="AW222" t="s">
        <v>1006</v>
      </c>
      <c r="AX222" t="s">
        <v>1091</v>
      </c>
      <c r="AY222" s="19" t="s">
        <v>391</v>
      </c>
      <c r="AZ222" s="19" t="s">
        <v>391</v>
      </c>
      <c r="BA222" t="s">
        <v>402</v>
      </c>
      <c r="BB222" s="21" t="s">
        <v>401</v>
      </c>
      <c r="BC222" s="15">
        <v>42045</v>
      </c>
      <c r="BD222" t="s">
        <v>161</v>
      </c>
      <c r="BE222">
        <v>44</v>
      </c>
      <c r="BF222">
        <v>8.34</v>
      </c>
      <c r="BG222">
        <v>14.56</v>
      </c>
      <c r="BH222">
        <v>8.2200000000000006</v>
      </c>
      <c r="BI222">
        <v>1.06</v>
      </c>
      <c r="BJ222">
        <v>0.56599999999999995</v>
      </c>
      <c r="BK222">
        <v>0.10100000000000001</v>
      </c>
      <c r="BL222">
        <v>9</v>
      </c>
      <c r="BM222">
        <f t="shared" si="18"/>
        <v>84.857571214392806</v>
      </c>
      <c r="BN222">
        <v>0.29899999999999999</v>
      </c>
      <c r="BO222">
        <v>25</v>
      </c>
      <c r="BP222">
        <f t="shared" si="17"/>
        <v>8297.4065908222365</v>
      </c>
      <c r="BQ222">
        <f t="shared" si="21"/>
        <v>7765.3333333333339</v>
      </c>
      <c r="BR222">
        <f t="shared" si="19"/>
        <v>8.2974065908222361</v>
      </c>
      <c r="BS222">
        <f t="shared" si="19"/>
        <v>7.7653333333333343</v>
      </c>
      <c r="BT222">
        <f t="shared" si="20"/>
        <v>16.062739924155572</v>
      </c>
      <c r="BU222">
        <v>2.5549295774647889</v>
      </c>
      <c r="BV222">
        <v>0.32234138251565136</v>
      </c>
      <c r="BW222">
        <v>2.4304909141470579</v>
      </c>
      <c r="BX222">
        <v>0.63775269424635073</v>
      </c>
      <c r="BY222">
        <v>0.25645646452959114</v>
      </c>
      <c r="BZ222">
        <v>0.18273705981251359</v>
      </c>
      <c r="CA222">
        <v>7.8815329682258151</v>
      </c>
      <c r="CB222">
        <v>100.9347421412659</v>
      </c>
      <c r="CC222">
        <v>40.814572467379321</v>
      </c>
      <c r="CD222">
        <v>14.484506820261208</v>
      </c>
      <c r="CE222">
        <v>4.9440919953542837</v>
      </c>
      <c r="CF222" s="25">
        <v>0.98062381852551983</v>
      </c>
      <c r="CG222" s="25">
        <v>0.12282608695652177</v>
      </c>
      <c r="CH222" s="25">
        <v>1.3696363568397751</v>
      </c>
      <c r="CI222" s="25">
        <v>0.39308680966564152</v>
      </c>
      <c r="CJ222" s="25">
        <v>0.14024409778961955</v>
      </c>
      <c r="CK222" s="25">
        <v>23.274646974038131</v>
      </c>
      <c r="CL222" s="25">
        <v>29.41419800737944</v>
      </c>
      <c r="CM222" s="25">
        <v>2.8868673684085686</v>
      </c>
      <c r="CN222" s="25">
        <v>139.12458348977859</v>
      </c>
      <c r="CO222" s="25">
        <v>14.168706971590055</v>
      </c>
      <c r="CP222" s="25"/>
      <c r="CQ222" s="25"/>
      <c r="CR222" s="25"/>
      <c r="CS222" s="25"/>
      <c r="CT222" s="25"/>
      <c r="CU222" s="25"/>
      <c r="CV222" s="25"/>
      <c r="CW222" s="25"/>
      <c r="CX222" s="25"/>
      <c r="CY222" s="25"/>
    </row>
    <row r="223" spans="1:103">
      <c r="A223" t="s">
        <v>177</v>
      </c>
      <c r="B223" t="s">
        <v>1090</v>
      </c>
      <c r="C223" t="s">
        <v>168</v>
      </c>
      <c r="D223" t="s">
        <v>170</v>
      </c>
      <c r="E223" t="s">
        <v>959</v>
      </c>
      <c r="F223" t="s">
        <v>197</v>
      </c>
      <c r="G223" t="s">
        <v>268</v>
      </c>
      <c r="H223">
        <v>11.610910000000001</v>
      </c>
      <c r="I223">
        <v>7.4585100000000004</v>
      </c>
      <c r="J223">
        <v>664</v>
      </c>
      <c r="K223" t="s">
        <v>100</v>
      </c>
      <c r="L223" s="18">
        <v>1.5</v>
      </c>
      <c r="M223" t="s">
        <v>326</v>
      </c>
      <c r="N223" t="s">
        <v>346</v>
      </c>
      <c r="O223">
        <v>3000</v>
      </c>
      <c r="P223" t="s">
        <v>159</v>
      </c>
      <c r="Q223">
        <v>500</v>
      </c>
      <c r="R223">
        <v>4000</v>
      </c>
      <c r="W223">
        <v>2015</v>
      </c>
      <c r="X223">
        <v>1</v>
      </c>
      <c r="Y223" s="19"/>
      <c r="Z223" s="24"/>
      <c r="AA223" s="25"/>
      <c r="AB223" s="26"/>
      <c r="AC223" s="25"/>
      <c r="AD223" s="27"/>
      <c r="AE223" s="27"/>
      <c r="AF223" s="27"/>
      <c r="AG223" s="25"/>
      <c r="AH223" s="25"/>
      <c r="AI223" s="25"/>
      <c r="AJ223" s="28"/>
      <c r="AK223" s="25"/>
      <c r="AL223" s="25"/>
      <c r="AM223" s="29"/>
      <c r="AN223" s="29"/>
      <c r="AO223" s="30"/>
      <c r="AP223" s="30"/>
      <c r="AQ223" s="31"/>
      <c r="AR223" s="28"/>
      <c r="AS223" s="28"/>
      <c r="AT223" t="s">
        <v>159</v>
      </c>
      <c r="AU223">
        <v>5</v>
      </c>
      <c r="AV223" t="s">
        <v>409</v>
      </c>
      <c r="AW223" t="s">
        <v>1006</v>
      </c>
      <c r="AX223" t="s">
        <v>1091</v>
      </c>
      <c r="AY223" s="19" t="s">
        <v>391</v>
      </c>
      <c r="AZ223" s="19" t="s">
        <v>391</v>
      </c>
      <c r="BA223" t="s">
        <v>402</v>
      </c>
      <c r="BB223" s="21" t="s">
        <v>401</v>
      </c>
      <c r="BC223" s="15">
        <v>42045</v>
      </c>
      <c r="BD223" t="s">
        <v>161</v>
      </c>
      <c r="BE223">
        <v>53</v>
      </c>
      <c r="BF223">
        <v>53</v>
      </c>
      <c r="BG223">
        <v>11.12</v>
      </c>
      <c r="BH223">
        <v>7.46</v>
      </c>
      <c r="BI223">
        <v>0.96</v>
      </c>
      <c r="BJ223">
        <v>0.443</v>
      </c>
      <c r="BK223">
        <v>0.107</v>
      </c>
      <c r="BL223">
        <v>10.1</v>
      </c>
      <c r="BM223">
        <f t="shared" si="18"/>
        <v>80.545454545454547</v>
      </c>
      <c r="BN223">
        <v>0.14099999999999999</v>
      </c>
      <c r="BO223">
        <v>25</v>
      </c>
      <c r="BP223">
        <f t="shared" si="17"/>
        <v>7061.1936304218652</v>
      </c>
      <c r="BQ223">
        <f t="shared" si="21"/>
        <v>5930.6666666666661</v>
      </c>
      <c r="BR223">
        <f t="shared" si="19"/>
        <v>7.0611936304218652</v>
      </c>
      <c r="BS223">
        <f t="shared" si="19"/>
        <v>5.9306666666666663</v>
      </c>
      <c r="BT223">
        <f t="shared" si="20"/>
        <v>12.991860297088532</v>
      </c>
      <c r="BU223">
        <v>2.3810198300283285</v>
      </c>
      <c r="BV223">
        <v>0.23279141824697797</v>
      </c>
      <c r="BW223">
        <v>2.1698075141988542</v>
      </c>
      <c r="BX223">
        <v>0.62391943975248843</v>
      </c>
      <c r="BY223">
        <v>0.25190420223716431</v>
      </c>
      <c r="BZ223">
        <v>0.15751531952812819</v>
      </c>
      <c r="CA223">
        <v>5.4728438715167087</v>
      </c>
      <c r="CB223">
        <v>126.51990336989061</v>
      </c>
      <c r="CC223">
        <v>43.608126861836837</v>
      </c>
      <c r="CD223">
        <v>12.354599644982304</v>
      </c>
      <c r="CE223">
        <v>4.1215974506212314</v>
      </c>
      <c r="CF223" s="25">
        <v>0.57439613526570055</v>
      </c>
      <c r="CG223" s="25">
        <v>7.3719806763285031E-2</v>
      </c>
      <c r="CH223" s="25">
        <v>1.896351348069222</v>
      </c>
      <c r="CI223" s="25">
        <v>0.45287288542055876</v>
      </c>
      <c r="CJ223" s="25">
        <v>0.19889307823947222</v>
      </c>
      <c r="CK223" s="25">
        <v>26.307231064343551</v>
      </c>
      <c r="CL223" s="25">
        <v>26.123692025905289</v>
      </c>
      <c r="CM223" s="25">
        <v>2.9370363643838915</v>
      </c>
      <c r="CN223" s="25">
        <v>212.53380796830072</v>
      </c>
      <c r="CO223" s="25">
        <v>15.721152710747392</v>
      </c>
      <c r="CP223" s="25">
        <v>1.030148423005566</v>
      </c>
      <c r="CQ223" s="25">
        <v>0.23385899814471242</v>
      </c>
      <c r="CR223" s="25">
        <v>0.4223324489499245</v>
      </c>
      <c r="CS223" s="25">
        <v>0.11188766058081925</v>
      </c>
      <c r="CT223" s="25">
        <v>7.9179616178349482E-2</v>
      </c>
      <c r="CU223" s="25">
        <v>18.434677865960406</v>
      </c>
      <c r="CV223" s="25">
        <v>24.341932134163642</v>
      </c>
      <c r="CW223" s="25">
        <v>0.77218203826991982</v>
      </c>
      <c r="CX223" s="25">
        <v>50.420609238566328</v>
      </c>
      <c r="CY223" s="25">
        <v>9.0594360208737754</v>
      </c>
    </row>
    <row r="224" spans="1:103">
      <c r="A224" t="s">
        <v>177</v>
      </c>
      <c r="B224" t="s">
        <v>1090</v>
      </c>
      <c r="C224" t="s">
        <v>168</v>
      </c>
      <c r="D224" t="s">
        <v>170</v>
      </c>
      <c r="E224" t="s">
        <v>959</v>
      </c>
      <c r="F224" t="s">
        <v>197</v>
      </c>
      <c r="G224" t="s">
        <v>268</v>
      </c>
      <c r="H224">
        <v>11.610910000000001</v>
      </c>
      <c r="I224">
        <v>7.4585100000000004</v>
      </c>
      <c r="J224">
        <v>664</v>
      </c>
      <c r="K224" t="s">
        <v>100</v>
      </c>
      <c r="L224" s="18">
        <v>1.5</v>
      </c>
      <c r="M224" t="s">
        <v>326</v>
      </c>
      <c r="N224" t="s">
        <v>346</v>
      </c>
      <c r="O224">
        <v>3000</v>
      </c>
      <c r="P224" t="s">
        <v>159</v>
      </c>
      <c r="Q224">
        <v>500</v>
      </c>
      <c r="R224">
        <v>4000</v>
      </c>
      <c r="W224">
        <v>2015</v>
      </c>
      <c r="X224">
        <v>1</v>
      </c>
      <c r="Y224" s="19"/>
      <c r="Z224" s="24"/>
      <c r="AA224" s="25"/>
      <c r="AB224" s="26"/>
      <c r="AC224" s="25"/>
      <c r="AD224" s="27"/>
      <c r="AE224" s="27"/>
      <c r="AF224" s="27"/>
      <c r="AG224" s="25"/>
      <c r="AH224" s="25"/>
      <c r="AI224" s="25"/>
      <c r="AJ224" s="28"/>
      <c r="AK224" s="25"/>
      <c r="AL224" s="25"/>
      <c r="AM224" s="29"/>
      <c r="AN224" s="29"/>
      <c r="AO224" s="30"/>
      <c r="AP224" s="30"/>
      <c r="AQ224" s="31"/>
      <c r="AR224" s="28"/>
      <c r="AS224" s="28"/>
      <c r="AT224" t="s">
        <v>160</v>
      </c>
      <c r="AU224">
        <v>6</v>
      </c>
      <c r="AV224" t="s">
        <v>409</v>
      </c>
      <c r="AW224" t="s">
        <v>1006</v>
      </c>
      <c r="AX224" t="s">
        <v>1091</v>
      </c>
      <c r="AY224" s="19" t="s">
        <v>391</v>
      </c>
      <c r="AZ224" s="19" t="s">
        <v>391</v>
      </c>
      <c r="BA224" t="s">
        <v>402</v>
      </c>
      <c r="BB224" s="21" t="s">
        <v>401</v>
      </c>
      <c r="BC224" s="15">
        <v>42045</v>
      </c>
      <c r="BD224" t="s">
        <v>161</v>
      </c>
      <c r="BE224">
        <v>61</v>
      </c>
      <c r="BF224">
        <v>56</v>
      </c>
      <c r="BG224">
        <v>12.24</v>
      </c>
      <c r="BH224">
        <v>8.64</v>
      </c>
      <c r="BI224">
        <v>1.08</v>
      </c>
      <c r="BJ224">
        <v>0.63200000000000001</v>
      </c>
      <c r="BK224">
        <v>0.11</v>
      </c>
      <c r="BL224">
        <v>11</v>
      </c>
      <c r="BM224">
        <f t="shared" si="18"/>
        <v>85.175202156334223</v>
      </c>
      <c r="BN224">
        <v>0.14199999999999999</v>
      </c>
      <c r="BO224">
        <v>21</v>
      </c>
      <c r="BP224">
        <f t="shared" si="17"/>
        <v>8561.6109085143489</v>
      </c>
      <c r="BQ224">
        <f t="shared" si="21"/>
        <v>6527.9999999999991</v>
      </c>
      <c r="BR224">
        <f t="shared" si="19"/>
        <v>8.5616109085143481</v>
      </c>
      <c r="BS224">
        <f t="shared" si="19"/>
        <v>6.5279999999999987</v>
      </c>
      <c r="BT224">
        <f t="shared" si="20"/>
        <v>15.089610908514347</v>
      </c>
      <c r="BU224">
        <v>2.7844574780058648</v>
      </c>
      <c r="BV224">
        <v>0.14642005593176383</v>
      </c>
      <c r="BW224">
        <v>1.7742756512980358</v>
      </c>
      <c r="BX224">
        <v>0.42503231567959049</v>
      </c>
      <c r="BY224">
        <v>0.17864303015388475</v>
      </c>
      <c r="BZ224">
        <v>9.800085947102162E-2</v>
      </c>
      <c r="CA224">
        <v>3.4915948585827259</v>
      </c>
      <c r="CB224">
        <v>218.15696935140775</v>
      </c>
      <c r="CC224">
        <v>36.761916058884523</v>
      </c>
      <c r="CD224">
        <v>9.1580113307383328</v>
      </c>
      <c r="CE224">
        <v>2.1721955418931937</v>
      </c>
      <c r="CF224" s="25">
        <v>0.58428030303030309</v>
      </c>
      <c r="CG224" s="25">
        <v>0.16827651515151515</v>
      </c>
      <c r="CH224" s="25">
        <v>1.3656857209516065</v>
      </c>
      <c r="CI224" s="25">
        <v>0.2767047948967214</v>
      </c>
      <c r="CJ224" s="25">
        <v>0.17784248328836813</v>
      </c>
      <c r="CK224" s="25">
        <v>21.91307379201751</v>
      </c>
      <c r="CL224" s="25">
        <v>29.895680415238331</v>
      </c>
      <c r="CM224" s="25">
        <v>5.7912249549890253</v>
      </c>
      <c r="CN224" s="25">
        <v>165.03425615124831</v>
      </c>
      <c r="CO224" s="25">
        <v>18.304558627805257</v>
      </c>
      <c r="CP224" s="25"/>
      <c r="CQ224" s="25"/>
      <c r="CR224" s="25"/>
      <c r="CS224" s="25"/>
      <c r="CT224" s="25"/>
      <c r="CU224" s="25"/>
      <c r="CV224" s="25"/>
      <c r="CW224" s="25"/>
      <c r="CX224" s="25"/>
      <c r="CY224" s="25"/>
    </row>
    <row r="225" spans="1:103">
      <c r="A225" t="s">
        <v>177</v>
      </c>
      <c r="B225" t="s">
        <v>1090</v>
      </c>
      <c r="C225" t="s">
        <v>168</v>
      </c>
      <c r="D225" t="s">
        <v>170</v>
      </c>
      <c r="E225" t="s">
        <v>959</v>
      </c>
      <c r="F225" t="s">
        <v>197</v>
      </c>
      <c r="G225" t="s">
        <v>269</v>
      </c>
      <c r="H225">
        <v>11.61581</v>
      </c>
      <c r="I225">
        <v>7.4624100000000002</v>
      </c>
      <c r="J225">
        <v>670</v>
      </c>
      <c r="K225" t="s">
        <v>448</v>
      </c>
      <c r="L225" s="18">
        <v>0.9</v>
      </c>
      <c r="M225" t="s">
        <v>326</v>
      </c>
      <c r="N225" t="s">
        <v>345</v>
      </c>
      <c r="O225">
        <v>700</v>
      </c>
      <c r="P225" t="s">
        <v>159</v>
      </c>
      <c r="Q225">
        <v>150</v>
      </c>
      <c r="R225">
        <v>2500</v>
      </c>
      <c r="W225">
        <v>2015</v>
      </c>
      <c r="X225">
        <v>1</v>
      </c>
      <c r="Y225" s="19" t="s">
        <v>391</v>
      </c>
      <c r="Z225" s="24">
        <v>5.0999999999999996</v>
      </c>
      <c r="AA225" s="32">
        <v>0.96733457031512438</v>
      </c>
      <c r="AB225" s="26">
        <v>3.7532383948350352E-2</v>
      </c>
      <c r="AC225" s="25">
        <v>1.85334</v>
      </c>
      <c r="AD225" s="27">
        <v>24.799999999999997</v>
      </c>
      <c r="AE225" s="27">
        <v>58.800000000000004</v>
      </c>
      <c r="AF225" s="27">
        <v>16.399999999999999</v>
      </c>
      <c r="AG225" s="25">
        <v>1.8141863471453652</v>
      </c>
      <c r="AH225" s="25">
        <v>0.51164583036299982</v>
      </c>
      <c r="AI225" s="25">
        <v>0.10798830565255524</v>
      </c>
      <c r="AJ225" s="28">
        <v>6.8887241473511204E-2</v>
      </c>
      <c r="AK225" s="25">
        <v>0.08</v>
      </c>
      <c r="AL225" s="25">
        <f t="shared" si="5"/>
        <v>2.5827077246344312</v>
      </c>
      <c r="AM225" s="29">
        <v>9.3254568534094702</v>
      </c>
      <c r="AN225" s="29">
        <v>1.6290387995133151</v>
      </c>
      <c r="AO225" s="30">
        <v>21.763333461403839</v>
      </c>
      <c r="AP225" s="30">
        <v>202.87379468112627</v>
      </c>
      <c r="AQ225" s="31">
        <v>1.4747983479152582</v>
      </c>
      <c r="AR225" s="28">
        <v>1.37316E-2</v>
      </c>
      <c r="AS225" s="28">
        <v>5.4136699999999998</v>
      </c>
      <c r="AU225">
        <v>1</v>
      </c>
      <c r="AV225" t="s">
        <v>409</v>
      </c>
      <c r="AW225" t="s">
        <v>1006</v>
      </c>
      <c r="AX225" t="s">
        <v>1091</v>
      </c>
      <c r="AY225" s="19" t="s">
        <v>391</v>
      </c>
      <c r="AZ225" s="19" t="s">
        <v>391</v>
      </c>
      <c r="BA225" t="s">
        <v>402</v>
      </c>
      <c r="BB225" s="21" t="s">
        <v>401</v>
      </c>
      <c r="BC225" s="15"/>
      <c r="CF225" s="25"/>
      <c r="CG225" s="25"/>
      <c r="CH225" s="25"/>
      <c r="CI225" s="25"/>
      <c r="CJ225" s="25"/>
      <c r="CK225" s="25"/>
      <c r="CL225" s="25"/>
      <c r="CM225" s="25"/>
      <c r="CN225" s="25"/>
      <c r="CO225" s="25"/>
      <c r="CP225" s="25"/>
      <c r="CQ225" s="25"/>
      <c r="CR225" s="25"/>
      <c r="CS225" s="25"/>
      <c r="CT225" s="25"/>
      <c r="CU225" s="25"/>
      <c r="CV225" s="25"/>
      <c r="CW225" s="25"/>
      <c r="CX225" s="25"/>
      <c r="CY225" s="25"/>
    </row>
    <row r="226" spans="1:103">
      <c r="A226" t="s">
        <v>177</v>
      </c>
      <c r="B226" t="s">
        <v>1090</v>
      </c>
      <c r="C226" t="s">
        <v>168</v>
      </c>
      <c r="D226" t="s">
        <v>170</v>
      </c>
      <c r="E226" t="s">
        <v>959</v>
      </c>
      <c r="F226" t="s">
        <v>197</v>
      </c>
      <c r="G226" t="s">
        <v>269</v>
      </c>
      <c r="H226">
        <v>11.61581</v>
      </c>
      <c r="I226">
        <v>7.4624100000000002</v>
      </c>
      <c r="J226">
        <v>670</v>
      </c>
      <c r="K226" t="s">
        <v>448</v>
      </c>
      <c r="L226" s="18">
        <v>0.9</v>
      </c>
      <c r="M226" t="s">
        <v>326</v>
      </c>
      <c r="N226" t="s">
        <v>345</v>
      </c>
      <c r="O226">
        <v>700</v>
      </c>
      <c r="P226" t="s">
        <v>159</v>
      </c>
      <c r="Q226">
        <v>150</v>
      </c>
      <c r="R226">
        <v>2500</v>
      </c>
      <c r="W226">
        <v>2015</v>
      </c>
      <c r="X226">
        <v>1</v>
      </c>
      <c r="Y226" s="19"/>
      <c r="Z226" s="24"/>
      <c r="AA226" s="25"/>
      <c r="AB226" s="26"/>
      <c r="AC226" s="25"/>
      <c r="AD226" s="27"/>
      <c r="AE226" s="27"/>
      <c r="AF226" s="27"/>
      <c r="AG226" s="25"/>
      <c r="AH226" s="25"/>
      <c r="AI226" s="25"/>
      <c r="AJ226" s="28"/>
      <c r="AK226" s="25"/>
      <c r="AL226" s="25"/>
      <c r="AM226" s="29"/>
      <c r="AN226" s="29"/>
      <c r="AO226" s="30"/>
      <c r="AP226" s="30"/>
      <c r="AQ226" s="31"/>
      <c r="AR226" s="28"/>
      <c r="AS226" s="28"/>
      <c r="AU226">
        <v>2</v>
      </c>
      <c r="AV226" t="s">
        <v>409</v>
      </c>
      <c r="AW226" t="s">
        <v>1006</v>
      </c>
      <c r="AX226" t="s">
        <v>1091</v>
      </c>
      <c r="AY226" s="19" t="s">
        <v>391</v>
      </c>
      <c r="AZ226" s="19" t="s">
        <v>391</v>
      </c>
      <c r="BA226" t="s">
        <v>402</v>
      </c>
      <c r="BB226" s="21" t="s">
        <v>401</v>
      </c>
      <c r="BC226" s="15"/>
      <c r="CF226" s="25"/>
      <c r="CG226" s="25"/>
      <c r="CH226" s="25"/>
      <c r="CI226" s="25"/>
      <c r="CJ226" s="25"/>
      <c r="CK226" s="25"/>
      <c r="CL226" s="25"/>
      <c r="CM226" s="25"/>
      <c r="CN226" s="25"/>
      <c r="CO226" s="25"/>
      <c r="CP226" s="25"/>
      <c r="CQ226" s="25"/>
      <c r="CR226" s="25"/>
      <c r="CS226" s="25"/>
      <c r="CT226" s="25"/>
      <c r="CU226" s="25"/>
      <c r="CV226" s="25"/>
      <c r="CW226" s="25"/>
      <c r="CX226" s="25"/>
      <c r="CY226" s="25"/>
    </row>
    <row r="227" spans="1:103">
      <c r="A227" t="s">
        <v>177</v>
      </c>
      <c r="B227" t="s">
        <v>1090</v>
      </c>
      <c r="C227" t="s">
        <v>168</v>
      </c>
      <c r="D227" t="s">
        <v>170</v>
      </c>
      <c r="E227" t="s">
        <v>959</v>
      </c>
      <c r="F227" t="s">
        <v>197</v>
      </c>
      <c r="G227" t="s">
        <v>269</v>
      </c>
      <c r="H227">
        <v>11.61581</v>
      </c>
      <c r="I227">
        <v>7.4624100000000002</v>
      </c>
      <c r="J227">
        <v>670</v>
      </c>
      <c r="K227" t="s">
        <v>448</v>
      </c>
      <c r="L227" s="18">
        <v>0.9</v>
      </c>
      <c r="M227" t="s">
        <v>326</v>
      </c>
      <c r="N227" t="s">
        <v>345</v>
      </c>
      <c r="O227">
        <v>700</v>
      </c>
      <c r="P227" t="s">
        <v>159</v>
      </c>
      <c r="Q227">
        <v>150</v>
      </c>
      <c r="R227">
        <v>2500</v>
      </c>
      <c r="W227">
        <v>2015</v>
      </c>
      <c r="X227">
        <v>1</v>
      </c>
      <c r="Y227" s="19"/>
      <c r="Z227" s="24"/>
      <c r="AA227" s="25"/>
      <c r="AB227" s="26"/>
      <c r="AC227" s="25"/>
      <c r="AD227" s="27"/>
      <c r="AE227" s="27"/>
      <c r="AF227" s="27"/>
      <c r="AG227" s="25"/>
      <c r="AH227" s="25"/>
      <c r="AI227" s="25"/>
      <c r="AJ227" s="28"/>
      <c r="AK227" s="25"/>
      <c r="AL227" s="25"/>
      <c r="AM227" s="29"/>
      <c r="AN227" s="29"/>
      <c r="AO227" s="30"/>
      <c r="AP227" s="30"/>
      <c r="AQ227" s="31"/>
      <c r="AR227" s="28"/>
      <c r="AS227" s="28"/>
      <c r="AU227">
        <v>3</v>
      </c>
      <c r="AV227" t="s">
        <v>409</v>
      </c>
      <c r="AW227" t="s">
        <v>1006</v>
      </c>
      <c r="AX227" t="s">
        <v>1091</v>
      </c>
      <c r="AY227" s="19" t="s">
        <v>391</v>
      </c>
      <c r="AZ227" s="19" t="s">
        <v>391</v>
      </c>
      <c r="BA227" t="s">
        <v>402</v>
      </c>
      <c r="BB227" s="21" t="s">
        <v>401</v>
      </c>
      <c r="BC227" s="15"/>
      <c r="CF227" s="25"/>
      <c r="CG227" s="25"/>
      <c r="CH227" s="25"/>
      <c r="CI227" s="25"/>
      <c r="CJ227" s="25"/>
      <c r="CK227" s="25"/>
      <c r="CL227" s="25"/>
      <c r="CM227" s="25"/>
      <c r="CN227" s="25"/>
      <c r="CO227" s="25"/>
      <c r="CP227" s="25"/>
      <c r="CQ227" s="25"/>
      <c r="CR227" s="25"/>
      <c r="CS227" s="25"/>
      <c r="CT227" s="25"/>
      <c r="CU227" s="25"/>
      <c r="CV227" s="25"/>
      <c r="CW227" s="25"/>
      <c r="CX227" s="25"/>
      <c r="CY227" s="25"/>
    </row>
    <row r="228" spans="1:103">
      <c r="A228" t="s">
        <v>177</v>
      </c>
      <c r="B228" t="s">
        <v>1090</v>
      </c>
      <c r="C228" t="s">
        <v>168</v>
      </c>
      <c r="D228" t="s">
        <v>170</v>
      </c>
      <c r="E228" t="s">
        <v>959</v>
      </c>
      <c r="F228" t="s">
        <v>197</v>
      </c>
      <c r="G228" t="s">
        <v>269</v>
      </c>
      <c r="H228">
        <v>11.61581</v>
      </c>
      <c r="I228">
        <v>7.4624100000000002</v>
      </c>
      <c r="J228">
        <v>670</v>
      </c>
      <c r="K228" t="s">
        <v>448</v>
      </c>
      <c r="L228" s="18">
        <v>0.9</v>
      </c>
      <c r="M228" t="s">
        <v>326</v>
      </c>
      <c r="N228" t="s">
        <v>345</v>
      </c>
      <c r="O228">
        <v>700</v>
      </c>
      <c r="P228" t="s">
        <v>159</v>
      </c>
      <c r="Q228">
        <v>150</v>
      </c>
      <c r="R228">
        <v>2500</v>
      </c>
      <c r="W228">
        <v>2015</v>
      </c>
      <c r="X228">
        <v>1</v>
      </c>
      <c r="Y228" s="19"/>
      <c r="Z228" s="24"/>
      <c r="AA228" s="25"/>
      <c r="AB228" s="26"/>
      <c r="AC228" s="25"/>
      <c r="AD228" s="27"/>
      <c r="AE228" s="27"/>
      <c r="AF228" s="27"/>
      <c r="AG228" s="25"/>
      <c r="AH228" s="25"/>
      <c r="AI228" s="25"/>
      <c r="AJ228" s="28"/>
      <c r="AK228" s="25"/>
      <c r="AL228" s="25"/>
      <c r="AM228" s="29"/>
      <c r="AN228" s="29"/>
      <c r="AO228" s="30"/>
      <c r="AP228" s="30"/>
      <c r="AQ228" s="31"/>
      <c r="AR228" s="28"/>
      <c r="AS228" s="28"/>
      <c r="AU228">
        <v>4</v>
      </c>
      <c r="AV228" t="s">
        <v>409</v>
      </c>
      <c r="AW228" t="s">
        <v>1006</v>
      </c>
      <c r="AX228" t="s">
        <v>1091</v>
      </c>
      <c r="AY228" s="19" t="s">
        <v>391</v>
      </c>
      <c r="AZ228" s="19" t="s">
        <v>391</v>
      </c>
      <c r="BA228" t="s">
        <v>402</v>
      </c>
      <c r="BB228" s="21" t="s">
        <v>401</v>
      </c>
      <c r="BC228" s="15"/>
      <c r="CF228" s="25"/>
      <c r="CG228" s="25"/>
      <c r="CH228" s="25"/>
      <c r="CI228" s="25"/>
      <c r="CJ228" s="25"/>
      <c r="CK228" s="25"/>
      <c r="CL228" s="25"/>
      <c r="CM228" s="25"/>
      <c r="CN228" s="25"/>
      <c r="CO228" s="25"/>
      <c r="CP228" s="25"/>
      <c r="CQ228" s="25"/>
      <c r="CR228" s="25"/>
      <c r="CS228" s="25"/>
      <c r="CT228" s="25"/>
      <c r="CU228" s="25"/>
      <c r="CV228" s="25"/>
      <c r="CW228" s="25"/>
      <c r="CX228" s="25"/>
      <c r="CY228" s="25"/>
    </row>
    <row r="229" spans="1:103">
      <c r="A229" t="s">
        <v>177</v>
      </c>
      <c r="B229" t="s">
        <v>1090</v>
      </c>
      <c r="C229" t="s">
        <v>168</v>
      </c>
      <c r="D229" t="s">
        <v>170</v>
      </c>
      <c r="E229" t="s">
        <v>959</v>
      </c>
      <c r="F229" t="s">
        <v>197</v>
      </c>
      <c r="G229" t="s">
        <v>269</v>
      </c>
      <c r="H229">
        <v>11.61581</v>
      </c>
      <c r="I229">
        <v>7.4624100000000002</v>
      </c>
      <c r="J229">
        <v>670</v>
      </c>
      <c r="K229" t="s">
        <v>448</v>
      </c>
      <c r="L229" s="18">
        <v>0.9</v>
      </c>
      <c r="M229" t="s">
        <v>326</v>
      </c>
      <c r="N229" t="s">
        <v>345</v>
      </c>
      <c r="O229">
        <v>700</v>
      </c>
      <c r="P229" t="s">
        <v>159</v>
      </c>
      <c r="Q229">
        <v>150</v>
      </c>
      <c r="R229">
        <v>2500</v>
      </c>
      <c r="W229">
        <v>2015</v>
      </c>
      <c r="X229">
        <v>1</v>
      </c>
      <c r="Y229" s="19"/>
      <c r="Z229" s="24"/>
      <c r="AA229" s="25"/>
      <c r="AB229" s="26"/>
      <c r="AC229" s="25"/>
      <c r="AD229" s="27"/>
      <c r="AE229" s="27"/>
      <c r="AF229" s="27"/>
      <c r="AG229" s="25"/>
      <c r="AH229" s="25"/>
      <c r="AI229" s="25"/>
      <c r="AJ229" s="28"/>
      <c r="AK229" s="25"/>
      <c r="AL229" s="25"/>
      <c r="AM229" s="29"/>
      <c r="AN229" s="29"/>
      <c r="AO229" s="30"/>
      <c r="AP229" s="30"/>
      <c r="AQ229" s="31"/>
      <c r="AR229" s="28"/>
      <c r="AS229" s="28"/>
      <c r="AU229">
        <v>5</v>
      </c>
      <c r="AV229" t="s">
        <v>409</v>
      </c>
      <c r="AW229" t="s">
        <v>1006</v>
      </c>
      <c r="AX229" t="s">
        <v>1091</v>
      </c>
      <c r="AY229" s="19" t="s">
        <v>391</v>
      </c>
      <c r="AZ229" s="19" t="s">
        <v>391</v>
      </c>
      <c r="BA229" t="s">
        <v>402</v>
      </c>
      <c r="BB229" s="21" t="s">
        <v>401</v>
      </c>
      <c r="BC229" s="15"/>
      <c r="CF229" s="25"/>
      <c r="CG229" s="25"/>
      <c r="CH229" s="25"/>
      <c r="CI229" s="25"/>
      <c r="CJ229" s="25"/>
      <c r="CK229" s="25"/>
      <c r="CL229" s="25"/>
      <c r="CM229" s="25"/>
      <c r="CN229" s="25"/>
      <c r="CO229" s="25"/>
      <c r="CP229" s="25"/>
      <c r="CQ229" s="25"/>
      <c r="CR229" s="25"/>
      <c r="CS229" s="25"/>
      <c r="CT229" s="25"/>
      <c r="CU229" s="25"/>
      <c r="CV229" s="25"/>
      <c r="CW229" s="25"/>
      <c r="CX229" s="25"/>
      <c r="CY229" s="25"/>
    </row>
    <row r="230" spans="1:103">
      <c r="A230" t="s">
        <v>177</v>
      </c>
      <c r="B230" t="s">
        <v>1090</v>
      </c>
      <c r="C230" t="s">
        <v>168</v>
      </c>
      <c r="D230" t="s">
        <v>170</v>
      </c>
      <c r="E230" t="s">
        <v>959</v>
      </c>
      <c r="F230" t="s">
        <v>197</v>
      </c>
      <c r="G230" t="s">
        <v>269</v>
      </c>
      <c r="H230">
        <v>11.61581</v>
      </c>
      <c r="I230">
        <v>7.4624100000000002</v>
      </c>
      <c r="J230">
        <v>670</v>
      </c>
      <c r="K230" t="s">
        <v>448</v>
      </c>
      <c r="L230" s="18">
        <v>0.9</v>
      </c>
      <c r="M230" t="s">
        <v>326</v>
      </c>
      <c r="N230" t="s">
        <v>345</v>
      </c>
      <c r="O230">
        <v>700</v>
      </c>
      <c r="P230" t="s">
        <v>159</v>
      </c>
      <c r="Q230">
        <v>150</v>
      </c>
      <c r="R230">
        <v>2500</v>
      </c>
      <c r="W230">
        <v>2015</v>
      </c>
      <c r="X230">
        <v>1</v>
      </c>
      <c r="Y230" s="19"/>
      <c r="Z230" s="24"/>
      <c r="AA230" s="25"/>
      <c r="AB230" s="26"/>
      <c r="AC230" s="25"/>
      <c r="AD230" s="27"/>
      <c r="AE230" s="27"/>
      <c r="AF230" s="27"/>
      <c r="AG230" s="25"/>
      <c r="AH230" s="25"/>
      <c r="AI230" s="25"/>
      <c r="AJ230" s="28"/>
      <c r="AK230" s="25"/>
      <c r="AL230" s="25"/>
      <c r="AM230" s="29"/>
      <c r="AN230" s="29"/>
      <c r="AO230" s="30"/>
      <c r="AP230" s="30"/>
      <c r="AQ230" s="31"/>
      <c r="AR230" s="28"/>
      <c r="AS230" s="28"/>
      <c r="AU230">
        <v>6</v>
      </c>
      <c r="AV230" t="s">
        <v>409</v>
      </c>
      <c r="AW230" t="s">
        <v>1006</v>
      </c>
      <c r="AX230" t="s">
        <v>1091</v>
      </c>
      <c r="AY230" s="19" t="s">
        <v>391</v>
      </c>
      <c r="AZ230" s="19" t="s">
        <v>391</v>
      </c>
      <c r="BA230" t="s">
        <v>402</v>
      </c>
      <c r="BB230" s="21" t="s">
        <v>401</v>
      </c>
      <c r="BC230" s="15"/>
      <c r="CF230" s="25"/>
      <c r="CG230" s="25"/>
      <c r="CH230" s="25"/>
      <c r="CI230" s="25"/>
      <c r="CJ230" s="25"/>
      <c r="CK230" s="25"/>
      <c r="CL230" s="25"/>
      <c r="CM230" s="25"/>
      <c r="CN230" s="25"/>
      <c r="CO230" s="25"/>
      <c r="CP230" s="25"/>
      <c r="CQ230" s="25"/>
      <c r="CR230" s="25"/>
      <c r="CS230" s="25"/>
      <c r="CT230" s="25"/>
      <c r="CU230" s="25"/>
      <c r="CV230" s="25"/>
      <c r="CW230" s="25"/>
      <c r="CX230" s="25"/>
      <c r="CY230" s="25"/>
    </row>
    <row r="231" spans="1:103">
      <c r="A231" t="s">
        <v>177</v>
      </c>
      <c r="B231" t="s">
        <v>1090</v>
      </c>
      <c r="C231" t="s">
        <v>168</v>
      </c>
      <c r="D231" t="s">
        <v>170</v>
      </c>
      <c r="E231" t="s">
        <v>959</v>
      </c>
      <c r="F231" t="s">
        <v>195</v>
      </c>
      <c r="G231" t="s">
        <v>270</v>
      </c>
      <c r="H231">
        <v>11.63083</v>
      </c>
      <c r="I231">
        <v>7.4645700000000001</v>
      </c>
      <c r="J231">
        <v>658</v>
      </c>
      <c r="K231" t="s">
        <v>101</v>
      </c>
      <c r="L231" s="18">
        <v>0.8</v>
      </c>
      <c r="M231" t="s">
        <v>350</v>
      </c>
      <c r="N231" t="s">
        <v>331</v>
      </c>
      <c r="O231">
        <v>200</v>
      </c>
      <c r="P231" t="s">
        <v>159</v>
      </c>
      <c r="Q231">
        <v>64</v>
      </c>
      <c r="R231">
        <v>600</v>
      </c>
      <c r="S231" t="s">
        <v>332</v>
      </c>
      <c r="T231">
        <v>120</v>
      </c>
      <c r="U231" t="s">
        <v>337</v>
      </c>
      <c r="V231">
        <v>100</v>
      </c>
      <c r="W231">
        <v>2015</v>
      </c>
      <c r="X231">
        <v>1</v>
      </c>
      <c r="Y231" s="19" t="s">
        <v>391</v>
      </c>
      <c r="Z231" s="24">
        <v>6.5</v>
      </c>
      <c r="AA231" s="32">
        <v>0.97882910183084448</v>
      </c>
      <c r="AB231" s="26">
        <v>3.569030837979438E-2</v>
      </c>
      <c r="AC231" s="25">
        <v>2.0581199999999997</v>
      </c>
      <c r="AD231" s="27">
        <v>48.8</v>
      </c>
      <c r="AE231" s="27">
        <v>30.800000000000011</v>
      </c>
      <c r="AF231" s="27">
        <v>20.399999999999999</v>
      </c>
      <c r="AG231" s="25">
        <v>3.1143831357534286</v>
      </c>
      <c r="AH231" s="25">
        <v>0.89561424400505707</v>
      </c>
      <c r="AI231" s="25">
        <v>9.8715351107224888E-2</v>
      </c>
      <c r="AJ231" s="28">
        <v>7.3129414063783649E-2</v>
      </c>
      <c r="AK231" s="25">
        <v>0</v>
      </c>
      <c r="AL231" s="25">
        <f t="shared" si="5"/>
        <v>4.1818421449294938</v>
      </c>
      <c r="AM231" s="29">
        <v>9.3254568534094702</v>
      </c>
      <c r="AN231" s="29">
        <v>4.2449641746654034</v>
      </c>
      <c r="AO231" s="30">
        <v>15.046329211460503</v>
      </c>
      <c r="AP231" s="30">
        <v>111.66266795842694</v>
      </c>
      <c r="AQ231" s="31">
        <v>1.4348071382884966</v>
      </c>
      <c r="AR231" s="28">
        <v>1.6925900000000001E-2</v>
      </c>
      <c r="AS231" s="28">
        <v>5.7677300000000002</v>
      </c>
      <c r="AT231" t="s">
        <v>155</v>
      </c>
      <c r="AU231">
        <v>1</v>
      </c>
      <c r="AV231" t="s">
        <v>409</v>
      </c>
      <c r="AW231" t="s">
        <v>1006</v>
      </c>
      <c r="AX231" t="s">
        <v>1091</v>
      </c>
      <c r="AY231" s="19" t="s">
        <v>391</v>
      </c>
      <c r="AZ231" s="19" t="s">
        <v>391</v>
      </c>
      <c r="BA231" t="s">
        <v>402</v>
      </c>
      <c r="BB231" s="21" t="s">
        <v>401</v>
      </c>
      <c r="BC231" s="15">
        <v>42045</v>
      </c>
      <c r="BD231" t="s">
        <v>161</v>
      </c>
      <c r="BE231">
        <v>43</v>
      </c>
      <c r="BF231">
        <v>21</v>
      </c>
      <c r="BG231">
        <v>4.5599999999999996</v>
      </c>
      <c r="BH231">
        <v>0.84</v>
      </c>
      <c r="BI231">
        <v>0.18</v>
      </c>
      <c r="BJ231">
        <v>0.153</v>
      </c>
      <c r="BK231">
        <v>4.4999999999999998E-2</v>
      </c>
      <c r="BL231">
        <v>10</v>
      </c>
      <c r="BM231">
        <f t="shared" si="18"/>
        <v>77.272727272727266</v>
      </c>
      <c r="BN231">
        <v>0.33200000000000002</v>
      </c>
      <c r="BO231">
        <v>22</v>
      </c>
      <c r="BP231">
        <f t="shared" si="17"/>
        <v>763.63636363636363</v>
      </c>
      <c r="BQ231">
        <f t="shared" si="21"/>
        <v>2431.9999999999995</v>
      </c>
      <c r="BR231">
        <f t="shared" si="19"/>
        <v>0.76363636363636367</v>
      </c>
      <c r="BS231">
        <f t="shared" si="19"/>
        <v>2.4319999999999995</v>
      </c>
      <c r="BT231">
        <f t="shared" si="20"/>
        <v>3.1956363636363632</v>
      </c>
      <c r="BU231">
        <v>1.2694552529182879</v>
      </c>
      <c r="BV231">
        <v>0.18615622057002629</v>
      </c>
      <c r="BW231">
        <v>2.3737365735610831</v>
      </c>
      <c r="BX231">
        <v>0.24786443120683388</v>
      </c>
      <c r="BY231">
        <v>0.11640074663476854</v>
      </c>
      <c r="BZ231">
        <v>0.10421615198375034</v>
      </c>
      <c r="CA231">
        <v>3.217765480354378</v>
      </c>
      <c r="CB231">
        <v>65.509105060004046</v>
      </c>
      <c r="CC231">
        <v>19.518534324610147</v>
      </c>
      <c r="CD231">
        <v>9.1217860615278852</v>
      </c>
      <c r="CE231">
        <v>4.6189007669040736</v>
      </c>
      <c r="CF231" s="25">
        <v>0.38336475023562677</v>
      </c>
      <c r="CG231" s="25">
        <v>7.3986804901036762E-2</v>
      </c>
      <c r="CH231" s="25">
        <v>1.3154420495118169</v>
      </c>
      <c r="CI231" s="25">
        <v>0.22478186979896483</v>
      </c>
      <c r="CJ231" s="25">
        <v>0.20551882421423248</v>
      </c>
      <c r="CK231" s="25">
        <v>21.956638551047366</v>
      </c>
      <c r="CL231" s="25">
        <v>29.955115167554908</v>
      </c>
      <c r="CM231" s="25">
        <v>2.9399558836327819</v>
      </c>
      <c r="CN231" s="25">
        <v>94.348481658228692</v>
      </c>
      <c r="CO231" s="25">
        <v>15.736780099127856</v>
      </c>
      <c r="CP231" s="25">
        <v>0.93208092485549143</v>
      </c>
      <c r="CQ231" s="25">
        <v>0.18487475915221582</v>
      </c>
      <c r="CR231" s="25">
        <v>0.37122511097067368</v>
      </c>
      <c r="CS231" s="25">
        <v>0.13093918260649945</v>
      </c>
      <c r="CT231" s="25">
        <v>7.8016003911437912E-2</v>
      </c>
      <c r="CU231" s="25">
        <v>23.873054477947015</v>
      </c>
      <c r="CV231" s="25">
        <v>18.448617740373901</v>
      </c>
      <c r="CW231" s="25">
        <v>1.4453472020605072</v>
      </c>
      <c r="CX231" s="25">
        <v>68.506652541582071</v>
      </c>
      <c r="CY231" s="25">
        <v>7.1061082660480128</v>
      </c>
    </row>
    <row r="232" spans="1:103">
      <c r="A232" t="s">
        <v>177</v>
      </c>
      <c r="B232" t="s">
        <v>1090</v>
      </c>
      <c r="C232" t="s">
        <v>168</v>
      </c>
      <c r="D232" t="s">
        <v>170</v>
      </c>
      <c r="E232" t="s">
        <v>959</v>
      </c>
      <c r="F232" t="s">
        <v>195</v>
      </c>
      <c r="G232" t="s">
        <v>270</v>
      </c>
      <c r="H232">
        <v>11.63083</v>
      </c>
      <c r="I232">
        <v>7.4645700000000001</v>
      </c>
      <c r="J232">
        <v>658</v>
      </c>
      <c r="K232" t="s">
        <v>101</v>
      </c>
      <c r="L232" s="18">
        <v>0.8</v>
      </c>
      <c r="M232" t="s">
        <v>350</v>
      </c>
      <c r="N232" t="s">
        <v>331</v>
      </c>
      <c r="O232">
        <v>200</v>
      </c>
      <c r="P232" t="s">
        <v>159</v>
      </c>
      <c r="Q232">
        <v>64</v>
      </c>
      <c r="R232">
        <v>600</v>
      </c>
      <c r="S232" t="s">
        <v>332</v>
      </c>
      <c r="T232">
        <v>120</v>
      </c>
      <c r="U232" t="s">
        <v>337</v>
      </c>
      <c r="V232">
        <v>100</v>
      </c>
      <c r="W232">
        <v>2015</v>
      </c>
      <c r="X232">
        <v>1</v>
      </c>
      <c r="Y232" s="19"/>
      <c r="Z232" s="24"/>
      <c r="AA232" s="25"/>
      <c r="AB232" s="26"/>
      <c r="AC232" s="25"/>
      <c r="AD232" s="27"/>
      <c r="AE232" s="27"/>
      <c r="AF232" s="27"/>
      <c r="AG232" s="25"/>
      <c r="AH232" s="25"/>
      <c r="AI232" s="25"/>
      <c r="AJ232" s="28"/>
      <c r="AK232" s="25"/>
      <c r="AL232" s="25"/>
      <c r="AM232" s="29"/>
      <c r="AN232" s="29"/>
      <c r="AO232" s="30"/>
      <c r="AP232" s="30"/>
      <c r="AQ232" s="31"/>
      <c r="AR232" s="28"/>
      <c r="AS232" s="28"/>
      <c r="AT232" t="s">
        <v>156</v>
      </c>
      <c r="AU232">
        <v>2</v>
      </c>
      <c r="AV232" t="s">
        <v>409</v>
      </c>
      <c r="AW232" t="s">
        <v>1006</v>
      </c>
      <c r="AX232" t="s">
        <v>1091</v>
      </c>
      <c r="AY232" s="19" t="s">
        <v>391</v>
      </c>
      <c r="AZ232" s="19" t="s">
        <v>391</v>
      </c>
      <c r="BA232" t="s">
        <v>402</v>
      </c>
      <c r="BB232" s="21" t="s">
        <v>401</v>
      </c>
      <c r="BC232" s="15">
        <v>42045</v>
      </c>
      <c r="BD232" t="s">
        <v>161</v>
      </c>
      <c r="BE232">
        <v>34</v>
      </c>
      <c r="BF232">
        <v>26</v>
      </c>
      <c r="BG232">
        <v>5.14</v>
      </c>
      <c r="BH232">
        <v>1</v>
      </c>
      <c r="BI232">
        <v>0.26</v>
      </c>
      <c r="BJ232">
        <v>0.112</v>
      </c>
      <c r="BK232">
        <v>3.4000000000000002E-2</v>
      </c>
      <c r="BL232">
        <v>0</v>
      </c>
      <c r="BM232">
        <f t="shared" si="18"/>
        <v>76.712328767123282</v>
      </c>
      <c r="BN232">
        <v>0.20499999999999999</v>
      </c>
      <c r="BO232">
        <v>18</v>
      </c>
      <c r="BP232">
        <f t="shared" si="17"/>
        <v>1002.77553943952</v>
      </c>
      <c r="BQ232">
        <f t="shared" si="21"/>
        <v>2741.333333333333</v>
      </c>
      <c r="BR232">
        <f t="shared" si="19"/>
        <v>1.0027755394395199</v>
      </c>
      <c r="BS232">
        <f t="shared" si="19"/>
        <v>2.741333333333333</v>
      </c>
      <c r="BT232">
        <f t="shared" si="20"/>
        <v>3.7441088727728529</v>
      </c>
      <c r="BU232">
        <v>1.4426070038910508</v>
      </c>
      <c r="BV232">
        <v>0.17898331827132949</v>
      </c>
      <c r="BW232">
        <v>2.2318870581304777</v>
      </c>
      <c r="BX232">
        <v>0.48646677497199758</v>
      </c>
      <c r="BY232">
        <v>0.17645289220585603</v>
      </c>
      <c r="BZ232">
        <v>0.15625023196623891</v>
      </c>
      <c r="CA232">
        <v>5.5123713417167934</v>
      </c>
      <c r="CB232">
        <v>111.47994112634692</v>
      </c>
      <c r="CC232">
        <v>38.574527077490167</v>
      </c>
      <c r="CD232">
        <v>12.861276741223955</v>
      </c>
      <c r="CE232">
        <v>3.0183081355329553</v>
      </c>
      <c r="CF232" s="25">
        <v>0.44928160919540228</v>
      </c>
      <c r="CG232" s="25">
        <v>0.10172413793103449</v>
      </c>
      <c r="CH232" s="25">
        <v>1.5715715536300088</v>
      </c>
      <c r="CI232" s="25">
        <v>0.34781411288534492</v>
      </c>
      <c r="CJ232" s="25">
        <v>0.23949551862002924</v>
      </c>
      <c r="CK232" s="25">
        <v>26.359583762979057</v>
      </c>
      <c r="CL232" s="25">
        <v>41.444550081136491</v>
      </c>
      <c r="CM232" s="25">
        <v>2.9428812128702275</v>
      </c>
      <c r="CN232" s="25">
        <v>70.763585797271787</v>
      </c>
      <c r="CO232" s="25">
        <v>19.657143210551403</v>
      </c>
      <c r="CP232" s="25">
        <v>0.92835968379446643</v>
      </c>
      <c r="CQ232" s="25">
        <v>0.23162055335968379</v>
      </c>
      <c r="CR232" s="25">
        <v>0.4324590016478061</v>
      </c>
      <c r="CS232" s="25">
        <v>0.12928414189295109</v>
      </c>
      <c r="CT232" s="25">
        <v>7.8332775363607762E-2</v>
      </c>
      <c r="CU232" s="25">
        <v>20.024445641137454</v>
      </c>
      <c r="CV232" s="25">
        <v>18.215431517112005</v>
      </c>
      <c r="CW232" s="25">
        <v>2.0901313895517211</v>
      </c>
      <c r="CX232" s="25">
        <v>85.958105221333213</v>
      </c>
      <c r="CY232" s="25">
        <v>8.3146773330215282</v>
      </c>
    </row>
    <row r="233" spans="1:103">
      <c r="A233" t="s">
        <v>177</v>
      </c>
      <c r="B233" t="s">
        <v>1090</v>
      </c>
      <c r="C233" t="s">
        <v>168</v>
      </c>
      <c r="D233" t="s">
        <v>170</v>
      </c>
      <c r="E233" t="s">
        <v>959</v>
      </c>
      <c r="F233" t="s">
        <v>195</v>
      </c>
      <c r="G233" t="s">
        <v>270</v>
      </c>
      <c r="H233">
        <v>11.63083</v>
      </c>
      <c r="I233">
        <v>7.4645700000000001</v>
      </c>
      <c r="J233">
        <v>658</v>
      </c>
      <c r="K233" t="s">
        <v>101</v>
      </c>
      <c r="L233" s="18">
        <v>0.8</v>
      </c>
      <c r="M233" t="s">
        <v>350</v>
      </c>
      <c r="N233" t="s">
        <v>331</v>
      </c>
      <c r="O233">
        <v>200</v>
      </c>
      <c r="P233" t="s">
        <v>159</v>
      </c>
      <c r="Q233">
        <v>64</v>
      </c>
      <c r="R233">
        <v>600</v>
      </c>
      <c r="S233" t="s">
        <v>332</v>
      </c>
      <c r="T233">
        <v>120</v>
      </c>
      <c r="U233" t="s">
        <v>337</v>
      </c>
      <c r="V233">
        <v>100</v>
      </c>
      <c r="W233">
        <v>2015</v>
      </c>
      <c r="X233">
        <v>1</v>
      </c>
      <c r="Y233" s="19"/>
      <c r="Z233" s="24"/>
      <c r="AA233" s="25"/>
      <c r="AB233" s="26"/>
      <c r="AC233" s="25"/>
      <c r="AD233" s="27"/>
      <c r="AE233" s="27"/>
      <c r="AF233" s="27"/>
      <c r="AG233" s="25"/>
      <c r="AH233" s="25"/>
      <c r="AI233" s="25"/>
      <c r="AJ233" s="28"/>
      <c r="AK233" s="25"/>
      <c r="AL233" s="25"/>
      <c r="AM233" s="29"/>
      <c r="AN233" s="29"/>
      <c r="AO233" s="30"/>
      <c r="AP233" s="30"/>
      <c r="AQ233" s="31"/>
      <c r="AR233" s="28"/>
      <c r="AS233" s="28"/>
      <c r="AT233" t="s">
        <v>157</v>
      </c>
      <c r="AU233">
        <v>3</v>
      </c>
      <c r="AV233" t="s">
        <v>409</v>
      </c>
      <c r="AW233" t="s">
        <v>1006</v>
      </c>
      <c r="AX233" t="s">
        <v>1091</v>
      </c>
      <c r="AY233" s="19" t="s">
        <v>391</v>
      </c>
      <c r="AZ233" s="19" t="s">
        <v>391</v>
      </c>
      <c r="BA233" t="s">
        <v>402</v>
      </c>
      <c r="BB233" s="21" t="s">
        <v>401</v>
      </c>
      <c r="BC233" s="15">
        <v>42045</v>
      </c>
      <c r="BD233" t="s">
        <v>161</v>
      </c>
      <c r="BE233">
        <v>42</v>
      </c>
      <c r="BF233">
        <v>33</v>
      </c>
      <c r="BG233">
        <v>10.46</v>
      </c>
      <c r="BH233">
        <v>4.2</v>
      </c>
      <c r="BI233">
        <v>0.64</v>
      </c>
      <c r="BJ233">
        <v>0.373</v>
      </c>
      <c r="BK233">
        <v>7.9000000000000001E-2</v>
      </c>
      <c r="BL233">
        <v>10.199999999999999</v>
      </c>
      <c r="BM233">
        <f t="shared" si="18"/>
        <v>82.522123893805315</v>
      </c>
      <c r="BN233">
        <v>0.23799999999999999</v>
      </c>
      <c r="BO233">
        <v>21</v>
      </c>
      <c r="BP233">
        <f t="shared" si="17"/>
        <v>4068.502516050668</v>
      </c>
      <c r="BQ233">
        <f t="shared" si="21"/>
        <v>5578.666666666667</v>
      </c>
      <c r="BR233">
        <f t="shared" si="19"/>
        <v>4.0685025160506676</v>
      </c>
      <c r="BS233">
        <f t="shared" si="19"/>
        <v>5.5786666666666669</v>
      </c>
      <c r="BT233">
        <f t="shared" si="20"/>
        <v>9.6471691827173345</v>
      </c>
      <c r="CF233" s="25">
        <v>0.75742115027829293</v>
      </c>
      <c r="CG233" s="25">
        <v>5.088126159554731E-2</v>
      </c>
      <c r="CH233" s="25">
        <v>1.0687199425044001</v>
      </c>
      <c r="CI233" s="25">
        <v>0.1856445681943508</v>
      </c>
      <c r="CJ233" s="25">
        <v>0.25118159399207518</v>
      </c>
      <c r="CK233" s="25">
        <v>18.070164243117294</v>
      </c>
      <c r="CL233" s="25">
        <v>29.28556448839673</v>
      </c>
      <c r="CM233" s="25">
        <v>2.8742425839986185</v>
      </c>
      <c r="CN233" s="25">
        <v>115.37397139732884</v>
      </c>
      <c r="CO233" s="25">
        <v>15.385034771353375</v>
      </c>
      <c r="CP233" s="25">
        <v>0.95458891013384328</v>
      </c>
      <c r="CQ233" s="25">
        <v>0.19808795411089869</v>
      </c>
      <c r="CR233" s="25">
        <v>0.36027913668339057</v>
      </c>
      <c r="CS233" s="25">
        <v>0.15139838014536247</v>
      </c>
      <c r="CT233" s="25">
        <v>8.153995917387509E-2</v>
      </c>
      <c r="CU233" s="25">
        <v>31.287100844863996</v>
      </c>
      <c r="CV233" s="25">
        <v>36.667998240299148</v>
      </c>
      <c r="CW233" s="25">
        <v>1.4611747971054705</v>
      </c>
      <c r="CX233" s="25">
        <v>69.256849831733788</v>
      </c>
      <c r="CY233" s="25">
        <v>8.5133356266925251</v>
      </c>
    </row>
    <row r="234" spans="1:103">
      <c r="A234" t="s">
        <v>177</v>
      </c>
      <c r="B234" t="s">
        <v>1090</v>
      </c>
      <c r="C234" t="s">
        <v>168</v>
      </c>
      <c r="D234" t="s">
        <v>170</v>
      </c>
      <c r="E234" t="s">
        <v>959</v>
      </c>
      <c r="F234" t="s">
        <v>195</v>
      </c>
      <c r="G234" t="s">
        <v>270</v>
      </c>
      <c r="H234">
        <v>11.63083</v>
      </c>
      <c r="I234">
        <v>7.4645700000000001</v>
      </c>
      <c r="J234">
        <v>658</v>
      </c>
      <c r="K234" t="s">
        <v>101</v>
      </c>
      <c r="L234" s="18">
        <v>0.8</v>
      </c>
      <c r="M234" t="s">
        <v>350</v>
      </c>
      <c r="N234" t="s">
        <v>331</v>
      </c>
      <c r="O234">
        <v>200</v>
      </c>
      <c r="P234" t="s">
        <v>159</v>
      </c>
      <c r="Q234">
        <v>64</v>
      </c>
      <c r="R234">
        <v>600</v>
      </c>
      <c r="S234" t="s">
        <v>332</v>
      </c>
      <c r="T234">
        <v>120</v>
      </c>
      <c r="U234" t="s">
        <v>337</v>
      </c>
      <c r="V234">
        <v>100</v>
      </c>
      <c r="W234">
        <v>2015</v>
      </c>
      <c r="X234">
        <v>1</v>
      </c>
      <c r="Y234" s="19"/>
      <c r="Z234" s="24"/>
      <c r="AA234" s="25"/>
      <c r="AB234" s="26"/>
      <c r="AC234" s="25"/>
      <c r="AD234" s="27"/>
      <c r="AE234" s="27"/>
      <c r="AF234" s="27"/>
      <c r="AG234" s="25"/>
      <c r="AH234" s="25"/>
      <c r="AI234" s="25"/>
      <c r="AJ234" s="28"/>
      <c r="AK234" s="25"/>
      <c r="AL234" s="25"/>
      <c r="AM234" s="29"/>
      <c r="AN234" s="29"/>
      <c r="AO234" s="30"/>
      <c r="AP234" s="30"/>
      <c r="AQ234" s="31"/>
      <c r="AR234" s="28"/>
      <c r="AS234" s="28"/>
      <c r="AT234" t="s">
        <v>158</v>
      </c>
      <c r="AU234">
        <v>4</v>
      </c>
      <c r="AV234" t="s">
        <v>409</v>
      </c>
      <c r="AW234" t="s">
        <v>1006</v>
      </c>
      <c r="AX234" t="s">
        <v>1091</v>
      </c>
      <c r="AY234" s="19" t="s">
        <v>391</v>
      </c>
      <c r="AZ234" s="19" t="s">
        <v>391</v>
      </c>
      <c r="BA234" t="s">
        <v>402</v>
      </c>
      <c r="BB234" s="21" t="s">
        <v>401</v>
      </c>
      <c r="BC234" s="15">
        <v>42045</v>
      </c>
      <c r="BD234" t="s">
        <v>161</v>
      </c>
      <c r="BE234">
        <v>58</v>
      </c>
      <c r="BF234">
        <v>49</v>
      </c>
      <c r="BG234">
        <v>12.6</v>
      </c>
      <c r="BH234">
        <v>5.26</v>
      </c>
      <c r="BI234">
        <v>0.56000000000000005</v>
      </c>
      <c r="BJ234">
        <v>0.311</v>
      </c>
      <c r="BK234">
        <v>5.8999999999999997E-2</v>
      </c>
      <c r="BL234">
        <v>8.1</v>
      </c>
      <c r="BM234">
        <f t="shared" si="18"/>
        <v>84.054054054054049</v>
      </c>
      <c r="BN234">
        <v>0.25</v>
      </c>
      <c r="BO234">
        <v>20</v>
      </c>
      <c r="BP234">
        <f t="shared" si="17"/>
        <v>5311.2712948242361</v>
      </c>
      <c r="BQ234">
        <f t="shared" si="21"/>
        <v>6720</v>
      </c>
      <c r="BR234">
        <f t="shared" si="19"/>
        <v>5.3112712948242358</v>
      </c>
      <c r="BS234">
        <f t="shared" si="19"/>
        <v>6.72</v>
      </c>
      <c r="BT234">
        <f t="shared" si="20"/>
        <v>12.031271294824236</v>
      </c>
      <c r="BU234">
        <v>1.991516966067864</v>
      </c>
      <c r="BV234">
        <v>0.27011908147496011</v>
      </c>
      <c r="BW234">
        <v>2.5886935331074068</v>
      </c>
      <c r="BX234">
        <v>0.46652731370604827</v>
      </c>
      <c r="BY234">
        <v>0.14009930905865056</v>
      </c>
      <c r="BZ234">
        <v>0.13114054510454537</v>
      </c>
      <c r="CA234">
        <v>4.4817317595232327</v>
      </c>
      <c r="CB234">
        <v>155.26777193556626</v>
      </c>
      <c r="CC234">
        <v>27.866541080683778</v>
      </c>
      <c r="CD234">
        <v>11.227615638275349</v>
      </c>
      <c r="CE234">
        <v>3.9271450262776688</v>
      </c>
      <c r="CF234" s="25"/>
      <c r="CG234" s="25"/>
      <c r="CH234" s="25"/>
      <c r="CI234" s="25"/>
      <c r="CJ234" s="25"/>
      <c r="CK234" s="25"/>
      <c r="CL234" s="25"/>
      <c r="CM234" s="25"/>
      <c r="CN234" s="25"/>
      <c r="CO234" s="25"/>
      <c r="CP234" s="25"/>
      <c r="CQ234" s="25"/>
      <c r="CR234" s="25"/>
      <c r="CS234" s="25"/>
      <c r="CT234" s="25"/>
      <c r="CU234" s="25"/>
      <c r="CV234" s="25"/>
      <c r="CW234" s="25"/>
      <c r="CX234" s="25"/>
      <c r="CY234" s="25"/>
    </row>
    <row r="235" spans="1:103">
      <c r="A235" t="s">
        <v>177</v>
      </c>
      <c r="B235" t="s">
        <v>1090</v>
      </c>
      <c r="C235" t="s">
        <v>168</v>
      </c>
      <c r="D235" t="s">
        <v>170</v>
      </c>
      <c r="E235" t="s">
        <v>959</v>
      </c>
      <c r="F235" t="s">
        <v>195</v>
      </c>
      <c r="G235" t="s">
        <v>270</v>
      </c>
      <c r="H235">
        <v>11.63083</v>
      </c>
      <c r="I235">
        <v>7.4645700000000001</v>
      </c>
      <c r="J235">
        <v>658</v>
      </c>
      <c r="K235" t="s">
        <v>101</v>
      </c>
      <c r="L235" s="18">
        <v>0.8</v>
      </c>
      <c r="M235" t="s">
        <v>350</v>
      </c>
      <c r="N235" t="s">
        <v>331</v>
      </c>
      <c r="O235">
        <v>200</v>
      </c>
      <c r="P235" t="s">
        <v>159</v>
      </c>
      <c r="Q235">
        <v>64</v>
      </c>
      <c r="R235">
        <v>600</v>
      </c>
      <c r="S235" t="s">
        <v>332</v>
      </c>
      <c r="T235">
        <v>120</v>
      </c>
      <c r="U235" t="s">
        <v>337</v>
      </c>
      <c r="V235">
        <v>100</v>
      </c>
      <c r="W235">
        <v>2015</v>
      </c>
      <c r="X235">
        <v>1</v>
      </c>
      <c r="Y235" s="19"/>
      <c r="Z235" s="24"/>
      <c r="AA235" s="25"/>
      <c r="AB235" s="26"/>
      <c r="AC235" s="25"/>
      <c r="AD235" s="27"/>
      <c r="AE235" s="27"/>
      <c r="AF235" s="27"/>
      <c r="AG235" s="25"/>
      <c r="AH235" s="25"/>
      <c r="AI235" s="25"/>
      <c r="AJ235" s="28"/>
      <c r="AK235" s="25"/>
      <c r="AL235" s="25"/>
      <c r="AM235" s="29"/>
      <c r="AN235" s="29"/>
      <c r="AO235" s="30"/>
      <c r="AP235" s="30"/>
      <c r="AQ235" s="31"/>
      <c r="AR235" s="28"/>
      <c r="AS235" s="28"/>
      <c r="AT235" t="s">
        <v>159</v>
      </c>
      <c r="AU235">
        <v>5</v>
      </c>
      <c r="AV235" t="s">
        <v>409</v>
      </c>
      <c r="AW235" t="s">
        <v>1006</v>
      </c>
      <c r="AX235" t="s">
        <v>1091</v>
      </c>
      <c r="AY235" s="19" t="s">
        <v>391</v>
      </c>
      <c r="AZ235" s="19" t="s">
        <v>391</v>
      </c>
      <c r="BA235" t="s">
        <v>402</v>
      </c>
      <c r="BB235" s="21" t="s">
        <v>401</v>
      </c>
      <c r="BC235" s="15">
        <v>42045</v>
      </c>
      <c r="BD235" t="s">
        <v>161</v>
      </c>
      <c r="BE235">
        <v>58</v>
      </c>
      <c r="BF235">
        <v>53</v>
      </c>
      <c r="BG235">
        <v>10.28</v>
      </c>
      <c r="BH235">
        <v>5.2</v>
      </c>
      <c r="BI235">
        <v>0.88</v>
      </c>
      <c r="BJ235">
        <v>0.35</v>
      </c>
      <c r="BK235">
        <v>8.1000000000000003E-2</v>
      </c>
      <c r="BL235">
        <v>7.5</v>
      </c>
      <c r="BM235">
        <f t="shared" si="18"/>
        <v>81.206496519721568</v>
      </c>
      <c r="BN235">
        <v>0.214</v>
      </c>
      <c r="BO235">
        <v>23</v>
      </c>
      <c r="BP235">
        <f t="shared" si="17"/>
        <v>5105.924813854388</v>
      </c>
      <c r="BQ235">
        <f t="shared" si="21"/>
        <v>5482.6666666666661</v>
      </c>
      <c r="BR235">
        <f t="shared" si="19"/>
        <v>5.1059248138543882</v>
      </c>
      <c r="BS235">
        <f t="shared" si="19"/>
        <v>5.4826666666666659</v>
      </c>
      <c r="BT235">
        <f t="shared" si="20"/>
        <v>10.588591480521053</v>
      </c>
      <c r="BU235">
        <v>2.6710019267822736</v>
      </c>
      <c r="BV235">
        <v>0.23022541115108303</v>
      </c>
      <c r="BW235">
        <v>1.5772426198982821</v>
      </c>
      <c r="BX235">
        <v>0.49280017959436656</v>
      </c>
      <c r="BY235">
        <v>0.24800797130856869</v>
      </c>
      <c r="BZ235">
        <v>0.14038514624558979</v>
      </c>
      <c r="CA235">
        <v>5.6239876784322096</v>
      </c>
      <c r="CB235">
        <v>105.75551809619128</v>
      </c>
      <c r="CC235">
        <v>78.654045573707748</v>
      </c>
      <c r="CD235">
        <v>10.208101250152367</v>
      </c>
      <c r="CE235">
        <v>3.3450540570186895</v>
      </c>
      <c r="CF235" s="25">
        <v>0.43184306569343062</v>
      </c>
      <c r="CG235" s="25">
        <v>5.7116788321167886E-2</v>
      </c>
      <c r="CH235" s="25">
        <v>1.472329106102078</v>
      </c>
      <c r="CI235" s="25">
        <v>0.46229661247061615</v>
      </c>
      <c r="CJ235" s="25">
        <v>0.15753623375534953</v>
      </c>
      <c r="CK235" s="25">
        <v>30.179106300616471</v>
      </c>
      <c r="CL235" s="25">
        <v>70.828006648723985</v>
      </c>
      <c r="CM235" s="25">
        <v>5.6951753703696957</v>
      </c>
      <c r="CN235" s="25">
        <v>185.54536567160184</v>
      </c>
      <c r="CO235" s="25">
        <v>21.808165784004824</v>
      </c>
      <c r="CP235" s="25">
        <v>0.95596868884540132</v>
      </c>
      <c r="CQ235" s="25">
        <v>0.21433463796477495</v>
      </c>
      <c r="CR235" s="25">
        <v>0.36308623436552995</v>
      </c>
      <c r="CS235" s="25">
        <v>0.16823439154627309</v>
      </c>
      <c r="CT235" s="25">
        <v>8.1818319958846197E-2</v>
      </c>
      <c r="CU235" s="25">
        <v>27.374942153586112</v>
      </c>
      <c r="CV235" s="25">
        <v>24.341932134163642</v>
      </c>
      <c r="CW235" s="25">
        <v>2.112727404573902</v>
      </c>
      <c r="CX235" s="25">
        <v>33.033222558167218</v>
      </c>
      <c r="CY235" s="25">
        <v>9.7134114109773755</v>
      </c>
    </row>
    <row r="236" spans="1:103">
      <c r="A236" t="s">
        <v>177</v>
      </c>
      <c r="B236" t="s">
        <v>1090</v>
      </c>
      <c r="C236" t="s">
        <v>168</v>
      </c>
      <c r="D236" t="s">
        <v>170</v>
      </c>
      <c r="E236" t="s">
        <v>959</v>
      </c>
      <c r="F236" t="s">
        <v>195</v>
      </c>
      <c r="G236" t="s">
        <v>270</v>
      </c>
      <c r="H236">
        <v>11.63083</v>
      </c>
      <c r="I236">
        <v>7.4645700000000001</v>
      </c>
      <c r="J236">
        <v>658</v>
      </c>
      <c r="K236" t="s">
        <v>101</v>
      </c>
      <c r="L236" s="18">
        <v>0.8</v>
      </c>
      <c r="M236" t="s">
        <v>350</v>
      </c>
      <c r="N236" t="s">
        <v>331</v>
      </c>
      <c r="O236">
        <v>200</v>
      </c>
      <c r="P236" t="s">
        <v>159</v>
      </c>
      <c r="Q236">
        <v>64</v>
      </c>
      <c r="R236">
        <v>600</v>
      </c>
      <c r="S236" t="s">
        <v>332</v>
      </c>
      <c r="T236">
        <v>120</v>
      </c>
      <c r="U236" t="s">
        <v>337</v>
      </c>
      <c r="V236">
        <v>100</v>
      </c>
      <c r="W236">
        <v>2015</v>
      </c>
      <c r="X236">
        <v>1</v>
      </c>
      <c r="Y236" s="19"/>
      <c r="Z236" s="24"/>
      <c r="AA236" s="25"/>
      <c r="AB236" s="26"/>
      <c r="AC236" s="25"/>
      <c r="AD236" s="27"/>
      <c r="AE236" s="27"/>
      <c r="AF236" s="27"/>
      <c r="AG236" s="25"/>
      <c r="AH236" s="25"/>
      <c r="AI236" s="25"/>
      <c r="AJ236" s="28"/>
      <c r="AK236" s="25"/>
      <c r="AL236" s="25"/>
      <c r="AM236" s="29"/>
      <c r="AN236" s="29"/>
      <c r="AO236" s="30"/>
      <c r="AP236" s="30"/>
      <c r="AQ236" s="31"/>
      <c r="AR236" s="28"/>
      <c r="AS236" s="28"/>
      <c r="AT236" t="s">
        <v>160</v>
      </c>
      <c r="AU236">
        <v>6</v>
      </c>
      <c r="AV236" t="s">
        <v>409</v>
      </c>
      <c r="AW236" t="s">
        <v>1006</v>
      </c>
      <c r="AX236" t="s">
        <v>1091</v>
      </c>
      <c r="AY236" s="19" t="s">
        <v>391</v>
      </c>
      <c r="AZ236" s="19" t="s">
        <v>391</v>
      </c>
      <c r="BA236" t="s">
        <v>402</v>
      </c>
      <c r="BB236" s="21" t="s">
        <v>401</v>
      </c>
      <c r="BC236" s="15">
        <v>42045</v>
      </c>
      <c r="BD236" t="s">
        <v>161</v>
      </c>
      <c r="BE236">
        <v>52</v>
      </c>
      <c r="BF236">
        <v>38</v>
      </c>
      <c r="BG236">
        <v>14.08</v>
      </c>
      <c r="BH236">
        <v>6.02</v>
      </c>
      <c r="BI236">
        <v>0.96</v>
      </c>
      <c r="BJ236">
        <v>0.46100000000000002</v>
      </c>
      <c r="BK236">
        <v>9.6000000000000002E-2</v>
      </c>
      <c r="BL236">
        <v>9.4</v>
      </c>
      <c r="BM236">
        <f t="shared" si="18"/>
        <v>82.764811490125666</v>
      </c>
      <c r="BN236">
        <v>0.17399999999999999</v>
      </c>
      <c r="BO236">
        <v>21</v>
      </c>
      <c r="BP236">
        <f t="shared" si="17"/>
        <v>5900.7740345689435</v>
      </c>
      <c r="BQ236">
        <f t="shared" si="21"/>
        <v>7509.333333333333</v>
      </c>
      <c r="BR236">
        <f t="shared" si="19"/>
        <v>5.9007740345689434</v>
      </c>
      <c r="BS236">
        <f t="shared" si="19"/>
        <v>7.5093333333333332</v>
      </c>
      <c r="BT236">
        <f t="shared" si="20"/>
        <v>13.410107367902278</v>
      </c>
      <c r="CF236" s="25">
        <v>0.61653771760154741</v>
      </c>
      <c r="CG236" s="25">
        <v>6.3201160541586074E-2</v>
      </c>
      <c r="CH236" s="25">
        <v>1.2323203939703635</v>
      </c>
      <c r="CI236" s="25">
        <v>0.30490049739056024</v>
      </c>
      <c r="CJ236" s="25">
        <v>0.16925147047037276</v>
      </c>
      <c r="CK236" s="25">
        <v>23.139132290055375</v>
      </c>
      <c r="CL236" s="25">
        <v>44.1547172813099</v>
      </c>
      <c r="CM236" s="25">
        <v>2.8700588247788246</v>
      </c>
      <c r="CN236" s="25">
        <v>184.55507017311194</v>
      </c>
      <c r="CO236" s="25">
        <v>16.635535223548942</v>
      </c>
      <c r="CP236" s="25">
        <v>1.2454890788224122</v>
      </c>
      <c r="CQ236" s="25">
        <v>0.23499525166191831</v>
      </c>
      <c r="CR236" s="25">
        <v>0.40474228856969618</v>
      </c>
      <c r="CS236" s="25">
        <v>0.16708491302911943</v>
      </c>
      <c r="CT236" s="25">
        <v>8.2572000161421258E-2</v>
      </c>
      <c r="CU236" s="25">
        <v>16.505778623658262</v>
      </c>
      <c r="CV236" s="25">
        <v>18.286550820253488</v>
      </c>
      <c r="CW236" s="25">
        <v>0.76690602629540594</v>
      </c>
      <c r="CX236" s="25">
        <v>50.076105319903597</v>
      </c>
      <c r="CY236" s="25">
        <v>10.943391278811388</v>
      </c>
    </row>
    <row r="237" spans="1:103">
      <c r="A237" t="s">
        <v>177</v>
      </c>
      <c r="B237" t="s">
        <v>1090</v>
      </c>
      <c r="C237" t="s">
        <v>168</v>
      </c>
      <c r="D237" t="s">
        <v>170</v>
      </c>
      <c r="E237" t="s">
        <v>959</v>
      </c>
      <c r="F237" t="s">
        <v>198</v>
      </c>
      <c r="G237" t="s">
        <v>271</v>
      </c>
      <c r="H237">
        <v>11.57696</v>
      </c>
      <c r="I237">
        <v>7.4551600000000002</v>
      </c>
      <c r="J237">
        <v>643</v>
      </c>
      <c r="K237" t="s">
        <v>102</v>
      </c>
      <c r="L237" s="18">
        <v>0.5</v>
      </c>
      <c r="M237" t="s">
        <v>326</v>
      </c>
      <c r="N237" t="s">
        <v>345</v>
      </c>
      <c r="O237">
        <v>300</v>
      </c>
      <c r="P237" t="s">
        <v>159</v>
      </c>
      <c r="Q237">
        <v>150</v>
      </c>
      <c r="R237">
        <v>1300</v>
      </c>
      <c r="W237">
        <v>2015</v>
      </c>
      <c r="X237">
        <v>1</v>
      </c>
      <c r="Y237" s="19" t="s">
        <v>391</v>
      </c>
      <c r="Z237" s="24">
        <v>5.9</v>
      </c>
      <c r="AA237" s="32">
        <v>0.5027394183855991</v>
      </c>
      <c r="AB237" s="26">
        <v>3.1804429337027505E-2</v>
      </c>
      <c r="AC237" s="25">
        <v>12.706679999999999</v>
      </c>
      <c r="AD237" s="27">
        <v>54.8</v>
      </c>
      <c r="AE237" s="27">
        <v>24.800000000000011</v>
      </c>
      <c r="AF237" s="27">
        <v>20.399999999999999</v>
      </c>
      <c r="AG237" s="25">
        <v>2.4642847414493971</v>
      </c>
      <c r="AH237" s="25">
        <v>0.8815236600181926</v>
      </c>
      <c r="AI237" s="25">
        <v>0.14508012383387664</v>
      </c>
      <c r="AJ237" s="28">
        <v>7.3129414063783649E-2</v>
      </c>
      <c r="AK237" s="25">
        <v>0</v>
      </c>
      <c r="AL237" s="25">
        <f t="shared" si="5"/>
        <v>3.5640179393652498</v>
      </c>
      <c r="AM237" s="29">
        <v>9.9966440639473113</v>
      </c>
      <c r="AN237" s="29">
        <v>3.3729890496147075</v>
      </c>
      <c r="AO237" s="30">
        <v>23.232678141078946</v>
      </c>
      <c r="AP237" s="30">
        <v>101.52809832257148</v>
      </c>
      <c r="AQ237" s="31">
        <v>1.3669649660068903</v>
      </c>
      <c r="AR237" s="28">
        <v>1.0269800000000001E-2</v>
      </c>
      <c r="AS237" s="28">
        <v>6.3130600000000001</v>
      </c>
      <c r="AT237" t="s">
        <v>155</v>
      </c>
      <c r="AU237">
        <v>1</v>
      </c>
      <c r="AV237" t="s">
        <v>409</v>
      </c>
      <c r="AW237" t="s">
        <v>1006</v>
      </c>
      <c r="AX237" t="s">
        <v>1091</v>
      </c>
      <c r="AY237" s="19" t="s">
        <v>391</v>
      </c>
      <c r="AZ237" s="19" t="s">
        <v>391</v>
      </c>
      <c r="BA237" t="s">
        <v>402</v>
      </c>
      <c r="BB237" s="21" t="s">
        <v>401</v>
      </c>
      <c r="BC237" s="15">
        <v>42045</v>
      </c>
      <c r="BD237" t="s">
        <v>161</v>
      </c>
      <c r="BE237">
        <v>66</v>
      </c>
      <c r="BF237">
        <v>42</v>
      </c>
      <c r="BG237">
        <v>15.32</v>
      </c>
      <c r="BH237">
        <v>4.1399999999999997</v>
      </c>
      <c r="BI237">
        <v>0.56000000000000005</v>
      </c>
      <c r="BJ237">
        <v>0.222</v>
      </c>
      <c r="BK237">
        <v>5.5E-2</v>
      </c>
      <c r="BL237">
        <v>9.1999999999999993</v>
      </c>
      <c r="BM237">
        <f t="shared" si="18"/>
        <v>80.144404332129966</v>
      </c>
      <c r="BN237">
        <v>0.26800000000000002</v>
      </c>
      <c r="BO237">
        <v>15</v>
      </c>
      <c r="BP237">
        <f t="shared" si="17"/>
        <v>3938.2017413463577</v>
      </c>
      <c r="BQ237">
        <f t="shared" si="21"/>
        <v>8170.666666666667</v>
      </c>
      <c r="BR237">
        <f t="shared" si="19"/>
        <v>3.9382017413463579</v>
      </c>
      <c r="BS237">
        <f t="shared" si="19"/>
        <v>8.1706666666666674</v>
      </c>
      <c r="BT237">
        <f t="shared" si="20"/>
        <v>12.108868408013025</v>
      </c>
      <c r="BU237">
        <v>1.7456479690522244</v>
      </c>
      <c r="BV237">
        <v>0.19115836461493901</v>
      </c>
      <c r="BW237">
        <v>2.6832063955878613</v>
      </c>
      <c r="BX237">
        <v>0.40975872342271763</v>
      </c>
      <c r="BY237">
        <v>0.1911512376322595</v>
      </c>
      <c r="BZ237">
        <v>0.13862527923701209</v>
      </c>
      <c r="CA237">
        <v>4.6930595309388874</v>
      </c>
      <c r="CB237">
        <v>86.721034177170566</v>
      </c>
      <c r="CC237">
        <v>19.514989540480897</v>
      </c>
      <c r="CD237">
        <v>15.34702166316192</v>
      </c>
      <c r="CE237">
        <v>4.7715019989222096</v>
      </c>
      <c r="CF237" s="25"/>
      <c r="CG237" s="25"/>
      <c r="CH237" s="25"/>
      <c r="CI237" s="25"/>
      <c r="CJ237" s="25"/>
      <c r="CK237" s="25"/>
      <c r="CL237" s="25"/>
      <c r="CM237" s="25"/>
      <c r="CN237" s="25"/>
      <c r="CO237" s="25"/>
      <c r="CP237" s="25">
        <v>0.86647992530345463</v>
      </c>
      <c r="CQ237" s="25">
        <v>0.22689075630252106</v>
      </c>
      <c r="CR237" s="25">
        <v>0.32113544357219814</v>
      </c>
      <c r="CS237" s="25">
        <v>0.15064851199209173</v>
      </c>
      <c r="CT237" s="25">
        <v>8.5132748699264668E-2</v>
      </c>
      <c r="CU237" s="25">
        <v>18.580767437954151</v>
      </c>
      <c r="CV237" s="25">
        <v>18.558267771520256</v>
      </c>
      <c r="CW237" s="25">
        <v>0.77830136101004788</v>
      </c>
      <c r="CX237" s="25">
        <v>50.82017820727215</v>
      </c>
      <c r="CY237" s="25">
        <v>9.7903874300836851</v>
      </c>
    </row>
    <row r="238" spans="1:103">
      <c r="A238" t="s">
        <v>177</v>
      </c>
      <c r="B238" t="s">
        <v>1090</v>
      </c>
      <c r="C238" t="s">
        <v>168</v>
      </c>
      <c r="D238" t="s">
        <v>170</v>
      </c>
      <c r="E238" t="s">
        <v>959</v>
      </c>
      <c r="F238" t="s">
        <v>198</v>
      </c>
      <c r="G238" t="s">
        <v>271</v>
      </c>
      <c r="H238">
        <v>11.57696</v>
      </c>
      <c r="I238">
        <v>7.4551600000000002</v>
      </c>
      <c r="J238">
        <v>643</v>
      </c>
      <c r="K238" t="s">
        <v>102</v>
      </c>
      <c r="L238" s="18">
        <v>0.5</v>
      </c>
      <c r="M238" t="s">
        <v>326</v>
      </c>
      <c r="N238" t="s">
        <v>345</v>
      </c>
      <c r="O238">
        <v>300</v>
      </c>
      <c r="P238" t="s">
        <v>159</v>
      </c>
      <c r="Q238">
        <v>150</v>
      </c>
      <c r="R238">
        <v>1300</v>
      </c>
      <c r="W238">
        <v>2015</v>
      </c>
      <c r="X238">
        <v>1</v>
      </c>
      <c r="Y238" s="19"/>
      <c r="Z238" s="24"/>
      <c r="AA238" s="25"/>
      <c r="AB238" s="26"/>
      <c r="AC238" s="25"/>
      <c r="AD238" s="27"/>
      <c r="AE238" s="27"/>
      <c r="AF238" s="27"/>
      <c r="AG238" s="25"/>
      <c r="AH238" s="25"/>
      <c r="AI238" s="25"/>
      <c r="AJ238" s="28"/>
      <c r="AK238" s="25"/>
      <c r="AL238" s="25"/>
      <c r="AM238" s="29"/>
      <c r="AN238" s="29"/>
      <c r="AO238" s="30"/>
      <c r="AP238" s="30"/>
      <c r="AQ238" s="31"/>
      <c r="AR238" s="28"/>
      <c r="AS238" s="28"/>
      <c r="AT238" t="s">
        <v>156</v>
      </c>
      <c r="AU238">
        <v>2</v>
      </c>
      <c r="AV238" t="s">
        <v>409</v>
      </c>
      <c r="AW238" t="s">
        <v>1006</v>
      </c>
      <c r="AX238" t="s">
        <v>1091</v>
      </c>
      <c r="AY238" s="19" t="s">
        <v>391</v>
      </c>
      <c r="AZ238" s="19" t="s">
        <v>391</v>
      </c>
      <c r="BA238" t="s">
        <v>402</v>
      </c>
      <c r="BB238" s="21" t="s">
        <v>401</v>
      </c>
      <c r="BC238" s="15">
        <v>42045</v>
      </c>
      <c r="BD238" t="s">
        <v>161</v>
      </c>
      <c r="BE238">
        <v>64</v>
      </c>
      <c r="BF238">
        <v>50</v>
      </c>
      <c r="BG238">
        <v>12.92</v>
      </c>
      <c r="BH238">
        <v>4.8</v>
      </c>
      <c r="BI238">
        <v>0.94</v>
      </c>
      <c r="BJ238">
        <v>0.53200000000000003</v>
      </c>
      <c r="BK238">
        <v>0.10199999999999999</v>
      </c>
      <c r="BL238">
        <v>9.8000000000000007</v>
      </c>
      <c r="BM238">
        <f t="shared" si="18"/>
        <v>83.911671924290218</v>
      </c>
      <c r="BN238">
        <v>0.33700000000000002</v>
      </c>
      <c r="BO238">
        <v>23</v>
      </c>
      <c r="BP238">
        <f t="shared" si="17"/>
        <v>4749.0715655347312</v>
      </c>
      <c r="BQ238">
        <f t="shared" si="21"/>
        <v>6890.6666666666661</v>
      </c>
      <c r="BR238">
        <f t="shared" si="19"/>
        <v>4.7490715655347309</v>
      </c>
      <c r="BS238">
        <f t="shared" si="19"/>
        <v>6.8906666666666663</v>
      </c>
      <c r="BT238">
        <f t="shared" si="20"/>
        <v>11.639738232201397</v>
      </c>
      <c r="CF238" s="25">
        <v>0.72074954296160887</v>
      </c>
      <c r="CG238" s="25">
        <v>0.13158135283363803</v>
      </c>
      <c r="CH238" s="25">
        <v>1.5447034725154132</v>
      </c>
      <c r="CI238" s="25">
        <v>0.30226066624432169</v>
      </c>
      <c r="CJ238" s="25">
        <v>0.19578518443776585</v>
      </c>
      <c r="CK238" s="25">
        <v>22.093163178537665</v>
      </c>
      <c r="CL238" s="25">
        <v>51.194607326470184</v>
      </c>
      <c r="CM238" s="25">
        <v>5.6157332896863279</v>
      </c>
      <c r="CN238" s="25">
        <v>251.77571894056098</v>
      </c>
      <c r="CO238" s="25">
        <v>20.256104412887524</v>
      </c>
      <c r="CP238" s="25">
        <v>1.1047297297297298</v>
      </c>
      <c r="CQ238" s="25">
        <v>0.24343629343629344</v>
      </c>
      <c r="CR238" s="25">
        <v>0.36335334958141602</v>
      </c>
      <c r="CS238" s="25">
        <v>0.14658281721061839</v>
      </c>
      <c r="CT238" s="25">
        <v>8.0241099333133503E-2</v>
      </c>
      <c r="CU238" s="25">
        <v>14.50968554783557</v>
      </c>
      <c r="CV238" s="25">
        <v>23.872690068926754</v>
      </c>
      <c r="CW238" s="25">
        <v>0.75729660138760813</v>
      </c>
      <c r="CX238" s="25">
        <v>67.053981355158157</v>
      </c>
      <c r="CY238" s="25">
        <v>14.625518856343444</v>
      </c>
    </row>
    <row r="239" spans="1:103">
      <c r="A239" t="s">
        <v>177</v>
      </c>
      <c r="B239" t="s">
        <v>1090</v>
      </c>
      <c r="C239" t="s">
        <v>168</v>
      </c>
      <c r="D239" t="s">
        <v>170</v>
      </c>
      <c r="E239" t="s">
        <v>959</v>
      </c>
      <c r="F239" t="s">
        <v>198</v>
      </c>
      <c r="G239" t="s">
        <v>271</v>
      </c>
      <c r="H239">
        <v>11.57696</v>
      </c>
      <c r="I239">
        <v>7.4551600000000002</v>
      </c>
      <c r="J239">
        <v>643</v>
      </c>
      <c r="K239" t="s">
        <v>102</v>
      </c>
      <c r="L239" s="18">
        <v>0.5</v>
      </c>
      <c r="M239" t="s">
        <v>326</v>
      </c>
      <c r="N239" t="s">
        <v>345</v>
      </c>
      <c r="O239">
        <v>300</v>
      </c>
      <c r="P239" t="s">
        <v>159</v>
      </c>
      <c r="Q239">
        <v>150</v>
      </c>
      <c r="R239">
        <v>1300</v>
      </c>
      <c r="W239">
        <v>2015</v>
      </c>
      <c r="X239">
        <v>1</v>
      </c>
      <c r="Y239" s="19"/>
      <c r="Z239" s="24"/>
      <c r="AA239" s="25"/>
      <c r="AB239" s="26"/>
      <c r="AC239" s="25"/>
      <c r="AD239" s="27"/>
      <c r="AE239" s="27"/>
      <c r="AF239" s="27"/>
      <c r="AG239" s="25"/>
      <c r="AH239" s="25"/>
      <c r="AI239" s="25"/>
      <c r="AJ239" s="28"/>
      <c r="AK239" s="25"/>
      <c r="AL239" s="25"/>
      <c r="AM239" s="29"/>
      <c r="AN239" s="29"/>
      <c r="AO239" s="30"/>
      <c r="AP239" s="30"/>
      <c r="AQ239" s="31"/>
      <c r="AR239" s="28"/>
      <c r="AS239" s="28"/>
      <c r="AT239" t="s">
        <v>157</v>
      </c>
      <c r="AU239">
        <v>3</v>
      </c>
      <c r="AV239" t="s">
        <v>409</v>
      </c>
      <c r="AW239" t="s">
        <v>1006</v>
      </c>
      <c r="AX239" t="s">
        <v>1091</v>
      </c>
      <c r="AY239" s="19" t="s">
        <v>391</v>
      </c>
      <c r="AZ239" s="19" t="s">
        <v>391</v>
      </c>
      <c r="BA239" t="s">
        <v>402</v>
      </c>
      <c r="BB239" s="21" t="s">
        <v>401</v>
      </c>
      <c r="BC239" s="15">
        <v>42045</v>
      </c>
      <c r="BD239" t="s">
        <v>161</v>
      </c>
      <c r="BE239">
        <v>44</v>
      </c>
      <c r="BF239">
        <v>44</v>
      </c>
      <c r="BG239">
        <v>13.01</v>
      </c>
      <c r="BH239">
        <v>6.18</v>
      </c>
      <c r="BI239">
        <v>0.8</v>
      </c>
      <c r="BJ239">
        <v>0.29799999999999999</v>
      </c>
      <c r="BK239">
        <v>7.1999999999999995E-2</v>
      </c>
      <c r="BL239">
        <v>5.4</v>
      </c>
      <c r="BM239">
        <f t="shared" si="18"/>
        <v>80.540540540540533</v>
      </c>
      <c r="BN239">
        <v>0.38300000000000001</v>
      </c>
      <c r="BO239">
        <v>20</v>
      </c>
      <c r="BP239">
        <f t="shared" si="17"/>
        <v>6155.066030736617</v>
      </c>
      <c r="BQ239">
        <f t="shared" si="21"/>
        <v>6938.6666666666661</v>
      </c>
      <c r="BR239">
        <f t="shared" si="19"/>
        <v>6.1550660307366174</v>
      </c>
      <c r="BS239">
        <f t="shared" si="19"/>
        <v>6.9386666666666663</v>
      </c>
      <c r="BT239">
        <f t="shared" si="20"/>
        <v>13.093732697403283</v>
      </c>
      <c r="BU239">
        <v>2.7096622889305815</v>
      </c>
      <c r="BV239">
        <v>0.23175385284925204</v>
      </c>
      <c r="BW239">
        <v>2.8789552855758553</v>
      </c>
      <c r="BX239">
        <v>0.45998152206440002</v>
      </c>
      <c r="BY239">
        <v>0.22167634388947502</v>
      </c>
      <c r="BZ239">
        <v>0.194105432290713</v>
      </c>
      <c r="CA239">
        <v>8.1189078526041705</v>
      </c>
      <c r="CB239">
        <v>111.19346434015816</v>
      </c>
      <c r="CC239">
        <v>45.733108765218041</v>
      </c>
      <c r="CD239">
        <v>21.04523543664677</v>
      </c>
      <c r="CE239">
        <v>5.4636775575757328</v>
      </c>
      <c r="CF239" s="25"/>
      <c r="CG239" s="25"/>
      <c r="CH239" s="25"/>
      <c r="CI239" s="25"/>
      <c r="CJ239" s="25"/>
      <c r="CK239" s="25"/>
      <c r="CL239" s="25"/>
      <c r="CM239" s="25"/>
      <c r="CN239" s="25"/>
      <c r="CO239" s="25"/>
      <c r="CP239" s="25"/>
      <c r="CQ239" s="25"/>
      <c r="CR239" s="25"/>
      <c r="CS239" s="25"/>
      <c r="CT239" s="25"/>
      <c r="CU239" s="25"/>
      <c r="CV239" s="25"/>
      <c r="CW239" s="25"/>
      <c r="CX239" s="25"/>
      <c r="CY239" s="25"/>
    </row>
    <row r="240" spans="1:103">
      <c r="A240" t="s">
        <v>177</v>
      </c>
      <c r="B240" t="s">
        <v>1090</v>
      </c>
      <c r="C240" t="s">
        <v>168</v>
      </c>
      <c r="D240" t="s">
        <v>170</v>
      </c>
      <c r="E240" t="s">
        <v>959</v>
      </c>
      <c r="F240" t="s">
        <v>198</v>
      </c>
      <c r="G240" t="s">
        <v>271</v>
      </c>
      <c r="H240">
        <v>11.57696</v>
      </c>
      <c r="I240">
        <v>7.4551600000000002</v>
      </c>
      <c r="J240">
        <v>643</v>
      </c>
      <c r="K240" t="s">
        <v>102</v>
      </c>
      <c r="L240" s="18">
        <v>0.5</v>
      </c>
      <c r="M240" t="s">
        <v>326</v>
      </c>
      <c r="N240" t="s">
        <v>345</v>
      </c>
      <c r="O240">
        <v>300</v>
      </c>
      <c r="P240" t="s">
        <v>159</v>
      </c>
      <c r="Q240">
        <v>150</v>
      </c>
      <c r="R240">
        <v>1300</v>
      </c>
      <c r="W240">
        <v>2015</v>
      </c>
      <c r="X240">
        <v>1</v>
      </c>
      <c r="Y240" s="19"/>
      <c r="Z240" s="24"/>
      <c r="AA240" s="25"/>
      <c r="AB240" s="26"/>
      <c r="AC240" s="25"/>
      <c r="AD240" s="27"/>
      <c r="AE240" s="27"/>
      <c r="AF240" s="27"/>
      <c r="AG240" s="25"/>
      <c r="AH240" s="25"/>
      <c r="AI240" s="25"/>
      <c r="AJ240" s="28"/>
      <c r="AK240" s="25"/>
      <c r="AL240" s="25"/>
      <c r="AM240" s="29"/>
      <c r="AN240" s="29"/>
      <c r="AO240" s="30"/>
      <c r="AP240" s="30"/>
      <c r="AQ240" s="31"/>
      <c r="AR240" s="28"/>
      <c r="AS240" s="28"/>
      <c r="AT240" t="s">
        <v>158</v>
      </c>
      <c r="AU240">
        <v>4</v>
      </c>
      <c r="AV240" t="s">
        <v>409</v>
      </c>
      <c r="AW240" t="s">
        <v>1006</v>
      </c>
      <c r="AX240" t="s">
        <v>1091</v>
      </c>
      <c r="AY240" s="19" t="s">
        <v>391</v>
      </c>
      <c r="AZ240" s="19" t="s">
        <v>391</v>
      </c>
      <c r="BA240" t="s">
        <v>402</v>
      </c>
      <c r="BB240" s="21" t="s">
        <v>401</v>
      </c>
      <c r="BC240" s="15">
        <v>42045</v>
      </c>
      <c r="BD240" t="s">
        <v>161</v>
      </c>
      <c r="BE240">
        <v>35</v>
      </c>
      <c r="BF240">
        <v>31</v>
      </c>
      <c r="BG240">
        <v>12.56</v>
      </c>
      <c r="BH240">
        <v>5.58</v>
      </c>
      <c r="BI240">
        <v>1.1000000000000001</v>
      </c>
      <c r="BJ240">
        <v>0.51</v>
      </c>
      <c r="BK240">
        <v>0.124</v>
      </c>
      <c r="BL240">
        <v>8.1</v>
      </c>
      <c r="BM240">
        <f t="shared" si="18"/>
        <v>80.441640378548897</v>
      </c>
      <c r="BN240">
        <v>0.125</v>
      </c>
      <c r="BO240">
        <v>13</v>
      </c>
      <c r="BP240">
        <f t="shared" si="17"/>
        <v>5392.2397476340693</v>
      </c>
      <c r="BQ240">
        <f t="shared" si="21"/>
        <v>6698.666666666667</v>
      </c>
      <c r="BR240">
        <f t="shared" si="19"/>
        <v>5.3922397476340693</v>
      </c>
      <c r="BS240">
        <f t="shared" si="19"/>
        <v>6.698666666666667</v>
      </c>
      <c r="BT240">
        <f t="shared" si="20"/>
        <v>12.090906414300736</v>
      </c>
      <c r="BU240">
        <v>2.6358851674641151</v>
      </c>
      <c r="BV240">
        <v>0.26085149573858368</v>
      </c>
      <c r="BW240">
        <v>2.3339011381066177</v>
      </c>
      <c r="BX240">
        <v>0.48466122528958089</v>
      </c>
      <c r="BY240">
        <v>0.22799919324150419</v>
      </c>
      <c r="BZ240">
        <v>0.18891423158613926</v>
      </c>
      <c r="CA240">
        <v>6.4917793941620845</v>
      </c>
      <c r="CB240">
        <v>110.81553328045176</v>
      </c>
      <c r="CC240">
        <v>61.717859833089307</v>
      </c>
      <c r="CD240">
        <v>17.306152847037037</v>
      </c>
      <c r="CE240">
        <v>4.0423580133024792</v>
      </c>
      <c r="CF240" s="25">
        <v>0.56126295947219607</v>
      </c>
      <c r="CG240" s="25">
        <v>4.1602262016965132E-2</v>
      </c>
      <c r="CH240" s="25">
        <v>2.3934864101531494</v>
      </c>
      <c r="CI240" s="25">
        <v>0.33186761155740668</v>
      </c>
      <c r="CJ240" s="25">
        <v>0.125881538913371</v>
      </c>
      <c r="CK240" s="25">
        <v>15.99002804432523</v>
      </c>
      <c r="CL240" s="25">
        <v>49.356443319831037</v>
      </c>
      <c r="CM240" s="25">
        <v>2.9575956189345787</v>
      </c>
      <c r="CN240" s="25">
        <v>214.02154462407881</v>
      </c>
      <c r="CO240" s="25">
        <v>19.755428926604161</v>
      </c>
      <c r="CP240" s="25">
        <v>1.1076993583868011</v>
      </c>
      <c r="CQ240" s="25">
        <v>0.28611365719523379</v>
      </c>
      <c r="CR240" s="25">
        <v>0.40612974989192341</v>
      </c>
      <c r="CS240" s="25">
        <v>0.18635181348075322</v>
      </c>
      <c r="CT240" s="25">
        <v>7.3667935102388199E-2</v>
      </c>
      <c r="CU240" s="25">
        <v>16.562360626775604</v>
      </c>
      <c r="CV240" s="25">
        <v>24.258487704712543</v>
      </c>
      <c r="CW240" s="25">
        <v>0.76953498916713359</v>
      </c>
      <c r="CX240" s="25">
        <v>32.919984282992303</v>
      </c>
      <c r="CY240" s="25">
        <v>9.0283801677170104</v>
      </c>
    </row>
    <row r="241" spans="1:103">
      <c r="A241" t="s">
        <v>177</v>
      </c>
      <c r="B241" t="s">
        <v>1090</v>
      </c>
      <c r="C241" t="s">
        <v>168</v>
      </c>
      <c r="D241" t="s">
        <v>170</v>
      </c>
      <c r="E241" t="s">
        <v>959</v>
      </c>
      <c r="F241" t="s">
        <v>198</v>
      </c>
      <c r="G241" t="s">
        <v>271</v>
      </c>
      <c r="H241">
        <v>11.57696</v>
      </c>
      <c r="I241">
        <v>7.4551600000000002</v>
      </c>
      <c r="J241">
        <v>643</v>
      </c>
      <c r="K241" t="s">
        <v>102</v>
      </c>
      <c r="L241" s="18">
        <v>0.5</v>
      </c>
      <c r="M241" t="s">
        <v>326</v>
      </c>
      <c r="N241" t="s">
        <v>345</v>
      </c>
      <c r="O241">
        <v>300</v>
      </c>
      <c r="P241" t="s">
        <v>159</v>
      </c>
      <c r="Q241">
        <v>150</v>
      </c>
      <c r="R241">
        <v>1300</v>
      </c>
      <c r="W241">
        <v>2015</v>
      </c>
      <c r="X241">
        <v>1</v>
      </c>
      <c r="Y241" s="19"/>
      <c r="Z241" s="24"/>
      <c r="AA241" s="25"/>
      <c r="AB241" s="26"/>
      <c r="AC241" s="25"/>
      <c r="AD241" s="27"/>
      <c r="AE241" s="27"/>
      <c r="AF241" s="27"/>
      <c r="AG241" s="25"/>
      <c r="AH241" s="25"/>
      <c r="AI241" s="25"/>
      <c r="AJ241" s="28"/>
      <c r="AK241" s="25"/>
      <c r="AL241" s="25"/>
      <c r="AM241" s="29"/>
      <c r="AN241" s="29"/>
      <c r="AO241" s="30"/>
      <c r="AP241" s="30"/>
      <c r="AQ241" s="31"/>
      <c r="AR241" s="28"/>
      <c r="AS241" s="28"/>
      <c r="AT241" t="s">
        <v>159</v>
      </c>
      <c r="AU241">
        <v>5</v>
      </c>
      <c r="AV241" t="s">
        <v>409</v>
      </c>
      <c r="AW241" t="s">
        <v>1006</v>
      </c>
      <c r="AX241" t="s">
        <v>1091</v>
      </c>
      <c r="AY241" s="19" t="s">
        <v>391</v>
      </c>
      <c r="AZ241" s="19" t="s">
        <v>391</v>
      </c>
      <c r="BA241" t="s">
        <v>402</v>
      </c>
      <c r="BB241" s="21" t="s">
        <v>401</v>
      </c>
      <c r="BC241" s="15">
        <v>42045</v>
      </c>
      <c r="BD241" t="s">
        <v>161</v>
      </c>
      <c r="BE241">
        <v>58</v>
      </c>
      <c r="BF241">
        <v>63</v>
      </c>
      <c r="BG241">
        <v>16.86</v>
      </c>
      <c r="BH241">
        <v>7.14</v>
      </c>
      <c r="BI241">
        <v>0.84</v>
      </c>
      <c r="BJ241">
        <v>0.38100000000000001</v>
      </c>
      <c r="BK241">
        <v>7.5999999999999998E-2</v>
      </c>
      <c r="BL241">
        <v>10.9</v>
      </c>
      <c r="BM241">
        <f t="shared" si="18"/>
        <v>83.369803063457326</v>
      </c>
      <c r="BN241">
        <v>0.16500000000000001</v>
      </c>
      <c r="BO241">
        <v>21</v>
      </c>
      <c r="BP241">
        <f t="shared" si="17"/>
        <v>6933.0328227571099</v>
      </c>
      <c r="BQ241">
        <f t="shared" si="21"/>
        <v>8991.9999999999982</v>
      </c>
      <c r="BR241">
        <f t="shared" si="19"/>
        <v>6.9330328227571103</v>
      </c>
      <c r="BS241">
        <f t="shared" si="19"/>
        <v>8.9919999999999973</v>
      </c>
      <c r="BT241">
        <f t="shared" si="20"/>
        <v>15.925032822757107</v>
      </c>
      <c r="BU241">
        <v>2.0101102941176472</v>
      </c>
      <c r="BV241">
        <v>0.22549946575608465</v>
      </c>
      <c r="BW241">
        <v>1.9002193831373151</v>
      </c>
      <c r="BX241">
        <v>0.45423675201922309</v>
      </c>
      <c r="BY241">
        <v>0.1299841672251168</v>
      </c>
      <c r="BZ241">
        <v>0.13291951354799497</v>
      </c>
      <c r="CA241">
        <v>3.7977346900300697</v>
      </c>
      <c r="CB241">
        <v>116.22606432517406</v>
      </c>
      <c r="CC241">
        <v>56.87841474321872</v>
      </c>
      <c r="CD241">
        <v>15.038713868645029</v>
      </c>
      <c r="CE241">
        <v>4.122563017446784</v>
      </c>
      <c r="CF241" s="25">
        <v>0.68553758325404379</v>
      </c>
      <c r="CG241" s="25">
        <v>7.1931493815413888E-2</v>
      </c>
      <c r="CH241" s="25">
        <v>1.8645801778089424</v>
      </c>
      <c r="CI241" s="25">
        <v>0.49087655182844975</v>
      </c>
      <c r="CJ241" s="25">
        <v>0.24900371889965836</v>
      </c>
      <c r="CK241" s="25">
        <v>16.239419145019411</v>
      </c>
      <c r="CL241" s="25">
        <v>69.940950688768865</v>
      </c>
      <c r="CM241" s="25">
        <v>2.8493214055246421</v>
      </c>
      <c r="CN241" s="25">
        <v>137.3151597160676</v>
      </c>
      <c r="CO241" s="25">
        <v>22.781191811974235</v>
      </c>
      <c r="CP241" s="25">
        <v>1.0106382978723405</v>
      </c>
      <c r="CQ241" s="25">
        <v>0.21605415860735011</v>
      </c>
      <c r="CR241" s="25">
        <v>0.57588154741161646</v>
      </c>
      <c r="CS241" s="25">
        <v>0.14715014306339294</v>
      </c>
      <c r="CT241" s="25">
        <v>8.7073758091138695E-2</v>
      </c>
      <c r="CU241" s="25">
        <v>14.565843014880894</v>
      </c>
      <c r="CV241" s="25">
        <v>35.639094564470724</v>
      </c>
      <c r="CW241" s="25">
        <v>1.4201742464368119</v>
      </c>
      <c r="CX241" s="25">
        <v>85.542245979817324</v>
      </c>
      <c r="CY241" s="25">
        <v>12.129627866890177</v>
      </c>
    </row>
    <row r="242" spans="1:103">
      <c r="A242" t="s">
        <v>177</v>
      </c>
      <c r="B242" t="s">
        <v>1090</v>
      </c>
      <c r="C242" t="s">
        <v>168</v>
      </c>
      <c r="D242" t="s">
        <v>170</v>
      </c>
      <c r="E242" t="s">
        <v>959</v>
      </c>
      <c r="F242" t="s">
        <v>198</v>
      </c>
      <c r="G242" t="s">
        <v>271</v>
      </c>
      <c r="H242">
        <v>11.57696</v>
      </c>
      <c r="I242">
        <v>7.4551600000000002</v>
      </c>
      <c r="J242">
        <v>643</v>
      </c>
      <c r="K242" t="s">
        <v>102</v>
      </c>
      <c r="L242" s="18">
        <v>0.5</v>
      </c>
      <c r="M242" t="s">
        <v>326</v>
      </c>
      <c r="N242" t="s">
        <v>345</v>
      </c>
      <c r="O242">
        <v>300</v>
      </c>
      <c r="P242" t="s">
        <v>159</v>
      </c>
      <c r="Q242">
        <v>150</v>
      </c>
      <c r="R242">
        <v>1300</v>
      </c>
      <c r="W242">
        <v>2015</v>
      </c>
      <c r="X242">
        <v>1</v>
      </c>
      <c r="Y242" s="19"/>
      <c r="Z242" s="24"/>
      <c r="AA242" s="25"/>
      <c r="AB242" s="26"/>
      <c r="AC242" s="25"/>
      <c r="AD242" s="27"/>
      <c r="AE242" s="27"/>
      <c r="AF242" s="27"/>
      <c r="AG242" s="25"/>
      <c r="AH242" s="25"/>
      <c r="AI242" s="25"/>
      <c r="AJ242" s="28"/>
      <c r="AK242" s="25"/>
      <c r="AL242" s="25"/>
      <c r="AM242" s="29"/>
      <c r="AN242" s="29"/>
      <c r="AO242" s="30"/>
      <c r="AP242" s="30"/>
      <c r="AQ242" s="31"/>
      <c r="AR242" s="28"/>
      <c r="AS242" s="28"/>
      <c r="AT242" t="s">
        <v>160</v>
      </c>
      <c r="AU242">
        <v>6</v>
      </c>
      <c r="AV242" t="s">
        <v>409</v>
      </c>
      <c r="AW242" t="s">
        <v>1006</v>
      </c>
      <c r="AX242" t="s">
        <v>1091</v>
      </c>
      <c r="AY242" s="19" t="s">
        <v>391</v>
      </c>
      <c r="AZ242" s="19" t="s">
        <v>391</v>
      </c>
      <c r="BA242" t="s">
        <v>402</v>
      </c>
      <c r="BB242" s="21" t="s">
        <v>401</v>
      </c>
      <c r="BC242" s="15">
        <v>42045</v>
      </c>
      <c r="BD242" t="s">
        <v>161</v>
      </c>
      <c r="BE242">
        <v>38</v>
      </c>
      <c r="BF242">
        <v>45</v>
      </c>
      <c r="BG242">
        <v>14.82</v>
      </c>
      <c r="BH242">
        <v>7.28</v>
      </c>
      <c r="BI242">
        <v>1.22</v>
      </c>
      <c r="BJ242">
        <v>0.50900000000000001</v>
      </c>
      <c r="BK242">
        <v>0.13700000000000001</v>
      </c>
      <c r="BL242">
        <v>8.3000000000000007</v>
      </c>
      <c r="BM242">
        <f t="shared" si="18"/>
        <v>78.792569659442719</v>
      </c>
      <c r="BN242">
        <v>0.27400000000000002</v>
      </c>
      <c r="BO242">
        <v>27</v>
      </c>
      <c r="BP242">
        <f t="shared" si="17"/>
        <v>6875.8207167283845</v>
      </c>
      <c r="BQ242">
        <f t="shared" si="21"/>
        <v>7904</v>
      </c>
      <c r="BR242">
        <f t="shared" si="19"/>
        <v>6.8758207167283842</v>
      </c>
      <c r="BS242">
        <f t="shared" si="19"/>
        <v>7.9039999999999999</v>
      </c>
      <c r="BT242">
        <f t="shared" si="20"/>
        <v>14.779820716728384</v>
      </c>
      <c r="BU242">
        <v>2.9204761904761911</v>
      </c>
      <c r="BV242">
        <v>0.15442744965974448</v>
      </c>
      <c r="BW242">
        <v>1.5859768924388427</v>
      </c>
      <c r="BX242">
        <v>0.36751682667928826</v>
      </c>
      <c r="BY242">
        <v>0.18572069065758487</v>
      </c>
      <c r="BZ242">
        <v>0.13344310592839628</v>
      </c>
      <c r="CA242">
        <v>3.9854880866163294</v>
      </c>
      <c r="CB242">
        <v>90.828116207131117</v>
      </c>
      <c r="CC242">
        <v>33.166886884199258</v>
      </c>
      <c r="CD242">
        <v>8.8355575711217664</v>
      </c>
      <c r="CE242">
        <v>2.3432657359367779</v>
      </c>
      <c r="CF242" s="25">
        <v>0.81729834791059286</v>
      </c>
      <c r="CG242" s="25">
        <v>5.9280855199222549E-2</v>
      </c>
      <c r="CH242" s="25">
        <v>1.1211118626859369</v>
      </c>
      <c r="CI242" s="25">
        <v>0.1842124018051948</v>
      </c>
      <c r="CJ242" s="25">
        <v>0.15883277437659396</v>
      </c>
      <c r="CK242" s="25">
        <v>20.455623529116014</v>
      </c>
      <c r="CL242" s="25">
        <v>40.165644003415785</v>
      </c>
      <c r="CM242" s="25">
        <v>2.8520690635820429</v>
      </c>
      <c r="CN242" s="25">
        <v>137.44757549207151</v>
      </c>
      <c r="CO242" s="25">
        <v>17.792666438599518</v>
      </c>
      <c r="CP242" s="25">
        <v>1.330223880597015</v>
      </c>
      <c r="CQ242" s="25">
        <v>0.23208955223880598</v>
      </c>
      <c r="CR242" s="25">
        <v>0.67178082304572329</v>
      </c>
      <c r="CS242" s="25">
        <v>0.18653451133710688</v>
      </c>
      <c r="CT242" s="25">
        <v>8.2936288397427532E-2</v>
      </c>
      <c r="CU242" s="25">
        <v>16.578598235233226</v>
      </c>
      <c r="CV242" s="25">
        <v>18.367226779754606</v>
      </c>
      <c r="CW242" s="25">
        <v>2.1075491511313187</v>
      </c>
      <c r="CX242" s="25">
        <v>68.204417309780979</v>
      </c>
      <c r="CY242" s="25">
        <v>10.341083838533214</v>
      </c>
    </row>
    <row r="243" spans="1:103">
      <c r="A243" t="s">
        <v>177</v>
      </c>
      <c r="B243" t="s">
        <v>1090</v>
      </c>
      <c r="C243" t="s">
        <v>168</v>
      </c>
      <c r="D243" t="s">
        <v>171</v>
      </c>
      <c r="E243" t="s">
        <v>959</v>
      </c>
      <c r="F243" t="s">
        <v>199</v>
      </c>
      <c r="G243" t="s">
        <v>272</v>
      </c>
      <c r="H243">
        <v>11.540520000000001</v>
      </c>
      <c r="I243">
        <v>7.2819900000000004</v>
      </c>
      <c r="J243">
        <v>681</v>
      </c>
      <c r="K243" t="s">
        <v>103</v>
      </c>
      <c r="L243" s="18">
        <v>0.7</v>
      </c>
      <c r="M243" t="s">
        <v>326</v>
      </c>
      <c r="N243" t="s">
        <v>331</v>
      </c>
      <c r="O243">
        <v>700</v>
      </c>
      <c r="P243" t="s">
        <v>159</v>
      </c>
      <c r="Q243">
        <v>750</v>
      </c>
      <c r="R243">
        <v>1500</v>
      </c>
      <c r="W243">
        <v>2015</v>
      </c>
      <c r="X243">
        <v>1</v>
      </c>
      <c r="Y243" s="19" t="s">
        <v>393</v>
      </c>
      <c r="Z243" s="24">
        <v>6.1</v>
      </c>
      <c r="AA243" s="32">
        <v>0.93148286289030469</v>
      </c>
      <c r="AB243" s="26">
        <v>3.0353692955316182E-2</v>
      </c>
      <c r="AC243" s="25">
        <v>3.08202</v>
      </c>
      <c r="AD243" s="27">
        <v>36</v>
      </c>
      <c r="AE243" s="27">
        <v>43.2</v>
      </c>
      <c r="AF243" s="27">
        <v>20.8</v>
      </c>
      <c r="AG243" s="25">
        <v>3.5623365896919315</v>
      </c>
      <c r="AH243" s="25">
        <v>0.85901958468372519</v>
      </c>
      <c r="AI243" s="25">
        <v>0.13564830140633083</v>
      </c>
      <c r="AJ243" s="28">
        <v>6.4688294078373537E-2</v>
      </c>
      <c r="AK243" s="25">
        <v>0</v>
      </c>
      <c r="AL243" s="25">
        <f t="shared" si="5"/>
        <v>4.6216927698603607</v>
      </c>
      <c r="AM243" s="29">
        <v>5.298333590182418</v>
      </c>
      <c r="AN243" s="29">
        <v>2.5010139245640111</v>
      </c>
      <c r="AO243" s="30">
        <v>24.492116437943316</v>
      </c>
      <c r="AP243" s="30">
        <v>446.10346594165765</v>
      </c>
      <c r="AQ243" s="31">
        <v>1.4376570225967853</v>
      </c>
      <c r="AR243" s="28">
        <v>3.8877299999999997E-2</v>
      </c>
      <c r="AS243" s="28">
        <v>8.3704300000000007</v>
      </c>
      <c r="AT243" t="s">
        <v>155</v>
      </c>
      <c r="AU243">
        <v>1</v>
      </c>
      <c r="AV243" t="s">
        <v>409</v>
      </c>
      <c r="AW243" t="s">
        <v>1006</v>
      </c>
      <c r="AX243" t="s">
        <v>1091</v>
      </c>
      <c r="AY243" s="19" t="s">
        <v>393</v>
      </c>
      <c r="AZ243" s="19" t="s">
        <v>393</v>
      </c>
      <c r="BA243" t="s">
        <v>402</v>
      </c>
      <c r="BB243" s="23">
        <v>42132</v>
      </c>
      <c r="BC243" s="15">
        <v>42195</v>
      </c>
      <c r="BD243" t="s">
        <v>161</v>
      </c>
      <c r="BE243">
        <v>43</v>
      </c>
      <c r="BF243">
        <v>23</v>
      </c>
      <c r="BG243">
        <v>8.68</v>
      </c>
      <c r="BH243">
        <v>1.36</v>
      </c>
      <c r="BI243">
        <v>0.36</v>
      </c>
      <c r="BJ243">
        <v>0.14099999999999999</v>
      </c>
      <c r="BK243">
        <v>4.3999999999999997E-2</v>
      </c>
      <c r="BL243">
        <v>10.5</v>
      </c>
      <c r="BM243">
        <f t="shared" si="18"/>
        <v>76.21621621621621</v>
      </c>
      <c r="BN243">
        <v>0.16600000000000001</v>
      </c>
      <c r="BO243">
        <v>17</v>
      </c>
      <c r="BP243">
        <f t="shared" si="17"/>
        <v>1212.6846846846847</v>
      </c>
      <c r="BQ243">
        <f t="shared" si="21"/>
        <v>4629.333333333333</v>
      </c>
      <c r="BR243">
        <f t="shared" si="19"/>
        <v>1.2126846846846848</v>
      </c>
      <c r="BS243">
        <f t="shared" si="19"/>
        <v>4.6293333333333333</v>
      </c>
      <c r="BT243">
        <f t="shared" si="20"/>
        <v>5.8420180180180186</v>
      </c>
      <c r="BU243">
        <v>1.8371980676328505</v>
      </c>
      <c r="BV243">
        <v>0.13861020753362496</v>
      </c>
      <c r="BW243">
        <v>2.103477586529177</v>
      </c>
      <c r="BX243">
        <v>0.48590993746557593</v>
      </c>
      <c r="BY243">
        <v>0.1926952047058757</v>
      </c>
      <c r="BZ243">
        <v>0.12419449380152245</v>
      </c>
      <c r="CA243">
        <v>4.2441491670426794</v>
      </c>
      <c r="CB243">
        <v>283.19828956118386</v>
      </c>
      <c r="CC243">
        <v>39.144341837378704</v>
      </c>
      <c r="CD243">
        <v>12.752999006234042</v>
      </c>
      <c r="CE243">
        <v>3.3029894105109774</v>
      </c>
      <c r="CF243" s="25">
        <v>0.48012939001848431</v>
      </c>
      <c r="CG243" s="25">
        <v>5.9658040665434377E-2</v>
      </c>
      <c r="CH243" s="25">
        <v>0.95331037530465534</v>
      </c>
      <c r="CI243" s="25">
        <v>0.20239733080728531</v>
      </c>
      <c r="CJ243" s="25">
        <v>0.18965068323320569</v>
      </c>
      <c r="CK243" s="25">
        <v>34.366797876145014</v>
      </c>
      <c r="CL243" s="25">
        <v>62.911121117448801</v>
      </c>
      <c r="CM243" s="25">
        <v>2.8700588247788246</v>
      </c>
      <c r="CN243" s="25">
        <v>161.43088811301143</v>
      </c>
      <c r="CO243" s="25">
        <v>20.4330136217337</v>
      </c>
      <c r="CP243" s="25">
        <v>1.1750687442713108</v>
      </c>
      <c r="CQ243" s="25">
        <v>0.22937671860678277</v>
      </c>
      <c r="CR243" s="25">
        <v>0.72805617727176053</v>
      </c>
      <c r="CS243" s="25">
        <v>0.20453326561071325</v>
      </c>
      <c r="CT243" s="25">
        <v>7.3487993883281255E-2</v>
      </c>
      <c r="CU243" s="25">
        <v>16.521905422508933</v>
      </c>
      <c r="CV243" s="25">
        <v>18.304417504005567</v>
      </c>
      <c r="CW243" s="25">
        <v>2.1003420949232487</v>
      </c>
      <c r="CX243" s="25">
        <v>50.125031656317766</v>
      </c>
      <c r="CY243" s="25">
        <v>7.7033752496240417</v>
      </c>
    </row>
    <row r="244" spans="1:103">
      <c r="A244" t="s">
        <v>177</v>
      </c>
      <c r="B244" t="s">
        <v>1090</v>
      </c>
      <c r="C244" t="s">
        <v>168</v>
      </c>
      <c r="D244" t="s">
        <v>171</v>
      </c>
      <c r="E244" t="s">
        <v>959</v>
      </c>
      <c r="F244" t="s">
        <v>199</v>
      </c>
      <c r="G244" t="s">
        <v>272</v>
      </c>
      <c r="H244">
        <v>11.540520000000001</v>
      </c>
      <c r="I244">
        <v>7.2819900000000004</v>
      </c>
      <c r="J244">
        <v>681</v>
      </c>
      <c r="K244" t="s">
        <v>103</v>
      </c>
      <c r="L244" s="18">
        <v>0.7</v>
      </c>
      <c r="M244" t="s">
        <v>326</v>
      </c>
      <c r="N244" t="s">
        <v>331</v>
      </c>
      <c r="O244">
        <v>700</v>
      </c>
      <c r="P244" t="s">
        <v>159</v>
      </c>
      <c r="Q244">
        <v>750</v>
      </c>
      <c r="R244">
        <v>1500</v>
      </c>
      <c r="W244">
        <v>2015</v>
      </c>
      <c r="X244">
        <v>1</v>
      </c>
      <c r="Y244" s="19"/>
      <c r="Z244" s="24"/>
      <c r="AA244" s="25"/>
      <c r="AB244" s="26"/>
      <c r="AC244" s="25"/>
      <c r="AD244" s="27"/>
      <c r="AE244" s="27"/>
      <c r="AF244" s="27"/>
      <c r="AG244" s="25"/>
      <c r="AH244" s="25"/>
      <c r="AI244" s="25"/>
      <c r="AJ244" s="28"/>
      <c r="AK244" s="25"/>
      <c r="AL244" s="25"/>
      <c r="AM244" s="29"/>
      <c r="AN244" s="29"/>
      <c r="AO244" s="30"/>
      <c r="AP244" s="30"/>
      <c r="AQ244" s="31"/>
      <c r="AR244" s="28"/>
      <c r="AS244" s="28"/>
      <c r="AT244" t="s">
        <v>156</v>
      </c>
      <c r="AU244">
        <v>2</v>
      </c>
      <c r="AV244" t="s">
        <v>409</v>
      </c>
      <c r="AW244" t="s">
        <v>1006</v>
      </c>
      <c r="AX244" t="s">
        <v>1091</v>
      </c>
      <c r="AY244" s="19" t="s">
        <v>393</v>
      </c>
      <c r="AZ244" s="19" t="s">
        <v>393</v>
      </c>
      <c r="BA244" t="s">
        <v>402</v>
      </c>
      <c r="BB244" s="23">
        <v>42132</v>
      </c>
      <c r="BC244" s="15">
        <v>42195</v>
      </c>
      <c r="BD244" t="s">
        <v>161</v>
      </c>
      <c r="BE244">
        <v>24</v>
      </c>
      <c r="BF244">
        <v>30</v>
      </c>
      <c r="BG244">
        <v>11.5</v>
      </c>
      <c r="BH244">
        <v>1.06</v>
      </c>
      <c r="BI244">
        <v>0.22</v>
      </c>
      <c r="BJ244">
        <v>8.6999999999999994E-2</v>
      </c>
      <c r="BK244">
        <v>2.8000000000000001E-2</v>
      </c>
      <c r="BL244">
        <v>0</v>
      </c>
      <c r="BM244">
        <f t="shared" si="18"/>
        <v>75.65217391304347</v>
      </c>
      <c r="BN244">
        <v>0.16400000000000001</v>
      </c>
      <c r="BO244">
        <v>18.2</v>
      </c>
      <c r="BP244">
        <f t="shared" si="17"/>
        <v>1048.2523444160272</v>
      </c>
      <c r="BQ244">
        <f t="shared" si="21"/>
        <v>6133.333333333333</v>
      </c>
      <c r="BR244">
        <f t="shared" si="19"/>
        <v>1.0482523444160272</v>
      </c>
      <c r="BS244">
        <f t="shared" si="19"/>
        <v>6.1333333333333329</v>
      </c>
      <c r="BT244">
        <f t="shared" si="20"/>
        <v>7.1815856777493599</v>
      </c>
      <c r="BU244">
        <v>1.6950286806883366</v>
      </c>
      <c r="BV244">
        <v>0.14649099366929727</v>
      </c>
      <c r="BW244">
        <v>2.3827002831723991</v>
      </c>
      <c r="BX244">
        <v>0.43192630761554901</v>
      </c>
      <c r="BY244">
        <v>0.18678219953983266</v>
      </c>
      <c r="BZ244">
        <v>0.10748049419936775</v>
      </c>
      <c r="CA244">
        <v>3.6220799874585303</v>
      </c>
      <c r="CB244">
        <v>223.3431152853627</v>
      </c>
      <c r="CC244">
        <v>42.338313216988155</v>
      </c>
      <c r="CD244">
        <v>9.0438455215247426</v>
      </c>
      <c r="CE244">
        <v>3.9306341149587034</v>
      </c>
      <c r="CF244" s="25"/>
      <c r="CG244" s="25"/>
      <c r="CH244" s="25"/>
      <c r="CI244" s="25"/>
      <c r="CJ244" s="25"/>
      <c r="CK244" s="25"/>
      <c r="CL244" s="25"/>
      <c r="CM244" s="25"/>
      <c r="CN244" s="25"/>
      <c r="CO244" s="25"/>
      <c r="CP244" s="25">
        <v>1.0917215428033866</v>
      </c>
      <c r="CQ244" s="25">
        <v>0.29877704609595485</v>
      </c>
      <c r="CR244" s="25">
        <v>0.67100825199431013</v>
      </c>
      <c r="CS244" s="25">
        <v>0.26385238659199206</v>
      </c>
      <c r="CT244" s="25">
        <v>8.6425373760119634E-2</v>
      </c>
      <c r="CU244" s="25">
        <v>29.352056116495746</v>
      </c>
      <c r="CV244" s="25">
        <v>24.522689055951982</v>
      </c>
      <c r="CW244" s="25">
        <v>0.77791606330657759</v>
      </c>
      <c r="CX244" s="25">
        <v>50.795019703209142</v>
      </c>
      <c r="CY244" s="25">
        <v>9.7855407036331474</v>
      </c>
    </row>
    <row r="245" spans="1:103">
      <c r="A245" t="s">
        <v>177</v>
      </c>
      <c r="B245" t="s">
        <v>1090</v>
      </c>
      <c r="C245" t="s">
        <v>168</v>
      </c>
      <c r="D245" t="s">
        <v>171</v>
      </c>
      <c r="E245" t="s">
        <v>959</v>
      </c>
      <c r="F245" t="s">
        <v>199</v>
      </c>
      <c r="G245" t="s">
        <v>272</v>
      </c>
      <c r="H245">
        <v>11.540520000000001</v>
      </c>
      <c r="I245">
        <v>7.2819900000000004</v>
      </c>
      <c r="J245">
        <v>681</v>
      </c>
      <c r="K245" t="s">
        <v>103</v>
      </c>
      <c r="L245" s="18">
        <v>0.7</v>
      </c>
      <c r="M245" t="s">
        <v>326</v>
      </c>
      <c r="N245" t="s">
        <v>331</v>
      </c>
      <c r="O245">
        <v>700</v>
      </c>
      <c r="P245" t="s">
        <v>159</v>
      </c>
      <c r="Q245">
        <v>750</v>
      </c>
      <c r="R245">
        <v>1500</v>
      </c>
      <c r="W245">
        <v>2015</v>
      </c>
      <c r="X245">
        <v>1</v>
      </c>
      <c r="Y245" s="19"/>
      <c r="Z245" s="24"/>
      <c r="AA245" s="25"/>
      <c r="AB245" s="26"/>
      <c r="AC245" s="25"/>
      <c r="AD245" s="27"/>
      <c r="AE245" s="27"/>
      <c r="AF245" s="27"/>
      <c r="AG245" s="25"/>
      <c r="AH245" s="25"/>
      <c r="AI245" s="25"/>
      <c r="AJ245" s="28"/>
      <c r="AK245" s="25"/>
      <c r="AL245" s="25"/>
      <c r="AM245" s="29"/>
      <c r="AN245" s="29"/>
      <c r="AO245" s="30"/>
      <c r="AP245" s="30"/>
      <c r="AQ245" s="31"/>
      <c r="AR245" s="28"/>
      <c r="AS245" s="28"/>
      <c r="AT245" t="s">
        <v>157</v>
      </c>
      <c r="AU245">
        <v>3</v>
      </c>
      <c r="AV245" t="s">
        <v>409</v>
      </c>
      <c r="AW245" t="s">
        <v>1006</v>
      </c>
      <c r="AX245" t="s">
        <v>1091</v>
      </c>
      <c r="AY245" s="19" t="s">
        <v>393</v>
      </c>
      <c r="AZ245" s="19" t="s">
        <v>393</v>
      </c>
      <c r="BA245" t="s">
        <v>402</v>
      </c>
      <c r="BB245" s="23">
        <v>42132</v>
      </c>
      <c r="BC245" s="15">
        <v>42195</v>
      </c>
      <c r="BD245" t="s">
        <v>161</v>
      </c>
      <c r="BE245">
        <v>47</v>
      </c>
      <c r="BF245">
        <v>26</v>
      </c>
      <c r="BG245">
        <v>9.5</v>
      </c>
      <c r="BH245">
        <v>1.62</v>
      </c>
      <c r="BI245">
        <v>0.52</v>
      </c>
      <c r="BJ245">
        <v>0.13200000000000001</v>
      </c>
      <c r="BK245">
        <v>0.03</v>
      </c>
      <c r="BL245">
        <v>9.3000000000000007</v>
      </c>
      <c r="BM245">
        <f t="shared" si="18"/>
        <v>81.481481481481495</v>
      </c>
      <c r="BN245">
        <v>0.27800000000000002</v>
      </c>
      <c r="BO245">
        <v>15.1</v>
      </c>
      <c r="BP245">
        <f t="shared" si="17"/>
        <v>1565.0196078431377</v>
      </c>
      <c r="BQ245">
        <f t="shared" si="21"/>
        <v>5066.6666666666661</v>
      </c>
      <c r="BR245">
        <f t="shared" si="19"/>
        <v>1.5650196078431378</v>
      </c>
      <c r="BS245">
        <f t="shared" si="19"/>
        <v>5.0666666666666664</v>
      </c>
      <c r="BT245">
        <f t="shared" si="20"/>
        <v>6.6316862745098044</v>
      </c>
      <c r="BU245">
        <v>1.511959521619135</v>
      </c>
      <c r="BV245">
        <v>0.1234958666844086</v>
      </c>
      <c r="BW245">
        <v>2.2301755472931477</v>
      </c>
      <c r="BX245">
        <v>0.39431772993284381</v>
      </c>
      <c r="BY245">
        <v>0.17674129794250504</v>
      </c>
      <c r="BZ245">
        <v>0.1190565030768324</v>
      </c>
      <c r="CA245">
        <v>3.9873515334394396</v>
      </c>
      <c r="CB245">
        <v>232.83450039717999</v>
      </c>
      <c r="CC245">
        <v>46.377964291432043</v>
      </c>
      <c r="CD245">
        <v>13.26017404034072</v>
      </c>
      <c r="CE245">
        <v>3.7823530160961538</v>
      </c>
      <c r="CF245" s="25">
        <v>0.68311808118081185</v>
      </c>
      <c r="CG245" s="25">
        <v>4.7693726937269372E-2</v>
      </c>
      <c r="CH245" s="25">
        <v>1.088824575086166</v>
      </c>
      <c r="CI245" s="25">
        <v>0.2065053954424827</v>
      </c>
      <c r="CJ245" s="25">
        <v>0.21110694904365554</v>
      </c>
      <c r="CK245" s="25">
        <v>21.002457029399313</v>
      </c>
      <c r="CL245" s="25">
        <v>45.050926889494903</v>
      </c>
      <c r="CM245" s="25">
        <v>2.9283124939946323</v>
      </c>
      <c r="CN245" s="25">
        <v>164.7074556440181</v>
      </c>
      <c r="CO245" s="25">
        <v>18.268311977057127</v>
      </c>
      <c r="CP245" s="25">
        <v>1.285104364326376</v>
      </c>
      <c r="CQ245" s="25">
        <v>0.2069259962049336</v>
      </c>
      <c r="CR245" s="25">
        <v>0.62121632962386775</v>
      </c>
      <c r="CS245" s="25">
        <v>0.22425358936129683</v>
      </c>
      <c r="CT245" s="25">
        <v>6.6016864344709547E-2</v>
      </c>
      <c r="CU245" s="25">
        <v>22.016438919806941</v>
      </c>
      <c r="CV245" s="25">
        <v>24.318032348072173</v>
      </c>
      <c r="CW245" s="25">
        <v>1.4410899201693128</v>
      </c>
      <c r="CX245" s="25">
        <v>86.802072872009049</v>
      </c>
      <c r="CY245" s="25">
        <v>9.0505411401463594</v>
      </c>
    </row>
    <row r="246" spans="1:103">
      <c r="A246" t="s">
        <v>177</v>
      </c>
      <c r="B246" t="s">
        <v>1090</v>
      </c>
      <c r="C246" t="s">
        <v>168</v>
      </c>
      <c r="D246" t="s">
        <v>171</v>
      </c>
      <c r="E246" t="s">
        <v>959</v>
      </c>
      <c r="F246" t="s">
        <v>199</v>
      </c>
      <c r="G246" t="s">
        <v>272</v>
      </c>
      <c r="H246">
        <v>11.540520000000001</v>
      </c>
      <c r="I246">
        <v>7.2819900000000004</v>
      </c>
      <c r="J246">
        <v>681</v>
      </c>
      <c r="K246" t="s">
        <v>103</v>
      </c>
      <c r="L246" s="18">
        <v>0.7</v>
      </c>
      <c r="M246" t="s">
        <v>326</v>
      </c>
      <c r="N246" t="s">
        <v>331</v>
      </c>
      <c r="O246">
        <v>700</v>
      </c>
      <c r="P246" t="s">
        <v>159</v>
      </c>
      <c r="Q246">
        <v>750</v>
      </c>
      <c r="R246">
        <v>1500</v>
      </c>
      <c r="W246">
        <v>2015</v>
      </c>
      <c r="X246">
        <v>1</v>
      </c>
      <c r="Y246" s="19"/>
      <c r="Z246" s="24"/>
      <c r="AA246" s="25"/>
      <c r="AB246" s="26"/>
      <c r="AC246" s="25"/>
      <c r="AD246" s="27"/>
      <c r="AE246" s="27"/>
      <c r="AF246" s="27"/>
      <c r="AG246" s="25"/>
      <c r="AH246" s="25"/>
      <c r="AI246" s="25"/>
      <c r="AJ246" s="28"/>
      <c r="AK246" s="25"/>
      <c r="AL246" s="25"/>
      <c r="AM246" s="29"/>
      <c r="AN246" s="29"/>
      <c r="AO246" s="30"/>
      <c r="AP246" s="30"/>
      <c r="AQ246" s="31"/>
      <c r="AR246" s="28"/>
      <c r="AS246" s="28"/>
      <c r="AT246" t="s">
        <v>158</v>
      </c>
      <c r="AU246">
        <v>4</v>
      </c>
      <c r="AV246" t="s">
        <v>409</v>
      </c>
      <c r="AW246" t="s">
        <v>1006</v>
      </c>
      <c r="AX246" t="s">
        <v>1091</v>
      </c>
      <c r="AY246" s="19" t="s">
        <v>393</v>
      </c>
      <c r="AZ246" s="19" t="s">
        <v>393</v>
      </c>
      <c r="BA246" t="s">
        <v>402</v>
      </c>
      <c r="BB246" s="23">
        <v>42132</v>
      </c>
      <c r="BC246" s="15">
        <v>42195</v>
      </c>
      <c r="BD246" t="s">
        <v>161</v>
      </c>
      <c r="BE246">
        <v>58</v>
      </c>
      <c r="BF246">
        <v>43</v>
      </c>
      <c r="BG246">
        <v>8.1199999999999992</v>
      </c>
      <c r="BH246">
        <v>3.72</v>
      </c>
      <c r="BI246">
        <v>0.36</v>
      </c>
      <c r="BJ246">
        <v>0.189</v>
      </c>
      <c r="BK246">
        <v>4.1000000000000002E-2</v>
      </c>
      <c r="BL246">
        <v>10.4</v>
      </c>
      <c r="BM246">
        <f t="shared" si="18"/>
        <v>82.173913043478251</v>
      </c>
      <c r="BN246">
        <v>0.183</v>
      </c>
      <c r="BO246">
        <v>16.399999999999999</v>
      </c>
      <c r="BP246">
        <f t="shared" si="17"/>
        <v>3580.3335038363161</v>
      </c>
      <c r="BQ246">
        <f t="shared" si="21"/>
        <v>4330.6666666666661</v>
      </c>
      <c r="BR246">
        <f t="shared" si="19"/>
        <v>3.5803335038363162</v>
      </c>
      <c r="BS246">
        <f t="shared" si="19"/>
        <v>4.3306666666666658</v>
      </c>
      <c r="BT246">
        <f t="shared" si="20"/>
        <v>7.911000170502982</v>
      </c>
      <c r="BU246">
        <v>1.5673449612403101</v>
      </c>
      <c r="BV246">
        <v>0.24142288897809583</v>
      </c>
      <c r="BW246">
        <v>2.1296765047581574</v>
      </c>
      <c r="BX246">
        <v>0.48363290823319244</v>
      </c>
      <c r="BY246">
        <v>0.18274829207435289</v>
      </c>
      <c r="BZ246">
        <v>0.18180515159789851</v>
      </c>
      <c r="CA246">
        <v>5.7646491389365835</v>
      </c>
      <c r="CB246">
        <v>122.71289348917729</v>
      </c>
      <c r="CC246">
        <v>43.585633654479857</v>
      </c>
      <c r="CD246">
        <v>15.007290897730476</v>
      </c>
      <c r="CE246">
        <v>11.979879975738147</v>
      </c>
      <c r="CF246" s="25">
        <v>0.64396709323583179</v>
      </c>
      <c r="CG246" s="25">
        <v>5.1782449725776968E-2</v>
      </c>
      <c r="CH246" s="25">
        <v>1.2705922956998392</v>
      </c>
      <c r="CI246" s="25">
        <v>0.29059307835420722</v>
      </c>
      <c r="CJ246" s="25">
        <v>0.22794032990793067</v>
      </c>
      <c r="CK246" s="25">
        <v>19.929596056941563</v>
      </c>
      <c r="CL246" s="25">
        <v>71.140330048938836</v>
      </c>
      <c r="CM246" s="25">
        <v>2.8981828700975782</v>
      </c>
      <c r="CN246" s="25">
        <v>186.3635470978852</v>
      </c>
      <c r="CO246" s="25">
        <v>33.183551776578135</v>
      </c>
      <c r="CP246" s="25">
        <v>1.1136571952337306</v>
      </c>
      <c r="CQ246" s="25">
        <v>0.25339138405132905</v>
      </c>
      <c r="CR246" s="25">
        <v>0.60995489669936154</v>
      </c>
      <c r="CS246" s="25">
        <v>0.18562458689156003</v>
      </c>
      <c r="CT246" s="25">
        <v>6.5598220814718722E-2</v>
      </c>
      <c r="CU246" s="25">
        <v>21.876822477876459</v>
      </c>
      <c r="CV246" s="25">
        <v>18.27763055156068</v>
      </c>
      <c r="CW246" s="25">
        <v>2.0972684235648247</v>
      </c>
      <c r="CX246" s="25">
        <v>50.05167795145487</v>
      </c>
      <c r="CY246" s="25">
        <v>12.230215024810731</v>
      </c>
    </row>
    <row r="247" spans="1:103">
      <c r="A247" t="s">
        <v>177</v>
      </c>
      <c r="B247" t="s">
        <v>1090</v>
      </c>
      <c r="C247" t="s">
        <v>168</v>
      </c>
      <c r="D247" t="s">
        <v>171</v>
      </c>
      <c r="E247" t="s">
        <v>959</v>
      </c>
      <c r="F247" t="s">
        <v>199</v>
      </c>
      <c r="G247" t="s">
        <v>272</v>
      </c>
      <c r="H247">
        <v>11.540520000000001</v>
      </c>
      <c r="I247">
        <v>7.2819900000000004</v>
      </c>
      <c r="J247">
        <v>681</v>
      </c>
      <c r="K247" t="s">
        <v>103</v>
      </c>
      <c r="L247" s="18">
        <v>0.7</v>
      </c>
      <c r="M247" t="s">
        <v>326</v>
      </c>
      <c r="N247" t="s">
        <v>331</v>
      </c>
      <c r="O247">
        <v>700</v>
      </c>
      <c r="P247" t="s">
        <v>159</v>
      </c>
      <c r="Q247">
        <v>750</v>
      </c>
      <c r="R247">
        <v>1500</v>
      </c>
      <c r="W247">
        <v>2015</v>
      </c>
      <c r="X247">
        <v>1</v>
      </c>
      <c r="Y247" s="19"/>
      <c r="Z247" s="24"/>
      <c r="AA247" s="25"/>
      <c r="AB247" s="26"/>
      <c r="AC247" s="25"/>
      <c r="AD247" s="27"/>
      <c r="AE247" s="27"/>
      <c r="AF247" s="27"/>
      <c r="AG247" s="25"/>
      <c r="AH247" s="25"/>
      <c r="AI247" s="25"/>
      <c r="AJ247" s="28"/>
      <c r="AK247" s="25"/>
      <c r="AL247" s="25"/>
      <c r="AM247" s="29"/>
      <c r="AN247" s="29"/>
      <c r="AO247" s="30"/>
      <c r="AP247" s="30"/>
      <c r="AQ247" s="31"/>
      <c r="AR247" s="28"/>
      <c r="AS247" s="28"/>
      <c r="AT247" t="s">
        <v>159</v>
      </c>
      <c r="AU247">
        <v>5</v>
      </c>
      <c r="AV247" t="s">
        <v>409</v>
      </c>
      <c r="AW247" t="s">
        <v>1006</v>
      </c>
      <c r="AX247" t="s">
        <v>1091</v>
      </c>
      <c r="AY247" s="19" t="s">
        <v>393</v>
      </c>
      <c r="AZ247" s="19" t="s">
        <v>393</v>
      </c>
      <c r="BA247" t="s">
        <v>402</v>
      </c>
      <c r="BB247" s="23">
        <v>42132</v>
      </c>
      <c r="BC247" s="15">
        <v>42195</v>
      </c>
      <c r="BD247" t="s">
        <v>161</v>
      </c>
      <c r="BE247">
        <v>40</v>
      </c>
      <c r="BF247">
        <v>41</v>
      </c>
      <c r="BG247">
        <v>9.42</v>
      </c>
      <c r="BH247">
        <v>2.2599999999999998</v>
      </c>
      <c r="BI247">
        <v>0.24</v>
      </c>
      <c r="BJ247">
        <v>0.13500000000000001</v>
      </c>
      <c r="BK247">
        <v>6.0999999999999999E-2</v>
      </c>
      <c r="BL247">
        <v>10.199999999999999</v>
      </c>
      <c r="BM247">
        <f t="shared" si="18"/>
        <v>68.877551020408163</v>
      </c>
      <c r="BN247">
        <v>0.19500000000000001</v>
      </c>
      <c r="BO247">
        <v>19.2</v>
      </c>
      <c r="BP247">
        <f t="shared" si="17"/>
        <v>1827.2629051620647</v>
      </c>
      <c r="BQ247">
        <f t="shared" si="21"/>
        <v>5023.9999999999991</v>
      </c>
      <c r="BR247">
        <f t="shared" si="19"/>
        <v>1.8272629051620648</v>
      </c>
      <c r="BS247">
        <f t="shared" si="19"/>
        <v>5.0239999999999991</v>
      </c>
      <c r="BT247">
        <f t="shared" si="20"/>
        <v>6.8512629051620637</v>
      </c>
      <c r="BU247">
        <v>1.6995145631067963</v>
      </c>
      <c r="BV247">
        <v>0.30270081636686125</v>
      </c>
      <c r="BW247">
        <v>1.9954805458059717</v>
      </c>
      <c r="BX247">
        <v>0.55009343345289863</v>
      </c>
      <c r="BY247">
        <v>0.15152223610468601</v>
      </c>
      <c r="BZ247">
        <v>0.18768012782870086</v>
      </c>
      <c r="CA247">
        <v>7.135361933811021</v>
      </c>
      <c r="CB247">
        <v>190.03891486988707</v>
      </c>
      <c r="CC247">
        <v>48.857226019386374</v>
      </c>
      <c r="CD247">
        <v>14.456223361151521</v>
      </c>
      <c r="CE247">
        <v>4.2628888747494758</v>
      </c>
      <c r="CF247" s="25">
        <v>1.0171919770773641</v>
      </c>
      <c r="CG247" s="25">
        <v>7.1251193887297032E-2</v>
      </c>
      <c r="CH247" s="25">
        <v>1.1138772201908771</v>
      </c>
      <c r="CI247" s="25">
        <v>0.24093781071135964</v>
      </c>
      <c r="CJ247" s="25">
        <v>7.483995809319606E-2</v>
      </c>
      <c r="CK247" s="25">
        <v>24.444366272654594</v>
      </c>
      <c r="CL247" s="25">
        <v>60.260531697197962</v>
      </c>
      <c r="CM247" s="25">
        <v>2.9239699643446153</v>
      </c>
      <c r="CN247" s="25">
        <v>235.16279251855588</v>
      </c>
      <c r="CO247" s="25">
        <v>20.81682702639306</v>
      </c>
      <c r="CP247" s="25">
        <v>1.488127853881279</v>
      </c>
      <c r="CQ247" s="25">
        <v>0.28940639269406387</v>
      </c>
      <c r="CR247" s="25">
        <v>0.58924090023072639</v>
      </c>
      <c r="CS247" s="25">
        <v>0.2293724043947549</v>
      </c>
      <c r="CT247" s="25">
        <v>6.1149934346821852E-2</v>
      </c>
      <c r="CU247" s="25">
        <v>30.902150897901834</v>
      </c>
      <c r="CV247" s="25">
        <v>12.256868768981807</v>
      </c>
      <c r="CW247" s="25">
        <v>1.0167210778321636</v>
      </c>
      <c r="CX247" s="25">
        <v>50.756833722154155</v>
      </c>
      <c r="CY247" s="25">
        <v>11.727597689071246</v>
      </c>
    </row>
    <row r="248" spans="1:103">
      <c r="A248" t="s">
        <v>177</v>
      </c>
      <c r="B248" t="s">
        <v>1090</v>
      </c>
      <c r="C248" t="s">
        <v>168</v>
      </c>
      <c r="D248" t="s">
        <v>171</v>
      </c>
      <c r="E248" t="s">
        <v>959</v>
      </c>
      <c r="F248" t="s">
        <v>199</v>
      </c>
      <c r="G248" t="s">
        <v>272</v>
      </c>
      <c r="H248">
        <v>11.540520000000001</v>
      </c>
      <c r="I248">
        <v>7.2819900000000004</v>
      </c>
      <c r="J248">
        <v>681</v>
      </c>
      <c r="K248" t="s">
        <v>103</v>
      </c>
      <c r="L248" s="18">
        <v>0.7</v>
      </c>
      <c r="M248" t="s">
        <v>326</v>
      </c>
      <c r="N248" t="s">
        <v>331</v>
      </c>
      <c r="O248">
        <v>700</v>
      </c>
      <c r="P248" t="s">
        <v>159</v>
      </c>
      <c r="Q248">
        <v>750</v>
      </c>
      <c r="R248">
        <v>1500</v>
      </c>
      <c r="W248">
        <v>2015</v>
      </c>
      <c r="X248">
        <v>1</v>
      </c>
      <c r="Y248" s="19"/>
      <c r="Z248" s="24"/>
      <c r="AA248" s="25"/>
      <c r="AB248" s="26"/>
      <c r="AC248" s="25"/>
      <c r="AD248" s="27"/>
      <c r="AE248" s="27"/>
      <c r="AF248" s="27"/>
      <c r="AG248" s="25"/>
      <c r="AH248" s="25"/>
      <c r="AI248" s="25"/>
      <c r="AJ248" s="28"/>
      <c r="AK248" s="25"/>
      <c r="AL248" s="25"/>
      <c r="AM248" s="29"/>
      <c r="AN248" s="29"/>
      <c r="AO248" s="30"/>
      <c r="AP248" s="30"/>
      <c r="AQ248" s="31"/>
      <c r="AR248" s="28"/>
      <c r="AS248" s="28"/>
      <c r="AT248" t="s">
        <v>160</v>
      </c>
      <c r="AU248">
        <v>6</v>
      </c>
      <c r="AV248" t="s">
        <v>409</v>
      </c>
      <c r="AW248" t="s">
        <v>1006</v>
      </c>
      <c r="AX248" t="s">
        <v>1091</v>
      </c>
      <c r="AY248" s="19" t="s">
        <v>393</v>
      </c>
      <c r="AZ248" s="19" t="s">
        <v>393</v>
      </c>
      <c r="BA248" t="s">
        <v>402</v>
      </c>
      <c r="BB248" s="23">
        <v>42132</v>
      </c>
      <c r="BC248" s="15">
        <v>42195</v>
      </c>
      <c r="BD248" t="s">
        <v>161</v>
      </c>
      <c r="BE248">
        <v>42</v>
      </c>
      <c r="BF248">
        <v>28</v>
      </c>
      <c r="BG248">
        <v>10.36</v>
      </c>
      <c r="BH248">
        <v>2.2799999999999998</v>
      </c>
      <c r="BI248">
        <v>0.4</v>
      </c>
      <c r="BJ248">
        <v>0.13400000000000001</v>
      </c>
      <c r="BK248">
        <v>3.6999999999999998E-2</v>
      </c>
      <c r="BL248">
        <v>9.1</v>
      </c>
      <c r="BM248">
        <f t="shared" si="18"/>
        <v>78.362573099415201</v>
      </c>
      <c r="BN248">
        <v>0.255</v>
      </c>
      <c r="BO248">
        <v>19</v>
      </c>
      <c r="BP248">
        <f t="shared" si="17"/>
        <v>2122.9803921568628</v>
      </c>
      <c r="BQ248">
        <f t="shared" si="21"/>
        <v>5525.333333333333</v>
      </c>
      <c r="BR248">
        <f t="shared" si="19"/>
        <v>2.1229803921568626</v>
      </c>
      <c r="BS248">
        <f t="shared" si="19"/>
        <v>5.5253333333333332</v>
      </c>
      <c r="BT248">
        <f t="shared" si="20"/>
        <v>7.6483137254901958</v>
      </c>
      <c r="BU248">
        <v>1.3688212927756656</v>
      </c>
      <c r="BV248">
        <v>0.17807073200009152</v>
      </c>
      <c r="BW248">
        <v>1.7614691203561066</v>
      </c>
      <c r="BX248">
        <v>0.42633790444161929</v>
      </c>
      <c r="BY248">
        <v>0.15089514241146226</v>
      </c>
      <c r="BZ248">
        <v>0.1070554481131093</v>
      </c>
      <c r="CA248">
        <v>3.7946143264422805</v>
      </c>
      <c r="CB248">
        <v>84.186083833267787</v>
      </c>
      <c r="CC248">
        <v>20.436397011080846</v>
      </c>
      <c r="CD248">
        <v>11.177897268241562</v>
      </c>
      <c r="CE248">
        <v>3.099789758968718</v>
      </c>
      <c r="CF248" s="25">
        <v>0.64005876591576893</v>
      </c>
      <c r="CG248" s="25">
        <v>5.9794319294809023E-2</v>
      </c>
      <c r="CH248" s="25">
        <v>1.360937658643177</v>
      </c>
      <c r="CI248" s="25">
        <v>0.20753278546955972</v>
      </c>
      <c r="CJ248" s="25">
        <v>9.4655958316082672E-2</v>
      </c>
      <c r="CK248" s="25">
        <v>21.106946865366474</v>
      </c>
      <c r="CL248" s="25">
        <v>49.110888875453767</v>
      </c>
      <c r="CM248" s="25">
        <v>5.8085121936606336</v>
      </c>
      <c r="CN248" s="25">
        <v>212.95676081997891</v>
      </c>
      <c r="CO248" s="25">
        <v>23.529230946098764</v>
      </c>
      <c r="CP248" s="25">
        <v>1.2439729990356798</v>
      </c>
      <c r="CQ248" s="25">
        <v>0.21123432979749276</v>
      </c>
      <c r="CR248" s="25">
        <v>0.64488029802560776</v>
      </c>
      <c r="CS248" s="25">
        <v>0.24715246280511222</v>
      </c>
      <c r="CT248" s="25">
        <v>5.8276122087596256E-2</v>
      </c>
      <c r="CU248" s="25">
        <v>16.443308746605833</v>
      </c>
      <c r="CV248" s="25">
        <v>24.198062350243042</v>
      </c>
      <c r="CW248" s="25">
        <v>0.3211387215487766</v>
      </c>
      <c r="CX248" s="25">
        <v>33.383788039818484</v>
      </c>
      <c r="CY248" s="25">
        <v>11.486981869092427</v>
      </c>
    </row>
    <row r="249" spans="1:103">
      <c r="A249" t="s">
        <v>177</v>
      </c>
      <c r="B249" t="s">
        <v>1090</v>
      </c>
      <c r="C249" t="s">
        <v>168</v>
      </c>
      <c r="D249" t="s">
        <v>171</v>
      </c>
      <c r="E249" t="s">
        <v>959</v>
      </c>
      <c r="F249" t="s">
        <v>199</v>
      </c>
      <c r="G249" t="s">
        <v>273</v>
      </c>
      <c r="H249">
        <v>11.542009999999999</v>
      </c>
      <c r="I249">
        <v>7.2789099999999998</v>
      </c>
      <c r="J249">
        <v>682</v>
      </c>
      <c r="K249" t="s">
        <v>104</v>
      </c>
      <c r="L249" s="18">
        <v>1.5</v>
      </c>
      <c r="M249" t="s">
        <v>326</v>
      </c>
      <c r="N249" t="s">
        <v>331</v>
      </c>
      <c r="O249">
        <v>450</v>
      </c>
      <c r="P249" t="s">
        <v>159</v>
      </c>
      <c r="Q249">
        <v>600</v>
      </c>
      <c r="R249">
        <v>1500</v>
      </c>
      <c r="W249">
        <v>2015</v>
      </c>
      <c r="X249">
        <v>1</v>
      </c>
      <c r="Y249" s="19" t="s">
        <v>393</v>
      </c>
      <c r="Z249" s="24">
        <v>6.6</v>
      </c>
      <c r="AA249" s="32">
        <v>0.95968765671579537</v>
      </c>
      <c r="AB249" s="26">
        <v>4.132343121734796E-2</v>
      </c>
      <c r="AC249" s="25">
        <v>2.4676799999999997</v>
      </c>
      <c r="AD249" s="27">
        <v>36</v>
      </c>
      <c r="AE249" s="27">
        <v>41.2</v>
      </c>
      <c r="AF249" s="27">
        <v>22.8</v>
      </c>
      <c r="AG249" s="25">
        <v>3.9372246379359059</v>
      </c>
      <c r="AH249" s="25">
        <v>0.87068624087425672</v>
      </c>
      <c r="AI249" s="25">
        <v>0.14885748870553822</v>
      </c>
      <c r="AJ249" s="28">
        <v>5.6420074873502514E-2</v>
      </c>
      <c r="AK249" s="25">
        <v>0</v>
      </c>
      <c r="AL249" s="25">
        <f t="shared" si="5"/>
        <v>5.013188442389203</v>
      </c>
      <c r="AM249" s="29">
        <v>4.6271463796445769</v>
      </c>
      <c r="AN249" s="29">
        <v>2.5010139245640111</v>
      </c>
      <c r="AO249" s="30">
        <v>8.7491377271386241</v>
      </c>
      <c r="AP249" s="30">
        <v>365.02690885481394</v>
      </c>
      <c r="AQ249" s="31">
        <v>1.5331221832359518</v>
      </c>
      <c r="AR249" s="28">
        <v>2.34906E-2</v>
      </c>
      <c r="AS249" s="28">
        <v>7.1665799999999997</v>
      </c>
      <c r="AT249" t="s">
        <v>155</v>
      </c>
      <c r="AU249">
        <v>1</v>
      </c>
      <c r="AV249" t="s">
        <v>409</v>
      </c>
      <c r="AW249" t="s">
        <v>1006</v>
      </c>
      <c r="AX249" t="s">
        <v>1091</v>
      </c>
      <c r="AY249" s="19" t="s">
        <v>393</v>
      </c>
      <c r="AZ249" s="19" t="s">
        <v>393</v>
      </c>
      <c r="BA249" t="s">
        <v>402</v>
      </c>
      <c r="BB249" s="23">
        <v>42132</v>
      </c>
      <c r="BC249" s="15">
        <v>42195</v>
      </c>
      <c r="BD249" t="s">
        <v>161</v>
      </c>
      <c r="BE249">
        <v>48</v>
      </c>
      <c r="BF249">
        <v>35</v>
      </c>
      <c r="BG249">
        <v>6.46</v>
      </c>
      <c r="BH249">
        <v>1.1599999999999999</v>
      </c>
      <c r="BI249">
        <v>0.24</v>
      </c>
      <c r="BJ249">
        <v>9.2999999999999999E-2</v>
      </c>
      <c r="BK249">
        <v>3.4000000000000002E-2</v>
      </c>
      <c r="BL249">
        <v>0</v>
      </c>
      <c r="BM249">
        <f t="shared" si="18"/>
        <v>73.228346456692918</v>
      </c>
      <c r="BN249">
        <v>0.192</v>
      </c>
      <c r="BO249">
        <v>14.4</v>
      </c>
      <c r="BP249">
        <f t="shared" si="17"/>
        <v>1110.3906129380887</v>
      </c>
      <c r="BQ249">
        <f t="shared" si="21"/>
        <v>3445.333333333333</v>
      </c>
      <c r="BR249">
        <f t="shared" si="19"/>
        <v>1.1103906129380887</v>
      </c>
      <c r="BS249">
        <f t="shared" si="19"/>
        <v>3.4453333333333331</v>
      </c>
      <c r="BT249">
        <f t="shared" si="20"/>
        <v>4.5557239462714216</v>
      </c>
      <c r="BU249">
        <v>1.9087523277467413</v>
      </c>
      <c r="BV249">
        <v>0.11044788855168704</v>
      </c>
      <c r="BW249">
        <v>1.8878793477217441</v>
      </c>
      <c r="BX249">
        <v>0.32983894053494123</v>
      </c>
      <c r="BY249">
        <v>0.18458827157943433</v>
      </c>
      <c r="BZ249">
        <v>0.11725452251766424</v>
      </c>
      <c r="CA249">
        <v>4.261979184266993</v>
      </c>
      <c r="CB249">
        <v>184.96165994024622</v>
      </c>
      <c r="CC249">
        <v>29.490646143159847</v>
      </c>
      <c r="CD249">
        <v>10.511819641191277</v>
      </c>
      <c r="CE249">
        <v>2.5391591693022733</v>
      </c>
      <c r="CF249" s="25">
        <v>0.43410780669144983</v>
      </c>
      <c r="CG249" s="25">
        <v>4.6561338289962832E-2</v>
      </c>
      <c r="CH249" s="25">
        <v>0.99755437677101022</v>
      </c>
      <c r="CI249" s="25">
        <v>0.36290185596646957</v>
      </c>
      <c r="CJ249" s="25">
        <v>9.2401548627838198E-2</v>
      </c>
      <c r="CK249" s="25">
        <v>28.80632329087846</v>
      </c>
      <c r="CL249" s="25">
        <v>56.405621686258883</v>
      </c>
      <c r="CM249" s="25">
        <v>2.9225253151527459</v>
      </c>
      <c r="CN249" s="25">
        <v>93.789103308476356</v>
      </c>
      <c r="CO249" s="25">
        <v>23.366479348645512</v>
      </c>
      <c r="CP249" s="25"/>
      <c r="CQ249" s="25"/>
      <c r="CR249" s="25"/>
      <c r="CS249" s="25"/>
      <c r="CT249" s="25"/>
      <c r="CU249" s="25"/>
      <c r="CV249" s="25"/>
      <c r="CW249" s="25"/>
      <c r="CX249" s="25"/>
      <c r="CY249" s="25"/>
    </row>
    <row r="250" spans="1:103">
      <c r="A250" t="s">
        <v>177</v>
      </c>
      <c r="B250" t="s">
        <v>1090</v>
      </c>
      <c r="C250" t="s">
        <v>168</v>
      </c>
      <c r="D250" t="s">
        <v>171</v>
      </c>
      <c r="E250" t="s">
        <v>959</v>
      </c>
      <c r="F250" t="s">
        <v>199</v>
      </c>
      <c r="G250" t="s">
        <v>273</v>
      </c>
      <c r="H250">
        <v>11.542009999999999</v>
      </c>
      <c r="I250">
        <v>7.2789099999999998</v>
      </c>
      <c r="J250">
        <v>682</v>
      </c>
      <c r="K250" t="s">
        <v>104</v>
      </c>
      <c r="L250" s="18">
        <v>1.5</v>
      </c>
      <c r="M250" t="s">
        <v>326</v>
      </c>
      <c r="N250" t="s">
        <v>331</v>
      </c>
      <c r="O250">
        <v>450</v>
      </c>
      <c r="P250" t="s">
        <v>159</v>
      </c>
      <c r="Q250">
        <v>600</v>
      </c>
      <c r="R250">
        <v>1500</v>
      </c>
      <c r="W250">
        <v>2015</v>
      </c>
      <c r="X250">
        <v>1</v>
      </c>
      <c r="Y250" s="19"/>
      <c r="Z250" s="24"/>
      <c r="AA250" s="25"/>
      <c r="AB250" s="26"/>
      <c r="AC250" s="25"/>
      <c r="AD250" s="27"/>
      <c r="AE250" s="27"/>
      <c r="AF250" s="27"/>
      <c r="AG250" s="25"/>
      <c r="AH250" s="25"/>
      <c r="AI250" s="25"/>
      <c r="AJ250" s="28"/>
      <c r="AK250" s="25"/>
      <c r="AL250" s="25"/>
      <c r="AM250" s="29"/>
      <c r="AN250" s="29"/>
      <c r="AO250" s="30"/>
      <c r="AP250" s="30"/>
      <c r="AQ250" s="31"/>
      <c r="AR250" s="28"/>
      <c r="AS250" s="28"/>
      <c r="AT250" t="s">
        <v>156</v>
      </c>
      <c r="AU250">
        <v>2</v>
      </c>
      <c r="AV250" t="s">
        <v>409</v>
      </c>
      <c r="AW250" t="s">
        <v>1006</v>
      </c>
      <c r="AX250" t="s">
        <v>1091</v>
      </c>
      <c r="AY250" s="19" t="s">
        <v>393</v>
      </c>
      <c r="AZ250" s="19" t="s">
        <v>393</v>
      </c>
      <c r="BA250" t="s">
        <v>402</v>
      </c>
      <c r="BB250" s="23">
        <v>42132</v>
      </c>
      <c r="BC250" s="15">
        <v>42195</v>
      </c>
      <c r="BD250" t="s">
        <v>161</v>
      </c>
      <c r="BE250">
        <v>55</v>
      </c>
      <c r="BF250">
        <v>46</v>
      </c>
      <c r="BG250">
        <v>8.99</v>
      </c>
      <c r="BH250">
        <v>2.4</v>
      </c>
      <c r="BI250">
        <v>0.42</v>
      </c>
      <c r="BJ250">
        <v>0.20100000000000001</v>
      </c>
      <c r="BK250">
        <v>5.8000000000000003E-2</v>
      </c>
      <c r="BL250">
        <v>8.1999999999999993</v>
      </c>
      <c r="BM250">
        <f t="shared" si="18"/>
        <v>77.60617760617761</v>
      </c>
      <c r="BN250">
        <v>0.10100000000000001</v>
      </c>
      <c r="BO250">
        <v>16.5</v>
      </c>
      <c r="BP250">
        <f t="shared" si="17"/>
        <v>2235.0579150579151</v>
      </c>
      <c r="BQ250">
        <f t="shared" si="21"/>
        <v>4794.6666666666661</v>
      </c>
      <c r="BR250">
        <f t="shared" si="19"/>
        <v>2.2350579150579151</v>
      </c>
      <c r="BS250">
        <f t="shared" si="19"/>
        <v>4.7946666666666662</v>
      </c>
      <c r="BT250">
        <f t="shared" si="20"/>
        <v>7.0297245817245813</v>
      </c>
      <c r="BU250">
        <v>1.5494129158512722</v>
      </c>
      <c r="BV250">
        <v>0.19177580217945012</v>
      </c>
      <c r="BW250">
        <v>2.1936948041414288</v>
      </c>
      <c r="BX250">
        <v>0.4142714610836048</v>
      </c>
      <c r="BY250">
        <v>0.19409401229691631</v>
      </c>
      <c r="BZ250">
        <v>0.16229425260423974</v>
      </c>
      <c r="CA250">
        <v>6.23793184814242</v>
      </c>
      <c r="CB250">
        <v>94.005080019944884</v>
      </c>
      <c r="CC250">
        <v>38.140283316965878</v>
      </c>
      <c r="CD250">
        <v>15.262187006841081</v>
      </c>
      <c r="CE250">
        <v>2.3973415361415378</v>
      </c>
      <c r="CF250" s="25">
        <v>0.61960784313725503</v>
      </c>
      <c r="CG250" s="25">
        <v>8.5686274509803942E-2</v>
      </c>
      <c r="CH250" s="25">
        <v>1.1692205511463558</v>
      </c>
      <c r="CI250" s="25">
        <v>0.19064696673850998</v>
      </c>
      <c r="CJ250" s="25">
        <v>0.20311247427450857</v>
      </c>
      <c r="CK250" s="25">
        <v>22.044289802748153</v>
      </c>
      <c r="CL250" s="25">
        <v>49.257927464901236</v>
      </c>
      <c r="CM250" s="25">
        <v>2.9516922344656473</v>
      </c>
      <c r="CN250" s="25">
        <v>189.8043910313292</v>
      </c>
      <c r="CO250" s="25">
        <v>24.88696811763425</v>
      </c>
      <c r="CP250" s="25">
        <v>0.87806072477962793</v>
      </c>
      <c r="CQ250" s="25">
        <v>0.24152791380999025</v>
      </c>
      <c r="CR250" s="25">
        <v>0.68646737839191208</v>
      </c>
      <c r="CS250" s="25">
        <v>0.25964895454675441</v>
      </c>
      <c r="CT250" s="25">
        <v>8.0691526547222003E-2</v>
      </c>
      <c r="CU250" s="25">
        <v>16.04148376046453</v>
      </c>
      <c r="CV250" s="25">
        <v>23.606734520888757</v>
      </c>
      <c r="CW250" s="25">
        <v>0.31329105753392866</v>
      </c>
      <c r="CX250" s="25">
        <v>32.567988715414685</v>
      </c>
      <c r="CY250" s="25">
        <v>13.783372258806152</v>
      </c>
    </row>
    <row r="251" spans="1:103">
      <c r="A251" t="s">
        <v>177</v>
      </c>
      <c r="B251" t="s">
        <v>1090</v>
      </c>
      <c r="C251" t="s">
        <v>168</v>
      </c>
      <c r="D251" t="s">
        <v>171</v>
      </c>
      <c r="E251" t="s">
        <v>959</v>
      </c>
      <c r="F251" t="s">
        <v>199</v>
      </c>
      <c r="G251" t="s">
        <v>273</v>
      </c>
      <c r="H251">
        <v>11.542009999999999</v>
      </c>
      <c r="I251">
        <v>7.2789099999999998</v>
      </c>
      <c r="J251">
        <v>682</v>
      </c>
      <c r="K251" t="s">
        <v>104</v>
      </c>
      <c r="L251" s="18">
        <v>1.5</v>
      </c>
      <c r="M251" t="s">
        <v>326</v>
      </c>
      <c r="N251" t="s">
        <v>331</v>
      </c>
      <c r="O251">
        <v>450</v>
      </c>
      <c r="P251" t="s">
        <v>159</v>
      </c>
      <c r="Q251">
        <v>600</v>
      </c>
      <c r="R251">
        <v>1500</v>
      </c>
      <c r="W251">
        <v>2015</v>
      </c>
      <c r="X251">
        <v>1</v>
      </c>
      <c r="Y251" s="19"/>
      <c r="Z251" s="24"/>
      <c r="AA251" s="25"/>
      <c r="AB251" s="26"/>
      <c r="AC251" s="25"/>
      <c r="AD251" s="27"/>
      <c r="AE251" s="27"/>
      <c r="AF251" s="27"/>
      <c r="AG251" s="25"/>
      <c r="AH251" s="25"/>
      <c r="AI251" s="25"/>
      <c r="AJ251" s="28"/>
      <c r="AK251" s="25"/>
      <c r="AL251" s="25"/>
      <c r="AM251" s="29"/>
      <c r="AN251" s="29"/>
      <c r="AO251" s="30"/>
      <c r="AP251" s="30"/>
      <c r="AQ251" s="31"/>
      <c r="AR251" s="28"/>
      <c r="AS251" s="28"/>
      <c r="AT251" t="s">
        <v>157</v>
      </c>
      <c r="AU251">
        <v>3</v>
      </c>
      <c r="AV251" t="s">
        <v>409</v>
      </c>
      <c r="AW251" t="s">
        <v>1006</v>
      </c>
      <c r="AX251" t="s">
        <v>1091</v>
      </c>
      <c r="AY251" s="19" t="s">
        <v>393</v>
      </c>
      <c r="AZ251" s="19" t="s">
        <v>393</v>
      </c>
      <c r="BA251" t="s">
        <v>402</v>
      </c>
      <c r="BB251" s="23">
        <v>42132</v>
      </c>
      <c r="BC251" s="15">
        <v>42195</v>
      </c>
      <c r="BD251" t="s">
        <v>161</v>
      </c>
      <c r="BE251">
        <v>40</v>
      </c>
      <c r="BF251">
        <v>29</v>
      </c>
      <c r="BG251">
        <v>8.4</v>
      </c>
      <c r="BH251">
        <v>2.4</v>
      </c>
      <c r="BI251">
        <v>0.68</v>
      </c>
      <c r="BJ251">
        <v>0.309</v>
      </c>
      <c r="BK251">
        <v>5.8999999999999997E-2</v>
      </c>
      <c r="BL251">
        <v>11.1</v>
      </c>
      <c r="BM251">
        <f t="shared" si="18"/>
        <v>83.967391304347828</v>
      </c>
      <c r="BN251">
        <v>0.18099999999999999</v>
      </c>
      <c r="BO251">
        <v>19.2</v>
      </c>
      <c r="BP251">
        <f t="shared" si="17"/>
        <v>2341.8670076726344</v>
      </c>
      <c r="BQ251">
        <f t="shared" si="21"/>
        <v>4480</v>
      </c>
      <c r="BR251">
        <f t="shared" si="19"/>
        <v>2.3418670076726342</v>
      </c>
      <c r="BS251">
        <f t="shared" si="19"/>
        <v>4.4800000000000004</v>
      </c>
      <c r="BT251">
        <f t="shared" si="20"/>
        <v>6.8218670076726351</v>
      </c>
      <c r="BU251">
        <v>1.832535885167464</v>
      </c>
      <c r="BV251">
        <v>0.14302581925973976</v>
      </c>
      <c r="BW251">
        <v>1.3447932812667296</v>
      </c>
      <c r="BX251">
        <v>0.47837126833878257</v>
      </c>
      <c r="BY251">
        <v>0.32837992993744775</v>
      </c>
      <c r="BZ251">
        <v>0.13565254789387685</v>
      </c>
      <c r="CA251">
        <v>5.384506800511593</v>
      </c>
      <c r="CB251">
        <v>176.59601311920358</v>
      </c>
      <c r="CC251">
        <v>58.493903572800463</v>
      </c>
      <c r="CD251">
        <v>10.926844056709916</v>
      </c>
      <c r="CE251">
        <v>1.8341547456410094</v>
      </c>
      <c r="CF251" s="25">
        <v>0.63666044776119401</v>
      </c>
      <c r="CG251" s="25">
        <v>6.3246268656716426E-2</v>
      </c>
      <c r="CH251" s="25">
        <v>1.5415400053484094</v>
      </c>
      <c r="CI251" s="25">
        <v>0.29434266646200347</v>
      </c>
      <c r="CJ251" s="25">
        <v>9.1207407881110897E-2</v>
      </c>
      <c r="CK251" s="25">
        <v>18.455780651283071</v>
      </c>
      <c r="CL251" s="25">
        <v>56.65755746550272</v>
      </c>
      <c r="CM251" s="25">
        <v>5.7940990120386475</v>
      </c>
      <c r="CN251" s="25">
        <v>141.47209507223639</v>
      </c>
      <c r="CO251" s="25">
        <v>24.751108738332025</v>
      </c>
      <c r="CP251" s="25"/>
      <c r="CQ251" s="25"/>
      <c r="CR251" s="25"/>
      <c r="CS251" s="25"/>
      <c r="CT251" s="25"/>
      <c r="CU251" s="25"/>
      <c r="CV251" s="25"/>
      <c r="CW251" s="25"/>
      <c r="CX251" s="25"/>
      <c r="CY251" s="25"/>
    </row>
    <row r="252" spans="1:103">
      <c r="A252" t="s">
        <v>177</v>
      </c>
      <c r="B252" t="s">
        <v>1090</v>
      </c>
      <c r="C252" t="s">
        <v>168</v>
      </c>
      <c r="D252" t="s">
        <v>171</v>
      </c>
      <c r="E252" t="s">
        <v>959</v>
      </c>
      <c r="F252" t="s">
        <v>199</v>
      </c>
      <c r="G252" t="s">
        <v>273</v>
      </c>
      <c r="H252">
        <v>11.542009999999999</v>
      </c>
      <c r="I252">
        <v>7.2789099999999998</v>
      </c>
      <c r="J252">
        <v>682</v>
      </c>
      <c r="K252" t="s">
        <v>104</v>
      </c>
      <c r="L252" s="18">
        <v>1.5</v>
      </c>
      <c r="M252" t="s">
        <v>326</v>
      </c>
      <c r="N252" t="s">
        <v>331</v>
      </c>
      <c r="O252">
        <v>450</v>
      </c>
      <c r="P252" t="s">
        <v>159</v>
      </c>
      <c r="Q252">
        <v>600</v>
      </c>
      <c r="R252">
        <v>1500</v>
      </c>
      <c r="W252">
        <v>2015</v>
      </c>
      <c r="X252">
        <v>1</v>
      </c>
      <c r="Y252" s="19"/>
      <c r="Z252" s="24"/>
      <c r="AA252" s="25"/>
      <c r="AB252" s="26"/>
      <c r="AC252" s="25"/>
      <c r="AD252" s="27"/>
      <c r="AE252" s="27"/>
      <c r="AF252" s="27"/>
      <c r="AG252" s="25"/>
      <c r="AH252" s="25"/>
      <c r="AI252" s="25"/>
      <c r="AJ252" s="28"/>
      <c r="AK252" s="25"/>
      <c r="AL252" s="25"/>
      <c r="AM252" s="29"/>
      <c r="AN252" s="29"/>
      <c r="AO252" s="30"/>
      <c r="AP252" s="30"/>
      <c r="AQ252" s="31"/>
      <c r="AR252" s="28"/>
      <c r="AS252" s="28"/>
      <c r="AT252" t="s">
        <v>158</v>
      </c>
      <c r="AU252">
        <v>4</v>
      </c>
      <c r="AV252" t="s">
        <v>409</v>
      </c>
      <c r="AW252" t="s">
        <v>1006</v>
      </c>
      <c r="AX252" t="s">
        <v>1091</v>
      </c>
      <c r="AY252" s="19" t="s">
        <v>393</v>
      </c>
      <c r="AZ252" s="19" t="s">
        <v>393</v>
      </c>
      <c r="BA252" t="s">
        <v>402</v>
      </c>
      <c r="BB252" s="23">
        <v>42132</v>
      </c>
      <c r="BC252" s="15">
        <v>42195</v>
      </c>
      <c r="BD252" t="s">
        <v>161</v>
      </c>
      <c r="BE252">
        <v>36</v>
      </c>
      <c r="BF252">
        <v>34</v>
      </c>
      <c r="BG252">
        <v>6.66</v>
      </c>
      <c r="BH252">
        <v>3.42</v>
      </c>
      <c r="BI252">
        <v>0.42</v>
      </c>
      <c r="BJ252">
        <v>0.20100000000000001</v>
      </c>
      <c r="BK252">
        <v>5.2999999999999999E-2</v>
      </c>
      <c r="BL252">
        <v>9.5</v>
      </c>
      <c r="BM252">
        <f t="shared" si="18"/>
        <v>79.133858267716533</v>
      </c>
      <c r="BN252">
        <v>0.28599999999999998</v>
      </c>
      <c r="BO252">
        <v>18.399999999999999</v>
      </c>
      <c r="BP252">
        <f t="shared" si="17"/>
        <v>3201.6628068550249</v>
      </c>
      <c r="BQ252">
        <f t="shared" si="21"/>
        <v>3552</v>
      </c>
      <c r="BR252">
        <f t="shared" si="19"/>
        <v>3.2016628068550248</v>
      </c>
      <c r="BS252">
        <f t="shared" si="19"/>
        <v>3.552</v>
      </c>
      <c r="BT252">
        <f t="shared" si="20"/>
        <v>6.7536628068550248</v>
      </c>
      <c r="BU252">
        <v>2.0936883629191323</v>
      </c>
      <c r="BV252">
        <v>0.18588068048907364</v>
      </c>
      <c r="BW252">
        <v>2.0499409576562835</v>
      </c>
      <c r="BX252">
        <v>0.48466209404615068</v>
      </c>
      <c r="BY252">
        <v>0.23096791086828375</v>
      </c>
      <c r="BZ252">
        <v>0.14377418766362138</v>
      </c>
      <c r="CA252">
        <v>5.7457676680131167</v>
      </c>
      <c r="CB252">
        <v>183.28464630121857</v>
      </c>
      <c r="CC252">
        <v>41.603261285160755</v>
      </c>
      <c r="CD252">
        <v>34.174850290327882</v>
      </c>
      <c r="CE252">
        <v>2.9365963041327539</v>
      </c>
      <c r="CF252" s="25">
        <v>0.90682656826568264</v>
      </c>
      <c r="CG252" s="25">
        <v>7.9843173431734332E-2</v>
      </c>
      <c r="CH252" s="25">
        <v>1.4025291221605962</v>
      </c>
      <c r="CI252" s="25">
        <v>0.16812402601065599</v>
      </c>
      <c r="CJ252" s="25">
        <v>0.10629612093554423</v>
      </c>
      <c r="CK252" s="25">
        <v>29.974403060205312</v>
      </c>
      <c r="CL252" s="25">
        <v>62.819680534429253</v>
      </c>
      <c r="CM252" s="25">
        <v>2.8658872276497855</v>
      </c>
      <c r="CN252" s="25">
        <v>299.85705023678389</v>
      </c>
      <c r="CO252" s="25">
        <v>22.913640601578738</v>
      </c>
      <c r="CP252" s="25">
        <v>0.9433139534883721</v>
      </c>
      <c r="CQ252" s="25">
        <v>0.26996124031007757</v>
      </c>
      <c r="CR252" s="25">
        <v>0.64361582685300855</v>
      </c>
      <c r="CS252" s="25">
        <v>0.24666785013294534</v>
      </c>
      <c r="CT252" s="25">
        <v>7.3494145718565537E-2</v>
      </c>
      <c r="CU252" s="25">
        <v>16.411066964749743</v>
      </c>
      <c r="CV252" s="25">
        <v>24.150615169164137</v>
      </c>
      <c r="CW252" s="25">
        <v>1.0092451875539861</v>
      </c>
      <c r="CX252" s="25">
        <v>50.383621709491258</v>
      </c>
      <c r="CY252" s="25">
        <v>9.4769980396172659</v>
      </c>
    </row>
    <row r="253" spans="1:103">
      <c r="A253" t="s">
        <v>177</v>
      </c>
      <c r="B253" t="s">
        <v>1090</v>
      </c>
      <c r="C253" t="s">
        <v>168</v>
      </c>
      <c r="D253" t="s">
        <v>171</v>
      </c>
      <c r="E253" t="s">
        <v>959</v>
      </c>
      <c r="F253" t="s">
        <v>199</v>
      </c>
      <c r="G253" t="s">
        <v>273</v>
      </c>
      <c r="H253">
        <v>11.542009999999999</v>
      </c>
      <c r="I253">
        <v>7.2789099999999998</v>
      </c>
      <c r="J253">
        <v>682</v>
      </c>
      <c r="K253" t="s">
        <v>104</v>
      </c>
      <c r="L253" s="18">
        <v>1.5</v>
      </c>
      <c r="M253" t="s">
        <v>326</v>
      </c>
      <c r="N253" t="s">
        <v>331</v>
      </c>
      <c r="O253">
        <v>450</v>
      </c>
      <c r="P253" t="s">
        <v>159</v>
      </c>
      <c r="Q253">
        <v>600</v>
      </c>
      <c r="R253">
        <v>1500</v>
      </c>
      <c r="W253">
        <v>2015</v>
      </c>
      <c r="X253">
        <v>1</v>
      </c>
      <c r="Y253" s="19"/>
      <c r="Z253" s="24"/>
      <c r="AA253" s="25"/>
      <c r="AB253" s="26"/>
      <c r="AC253" s="25"/>
      <c r="AD253" s="27"/>
      <c r="AE253" s="27"/>
      <c r="AF253" s="27"/>
      <c r="AG253" s="25"/>
      <c r="AH253" s="25"/>
      <c r="AI253" s="25"/>
      <c r="AJ253" s="28"/>
      <c r="AK253" s="25"/>
      <c r="AL253" s="25"/>
      <c r="AM253" s="29"/>
      <c r="AN253" s="29"/>
      <c r="AO253" s="30"/>
      <c r="AP253" s="30"/>
      <c r="AQ253" s="31"/>
      <c r="AR253" s="28"/>
      <c r="AS253" s="28"/>
      <c r="AT253" t="s">
        <v>159</v>
      </c>
      <c r="AU253">
        <v>5</v>
      </c>
      <c r="AV253" t="s">
        <v>409</v>
      </c>
      <c r="AW253" t="s">
        <v>1006</v>
      </c>
      <c r="AX253" t="s">
        <v>1091</v>
      </c>
      <c r="AY253" s="19" t="s">
        <v>393</v>
      </c>
      <c r="AZ253" s="19" t="s">
        <v>393</v>
      </c>
      <c r="BA253" t="s">
        <v>402</v>
      </c>
      <c r="BB253" s="23">
        <v>42132</v>
      </c>
      <c r="BC253" s="15">
        <v>42195</v>
      </c>
      <c r="BD253" t="s">
        <v>161</v>
      </c>
      <c r="BE253">
        <v>41</v>
      </c>
      <c r="BF253">
        <v>36</v>
      </c>
      <c r="BG253">
        <v>8.9</v>
      </c>
      <c r="BH253">
        <v>3.18</v>
      </c>
      <c r="BI253">
        <v>0.76</v>
      </c>
      <c r="BJ253">
        <v>0.38400000000000001</v>
      </c>
      <c r="BK253">
        <v>0.6</v>
      </c>
      <c r="BL253">
        <v>10.6</v>
      </c>
      <c r="BM253">
        <f t="shared" si="18"/>
        <v>39.024390243902438</v>
      </c>
      <c r="BN253">
        <v>0.28100000000000003</v>
      </c>
      <c r="BO253">
        <v>21.1</v>
      </c>
      <c r="BP253">
        <f t="shared" si="17"/>
        <v>1450.2381635581062</v>
      </c>
      <c r="BQ253">
        <f t="shared" si="21"/>
        <v>4746.666666666667</v>
      </c>
      <c r="BR253">
        <f t="shared" si="19"/>
        <v>1.4502381635581061</v>
      </c>
      <c r="BS253">
        <f t="shared" si="19"/>
        <v>4.746666666666667</v>
      </c>
      <c r="BT253">
        <f t="shared" si="20"/>
        <v>6.1969048302247733</v>
      </c>
      <c r="BU253">
        <v>1.9591439688715955</v>
      </c>
      <c r="BV253">
        <v>0.17888790610118541</v>
      </c>
      <c r="BW253">
        <v>2.1978464188374387</v>
      </c>
      <c r="BX253">
        <v>0.48119574018545219</v>
      </c>
      <c r="BY253">
        <v>0.21275311842191505</v>
      </c>
      <c r="BZ253">
        <v>0.14005188093988283</v>
      </c>
      <c r="CA253">
        <v>5.3948649346983863</v>
      </c>
      <c r="CB253">
        <v>195.02077111960205</v>
      </c>
      <c r="CC253">
        <v>36.037036458902406</v>
      </c>
      <c r="CD253">
        <v>13.100522807075018</v>
      </c>
      <c r="CE253">
        <v>2.9607529536648736</v>
      </c>
      <c r="CF253" s="25">
        <v>0.46139303482587057</v>
      </c>
      <c r="CG253" s="25">
        <v>4.0830845771144271E-2</v>
      </c>
      <c r="CH253" s="25">
        <v>1.4489959264920773</v>
      </c>
      <c r="CI253" s="25">
        <v>0.22500553335100357</v>
      </c>
      <c r="CJ253" s="25">
        <v>0.18802736438140044</v>
      </c>
      <c r="CK253" s="25">
        <v>35.238791255091975</v>
      </c>
      <c r="CL253" s="25">
        <v>56.798496663178099</v>
      </c>
      <c r="CM253" s="25">
        <v>2.9428812128702275</v>
      </c>
      <c r="CN253" s="25">
        <v>189.23781075959388</v>
      </c>
      <c r="CO253" s="25">
        <v>11.815117074810583</v>
      </c>
      <c r="CP253" s="25">
        <v>1.1141618497109826</v>
      </c>
      <c r="CQ253" s="25">
        <v>0.27268786127167627</v>
      </c>
      <c r="CR253" s="25">
        <v>0.69546476636112653</v>
      </c>
      <c r="CS253" s="25">
        <v>0.18782403089506478</v>
      </c>
      <c r="CT253" s="25">
        <v>8.0462885260671732E-2</v>
      </c>
      <c r="CU253" s="25">
        <v>16.251736217519163</v>
      </c>
      <c r="CV253" s="25">
        <v>23.916143177230502</v>
      </c>
      <c r="CW253" s="25">
        <v>0.99944669058744262</v>
      </c>
      <c r="CX253" s="25">
        <v>49.894460333670956</v>
      </c>
      <c r="CY253" s="25">
        <v>8.7270271507625967</v>
      </c>
    </row>
    <row r="254" spans="1:103">
      <c r="A254" t="s">
        <v>177</v>
      </c>
      <c r="B254" t="s">
        <v>1090</v>
      </c>
      <c r="C254" t="s">
        <v>168</v>
      </c>
      <c r="D254" t="s">
        <v>171</v>
      </c>
      <c r="E254" t="s">
        <v>959</v>
      </c>
      <c r="F254" t="s">
        <v>199</v>
      </c>
      <c r="G254" t="s">
        <v>273</v>
      </c>
      <c r="H254">
        <v>11.542009999999999</v>
      </c>
      <c r="I254">
        <v>7.2789099999999998</v>
      </c>
      <c r="J254">
        <v>682</v>
      </c>
      <c r="K254" t="s">
        <v>104</v>
      </c>
      <c r="L254" s="18">
        <v>1.5</v>
      </c>
      <c r="M254" t="s">
        <v>326</v>
      </c>
      <c r="N254" t="s">
        <v>331</v>
      </c>
      <c r="O254">
        <v>450</v>
      </c>
      <c r="P254" t="s">
        <v>159</v>
      </c>
      <c r="Q254">
        <v>600</v>
      </c>
      <c r="R254">
        <v>1500</v>
      </c>
      <c r="W254">
        <v>2015</v>
      </c>
      <c r="X254">
        <v>1</v>
      </c>
      <c r="Y254" s="19"/>
      <c r="Z254" s="24"/>
      <c r="AA254" s="25"/>
      <c r="AB254" s="26"/>
      <c r="AC254" s="25"/>
      <c r="AD254" s="27"/>
      <c r="AE254" s="27"/>
      <c r="AF254" s="27"/>
      <c r="AG254" s="25"/>
      <c r="AH254" s="25"/>
      <c r="AI254" s="25"/>
      <c r="AJ254" s="28"/>
      <c r="AK254" s="25"/>
      <c r="AL254" s="25"/>
      <c r="AM254" s="29"/>
      <c r="AN254" s="29"/>
      <c r="AO254" s="30"/>
      <c r="AP254" s="30"/>
      <c r="AQ254" s="31"/>
      <c r="AR254" s="28"/>
      <c r="AS254" s="28"/>
      <c r="AT254" t="s">
        <v>160</v>
      </c>
      <c r="AU254">
        <v>6</v>
      </c>
      <c r="AV254" t="s">
        <v>409</v>
      </c>
      <c r="AW254" t="s">
        <v>1006</v>
      </c>
      <c r="AX254" t="s">
        <v>1091</v>
      </c>
      <c r="AY254" s="19" t="s">
        <v>393</v>
      </c>
      <c r="AZ254" s="19" t="s">
        <v>393</v>
      </c>
      <c r="BA254" t="s">
        <v>402</v>
      </c>
      <c r="BB254" s="23">
        <v>42132</v>
      </c>
      <c r="BC254" s="15">
        <v>42195</v>
      </c>
      <c r="BD254" t="s">
        <v>161</v>
      </c>
      <c r="BE254">
        <v>39</v>
      </c>
      <c r="BF254">
        <v>33</v>
      </c>
      <c r="BG254">
        <v>16.28</v>
      </c>
      <c r="BH254">
        <v>2.7</v>
      </c>
      <c r="BI254">
        <v>0.54</v>
      </c>
      <c r="BJ254">
        <v>0.24299999999999999</v>
      </c>
      <c r="BK254">
        <v>6.8000000000000005E-2</v>
      </c>
      <c r="BL254">
        <v>8.6</v>
      </c>
      <c r="BM254">
        <f t="shared" si="18"/>
        <v>78.135048231511249</v>
      </c>
      <c r="BN254">
        <v>0.28299999999999997</v>
      </c>
      <c r="BO254">
        <v>18</v>
      </c>
      <c r="BP254">
        <f t="shared" si="17"/>
        <v>2520.5447323623989</v>
      </c>
      <c r="BQ254">
        <f t="shared" si="21"/>
        <v>8682.6666666666661</v>
      </c>
      <c r="BR254">
        <f t="shared" si="19"/>
        <v>2.5205447323623988</v>
      </c>
      <c r="BS254">
        <f t="shared" si="19"/>
        <v>8.6826666666666661</v>
      </c>
      <c r="BT254">
        <f t="shared" si="20"/>
        <v>11.203211399029065</v>
      </c>
      <c r="BU254">
        <v>1.428709990300679</v>
      </c>
      <c r="BV254">
        <v>0.19280439923806247</v>
      </c>
      <c r="BW254">
        <v>2.478377813772576</v>
      </c>
      <c r="BX254">
        <v>0.49281903457647092</v>
      </c>
      <c r="BY254">
        <v>0.20071015781006327</v>
      </c>
      <c r="BZ254">
        <v>0.14809006527995469</v>
      </c>
      <c r="CA254">
        <v>5.6245241954036018</v>
      </c>
      <c r="CB254">
        <v>199.18266190685458</v>
      </c>
      <c r="CC254">
        <v>39.312805373659657</v>
      </c>
      <c r="CD254">
        <v>12.448691230089024</v>
      </c>
      <c r="CE254">
        <v>10.295709727483176</v>
      </c>
      <c r="CF254" s="25">
        <v>0.40643939393939393</v>
      </c>
      <c r="CG254" s="25">
        <v>4.2040719696969701E-2</v>
      </c>
      <c r="CH254" s="25">
        <v>1.2667393176922292</v>
      </c>
      <c r="CI254" s="25">
        <v>0.19055188096956305</v>
      </c>
      <c r="CJ254" s="25">
        <v>9.4892008087444482E-2</v>
      </c>
      <c r="CK254" s="25">
        <v>29.967089860062341</v>
      </c>
      <c r="CL254" s="25">
        <v>45.387966242782895</v>
      </c>
      <c r="CM254" s="25">
        <v>5.8229972614752494</v>
      </c>
      <c r="CN254" s="25">
        <v>165.93968099796339</v>
      </c>
      <c r="CO254" s="25">
        <v>11.844581207166719</v>
      </c>
      <c r="CP254" s="25">
        <v>0.9184881602914392</v>
      </c>
      <c r="CQ254" s="25">
        <v>0.23784153005464481</v>
      </c>
      <c r="CR254" s="25">
        <v>0.56673237182763447</v>
      </c>
      <c r="CS254" s="25">
        <v>0.24204060330505459</v>
      </c>
      <c r="CT254" s="25">
        <v>6.8331867044807676E-2</v>
      </c>
      <c r="CU254" s="25">
        <v>14.313505515220438</v>
      </c>
      <c r="CV254" s="25">
        <v>17.81978656927128</v>
      </c>
      <c r="CW254" s="25">
        <v>0.99031273814821141</v>
      </c>
      <c r="CX254" s="25">
        <v>66.771824846548867</v>
      </c>
      <c r="CY254" s="25">
        <v>9.2992188556129012</v>
      </c>
    </row>
    <row r="255" spans="1:103">
      <c r="A255" t="s">
        <v>177</v>
      </c>
      <c r="B255" t="s">
        <v>1090</v>
      </c>
      <c r="C255" t="s">
        <v>168</v>
      </c>
      <c r="D255" t="s">
        <v>171</v>
      </c>
      <c r="E255" t="s">
        <v>959</v>
      </c>
      <c r="F255" t="s">
        <v>200</v>
      </c>
      <c r="G255" t="s">
        <v>274</v>
      </c>
      <c r="H255">
        <v>11.50024</v>
      </c>
      <c r="I255">
        <v>7.3361000000000001</v>
      </c>
      <c r="J255">
        <v>720</v>
      </c>
      <c r="K255" t="s">
        <v>105</v>
      </c>
      <c r="L255" s="18">
        <v>1.5</v>
      </c>
      <c r="M255" t="s">
        <v>326</v>
      </c>
      <c r="N255" t="s">
        <v>331</v>
      </c>
      <c r="O255">
        <v>300</v>
      </c>
      <c r="P255" t="s">
        <v>159</v>
      </c>
      <c r="Q255">
        <v>550</v>
      </c>
      <c r="R255">
        <v>5500</v>
      </c>
      <c r="S255" t="s">
        <v>332</v>
      </c>
      <c r="T255">
        <v>2800</v>
      </c>
      <c r="U255" t="s">
        <v>351</v>
      </c>
      <c r="V255">
        <v>2000</v>
      </c>
      <c r="W255">
        <v>2015</v>
      </c>
      <c r="X255">
        <v>1</v>
      </c>
      <c r="Y255" s="19" t="s">
        <v>394</v>
      </c>
      <c r="Z255" s="24">
        <v>6.2</v>
      </c>
      <c r="AA255" s="25">
        <v>0.64974916719737141</v>
      </c>
      <c r="AB255" s="26">
        <v>5.835731128472222E-2</v>
      </c>
      <c r="AC255" s="25">
        <v>10.863659999999999</v>
      </c>
      <c r="AD255" s="27">
        <v>40</v>
      </c>
      <c r="AE255" s="27">
        <v>32</v>
      </c>
      <c r="AF255" s="27">
        <v>28</v>
      </c>
      <c r="AG255" s="25">
        <v>2.0627843967160326</v>
      </c>
      <c r="AH255" s="25">
        <v>0.7293482942509758</v>
      </c>
      <c r="AI255" s="25">
        <v>0.18598426594469789</v>
      </c>
      <c r="AJ255" s="28">
        <v>5.6420074873502514E-2</v>
      </c>
      <c r="AK255" s="25">
        <v>0</v>
      </c>
      <c r="AL255" s="25">
        <f t="shared" si="5"/>
        <v>3.0345370317852089</v>
      </c>
      <c r="AM255" s="29">
        <v>5.298333590182418</v>
      </c>
      <c r="AN255" s="29">
        <v>2.5010139245640111</v>
      </c>
      <c r="AO255" s="30">
        <v>32.888371750372492</v>
      </c>
      <c r="AP255" s="30">
        <v>243.41207322454818</v>
      </c>
      <c r="AQ255" s="31">
        <v>1.3416378435944381</v>
      </c>
      <c r="AR255" s="28">
        <v>1.67583E-2</v>
      </c>
      <c r="AS255" s="28">
        <v>8.6372300000000006</v>
      </c>
      <c r="AT255" t="s">
        <v>155</v>
      </c>
      <c r="AU255">
        <v>1</v>
      </c>
      <c r="AV255" t="s">
        <v>409</v>
      </c>
      <c r="AW255" t="s">
        <v>1006</v>
      </c>
      <c r="AX255" t="s">
        <v>1091</v>
      </c>
      <c r="AY255" s="19" t="s">
        <v>394</v>
      </c>
      <c r="AZ255" s="19" t="s">
        <v>394</v>
      </c>
      <c r="BA255" t="s">
        <v>402</v>
      </c>
      <c r="BB255" s="22">
        <v>42132</v>
      </c>
      <c r="BC255" s="15">
        <v>42195</v>
      </c>
      <c r="BD255" t="s">
        <v>161</v>
      </c>
      <c r="BE255">
        <v>27</v>
      </c>
      <c r="BF255">
        <v>19</v>
      </c>
      <c r="BG255">
        <v>7.58</v>
      </c>
      <c r="BH255">
        <v>1.9</v>
      </c>
      <c r="BI255">
        <v>0.62</v>
      </c>
      <c r="BJ255">
        <v>0.25900000000000001</v>
      </c>
      <c r="BK255">
        <v>8.5999999999999993E-2</v>
      </c>
      <c r="BL255">
        <v>9.4</v>
      </c>
      <c r="BM255">
        <f t="shared" si="18"/>
        <v>75.072463768115952</v>
      </c>
      <c r="BN255">
        <v>0.32800000000000001</v>
      </c>
      <c r="BO255">
        <v>20</v>
      </c>
      <c r="BP255">
        <f t="shared" si="17"/>
        <v>1689.2776356919583</v>
      </c>
      <c r="BQ255">
        <f t="shared" si="21"/>
        <v>4042.6666666666665</v>
      </c>
      <c r="BR255">
        <f t="shared" si="19"/>
        <v>1.6892776356919583</v>
      </c>
      <c r="BS255">
        <f t="shared" si="19"/>
        <v>4.0426666666666664</v>
      </c>
      <c r="BT255">
        <f t="shared" si="20"/>
        <v>5.7319443023586247</v>
      </c>
      <c r="BU255">
        <v>2.0974025974025974</v>
      </c>
      <c r="BV255">
        <v>0.23545283979637865</v>
      </c>
      <c r="BW255">
        <v>2.1981942955728631</v>
      </c>
      <c r="BX255">
        <v>0.49731378497413459</v>
      </c>
      <c r="BY255">
        <v>0.20354056758643174</v>
      </c>
      <c r="BZ255">
        <v>0.1541378987196198</v>
      </c>
      <c r="CA255">
        <v>5.379003869856513</v>
      </c>
      <c r="CB255">
        <v>176.45715355838246</v>
      </c>
      <c r="CC255">
        <v>35.029833290859401</v>
      </c>
      <c r="CD255">
        <v>11.649699426370674</v>
      </c>
      <c r="CE255">
        <v>3.7260209097265777</v>
      </c>
      <c r="CF255" s="25">
        <v>0.50321100917431194</v>
      </c>
      <c r="CG255" s="25">
        <v>7.8394495412844045E-2</v>
      </c>
      <c r="CH255" s="25">
        <v>1.9855781657125258</v>
      </c>
      <c r="CI255" s="25">
        <v>0.2950748621497199</v>
      </c>
      <c r="CJ255" s="25">
        <v>9.9488212484937708E-2</v>
      </c>
      <c r="CK255" s="25">
        <v>17.636392099314399</v>
      </c>
      <c r="CL255" s="25">
        <v>49.110888875453767</v>
      </c>
      <c r="CM255" s="25">
        <v>2.9428812128702275</v>
      </c>
      <c r="CN255" s="25">
        <v>118.12917071427998</v>
      </c>
      <c r="CO255" s="25">
        <v>11.815117074810583</v>
      </c>
      <c r="CP255" s="25">
        <v>0.68507462686567167</v>
      </c>
      <c r="CQ255" s="25">
        <v>0.2626865671641791</v>
      </c>
      <c r="CR255" s="25">
        <v>0.67221106906921479</v>
      </c>
      <c r="CS255" s="25">
        <v>0.21075122872454793</v>
      </c>
      <c r="CT255" s="25">
        <v>7.5523268194341783E-2</v>
      </c>
      <c r="CU255" s="25">
        <v>18.406344868342629</v>
      </c>
      <c r="CV255" s="25">
        <v>18.340265483918309</v>
      </c>
      <c r="CW255" s="25">
        <v>1.7144268392683226</v>
      </c>
      <c r="CX255" s="25">
        <v>50.882469449189188</v>
      </c>
      <c r="CY255" s="25">
        <v>10.909893850628633</v>
      </c>
    </row>
    <row r="256" spans="1:103">
      <c r="A256" t="s">
        <v>177</v>
      </c>
      <c r="B256" t="s">
        <v>1090</v>
      </c>
      <c r="C256" t="s">
        <v>168</v>
      </c>
      <c r="D256" t="s">
        <v>171</v>
      </c>
      <c r="E256" t="s">
        <v>959</v>
      </c>
      <c r="F256" t="s">
        <v>200</v>
      </c>
      <c r="G256" t="s">
        <v>274</v>
      </c>
      <c r="H256">
        <v>11.50024</v>
      </c>
      <c r="I256">
        <v>7.3361000000000001</v>
      </c>
      <c r="J256">
        <v>720</v>
      </c>
      <c r="K256" t="s">
        <v>105</v>
      </c>
      <c r="L256" s="18">
        <v>1.5</v>
      </c>
      <c r="M256" t="s">
        <v>326</v>
      </c>
      <c r="N256" t="s">
        <v>331</v>
      </c>
      <c r="O256">
        <v>300</v>
      </c>
      <c r="P256" t="s">
        <v>159</v>
      </c>
      <c r="Q256">
        <v>550</v>
      </c>
      <c r="R256">
        <v>5500</v>
      </c>
      <c r="S256" t="s">
        <v>332</v>
      </c>
      <c r="T256">
        <v>2800</v>
      </c>
      <c r="U256" t="s">
        <v>351</v>
      </c>
      <c r="V256">
        <v>2000</v>
      </c>
      <c r="W256">
        <v>2015</v>
      </c>
      <c r="X256">
        <v>1</v>
      </c>
      <c r="Y256" s="19"/>
      <c r="Z256" s="24"/>
      <c r="AA256" s="25"/>
      <c r="AB256" s="26"/>
      <c r="AC256" s="25"/>
      <c r="AD256" s="27"/>
      <c r="AE256" s="27"/>
      <c r="AF256" s="27"/>
      <c r="AG256" s="25"/>
      <c r="AH256" s="25"/>
      <c r="AI256" s="25"/>
      <c r="AJ256" s="28"/>
      <c r="AK256" s="25"/>
      <c r="AL256" s="25"/>
      <c r="AM256" s="29"/>
      <c r="AN256" s="29"/>
      <c r="AO256" s="30"/>
      <c r="AP256" s="30"/>
      <c r="AQ256" s="31"/>
      <c r="AR256" s="28"/>
      <c r="AS256" s="28"/>
      <c r="AT256" t="s">
        <v>156</v>
      </c>
      <c r="AU256">
        <v>2</v>
      </c>
      <c r="AV256" t="s">
        <v>409</v>
      </c>
      <c r="AW256" t="s">
        <v>1006</v>
      </c>
      <c r="AX256" t="s">
        <v>1091</v>
      </c>
      <c r="AY256" s="19" t="s">
        <v>394</v>
      </c>
      <c r="AZ256" s="19" t="s">
        <v>394</v>
      </c>
      <c r="BA256" t="s">
        <v>402</v>
      </c>
      <c r="BB256" s="22">
        <v>42132</v>
      </c>
      <c r="BC256" s="15">
        <v>42195</v>
      </c>
      <c r="BD256" t="s">
        <v>161</v>
      </c>
      <c r="BE256">
        <v>50</v>
      </c>
      <c r="BF256">
        <v>38</v>
      </c>
      <c r="BG256">
        <v>13.22</v>
      </c>
      <c r="BH256">
        <v>4.4000000000000004</v>
      </c>
      <c r="BI256">
        <v>0.52</v>
      </c>
      <c r="BJ256">
        <v>0.218</v>
      </c>
      <c r="BK256">
        <v>0.47</v>
      </c>
      <c r="BL256">
        <v>11.8</v>
      </c>
      <c r="BM256">
        <f t="shared" si="18"/>
        <v>31.686046511627907</v>
      </c>
      <c r="BN256">
        <v>0.23699999999999999</v>
      </c>
      <c r="BO256">
        <v>20</v>
      </c>
      <c r="BP256">
        <f t="shared" si="17"/>
        <v>1607.4145006839947</v>
      </c>
      <c r="BQ256">
        <f t="shared" si="21"/>
        <v>7050.666666666667</v>
      </c>
      <c r="BR256">
        <f t="shared" si="19"/>
        <v>1.6074145006839946</v>
      </c>
      <c r="BS256">
        <f t="shared" si="19"/>
        <v>7.0506666666666673</v>
      </c>
      <c r="BT256">
        <f t="shared" si="20"/>
        <v>8.6580811673506624</v>
      </c>
      <c r="BU256">
        <v>1.586317722681359</v>
      </c>
      <c r="BV256">
        <v>0.2802803253720047</v>
      </c>
      <c r="BW256">
        <v>2.5256674052401418</v>
      </c>
      <c r="BX256">
        <v>0.5137630939616431</v>
      </c>
      <c r="BY256">
        <v>0.22667851915062215</v>
      </c>
      <c r="BZ256">
        <v>0.20523243852796375</v>
      </c>
      <c r="CA256">
        <v>5.5946508950437703</v>
      </c>
      <c r="CB256">
        <v>90.96877033706798</v>
      </c>
      <c r="CC256">
        <v>63.885611401884539</v>
      </c>
      <c r="CD256">
        <v>14.113094523075279</v>
      </c>
      <c r="CE256">
        <v>22.083925592224684</v>
      </c>
      <c r="CF256" s="25">
        <v>0.35923535253227407</v>
      </c>
      <c r="CG256" s="25">
        <v>9.751737835153923E-2</v>
      </c>
      <c r="CH256" s="25">
        <v>2.4786053553167511</v>
      </c>
      <c r="CI256" s="25">
        <v>0.39117769451427853</v>
      </c>
      <c r="CJ256" s="25">
        <v>0.103409824075335</v>
      </c>
      <c r="CK256" s="25">
        <v>24.873866055127813</v>
      </c>
      <c r="CL256" s="25">
        <v>62.972229540098098</v>
      </c>
      <c r="CM256" s="25">
        <v>2.8728466429670507</v>
      </c>
      <c r="CN256" s="25">
        <v>184.73433687556278</v>
      </c>
      <c r="CO256" s="25">
        <v>16.651694072721892</v>
      </c>
      <c r="CP256" s="25">
        <v>0.57251184834123225</v>
      </c>
      <c r="CQ256" s="25">
        <v>0.23971563981042654</v>
      </c>
      <c r="CR256" s="25">
        <v>0.55232337558788369</v>
      </c>
      <c r="CS256" s="25">
        <v>0.26064808472298051</v>
      </c>
      <c r="CT256" s="25">
        <v>7.3379991222977586E-2</v>
      </c>
      <c r="CU256" s="25">
        <v>28.381205317062729</v>
      </c>
      <c r="CV256" s="25">
        <v>23.697573326163941</v>
      </c>
      <c r="CW256" s="25">
        <v>0.99031273814821141</v>
      </c>
      <c r="CX256" s="25">
        <v>66.771824846548867</v>
      </c>
      <c r="CY256" s="25">
        <v>9.2992188556129012</v>
      </c>
    </row>
    <row r="257" spans="1:103">
      <c r="A257" t="s">
        <v>177</v>
      </c>
      <c r="B257" t="s">
        <v>1090</v>
      </c>
      <c r="C257" t="s">
        <v>168</v>
      </c>
      <c r="D257" t="s">
        <v>171</v>
      </c>
      <c r="E257" t="s">
        <v>959</v>
      </c>
      <c r="F257" t="s">
        <v>200</v>
      </c>
      <c r="G257" t="s">
        <v>274</v>
      </c>
      <c r="H257">
        <v>11.50024</v>
      </c>
      <c r="I257">
        <v>7.3361000000000001</v>
      </c>
      <c r="J257">
        <v>720</v>
      </c>
      <c r="K257" t="s">
        <v>105</v>
      </c>
      <c r="L257" s="18">
        <v>1.5</v>
      </c>
      <c r="M257" t="s">
        <v>326</v>
      </c>
      <c r="N257" t="s">
        <v>331</v>
      </c>
      <c r="O257">
        <v>300</v>
      </c>
      <c r="P257" t="s">
        <v>159</v>
      </c>
      <c r="Q257">
        <v>550</v>
      </c>
      <c r="R257">
        <v>5500</v>
      </c>
      <c r="S257" t="s">
        <v>332</v>
      </c>
      <c r="T257">
        <v>2800</v>
      </c>
      <c r="U257" t="s">
        <v>351</v>
      </c>
      <c r="V257">
        <v>2000</v>
      </c>
      <c r="W257">
        <v>2015</v>
      </c>
      <c r="X257">
        <v>1</v>
      </c>
      <c r="Y257" s="19"/>
      <c r="Z257" s="24"/>
      <c r="AA257" s="25"/>
      <c r="AB257" s="26"/>
      <c r="AC257" s="25"/>
      <c r="AD257" s="27"/>
      <c r="AE257" s="27"/>
      <c r="AF257" s="27"/>
      <c r="AG257" s="25"/>
      <c r="AH257" s="25"/>
      <c r="AI257" s="25"/>
      <c r="AJ257" s="28"/>
      <c r="AK257" s="25"/>
      <c r="AL257" s="25"/>
      <c r="AM257" s="29"/>
      <c r="AN257" s="29"/>
      <c r="AO257" s="30"/>
      <c r="AP257" s="30"/>
      <c r="AQ257" s="31"/>
      <c r="AR257" s="28"/>
      <c r="AS257" s="28"/>
      <c r="AT257" t="s">
        <v>157</v>
      </c>
      <c r="AU257">
        <v>3</v>
      </c>
      <c r="AV257" t="s">
        <v>409</v>
      </c>
      <c r="AW257" t="s">
        <v>1006</v>
      </c>
      <c r="AX257" t="s">
        <v>1091</v>
      </c>
      <c r="AY257" s="19" t="s">
        <v>394</v>
      </c>
      <c r="AZ257" s="19" t="s">
        <v>394</v>
      </c>
      <c r="BA257" t="s">
        <v>402</v>
      </c>
      <c r="BB257" s="22">
        <v>42132</v>
      </c>
      <c r="BC257" s="15">
        <v>42195</v>
      </c>
      <c r="BD257" t="s">
        <v>161</v>
      </c>
      <c r="BE257">
        <v>43</v>
      </c>
      <c r="BF257">
        <v>41</v>
      </c>
      <c r="BG257">
        <v>11.6</v>
      </c>
      <c r="BH257">
        <v>5.94</v>
      </c>
      <c r="BI257">
        <v>0.9</v>
      </c>
      <c r="BJ257">
        <v>0.38100000000000001</v>
      </c>
      <c r="BK257">
        <v>9.9000000000000005E-2</v>
      </c>
      <c r="BL257">
        <v>0</v>
      </c>
      <c r="BM257">
        <f t="shared" si="18"/>
        <v>79.375</v>
      </c>
      <c r="BN257">
        <v>0.19700000000000001</v>
      </c>
      <c r="BO257">
        <v>21.1</v>
      </c>
      <c r="BP257">
        <f t="shared" si="17"/>
        <v>6163.2352941176468</v>
      </c>
      <c r="BQ257">
        <f t="shared" si="21"/>
        <v>6186.6666666666661</v>
      </c>
      <c r="BR257">
        <f t="shared" si="19"/>
        <v>6.1632352941176469</v>
      </c>
      <c r="BS257">
        <f t="shared" si="19"/>
        <v>6.1866666666666656</v>
      </c>
      <c r="BT257">
        <f t="shared" si="20"/>
        <v>12.349901960784312</v>
      </c>
      <c r="BU257">
        <v>2.2831207065750738</v>
      </c>
      <c r="BV257">
        <v>0.35830146309028665</v>
      </c>
      <c r="BW257">
        <v>2.2027075724755436</v>
      </c>
      <c r="BX257">
        <v>0.66807295774519482</v>
      </c>
      <c r="BY257">
        <v>0.17055695274016783</v>
      </c>
      <c r="BZ257">
        <v>0.18322855315970937</v>
      </c>
      <c r="CA257">
        <v>7.5179479128803814</v>
      </c>
      <c r="CB257">
        <v>119.9513582183878</v>
      </c>
      <c r="CC257">
        <v>36.020837428154969</v>
      </c>
      <c r="CD257">
        <v>17.550202508812959</v>
      </c>
      <c r="CE257">
        <v>12.582682412772103</v>
      </c>
      <c r="CF257" s="25">
        <v>0.69548872180451138</v>
      </c>
      <c r="CG257" s="25">
        <v>7.913533834586467E-2</v>
      </c>
      <c r="CH257" s="25">
        <v>3.1853385544922048</v>
      </c>
      <c r="CI257" s="25">
        <v>0.40071386716661656</v>
      </c>
      <c r="CJ257" s="25">
        <v>8.1768507901686341E-2</v>
      </c>
      <c r="CK257" s="25">
        <v>27.240483799910184</v>
      </c>
      <c r="CL257" s="25">
        <v>72.237519218847837</v>
      </c>
      <c r="CM257" s="25">
        <v>2.9428812128702275</v>
      </c>
      <c r="CN257" s="25">
        <v>189.23781075959388</v>
      </c>
      <c r="CO257" s="25">
        <v>14.443622181486578</v>
      </c>
      <c r="CP257" s="25">
        <v>0.94346116027531979</v>
      </c>
      <c r="CQ257" s="25">
        <v>0.23269419862340215</v>
      </c>
      <c r="CR257" s="25">
        <v>0.53612060000257045</v>
      </c>
      <c r="CS257" s="25">
        <v>0.24451040537959592</v>
      </c>
      <c r="CT257" s="25">
        <v>7.2851339779336083E-2</v>
      </c>
      <c r="CU257" s="25">
        <v>21.637327909633981</v>
      </c>
      <c r="CV257" s="25">
        <v>29.873622575280706</v>
      </c>
      <c r="CW257" s="25">
        <v>1.0004179701701319</v>
      </c>
      <c r="CX257" s="25">
        <v>33.026915670102255</v>
      </c>
      <c r="CY257" s="25">
        <v>9.3941088439354807</v>
      </c>
    </row>
    <row r="258" spans="1:103">
      <c r="A258" t="s">
        <v>177</v>
      </c>
      <c r="B258" t="s">
        <v>1090</v>
      </c>
      <c r="C258" t="s">
        <v>168</v>
      </c>
      <c r="D258" t="s">
        <v>171</v>
      </c>
      <c r="E258" t="s">
        <v>959</v>
      </c>
      <c r="F258" t="s">
        <v>200</v>
      </c>
      <c r="G258" t="s">
        <v>274</v>
      </c>
      <c r="H258">
        <v>11.50024</v>
      </c>
      <c r="I258">
        <v>7.3361000000000001</v>
      </c>
      <c r="J258">
        <v>720</v>
      </c>
      <c r="K258" t="s">
        <v>105</v>
      </c>
      <c r="L258" s="18">
        <v>1.5</v>
      </c>
      <c r="M258" t="s">
        <v>326</v>
      </c>
      <c r="N258" t="s">
        <v>331</v>
      </c>
      <c r="O258">
        <v>300</v>
      </c>
      <c r="P258" t="s">
        <v>159</v>
      </c>
      <c r="Q258">
        <v>550</v>
      </c>
      <c r="R258">
        <v>5500</v>
      </c>
      <c r="S258" t="s">
        <v>332</v>
      </c>
      <c r="T258">
        <v>2800</v>
      </c>
      <c r="U258" t="s">
        <v>351</v>
      </c>
      <c r="V258">
        <v>2000</v>
      </c>
      <c r="W258">
        <v>2015</v>
      </c>
      <c r="X258">
        <v>1</v>
      </c>
      <c r="Y258" s="19"/>
      <c r="Z258" s="24"/>
      <c r="AA258" s="25"/>
      <c r="AB258" s="26"/>
      <c r="AC258" s="25"/>
      <c r="AD258" s="27"/>
      <c r="AE258" s="27"/>
      <c r="AF258" s="27"/>
      <c r="AG258" s="25"/>
      <c r="AH258" s="25"/>
      <c r="AI258" s="25"/>
      <c r="AJ258" s="28"/>
      <c r="AK258" s="25"/>
      <c r="AL258" s="25"/>
      <c r="AM258" s="29"/>
      <c r="AN258" s="29"/>
      <c r="AO258" s="30"/>
      <c r="AP258" s="30"/>
      <c r="AQ258" s="31"/>
      <c r="AR258" s="28"/>
      <c r="AS258" s="28"/>
      <c r="AT258" t="s">
        <v>158</v>
      </c>
      <c r="AU258">
        <v>4</v>
      </c>
      <c r="AV258" t="s">
        <v>409</v>
      </c>
      <c r="AW258" t="s">
        <v>1006</v>
      </c>
      <c r="AX258" t="s">
        <v>1091</v>
      </c>
      <c r="AY258" s="19" t="s">
        <v>394</v>
      </c>
      <c r="AZ258" s="19" t="s">
        <v>394</v>
      </c>
      <c r="BA258" t="s">
        <v>402</v>
      </c>
      <c r="BB258" s="22">
        <v>42132</v>
      </c>
      <c r="BC258" s="15">
        <v>42195</v>
      </c>
      <c r="BD258" t="s">
        <v>161</v>
      </c>
      <c r="BE258">
        <v>30</v>
      </c>
      <c r="BF258">
        <v>28</v>
      </c>
      <c r="BG258">
        <v>13.74</v>
      </c>
      <c r="BH258">
        <v>5.86</v>
      </c>
      <c r="BI258">
        <v>1.1599999999999999</v>
      </c>
      <c r="BJ258">
        <v>0.54700000000000004</v>
      </c>
      <c r="BK258">
        <v>0.125</v>
      </c>
      <c r="BL258">
        <v>10.8</v>
      </c>
      <c r="BM258">
        <f t="shared" si="18"/>
        <v>81.398809523809518</v>
      </c>
      <c r="BN258">
        <v>0.23400000000000001</v>
      </c>
      <c r="BO258">
        <v>25</v>
      </c>
      <c r="BP258">
        <f t="shared" si="17"/>
        <v>5561.8476501711812</v>
      </c>
      <c r="BQ258">
        <f t="shared" si="21"/>
        <v>7328</v>
      </c>
      <c r="BR258">
        <f t="shared" si="19"/>
        <v>5.5618476501711811</v>
      </c>
      <c r="BS258">
        <f t="shared" si="19"/>
        <v>7.3280000000000003</v>
      </c>
      <c r="BT258">
        <f t="shared" si="20"/>
        <v>12.889847650171181</v>
      </c>
      <c r="BU258">
        <v>2.4238721804511281</v>
      </c>
      <c r="BV258">
        <v>0.32605202492403806</v>
      </c>
      <c r="BW258">
        <v>2.308583321627256</v>
      </c>
      <c r="BX258">
        <v>0.45375536501436187</v>
      </c>
      <c r="BY258">
        <v>0.22200238904440953</v>
      </c>
      <c r="BZ258">
        <v>0.16802530022519649</v>
      </c>
      <c r="CA258">
        <v>6.2511509711485012</v>
      </c>
      <c r="CB258">
        <v>147.10137958655466</v>
      </c>
      <c r="CC258">
        <v>44.115266348108008</v>
      </c>
      <c r="CD258">
        <v>12.253772850726442</v>
      </c>
      <c r="CE258">
        <v>4.3046016221345473</v>
      </c>
      <c r="CF258" s="25">
        <v>1.2545787545787546</v>
      </c>
      <c r="CG258" s="25">
        <v>0.17948717948717946</v>
      </c>
      <c r="CH258" s="25">
        <v>1.5806015498628192</v>
      </c>
      <c r="CI258" s="25">
        <v>0.37286014132909751</v>
      </c>
      <c r="CJ258" s="25">
        <v>0.11094733619748334</v>
      </c>
      <c r="CK258" s="25">
        <v>29.096375384709443</v>
      </c>
      <c r="CL258" s="25">
        <v>55.285703773844062</v>
      </c>
      <c r="CM258" s="25">
        <v>2.8644993887986234</v>
      </c>
      <c r="CN258" s="25">
        <v>184.19757851175967</v>
      </c>
      <c r="CO258" s="25">
        <v>34.018926670765964</v>
      </c>
      <c r="CP258" s="25">
        <v>1.0123222748815166</v>
      </c>
      <c r="CQ258" s="25">
        <v>0.33521327014218016</v>
      </c>
      <c r="CR258" s="25">
        <v>0.56321061234686998</v>
      </c>
      <c r="CS258" s="25">
        <v>0.27750190272609104</v>
      </c>
      <c r="CT258" s="25">
        <v>6.1673455092987745E-2</v>
      </c>
      <c r="CU258" s="25">
        <v>19.533698873819883</v>
      </c>
      <c r="CV258" s="25">
        <v>23.550313071269041</v>
      </c>
      <c r="CW258" s="25">
        <v>0.98415878709853333</v>
      </c>
      <c r="CX258" s="25">
        <v>84.167064605597133</v>
      </c>
      <c r="CY258" s="25">
        <v>11.823633399454691</v>
      </c>
    </row>
    <row r="259" spans="1:103">
      <c r="A259" t="s">
        <v>177</v>
      </c>
      <c r="B259" t="s">
        <v>1090</v>
      </c>
      <c r="C259" t="s">
        <v>168</v>
      </c>
      <c r="D259" t="s">
        <v>171</v>
      </c>
      <c r="E259" t="s">
        <v>959</v>
      </c>
      <c r="F259" t="s">
        <v>200</v>
      </c>
      <c r="G259" t="s">
        <v>274</v>
      </c>
      <c r="H259">
        <v>11.50024</v>
      </c>
      <c r="I259">
        <v>7.3361000000000001</v>
      </c>
      <c r="J259">
        <v>720</v>
      </c>
      <c r="K259" t="s">
        <v>105</v>
      </c>
      <c r="L259" s="18">
        <v>1.5</v>
      </c>
      <c r="M259" t="s">
        <v>326</v>
      </c>
      <c r="N259" t="s">
        <v>331</v>
      </c>
      <c r="O259">
        <v>300</v>
      </c>
      <c r="P259" t="s">
        <v>159</v>
      </c>
      <c r="Q259">
        <v>550</v>
      </c>
      <c r="R259">
        <v>5500</v>
      </c>
      <c r="S259" t="s">
        <v>332</v>
      </c>
      <c r="T259">
        <v>2800</v>
      </c>
      <c r="U259" t="s">
        <v>351</v>
      </c>
      <c r="V259">
        <v>2000</v>
      </c>
      <c r="W259">
        <v>2015</v>
      </c>
      <c r="X259">
        <v>1</v>
      </c>
      <c r="Y259" s="19"/>
      <c r="Z259" s="24"/>
      <c r="AA259" s="25"/>
      <c r="AB259" s="26"/>
      <c r="AC259" s="25"/>
      <c r="AD259" s="27"/>
      <c r="AE259" s="27"/>
      <c r="AF259" s="27"/>
      <c r="AG259" s="25"/>
      <c r="AH259" s="25"/>
      <c r="AI259" s="25"/>
      <c r="AJ259" s="28"/>
      <c r="AK259" s="25"/>
      <c r="AL259" s="25"/>
      <c r="AM259" s="29"/>
      <c r="AN259" s="29"/>
      <c r="AO259" s="30"/>
      <c r="AP259" s="30"/>
      <c r="AQ259" s="31"/>
      <c r="AR259" s="28"/>
      <c r="AS259" s="28"/>
      <c r="AT259" t="s">
        <v>159</v>
      </c>
      <c r="AU259">
        <v>5</v>
      </c>
      <c r="AV259" t="s">
        <v>409</v>
      </c>
      <c r="AW259" t="s">
        <v>1006</v>
      </c>
      <c r="AX259" t="s">
        <v>1091</v>
      </c>
      <c r="AY259" s="19" t="s">
        <v>394</v>
      </c>
      <c r="AZ259" s="19" t="s">
        <v>394</v>
      </c>
      <c r="BA259" t="s">
        <v>402</v>
      </c>
      <c r="BB259" s="22">
        <v>42132</v>
      </c>
      <c r="BC259" s="15">
        <v>42195</v>
      </c>
      <c r="BD259" t="s">
        <v>161</v>
      </c>
      <c r="BE259">
        <v>49</v>
      </c>
      <c r="BF259">
        <v>28</v>
      </c>
      <c r="BG259">
        <v>13.12</v>
      </c>
      <c r="BH259">
        <v>5.48</v>
      </c>
      <c r="BI259">
        <v>1.36</v>
      </c>
      <c r="BJ259">
        <v>0.67300000000000004</v>
      </c>
      <c r="BK259">
        <v>0.123</v>
      </c>
      <c r="BL259">
        <v>9.9</v>
      </c>
      <c r="BM259">
        <f t="shared" si="18"/>
        <v>84.547738693467338</v>
      </c>
      <c r="BN259">
        <v>0.14099999999999999</v>
      </c>
      <c r="BO259">
        <v>25</v>
      </c>
      <c r="BP259">
        <f t="shared" si="17"/>
        <v>5456.8989391401446</v>
      </c>
      <c r="BQ259">
        <f t="shared" si="21"/>
        <v>6997.3333333333321</v>
      </c>
      <c r="BR259">
        <f t="shared" si="19"/>
        <v>5.456898939140145</v>
      </c>
      <c r="BS259">
        <f t="shared" si="19"/>
        <v>6.9973333333333319</v>
      </c>
      <c r="BT259">
        <f t="shared" si="20"/>
        <v>12.454232272473476</v>
      </c>
      <c r="BU259">
        <v>2.5215475024485801</v>
      </c>
      <c r="BV259">
        <v>0.33155697061009093</v>
      </c>
      <c r="BW259">
        <v>2.4990841194537321</v>
      </c>
      <c r="BX259">
        <v>0.4395523599828442</v>
      </c>
      <c r="BY259">
        <v>0.18026433548938284</v>
      </c>
      <c r="BZ259">
        <v>0.18633845264538473</v>
      </c>
      <c r="CA259">
        <v>6.3404655390579645</v>
      </c>
      <c r="CB259">
        <v>238.9270005379376</v>
      </c>
      <c r="CC259">
        <v>46.829895517377061</v>
      </c>
      <c r="CD259">
        <v>12.71566015838064</v>
      </c>
      <c r="CE259">
        <v>3.9520152456621855</v>
      </c>
      <c r="CF259" s="25">
        <v>0.92210321324245392</v>
      </c>
      <c r="CG259" s="25">
        <v>0.14498539435248298</v>
      </c>
      <c r="CH259" s="25">
        <v>1.7810769842066703</v>
      </c>
      <c r="CI259" s="25">
        <v>0.24034378257844208</v>
      </c>
      <c r="CJ259" s="25">
        <v>0.12573940070258174</v>
      </c>
      <c r="CK259" s="25">
        <v>23.515656632053314</v>
      </c>
      <c r="CL259" s="25">
        <v>60.111960366583567</v>
      </c>
      <c r="CM259" s="25">
        <v>2.9167609654187165</v>
      </c>
      <c r="CN259" s="25">
        <v>281.63967479552304</v>
      </c>
      <c r="CO259" s="25">
        <v>10.402273683731634</v>
      </c>
      <c r="CP259" s="25">
        <v>1.0087638376383765</v>
      </c>
      <c r="CQ259" s="25">
        <v>0.32310885608856088</v>
      </c>
      <c r="CR259" s="25">
        <v>0.51291951505572841</v>
      </c>
      <c r="CS259" s="25">
        <v>0.23166040842861779</v>
      </c>
      <c r="CT259" s="25">
        <v>6.8246959742303895E-2</v>
      </c>
      <c r="CU259" s="25">
        <v>20.381295782559196</v>
      </c>
      <c r="CV259" s="25">
        <v>18.477474452625927</v>
      </c>
      <c r="CW259" s="25">
        <v>0.32610395864005443</v>
      </c>
      <c r="CX259" s="25">
        <v>69.236221374551164</v>
      </c>
      <c r="CY259" s="25">
        <v>14.347081248941864</v>
      </c>
    </row>
    <row r="260" spans="1:103">
      <c r="A260" t="s">
        <v>177</v>
      </c>
      <c r="B260" t="s">
        <v>1090</v>
      </c>
      <c r="C260" t="s">
        <v>168</v>
      </c>
      <c r="D260" t="s">
        <v>171</v>
      </c>
      <c r="E260" t="s">
        <v>959</v>
      </c>
      <c r="F260" t="s">
        <v>200</v>
      </c>
      <c r="G260" t="s">
        <v>274</v>
      </c>
      <c r="H260">
        <v>11.50024</v>
      </c>
      <c r="I260">
        <v>7.3361000000000001</v>
      </c>
      <c r="J260">
        <v>720</v>
      </c>
      <c r="K260" t="s">
        <v>105</v>
      </c>
      <c r="L260" s="18">
        <v>1.5</v>
      </c>
      <c r="M260" t="s">
        <v>326</v>
      </c>
      <c r="N260" t="s">
        <v>331</v>
      </c>
      <c r="O260">
        <v>300</v>
      </c>
      <c r="P260" t="s">
        <v>159</v>
      </c>
      <c r="Q260">
        <v>550</v>
      </c>
      <c r="R260">
        <v>5500</v>
      </c>
      <c r="S260" t="s">
        <v>332</v>
      </c>
      <c r="T260">
        <v>2800</v>
      </c>
      <c r="U260" t="s">
        <v>351</v>
      </c>
      <c r="V260">
        <v>2000</v>
      </c>
      <c r="W260">
        <v>2015</v>
      </c>
      <c r="X260">
        <v>1</v>
      </c>
      <c r="Y260" s="19"/>
      <c r="Z260" s="24"/>
      <c r="AA260" s="25"/>
      <c r="AB260" s="26"/>
      <c r="AC260" s="25"/>
      <c r="AD260" s="27"/>
      <c r="AE260" s="27"/>
      <c r="AF260" s="27"/>
      <c r="AG260" s="25"/>
      <c r="AH260" s="25"/>
      <c r="AI260" s="25"/>
      <c r="AJ260" s="28"/>
      <c r="AK260" s="25"/>
      <c r="AL260" s="25"/>
      <c r="AM260" s="29"/>
      <c r="AN260" s="29"/>
      <c r="AO260" s="30"/>
      <c r="AP260" s="30"/>
      <c r="AQ260" s="31"/>
      <c r="AR260" s="28"/>
      <c r="AS260" s="28"/>
      <c r="AT260" t="s">
        <v>160</v>
      </c>
      <c r="AU260">
        <v>6</v>
      </c>
      <c r="AV260" t="s">
        <v>409</v>
      </c>
      <c r="AW260" t="s">
        <v>1006</v>
      </c>
      <c r="AX260" t="s">
        <v>1091</v>
      </c>
      <c r="AY260" s="19" t="s">
        <v>394</v>
      </c>
      <c r="AZ260" s="19" t="s">
        <v>394</v>
      </c>
      <c r="BA260" t="s">
        <v>402</v>
      </c>
      <c r="BB260" s="22">
        <v>42132</v>
      </c>
      <c r="BC260" s="15">
        <v>42195</v>
      </c>
      <c r="BD260" t="s">
        <v>161</v>
      </c>
      <c r="BE260">
        <v>36</v>
      </c>
      <c r="BF260">
        <v>33</v>
      </c>
      <c r="BG260">
        <v>12.1</v>
      </c>
      <c r="BH260">
        <v>5.0999999999999996</v>
      </c>
      <c r="BI260">
        <v>1.1599999999999999</v>
      </c>
      <c r="BJ260">
        <v>0.49399999999999999</v>
      </c>
      <c r="BK260">
        <v>0.127</v>
      </c>
      <c r="BL260">
        <v>10.4</v>
      </c>
      <c r="BM260">
        <f t="shared" si="18"/>
        <v>79.549114331723018</v>
      </c>
      <c r="BN260">
        <v>0.20399999999999999</v>
      </c>
      <c r="BO260">
        <v>25</v>
      </c>
      <c r="BP260">
        <f t="shared" si="17"/>
        <v>4751.7337627482539</v>
      </c>
      <c r="BQ260">
        <f t="shared" si="21"/>
        <v>6453.333333333333</v>
      </c>
      <c r="BR260">
        <f t="shared" si="19"/>
        <v>4.7517337627482537</v>
      </c>
      <c r="BS260">
        <f t="shared" si="19"/>
        <v>6.4533333333333331</v>
      </c>
      <c r="BT260">
        <f t="shared" si="20"/>
        <v>11.205067096081587</v>
      </c>
      <c r="BU260">
        <v>2.7107072691552063</v>
      </c>
      <c r="BV260">
        <v>0.26185204668328843</v>
      </c>
      <c r="BW260">
        <v>2.8668161828942225</v>
      </c>
      <c r="BX260">
        <v>0.37733284931320099</v>
      </c>
      <c r="BY260">
        <v>0.16438089186759886</v>
      </c>
      <c r="BZ260">
        <v>0.17476979628452188</v>
      </c>
      <c r="CA260">
        <v>5.2591542856721958</v>
      </c>
      <c r="CB260">
        <v>130.30661861744574</v>
      </c>
      <c r="CC260">
        <v>44.232784776437896</v>
      </c>
      <c r="CD260">
        <v>13.49456359634312</v>
      </c>
      <c r="CE260">
        <v>22.573657216085838</v>
      </c>
      <c r="CF260" s="25">
        <v>0.49080348499515974</v>
      </c>
      <c r="CG260" s="25">
        <v>5.7550822846079382E-2</v>
      </c>
      <c r="CH260" s="25">
        <v>0.98222064832280709</v>
      </c>
      <c r="CI260" s="25">
        <v>0.20112868794301594</v>
      </c>
      <c r="CJ260" s="25">
        <v>0.13543324591104472</v>
      </c>
      <c r="CK260" s="25">
        <v>18.770869731533583</v>
      </c>
      <c r="CL260" s="25">
        <v>55.045794741074246</v>
      </c>
      <c r="CM260" s="25">
        <v>5.6292717016672489</v>
      </c>
      <c r="CN260" s="25">
        <v>275.39308605849601</v>
      </c>
      <c r="CO260" s="25">
        <v>16.531262341241259</v>
      </c>
      <c r="CP260" s="25">
        <v>0.98529411764705899</v>
      </c>
      <c r="CQ260" s="25">
        <v>0.25768500948766609</v>
      </c>
      <c r="CR260" s="25">
        <v>0.72927736671206334</v>
      </c>
      <c r="CS260" s="25">
        <v>0.20595911079999363</v>
      </c>
      <c r="CT260" s="25">
        <v>8.2755850411796242E-2</v>
      </c>
      <c r="CU260" s="25">
        <v>19.76995551235181</v>
      </c>
      <c r="CV260" s="25">
        <v>12.007817734488707</v>
      </c>
      <c r="CW260" s="25">
        <v>0.31632241754877077</v>
      </c>
      <c r="CX260" s="25">
        <v>49.725490221268586</v>
      </c>
      <c r="CY260" s="25">
        <v>11.966638157551627</v>
      </c>
    </row>
    <row r="261" spans="1:103">
      <c r="A261" t="s">
        <v>177</v>
      </c>
      <c r="B261" t="s">
        <v>1090</v>
      </c>
      <c r="C261" t="s">
        <v>168</v>
      </c>
      <c r="D261" t="s">
        <v>171</v>
      </c>
      <c r="E261" t="s">
        <v>959</v>
      </c>
      <c r="F261" t="s">
        <v>201</v>
      </c>
      <c r="G261" t="s">
        <v>275</v>
      </c>
      <c r="H261">
        <v>11.376620000000001</v>
      </c>
      <c r="I261">
        <v>7.3374600000000001</v>
      </c>
      <c r="J261">
        <v>664</v>
      </c>
      <c r="K261" t="s">
        <v>106</v>
      </c>
      <c r="L261" s="18">
        <v>1</v>
      </c>
      <c r="M261" t="s">
        <v>326</v>
      </c>
      <c r="N261" t="s">
        <v>331</v>
      </c>
      <c r="O261">
        <v>6000</v>
      </c>
      <c r="P261" t="s">
        <v>159</v>
      </c>
      <c r="Q261">
        <v>450</v>
      </c>
      <c r="R261">
        <v>3500</v>
      </c>
      <c r="S261" t="s">
        <v>332</v>
      </c>
      <c r="T261">
        <v>3500</v>
      </c>
      <c r="U261" t="s">
        <v>329</v>
      </c>
      <c r="V261">
        <v>2800</v>
      </c>
      <c r="W261">
        <v>2015</v>
      </c>
      <c r="X261">
        <v>1</v>
      </c>
      <c r="Y261" s="19" t="s">
        <v>394</v>
      </c>
      <c r="Z261" s="24">
        <v>5.8</v>
      </c>
      <c r="AA261" s="25">
        <v>0.55509830429963758</v>
      </c>
      <c r="AB261" s="26">
        <v>4.1528075134569374E-2</v>
      </c>
      <c r="AC261" s="25">
        <v>2.2629000000000001</v>
      </c>
      <c r="AD261" s="27">
        <v>36</v>
      </c>
      <c r="AE261" s="27">
        <v>41.2</v>
      </c>
      <c r="AF261" s="27">
        <v>22.8</v>
      </c>
      <c r="AG261" s="25">
        <v>3.0000045173259697</v>
      </c>
      <c r="AH261" s="25">
        <v>0.66221276960491748</v>
      </c>
      <c r="AI261" s="25">
        <v>0.14885748870553822</v>
      </c>
      <c r="AJ261" s="28">
        <v>4.0402338805377629E-2</v>
      </c>
      <c r="AK261" s="25">
        <v>0</v>
      </c>
      <c r="AL261" s="25">
        <f t="shared" si="5"/>
        <v>3.8514771144418032</v>
      </c>
      <c r="AM261" s="29">
        <v>1.9423975374932085</v>
      </c>
      <c r="AN261" s="29">
        <v>0.75706367446261846</v>
      </c>
      <c r="AO261" s="30">
        <v>19.244456867675087</v>
      </c>
      <c r="AP261" s="30">
        <v>243.41207322454818</v>
      </c>
      <c r="AQ261" s="31">
        <v>1.6062112377918301</v>
      </c>
      <c r="AR261" s="28">
        <v>1.6049999999999998E-2</v>
      </c>
      <c r="AS261" s="28">
        <v>7.7722300000000004</v>
      </c>
      <c r="AT261" t="s">
        <v>155</v>
      </c>
      <c r="AU261">
        <v>1</v>
      </c>
      <c r="AV261" t="s">
        <v>409</v>
      </c>
      <c r="AW261" t="s">
        <v>1006</v>
      </c>
      <c r="AX261" t="s">
        <v>1091</v>
      </c>
      <c r="AY261" s="19" t="s">
        <v>394</v>
      </c>
      <c r="AZ261" s="19" t="s">
        <v>394</v>
      </c>
      <c r="BA261" t="s">
        <v>402</v>
      </c>
      <c r="BB261" s="22">
        <v>42132</v>
      </c>
      <c r="BC261" s="15">
        <v>42195</v>
      </c>
      <c r="BD261" t="s">
        <v>161</v>
      </c>
      <c r="BE261">
        <v>24</v>
      </c>
      <c r="BF261">
        <v>11</v>
      </c>
      <c r="BG261">
        <v>2.84</v>
      </c>
      <c r="BH261">
        <v>0.42</v>
      </c>
      <c r="BI261">
        <v>0.16</v>
      </c>
      <c r="BJ261">
        <v>9.5000000000000001E-2</v>
      </c>
      <c r="BK261">
        <v>2.9000000000000001E-2</v>
      </c>
      <c r="BL261">
        <v>0</v>
      </c>
      <c r="BM261">
        <f t="shared" si="18"/>
        <v>76.612903225806448</v>
      </c>
      <c r="BN261">
        <v>9.2999999999999999E-2</v>
      </c>
      <c r="BO261">
        <v>16.2</v>
      </c>
      <c r="BP261">
        <f t="shared" si="17"/>
        <v>420.61986084756489</v>
      </c>
      <c r="BQ261">
        <f t="shared" si="21"/>
        <v>1514.6666666666665</v>
      </c>
      <c r="BR261">
        <f t="shared" si="19"/>
        <v>0.42061986084756492</v>
      </c>
      <c r="BS261">
        <f t="shared" si="19"/>
        <v>1.5146666666666666</v>
      </c>
      <c r="BT261">
        <f t="shared" si="20"/>
        <v>1.9352865275142315</v>
      </c>
      <c r="BU261">
        <v>1.4041501976284585</v>
      </c>
      <c r="BV261">
        <v>0.1274705336171586</v>
      </c>
      <c r="BW261">
        <v>2.0896329005815302</v>
      </c>
      <c r="BX261">
        <v>0.36160238583955828</v>
      </c>
      <c r="BY261">
        <v>0.21734574577799001</v>
      </c>
      <c r="BZ261">
        <v>0.12493316983611483</v>
      </c>
      <c r="CA261">
        <v>4.1640128505817922</v>
      </c>
      <c r="CB261">
        <v>170.37731612268092</v>
      </c>
      <c r="CC261">
        <v>25.545406232668515</v>
      </c>
      <c r="CD261">
        <v>11.413237292343936</v>
      </c>
      <c r="CE261">
        <v>3.0616357571874695</v>
      </c>
      <c r="CF261" s="25">
        <v>0.41610486891385767</v>
      </c>
      <c r="CG261" s="25">
        <v>5.2247191011235962E-2</v>
      </c>
      <c r="CH261" s="25">
        <v>1.7040298299409837</v>
      </c>
      <c r="CI261" s="25">
        <v>0.4558480305746816</v>
      </c>
      <c r="CJ261" s="25">
        <v>0.1926746799299168</v>
      </c>
      <c r="CK261" s="25">
        <v>24.634579224390652</v>
      </c>
      <c r="CL261" s="25">
        <v>84.848894503979267</v>
      </c>
      <c r="CM261" s="25">
        <v>5.6157332896863279</v>
      </c>
      <c r="CN261" s="25">
        <v>343.64251336317699</v>
      </c>
      <c r="CO261" s="25">
        <v>15.229630379723543</v>
      </c>
      <c r="CP261" s="25">
        <v>1.3115079365079365</v>
      </c>
      <c r="CQ261" s="25">
        <v>0.24955357142857143</v>
      </c>
      <c r="CR261" s="25">
        <v>0.7055305534622236</v>
      </c>
      <c r="CS261" s="25">
        <v>0.28004533550553901</v>
      </c>
      <c r="CT261" s="25">
        <v>7.3592379041278536E-2</v>
      </c>
      <c r="CU261" s="25">
        <v>31.900929409718021</v>
      </c>
      <c r="CV261" s="25">
        <v>23.76616253984314</v>
      </c>
      <c r="CW261" s="25">
        <v>0.99317905576947974</v>
      </c>
      <c r="CX261" s="25">
        <v>66.965086278810944</v>
      </c>
      <c r="CY261" s="25">
        <v>6.7051107543339388</v>
      </c>
    </row>
    <row r="262" spans="1:103">
      <c r="A262" t="s">
        <v>177</v>
      </c>
      <c r="B262" t="s">
        <v>1090</v>
      </c>
      <c r="C262" t="s">
        <v>168</v>
      </c>
      <c r="D262" t="s">
        <v>171</v>
      </c>
      <c r="E262" t="s">
        <v>959</v>
      </c>
      <c r="F262" t="s">
        <v>201</v>
      </c>
      <c r="G262" t="s">
        <v>275</v>
      </c>
      <c r="H262">
        <v>11.376620000000001</v>
      </c>
      <c r="I262">
        <v>7.3374600000000001</v>
      </c>
      <c r="J262">
        <v>664</v>
      </c>
      <c r="K262" t="s">
        <v>106</v>
      </c>
      <c r="L262" s="18">
        <v>1</v>
      </c>
      <c r="M262" t="s">
        <v>326</v>
      </c>
      <c r="N262" t="s">
        <v>331</v>
      </c>
      <c r="O262">
        <v>6000</v>
      </c>
      <c r="P262" t="s">
        <v>159</v>
      </c>
      <c r="Q262">
        <v>450</v>
      </c>
      <c r="R262">
        <v>3500</v>
      </c>
      <c r="S262" t="s">
        <v>332</v>
      </c>
      <c r="T262">
        <v>3500</v>
      </c>
      <c r="U262" t="s">
        <v>329</v>
      </c>
      <c r="V262">
        <v>2800</v>
      </c>
      <c r="W262">
        <v>2015</v>
      </c>
      <c r="X262">
        <v>1</v>
      </c>
      <c r="Y262" s="19"/>
      <c r="Z262" s="24"/>
      <c r="AA262" s="25"/>
      <c r="AB262" s="26"/>
      <c r="AC262" s="25"/>
      <c r="AD262" s="27"/>
      <c r="AE262" s="27"/>
      <c r="AF262" s="27"/>
      <c r="AG262" s="25"/>
      <c r="AH262" s="25"/>
      <c r="AI262" s="25"/>
      <c r="AJ262" s="28"/>
      <c r="AK262" s="25"/>
      <c r="AL262" s="25"/>
      <c r="AM262" s="29"/>
      <c r="AN262" s="29"/>
      <c r="AO262" s="30"/>
      <c r="AP262" s="30"/>
      <c r="AQ262" s="31"/>
      <c r="AR262" s="28"/>
      <c r="AS262" s="28"/>
      <c r="AT262" t="s">
        <v>156</v>
      </c>
      <c r="AU262">
        <v>2</v>
      </c>
      <c r="AV262" t="s">
        <v>409</v>
      </c>
      <c r="AW262" t="s">
        <v>1006</v>
      </c>
      <c r="AX262" t="s">
        <v>1091</v>
      </c>
      <c r="AY262" s="19" t="s">
        <v>394</v>
      </c>
      <c r="AZ262" s="19" t="s">
        <v>394</v>
      </c>
      <c r="BA262" t="s">
        <v>402</v>
      </c>
      <c r="BB262" s="22">
        <v>42132</v>
      </c>
      <c r="BC262" s="15">
        <v>42195</v>
      </c>
      <c r="BD262" t="s">
        <v>161</v>
      </c>
      <c r="BE262">
        <v>42</v>
      </c>
      <c r="BF262">
        <v>38</v>
      </c>
      <c r="BG262">
        <v>5.52</v>
      </c>
      <c r="BH262">
        <v>4.5999999999999996</v>
      </c>
      <c r="BI262">
        <v>0.5</v>
      </c>
      <c r="BJ262">
        <v>0.32</v>
      </c>
      <c r="BK262">
        <v>0.113</v>
      </c>
      <c r="BL262">
        <v>10</v>
      </c>
      <c r="BM262">
        <f t="shared" si="18"/>
        <v>73.903002309468818</v>
      </c>
      <c r="BN262">
        <v>0.124</v>
      </c>
      <c r="BO262">
        <v>19.8</v>
      </c>
      <c r="BP262">
        <f t="shared" si="17"/>
        <v>3999.4565955712528</v>
      </c>
      <c r="BQ262">
        <f t="shared" si="21"/>
        <v>2943.9999999999995</v>
      </c>
      <c r="BR262">
        <f t="shared" si="19"/>
        <v>3.9994565955712527</v>
      </c>
      <c r="BS262">
        <f t="shared" si="19"/>
        <v>2.9439999999999995</v>
      </c>
      <c r="BT262">
        <f t="shared" si="20"/>
        <v>6.9434565955712522</v>
      </c>
      <c r="BU262">
        <v>1.2043935052531043</v>
      </c>
      <c r="BV262">
        <v>0.17602765204625093</v>
      </c>
      <c r="BW262">
        <v>2.1388703892136394</v>
      </c>
      <c r="BX262">
        <v>0.34149761910569004</v>
      </c>
      <c r="BY262">
        <v>0.18708108195964818</v>
      </c>
      <c r="BZ262">
        <v>0.11358376028280517</v>
      </c>
      <c r="CA262">
        <v>3.3966973410943142</v>
      </c>
      <c r="CB262">
        <v>126.33600911371133</v>
      </c>
      <c r="CC262">
        <v>23.361508560725824</v>
      </c>
      <c r="CD262">
        <v>7.942364863907188</v>
      </c>
      <c r="CE262">
        <v>2.8536761568963218</v>
      </c>
      <c r="CF262" s="25"/>
      <c r="CG262" s="25"/>
      <c r="CH262" s="25"/>
      <c r="CI262" s="25"/>
      <c r="CJ262" s="25"/>
      <c r="CK262" s="25"/>
      <c r="CL262" s="25"/>
      <c r="CM262" s="25"/>
      <c r="CN262" s="25"/>
      <c r="CO262" s="25"/>
      <c r="CP262" s="25"/>
      <c r="CQ262" s="25"/>
      <c r="CR262" s="25"/>
      <c r="CS262" s="25"/>
      <c r="CT262" s="25"/>
      <c r="CU262" s="25"/>
      <c r="CV262" s="25"/>
      <c r="CW262" s="25"/>
      <c r="CX262" s="25"/>
      <c r="CY262" s="25"/>
    </row>
    <row r="263" spans="1:103">
      <c r="A263" t="s">
        <v>177</v>
      </c>
      <c r="B263" t="s">
        <v>1090</v>
      </c>
      <c r="C263" t="s">
        <v>168</v>
      </c>
      <c r="D263" t="s">
        <v>171</v>
      </c>
      <c r="E263" t="s">
        <v>959</v>
      </c>
      <c r="F263" t="s">
        <v>201</v>
      </c>
      <c r="G263" t="s">
        <v>275</v>
      </c>
      <c r="H263">
        <v>11.376620000000001</v>
      </c>
      <c r="I263">
        <v>7.3374600000000001</v>
      </c>
      <c r="J263">
        <v>664</v>
      </c>
      <c r="K263" t="s">
        <v>106</v>
      </c>
      <c r="L263" s="18">
        <v>1</v>
      </c>
      <c r="M263" t="s">
        <v>326</v>
      </c>
      <c r="N263" t="s">
        <v>331</v>
      </c>
      <c r="O263">
        <v>6000</v>
      </c>
      <c r="P263" t="s">
        <v>159</v>
      </c>
      <c r="Q263">
        <v>450</v>
      </c>
      <c r="R263">
        <v>3500</v>
      </c>
      <c r="S263" t="s">
        <v>332</v>
      </c>
      <c r="T263">
        <v>3500</v>
      </c>
      <c r="U263" t="s">
        <v>329</v>
      </c>
      <c r="V263">
        <v>2800</v>
      </c>
      <c r="W263">
        <v>2015</v>
      </c>
      <c r="X263">
        <v>1</v>
      </c>
      <c r="Y263" s="19"/>
      <c r="Z263" s="24"/>
      <c r="AA263" s="25"/>
      <c r="AB263" s="26"/>
      <c r="AC263" s="25"/>
      <c r="AD263" s="27"/>
      <c r="AE263" s="27"/>
      <c r="AF263" s="27"/>
      <c r="AG263" s="25"/>
      <c r="AH263" s="25"/>
      <c r="AI263" s="25"/>
      <c r="AJ263" s="28"/>
      <c r="AK263" s="25"/>
      <c r="AL263" s="25"/>
      <c r="AM263" s="29"/>
      <c r="AN263" s="29"/>
      <c r="AO263" s="30"/>
      <c r="AP263" s="30"/>
      <c r="AQ263" s="31"/>
      <c r="AR263" s="28"/>
      <c r="AS263" s="28"/>
      <c r="AT263" t="s">
        <v>157</v>
      </c>
      <c r="AU263">
        <v>3</v>
      </c>
      <c r="AV263" t="s">
        <v>409</v>
      </c>
      <c r="AW263" t="s">
        <v>1006</v>
      </c>
      <c r="AX263" t="s">
        <v>1091</v>
      </c>
      <c r="AY263" s="19" t="s">
        <v>394</v>
      </c>
      <c r="AZ263" s="19" t="s">
        <v>394</v>
      </c>
      <c r="BA263" t="s">
        <v>402</v>
      </c>
      <c r="BB263" s="22">
        <v>42132</v>
      </c>
      <c r="BC263" s="15">
        <v>42195</v>
      </c>
      <c r="BD263" t="s">
        <v>161</v>
      </c>
      <c r="BE263">
        <v>24</v>
      </c>
      <c r="BF263">
        <v>20</v>
      </c>
      <c r="BG263">
        <v>6.7</v>
      </c>
      <c r="BH263">
        <v>3.2</v>
      </c>
      <c r="BI263">
        <v>0.9</v>
      </c>
      <c r="BJ263">
        <v>0.39500000000000002</v>
      </c>
      <c r="BK263">
        <v>9.9000000000000005E-2</v>
      </c>
      <c r="BL263">
        <v>10.6</v>
      </c>
      <c r="BM263">
        <f t="shared" si="18"/>
        <v>79.959514170040492</v>
      </c>
      <c r="BN263">
        <v>0.377</v>
      </c>
      <c r="BO263">
        <v>22.1</v>
      </c>
      <c r="BP263">
        <f t="shared" si="17"/>
        <v>2990.1722632372789</v>
      </c>
      <c r="BQ263">
        <f t="shared" si="21"/>
        <v>3573.333333333333</v>
      </c>
      <c r="BR263">
        <f t="shared" si="19"/>
        <v>2.9901722632372789</v>
      </c>
      <c r="BS263">
        <f t="shared" si="19"/>
        <v>3.5733333333333333</v>
      </c>
      <c r="BT263">
        <f t="shared" si="20"/>
        <v>6.5635055965706126</v>
      </c>
      <c r="CF263" s="25">
        <v>0.72160148975791438</v>
      </c>
      <c r="CG263" s="25">
        <v>7.3417132216014896E-2</v>
      </c>
      <c r="CH263" s="25">
        <v>0.55026520950958124</v>
      </c>
      <c r="CI263" s="25">
        <v>0.27522332201200811</v>
      </c>
      <c r="CJ263" s="25">
        <v>0.24549981963372317</v>
      </c>
      <c r="CK263" s="25">
        <v>6.9157175870755676</v>
      </c>
      <c r="CL263" s="25">
        <v>38.911797361499424</v>
      </c>
      <c r="CM263" s="25">
        <v>7.9867242604322399</v>
      </c>
      <c r="CN263" s="25">
        <v>135.1783599827921</v>
      </c>
      <c r="CO263" s="25">
        <v>9.0283801677170104</v>
      </c>
      <c r="CP263" s="25">
        <v>1.2353773584905661</v>
      </c>
      <c r="CQ263" s="25">
        <v>0.22820754716981137</v>
      </c>
      <c r="CR263" s="25">
        <v>0.62709830862244109</v>
      </c>
      <c r="CS263" s="25">
        <v>0.28374094843743031</v>
      </c>
      <c r="CT263" s="25">
        <v>7.1995389740585961E-2</v>
      </c>
      <c r="CU263" s="25">
        <v>27.083889307972658</v>
      </c>
      <c r="CV263" s="25">
        <v>18.107202481678879</v>
      </c>
      <c r="CW263" s="25">
        <v>0.31956912857932995</v>
      </c>
      <c r="CX263" s="25">
        <v>86.059383751177521</v>
      </c>
      <c r="CY263" s="25">
        <v>6.7935946205934776</v>
      </c>
    </row>
    <row r="264" spans="1:103">
      <c r="A264" t="s">
        <v>177</v>
      </c>
      <c r="B264" t="s">
        <v>1090</v>
      </c>
      <c r="C264" t="s">
        <v>168</v>
      </c>
      <c r="D264" t="s">
        <v>171</v>
      </c>
      <c r="E264" t="s">
        <v>959</v>
      </c>
      <c r="F264" t="s">
        <v>201</v>
      </c>
      <c r="G264" t="s">
        <v>275</v>
      </c>
      <c r="H264">
        <v>11.376620000000001</v>
      </c>
      <c r="I264">
        <v>7.3374600000000001</v>
      </c>
      <c r="J264">
        <v>664</v>
      </c>
      <c r="K264" t="s">
        <v>106</v>
      </c>
      <c r="L264" s="18">
        <v>1</v>
      </c>
      <c r="M264" t="s">
        <v>326</v>
      </c>
      <c r="N264" t="s">
        <v>331</v>
      </c>
      <c r="O264">
        <v>6000</v>
      </c>
      <c r="P264" t="s">
        <v>159</v>
      </c>
      <c r="Q264">
        <v>450</v>
      </c>
      <c r="R264">
        <v>3500</v>
      </c>
      <c r="S264" t="s">
        <v>332</v>
      </c>
      <c r="T264">
        <v>3500</v>
      </c>
      <c r="U264" t="s">
        <v>329</v>
      </c>
      <c r="V264">
        <v>2800</v>
      </c>
      <c r="W264">
        <v>2015</v>
      </c>
      <c r="X264">
        <v>1</v>
      </c>
      <c r="Y264" s="19"/>
      <c r="Z264" s="24"/>
      <c r="AA264" s="25"/>
      <c r="AB264" s="26"/>
      <c r="AC264" s="25"/>
      <c r="AD264" s="27"/>
      <c r="AE264" s="27"/>
      <c r="AF264" s="27"/>
      <c r="AG264" s="25"/>
      <c r="AH264" s="25"/>
      <c r="AI264" s="25"/>
      <c r="AJ264" s="28"/>
      <c r="AK264" s="25"/>
      <c r="AL264" s="25"/>
      <c r="AM264" s="29"/>
      <c r="AN264" s="29"/>
      <c r="AO264" s="30"/>
      <c r="AP264" s="30"/>
      <c r="AQ264" s="31"/>
      <c r="AR264" s="28"/>
      <c r="AS264" s="28"/>
      <c r="AT264" t="s">
        <v>158</v>
      </c>
      <c r="AU264">
        <v>4</v>
      </c>
      <c r="AV264" t="s">
        <v>409</v>
      </c>
      <c r="AW264" t="s">
        <v>1006</v>
      </c>
      <c r="AX264" t="s">
        <v>1091</v>
      </c>
      <c r="AY264" s="19" t="s">
        <v>394</v>
      </c>
      <c r="AZ264" s="19" t="s">
        <v>394</v>
      </c>
      <c r="BA264" t="s">
        <v>402</v>
      </c>
      <c r="BB264" s="22">
        <v>42132</v>
      </c>
      <c r="BC264" s="15">
        <v>42195</v>
      </c>
      <c r="BD264" t="s">
        <v>161</v>
      </c>
      <c r="BE264">
        <v>32</v>
      </c>
      <c r="BF264">
        <v>26</v>
      </c>
      <c r="BG264">
        <v>7.34</v>
      </c>
      <c r="BH264">
        <v>4.0199999999999996</v>
      </c>
      <c r="BI264">
        <v>0.5</v>
      </c>
      <c r="BJ264">
        <v>0.23100000000000001</v>
      </c>
      <c r="BK264">
        <v>7.4999999999999997E-2</v>
      </c>
      <c r="BL264">
        <v>10.1</v>
      </c>
      <c r="BM264">
        <f t="shared" si="18"/>
        <v>75.490196078431381</v>
      </c>
      <c r="BN264">
        <v>0.19400000000000001</v>
      </c>
      <c r="BO264">
        <v>23</v>
      </c>
      <c r="BP264">
        <f t="shared" si="17"/>
        <v>3566.2752787389463</v>
      </c>
      <c r="BQ264">
        <f t="shared" si="21"/>
        <v>3914.6666666666661</v>
      </c>
      <c r="BR264">
        <f t="shared" si="19"/>
        <v>3.5662752787389462</v>
      </c>
      <c r="BS264">
        <f t="shared" si="19"/>
        <v>3.9146666666666659</v>
      </c>
      <c r="BT264">
        <f t="shared" si="20"/>
        <v>7.4809419454056121</v>
      </c>
      <c r="BU264">
        <v>1.6179560649474691</v>
      </c>
      <c r="BV264">
        <v>0.25968446622341274</v>
      </c>
      <c r="BW264">
        <v>1.9053988682772687</v>
      </c>
      <c r="BX264">
        <v>0.60167421611609362</v>
      </c>
      <c r="BY264">
        <v>0.26369008900874374</v>
      </c>
      <c r="BZ264">
        <v>0.15735824905014706</v>
      </c>
      <c r="CA264">
        <v>6.6244102999765078</v>
      </c>
      <c r="CB264">
        <v>101.20956702845464</v>
      </c>
      <c r="CC264">
        <v>36.536062680027875</v>
      </c>
      <c r="CD264">
        <v>14.033336812243643</v>
      </c>
      <c r="CE264">
        <v>3.3329647819595083</v>
      </c>
      <c r="CF264" s="25">
        <v>0.56831119544592035</v>
      </c>
      <c r="CG264" s="25">
        <v>5.5977229601518026E-2</v>
      </c>
      <c r="CH264" s="25">
        <v>0.6126460996523253</v>
      </c>
      <c r="CI264" s="25">
        <v>0.15565471702043754</v>
      </c>
      <c r="CJ264" s="25">
        <v>0.12281733796747459</v>
      </c>
      <c r="CK264" s="25">
        <v>7.9110730252268047</v>
      </c>
      <c r="CL264" s="25">
        <v>33.549113759631972</v>
      </c>
      <c r="CM264" s="25">
        <v>8.0537733036062384</v>
      </c>
      <c r="CN264" s="25">
        <v>77.942197246424925</v>
      </c>
      <c r="CO264" s="25">
        <v>7.7870662399903265</v>
      </c>
      <c r="CP264" s="25">
        <v>0.93110236220472464</v>
      </c>
      <c r="CQ264" s="25">
        <v>0.21978346456692918</v>
      </c>
      <c r="CR264" s="25">
        <v>0.55986362644915166</v>
      </c>
      <c r="CS264" s="25">
        <v>0.30187335512575647</v>
      </c>
      <c r="CT264" s="25">
        <v>6.9264725297979127E-2</v>
      </c>
      <c r="CU264" s="25">
        <v>18.128140728450564</v>
      </c>
      <c r="CV264" s="25">
        <v>24.021089685565496</v>
      </c>
      <c r="CW264" s="25">
        <v>1.0038323659727604</v>
      </c>
      <c r="CX264" s="25">
        <v>50.113402382916703</v>
      </c>
      <c r="CY264" s="25">
        <v>6.7770329564769645</v>
      </c>
    </row>
    <row r="265" spans="1:103">
      <c r="A265" t="s">
        <v>177</v>
      </c>
      <c r="B265" t="s">
        <v>1090</v>
      </c>
      <c r="C265" t="s">
        <v>168</v>
      </c>
      <c r="D265" t="s">
        <v>171</v>
      </c>
      <c r="E265" t="s">
        <v>959</v>
      </c>
      <c r="F265" t="s">
        <v>201</v>
      </c>
      <c r="G265" t="s">
        <v>275</v>
      </c>
      <c r="H265">
        <v>11.376620000000001</v>
      </c>
      <c r="I265">
        <v>7.3374600000000001</v>
      </c>
      <c r="J265">
        <v>664</v>
      </c>
      <c r="K265" t="s">
        <v>106</v>
      </c>
      <c r="L265" s="18">
        <v>1</v>
      </c>
      <c r="M265" t="s">
        <v>326</v>
      </c>
      <c r="N265" t="s">
        <v>331</v>
      </c>
      <c r="O265">
        <v>6000</v>
      </c>
      <c r="P265" t="s">
        <v>159</v>
      </c>
      <c r="Q265">
        <v>450</v>
      </c>
      <c r="R265">
        <v>3500</v>
      </c>
      <c r="S265" t="s">
        <v>332</v>
      </c>
      <c r="T265">
        <v>3500</v>
      </c>
      <c r="U265" t="s">
        <v>329</v>
      </c>
      <c r="V265">
        <v>2800</v>
      </c>
      <c r="W265">
        <v>2015</v>
      </c>
      <c r="X265">
        <v>1</v>
      </c>
      <c r="Y265" s="19"/>
      <c r="Z265" s="24"/>
      <c r="AA265" s="25"/>
      <c r="AB265" s="26"/>
      <c r="AC265" s="25"/>
      <c r="AD265" s="27"/>
      <c r="AE265" s="27"/>
      <c r="AF265" s="27"/>
      <c r="AG265" s="25"/>
      <c r="AH265" s="25"/>
      <c r="AI265" s="25"/>
      <c r="AJ265" s="28"/>
      <c r="AK265" s="25"/>
      <c r="AL265" s="25"/>
      <c r="AM265" s="29"/>
      <c r="AN265" s="29"/>
      <c r="AO265" s="30"/>
      <c r="AP265" s="30"/>
      <c r="AQ265" s="31"/>
      <c r="AR265" s="28"/>
      <c r="AS265" s="28"/>
      <c r="AT265" t="s">
        <v>159</v>
      </c>
      <c r="AU265">
        <v>5</v>
      </c>
      <c r="AV265" t="s">
        <v>409</v>
      </c>
      <c r="AW265" t="s">
        <v>1006</v>
      </c>
      <c r="AX265" t="s">
        <v>1091</v>
      </c>
      <c r="AY265" s="19" t="s">
        <v>394</v>
      </c>
      <c r="AZ265" s="19" t="s">
        <v>394</v>
      </c>
      <c r="BA265" t="s">
        <v>402</v>
      </c>
      <c r="BB265" s="22">
        <v>42132</v>
      </c>
      <c r="BC265" s="15">
        <v>42195</v>
      </c>
      <c r="BD265" t="s">
        <v>161</v>
      </c>
      <c r="BE265">
        <v>35</v>
      </c>
      <c r="BF265">
        <v>29</v>
      </c>
      <c r="BG265">
        <v>7.82</v>
      </c>
      <c r="BH265">
        <v>4.5599999999999996</v>
      </c>
      <c r="BI265">
        <v>0.66</v>
      </c>
      <c r="BJ265">
        <v>0.45</v>
      </c>
      <c r="BK265">
        <v>0.11</v>
      </c>
      <c r="BL265">
        <v>10.3</v>
      </c>
      <c r="BM265">
        <f t="shared" si="18"/>
        <v>80.357142857142847</v>
      </c>
      <c r="BN265">
        <v>0.26700000000000002</v>
      </c>
      <c r="BO265">
        <v>25.4</v>
      </c>
      <c r="BP265">
        <f t="shared" ref="BP265:BP328" si="22">(BH265*(BM265/100)*((100-BL265)/85))*(10000/9)</f>
        <v>4296.5546218487389</v>
      </c>
      <c r="BQ265">
        <f t="shared" si="21"/>
        <v>4170.666666666667</v>
      </c>
      <c r="BR265">
        <f t="shared" si="19"/>
        <v>4.2965546218487392</v>
      </c>
      <c r="BS265">
        <f t="shared" si="19"/>
        <v>4.1706666666666674</v>
      </c>
      <c r="BT265">
        <f t="shared" si="20"/>
        <v>8.4672212885154075</v>
      </c>
      <c r="BU265">
        <v>2.3603431839847477</v>
      </c>
      <c r="BV265">
        <v>0.25750015273420995</v>
      </c>
      <c r="BW265">
        <v>2.6321798923344888</v>
      </c>
      <c r="BX265">
        <v>0.44380544997526589</v>
      </c>
      <c r="BY265">
        <v>0.20113686652301213</v>
      </c>
      <c r="BZ265">
        <v>0.18376705489234874</v>
      </c>
      <c r="CA265">
        <v>5.4506628832811037</v>
      </c>
      <c r="CB265">
        <v>185.16578171369227</v>
      </c>
      <c r="CC265">
        <v>62.236032019665807</v>
      </c>
      <c r="CD265">
        <v>15.093894678721561</v>
      </c>
      <c r="CE265">
        <v>21.709718671457487</v>
      </c>
      <c r="CF265" s="25">
        <v>0.64662756598240467</v>
      </c>
      <c r="CG265" s="25">
        <v>5.7820136852394927E-2</v>
      </c>
      <c r="CH265" s="25">
        <v>2.1219047044509431</v>
      </c>
      <c r="CI265" s="25">
        <v>0.25368494977565331</v>
      </c>
      <c r="CJ265" s="25">
        <v>0.16977699113832107</v>
      </c>
      <c r="CK265" s="25">
        <v>7.2598688110104268</v>
      </c>
      <c r="CL265" s="25">
        <v>32.724930329120781</v>
      </c>
      <c r="CM265" s="25">
        <v>3.8026265793140133</v>
      </c>
      <c r="CN265" s="25">
        <v>103.87397552286616</v>
      </c>
      <c r="CO265" s="25">
        <v>12.713716364047542</v>
      </c>
      <c r="CP265" s="25">
        <v>0.81298449612403101</v>
      </c>
      <c r="CQ265" s="25">
        <v>0.21918604651162793</v>
      </c>
      <c r="CR265" s="25">
        <v>0.61354498026031845</v>
      </c>
      <c r="CS265" s="25">
        <v>0.26852694159518159</v>
      </c>
      <c r="CT265" s="25">
        <v>7.4295370300234725E-2</v>
      </c>
      <c r="CU265" s="25">
        <v>16.589978497566637</v>
      </c>
      <c r="CV265" s="25">
        <v>24.413902351384952</v>
      </c>
      <c r="CW265" s="25">
        <v>1.0202478605600256</v>
      </c>
      <c r="CX265" s="25">
        <v>50.932898061130906</v>
      </c>
      <c r="CY265" s="25">
        <v>9.5803151639342019</v>
      </c>
    </row>
    <row r="266" spans="1:103">
      <c r="A266" t="s">
        <v>177</v>
      </c>
      <c r="B266" t="s">
        <v>1090</v>
      </c>
      <c r="C266" t="s">
        <v>168</v>
      </c>
      <c r="D266" t="s">
        <v>171</v>
      </c>
      <c r="E266" t="s">
        <v>959</v>
      </c>
      <c r="F266" t="s">
        <v>201</v>
      </c>
      <c r="G266" t="s">
        <v>275</v>
      </c>
      <c r="H266">
        <v>11.376620000000001</v>
      </c>
      <c r="I266">
        <v>7.3374600000000001</v>
      </c>
      <c r="J266">
        <v>664</v>
      </c>
      <c r="K266" t="s">
        <v>106</v>
      </c>
      <c r="L266" s="18">
        <v>1</v>
      </c>
      <c r="M266" t="s">
        <v>326</v>
      </c>
      <c r="N266" t="s">
        <v>331</v>
      </c>
      <c r="O266">
        <v>6000</v>
      </c>
      <c r="P266" t="s">
        <v>159</v>
      </c>
      <c r="Q266">
        <v>450</v>
      </c>
      <c r="R266">
        <v>3500</v>
      </c>
      <c r="S266" t="s">
        <v>332</v>
      </c>
      <c r="T266">
        <v>3500</v>
      </c>
      <c r="U266" t="s">
        <v>329</v>
      </c>
      <c r="V266">
        <v>2800</v>
      </c>
      <c r="W266">
        <v>2015</v>
      </c>
      <c r="X266">
        <v>1</v>
      </c>
      <c r="Y266" s="19"/>
      <c r="Z266" s="24"/>
      <c r="AA266" s="25"/>
      <c r="AB266" s="26"/>
      <c r="AC266" s="25"/>
      <c r="AD266" s="27"/>
      <c r="AE266" s="27"/>
      <c r="AF266" s="27"/>
      <c r="AG266" s="25"/>
      <c r="AH266" s="25"/>
      <c r="AI266" s="25"/>
      <c r="AJ266" s="28"/>
      <c r="AK266" s="25"/>
      <c r="AL266" s="25"/>
      <c r="AM266" s="29"/>
      <c r="AN266" s="29"/>
      <c r="AO266" s="30"/>
      <c r="AP266" s="30"/>
      <c r="AQ266" s="31"/>
      <c r="AR266" s="28"/>
      <c r="AS266" s="28"/>
      <c r="AT266" t="s">
        <v>160</v>
      </c>
      <c r="AU266">
        <v>6</v>
      </c>
      <c r="AV266" t="s">
        <v>409</v>
      </c>
      <c r="AW266" t="s">
        <v>1006</v>
      </c>
      <c r="AX266" t="s">
        <v>1091</v>
      </c>
      <c r="AY266" s="19" t="s">
        <v>394</v>
      </c>
      <c r="AZ266" s="19" t="s">
        <v>394</v>
      </c>
      <c r="BA266" t="s">
        <v>402</v>
      </c>
      <c r="BB266" s="22">
        <v>42132</v>
      </c>
      <c r="BC266" s="15">
        <v>42195</v>
      </c>
      <c r="BD266" t="s">
        <v>161</v>
      </c>
      <c r="BE266">
        <v>29</v>
      </c>
      <c r="BF266">
        <v>27</v>
      </c>
      <c r="BG266">
        <v>4.9000000000000004</v>
      </c>
      <c r="BH266">
        <v>3.2</v>
      </c>
      <c r="BI266">
        <v>0.56000000000000005</v>
      </c>
      <c r="BJ266">
        <v>0.33500000000000002</v>
      </c>
      <c r="BK266">
        <v>0.08</v>
      </c>
      <c r="BL266">
        <v>11.4</v>
      </c>
      <c r="BM266">
        <f t="shared" si="18"/>
        <v>80.722891566265048</v>
      </c>
      <c r="BN266">
        <v>0.20699999999999999</v>
      </c>
      <c r="BO266">
        <v>24.2</v>
      </c>
      <c r="BP266">
        <f t="shared" si="22"/>
        <v>2991.7064335774467</v>
      </c>
      <c r="BQ266">
        <f t="shared" si="21"/>
        <v>2613.333333333333</v>
      </c>
      <c r="BR266">
        <f t="shared" si="19"/>
        <v>2.9917064335774466</v>
      </c>
      <c r="BS266">
        <f t="shared" si="19"/>
        <v>2.6133333333333328</v>
      </c>
      <c r="BT266">
        <f t="shared" si="20"/>
        <v>5.6050397669107799</v>
      </c>
      <c r="CF266" s="25">
        <v>0.67942583732057427</v>
      </c>
      <c r="CG266" s="25">
        <v>6.3875598086124405E-2</v>
      </c>
      <c r="CH266" s="25">
        <v>0.7434962169329381</v>
      </c>
      <c r="CI266" s="25">
        <v>0.17327423924184832</v>
      </c>
      <c r="CJ266" s="25">
        <v>0.15988799393773001</v>
      </c>
      <c r="CK266" s="25">
        <v>9.7933197970147035</v>
      </c>
      <c r="CL266" s="25">
        <v>56.461413596927791</v>
      </c>
      <c r="CM266" s="25">
        <v>12.45899179120647</v>
      </c>
      <c r="CN266" s="25">
        <v>136.51543574918963</v>
      </c>
      <c r="CO266" s="25">
        <v>23.389591593302928</v>
      </c>
      <c r="CP266" s="25">
        <v>1.3003894839337877</v>
      </c>
      <c r="CQ266" s="25">
        <v>0.13661148977604676</v>
      </c>
      <c r="CR266" s="25">
        <v>0.58394768413195863</v>
      </c>
      <c r="CS266" s="25">
        <v>0.2432104467236387</v>
      </c>
      <c r="CT266" s="25">
        <v>7.3734655269487873E-2</v>
      </c>
      <c r="CU266" s="25">
        <v>16.181042343204194</v>
      </c>
      <c r="CV266" s="25">
        <v>17.90591410223054</v>
      </c>
      <c r="CW266" s="25">
        <v>1.6738241736694113</v>
      </c>
      <c r="CX266" s="25">
        <v>67.09454995455539</v>
      </c>
      <c r="CY266" s="25">
        <v>6.7180737524090164</v>
      </c>
    </row>
    <row r="267" spans="1:103">
      <c r="A267" t="s">
        <v>177</v>
      </c>
      <c r="B267" t="s">
        <v>1090</v>
      </c>
      <c r="C267" t="s">
        <v>168</v>
      </c>
      <c r="D267" t="s">
        <v>171</v>
      </c>
      <c r="E267" t="s">
        <v>959</v>
      </c>
      <c r="F267" t="s">
        <v>201</v>
      </c>
      <c r="G267" t="s">
        <v>276</v>
      </c>
      <c r="H267">
        <v>11.38078</v>
      </c>
      <c r="I267">
        <v>7.3374899999999998</v>
      </c>
      <c r="J267">
        <v>665</v>
      </c>
      <c r="K267" t="s">
        <v>107</v>
      </c>
      <c r="L267" s="18">
        <v>1</v>
      </c>
      <c r="M267" t="s">
        <v>326</v>
      </c>
      <c r="N267" t="s">
        <v>331</v>
      </c>
      <c r="O267">
        <v>1000</v>
      </c>
      <c r="P267" t="s">
        <v>159</v>
      </c>
      <c r="Q267">
        <v>550</v>
      </c>
      <c r="R267">
        <v>5800</v>
      </c>
      <c r="S267" t="s">
        <v>332</v>
      </c>
      <c r="T267">
        <v>2800</v>
      </c>
      <c r="U267" t="s">
        <v>337</v>
      </c>
      <c r="V267">
        <v>3500</v>
      </c>
      <c r="W267">
        <v>2015</v>
      </c>
      <c r="X267">
        <v>1</v>
      </c>
      <c r="Y267" s="19" t="s">
        <v>394</v>
      </c>
      <c r="Z267" s="24">
        <v>5.5</v>
      </c>
      <c r="AA267" s="32">
        <v>0.91174079245984774</v>
      </c>
      <c r="AB267" s="26">
        <v>3.2413231931998431E-2</v>
      </c>
      <c r="AC267" s="25">
        <v>2.8772400000000005</v>
      </c>
      <c r="AD267" s="27">
        <v>42.4</v>
      </c>
      <c r="AE267" s="27">
        <v>32</v>
      </c>
      <c r="AF267" s="27">
        <v>25.6</v>
      </c>
      <c r="AG267" s="25">
        <v>1.8753403725940463</v>
      </c>
      <c r="AH267" s="25">
        <v>0.66476512597843129</v>
      </c>
      <c r="AI267" s="25">
        <v>0.13564830140633083</v>
      </c>
      <c r="AJ267" s="28">
        <v>7.3129414063783649E-2</v>
      </c>
      <c r="AK267" s="25">
        <v>0</v>
      </c>
      <c r="AL267" s="25">
        <f t="shared" si="5"/>
        <v>2.7488832140425918</v>
      </c>
      <c r="AM267" s="29">
        <v>1.9423975374932085</v>
      </c>
      <c r="AN267" s="29">
        <v>1.6290387995133151</v>
      </c>
      <c r="AO267" s="30">
        <v>3.7113845396811223</v>
      </c>
      <c r="AP267" s="30">
        <v>243.41207322454818</v>
      </c>
      <c r="AQ267" s="31">
        <v>1.432094837459974</v>
      </c>
      <c r="AR267" s="28">
        <v>1.9181299999999998E-2</v>
      </c>
      <c r="AS267" s="28">
        <v>6.0479900000000004</v>
      </c>
      <c r="AT267" t="s">
        <v>155</v>
      </c>
      <c r="AU267">
        <v>1</v>
      </c>
      <c r="AV267" t="s">
        <v>409</v>
      </c>
      <c r="AW267" t="s">
        <v>1006</v>
      </c>
      <c r="AX267" t="s">
        <v>1091</v>
      </c>
      <c r="AY267" s="19" t="s">
        <v>394</v>
      </c>
      <c r="AZ267" s="19" t="s">
        <v>394</v>
      </c>
      <c r="BA267" t="s">
        <v>402</v>
      </c>
      <c r="BB267" s="22">
        <v>42132</v>
      </c>
      <c r="BC267" s="15">
        <v>42195</v>
      </c>
      <c r="BD267" t="s">
        <v>161</v>
      </c>
      <c r="BE267">
        <v>40</v>
      </c>
      <c r="BF267">
        <v>6</v>
      </c>
      <c r="BG267">
        <v>2.68</v>
      </c>
      <c r="BH267">
        <v>0.22</v>
      </c>
      <c r="BI267">
        <v>0.18</v>
      </c>
      <c r="BJ267">
        <v>6.3E-2</v>
      </c>
      <c r="BK267">
        <v>2.1000000000000001E-2</v>
      </c>
      <c r="BL267">
        <v>0</v>
      </c>
      <c r="BM267">
        <f t="shared" si="18"/>
        <v>75</v>
      </c>
      <c r="BN267">
        <v>0.10199999999999999</v>
      </c>
      <c r="BO267">
        <v>15.2</v>
      </c>
      <c r="BP267">
        <f t="shared" si="22"/>
        <v>215.68627450980392</v>
      </c>
      <c r="BQ267">
        <f t="shared" si="21"/>
        <v>1429.3333333333333</v>
      </c>
      <c r="BR267">
        <f t="shared" si="19"/>
        <v>0.21568627450980393</v>
      </c>
      <c r="BS267">
        <f t="shared" si="19"/>
        <v>1.4293333333333333</v>
      </c>
      <c r="BT267">
        <f t="shared" si="20"/>
        <v>1.6450196078431372</v>
      </c>
      <c r="BU267">
        <v>1.0168431183830606</v>
      </c>
      <c r="BV267">
        <v>0.10960732615449723</v>
      </c>
      <c r="BW267">
        <v>2.2584911870867863</v>
      </c>
      <c r="BX267">
        <v>0.18930771343972261</v>
      </c>
      <c r="BY267">
        <v>0.10591950103467596</v>
      </c>
      <c r="BZ267">
        <v>8.533563769876229E-2</v>
      </c>
      <c r="CA267">
        <v>2.6406792396385672</v>
      </c>
      <c r="CB267">
        <v>104.12867365530882</v>
      </c>
      <c r="CC267">
        <v>17.238008058203896</v>
      </c>
      <c r="CD267">
        <v>11.379916508438448</v>
      </c>
      <c r="CE267">
        <v>3.4369102285539919</v>
      </c>
      <c r="CF267" s="25">
        <v>0.6179828734538535</v>
      </c>
      <c r="CG267" s="25">
        <v>6.5128449096098953E-2</v>
      </c>
      <c r="CH267" s="25">
        <v>0.9711779297333849</v>
      </c>
      <c r="CI267" s="25">
        <v>0.23862390201987896</v>
      </c>
      <c r="CJ267" s="25">
        <v>0.14441933925033748</v>
      </c>
      <c r="CK267" s="25">
        <v>8.240505578478972</v>
      </c>
      <c r="CL267" s="25">
        <v>32.995121594587054</v>
      </c>
      <c r="CM267" s="25">
        <v>3.8340227191140803</v>
      </c>
      <c r="CN267" s="25">
        <v>134.062268618194</v>
      </c>
      <c r="CO267" s="25">
        <v>16.651694072721892</v>
      </c>
      <c r="CP267" s="25">
        <v>1.1628352490421456</v>
      </c>
      <c r="CQ267" s="25">
        <v>0.1928639846743295</v>
      </c>
      <c r="CR267" s="25">
        <v>0.57444893464509372</v>
      </c>
      <c r="CS267" s="25">
        <v>0.30574925993230939</v>
      </c>
      <c r="CT267" s="25">
        <v>7.2742008597154989E-2</v>
      </c>
      <c r="CU267" s="25">
        <v>18.360897103235608</v>
      </c>
      <c r="CV267" s="25">
        <v>30.360451980211206</v>
      </c>
      <c r="CW267" s="25">
        <v>1.0167210778321636</v>
      </c>
      <c r="CX267" s="25">
        <v>50.756833722154155</v>
      </c>
      <c r="CY267" s="25">
        <v>8.207561649040672</v>
      </c>
    </row>
    <row r="268" spans="1:103">
      <c r="A268" t="s">
        <v>177</v>
      </c>
      <c r="B268" t="s">
        <v>1090</v>
      </c>
      <c r="C268" t="s">
        <v>168</v>
      </c>
      <c r="D268" t="s">
        <v>171</v>
      </c>
      <c r="E268" t="s">
        <v>959</v>
      </c>
      <c r="F268" t="s">
        <v>201</v>
      </c>
      <c r="G268" t="s">
        <v>276</v>
      </c>
      <c r="H268">
        <v>11.38078</v>
      </c>
      <c r="I268">
        <v>7.3374899999999998</v>
      </c>
      <c r="J268">
        <v>665</v>
      </c>
      <c r="K268" t="s">
        <v>107</v>
      </c>
      <c r="L268" s="18">
        <v>1</v>
      </c>
      <c r="M268" t="s">
        <v>326</v>
      </c>
      <c r="N268" t="s">
        <v>331</v>
      </c>
      <c r="O268">
        <v>1000</v>
      </c>
      <c r="P268" t="s">
        <v>159</v>
      </c>
      <c r="Q268">
        <v>550</v>
      </c>
      <c r="R268">
        <v>5800</v>
      </c>
      <c r="S268" t="s">
        <v>332</v>
      </c>
      <c r="T268">
        <v>2800</v>
      </c>
      <c r="U268" t="s">
        <v>337</v>
      </c>
      <c r="V268">
        <v>3500</v>
      </c>
      <c r="W268">
        <v>2015</v>
      </c>
      <c r="X268">
        <v>1</v>
      </c>
      <c r="Y268" s="19"/>
      <c r="Z268" s="24"/>
      <c r="AA268" s="25"/>
      <c r="AB268" s="26"/>
      <c r="AC268" s="25"/>
      <c r="AD268" s="27"/>
      <c r="AE268" s="27"/>
      <c r="AF268" s="27"/>
      <c r="AG268" s="25"/>
      <c r="AH268" s="25"/>
      <c r="AI268" s="25"/>
      <c r="AJ268" s="28"/>
      <c r="AK268" s="25"/>
      <c r="AL268" s="25"/>
      <c r="AM268" s="29"/>
      <c r="AN268" s="29"/>
      <c r="AO268" s="30"/>
      <c r="AP268" s="30"/>
      <c r="AQ268" s="31"/>
      <c r="AR268" s="28"/>
      <c r="AS268" s="28"/>
      <c r="AT268" t="s">
        <v>156</v>
      </c>
      <c r="AU268">
        <v>2</v>
      </c>
      <c r="AV268" t="s">
        <v>409</v>
      </c>
      <c r="AW268" t="s">
        <v>1006</v>
      </c>
      <c r="AX268" t="s">
        <v>1091</v>
      </c>
      <c r="AY268" s="19" t="s">
        <v>394</v>
      </c>
      <c r="AZ268" s="19" t="s">
        <v>394</v>
      </c>
      <c r="BA268" t="s">
        <v>402</v>
      </c>
      <c r="BB268" s="22">
        <v>42132</v>
      </c>
      <c r="BC268" s="15">
        <v>42195</v>
      </c>
      <c r="BD268" t="s">
        <v>161</v>
      </c>
      <c r="BE268">
        <v>33</v>
      </c>
      <c r="BF268">
        <v>21</v>
      </c>
      <c r="BG268">
        <v>3.4</v>
      </c>
      <c r="BH268">
        <v>1.34</v>
      </c>
      <c r="BI268">
        <v>0.26</v>
      </c>
      <c r="BJ268">
        <v>0.17599999999999999</v>
      </c>
      <c r="BK268">
        <v>5.1999999999999998E-2</v>
      </c>
      <c r="BL268">
        <v>10</v>
      </c>
      <c r="BM268">
        <f t="shared" si="18"/>
        <v>77.192982456140356</v>
      </c>
      <c r="BN268">
        <v>0.183</v>
      </c>
      <c r="BO268">
        <v>15</v>
      </c>
      <c r="BP268">
        <f t="shared" si="22"/>
        <v>1216.9246646026834</v>
      </c>
      <c r="BQ268">
        <f t="shared" si="21"/>
        <v>1813.3333333333333</v>
      </c>
      <c r="BR268">
        <f t="shared" si="19"/>
        <v>1.2169246646026834</v>
      </c>
      <c r="BS268">
        <f t="shared" si="19"/>
        <v>1.8133333333333332</v>
      </c>
      <c r="BT268">
        <f t="shared" si="20"/>
        <v>3.0302579979360167</v>
      </c>
      <c r="BU268">
        <v>1.3585810162991372</v>
      </c>
      <c r="BV268">
        <v>0.16883078373141241</v>
      </c>
      <c r="BW268">
        <v>2.1432903149534139</v>
      </c>
      <c r="BX268">
        <v>0.36033774264816421</v>
      </c>
      <c r="BY268">
        <v>0.17032125082070296</v>
      </c>
      <c r="BZ268">
        <v>0.11318701427309215</v>
      </c>
      <c r="CA268">
        <v>3.7796956058138469</v>
      </c>
      <c r="CB268">
        <v>147.8570247244937</v>
      </c>
      <c r="CC268">
        <v>26.04221745075629</v>
      </c>
      <c r="CD268">
        <v>9.3226701504452869</v>
      </c>
      <c r="CE268">
        <v>3.8620799055589519</v>
      </c>
      <c r="CF268" s="25">
        <v>0.812380038387716</v>
      </c>
      <c r="CG268" s="25">
        <v>0.13949136276391555</v>
      </c>
      <c r="CH268" s="25">
        <v>0.90232733082310657</v>
      </c>
      <c r="CI268" s="25">
        <v>0.23781539896366444</v>
      </c>
      <c r="CJ268" s="25">
        <v>0.1753026601815153</v>
      </c>
      <c r="CK268" s="25">
        <v>9.5847495786852512</v>
      </c>
      <c r="CL268" s="25">
        <v>66.516589202265052</v>
      </c>
      <c r="CM268" s="25">
        <v>12.193650242894231</v>
      </c>
      <c r="CN268" s="25">
        <v>228.80165034396197</v>
      </c>
      <c r="CO268" s="25">
        <v>21.63927389022744</v>
      </c>
      <c r="CP268" s="25">
        <v>1.1956315289648625</v>
      </c>
      <c r="CQ268" s="25">
        <v>0.22445394112060782</v>
      </c>
      <c r="CR268" s="25">
        <v>0.53070524040658484</v>
      </c>
      <c r="CS268" s="25">
        <v>0.24204060330505459</v>
      </c>
      <c r="CT268" s="25">
        <v>7.2115467660352886E-2</v>
      </c>
      <c r="CU268" s="25">
        <v>24.9178405858909</v>
      </c>
      <c r="CV268" s="25">
        <v>23.697573326163941</v>
      </c>
      <c r="CW268" s="25">
        <v>0.31449660272886443</v>
      </c>
      <c r="CX268" s="25">
        <v>49.438474404695604</v>
      </c>
      <c r="CY268" s="25">
        <v>7.9943782295850703</v>
      </c>
    </row>
    <row r="269" spans="1:103">
      <c r="A269" t="s">
        <v>177</v>
      </c>
      <c r="B269" t="s">
        <v>1090</v>
      </c>
      <c r="C269" t="s">
        <v>168</v>
      </c>
      <c r="D269" t="s">
        <v>171</v>
      </c>
      <c r="E269" t="s">
        <v>959</v>
      </c>
      <c r="F269" t="s">
        <v>201</v>
      </c>
      <c r="G269" t="s">
        <v>276</v>
      </c>
      <c r="H269">
        <v>11.38078</v>
      </c>
      <c r="I269">
        <v>7.3374899999999998</v>
      </c>
      <c r="J269">
        <v>665</v>
      </c>
      <c r="K269" t="s">
        <v>107</v>
      </c>
      <c r="L269" s="18">
        <v>1</v>
      </c>
      <c r="M269" t="s">
        <v>326</v>
      </c>
      <c r="N269" t="s">
        <v>331</v>
      </c>
      <c r="O269">
        <v>1000</v>
      </c>
      <c r="P269" t="s">
        <v>159</v>
      </c>
      <c r="Q269">
        <v>550</v>
      </c>
      <c r="R269">
        <v>5800</v>
      </c>
      <c r="S269" t="s">
        <v>332</v>
      </c>
      <c r="T269">
        <v>2800</v>
      </c>
      <c r="U269" t="s">
        <v>337</v>
      </c>
      <c r="V269">
        <v>3500</v>
      </c>
      <c r="W269">
        <v>2015</v>
      </c>
      <c r="X269">
        <v>1</v>
      </c>
      <c r="Y269" s="19"/>
      <c r="Z269" s="24"/>
      <c r="AA269" s="25"/>
      <c r="AB269" s="26"/>
      <c r="AC269" s="25"/>
      <c r="AD269" s="27"/>
      <c r="AE269" s="27"/>
      <c r="AF269" s="27"/>
      <c r="AG269" s="25"/>
      <c r="AH269" s="25"/>
      <c r="AI269" s="25"/>
      <c r="AJ269" s="28"/>
      <c r="AK269" s="25"/>
      <c r="AL269" s="25"/>
      <c r="AM269" s="29"/>
      <c r="AN269" s="29"/>
      <c r="AO269" s="30"/>
      <c r="AP269" s="30"/>
      <c r="AQ269" s="31"/>
      <c r="AR269" s="28"/>
      <c r="AS269" s="28"/>
      <c r="AT269" t="s">
        <v>157</v>
      </c>
      <c r="AU269">
        <v>3</v>
      </c>
      <c r="AV269" t="s">
        <v>409</v>
      </c>
      <c r="AW269" t="s">
        <v>1006</v>
      </c>
      <c r="AX269" t="s">
        <v>1091</v>
      </c>
      <c r="AY269" s="19" t="s">
        <v>394</v>
      </c>
      <c r="AZ269" s="19" t="s">
        <v>394</v>
      </c>
      <c r="BA269" t="s">
        <v>402</v>
      </c>
      <c r="BB269" s="22">
        <v>42132</v>
      </c>
      <c r="BC269" s="15">
        <v>42195</v>
      </c>
      <c r="BD269" t="s">
        <v>161</v>
      </c>
      <c r="BE269">
        <v>40</v>
      </c>
      <c r="BF269">
        <v>35</v>
      </c>
      <c r="BG269">
        <v>6.8</v>
      </c>
      <c r="BH269">
        <v>2.9</v>
      </c>
      <c r="BI269">
        <v>0.54</v>
      </c>
      <c r="BJ269">
        <v>0.21</v>
      </c>
      <c r="BK269">
        <v>4.2999999999999997E-2</v>
      </c>
      <c r="BL269">
        <v>10.5</v>
      </c>
      <c r="BM269">
        <f t="shared" si="18"/>
        <v>83.003952569169954</v>
      </c>
      <c r="BN269">
        <v>0.17299999999999999</v>
      </c>
      <c r="BO269">
        <v>19.2</v>
      </c>
      <c r="BP269">
        <f t="shared" si="22"/>
        <v>2816.1667829187013</v>
      </c>
      <c r="BQ269">
        <f t="shared" si="21"/>
        <v>3626.6666666666665</v>
      </c>
      <c r="BR269">
        <f t="shared" si="19"/>
        <v>2.8161667829187014</v>
      </c>
      <c r="BS269">
        <f t="shared" si="19"/>
        <v>3.6266666666666665</v>
      </c>
      <c r="BT269">
        <f t="shared" si="20"/>
        <v>6.4428334495853683</v>
      </c>
      <c r="BU269">
        <v>2.0212871287128711</v>
      </c>
      <c r="BV269">
        <v>0.12715861771281883</v>
      </c>
      <c r="BW269">
        <v>2.5350068201159996</v>
      </c>
      <c r="BX269">
        <v>0.30693976663557687</v>
      </c>
      <c r="BY269">
        <v>0.14856697210918324</v>
      </c>
      <c r="BZ269">
        <v>0.15574884365724156</v>
      </c>
      <c r="CA269">
        <v>5.5211462153425526</v>
      </c>
      <c r="CB269">
        <v>146.79366761109318</v>
      </c>
      <c r="CC269">
        <v>41.943649935293493</v>
      </c>
      <c r="CD269">
        <v>16.318019431082984</v>
      </c>
      <c r="CE269">
        <v>3.4272163884832936</v>
      </c>
      <c r="CF269" s="25">
        <v>0.8928571428571429</v>
      </c>
      <c r="CG269" s="25">
        <v>5.2067669172932339E-2</v>
      </c>
      <c r="CH269" s="25">
        <v>0.84749230322524405</v>
      </c>
      <c r="CI269" s="25">
        <v>0.17166120124792614</v>
      </c>
      <c r="CJ269" s="25">
        <v>8.6859240550270486E-2</v>
      </c>
      <c r="CK269" s="25">
        <v>8.776737864610201</v>
      </c>
      <c r="CL269" s="25">
        <v>33.286112377880812</v>
      </c>
      <c r="CM269" s="25">
        <v>3.8678357563233177</v>
      </c>
      <c r="CN269" s="25">
        <v>198.21907363911762</v>
      </c>
      <c r="CO269" s="25">
        <v>9.0328036758834553</v>
      </c>
      <c r="CP269" s="25">
        <v>1.0799256505576209</v>
      </c>
      <c r="CQ269" s="25">
        <v>0.13220260223048327</v>
      </c>
      <c r="CR269" s="25">
        <v>0.46203932163553113</v>
      </c>
      <c r="CS269" s="25">
        <v>0.20310948569827617</v>
      </c>
      <c r="CT269" s="25">
        <v>7.1530561672649651E-2</v>
      </c>
      <c r="CU269" s="25">
        <v>15.972603343554137</v>
      </c>
      <c r="CV269" s="25">
        <v>17.675255857593029</v>
      </c>
      <c r="CW269" s="25">
        <v>0.9822806214742994</v>
      </c>
      <c r="CX269" s="25">
        <v>66.230259473270564</v>
      </c>
      <c r="CY269" s="25">
        <v>10.514306096502786</v>
      </c>
    </row>
    <row r="270" spans="1:103">
      <c r="A270" t="s">
        <v>177</v>
      </c>
      <c r="B270" t="s">
        <v>1090</v>
      </c>
      <c r="C270" t="s">
        <v>168</v>
      </c>
      <c r="D270" t="s">
        <v>171</v>
      </c>
      <c r="E270" t="s">
        <v>959</v>
      </c>
      <c r="F270" t="s">
        <v>201</v>
      </c>
      <c r="G270" t="s">
        <v>276</v>
      </c>
      <c r="H270">
        <v>11.38078</v>
      </c>
      <c r="I270">
        <v>7.3374899999999998</v>
      </c>
      <c r="J270">
        <v>665</v>
      </c>
      <c r="K270" t="s">
        <v>107</v>
      </c>
      <c r="L270" s="18">
        <v>1</v>
      </c>
      <c r="M270" t="s">
        <v>326</v>
      </c>
      <c r="N270" t="s">
        <v>331</v>
      </c>
      <c r="O270">
        <v>1000</v>
      </c>
      <c r="P270" t="s">
        <v>159</v>
      </c>
      <c r="Q270">
        <v>550</v>
      </c>
      <c r="R270">
        <v>5800</v>
      </c>
      <c r="S270" t="s">
        <v>332</v>
      </c>
      <c r="T270">
        <v>2800</v>
      </c>
      <c r="U270" t="s">
        <v>337</v>
      </c>
      <c r="V270">
        <v>3500</v>
      </c>
      <c r="W270">
        <v>2015</v>
      </c>
      <c r="X270">
        <v>1</v>
      </c>
      <c r="Y270" s="19"/>
      <c r="Z270" s="24"/>
      <c r="AA270" s="25"/>
      <c r="AB270" s="26"/>
      <c r="AC270" s="25"/>
      <c r="AD270" s="27"/>
      <c r="AE270" s="27"/>
      <c r="AF270" s="27"/>
      <c r="AG270" s="25"/>
      <c r="AH270" s="25"/>
      <c r="AI270" s="25"/>
      <c r="AJ270" s="28"/>
      <c r="AK270" s="25"/>
      <c r="AL270" s="25"/>
      <c r="AM270" s="29"/>
      <c r="AN270" s="29"/>
      <c r="AO270" s="30"/>
      <c r="AP270" s="30"/>
      <c r="AQ270" s="31"/>
      <c r="AR270" s="28"/>
      <c r="AS270" s="28"/>
      <c r="AT270" t="s">
        <v>158</v>
      </c>
      <c r="AU270">
        <v>4</v>
      </c>
      <c r="AV270" t="s">
        <v>409</v>
      </c>
      <c r="AW270" t="s">
        <v>1006</v>
      </c>
      <c r="AX270" t="s">
        <v>1091</v>
      </c>
      <c r="AY270" s="19" t="s">
        <v>394</v>
      </c>
      <c r="AZ270" s="19" t="s">
        <v>394</v>
      </c>
      <c r="BA270" t="s">
        <v>402</v>
      </c>
      <c r="BB270" s="22">
        <v>42132</v>
      </c>
      <c r="BC270" s="15">
        <v>42195</v>
      </c>
      <c r="BD270" t="s">
        <v>161</v>
      </c>
      <c r="BE270">
        <v>45</v>
      </c>
      <c r="BF270">
        <v>36</v>
      </c>
      <c r="BG270">
        <v>8.52</v>
      </c>
      <c r="BH270">
        <v>3.1</v>
      </c>
      <c r="BI270">
        <v>0.7</v>
      </c>
      <c r="BJ270">
        <v>0.34499999999999997</v>
      </c>
      <c r="BK270">
        <v>7.9000000000000001E-2</v>
      </c>
      <c r="BL270">
        <v>9.6999999999999993</v>
      </c>
      <c r="BM270">
        <f t="shared" si="18"/>
        <v>81.367924528301884</v>
      </c>
      <c r="BN270">
        <v>0.17799999999999999</v>
      </c>
      <c r="BO270">
        <v>20</v>
      </c>
      <c r="BP270">
        <f t="shared" si="22"/>
        <v>2977.4278579356269</v>
      </c>
      <c r="BQ270">
        <f t="shared" si="21"/>
        <v>4544</v>
      </c>
      <c r="BR270">
        <f t="shared" si="19"/>
        <v>2.977427857935627</v>
      </c>
      <c r="BS270">
        <f t="shared" si="19"/>
        <v>4.5439999999999996</v>
      </c>
      <c r="BT270">
        <f t="shared" si="20"/>
        <v>7.5214278579356266</v>
      </c>
      <c r="BU270">
        <v>2.1099158091674464</v>
      </c>
      <c r="BV270">
        <v>0.18276850599309222</v>
      </c>
      <c r="BW270">
        <v>2.5009732606558188</v>
      </c>
      <c r="BX270">
        <v>0.40009461940758023</v>
      </c>
      <c r="BY270">
        <v>0.17157700045689778</v>
      </c>
      <c r="BZ270">
        <v>0.14900060411488797</v>
      </c>
      <c r="CA270">
        <v>5.1298308774899626</v>
      </c>
      <c r="CB270">
        <v>129.33319224313129</v>
      </c>
      <c r="CC270">
        <v>39.37159939432302</v>
      </c>
      <c r="CD270">
        <v>12.838525801805954</v>
      </c>
      <c r="CE270">
        <v>2.85505130288416</v>
      </c>
      <c r="CF270" s="25">
        <v>0.35122525918944397</v>
      </c>
      <c r="CG270" s="25">
        <v>6.5692742695570211E-2</v>
      </c>
      <c r="CH270" s="25">
        <v>1.1528181432495657</v>
      </c>
      <c r="CI270" s="25">
        <v>0.36168163292755662</v>
      </c>
      <c r="CJ270" s="25">
        <v>0.18035877192605196</v>
      </c>
      <c r="CK270" s="25">
        <v>11.069750608236244</v>
      </c>
      <c r="CL270" s="25">
        <v>50.181947982900397</v>
      </c>
      <c r="CM270" s="25">
        <v>3.8621588936672659</v>
      </c>
      <c r="CN270" s="25">
        <v>135.04609152879718</v>
      </c>
      <c r="CO270" s="25">
        <v>9.0195461362417486</v>
      </c>
      <c r="CP270" s="25"/>
      <c r="CQ270" s="25"/>
      <c r="CR270" s="25"/>
      <c r="CS270" s="25"/>
      <c r="CT270" s="25"/>
      <c r="CU270" s="25"/>
      <c r="CV270" s="25"/>
      <c r="CW270" s="25"/>
      <c r="CX270" s="25"/>
      <c r="CY270" s="25"/>
    </row>
    <row r="271" spans="1:103">
      <c r="A271" t="s">
        <v>177</v>
      </c>
      <c r="B271" t="s">
        <v>1090</v>
      </c>
      <c r="C271" t="s">
        <v>168</v>
      </c>
      <c r="D271" t="s">
        <v>171</v>
      </c>
      <c r="E271" t="s">
        <v>959</v>
      </c>
      <c r="F271" t="s">
        <v>201</v>
      </c>
      <c r="G271" t="s">
        <v>276</v>
      </c>
      <c r="H271">
        <v>11.38078</v>
      </c>
      <c r="I271">
        <v>7.3374899999999998</v>
      </c>
      <c r="J271">
        <v>665</v>
      </c>
      <c r="K271" t="s">
        <v>107</v>
      </c>
      <c r="L271" s="18">
        <v>1</v>
      </c>
      <c r="M271" t="s">
        <v>326</v>
      </c>
      <c r="N271" t="s">
        <v>331</v>
      </c>
      <c r="O271">
        <v>1000</v>
      </c>
      <c r="P271" t="s">
        <v>159</v>
      </c>
      <c r="Q271">
        <v>550</v>
      </c>
      <c r="R271">
        <v>5800</v>
      </c>
      <c r="S271" t="s">
        <v>332</v>
      </c>
      <c r="T271">
        <v>2800</v>
      </c>
      <c r="U271" t="s">
        <v>337</v>
      </c>
      <c r="V271">
        <v>3500</v>
      </c>
      <c r="W271">
        <v>2015</v>
      </c>
      <c r="X271">
        <v>1</v>
      </c>
      <c r="Y271" s="19"/>
      <c r="Z271" s="24"/>
      <c r="AA271" s="25"/>
      <c r="AB271" s="26"/>
      <c r="AC271" s="25"/>
      <c r="AD271" s="27"/>
      <c r="AE271" s="27"/>
      <c r="AF271" s="27"/>
      <c r="AG271" s="25"/>
      <c r="AH271" s="25"/>
      <c r="AI271" s="25"/>
      <c r="AJ271" s="28"/>
      <c r="AK271" s="25"/>
      <c r="AL271" s="25"/>
      <c r="AM271" s="29"/>
      <c r="AN271" s="29"/>
      <c r="AO271" s="30"/>
      <c r="AP271" s="30"/>
      <c r="AQ271" s="31"/>
      <c r="AR271" s="28"/>
      <c r="AS271" s="28"/>
      <c r="AT271" t="s">
        <v>159</v>
      </c>
      <c r="AU271">
        <v>5</v>
      </c>
      <c r="AV271" t="s">
        <v>409</v>
      </c>
      <c r="AW271" t="s">
        <v>1006</v>
      </c>
      <c r="AX271" t="s">
        <v>1091</v>
      </c>
      <c r="AY271" s="19" t="s">
        <v>394</v>
      </c>
      <c r="AZ271" s="19" t="s">
        <v>394</v>
      </c>
      <c r="BA271" t="s">
        <v>402</v>
      </c>
      <c r="BB271" s="22">
        <v>42132</v>
      </c>
      <c r="BC271" s="15">
        <v>42195</v>
      </c>
      <c r="BD271" t="s">
        <v>161</v>
      </c>
      <c r="BE271">
        <v>32</v>
      </c>
      <c r="BF271">
        <v>28</v>
      </c>
      <c r="BG271">
        <v>8.1</v>
      </c>
      <c r="BH271">
        <v>4.04</v>
      </c>
      <c r="BI271">
        <v>0.56000000000000005</v>
      </c>
      <c r="BJ271">
        <v>0.253</v>
      </c>
      <c r="BK271">
        <v>5.8999999999999997E-2</v>
      </c>
      <c r="BL271">
        <v>10.199999999999999</v>
      </c>
      <c r="BM271">
        <f t="shared" si="18"/>
        <v>81.089743589743591</v>
      </c>
      <c r="BN271">
        <v>0.22600000000000001</v>
      </c>
      <c r="BO271">
        <v>22.3</v>
      </c>
      <c r="BP271">
        <f t="shared" si="22"/>
        <v>3845.5830400536283</v>
      </c>
      <c r="BQ271">
        <f t="shared" si="21"/>
        <v>4320</v>
      </c>
      <c r="BR271">
        <f t="shared" si="19"/>
        <v>3.8455830400536284</v>
      </c>
      <c r="BS271">
        <f t="shared" si="19"/>
        <v>4.32</v>
      </c>
      <c r="BT271">
        <f t="shared" si="20"/>
        <v>8.1655830400536296</v>
      </c>
      <c r="BU271">
        <v>2.1292863762743282</v>
      </c>
      <c r="BV271">
        <v>0.17872957424685953</v>
      </c>
      <c r="BW271">
        <v>2.6203218621630211</v>
      </c>
      <c r="BX271">
        <v>0.51588128546804402</v>
      </c>
      <c r="BY271">
        <v>0.24202625160188984</v>
      </c>
      <c r="BZ271">
        <v>0.16475395328447306</v>
      </c>
      <c r="CA271">
        <v>5.2804060448065915</v>
      </c>
      <c r="CB271">
        <v>137.08730404696917</v>
      </c>
      <c r="CC271">
        <v>40.184571176710172</v>
      </c>
      <c r="CD271">
        <v>14.980235181408613</v>
      </c>
      <c r="CE271">
        <v>3.3864926678904133</v>
      </c>
      <c r="CF271" s="25">
        <v>0.69752520623281389</v>
      </c>
      <c r="CG271" s="25">
        <v>6.9935838680109996E-2</v>
      </c>
      <c r="CH271" s="25">
        <v>1.1376976869155138</v>
      </c>
      <c r="CI271" s="25">
        <v>0.22148421521250317</v>
      </c>
      <c r="CJ271" s="25">
        <v>0.10660275744233039</v>
      </c>
      <c r="CK271" s="25">
        <v>10.532411277206025</v>
      </c>
      <c r="CL271" s="25">
        <v>49.816367983024975</v>
      </c>
      <c r="CM271" s="25">
        <v>7.9207823894136151</v>
      </c>
      <c r="CN271" s="25">
        <v>164.64714090441208</v>
      </c>
      <c r="CO271" s="25">
        <v>10.245658586987739</v>
      </c>
      <c r="CP271" s="25">
        <v>1.0511928429423461</v>
      </c>
      <c r="CQ271" s="25">
        <v>0.13653081510934395</v>
      </c>
      <c r="CR271" s="25">
        <v>0.28994788984876263</v>
      </c>
      <c r="CS271" s="25">
        <v>6.7836683709662074E-2</v>
      </c>
      <c r="CT271" s="25">
        <v>5.1993554939286833E-2</v>
      </c>
      <c r="CU271" s="25">
        <v>7.7474532486700447</v>
      </c>
      <c r="CV271" s="25">
        <v>11.043055868159851</v>
      </c>
      <c r="CW271" s="25">
        <v>2.0340717676059801</v>
      </c>
      <c r="CX271" s="25">
        <v>18.103091007498694</v>
      </c>
      <c r="CY271" s="25">
        <v>8.9533557147124352</v>
      </c>
    </row>
    <row r="272" spans="1:103">
      <c r="A272" t="s">
        <v>177</v>
      </c>
      <c r="B272" t="s">
        <v>1090</v>
      </c>
      <c r="C272" t="s">
        <v>168</v>
      </c>
      <c r="D272" t="s">
        <v>171</v>
      </c>
      <c r="E272" t="s">
        <v>959</v>
      </c>
      <c r="F272" t="s">
        <v>201</v>
      </c>
      <c r="G272" t="s">
        <v>276</v>
      </c>
      <c r="H272">
        <v>11.38078</v>
      </c>
      <c r="I272">
        <v>7.3374899999999998</v>
      </c>
      <c r="J272">
        <v>665</v>
      </c>
      <c r="K272" t="s">
        <v>107</v>
      </c>
      <c r="L272" s="18">
        <v>1</v>
      </c>
      <c r="M272" t="s">
        <v>326</v>
      </c>
      <c r="N272" t="s">
        <v>331</v>
      </c>
      <c r="O272">
        <v>1000</v>
      </c>
      <c r="P272" t="s">
        <v>159</v>
      </c>
      <c r="Q272">
        <v>550</v>
      </c>
      <c r="R272">
        <v>5800</v>
      </c>
      <c r="S272" t="s">
        <v>332</v>
      </c>
      <c r="T272">
        <v>2800</v>
      </c>
      <c r="U272" t="s">
        <v>337</v>
      </c>
      <c r="V272">
        <v>3500</v>
      </c>
      <c r="W272">
        <v>2015</v>
      </c>
      <c r="X272">
        <v>1</v>
      </c>
      <c r="Y272" s="19"/>
      <c r="Z272" s="24"/>
      <c r="AA272" s="25"/>
      <c r="AB272" s="26"/>
      <c r="AC272" s="25"/>
      <c r="AD272" s="27"/>
      <c r="AE272" s="27"/>
      <c r="AF272" s="27"/>
      <c r="AG272" s="25"/>
      <c r="AH272" s="25"/>
      <c r="AI272" s="25"/>
      <c r="AJ272" s="28"/>
      <c r="AK272" s="25"/>
      <c r="AL272" s="25"/>
      <c r="AM272" s="29"/>
      <c r="AN272" s="29"/>
      <c r="AO272" s="30"/>
      <c r="AP272" s="30"/>
      <c r="AQ272" s="31"/>
      <c r="AR272" s="28"/>
      <c r="AS272" s="28"/>
      <c r="AT272" t="s">
        <v>160</v>
      </c>
      <c r="AU272">
        <v>6</v>
      </c>
      <c r="AV272" t="s">
        <v>409</v>
      </c>
      <c r="AW272" t="s">
        <v>1006</v>
      </c>
      <c r="AX272" t="s">
        <v>1091</v>
      </c>
      <c r="AY272" s="19" t="s">
        <v>394</v>
      </c>
      <c r="AZ272" s="19" t="s">
        <v>394</v>
      </c>
      <c r="BA272" t="s">
        <v>402</v>
      </c>
      <c r="BB272" s="22">
        <v>42132</v>
      </c>
      <c r="BC272" s="15">
        <v>42195</v>
      </c>
      <c r="BD272" t="s">
        <v>161</v>
      </c>
      <c r="BE272">
        <v>44</v>
      </c>
      <c r="BF272">
        <v>38</v>
      </c>
      <c r="BG272">
        <v>11.4</v>
      </c>
      <c r="BH272">
        <v>5.3</v>
      </c>
      <c r="BI272">
        <v>0.88</v>
      </c>
      <c r="BJ272">
        <v>0.47599999999999998</v>
      </c>
      <c r="BK272">
        <v>9.8000000000000004E-2</v>
      </c>
      <c r="BL272">
        <v>10.8</v>
      </c>
      <c r="BM272">
        <f t="shared" si="18"/>
        <v>82.926829268292693</v>
      </c>
      <c r="BN272">
        <v>0.218</v>
      </c>
      <c r="BO272">
        <v>16.100000000000001</v>
      </c>
      <c r="BP272">
        <f t="shared" si="22"/>
        <v>5124.7696476964775</v>
      </c>
      <c r="BQ272">
        <f t="shared" si="21"/>
        <v>6079.9999999999991</v>
      </c>
      <c r="BR272">
        <f t="shared" si="19"/>
        <v>5.1247696476964775</v>
      </c>
      <c r="BS272">
        <f t="shared" si="19"/>
        <v>6.0799999999999992</v>
      </c>
      <c r="BT272">
        <f t="shared" si="20"/>
        <v>11.204769647696477</v>
      </c>
      <c r="BU272">
        <v>2.3357771260997069</v>
      </c>
      <c r="BV272">
        <v>0.21073926460109846</v>
      </c>
      <c r="BW272">
        <v>2.4121898597266016</v>
      </c>
      <c r="BX272">
        <v>0.46077654391827261</v>
      </c>
      <c r="BY272">
        <v>0.21605941645037907</v>
      </c>
      <c r="BZ272">
        <v>0.18111634480922431</v>
      </c>
      <c r="CA272">
        <v>4.6160564650730924</v>
      </c>
      <c r="CB272">
        <v>127.9860766514292</v>
      </c>
      <c r="CC272">
        <v>58.089743188448423</v>
      </c>
      <c r="CD272">
        <v>24.497023602064175</v>
      </c>
      <c r="CE272">
        <v>31.866363202349497</v>
      </c>
      <c r="CF272" s="25">
        <v>0.5623242736644799</v>
      </c>
      <c r="CG272" s="25">
        <v>7.1180880974695396E-2</v>
      </c>
      <c r="CH272" s="25">
        <v>0.69707263423580035</v>
      </c>
      <c r="CI272" s="25">
        <v>0.22321879545890552</v>
      </c>
      <c r="CJ272" s="25">
        <v>0.10425951175411934</v>
      </c>
      <c r="CK272" s="25">
        <v>8.7681458549532163</v>
      </c>
      <c r="CL272" s="25">
        <v>38.892750960441418</v>
      </c>
      <c r="CM272" s="25">
        <v>7.9828149485083859</v>
      </c>
      <c r="CN272" s="25">
        <v>105.5518224109007</v>
      </c>
      <c r="CO272" s="25">
        <v>11.624270837185156</v>
      </c>
      <c r="CP272" s="25"/>
      <c r="CQ272" s="25"/>
      <c r="CR272" s="25"/>
      <c r="CS272" s="25"/>
      <c r="CT272" s="25"/>
      <c r="CU272" s="25"/>
      <c r="CV272" s="25"/>
      <c r="CW272" s="25"/>
      <c r="CX272" s="25"/>
      <c r="CY272" s="25"/>
    </row>
    <row r="273" spans="1:103">
      <c r="A273" t="s">
        <v>177</v>
      </c>
      <c r="B273" t="s">
        <v>1090</v>
      </c>
      <c r="C273" t="s">
        <v>168</v>
      </c>
      <c r="D273" t="s">
        <v>171</v>
      </c>
      <c r="E273" t="s">
        <v>959</v>
      </c>
      <c r="F273" t="s">
        <v>201</v>
      </c>
      <c r="G273" t="s">
        <v>277</v>
      </c>
      <c r="H273">
        <v>11.38209</v>
      </c>
      <c r="I273">
        <v>7.3389499999999996</v>
      </c>
      <c r="J273">
        <v>666</v>
      </c>
      <c r="K273" t="s">
        <v>108</v>
      </c>
      <c r="L273" s="18">
        <v>1.5</v>
      </c>
      <c r="M273" t="s">
        <v>328</v>
      </c>
      <c r="N273" t="s">
        <v>331</v>
      </c>
      <c r="O273">
        <v>2800</v>
      </c>
      <c r="P273" t="s">
        <v>159</v>
      </c>
      <c r="Q273">
        <v>600</v>
      </c>
      <c r="R273">
        <v>5800</v>
      </c>
      <c r="S273" t="s">
        <v>329</v>
      </c>
      <c r="T273">
        <v>6500</v>
      </c>
      <c r="U273" t="s">
        <v>337</v>
      </c>
      <c r="V273">
        <v>5300</v>
      </c>
      <c r="W273">
        <v>2015</v>
      </c>
      <c r="X273">
        <v>1</v>
      </c>
      <c r="Y273" s="19" t="s">
        <v>394</v>
      </c>
      <c r="Z273" s="24">
        <v>5.8</v>
      </c>
      <c r="AA273" s="32">
        <v>0.96926537784070343</v>
      </c>
      <c r="AB273" s="26">
        <v>4.0964758483921872E-2</v>
      </c>
      <c r="AC273" s="25">
        <v>2.6724600000000001</v>
      </c>
      <c r="AD273" s="27">
        <v>36</v>
      </c>
      <c r="AE273" s="27">
        <v>39.200000000000003</v>
      </c>
      <c r="AF273" s="27">
        <v>24.8</v>
      </c>
      <c r="AG273" s="25">
        <v>3.187448541447957</v>
      </c>
      <c r="AH273" s="25">
        <v>0.81768451089052641</v>
      </c>
      <c r="AI273" s="25">
        <v>0.2231110431838576</v>
      </c>
      <c r="AJ273" s="28">
        <v>4.8324756449170531E-2</v>
      </c>
      <c r="AK273" s="25">
        <v>0</v>
      </c>
      <c r="AL273" s="25">
        <f t="shared" si="5"/>
        <v>4.2765688519715122</v>
      </c>
      <c r="AM273" s="29">
        <v>5.298333590182418</v>
      </c>
      <c r="AN273" s="29">
        <v>0.75706367446261846</v>
      </c>
      <c r="AO273" s="30">
        <v>15.676048359892693</v>
      </c>
      <c r="AP273" s="30">
        <v>324.48863031139194</v>
      </c>
      <c r="AQ273" s="31">
        <v>1.5693020876002945</v>
      </c>
      <c r="AR273" s="28">
        <v>3.04386E-2</v>
      </c>
      <c r="AS273" s="28">
        <v>7.3416899999999998</v>
      </c>
      <c r="AT273" t="s">
        <v>155</v>
      </c>
      <c r="AU273">
        <v>1</v>
      </c>
      <c r="AV273" t="s">
        <v>409</v>
      </c>
      <c r="AW273" t="s">
        <v>1006</v>
      </c>
      <c r="AX273" t="s">
        <v>1091</v>
      </c>
      <c r="AY273" s="19" t="s">
        <v>394</v>
      </c>
      <c r="AZ273" s="19" t="s">
        <v>394</v>
      </c>
      <c r="BA273" t="s">
        <v>402</v>
      </c>
      <c r="BB273" s="22">
        <v>42132</v>
      </c>
      <c r="BC273" s="15">
        <v>42195</v>
      </c>
      <c r="BD273" t="s">
        <v>161</v>
      </c>
      <c r="BE273">
        <v>36</v>
      </c>
      <c r="BF273">
        <v>42</v>
      </c>
      <c r="BG273">
        <v>7.52</v>
      </c>
      <c r="BH273">
        <v>4.54</v>
      </c>
      <c r="BI273">
        <v>1.04</v>
      </c>
      <c r="BJ273">
        <v>0.48299999999999998</v>
      </c>
      <c r="BK273">
        <v>0.104</v>
      </c>
      <c r="BL273">
        <v>9.5</v>
      </c>
      <c r="BM273">
        <f t="shared" si="18"/>
        <v>82.282793867120958</v>
      </c>
      <c r="BN273">
        <v>0.253</v>
      </c>
      <c r="BO273">
        <v>24.5</v>
      </c>
      <c r="BP273">
        <f t="shared" si="22"/>
        <v>4419.2851655142467</v>
      </c>
      <c r="BQ273">
        <f t="shared" si="21"/>
        <v>4010.6666666666661</v>
      </c>
      <c r="BR273">
        <f t="shared" si="19"/>
        <v>4.4192851655142471</v>
      </c>
      <c r="BS273">
        <f t="shared" si="19"/>
        <v>4.0106666666666664</v>
      </c>
      <c r="BT273">
        <f t="shared" si="20"/>
        <v>8.4299518321809135</v>
      </c>
      <c r="BU273">
        <v>1.4820754716981135</v>
      </c>
      <c r="BV273">
        <v>0.1198556233133609</v>
      </c>
      <c r="BW273">
        <v>2.2998963491375579</v>
      </c>
      <c r="BX273">
        <v>0.37816153032574262</v>
      </c>
      <c r="BY273">
        <v>0.22250243687557295</v>
      </c>
      <c r="BZ273">
        <v>0.13133800871620449</v>
      </c>
      <c r="CA273">
        <v>4.3906923583731094</v>
      </c>
      <c r="CB273">
        <v>123.98922813640061</v>
      </c>
      <c r="CC273">
        <v>37.919324782722811</v>
      </c>
      <c r="CD273">
        <v>12.559681629783324</v>
      </c>
      <c r="CE273">
        <v>5.2921887655220115</v>
      </c>
      <c r="CF273" s="25">
        <v>0.40601173020527859</v>
      </c>
      <c r="CG273" s="25">
        <v>4.8396871945259039E-2</v>
      </c>
      <c r="CH273" s="25">
        <v>0.83972039942420251</v>
      </c>
      <c r="CI273" s="25">
        <v>0.3996128381354338</v>
      </c>
      <c r="CJ273" s="25">
        <v>0.15302157983512685</v>
      </c>
      <c r="CK273" s="25">
        <v>11.620191593826357</v>
      </c>
      <c r="CL273" s="25">
        <v>56.29436799457001</v>
      </c>
      <c r="CM273" s="25">
        <v>12.422130868747278</v>
      </c>
      <c r="CN273" s="25">
        <v>167.16393645078131</v>
      </c>
      <c r="CO273" s="25">
        <v>11.71024917177972</v>
      </c>
      <c r="CP273" s="25">
        <v>1.0919260700389104</v>
      </c>
      <c r="CQ273" s="25">
        <v>0.21653696498054475</v>
      </c>
      <c r="CR273" s="25">
        <v>0.38913531692734332</v>
      </c>
      <c r="CS273" s="25">
        <v>0.10732842246845059</v>
      </c>
      <c r="CT273" s="25">
        <v>7.8635485828352544E-2</v>
      </c>
      <c r="CU273" s="25">
        <v>15.956276519493848</v>
      </c>
      <c r="CV273" s="25">
        <v>21.439132295839308</v>
      </c>
      <c r="CW273" s="25">
        <v>2.09968698591585</v>
      </c>
      <c r="CX273" s="25">
        <v>76.057967123411331</v>
      </c>
      <c r="CY273" s="25">
        <v>14.081643944053312</v>
      </c>
    </row>
    <row r="274" spans="1:103">
      <c r="A274" t="s">
        <v>177</v>
      </c>
      <c r="B274" t="s">
        <v>1090</v>
      </c>
      <c r="C274" t="s">
        <v>168</v>
      </c>
      <c r="D274" t="s">
        <v>171</v>
      </c>
      <c r="E274" t="s">
        <v>959</v>
      </c>
      <c r="F274" t="s">
        <v>201</v>
      </c>
      <c r="G274" t="s">
        <v>277</v>
      </c>
      <c r="H274">
        <v>11.38209</v>
      </c>
      <c r="I274">
        <v>7.3389499999999996</v>
      </c>
      <c r="J274">
        <v>666</v>
      </c>
      <c r="K274" t="s">
        <v>108</v>
      </c>
      <c r="L274" s="18">
        <v>1.5</v>
      </c>
      <c r="M274" t="s">
        <v>328</v>
      </c>
      <c r="N274" t="s">
        <v>331</v>
      </c>
      <c r="O274">
        <v>2800</v>
      </c>
      <c r="P274" t="s">
        <v>159</v>
      </c>
      <c r="Q274">
        <v>600</v>
      </c>
      <c r="R274">
        <v>5800</v>
      </c>
      <c r="S274" t="s">
        <v>329</v>
      </c>
      <c r="T274">
        <v>6500</v>
      </c>
      <c r="U274" t="s">
        <v>337</v>
      </c>
      <c r="V274">
        <v>5300</v>
      </c>
      <c r="W274">
        <v>2015</v>
      </c>
      <c r="X274">
        <v>1</v>
      </c>
      <c r="Y274" s="19"/>
      <c r="Z274" s="24"/>
      <c r="AA274" s="25"/>
      <c r="AB274" s="26"/>
      <c r="AC274" s="25"/>
      <c r="AD274" s="27"/>
      <c r="AE274" s="27"/>
      <c r="AF274" s="27"/>
      <c r="AG274" s="25"/>
      <c r="AH274" s="25"/>
      <c r="AI274" s="25"/>
      <c r="AJ274" s="28"/>
      <c r="AK274" s="25"/>
      <c r="AL274" s="25"/>
      <c r="AM274" s="29"/>
      <c r="AN274" s="29"/>
      <c r="AO274" s="30"/>
      <c r="AP274" s="30"/>
      <c r="AQ274" s="31"/>
      <c r="AR274" s="28"/>
      <c r="AS274" s="28"/>
      <c r="AT274" t="s">
        <v>156</v>
      </c>
      <c r="AU274">
        <v>2</v>
      </c>
      <c r="AV274" t="s">
        <v>409</v>
      </c>
      <c r="AW274" t="s">
        <v>1006</v>
      </c>
      <c r="AX274" t="s">
        <v>1091</v>
      </c>
      <c r="AY274" s="19" t="s">
        <v>394</v>
      </c>
      <c r="AZ274" s="19" t="s">
        <v>394</v>
      </c>
      <c r="BA274" t="s">
        <v>402</v>
      </c>
      <c r="BB274" s="22">
        <v>42132</v>
      </c>
      <c r="BC274" s="15">
        <v>42195</v>
      </c>
      <c r="BD274" t="s">
        <v>161</v>
      </c>
      <c r="BE274">
        <v>45</v>
      </c>
      <c r="BF274">
        <v>42</v>
      </c>
      <c r="BG274">
        <v>12.42</v>
      </c>
      <c r="BH274">
        <v>6.26</v>
      </c>
      <c r="BI274">
        <v>0.76</v>
      </c>
      <c r="BJ274">
        <v>0.36799999999999999</v>
      </c>
      <c r="BK274">
        <v>5.8000000000000003E-2</v>
      </c>
      <c r="BL274">
        <v>11.5</v>
      </c>
      <c r="BM274">
        <f t="shared" si="18"/>
        <v>86.3849765258216</v>
      </c>
      <c r="BN274">
        <v>0.28799999999999998</v>
      </c>
      <c r="BO274">
        <v>23.1</v>
      </c>
      <c r="BP274">
        <f t="shared" si="22"/>
        <v>6255.9661235386175</v>
      </c>
      <c r="BQ274">
        <f t="shared" si="21"/>
        <v>6624</v>
      </c>
      <c r="BR274">
        <f t="shared" si="19"/>
        <v>6.2559661235386175</v>
      </c>
      <c r="BS274">
        <f t="shared" si="19"/>
        <v>6.6239999999999997</v>
      </c>
      <c r="BT274">
        <f t="shared" si="20"/>
        <v>12.879966123538617</v>
      </c>
      <c r="BU274">
        <v>2.594557195571956</v>
      </c>
      <c r="BV274">
        <v>0.24438770975885743</v>
      </c>
      <c r="BW274">
        <v>2.2059551273013063</v>
      </c>
      <c r="BX274">
        <v>0.43494235148985788</v>
      </c>
      <c r="BY274">
        <v>0.18844950852212666</v>
      </c>
      <c r="BZ274">
        <v>0.15972943990451779</v>
      </c>
      <c r="CA274">
        <v>5.8382148270786569</v>
      </c>
      <c r="CB274">
        <v>144.87837157319311</v>
      </c>
      <c r="CC274">
        <v>35.106036715360354</v>
      </c>
      <c r="CD274">
        <v>10.618369597454556</v>
      </c>
      <c r="CE274">
        <v>3.7749544832756832</v>
      </c>
      <c r="CF274" s="25">
        <v>0.62868369351669939</v>
      </c>
      <c r="CG274" s="25">
        <v>6.3703339882121804E-2</v>
      </c>
      <c r="CH274" s="25">
        <v>0.74607908220268027</v>
      </c>
      <c r="CI274" s="25">
        <v>0.38453086032348538</v>
      </c>
      <c r="CJ274" s="25">
        <v>0.18616909060074685</v>
      </c>
      <c r="CK274" s="25">
        <v>34.704470763802718</v>
      </c>
      <c r="CL274" s="25">
        <v>39.433196135077822</v>
      </c>
      <c r="CM274" s="25">
        <v>8.0937424018871624</v>
      </c>
      <c r="CN274" s="25">
        <v>200.77673910542882</v>
      </c>
      <c r="CO274" s="25">
        <v>31.098197053409528</v>
      </c>
      <c r="CP274" s="25">
        <v>1.14111328125</v>
      </c>
      <c r="CQ274" s="25">
        <v>0.21142578125000003</v>
      </c>
      <c r="CR274" s="25">
        <v>0.3447492143414897</v>
      </c>
      <c r="CS274" s="25">
        <v>7.0129374809193387E-2</v>
      </c>
      <c r="CT274" s="25">
        <v>6.4206982287463785E-2</v>
      </c>
      <c r="CU274" s="25">
        <v>12.458263940731893</v>
      </c>
      <c r="CV274" s="25">
        <v>24.839159227874596</v>
      </c>
      <c r="CW274" s="25">
        <v>1.1241571069620111</v>
      </c>
      <c r="CX274" s="25">
        <v>76.171373635026768</v>
      </c>
      <c r="CY274" s="25">
        <v>12.48249626550278</v>
      </c>
    </row>
    <row r="275" spans="1:103">
      <c r="A275" t="s">
        <v>177</v>
      </c>
      <c r="B275" t="s">
        <v>1090</v>
      </c>
      <c r="C275" t="s">
        <v>168</v>
      </c>
      <c r="D275" t="s">
        <v>171</v>
      </c>
      <c r="E275" t="s">
        <v>959</v>
      </c>
      <c r="F275" t="s">
        <v>201</v>
      </c>
      <c r="G275" t="s">
        <v>277</v>
      </c>
      <c r="H275">
        <v>11.38209</v>
      </c>
      <c r="I275">
        <v>7.3389499999999996</v>
      </c>
      <c r="J275">
        <v>666</v>
      </c>
      <c r="K275" t="s">
        <v>108</v>
      </c>
      <c r="L275" s="18">
        <v>1.5</v>
      </c>
      <c r="M275" t="s">
        <v>328</v>
      </c>
      <c r="N275" t="s">
        <v>331</v>
      </c>
      <c r="O275">
        <v>2800</v>
      </c>
      <c r="P275" t="s">
        <v>159</v>
      </c>
      <c r="Q275">
        <v>600</v>
      </c>
      <c r="R275">
        <v>5800</v>
      </c>
      <c r="S275" t="s">
        <v>329</v>
      </c>
      <c r="T275">
        <v>6500</v>
      </c>
      <c r="U275" t="s">
        <v>337</v>
      </c>
      <c r="V275">
        <v>5300</v>
      </c>
      <c r="W275">
        <v>2015</v>
      </c>
      <c r="X275">
        <v>1</v>
      </c>
      <c r="Y275" s="19"/>
      <c r="Z275" s="24"/>
      <c r="AA275" s="25"/>
      <c r="AB275" s="26"/>
      <c r="AC275" s="25"/>
      <c r="AD275" s="27"/>
      <c r="AE275" s="27"/>
      <c r="AF275" s="27"/>
      <c r="AG275" s="25"/>
      <c r="AH275" s="25"/>
      <c r="AI275" s="25"/>
      <c r="AJ275" s="28"/>
      <c r="AK275" s="25"/>
      <c r="AL275" s="25"/>
      <c r="AM275" s="29"/>
      <c r="AN275" s="29"/>
      <c r="AO275" s="30"/>
      <c r="AP275" s="30"/>
      <c r="AQ275" s="31"/>
      <c r="AR275" s="28"/>
      <c r="AS275" s="28"/>
      <c r="AT275" t="s">
        <v>157</v>
      </c>
      <c r="AU275">
        <v>3</v>
      </c>
      <c r="AV275" t="s">
        <v>409</v>
      </c>
      <c r="AW275" t="s">
        <v>1006</v>
      </c>
      <c r="AX275" t="s">
        <v>1091</v>
      </c>
      <c r="AY275" s="19" t="s">
        <v>394</v>
      </c>
      <c r="AZ275" s="19" t="s">
        <v>394</v>
      </c>
      <c r="BA275" t="s">
        <v>402</v>
      </c>
      <c r="BB275" s="22">
        <v>42132</v>
      </c>
      <c r="BC275" s="15">
        <v>42195</v>
      </c>
      <c r="BD275" t="s">
        <v>161</v>
      </c>
      <c r="BE275">
        <v>32</v>
      </c>
      <c r="BF275">
        <v>28</v>
      </c>
      <c r="BG275">
        <v>10.18</v>
      </c>
      <c r="BH275">
        <v>5.78</v>
      </c>
      <c r="BI275">
        <v>1.44</v>
      </c>
      <c r="BJ275">
        <v>0.68400000000000005</v>
      </c>
      <c r="BK275">
        <v>5.3999999999999999E-2</v>
      </c>
      <c r="BL275">
        <v>9.4</v>
      </c>
      <c r="BM275">
        <f t="shared" si="18"/>
        <v>92.682926829268283</v>
      </c>
      <c r="BN275">
        <v>0.216</v>
      </c>
      <c r="BO275">
        <v>29.2</v>
      </c>
      <c r="BP275">
        <f t="shared" si="22"/>
        <v>6344.4552845528451</v>
      </c>
      <c r="BQ275">
        <f t="shared" si="21"/>
        <v>5429.333333333333</v>
      </c>
      <c r="BR275">
        <f t="shared" si="19"/>
        <v>6.3444552845528452</v>
      </c>
      <c r="BS275">
        <f t="shared" si="19"/>
        <v>5.4293333333333331</v>
      </c>
      <c r="BT275">
        <f t="shared" si="20"/>
        <v>11.773788617886179</v>
      </c>
      <c r="BU275">
        <v>2.4922405431619787</v>
      </c>
      <c r="BV275">
        <v>0.20736680911403443</v>
      </c>
      <c r="BW275">
        <v>2.4496247770289292</v>
      </c>
      <c r="BX275">
        <v>0.40763241187244786</v>
      </c>
      <c r="BY275">
        <v>0.21823299910151697</v>
      </c>
      <c r="BZ275">
        <v>0.16106237568839216</v>
      </c>
      <c r="CA275">
        <v>5.6176136407962183</v>
      </c>
      <c r="CB275">
        <v>143.97175360841763</v>
      </c>
      <c r="CC275">
        <v>41.651903378442412</v>
      </c>
      <c r="CD275">
        <v>14.466987401654135</v>
      </c>
      <c r="CE275">
        <v>3.9556275846057547</v>
      </c>
      <c r="CF275" s="25"/>
      <c r="CG275" s="25"/>
      <c r="CH275" s="25"/>
      <c r="CI275" s="25"/>
      <c r="CJ275" s="25"/>
      <c r="CK275" s="25"/>
      <c r="CL275" s="25"/>
      <c r="CM275" s="25"/>
      <c r="CN275" s="25"/>
      <c r="CO275" s="25"/>
      <c r="CP275" s="25">
        <v>1.1751467710371821</v>
      </c>
      <c r="CQ275" s="25">
        <v>0.1936888454011742</v>
      </c>
      <c r="CR275" s="25">
        <v>0.25610862635305026</v>
      </c>
      <c r="CS275" s="25">
        <v>6.8495292289367529E-2</v>
      </c>
      <c r="CT275" s="25">
        <v>6.0148310858656968E-2</v>
      </c>
      <c r="CU275" s="25">
        <v>7.8226712413755788</v>
      </c>
      <c r="CV275" s="25">
        <v>11.150270002802179</v>
      </c>
      <c r="CW275" s="25">
        <v>4.9217136484969002</v>
      </c>
      <c r="CX275" s="25">
        <v>83.755353268456119</v>
      </c>
      <c r="CY275" s="25">
        <v>12.191641983588154</v>
      </c>
    </row>
    <row r="276" spans="1:103">
      <c r="A276" t="s">
        <v>177</v>
      </c>
      <c r="B276" t="s">
        <v>1090</v>
      </c>
      <c r="C276" t="s">
        <v>168</v>
      </c>
      <c r="D276" t="s">
        <v>171</v>
      </c>
      <c r="E276" t="s">
        <v>959</v>
      </c>
      <c r="F276" t="s">
        <v>201</v>
      </c>
      <c r="G276" t="s">
        <v>277</v>
      </c>
      <c r="H276">
        <v>11.38209</v>
      </c>
      <c r="I276">
        <v>7.3389499999999996</v>
      </c>
      <c r="J276">
        <v>666</v>
      </c>
      <c r="K276" t="s">
        <v>108</v>
      </c>
      <c r="L276" s="18">
        <v>1.5</v>
      </c>
      <c r="M276" t="s">
        <v>328</v>
      </c>
      <c r="N276" t="s">
        <v>331</v>
      </c>
      <c r="O276">
        <v>2800</v>
      </c>
      <c r="P276" t="s">
        <v>159</v>
      </c>
      <c r="Q276">
        <v>600</v>
      </c>
      <c r="R276">
        <v>5800</v>
      </c>
      <c r="S276" t="s">
        <v>329</v>
      </c>
      <c r="T276">
        <v>6500</v>
      </c>
      <c r="U276" t="s">
        <v>337</v>
      </c>
      <c r="V276">
        <v>5300</v>
      </c>
      <c r="W276">
        <v>2015</v>
      </c>
      <c r="X276">
        <v>1</v>
      </c>
      <c r="Y276" s="19"/>
      <c r="Z276" s="24"/>
      <c r="AA276" s="25"/>
      <c r="AB276" s="26"/>
      <c r="AC276" s="25"/>
      <c r="AD276" s="27"/>
      <c r="AE276" s="27"/>
      <c r="AF276" s="27"/>
      <c r="AG276" s="25"/>
      <c r="AH276" s="25"/>
      <c r="AI276" s="25"/>
      <c r="AJ276" s="28"/>
      <c r="AK276" s="25"/>
      <c r="AL276" s="25"/>
      <c r="AM276" s="29"/>
      <c r="AN276" s="29"/>
      <c r="AO276" s="30"/>
      <c r="AP276" s="30"/>
      <c r="AQ276" s="31"/>
      <c r="AR276" s="28"/>
      <c r="AS276" s="28"/>
      <c r="AT276" t="s">
        <v>158</v>
      </c>
      <c r="AU276">
        <v>4</v>
      </c>
      <c r="AV276" t="s">
        <v>409</v>
      </c>
      <c r="AW276" t="s">
        <v>1006</v>
      </c>
      <c r="AX276" t="s">
        <v>1091</v>
      </c>
      <c r="AY276" s="19" t="s">
        <v>394</v>
      </c>
      <c r="AZ276" s="19" t="s">
        <v>394</v>
      </c>
      <c r="BA276" t="s">
        <v>402</v>
      </c>
      <c r="BB276" s="22">
        <v>42132</v>
      </c>
      <c r="BC276" s="15">
        <v>42195</v>
      </c>
      <c r="BD276" t="s">
        <v>161</v>
      </c>
      <c r="BE276">
        <v>33</v>
      </c>
      <c r="BF276">
        <v>28</v>
      </c>
      <c r="BG276">
        <v>6.48</v>
      </c>
      <c r="BH276">
        <v>2.12</v>
      </c>
      <c r="BI276">
        <v>0.46</v>
      </c>
      <c r="BJ276">
        <v>0.29199999999999998</v>
      </c>
      <c r="BK276">
        <v>6.8000000000000005E-2</v>
      </c>
      <c r="BL276">
        <v>10.3</v>
      </c>
      <c r="BM276">
        <f t="shared" si="18"/>
        <v>81.111111111111114</v>
      </c>
      <c r="BN276">
        <v>0.19900000000000001</v>
      </c>
      <c r="BO276">
        <v>21</v>
      </c>
      <c r="BP276">
        <f t="shared" si="22"/>
        <v>2016.263180827887</v>
      </c>
      <c r="BQ276">
        <f t="shared" si="21"/>
        <v>3456.0000000000005</v>
      </c>
      <c r="BR276">
        <f t="shared" si="19"/>
        <v>2.0162631808278872</v>
      </c>
      <c r="BS276">
        <f t="shared" si="19"/>
        <v>3.4560000000000004</v>
      </c>
      <c r="BT276">
        <f t="shared" si="20"/>
        <v>5.4722631808278877</v>
      </c>
      <c r="BU276">
        <v>2.9091778202676868</v>
      </c>
      <c r="BV276">
        <v>0.24532255607682982</v>
      </c>
      <c r="BW276">
        <v>2.4710679555281301</v>
      </c>
      <c r="BX276">
        <v>0.52863762509338907</v>
      </c>
      <c r="BY276">
        <v>0.23247572887902807</v>
      </c>
      <c r="BZ276">
        <v>0.17727094700171933</v>
      </c>
      <c r="CA276">
        <v>5.9718298559714542</v>
      </c>
      <c r="CB276">
        <v>140.21893006996723</v>
      </c>
      <c r="CC276">
        <v>43.152233525937568</v>
      </c>
      <c r="CD276">
        <v>13.84758116550408</v>
      </c>
      <c r="CE276">
        <v>3.1704998973429617</v>
      </c>
      <c r="CF276" s="25">
        <v>0.52502453385672232</v>
      </c>
      <c r="CG276" s="25">
        <v>5.4857703631010807E-2</v>
      </c>
      <c r="CH276" s="25">
        <v>1.0372414536193677</v>
      </c>
      <c r="CI276" s="25">
        <v>0.48639030583223064</v>
      </c>
      <c r="CJ276" s="25">
        <v>0.13350466162313882</v>
      </c>
      <c r="CK276" s="25">
        <v>12.974097783019435</v>
      </c>
      <c r="CL276" s="25">
        <v>67.596297733339696</v>
      </c>
      <c r="CM276" s="25">
        <v>12.391579636900875</v>
      </c>
      <c r="CN276" s="25">
        <v>135.77678853165835</v>
      </c>
      <c r="CO276" s="25">
        <v>10.376690128188763</v>
      </c>
      <c r="CP276" s="25">
        <v>1.4050279329608939</v>
      </c>
      <c r="CQ276" s="25">
        <v>0.26634078212290507</v>
      </c>
      <c r="CR276" s="25">
        <v>0.27051060630191637</v>
      </c>
      <c r="CS276" s="25">
        <v>6.8428856506351651E-2</v>
      </c>
      <c r="CT276" s="25">
        <v>6.0089971080908515E-2</v>
      </c>
      <c r="CU276" s="25">
        <v>7.8150837813936436</v>
      </c>
      <c r="CV276" s="25">
        <v>4.6389210117243476</v>
      </c>
      <c r="CW276" s="25">
        <v>2.0518279712029281</v>
      </c>
      <c r="CX276" s="25">
        <v>46.285150446546474</v>
      </c>
      <c r="CY276" s="25">
        <v>15.346004744195241</v>
      </c>
    </row>
    <row r="277" spans="1:103">
      <c r="A277" t="s">
        <v>177</v>
      </c>
      <c r="B277" t="s">
        <v>1090</v>
      </c>
      <c r="C277" t="s">
        <v>168</v>
      </c>
      <c r="D277" t="s">
        <v>171</v>
      </c>
      <c r="E277" t="s">
        <v>959</v>
      </c>
      <c r="F277" t="s">
        <v>201</v>
      </c>
      <c r="G277" t="s">
        <v>277</v>
      </c>
      <c r="H277">
        <v>11.38209</v>
      </c>
      <c r="I277">
        <v>7.3389499999999996</v>
      </c>
      <c r="J277">
        <v>666</v>
      </c>
      <c r="K277" t="s">
        <v>108</v>
      </c>
      <c r="L277" s="18">
        <v>1.5</v>
      </c>
      <c r="M277" t="s">
        <v>328</v>
      </c>
      <c r="N277" t="s">
        <v>331</v>
      </c>
      <c r="O277">
        <v>2800</v>
      </c>
      <c r="P277" t="s">
        <v>159</v>
      </c>
      <c r="Q277">
        <v>600</v>
      </c>
      <c r="R277">
        <v>5800</v>
      </c>
      <c r="S277" t="s">
        <v>329</v>
      </c>
      <c r="T277">
        <v>6500</v>
      </c>
      <c r="U277" t="s">
        <v>337</v>
      </c>
      <c r="V277">
        <v>5300</v>
      </c>
      <c r="W277">
        <v>2015</v>
      </c>
      <c r="X277">
        <v>1</v>
      </c>
      <c r="Y277" s="19"/>
      <c r="Z277" s="24"/>
      <c r="AA277" s="25"/>
      <c r="AB277" s="26"/>
      <c r="AC277" s="25"/>
      <c r="AD277" s="27"/>
      <c r="AE277" s="27"/>
      <c r="AF277" s="27"/>
      <c r="AG277" s="25"/>
      <c r="AH277" s="25"/>
      <c r="AI277" s="25"/>
      <c r="AJ277" s="28"/>
      <c r="AK277" s="25"/>
      <c r="AL277" s="25"/>
      <c r="AM277" s="29"/>
      <c r="AN277" s="29"/>
      <c r="AO277" s="30"/>
      <c r="AP277" s="30"/>
      <c r="AQ277" s="31"/>
      <c r="AR277" s="28"/>
      <c r="AS277" s="28"/>
      <c r="AT277" t="s">
        <v>159</v>
      </c>
      <c r="AU277">
        <v>5</v>
      </c>
      <c r="AV277" t="s">
        <v>409</v>
      </c>
      <c r="AW277" t="s">
        <v>1006</v>
      </c>
      <c r="AX277" t="s">
        <v>1091</v>
      </c>
      <c r="AY277" s="19" t="s">
        <v>394</v>
      </c>
      <c r="AZ277" s="19" t="s">
        <v>394</v>
      </c>
      <c r="BA277" t="s">
        <v>402</v>
      </c>
      <c r="BB277" s="22">
        <v>42132</v>
      </c>
      <c r="BC277" s="15">
        <v>42195</v>
      </c>
      <c r="BD277" t="s">
        <v>161</v>
      </c>
      <c r="BE277">
        <v>51</v>
      </c>
      <c r="BF277">
        <v>42</v>
      </c>
      <c r="BG277">
        <v>7.52</v>
      </c>
      <c r="BH277">
        <v>2.5</v>
      </c>
      <c r="BI277">
        <v>0.57999999999999996</v>
      </c>
      <c r="BJ277">
        <v>0.23400000000000001</v>
      </c>
      <c r="BK277">
        <v>4.8000000000000001E-2</v>
      </c>
      <c r="BL277">
        <v>10</v>
      </c>
      <c r="BM277">
        <f t="shared" si="18"/>
        <v>82.978723404255319</v>
      </c>
      <c r="BN277">
        <v>0.25700000000000001</v>
      </c>
      <c r="BO277">
        <v>20</v>
      </c>
      <c r="BP277">
        <f t="shared" si="22"/>
        <v>2440.5506883604503</v>
      </c>
      <c r="BQ277">
        <f t="shared" si="21"/>
        <v>4010.6666666666661</v>
      </c>
      <c r="BR277">
        <f t="shared" si="19"/>
        <v>2.4405506883604504</v>
      </c>
      <c r="BS277">
        <f t="shared" si="19"/>
        <v>4.0106666666666664</v>
      </c>
      <c r="BT277">
        <f t="shared" si="20"/>
        <v>6.4512173550271168</v>
      </c>
      <c r="BU277">
        <v>2.7342130065975496</v>
      </c>
      <c r="BV277">
        <v>0.23718418666754232</v>
      </c>
      <c r="BW277">
        <v>2.2930744548253221</v>
      </c>
      <c r="BX277">
        <v>0.39970889386141978</v>
      </c>
      <c r="BY277">
        <v>0.17565863908090859</v>
      </c>
      <c r="BZ277">
        <v>0.16431180400336998</v>
      </c>
      <c r="CA277">
        <v>5.785814130327263</v>
      </c>
      <c r="CB277">
        <v>126.5903604407093</v>
      </c>
      <c r="CC277">
        <v>45.259233834620524</v>
      </c>
      <c r="CD277">
        <v>13.835912895436575</v>
      </c>
      <c r="CE277">
        <v>3.8444613487702015</v>
      </c>
      <c r="CF277" s="25">
        <v>0.73931226765799263</v>
      </c>
      <c r="CG277" s="25">
        <v>9.7676579925650556E-2</v>
      </c>
      <c r="CH277" s="25">
        <v>1.4820227110570294</v>
      </c>
      <c r="CI277" s="25">
        <v>0.191151684614074</v>
      </c>
      <c r="CJ277" s="25">
        <v>8.7892766466585059E-2</v>
      </c>
      <c r="CK277" s="25">
        <v>11.217932693720815</v>
      </c>
      <c r="CL277" s="25">
        <v>22.294113749337175</v>
      </c>
      <c r="CM277" s="25">
        <v>8.08571687645148</v>
      </c>
      <c r="CN277" s="25">
        <v>168.07558905413214</v>
      </c>
      <c r="CO277" s="25">
        <v>7.8179519761925702</v>
      </c>
      <c r="CP277" s="25"/>
      <c r="CQ277" s="25"/>
      <c r="CR277" s="25"/>
      <c r="CS277" s="25"/>
      <c r="CT277" s="25"/>
      <c r="CU277" s="25"/>
      <c r="CV277" s="25"/>
      <c r="CW277" s="25"/>
      <c r="CX277" s="25"/>
      <c r="CY277" s="25"/>
    </row>
    <row r="278" spans="1:103">
      <c r="A278" t="s">
        <v>177</v>
      </c>
      <c r="B278" t="s">
        <v>1090</v>
      </c>
      <c r="C278" t="s">
        <v>168</v>
      </c>
      <c r="D278" t="s">
        <v>171</v>
      </c>
      <c r="E278" t="s">
        <v>959</v>
      </c>
      <c r="F278" t="s">
        <v>201</v>
      </c>
      <c r="G278" t="s">
        <v>277</v>
      </c>
      <c r="H278">
        <v>11.38209</v>
      </c>
      <c r="I278">
        <v>7.3389499999999996</v>
      </c>
      <c r="J278">
        <v>666</v>
      </c>
      <c r="K278" t="s">
        <v>108</v>
      </c>
      <c r="L278" s="18">
        <v>1.5</v>
      </c>
      <c r="M278" t="s">
        <v>328</v>
      </c>
      <c r="N278" t="s">
        <v>331</v>
      </c>
      <c r="O278">
        <v>2800</v>
      </c>
      <c r="P278" t="s">
        <v>159</v>
      </c>
      <c r="Q278">
        <v>600</v>
      </c>
      <c r="R278">
        <v>5800</v>
      </c>
      <c r="S278" t="s">
        <v>329</v>
      </c>
      <c r="T278">
        <v>6500</v>
      </c>
      <c r="U278" t="s">
        <v>337</v>
      </c>
      <c r="V278">
        <v>5300</v>
      </c>
      <c r="W278">
        <v>2015</v>
      </c>
      <c r="X278">
        <v>1</v>
      </c>
      <c r="Y278" s="19"/>
      <c r="Z278" s="24"/>
      <c r="AA278" s="25"/>
      <c r="AB278" s="26"/>
      <c r="AC278" s="25"/>
      <c r="AD278" s="27"/>
      <c r="AE278" s="27"/>
      <c r="AF278" s="27"/>
      <c r="AG278" s="25"/>
      <c r="AH278" s="25"/>
      <c r="AI278" s="25"/>
      <c r="AJ278" s="28"/>
      <c r="AK278" s="25"/>
      <c r="AL278" s="25"/>
      <c r="AM278" s="29"/>
      <c r="AN278" s="29"/>
      <c r="AO278" s="30"/>
      <c r="AP278" s="30"/>
      <c r="AQ278" s="31"/>
      <c r="AR278" s="28"/>
      <c r="AS278" s="28"/>
      <c r="AT278" t="s">
        <v>160</v>
      </c>
      <c r="AU278">
        <v>6</v>
      </c>
      <c r="AV278" t="s">
        <v>409</v>
      </c>
      <c r="AW278" t="s">
        <v>1006</v>
      </c>
      <c r="AX278" t="s">
        <v>1091</v>
      </c>
      <c r="AY278" s="19" t="s">
        <v>394</v>
      </c>
      <c r="AZ278" s="19" t="s">
        <v>394</v>
      </c>
      <c r="BA278" t="s">
        <v>402</v>
      </c>
      <c r="BB278" s="22">
        <v>42132</v>
      </c>
      <c r="BC278" s="15">
        <v>42195</v>
      </c>
      <c r="BD278" t="s">
        <v>161</v>
      </c>
      <c r="BE278">
        <v>26</v>
      </c>
      <c r="BF278">
        <v>26</v>
      </c>
      <c r="BG278">
        <v>9.56</v>
      </c>
      <c r="BH278">
        <v>5.38</v>
      </c>
      <c r="BI278">
        <v>0.98</v>
      </c>
      <c r="BJ278">
        <v>0.41499999999999998</v>
      </c>
      <c r="BK278">
        <v>0.10199999999999999</v>
      </c>
      <c r="BL278">
        <v>10.7</v>
      </c>
      <c r="BM278">
        <f t="shared" ref="BM278:BM347" si="23">((BJ278)/(BJ278+BK278))*100</f>
        <v>80.270793036750476</v>
      </c>
      <c r="BN278">
        <v>0.129</v>
      </c>
      <c r="BO278">
        <v>27.1</v>
      </c>
      <c r="BP278">
        <f t="shared" si="22"/>
        <v>5041.1527035056442</v>
      </c>
      <c r="BQ278">
        <f t="shared" si="21"/>
        <v>5098.666666666667</v>
      </c>
      <c r="BR278">
        <f t="shared" ref="BR278:BS347" si="24">BP278/1000</f>
        <v>5.0411527035056443</v>
      </c>
      <c r="BS278">
        <f t="shared" si="24"/>
        <v>5.0986666666666673</v>
      </c>
      <c r="BT278">
        <f t="shared" ref="BT278:BT347" si="25">BR278+BS278</f>
        <v>10.139819370172312</v>
      </c>
      <c r="CF278" s="25">
        <v>0.65411298315163524</v>
      </c>
      <c r="CG278" s="25">
        <v>4.6456888007928639E-2</v>
      </c>
      <c r="CH278" s="25">
        <v>0.9683407949103211</v>
      </c>
      <c r="CI278" s="25">
        <v>0.15368152216791128</v>
      </c>
      <c r="CJ278" s="25">
        <v>9.4353788641774211E-2</v>
      </c>
      <c r="CK278" s="25">
        <v>28.036028545967817</v>
      </c>
      <c r="CL278" s="25">
        <v>50.010678535859782</v>
      </c>
      <c r="CM278" s="25">
        <v>3.8489774639960466</v>
      </c>
      <c r="CN278" s="25">
        <v>300.6970320091628</v>
      </c>
      <c r="CO278" s="25">
        <v>10.285622150466969</v>
      </c>
      <c r="CP278" s="25">
        <v>1.2769585253456222</v>
      </c>
      <c r="CQ278" s="25">
        <v>0.17479262672811063</v>
      </c>
      <c r="CR278" s="25">
        <v>0.22415629357039532</v>
      </c>
      <c r="CS278" s="25">
        <v>0.13986123144821158</v>
      </c>
      <c r="CT278" s="25">
        <v>5.5667686644789341E-2</v>
      </c>
      <c r="CU278" s="25">
        <v>12.880883089183499</v>
      </c>
      <c r="CV278" s="25">
        <v>7.8019335009168982</v>
      </c>
      <c r="CW278" s="25">
        <v>2.9750697401826947</v>
      </c>
      <c r="CX278" s="25">
        <v>36.552137801436949</v>
      </c>
      <c r="CY278" s="25">
        <v>13.615409091778995</v>
      </c>
    </row>
    <row r="279" spans="1:103">
      <c r="A279" t="s">
        <v>177</v>
      </c>
      <c r="B279" t="s">
        <v>1090</v>
      </c>
      <c r="C279" t="s">
        <v>168</v>
      </c>
      <c r="D279" t="s">
        <v>171</v>
      </c>
      <c r="E279" t="s">
        <v>959</v>
      </c>
      <c r="F279" t="s">
        <v>201</v>
      </c>
      <c r="G279" t="s">
        <v>278</v>
      </c>
      <c r="H279">
        <v>11.382289999999999</v>
      </c>
      <c r="I279">
        <v>7.34009</v>
      </c>
      <c r="J279">
        <v>665</v>
      </c>
      <c r="K279" t="s">
        <v>109</v>
      </c>
      <c r="L279" s="18">
        <v>2</v>
      </c>
      <c r="M279" t="s">
        <v>328</v>
      </c>
      <c r="N279" t="s">
        <v>331</v>
      </c>
      <c r="O279">
        <v>2500</v>
      </c>
      <c r="P279" t="s">
        <v>159</v>
      </c>
      <c r="Q279">
        <v>700</v>
      </c>
      <c r="R279">
        <v>7000</v>
      </c>
      <c r="S279" t="s">
        <v>329</v>
      </c>
      <c r="T279">
        <v>5500</v>
      </c>
      <c r="U279" t="s">
        <v>337</v>
      </c>
      <c r="V279">
        <v>3800</v>
      </c>
      <c r="W279">
        <v>2015</v>
      </c>
      <c r="X279">
        <v>1</v>
      </c>
      <c r="Y279" s="19" t="s">
        <v>394</v>
      </c>
      <c r="Z279" s="24">
        <v>5.9</v>
      </c>
      <c r="AA279" s="25">
        <v>0.58309024986058633</v>
      </c>
      <c r="AB279" s="26">
        <v>4.5888191164642655E-2</v>
      </c>
      <c r="AC279" s="25">
        <v>2.0581199999999997</v>
      </c>
      <c r="AD279" s="27">
        <v>44.8</v>
      </c>
      <c r="AE279" s="27">
        <v>35.200000000000003</v>
      </c>
      <c r="AF279" s="27">
        <v>20</v>
      </c>
      <c r="AG279" s="25">
        <v>2.4376724449600076</v>
      </c>
      <c r="AH279" s="25">
        <v>0.59154379629327714</v>
      </c>
      <c r="AI279" s="25">
        <v>0.11173071146637854</v>
      </c>
      <c r="AJ279" s="28">
        <v>4.8324756449170531E-2</v>
      </c>
      <c r="AK279" s="25">
        <v>0</v>
      </c>
      <c r="AL279" s="25">
        <f t="shared" si="5"/>
        <v>3.1892717091688336</v>
      </c>
      <c r="AM279" s="29">
        <v>3.2847719585688924</v>
      </c>
      <c r="AN279" s="29">
        <v>1.6290387995133151</v>
      </c>
      <c r="AO279" s="30">
        <v>24.702022820754046</v>
      </c>
      <c r="AP279" s="30">
        <v>202.87379468112627</v>
      </c>
      <c r="AQ279" s="31">
        <v>1.5808443760649609</v>
      </c>
      <c r="AR279" s="28">
        <v>2.0965999999999999E-2</v>
      </c>
      <c r="AS279" s="28">
        <v>7.0782800000000003</v>
      </c>
      <c r="AT279" t="s">
        <v>155</v>
      </c>
      <c r="AU279">
        <v>1</v>
      </c>
      <c r="AV279" t="s">
        <v>409</v>
      </c>
      <c r="AW279" t="s">
        <v>1006</v>
      </c>
      <c r="AX279" t="s">
        <v>1091</v>
      </c>
      <c r="AY279" s="19" t="s">
        <v>394</v>
      </c>
      <c r="AZ279" s="19" t="s">
        <v>394</v>
      </c>
      <c r="BA279" t="s">
        <v>402</v>
      </c>
      <c r="BB279" s="22">
        <v>42132</v>
      </c>
      <c r="BC279" s="15">
        <v>42195</v>
      </c>
      <c r="BD279" t="s">
        <v>161</v>
      </c>
      <c r="BE279">
        <v>50</v>
      </c>
      <c r="BF279">
        <v>41</v>
      </c>
      <c r="BG279">
        <v>6.3</v>
      </c>
      <c r="BH279">
        <v>6.48</v>
      </c>
      <c r="BI279">
        <v>0.57999999999999996</v>
      </c>
      <c r="BJ279">
        <v>0.24</v>
      </c>
      <c r="BK279">
        <v>5.7000000000000002E-2</v>
      </c>
      <c r="BL279">
        <v>10.1</v>
      </c>
      <c r="BM279">
        <f t="shared" si="23"/>
        <v>80.808080808080803</v>
      </c>
      <c r="BN279">
        <v>0.10199999999999999</v>
      </c>
      <c r="BO279">
        <v>18.3</v>
      </c>
      <c r="BP279">
        <f t="shared" si="22"/>
        <v>6153.5828877005342</v>
      </c>
      <c r="BQ279">
        <f t="shared" si="21"/>
        <v>3360</v>
      </c>
      <c r="BR279">
        <f t="shared" si="24"/>
        <v>6.1535828877005345</v>
      </c>
      <c r="BS279">
        <f t="shared" si="24"/>
        <v>3.36</v>
      </c>
      <c r="BT279">
        <f t="shared" si="25"/>
        <v>9.5135828877005348</v>
      </c>
      <c r="BU279">
        <v>2.6188362919132149</v>
      </c>
      <c r="BV279">
        <v>0.15518337338450425</v>
      </c>
      <c r="BW279">
        <v>2.6459338870816667</v>
      </c>
      <c r="BX279">
        <v>0.34703249000306824</v>
      </c>
      <c r="BY279">
        <v>0.13429999435630588</v>
      </c>
      <c r="BZ279">
        <v>0.11802210154636786</v>
      </c>
      <c r="CA279">
        <v>4.0036818435228918</v>
      </c>
      <c r="CB279">
        <v>119.68804120566107</v>
      </c>
      <c r="CC279">
        <v>28.833989359096865</v>
      </c>
      <c r="CD279">
        <v>9.7570381317331805</v>
      </c>
      <c r="CE279">
        <v>2.9692881664394766</v>
      </c>
      <c r="CF279" s="25">
        <v>0.52163225172074734</v>
      </c>
      <c r="CG279" s="25">
        <v>7.4532940019665678E-2</v>
      </c>
      <c r="CH279" s="25">
        <v>0.92259069802833293</v>
      </c>
      <c r="CI279" s="25">
        <v>0.24492852156477107</v>
      </c>
      <c r="CJ279" s="25">
        <v>0.14985131999778781</v>
      </c>
      <c r="CK279" s="25">
        <v>17.320854105607307</v>
      </c>
      <c r="CL279" s="25">
        <v>39.610114761805491</v>
      </c>
      <c r="CM279" s="25">
        <v>8.1300553039893497</v>
      </c>
      <c r="CN279" s="25">
        <v>137.60429266443742</v>
      </c>
      <c r="CO279" s="25">
        <v>10.516356445965979</v>
      </c>
      <c r="CP279" s="25">
        <v>1.1854146806482364</v>
      </c>
      <c r="CQ279" s="25">
        <v>0.17197330791229745</v>
      </c>
      <c r="CR279" s="25">
        <v>0.27209408302173249</v>
      </c>
      <c r="CS279" s="25">
        <v>0.10549598598728194</v>
      </c>
      <c r="CT279" s="25">
        <v>6.8185967459620508E-2</v>
      </c>
      <c r="CU279" s="25">
        <v>19.958657678209789</v>
      </c>
      <c r="CV279" s="25">
        <v>7.9313314223955205</v>
      </c>
      <c r="CW279" s="25">
        <v>1.1033190727841788</v>
      </c>
      <c r="CX279" s="25">
        <v>27.762343838927197</v>
      </c>
      <c r="CY279" s="25">
        <v>18.638545256399446</v>
      </c>
    </row>
    <row r="280" spans="1:103">
      <c r="A280" t="s">
        <v>177</v>
      </c>
      <c r="B280" t="s">
        <v>1090</v>
      </c>
      <c r="C280" t="s">
        <v>168</v>
      </c>
      <c r="D280" t="s">
        <v>171</v>
      </c>
      <c r="E280" t="s">
        <v>959</v>
      </c>
      <c r="F280" t="s">
        <v>201</v>
      </c>
      <c r="G280" t="s">
        <v>278</v>
      </c>
      <c r="H280">
        <v>11.382289999999999</v>
      </c>
      <c r="I280">
        <v>7.34009</v>
      </c>
      <c r="J280">
        <v>665</v>
      </c>
      <c r="K280" t="s">
        <v>109</v>
      </c>
      <c r="L280" s="18">
        <v>2</v>
      </c>
      <c r="M280" t="s">
        <v>328</v>
      </c>
      <c r="N280" t="s">
        <v>331</v>
      </c>
      <c r="O280">
        <v>2500</v>
      </c>
      <c r="P280" t="s">
        <v>159</v>
      </c>
      <c r="Q280">
        <v>700</v>
      </c>
      <c r="R280">
        <v>7000</v>
      </c>
      <c r="S280" t="s">
        <v>329</v>
      </c>
      <c r="T280">
        <v>5500</v>
      </c>
      <c r="U280" t="s">
        <v>337</v>
      </c>
      <c r="V280">
        <v>3800</v>
      </c>
      <c r="W280">
        <v>2015</v>
      </c>
      <c r="X280">
        <v>1</v>
      </c>
      <c r="Y280" s="19"/>
      <c r="Z280" s="24"/>
      <c r="AA280" s="25"/>
      <c r="AB280" s="26"/>
      <c r="AC280" s="25"/>
      <c r="AD280" s="27"/>
      <c r="AE280" s="27"/>
      <c r="AF280" s="27"/>
      <c r="AG280" s="25"/>
      <c r="AH280" s="25"/>
      <c r="AI280" s="25"/>
      <c r="AJ280" s="28"/>
      <c r="AK280" s="25"/>
      <c r="AL280" s="25"/>
      <c r="AM280" s="29"/>
      <c r="AN280" s="29"/>
      <c r="AO280" s="30"/>
      <c r="AP280" s="30"/>
      <c r="AQ280" s="31"/>
      <c r="AR280" s="28"/>
      <c r="AS280" s="28"/>
      <c r="AT280" t="s">
        <v>156</v>
      </c>
      <c r="AU280">
        <v>2</v>
      </c>
      <c r="AV280" t="s">
        <v>409</v>
      </c>
      <c r="AW280" t="s">
        <v>1006</v>
      </c>
      <c r="AX280" t="s">
        <v>1091</v>
      </c>
      <c r="AY280" s="19" t="s">
        <v>394</v>
      </c>
      <c r="AZ280" s="19" t="s">
        <v>394</v>
      </c>
      <c r="BA280" t="s">
        <v>402</v>
      </c>
      <c r="BB280" s="22">
        <v>42132</v>
      </c>
      <c r="BC280" s="15">
        <v>42195</v>
      </c>
      <c r="BD280" t="s">
        <v>161</v>
      </c>
      <c r="BE280">
        <v>47</v>
      </c>
      <c r="BF280">
        <v>40</v>
      </c>
      <c r="BG280">
        <v>8.3000000000000007</v>
      </c>
      <c r="BH280">
        <v>3.16</v>
      </c>
      <c r="BI280">
        <v>0.96</v>
      </c>
      <c r="BJ280">
        <v>0.45200000000000001</v>
      </c>
      <c r="BK280">
        <v>6.6000000000000003E-2</v>
      </c>
      <c r="BL280">
        <v>9.3000000000000007</v>
      </c>
      <c r="BM280">
        <f t="shared" si="23"/>
        <v>87.25868725868726</v>
      </c>
      <c r="BN280">
        <v>0.29399999999999998</v>
      </c>
      <c r="BO280">
        <v>23.4</v>
      </c>
      <c r="BP280">
        <f t="shared" si="22"/>
        <v>3269.2008983773694</v>
      </c>
      <c r="BQ280">
        <f t="shared" si="21"/>
        <v>4426.666666666667</v>
      </c>
      <c r="BR280">
        <f t="shared" si="24"/>
        <v>3.2692008983773695</v>
      </c>
      <c r="BS280">
        <f t="shared" si="24"/>
        <v>4.4266666666666667</v>
      </c>
      <c r="BT280">
        <f t="shared" si="25"/>
        <v>7.6958675650440362</v>
      </c>
      <c r="BU280">
        <v>2.3351063829787231</v>
      </c>
      <c r="BV280">
        <v>0.20935312423332642</v>
      </c>
      <c r="BW280">
        <v>2.0946184605972311</v>
      </c>
      <c r="BX280">
        <v>0.41202096026149837</v>
      </c>
      <c r="BY280">
        <v>0.19344546731502493</v>
      </c>
      <c r="BZ280">
        <v>0.12459445628589774</v>
      </c>
      <c r="CA280">
        <v>4.4475994540110175</v>
      </c>
      <c r="CB280">
        <v>126.25431817122544</v>
      </c>
      <c r="CC280">
        <v>35.765980209426409</v>
      </c>
      <c r="CD280">
        <v>9.96608845744265</v>
      </c>
      <c r="CE280">
        <v>3.1891564882338019</v>
      </c>
      <c r="CF280" s="25">
        <v>0.8350515463917525</v>
      </c>
      <c r="CG280" s="25">
        <v>0.11115276476101218</v>
      </c>
      <c r="CH280" s="25">
        <v>1.217369560419906</v>
      </c>
      <c r="CI280" s="25">
        <v>0.20996911692869077</v>
      </c>
      <c r="CJ280" s="25">
        <v>0.10952848182323267</v>
      </c>
      <c r="CK280" s="25">
        <v>14.093953783016008</v>
      </c>
      <c r="CL280" s="25">
        <v>28.163706472055139</v>
      </c>
      <c r="CM280" s="25">
        <v>8.1381691316380405</v>
      </c>
      <c r="CN280" s="25">
        <v>201.87880703465024</v>
      </c>
      <c r="CO280" s="25">
        <v>7.8686672335231602</v>
      </c>
      <c r="CP280" s="25">
        <v>1.3959107806691449</v>
      </c>
      <c r="CQ280" s="25">
        <v>0.23694237918215616</v>
      </c>
      <c r="CR280" s="25">
        <v>0.32193270137649854</v>
      </c>
      <c r="CS280" s="25">
        <v>0.10738171364147367</v>
      </c>
      <c r="CT280" s="25">
        <v>7.7345448383258547E-2</v>
      </c>
      <c r="CU280" s="25">
        <v>14.209193884755853</v>
      </c>
      <c r="CV280" s="25">
        <v>8.0731029870460862</v>
      </c>
      <c r="CW280" s="25">
        <v>3.0784733557799089</v>
      </c>
      <c r="CX280" s="25">
        <v>28.258592288878226</v>
      </c>
      <c r="CY280" s="25">
        <v>18.971706939234789</v>
      </c>
    </row>
    <row r="281" spans="1:103">
      <c r="A281" t="s">
        <v>177</v>
      </c>
      <c r="B281" t="s">
        <v>1090</v>
      </c>
      <c r="C281" t="s">
        <v>168</v>
      </c>
      <c r="D281" t="s">
        <v>171</v>
      </c>
      <c r="E281" t="s">
        <v>959</v>
      </c>
      <c r="F281" t="s">
        <v>201</v>
      </c>
      <c r="G281" t="s">
        <v>278</v>
      </c>
      <c r="H281">
        <v>11.382289999999999</v>
      </c>
      <c r="I281">
        <v>7.34009</v>
      </c>
      <c r="J281">
        <v>665</v>
      </c>
      <c r="K281" t="s">
        <v>109</v>
      </c>
      <c r="L281" s="18">
        <v>2</v>
      </c>
      <c r="M281" t="s">
        <v>328</v>
      </c>
      <c r="N281" t="s">
        <v>331</v>
      </c>
      <c r="O281">
        <v>2500</v>
      </c>
      <c r="P281" t="s">
        <v>159</v>
      </c>
      <c r="Q281">
        <v>700</v>
      </c>
      <c r="R281">
        <v>7000</v>
      </c>
      <c r="S281" t="s">
        <v>329</v>
      </c>
      <c r="T281">
        <v>5500</v>
      </c>
      <c r="U281" t="s">
        <v>337</v>
      </c>
      <c r="V281">
        <v>3800</v>
      </c>
      <c r="W281">
        <v>2015</v>
      </c>
      <c r="X281">
        <v>1</v>
      </c>
      <c r="Y281" s="19"/>
      <c r="Z281" s="24"/>
      <c r="AA281" s="25"/>
      <c r="AB281" s="26"/>
      <c r="AC281" s="25"/>
      <c r="AD281" s="27"/>
      <c r="AE281" s="27"/>
      <c r="AF281" s="27"/>
      <c r="AG281" s="25"/>
      <c r="AH281" s="25"/>
      <c r="AI281" s="25"/>
      <c r="AJ281" s="28"/>
      <c r="AK281" s="25"/>
      <c r="AL281" s="25"/>
      <c r="AM281" s="29"/>
      <c r="AN281" s="29"/>
      <c r="AO281" s="30"/>
      <c r="AP281" s="30"/>
      <c r="AQ281" s="31"/>
      <c r="AR281" s="28"/>
      <c r="AS281" s="28"/>
      <c r="AT281" t="s">
        <v>157</v>
      </c>
      <c r="AU281">
        <v>3</v>
      </c>
      <c r="AV281" t="s">
        <v>409</v>
      </c>
      <c r="AW281" t="s">
        <v>1006</v>
      </c>
      <c r="AX281" t="s">
        <v>1091</v>
      </c>
      <c r="AY281" s="19" t="s">
        <v>394</v>
      </c>
      <c r="AZ281" s="19" t="s">
        <v>394</v>
      </c>
      <c r="BA281" t="s">
        <v>402</v>
      </c>
      <c r="BB281" s="22">
        <v>42132</v>
      </c>
      <c r="BC281" s="15">
        <v>42195</v>
      </c>
      <c r="BD281" t="s">
        <v>161</v>
      </c>
      <c r="BE281">
        <v>42</v>
      </c>
      <c r="BF281">
        <v>42</v>
      </c>
      <c r="BG281">
        <v>9.24</v>
      </c>
      <c r="BH281">
        <v>4.3</v>
      </c>
      <c r="BI281">
        <v>0.66</v>
      </c>
      <c r="BJ281">
        <v>0.27600000000000002</v>
      </c>
      <c r="BK281">
        <v>4.8000000000000001E-2</v>
      </c>
      <c r="BL281">
        <v>10.3</v>
      </c>
      <c r="BM281">
        <f t="shared" si="23"/>
        <v>85.18518518518519</v>
      </c>
      <c r="BN281">
        <v>0.123</v>
      </c>
      <c r="BO281">
        <v>20</v>
      </c>
      <c r="BP281">
        <f t="shared" si="22"/>
        <v>4295.0036310820633</v>
      </c>
      <c r="BQ281">
        <f t="shared" si="21"/>
        <v>4928</v>
      </c>
      <c r="BR281">
        <f t="shared" si="24"/>
        <v>4.2950036310820634</v>
      </c>
      <c r="BS281">
        <f t="shared" si="24"/>
        <v>4.9279999999999999</v>
      </c>
      <c r="BT281">
        <f t="shared" si="25"/>
        <v>9.2230036310820633</v>
      </c>
      <c r="BU281">
        <v>2.7106796116504857</v>
      </c>
      <c r="BV281">
        <v>0.16017226837910845</v>
      </c>
      <c r="BW281">
        <v>2.5103556883110145</v>
      </c>
      <c r="BX281">
        <v>0.37022527419404899</v>
      </c>
      <c r="BY281">
        <v>0.15437102743705591</v>
      </c>
      <c r="BZ281">
        <v>0.15442022599773764</v>
      </c>
      <c r="CA281">
        <v>5.0880195402375303</v>
      </c>
      <c r="CB281">
        <v>128.26063147120087</v>
      </c>
      <c r="CC281">
        <v>78.084082714367824</v>
      </c>
      <c r="CD281">
        <v>15.661907794921017</v>
      </c>
      <c r="CE281">
        <v>3.4924434594689213</v>
      </c>
      <c r="CF281" s="25">
        <v>0.53825136612021862</v>
      </c>
      <c r="CG281" s="25">
        <v>4.4831511839708571E-2</v>
      </c>
      <c r="CH281" s="25">
        <v>0.63670248468927382</v>
      </c>
      <c r="CI281" s="25">
        <v>0.19181738699830211</v>
      </c>
      <c r="CJ281" s="25">
        <v>0.11081655860795278</v>
      </c>
      <c r="CK281" s="25">
        <v>13.587507783200321</v>
      </c>
      <c r="CL281" s="25">
        <v>45.275060854119253</v>
      </c>
      <c r="CM281" s="25">
        <v>12.533373831750986</v>
      </c>
      <c r="CN281" s="25">
        <v>107.28476277884086</v>
      </c>
      <c r="CO281" s="25">
        <v>7.8451786746171202</v>
      </c>
      <c r="CP281" s="25">
        <v>1.1438095238095241</v>
      </c>
      <c r="CQ281" s="25">
        <v>0.24604761904761902</v>
      </c>
      <c r="CR281" s="25">
        <v>0.28403293917411016</v>
      </c>
      <c r="CS281" s="25">
        <v>0.14450709287956021</v>
      </c>
      <c r="CT281" s="25">
        <v>7.0619008290079846E-2</v>
      </c>
      <c r="CU281" s="25">
        <v>11.543934832216532</v>
      </c>
      <c r="CV281" s="25">
        <v>8.0610953970802264</v>
      </c>
      <c r="CW281" s="25">
        <v>1.1213704011936374</v>
      </c>
      <c r="CX281" s="25">
        <v>9.1222253126347024</v>
      </c>
      <c r="CY281" s="25">
        <v>20.57790011573821</v>
      </c>
    </row>
    <row r="282" spans="1:103">
      <c r="A282" t="s">
        <v>177</v>
      </c>
      <c r="B282" t="s">
        <v>1090</v>
      </c>
      <c r="C282" t="s">
        <v>168</v>
      </c>
      <c r="D282" t="s">
        <v>171</v>
      </c>
      <c r="E282" t="s">
        <v>959</v>
      </c>
      <c r="F282" t="s">
        <v>201</v>
      </c>
      <c r="G282" t="s">
        <v>278</v>
      </c>
      <c r="H282">
        <v>11.382289999999999</v>
      </c>
      <c r="I282">
        <v>7.34009</v>
      </c>
      <c r="J282">
        <v>665</v>
      </c>
      <c r="K282" t="s">
        <v>109</v>
      </c>
      <c r="L282" s="18">
        <v>2</v>
      </c>
      <c r="M282" t="s">
        <v>328</v>
      </c>
      <c r="N282" t="s">
        <v>331</v>
      </c>
      <c r="O282">
        <v>2500</v>
      </c>
      <c r="P282" t="s">
        <v>159</v>
      </c>
      <c r="Q282">
        <v>700</v>
      </c>
      <c r="R282">
        <v>7000</v>
      </c>
      <c r="S282" t="s">
        <v>329</v>
      </c>
      <c r="T282">
        <v>5500</v>
      </c>
      <c r="U282" t="s">
        <v>337</v>
      </c>
      <c r="V282">
        <v>3800</v>
      </c>
      <c r="W282">
        <v>2015</v>
      </c>
      <c r="X282">
        <v>1</v>
      </c>
      <c r="Y282" s="19"/>
      <c r="Z282" s="24"/>
      <c r="AA282" s="25"/>
      <c r="AB282" s="26"/>
      <c r="AC282" s="25"/>
      <c r="AD282" s="27"/>
      <c r="AE282" s="27"/>
      <c r="AF282" s="27"/>
      <c r="AG282" s="25"/>
      <c r="AH282" s="25"/>
      <c r="AI282" s="25"/>
      <c r="AJ282" s="28"/>
      <c r="AK282" s="25"/>
      <c r="AL282" s="25"/>
      <c r="AM282" s="29"/>
      <c r="AN282" s="29"/>
      <c r="AO282" s="30"/>
      <c r="AP282" s="30"/>
      <c r="AQ282" s="31"/>
      <c r="AR282" s="28"/>
      <c r="AS282" s="28"/>
      <c r="AT282" t="s">
        <v>158</v>
      </c>
      <c r="AU282">
        <v>4</v>
      </c>
      <c r="AV282" t="s">
        <v>409</v>
      </c>
      <c r="AW282" t="s">
        <v>1006</v>
      </c>
      <c r="AX282" t="s">
        <v>1091</v>
      </c>
      <c r="AY282" s="19" t="s">
        <v>394</v>
      </c>
      <c r="AZ282" s="19" t="s">
        <v>394</v>
      </c>
      <c r="BA282" t="s">
        <v>402</v>
      </c>
      <c r="BB282" s="22">
        <v>42132</v>
      </c>
      <c r="BC282" s="15">
        <v>42195</v>
      </c>
      <c r="BD282" t="s">
        <v>161</v>
      </c>
      <c r="BE282">
        <v>53</v>
      </c>
      <c r="BF282">
        <v>44</v>
      </c>
      <c r="BG282">
        <v>11.04</v>
      </c>
      <c r="BH282">
        <v>7.5</v>
      </c>
      <c r="BI282">
        <v>0.94</v>
      </c>
      <c r="BJ282">
        <v>0.55400000000000005</v>
      </c>
      <c r="BK282">
        <v>0.06</v>
      </c>
      <c r="BL282">
        <v>10</v>
      </c>
      <c r="BM282">
        <f t="shared" si="23"/>
        <v>90.22801302931596</v>
      </c>
      <c r="BN282">
        <v>0.19600000000000001</v>
      </c>
      <c r="BO282">
        <v>26</v>
      </c>
      <c r="BP282">
        <f t="shared" si="22"/>
        <v>7961.295267292584</v>
      </c>
      <c r="BQ282">
        <f t="shared" si="21"/>
        <v>5887.9999999999991</v>
      </c>
      <c r="BR282">
        <f t="shared" si="24"/>
        <v>7.9612952672925843</v>
      </c>
      <c r="BS282">
        <f t="shared" si="24"/>
        <v>5.887999999999999</v>
      </c>
      <c r="BT282">
        <f t="shared" si="25"/>
        <v>13.849295267292582</v>
      </c>
      <c r="BU282">
        <v>2.6136571952337304</v>
      </c>
      <c r="BV282">
        <v>0.24263720098725799</v>
      </c>
      <c r="BW282">
        <v>2.0427237169070764</v>
      </c>
      <c r="BX282">
        <v>0.53635250740630114</v>
      </c>
      <c r="BY282">
        <v>0.25349137770861913</v>
      </c>
      <c r="BZ282">
        <v>0.14460030228347892</v>
      </c>
      <c r="CA282">
        <v>5.4721280695652501</v>
      </c>
      <c r="CB282">
        <v>135.84616040845887</v>
      </c>
      <c r="CC282">
        <v>66.106425402225767</v>
      </c>
      <c r="CD282">
        <v>11.832415847552413</v>
      </c>
      <c r="CE282">
        <v>2.4525190782565458</v>
      </c>
      <c r="CF282" s="25">
        <v>0.46558252427184466</v>
      </c>
      <c r="CG282" s="25">
        <v>5.8155339805825254E-2</v>
      </c>
      <c r="CH282" s="25">
        <v>1.1819809104076997</v>
      </c>
      <c r="CI282" s="25">
        <v>0.13569467951777794</v>
      </c>
      <c r="CJ282" s="25">
        <v>8.7465123614549375E-2</v>
      </c>
      <c r="CK282" s="25">
        <v>32.599583733204341</v>
      </c>
      <c r="CL282" s="25">
        <v>100.66632384915413</v>
      </c>
      <c r="CM282" s="25">
        <v>12.205465795455176</v>
      </c>
      <c r="CN282" s="25">
        <v>104.47789398520841</v>
      </c>
      <c r="CO282" s="25">
        <v>11.506000639713795</v>
      </c>
      <c r="CP282" s="25">
        <v>1.2690029615004936</v>
      </c>
      <c r="CQ282" s="25">
        <v>0.15671273445212242</v>
      </c>
      <c r="CR282" s="25">
        <v>0.35532684614478721</v>
      </c>
      <c r="CS282" s="25">
        <v>0.10616925443000882</v>
      </c>
      <c r="CT282" s="25">
        <v>7.7786207139975638E-2</v>
      </c>
      <c r="CU282" s="25">
        <v>11.430592320363646</v>
      </c>
      <c r="CV282" s="25">
        <v>11.276168976815164</v>
      </c>
      <c r="CW282" s="25">
        <v>2.0770099541582909</v>
      </c>
      <c r="CX282" s="25">
        <v>9.0326600174689222</v>
      </c>
      <c r="CY282" s="25">
        <v>10.73356484992787</v>
      </c>
    </row>
    <row r="283" spans="1:103">
      <c r="A283" t="s">
        <v>177</v>
      </c>
      <c r="B283" t="s">
        <v>1090</v>
      </c>
      <c r="C283" t="s">
        <v>168</v>
      </c>
      <c r="D283" t="s">
        <v>171</v>
      </c>
      <c r="E283" t="s">
        <v>959</v>
      </c>
      <c r="F283" t="s">
        <v>201</v>
      </c>
      <c r="G283" t="s">
        <v>278</v>
      </c>
      <c r="H283">
        <v>11.382289999999999</v>
      </c>
      <c r="I283">
        <v>7.34009</v>
      </c>
      <c r="J283">
        <v>665</v>
      </c>
      <c r="K283" t="s">
        <v>109</v>
      </c>
      <c r="L283" s="18">
        <v>2</v>
      </c>
      <c r="M283" t="s">
        <v>328</v>
      </c>
      <c r="N283" t="s">
        <v>331</v>
      </c>
      <c r="O283">
        <v>2500</v>
      </c>
      <c r="P283" t="s">
        <v>159</v>
      </c>
      <c r="Q283">
        <v>700</v>
      </c>
      <c r="R283">
        <v>7000</v>
      </c>
      <c r="S283" t="s">
        <v>329</v>
      </c>
      <c r="T283">
        <v>5500</v>
      </c>
      <c r="U283" t="s">
        <v>337</v>
      </c>
      <c r="V283">
        <v>3800</v>
      </c>
      <c r="W283">
        <v>2015</v>
      </c>
      <c r="X283">
        <v>1</v>
      </c>
      <c r="Y283" s="19"/>
      <c r="Z283" s="24"/>
      <c r="AA283" s="25"/>
      <c r="AB283" s="26"/>
      <c r="AC283" s="25"/>
      <c r="AD283" s="27"/>
      <c r="AE283" s="27"/>
      <c r="AF283" s="27"/>
      <c r="AG283" s="25"/>
      <c r="AH283" s="25"/>
      <c r="AI283" s="25"/>
      <c r="AJ283" s="28"/>
      <c r="AK283" s="25"/>
      <c r="AL283" s="25"/>
      <c r="AM283" s="29"/>
      <c r="AN283" s="29"/>
      <c r="AO283" s="30"/>
      <c r="AP283" s="30"/>
      <c r="AQ283" s="31"/>
      <c r="AR283" s="28"/>
      <c r="AS283" s="28"/>
      <c r="AT283" t="s">
        <v>159</v>
      </c>
      <c r="AU283">
        <v>5</v>
      </c>
      <c r="AV283" t="s">
        <v>409</v>
      </c>
      <c r="AW283" t="s">
        <v>1006</v>
      </c>
      <c r="AX283" t="s">
        <v>1091</v>
      </c>
      <c r="AY283" s="19" t="s">
        <v>394</v>
      </c>
      <c r="AZ283" s="19" t="s">
        <v>394</v>
      </c>
      <c r="BA283" t="s">
        <v>402</v>
      </c>
      <c r="BB283" s="22">
        <v>42132</v>
      </c>
      <c r="BC283" s="15">
        <v>42195</v>
      </c>
      <c r="BD283" t="s">
        <v>161</v>
      </c>
      <c r="BE283">
        <v>45</v>
      </c>
      <c r="BF283">
        <v>43</v>
      </c>
      <c r="BG283">
        <v>11.56</v>
      </c>
      <c r="BH283">
        <v>7.02</v>
      </c>
      <c r="BI283">
        <v>0.94</v>
      </c>
      <c r="BJ283">
        <v>0.47299999999999998</v>
      </c>
      <c r="BK283">
        <v>9.6000000000000002E-2</v>
      </c>
      <c r="BL283">
        <v>10.6</v>
      </c>
      <c r="BM283">
        <f t="shared" si="23"/>
        <v>83.128295254833034</v>
      </c>
      <c r="BN283">
        <v>8.5999999999999993E-2</v>
      </c>
      <c r="BO283">
        <v>25.2</v>
      </c>
      <c r="BP283">
        <f t="shared" si="22"/>
        <v>6819.6497467176669</v>
      </c>
      <c r="BQ283">
        <f t="shared" si="21"/>
        <v>6165.333333333333</v>
      </c>
      <c r="BR283">
        <f t="shared" si="24"/>
        <v>6.8196497467176664</v>
      </c>
      <c r="BS283">
        <f t="shared" si="24"/>
        <v>6.1653333333333329</v>
      </c>
      <c r="BT283">
        <f t="shared" si="25"/>
        <v>12.984983080050998</v>
      </c>
      <c r="BU283">
        <v>2.7219535783365574</v>
      </c>
      <c r="BV283">
        <v>0.24557789814186579</v>
      </c>
      <c r="BW283">
        <v>1.9491649925735886</v>
      </c>
      <c r="BX283">
        <v>0.52300352375252668</v>
      </c>
      <c r="BY283">
        <v>0.26947832900272611</v>
      </c>
      <c r="BZ283">
        <v>0.17330660491306182</v>
      </c>
      <c r="CA283">
        <v>6.5885337389043652</v>
      </c>
      <c r="CB283">
        <v>156.69188089477194</v>
      </c>
      <c r="CC283">
        <v>65.537070883163281</v>
      </c>
      <c r="CD283">
        <v>12.585067709779773</v>
      </c>
      <c r="CE283">
        <v>3.3820185899693507</v>
      </c>
      <c r="CF283" s="25">
        <v>0.57202602230483268</v>
      </c>
      <c r="CG283" s="25">
        <v>6.2732342007434938E-2</v>
      </c>
      <c r="CH283" s="25">
        <v>1.2054404557829177</v>
      </c>
      <c r="CI283" s="25">
        <v>0.45037870984436768</v>
      </c>
      <c r="CJ283" s="25">
        <v>0.17133999037350137</v>
      </c>
      <c r="CK283" s="25">
        <v>18.599191600014592</v>
      </c>
      <c r="CL283" s="25">
        <v>33.682179158777764</v>
      </c>
      <c r="CM283" s="25">
        <v>8.08571687645148</v>
      </c>
      <c r="CN283" s="25">
        <v>463.94119404378193</v>
      </c>
      <c r="CO283" s="25">
        <v>11.774112702215803</v>
      </c>
      <c r="CP283" s="25">
        <v>1.2564966313763233</v>
      </c>
      <c r="CQ283" s="25">
        <v>0.19388835418671799</v>
      </c>
      <c r="CR283" s="25">
        <v>0.34758170493902546</v>
      </c>
      <c r="CS283" s="25">
        <v>0.14294791875334623</v>
      </c>
      <c r="CT283" s="25">
        <v>8.9596579490779454E-2</v>
      </c>
      <c r="CU283" s="25">
        <v>10.543417793694433</v>
      </c>
      <c r="CV283" s="25">
        <v>11.265108487382289</v>
      </c>
      <c r="CW283" s="25">
        <v>1.1092712600331369</v>
      </c>
      <c r="CX283" s="25">
        <v>27.912116169593304</v>
      </c>
      <c r="CY283" s="25">
        <v>13.915896295864357</v>
      </c>
    </row>
    <row r="284" spans="1:103">
      <c r="A284" t="s">
        <v>177</v>
      </c>
      <c r="B284" t="s">
        <v>1090</v>
      </c>
      <c r="C284" t="s">
        <v>168</v>
      </c>
      <c r="D284" t="s">
        <v>171</v>
      </c>
      <c r="E284" t="s">
        <v>959</v>
      </c>
      <c r="F284" t="s">
        <v>201</v>
      </c>
      <c r="G284" t="s">
        <v>278</v>
      </c>
      <c r="H284">
        <v>11.382289999999999</v>
      </c>
      <c r="I284">
        <v>7.34009</v>
      </c>
      <c r="J284">
        <v>665</v>
      </c>
      <c r="K284" t="s">
        <v>109</v>
      </c>
      <c r="L284" s="18">
        <v>2</v>
      </c>
      <c r="M284" t="s">
        <v>328</v>
      </c>
      <c r="N284" t="s">
        <v>331</v>
      </c>
      <c r="O284">
        <v>2500</v>
      </c>
      <c r="P284" t="s">
        <v>159</v>
      </c>
      <c r="Q284">
        <v>700</v>
      </c>
      <c r="R284">
        <v>7000</v>
      </c>
      <c r="S284" t="s">
        <v>329</v>
      </c>
      <c r="T284">
        <v>5500</v>
      </c>
      <c r="U284" t="s">
        <v>337</v>
      </c>
      <c r="V284">
        <v>3800</v>
      </c>
      <c r="W284">
        <v>2015</v>
      </c>
      <c r="X284">
        <v>1</v>
      </c>
      <c r="Y284" s="19"/>
      <c r="Z284" s="24"/>
      <c r="AA284" s="25"/>
      <c r="AB284" s="26"/>
      <c r="AC284" s="25"/>
      <c r="AD284" s="27"/>
      <c r="AE284" s="27"/>
      <c r="AF284" s="27"/>
      <c r="AG284" s="25"/>
      <c r="AH284" s="25"/>
      <c r="AI284" s="25"/>
      <c r="AJ284" s="28"/>
      <c r="AK284" s="25"/>
      <c r="AL284" s="25"/>
      <c r="AM284" s="29"/>
      <c r="AN284" s="29"/>
      <c r="AO284" s="30"/>
      <c r="AP284" s="30"/>
      <c r="AQ284" s="31"/>
      <c r="AR284" s="28"/>
      <c r="AS284" s="28"/>
      <c r="AT284" t="s">
        <v>160</v>
      </c>
      <c r="AU284">
        <v>6</v>
      </c>
      <c r="AV284" t="s">
        <v>409</v>
      </c>
      <c r="AW284" t="s">
        <v>1006</v>
      </c>
      <c r="AX284" t="s">
        <v>1091</v>
      </c>
      <c r="AY284" s="19" t="s">
        <v>394</v>
      </c>
      <c r="AZ284" s="19" t="s">
        <v>394</v>
      </c>
      <c r="BA284" t="s">
        <v>402</v>
      </c>
      <c r="BB284" s="22">
        <v>42132</v>
      </c>
      <c r="BC284" s="15">
        <v>42195</v>
      </c>
      <c r="BD284" t="s">
        <v>161</v>
      </c>
      <c r="BE284">
        <v>30</v>
      </c>
      <c r="BF284">
        <v>25</v>
      </c>
      <c r="BG284">
        <v>11.96</v>
      </c>
      <c r="BH284">
        <v>5.12</v>
      </c>
      <c r="BI284">
        <v>0.76</v>
      </c>
      <c r="BJ284">
        <v>0.317</v>
      </c>
      <c r="BK284">
        <v>0.97</v>
      </c>
      <c r="BL284">
        <v>9.3000000000000007</v>
      </c>
      <c r="BM284">
        <f t="shared" si="23"/>
        <v>24.630924630924632</v>
      </c>
      <c r="BN284">
        <v>0.26200000000000001</v>
      </c>
      <c r="BO284">
        <v>26.4</v>
      </c>
      <c r="BP284">
        <f t="shared" si="22"/>
        <v>1495.1904972297129</v>
      </c>
      <c r="BQ284">
        <f t="shared" si="21"/>
        <v>6378.666666666667</v>
      </c>
      <c r="BR284">
        <f t="shared" si="24"/>
        <v>1.495190497229713</v>
      </c>
      <c r="BS284">
        <f t="shared" si="24"/>
        <v>6.3786666666666667</v>
      </c>
      <c r="BT284">
        <f t="shared" si="25"/>
        <v>7.8738571638963801</v>
      </c>
      <c r="BU284">
        <v>2.0141187925998052</v>
      </c>
      <c r="BV284">
        <v>0.2550963571799868</v>
      </c>
      <c r="BW284">
        <v>2.4604878533231695</v>
      </c>
      <c r="BX284">
        <v>0.55915696830454897</v>
      </c>
      <c r="BY284">
        <v>0.21545499511492286</v>
      </c>
      <c r="BZ284">
        <v>0.18485986232031676</v>
      </c>
      <c r="CA284">
        <v>6.9767361201636646</v>
      </c>
      <c r="CB284">
        <v>164.47485358293386</v>
      </c>
      <c r="CC284">
        <v>63.046725651663365</v>
      </c>
      <c r="CD284">
        <v>13.84912844236541</v>
      </c>
      <c r="CE284">
        <v>23.499074324640837</v>
      </c>
      <c r="CF284" s="25">
        <v>1.04736328125</v>
      </c>
      <c r="CG284" s="25">
        <v>6.2597656249999994E-2</v>
      </c>
      <c r="CH284" s="25">
        <v>1.0831063243085248</v>
      </c>
      <c r="CI284" s="25">
        <v>0.40560916724703494</v>
      </c>
      <c r="CJ284" s="25">
        <v>0.1845854067629332</v>
      </c>
      <c r="CK284" s="25">
        <v>38.51571876296331</v>
      </c>
      <c r="CL284" s="25">
        <v>21.775897061701251</v>
      </c>
      <c r="CM284" s="25">
        <v>3.8228827015282767</v>
      </c>
      <c r="CN284" s="25">
        <v>298.65840806333802</v>
      </c>
      <c r="CO284" s="25">
        <v>16.603311426505751</v>
      </c>
      <c r="CP284" s="25">
        <v>1.3815789473684212</v>
      </c>
      <c r="CQ284" s="25">
        <v>0.19039961013645226</v>
      </c>
      <c r="CR284" s="25">
        <v>0.29621395426592645</v>
      </c>
      <c r="CS284" s="25">
        <v>0.10622140042923771</v>
      </c>
      <c r="CT284" s="25">
        <v>8.177813414354225E-2</v>
      </c>
      <c r="CU284" s="25">
        <v>14.055656426276173</v>
      </c>
      <c r="CV284" s="25">
        <v>14.585675587308744</v>
      </c>
      <c r="CW284" s="25">
        <v>1.110905746172675</v>
      </c>
      <c r="CX284" s="25">
        <v>18.494316942827741</v>
      </c>
      <c r="CY284" s="25">
        <v>18.76670814126663</v>
      </c>
    </row>
    <row r="285" spans="1:103">
      <c r="A285" t="s">
        <v>177</v>
      </c>
      <c r="B285" t="s">
        <v>1090</v>
      </c>
      <c r="C285" t="s">
        <v>168</v>
      </c>
      <c r="D285" t="s">
        <v>171</v>
      </c>
      <c r="E285" t="s">
        <v>959</v>
      </c>
      <c r="F285" t="s">
        <v>202</v>
      </c>
      <c r="G285" t="s">
        <v>279</v>
      </c>
      <c r="H285">
        <v>11.47598</v>
      </c>
      <c r="I285">
        <v>7.2887500000000003</v>
      </c>
      <c r="J285">
        <v>700</v>
      </c>
      <c r="K285" t="s">
        <v>110</v>
      </c>
      <c r="L285" s="18">
        <v>1.5</v>
      </c>
      <c r="M285" t="s">
        <v>326</v>
      </c>
      <c r="N285" t="s">
        <v>346</v>
      </c>
      <c r="O285">
        <v>3200</v>
      </c>
      <c r="P285" t="s">
        <v>159</v>
      </c>
      <c r="Q285">
        <v>650</v>
      </c>
      <c r="R285">
        <v>4700</v>
      </c>
      <c r="S285" t="s">
        <v>329</v>
      </c>
      <c r="T285">
        <v>3000</v>
      </c>
      <c r="U285" t="s">
        <v>337</v>
      </c>
      <c r="V285">
        <v>2800</v>
      </c>
      <c r="W285">
        <v>2015</v>
      </c>
      <c r="X285">
        <v>1</v>
      </c>
      <c r="Y285" s="19" t="s">
        <v>394</v>
      </c>
      <c r="Z285" s="24">
        <v>5.7</v>
      </c>
      <c r="AA285" s="32">
        <v>1.1353684903631702</v>
      </c>
      <c r="AB285" s="26">
        <v>4.37672236503856E-2</v>
      </c>
      <c r="AC285" s="25">
        <v>4.5154800000000002</v>
      </c>
      <c r="AD285" s="27">
        <v>50</v>
      </c>
      <c r="AE285" s="27">
        <v>29.200000000000003</v>
      </c>
      <c r="AF285" s="27">
        <v>20.8</v>
      </c>
      <c r="AG285" s="25">
        <v>2.2502284208380203</v>
      </c>
      <c r="AH285" s="25">
        <v>0.61531853648981105</v>
      </c>
      <c r="AI285" s="25">
        <v>0.13564830140633083</v>
      </c>
      <c r="AJ285" s="28">
        <v>6.4688294078373537E-2</v>
      </c>
      <c r="AK285" s="25">
        <v>0</v>
      </c>
      <c r="AL285" s="25">
        <f t="shared" si="5"/>
        <v>3.0658835528125357</v>
      </c>
      <c r="AM285" s="29">
        <v>3.9559591691067348</v>
      </c>
      <c r="AN285" s="29">
        <v>1.6290387995133151</v>
      </c>
      <c r="AO285" s="30">
        <v>7.0698866646527909</v>
      </c>
      <c r="AP285" s="30">
        <v>365.02690885481394</v>
      </c>
      <c r="AQ285" s="31">
        <v>1.4917000670734948</v>
      </c>
      <c r="AR285" s="28">
        <v>6.88883E-2</v>
      </c>
      <c r="AS285" s="28">
        <v>7.6732399999999998</v>
      </c>
      <c r="AT285" t="s">
        <v>155</v>
      </c>
      <c r="AU285">
        <v>1</v>
      </c>
      <c r="AV285" t="s">
        <v>409</v>
      </c>
      <c r="AW285" t="s">
        <v>1006</v>
      </c>
      <c r="AX285" t="s">
        <v>1091</v>
      </c>
      <c r="AY285" s="19" t="s">
        <v>394</v>
      </c>
      <c r="AZ285" s="19" t="s">
        <v>394</v>
      </c>
      <c r="BA285" t="s">
        <v>402</v>
      </c>
      <c r="BB285" s="22">
        <v>42132</v>
      </c>
      <c r="BC285" s="15">
        <v>42195</v>
      </c>
      <c r="BD285" t="s">
        <v>161</v>
      </c>
      <c r="BE285">
        <v>20</v>
      </c>
      <c r="BF285">
        <v>0</v>
      </c>
      <c r="BG285">
        <v>1.26</v>
      </c>
      <c r="BH285">
        <v>0</v>
      </c>
      <c r="BI285">
        <v>0</v>
      </c>
      <c r="BJ285">
        <v>0</v>
      </c>
      <c r="BK285">
        <v>0</v>
      </c>
      <c r="BL285">
        <v>0</v>
      </c>
      <c r="BM285" t="e">
        <f t="shared" si="23"/>
        <v>#DIV/0!</v>
      </c>
      <c r="BN285">
        <v>6.2E-2</v>
      </c>
      <c r="BO285">
        <v>0</v>
      </c>
      <c r="BQ285">
        <f t="shared" si="21"/>
        <v>672</v>
      </c>
      <c r="BR285">
        <f t="shared" si="24"/>
        <v>0</v>
      </c>
      <c r="BS285">
        <f t="shared" si="24"/>
        <v>0.67200000000000004</v>
      </c>
      <c r="BT285">
        <f t="shared" si="25"/>
        <v>0.67200000000000004</v>
      </c>
      <c r="BU285">
        <v>1.8357075023741689</v>
      </c>
      <c r="BV285">
        <v>0.12454790253436913</v>
      </c>
      <c r="BW285">
        <v>1.7718968015477148</v>
      </c>
      <c r="BX285">
        <v>0.20820233908824051</v>
      </c>
      <c r="BY285">
        <v>9.6485221003347915E-2</v>
      </c>
      <c r="BZ285">
        <v>6.9155189577943491E-2</v>
      </c>
      <c r="CA285">
        <v>1.7910239312492713</v>
      </c>
      <c r="CB285">
        <v>95.353670414895689</v>
      </c>
      <c r="CC285">
        <v>18.662671767595413</v>
      </c>
      <c r="CD285">
        <v>6.2073101912496123</v>
      </c>
      <c r="CE285">
        <v>3.3658542765328265</v>
      </c>
      <c r="CF285" s="25">
        <v>0.62668593448940269</v>
      </c>
      <c r="CG285" s="25">
        <v>0.1096820809248555</v>
      </c>
      <c r="CH285" s="25">
        <v>0.82848294044795967</v>
      </c>
      <c r="CI285" s="25">
        <v>0.25977138912464526</v>
      </c>
      <c r="CJ285" s="25">
        <v>0.130475130225474</v>
      </c>
      <c r="CK285" s="25">
        <v>32.693168701297942</v>
      </c>
      <c r="CL285" s="25">
        <v>33.900676328969432</v>
      </c>
      <c r="CM285" s="25">
        <v>8.1381691316380405</v>
      </c>
      <c r="CN285" s="25">
        <v>201.87880703465024</v>
      </c>
      <c r="CO285" s="25">
        <v>18.4141667633011</v>
      </c>
      <c r="CP285" s="25"/>
      <c r="CQ285" s="25"/>
      <c r="CR285" s="25"/>
      <c r="CS285" s="25"/>
      <c r="CT285" s="25"/>
      <c r="CU285" s="25"/>
      <c r="CV285" s="25"/>
      <c r="CW285" s="25"/>
      <c r="CX285" s="25"/>
      <c r="CY285" s="25"/>
    </row>
    <row r="286" spans="1:103">
      <c r="A286" t="s">
        <v>177</v>
      </c>
      <c r="B286" t="s">
        <v>1090</v>
      </c>
      <c r="C286" t="s">
        <v>168</v>
      </c>
      <c r="D286" t="s">
        <v>171</v>
      </c>
      <c r="E286" t="s">
        <v>959</v>
      </c>
      <c r="F286" t="s">
        <v>202</v>
      </c>
      <c r="G286" t="s">
        <v>279</v>
      </c>
      <c r="H286">
        <v>11.47598</v>
      </c>
      <c r="I286">
        <v>7.2887500000000003</v>
      </c>
      <c r="J286">
        <v>700</v>
      </c>
      <c r="K286" t="s">
        <v>110</v>
      </c>
      <c r="L286" s="18">
        <v>1.5</v>
      </c>
      <c r="M286" t="s">
        <v>326</v>
      </c>
      <c r="N286" t="s">
        <v>346</v>
      </c>
      <c r="O286">
        <v>3200</v>
      </c>
      <c r="P286" t="s">
        <v>159</v>
      </c>
      <c r="Q286">
        <v>650</v>
      </c>
      <c r="R286">
        <v>4700</v>
      </c>
      <c r="S286" t="s">
        <v>329</v>
      </c>
      <c r="T286">
        <v>3000</v>
      </c>
      <c r="U286" t="s">
        <v>337</v>
      </c>
      <c r="V286">
        <v>2800</v>
      </c>
      <c r="W286">
        <v>2015</v>
      </c>
      <c r="X286">
        <v>1</v>
      </c>
      <c r="Y286" s="19"/>
      <c r="Z286" s="24"/>
      <c r="AA286" s="25"/>
      <c r="AB286" s="26"/>
      <c r="AC286" s="25"/>
      <c r="AD286" s="27"/>
      <c r="AE286" s="27"/>
      <c r="AF286" s="27"/>
      <c r="AG286" s="25"/>
      <c r="AH286" s="25"/>
      <c r="AI286" s="25"/>
      <c r="AJ286" s="28"/>
      <c r="AK286" s="25"/>
      <c r="AL286" s="25"/>
      <c r="AM286" s="29"/>
      <c r="AN286" s="29"/>
      <c r="AO286" s="30"/>
      <c r="AP286" s="30"/>
      <c r="AQ286" s="31"/>
      <c r="AR286" s="28"/>
      <c r="AS286" s="28"/>
      <c r="AT286" t="s">
        <v>156</v>
      </c>
      <c r="AU286">
        <v>2</v>
      </c>
      <c r="AV286" t="s">
        <v>409</v>
      </c>
      <c r="AW286" t="s">
        <v>1006</v>
      </c>
      <c r="AX286" t="s">
        <v>1091</v>
      </c>
      <c r="AY286" s="19" t="s">
        <v>394</v>
      </c>
      <c r="AZ286" s="19" t="s">
        <v>394</v>
      </c>
      <c r="BA286" t="s">
        <v>402</v>
      </c>
      <c r="BB286" s="22">
        <v>42132</v>
      </c>
      <c r="BC286" s="15">
        <v>42195</v>
      </c>
      <c r="BD286" t="s">
        <v>161</v>
      </c>
      <c r="BE286">
        <v>30</v>
      </c>
      <c r="BF286">
        <v>3</v>
      </c>
      <c r="BG286">
        <v>2.98</v>
      </c>
      <c r="BH286">
        <v>0.06</v>
      </c>
      <c r="BI286">
        <v>0</v>
      </c>
      <c r="BJ286">
        <v>2.1999999999999999E-2</v>
      </c>
      <c r="BK286">
        <v>3.5999999999999997E-2</v>
      </c>
      <c r="BL286">
        <v>0</v>
      </c>
      <c r="BM286">
        <f t="shared" si="23"/>
        <v>37.931034482758619</v>
      </c>
      <c r="BN286">
        <v>0.16600000000000001</v>
      </c>
      <c r="BO286">
        <v>7.1</v>
      </c>
      <c r="BP286">
        <f t="shared" si="22"/>
        <v>29.749830966869506</v>
      </c>
      <c r="BQ286">
        <f t="shared" si="21"/>
        <v>1589.3333333333333</v>
      </c>
      <c r="BR286">
        <f t="shared" si="24"/>
        <v>2.9749830966869506E-2</v>
      </c>
      <c r="BS286">
        <f t="shared" si="24"/>
        <v>1.5893333333333333</v>
      </c>
      <c r="BT286">
        <f t="shared" si="25"/>
        <v>1.6190831643002028</v>
      </c>
      <c r="BU286">
        <v>1.3839962121212122</v>
      </c>
      <c r="BV286">
        <v>0.28422977558710494</v>
      </c>
      <c r="BW286">
        <v>2.2170235622045342</v>
      </c>
      <c r="BX286">
        <v>0.21978958878441826</v>
      </c>
      <c r="BY286">
        <v>0.11285408687839948</v>
      </c>
      <c r="BZ286">
        <v>0.10670785149162972</v>
      </c>
      <c r="CA286">
        <v>2.7579259215281429</v>
      </c>
      <c r="CB286">
        <v>93.680459872492918</v>
      </c>
      <c r="CC286">
        <v>17.297072070966276</v>
      </c>
      <c r="CD286">
        <v>8.0052943697760828</v>
      </c>
      <c r="CE286">
        <v>2.9335839572575648</v>
      </c>
      <c r="CF286" s="25">
        <v>0.89556377079482441</v>
      </c>
      <c r="CG286" s="25">
        <v>0.22962107208872459</v>
      </c>
      <c r="CH286" s="25">
        <v>0.63185950302523508</v>
      </c>
      <c r="CI286" s="25">
        <v>0.22193272329137456</v>
      </c>
      <c r="CJ286" s="25">
        <v>0.11126566327680501</v>
      </c>
      <c r="CK286" s="25">
        <v>34.448033787715502</v>
      </c>
      <c r="CL286" s="25">
        <v>44.829001141270787</v>
      </c>
      <c r="CM286" s="25">
        <v>8.033936423548095</v>
      </c>
      <c r="CN286" s="25">
        <v>77.750221391138169</v>
      </c>
      <c r="CO286" s="25">
        <v>10.392025138230419</v>
      </c>
      <c r="CP286" s="25"/>
      <c r="CQ286" s="25"/>
      <c r="CR286" s="25"/>
      <c r="CS286" s="25"/>
      <c r="CT286" s="25"/>
      <c r="CU286" s="25"/>
      <c r="CV286" s="25"/>
      <c r="CW286" s="25"/>
      <c r="CX286" s="25"/>
      <c r="CY286" s="25"/>
    </row>
    <row r="287" spans="1:103">
      <c r="A287" t="s">
        <v>177</v>
      </c>
      <c r="B287" t="s">
        <v>1090</v>
      </c>
      <c r="C287" t="s">
        <v>168</v>
      </c>
      <c r="D287" t="s">
        <v>171</v>
      </c>
      <c r="E287" t="s">
        <v>959</v>
      </c>
      <c r="F287" t="s">
        <v>202</v>
      </c>
      <c r="G287" t="s">
        <v>279</v>
      </c>
      <c r="H287">
        <v>11.47598</v>
      </c>
      <c r="I287">
        <v>7.2887500000000003</v>
      </c>
      <c r="J287">
        <v>700</v>
      </c>
      <c r="K287" t="s">
        <v>110</v>
      </c>
      <c r="L287" s="18">
        <v>1.5</v>
      </c>
      <c r="M287" t="s">
        <v>326</v>
      </c>
      <c r="N287" t="s">
        <v>346</v>
      </c>
      <c r="O287">
        <v>3200</v>
      </c>
      <c r="P287" t="s">
        <v>159</v>
      </c>
      <c r="Q287">
        <v>650</v>
      </c>
      <c r="R287">
        <v>4700</v>
      </c>
      <c r="S287" t="s">
        <v>329</v>
      </c>
      <c r="T287">
        <v>3000</v>
      </c>
      <c r="U287" t="s">
        <v>337</v>
      </c>
      <c r="V287">
        <v>2800</v>
      </c>
      <c r="W287">
        <v>2015</v>
      </c>
      <c r="X287">
        <v>1</v>
      </c>
      <c r="Y287" s="19"/>
      <c r="Z287" s="24"/>
      <c r="AA287" s="25"/>
      <c r="AB287" s="26"/>
      <c r="AC287" s="25"/>
      <c r="AD287" s="27"/>
      <c r="AE287" s="27"/>
      <c r="AF287" s="27"/>
      <c r="AG287" s="25"/>
      <c r="AH287" s="25"/>
      <c r="AI287" s="25"/>
      <c r="AJ287" s="28"/>
      <c r="AK287" s="25"/>
      <c r="AL287" s="25"/>
      <c r="AM287" s="29"/>
      <c r="AN287" s="29"/>
      <c r="AO287" s="30"/>
      <c r="AP287" s="30"/>
      <c r="AQ287" s="31"/>
      <c r="AR287" s="28"/>
      <c r="AS287" s="28"/>
      <c r="AT287" t="s">
        <v>157</v>
      </c>
      <c r="AU287">
        <v>3</v>
      </c>
      <c r="AV287" t="s">
        <v>409</v>
      </c>
      <c r="AW287" t="s">
        <v>1006</v>
      </c>
      <c r="AX287" t="s">
        <v>1091</v>
      </c>
      <c r="AY287" s="19" t="s">
        <v>394</v>
      </c>
      <c r="AZ287" s="19" t="s">
        <v>394</v>
      </c>
      <c r="BA287" t="s">
        <v>402</v>
      </c>
      <c r="BB287" s="22">
        <v>42132</v>
      </c>
      <c r="BC287" s="15">
        <v>42195</v>
      </c>
      <c r="BD287" t="s">
        <v>161</v>
      </c>
      <c r="BE287">
        <v>42</v>
      </c>
      <c r="BF287">
        <v>31</v>
      </c>
      <c r="BG287">
        <v>6.96</v>
      </c>
      <c r="BH287">
        <v>2.06</v>
      </c>
      <c r="BI287">
        <v>0.54</v>
      </c>
      <c r="BJ287">
        <v>0.24299999999999999</v>
      </c>
      <c r="BK287">
        <v>4.5999999999999999E-2</v>
      </c>
      <c r="BL287">
        <v>11.3</v>
      </c>
      <c r="BM287">
        <f t="shared" si="23"/>
        <v>84.083044982698965</v>
      </c>
      <c r="BN287">
        <v>0.16400000000000001</v>
      </c>
      <c r="BO287">
        <v>20</v>
      </c>
      <c r="BP287">
        <f t="shared" si="22"/>
        <v>2008.3427640952573</v>
      </c>
      <c r="BQ287">
        <f t="shared" si="21"/>
        <v>3711.9999999999995</v>
      </c>
      <c r="BR287">
        <f t="shared" si="24"/>
        <v>2.0083427640952571</v>
      </c>
      <c r="BS287">
        <f t="shared" si="24"/>
        <v>3.7119999999999997</v>
      </c>
      <c r="BT287">
        <f t="shared" si="25"/>
        <v>5.7203427640952569</v>
      </c>
      <c r="BU287">
        <v>1.5669253152279341</v>
      </c>
      <c r="BV287">
        <v>0.18625788640275903</v>
      </c>
      <c r="BW287">
        <v>2.1665642106272136</v>
      </c>
      <c r="BX287">
        <v>0.32097574940577184</v>
      </c>
      <c r="BY287">
        <v>0.15325657853185254</v>
      </c>
      <c r="BZ287">
        <v>0.10304958084159796</v>
      </c>
      <c r="CA287">
        <v>3.7881334979602541</v>
      </c>
      <c r="CB287">
        <v>87.834576514089648</v>
      </c>
      <c r="CC287">
        <v>23.778719167810564</v>
      </c>
      <c r="CD287">
        <v>10.335051990562498</v>
      </c>
      <c r="CE287">
        <v>3.5678184118387319</v>
      </c>
      <c r="CF287" s="25">
        <v>0.71541501976284594</v>
      </c>
      <c r="CG287" s="25">
        <v>4.2401185770750985E-2</v>
      </c>
      <c r="CH287" s="25">
        <v>0.49528175317110962</v>
      </c>
      <c r="CI287" s="25">
        <v>0.30910265016900546</v>
      </c>
      <c r="CJ287" s="25">
        <v>0.11793417932697449</v>
      </c>
      <c r="CK287" s="25">
        <v>17.614700818468158</v>
      </c>
      <c r="CL287" s="25">
        <v>56.377767058265668</v>
      </c>
      <c r="CM287" s="25">
        <v>8.0537733036062384</v>
      </c>
      <c r="CN287" s="25">
        <v>136.31319065919084</v>
      </c>
      <c r="CO287" s="25">
        <v>13.033913665067999</v>
      </c>
      <c r="CP287" s="25"/>
      <c r="CQ287" s="25"/>
      <c r="CR287" s="25"/>
      <c r="CS287" s="25"/>
      <c r="CT287" s="25"/>
      <c r="CU287" s="25"/>
      <c r="CV287" s="25"/>
      <c r="CW287" s="25"/>
      <c r="CX287" s="25"/>
      <c r="CY287" s="25"/>
    </row>
    <row r="288" spans="1:103">
      <c r="A288" t="s">
        <v>177</v>
      </c>
      <c r="B288" t="s">
        <v>1090</v>
      </c>
      <c r="C288" t="s">
        <v>168</v>
      </c>
      <c r="D288" t="s">
        <v>171</v>
      </c>
      <c r="E288" t="s">
        <v>959</v>
      </c>
      <c r="F288" t="s">
        <v>202</v>
      </c>
      <c r="G288" t="s">
        <v>279</v>
      </c>
      <c r="H288">
        <v>11.47598</v>
      </c>
      <c r="I288">
        <v>7.2887500000000003</v>
      </c>
      <c r="J288">
        <v>700</v>
      </c>
      <c r="K288" t="s">
        <v>110</v>
      </c>
      <c r="L288" s="18">
        <v>1.5</v>
      </c>
      <c r="M288" t="s">
        <v>326</v>
      </c>
      <c r="N288" t="s">
        <v>346</v>
      </c>
      <c r="O288">
        <v>3200</v>
      </c>
      <c r="P288" t="s">
        <v>159</v>
      </c>
      <c r="Q288">
        <v>650</v>
      </c>
      <c r="R288">
        <v>4700</v>
      </c>
      <c r="S288" t="s">
        <v>329</v>
      </c>
      <c r="T288">
        <v>3000</v>
      </c>
      <c r="U288" t="s">
        <v>337</v>
      </c>
      <c r="V288">
        <v>2800</v>
      </c>
      <c r="W288">
        <v>2015</v>
      </c>
      <c r="X288">
        <v>1</v>
      </c>
      <c r="Y288" s="19"/>
      <c r="Z288" s="24"/>
      <c r="AA288" s="25"/>
      <c r="AB288" s="26"/>
      <c r="AC288" s="25"/>
      <c r="AD288" s="27"/>
      <c r="AE288" s="27"/>
      <c r="AF288" s="27"/>
      <c r="AG288" s="25"/>
      <c r="AH288" s="25"/>
      <c r="AI288" s="25"/>
      <c r="AJ288" s="28"/>
      <c r="AK288" s="25"/>
      <c r="AL288" s="25"/>
      <c r="AM288" s="29"/>
      <c r="AN288" s="29"/>
      <c r="AO288" s="30"/>
      <c r="AP288" s="30"/>
      <c r="AQ288" s="31"/>
      <c r="AR288" s="28"/>
      <c r="AS288" s="28"/>
      <c r="AT288" t="s">
        <v>158</v>
      </c>
      <c r="AU288">
        <v>4</v>
      </c>
      <c r="AV288" t="s">
        <v>409</v>
      </c>
      <c r="AW288" t="s">
        <v>1006</v>
      </c>
      <c r="AX288" t="s">
        <v>1091</v>
      </c>
      <c r="AY288" s="19" t="s">
        <v>394</v>
      </c>
      <c r="AZ288" s="19" t="s">
        <v>394</v>
      </c>
      <c r="BA288" t="s">
        <v>402</v>
      </c>
      <c r="BB288" s="22">
        <v>42132</v>
      </c>
      <c r="BC288" s="15">
        <v>42195</v>
      </c>
      <c r="BD288" t="s">
        <v>161</v>
      </c>
      <c r="BE288">
        <v>34</v>
      </c>
      <c r="BF288">
        <v>29</v>
      </c>
      <c r="BG288">
        <v>6.52</v>
      </c>
      <c r="BH288">
        <v>3.26</v>
      </c>
      <c r="BI288">
        <v>0.62</v>
      </c>
      <c r="BJ288">
        <v>0.39</v>
      </c>
      <c r="BK288">
        <v>7.0000000000000007E-2</v>
      </c>
      <c r="BL288">
        <v>10.6</v>
      </c>
      <c r="BM288">
        <f t="shared" si="23"/>
        <v>84.782608695652172</v>
      </c>
      <c r="BN288">
        <v>0.27800000000000002</v>
      </c>
      <c r="BO288">
        <v>20</v>
      </c>
      <c r="BP288">
        <f t="shared" si="22"/>
        <v>3229.9846547314573</v>
      </c>
      <c r="BQ288">
        <f t="shared" si="21"/>
        <v>3477.3333333333326</v>
      </c>
      <c r="BR288">
        <f t="shared" si="24"/>
        <v>3.2299846547314575</v>
      </c>
      <c r="BS288">
        <f t="shared" si="24"/>
        <v>3.4773333333333327</v>
      </c>
      <c r="BT288">
        <f t="shared" si="25"/>
        <v>6.7073179880647906</v>
      </c>
      <c r="BU288">
        <v>1.4684557438794728</v>
      </c>
      <c r="BV288">
        <v>0.21557530021072502</v>
      </c>
      <c r="BW288">
        <v>2.0335797052512237</v>
      </c>
      <c r="BX288">
        <v>0.23249394200712095</v>
      </c>
      <c r="BY288">
        <v>0.11497115407304699</v>
      </c>
      <c r="BZ288">
        <v>9.1981285006878355E-2</v>
      </c>
      <c r="CA288">
        <v>2.5263804665170282</v>
      </c>
      <c r="CB288">
        <v>93.589266498070458</v>
      </c>
      <c r="CC288">
        <v>31.203363764026136</v>
      </c>
      <c r="CD288">
        <v>8.3734286471666692</v>
      </c>
      <c r="CE288">
        <v>3.7230870091208095</v>
      </c>
      <c r="CF288" s="25">
        <v>0.69800569800569812</v>
      </c>
      <c r="CG288" s="25">
        <v>7.5498575498575499E-2</v>
      </c>
      <c r="CH288" s="25">
        <v>0.7626818893412517</v>
      </c>
      <c r="CI288" s="25">
        <v>0.38021440557304442</v>
      </c>
      <c r="CJ288" s="25">
        <v>0.15690586085323727</v>
      </c>
      <c r="CK288" s="25">
        <v>17.226392333092839</v>
      </c>
      <c r="CL288" s="25">
        <v>56.601377438268713</v>
      </c>
      <c r="CM288" s="25">
        <v>8.08571687645148</v>
      </c>
      <c r="CN288" s="25">
        <v>106.91243092983152</v>
      </c>
      <c r="CO288" s="25">
        <v>14.393495579964315</v>
      </c>
      <c r="CP288" s="25">
        <v>1.2648183556405355</v>
      </c>
      <c r="CQ288" s="25">
        <v>0.20372848948374761</v>
      </c>
      <c r="CR288" s="25">
        <v>0.31273127501201209</v>
      </c>
      <c r="CS288" s="25">
        <v>0.10679840556737183</v>
      </c>
      <c r="CT288" s="25">
        <v>7.6925300268584046E-2</v>
      </c>
      <c r="CU288" s="25">
        <v>12.378284962346946</v>
      </c>
      <c r="CV288" s="25">
        <v>17.994996190555643</v>
      </c>
      <c r="CW288" s="25">
        <v>2.0893181612940435</v>
      </c>
      <c r="CX288" s="25">
        <v>9.0861868916465145</v>
      </c>
      <c r="CY288" s="25">
        <v>15.626400880262016</v>
      </c>
    </row>
    <row r="289" spans="1:103">
      <c r="A289" t="s">
        <v>177</v>
      </c>
      <c r="B289" t="s">
        <v>1090</v>
      </c>
      <c r="C289" t="s">
        <v>168</v>
      </c>
      <c r="D289" t="s">
        <v>171</v>
      </c>
      <c r="E289" t="s">
        <v>959</v>
      </c>
      <c r="F289" t="s">
        <v>202</v>
      </c>
      <c r="G289" t="s">
        <v>279</v>
      </c>
      <c r="H289">
        <v>11.47598</v>
      </c>
      <c r="I289">
        <v>7.2887500000000003</v>
      </c>
      <c r="J289">
        <v>700</v>
      </c>
      <c r="K289" t="s">
        <v>110</v>
      </c>
      <c r="L289" s="18">
        <v>1.5</v>
      </c>
      <c r="M289" t="s">
        <v>326</v>
      </c>
      <c r="N289" t="s">
        <v>346</v>
      </c>
      <c r="O289">
        <v>3200</v>
      </c>
      <c r="P289" t="s">
        <v>159</v>
      </c>
      <c r="Q289">
        <v>650</v>
      </c>
      <c r="R289">
        <v>4700</v>
      </c>
      <c r="S289" t="s">
        <v>329</v>
      </c>
      <c r="T289">
        <v>3000</v>
      </c>
      <c r="U289" t="s">
        <v>337</v>
      </c>
      <c r="V289">
        <v>2800</v>
      </c>
      <c r="W289">
        <v>2015</v>
      </c>
      <c r="X289">
        <v>1</v>
      </c>
      <c r="Y289" s="19"/>
      <c r="Z289" s="24"/>
      <c r="AA289" s="25"/>
      <c r="AB289" s="26"/>
      <c r="AC289" s="25"/>
      <c r="AD289" s="27"/>
      <c r="AE289" s="27"/>
      <c r="AF289" s="27"/>
      <c r="AG289" s="25"/>
      <c r="AH289" s="25"/>
      <c r="AI289" s="25"/>
      <c r="AJ289" s="28"/>
      <c r="AK289" s="25"/>
      <c r="AL289" s="25"/>
      <c r="AM289" s="29"/>
      <c r="AN289" s="29"/>
      <c r="AO289" s="30"/>
      <c r="AP289" s="30"/>
      <c r="AQ289" s="31"/>
      <c r="AR289" s="28"/>
      <c r="AS289" s="28"/>
      <c r="AT289" t="s">
        <v>159</v>
      </c>
      <c r="AU289">
        <v>5</v>
      </c>
      <c r="AV289" t="s">
        <v>409</v>
      </c>
      <c r="AW289" t="s">
        <v>1006</v>
      </c>
      <c r="AX289" t="s">
        <v>1091</v>
      </c>
      <c r="AY289" s="19" t="s">
        <v>394</v>
      </c>
      <c r="AZ289" s="19" t="s">
        <v>394</v>
      </c>
      <c r="BA289" t="s">
        <v>402</v>
      </c>
      <c r="BB289" s="22">
        <v>42132</v>
      </c>
      <c r="BC289" s="15">
        <v>42195</v>
      </c>
      <c r="BD289" t="s">
        <v>161</v>
      </c>
      <c r="BE289">
        <v>37</v>
      </c>
      <c r="BF289">
        <v>28</v>
      </c>
      <c r="BG289">
        <v>5.96</v>
      </c>
      <c r="BH289">
        <v>2.36</v>
      </c>
      <c r="BI289">
        <v>0.4</v>
      </c>
      <c r="BJ289">
        <v>0.158</v>
      </c>
      <c r="BK289">
        <v>4.2999999999999997E-2</v>
      </c>
      <c r="BL289">
        <v>10.9</v>
      </c>
      <c r="BM289">
        <f t="shared" si="23"/>
        <v>78.606965174129357</v>
      </c>
      <c r="BN289">
        <v>0.183</v>
      </c>
      <c r="BO289">
        <v>19.2</v>
      </c>
      <c r="BP289">
        <f t="shared" si="22"/>
        <v>2160.6742756804215</v>
      </c>
      <c r="BQ289">
        <f t="shared" si="21"/>
        <v>3178.6666666666665</v>
      </c>
      <c r="BR289">
        <f t="shared" si="24"/>
        <v>2.1606742756804214</v>
      </c>
      <c r="BS289">
        <f t="shared" si="24"/>
        <v>3.1786666666666665</v>
      </c>
      <c r="BT289">
        <f t="shared" si="25"/>
        <v>5.3393409423470874</v>
      </c>
      <c r="BU289">
        <v>1.2105004906771344</v>
      </c>
      <c r="BV289">
        <v>0.18598551087191945</v>
      </c>
      <c r="BW289">
        <v>1.7466244189253211</v>
      </c>
      <c r="BX289">
        <v>0.39886741576389528</v>
      </c>
      <c r="BY289">
        <v>0.16074253525407931</v>
      </c>
      <c r="BZ289">
        <v>9.6841956137758339E-2</v>
      </c>
      <c r="CA289">
        <v>5.5375543014728814</v>
      </c>
      <c r="CB289">
        <v>223.82381721534333</v>
      </c>
      <c r="CC289">
        <v>28.278634742648773</v>
      </c>
      <c r="CD289">
        <v>81.007339699553256</v>
      </c>
      <c r="CE289">
        <v>3.2909199984138491</v>
      </c>
      <c r="CF289" s="25">
        <v>0.83073929961089488</v>
      </c>
      <c r="CG289" s="25">
        <v>0.12607003891050583</v>
      </c>
      <c r="CH289" s="25">
        <v>0.80688361759690608</v>
      </c>
      <c r="CI289" s="25">
        <v>0.32664036267509139</v>
      </c>
      <c r="CJ289" s="25">
        <v>0.13238367308298737</v>
      </c>
      <c r="CK289" s="25">
        <v>16.251922109427177</v>
      </c>
      <c r="CL289" s="25">
        <v>33.565689408722697</v>
      </c>
      <c r="CM289" s="25">
        <v>12.446680534495792</v>
      </c>
      <c r="CN289" s="25">
        <v>136.38053907354816</v>
      </c>
      <c r="CO289" s="25">
        <v>13.040353345732559</v>
      </c>
      <c r="CP289" s="25">
        <v>1.198636806231743</v>
      </c>
      <c r="CQ289" s="25">
        <v>0.29883154819863678</v>
      </c>
      <c r="CR289" s="25">
        <v>0.24622114793201372</v>
      </c>
      <c r="CS289" s="25">
        <v>6.9851634710939151E-2</v>
      </c>
      <c r="CT289" s="25">
        <v>8.3757439767699088E-2</v>
      </c>
      <c r="CU289" s="25">
        <v>16.788575130505969</v>
      </c>
      <c r="CV289" s="25">
        <v>8.049123473223176</v>
      </c>
      <c r="CW289" s="25">
        <v>2.0944897409012069</v>
      </c>
      <c r="CX289" s="25">
        <v>9.1086774532595012</v>
      </c>
      <c r="CY289" s="25">
        <v>23.824997807750556</v>
      </c>
    </row>
    <row r="290" spans="1:103">
      <c r="A290" t="s">
        <v>177</v>
      </c>
      <c r="B290" t="s">
        <v>1090</v>
      </c>
      <c r="C290" t="s">
        <v>168</v>
      </c>
      <c r="D290" t="s">
        <v>171</v>
      </c>
      <c r="E290" t="s">
        <v>959</v>
      </c>
      <c r="F290" t="s">
        <v>202</v>
      </c>
      <c r="G290" t="s">
        <v>279</v>
      </c>
      <c r="H290">
        <v>11.47598</v>
      </c>
      <c r="I290">
        <v>7.2887500000000003</v>
      </c>
      <c r="J290">
        <v>700</v>
      </c>
      <c r="K290" t="s">
        <v>110</v>
      </c>
      <c r="L290" s="18">
        <v>1.5</v>
      </c>
      <c r="M290" t="s">
        <v>326</v>
      </c>
      <c r="N290" t="s">
        <v>346</v>
      </c>
      <c r="O290">
        <v>3200</v>
      </c>
      <c r="P290" t="s">
        <v>159</v>
      </c>
      <c r="Q290">
        <v>650</v>
      </c>
      <c r="R290">
        <v>4700</v>
      </c>
      <c r="S290" t="s">
        <v>329</v>
      </c>
      <c r="T290">
        <v>3000</v>
      </c>
      <c r="U290" t="s">
        <v>337</v>
      </c>
      <c r="V290">
        <v>2800</v>
      </c>
      <c r="W290">
        <v>2015</v>
      </c>
      <c r="X290">
        <v>1</v>
      </c>
      <c r="Y290" s="19"/>
      <c r="Z290" s="24"/>
      <c r="AA290" s="25"/>
      <c r="AB290" s="26"/>
      <c r="AC290" s="25"/>
      <c r="AD290" s="27"/>
      <c r="AE290" s="27"/>
      <c r="AF290" s="27"/>
      <c r="AG290" s="25"/>
      <c r="AH290" s="25"/>
      <c r="AI290" s="25"/>
      <c r="AJ290" s="28"/>
      <c r="AK290" s="25"/>
      <c r="AL290" s="25"/>
      <c r="AM290" s="29"/>
      <c r="AN290" s="29"/>
      <c r="AO290" s="30"/>
      <c r="AP290" s="30"/>
      <c r="AQ290" s="31"/>
      <c r="AR290" s="28"/>
      <c r="AS290" s="28"/>
      <c r="AT290" t="s">
        <v>160</v>
      </c>
      <c r="AU290">
        <v>6</v>
      </c>
      <c r="AV290" t="s">
        <v>409</v>
      </c>
      <c r="AW290" t="s">
        <v>1006</v>
      </c>
      <c r="AX290" t="s">
        <v>1091</v>
      </c>
      <c r="AY290" s="19" t="s">
        <v>394</v>
      </c>
      <c r="AZ290" s="19" t="s">
        <v>394</v>
      </c>
      <c r="BA290" t="s">
        <v>402</v>
      </c>
      <c r="BB290" s="22">
        <v>42132</v>
      </c>
      <c r="BC290" s="15">
        <v>42195</v>
      </c>
      <c r="BD290" t="s">
        <v>161</v>
      </c>
      <c r="BE290">
        <v>30</v>
      </c>
      <c r="BF290">
        <v>29</v>
      </c>
      <c r="BG290">
        <v>6.46</v>
      </c>
      <c r="BH290">
        <v>3.68</v>
      </c>
      <c r="BI290">
        <v>0.88</v>
      </c>
      <c r="BJ290">
        <v>0.40500000000000003</v>
      </c>
      <c r="BK290">
        <v>6.9000000000000006E-2</v>
      </c>
      <c r="BL290">
        <v>6.5</v>
      </c>
      <c r="BM290">
        <f t="shared" si="23"/>
        <v>85.443037974683548</v>
      </c>
      <c r="BN290">
        <v>0.19500000000000001</v>
      </c>
      <c r="BO290">
        <v>24.2</v>
      </c>
      <c r="BP290">
        <f t="shared" si="22"/>
        <v>3843.0379746835451</v>
      </c>
      <c r="BQ290">
        <f t="shared" ref="BQ290:BQ365" si="26">(BG290*0.48)*(10000/9)</f>
        <v>3445.333333333333</v>
      </c>
      <c r="BR290">
        <f t="shared" si="24"/>
        <v>3.8430379746835452</v>
      </c>
      <c r="BS290">
        <f t="shared" si="24"/>
        <v>3.4453333333333331</v>
      </c>
      <c r="BT290">
        <f t="shared" si="25"/>
        <v>7.2883713080168784</v>
      </c>
      <c r="CF290" s="25">
        <v>0.61836935166994111</v>
      </c>
      <c r="CG290" s="25">
        <v>9.5579567779960711E-2</v>
      </c>
      <c r="CH290" s="25">
        <v>1.0205795173669923</v>
      </c>
      <c r="CI290" s="25">
        <v>0.32155646597975923</v>
      </c>
      <c r="CJ290" s="25">
        <v>0.15864993166470007</v>
      </c>
      <c r="CK290" s="25">
        <v>10.547779581598835</v>
      </c>
      <c r="CL290" s="25">
        <v>16.302740442849462</v>
      </c>
      <c r="CM290" s="25">
        <v>12.252957880262393</v>
      </c>
      <c r="CN290" s="25">
        <v>164.88738478705471</v>
      </c>
      <c r="CO290" s="25">
        <v>26.756367025678895</v>
      </c>
      <c r="CP290" s="25">
        <v>1.1957913998170175</v>
      </c>
      <c r="CQ290" s="25">
        <v>0.23774016468435505</v>
      </c>
      <c r="CR290" s="25">
        <v>0.25207060214394816</v>
      </c>
      <c r="CS290" s="25">
        <v>0.1033286054820487</v>
      </c>
      <c r="CT290" s="25">
        <v>6.172214446362978E-2</v>
      </c>
      <c r="CU290" s="25">
        <v>9.4160363225222987</v>
      </c>
      <c r="CV290" s="25">
        <v>14.188454608581271</v>
      </c>
      <c r="CW290" s="25">
        <v>2.0214377814717812</v>
      </c>
      <c r="CX290" s="25">
        <v>8.7909834952623953</v>
      </c>
      <c r="CY290" s="25">
        <v>13.556862182163126</v>
      </c>
    </row>
    <row r="291" spans="1:103">
      <c r="A291" t="s">
        <v>177</v>
      </c>
      <c r="B291" t="s">
        <v>1090</v>
      </c>
      <c r="C291" t="s">
        <v>168</v>
      </c>
      <c r="D291" t="s">
        <v>171</v>
      </c>
      <c r="E291" t="s">
        <v>959</v>
      </c>
      <c r="F291" t="s">
        <v>203</v>
      </c>
      <c r="G291" t="s">
        <v>280</v>
      </c>
      <c r="H291">
        <v>11.57925</v>
      </c>
      <c r="I291">
        <v>7.2479699999999996</v>
      </c>
      <c r="J291">
        <v>651</v>
      </c>
      <c r="K291" t="s">
        <v>449</v>
      </c>
      <c r="L291" s="18">
        <v>1</v>
      </c>
      <c r="M291" t="s">
        <v>328</v>
      </c>
      <c r="N291" t="s">
        <v>331</v>
      </c>
      <c r="O291">
        <v>650</v>
      </c>
      <c r="P291" t="s">
        <v>159</v>
      </c>
      <c r="Q291">
        <v>500</v>
      </c>
      <c r="R291">
        <v>5800</v>
      </c>
      <c r="S291" t="s">
        <v>329</v>
      </c>
      <c r="T291">
        <v>3500</v>
      </c>
      <c r="U291" t="s">
        <v>337</v>
      </c>
      <c r="V291">
        <v>4000</v>
      </c>
      <c r="W291">
        <v>2015</v>
      </c>
      <c r="X291">
        <v>1</v>
      </c>
      <c r="Y291" s="19" t="s">
        <v>394</v>
      </c>
      <c r="Z291" s="24">
        <v>5.6</v>
      </c>
      <c r="AA291" s="32">
        <v>0.92515845433404686</v>
      </c>
      <c r="AB291" s="26">
        <v>3.550360068352431E-2</v>
      </c>
      <c r="AC291" s="25">
        <v>5.3346</v>
      </c>
      <c r="AD291" s="27">
        <v>38.400000000000006</v>
      </c>
      <c r="AE291" s="27">
        <v>39.999999999999993</v>
      </c>
      <c r="AF291" s="27">
        <v>21.6</v>
      </c>
      <c r="AG291" s="25">
        <v>3.3748925655699442</v>
      </c>
      <c r="AH291" s="25">
        <v>0.7071479169686774</v>
      </c>
      <c r="AI291" s="25">
        <v>0.20969432870169002</v>
      </c>
      <c r="AJ291" s="28">
        <v>7.3129414063783649E-2</v>
      </c>
      <c r="AK291" s="25">
        <v>0</v>
      </c>
      <c r="AL291" s="25">
        <f t="shared" si="5"/>
        <v>4.3648642253040952</v>
      </c>
      <c r="AM291" s="29">
        <v>8.6542696428716273</v>
      </c>
      <c r="AN291" s="29">
        <v>2.5010139245640111</v>
      </c>
      <c r="AO291" s="30">
        <v>25.961461117618423</v>
      </c>
      <c r="AP291" s="30">
        <v>283.95035176797006</v>
      </c>
      <c r="AQ291" s="31">
        <v>1.4825461986736619</v>
      </c>
      <c r="AR291" s="28">
        <v>3.03463E-2</v>
      </c>
      <c r="AS291" s="28">
        <v>6.7009999999999996</v>
      </c>
      <c r="AU291">
        <v>1</v>
      </c>
      <c r="AV291" t="s">
        <v>409</v>
      </c>
      <c r="AW291" t="s">
        <v>1006</v>
      </c>
      <c r="AX291" t="s">
        <v>1091</v>
      </c>
      <c r="AY291" s="19" t="s">
        <v>394</v>
      </c>
      <c r="AZ291" s="19" t="s">
        <v>394</v>
      </c>
      <c r="BA291" t="s">
        <v>402</v>
      </c>
      <c r="BB291" s="22">
        <v>42132</v>
      </c>
      <c r="BC291" s="15"/>
      <c r="BU291">
        <v>1.3489835430784123</v>
      </c>
      <c r="BV291">
        <v>0.16603569086969674</v>
      </c>
      <c r="BW291">
        <v>2.2184938735182511</v>
      </c>
      <c r="BX291">
        <v>0.46710269540548416</v>
      </c>
      <c r="BY291">
        <v>0.20213861113128523</v>
      </c>
      <c r="BZ291">
        <v>0.13430526244901647</v>
      </c>
      <c r="CA291">
        <v>4.146934791229862</v>
      </c>
      <c r="CB291">
        <v>139.23329557830107</v>
      </c>
      <c r="CC291">
        <v>26.375949711294069</v>
      </c>
      <c r="CD291">
        <v>10.464389585972626</v>
      </c>
      <c r="CE291">
        <v>4.8302916395069513</v>
      </c>
      <c r="CF291" s="25"/>
      <c r="CG291" s="25"/>
      <c r="CH291" s="25"/>
      <c r="CI291" s="25"/>
      <c r="CJ291" s="25"/>
      <c r="CK291" s="25"/>
      <c r="CL291" s="25"/>
      <c r="CM291" s="25"/>
      <c r="CN291" s="25"/>
      <c r="CO291" s="25"/>
      <c r="CP291" s="25"/>
      <c r="CQ291" s="25"/>
      <c r="CR291" s="25"/>
      <c r="CS291" s="25"/>
      <c r="CT291" s="25"/>
      <c r="CU291" s="25"/>
      <c r="CV291" s="25"/>
      <c r="CW291" s="25"/>
      <c r="CX291" s="25"/>
      <c r="CY291" s="25"/>
    </row>
    <row r="292" spans="1:103">
      <c r="A292" t="s">
        <v>177</v>
      </c>
      <c r="B292" t="s">
        <v>1090</v>
      </c>
      <c r="C292" t="s">
        <v>168</v>
      </c>
      <c r="D292" t="s">
        <v>171</v>
      </c>
      <c r="E292" t="s">
        <v>959</v>
      </c>
      <c r="F292" t="s">
        <v>203</v>
      </c>
      <c r="G292" t="s">
        <v>280</v>
      </c>
      <c r="H292">
        <v>11.57925</v>
      </c>
      <c r="I292">
        <v>7.2479699999999996</v>
      </c>
      <c r="J292">
        <v>651</v>
      </c>
      <c r="K292" t="s">
        <v>449</v>
      </c>
      <c r="L292" s="18">
        <v>1</v>
      </c>
      <c r="M292" t="s">
        <v>328</v>
      </c>
      <c r="N292" t="s">
        <v>331</v>
      </c>
      <c r="O292">
        <v>650</v>
      </c>
      <c r="P292" t="s">
        <v>159</v>
      </c>
      <c r="Q292">
        <v>500</v>
      </c>
      <c r="R292">
        <v>5800</v>
      </c>
      <c r="S292" t="s">
        <v>329</v>
      </c>
      <c r="T292">
        <v>3500</v>
      </c>
      <c r="U292" t="s">
        <v>337</v>
      </c>
      <c r="V292">
        <v>4000</v>
      </c>
      <c r="W292">
        <v>2015</v>
      </c>
      <c r="X292">
        <v>1</v>
      </c>
      <c r="Y292" s="19"/>
      <c r="Z292" s="24"/>
      <c r="AA292" s="25"/>
      <c r="AB292" s="26"/>
      <c r="AC292" s="25"/>
      <c r="AD292" s="27"/>
      <c r="AE292" s="27"/>
      <c r="AF292" s="27"/>
      <c r="AG292" s="25"/>
      <c r="AH292" s="25"/>
      <c r="AI292" s="25"/>
      <c r="AJ292" s="28"/>
      <c r="AK292" s="25"/>
      <c r="AL292" s="25"/>
      <c r="AM292" s="29"/>
      <c r="AN292" s="29"/>
      <c r="AO292" s="30"/>
      <c r="AP292" s="30"/>
      <c r="AQ292" s="31"/>
      <c r="AR292" s="28"/>
      <c r="AS292" s="28"/>
      <c r="AU292">
        <v>2</v>
      </c>
      <c r="AV292" t="s">
        <v>409</v>
      </c>
      <c r="AW292" t="s">
        <v>1006</v>
      </c>
      <c r="AX292" t="s">
        <v>1091</v>
      </c>
      <c r="AY292" s="19" t="s">
        <v>394</v>
      </c>
      <c r="AZ292" s="19" t="s">
        <v>394</v>
      </c>
      <c r="BA292" t="s">
        <v>402</v>
      </c>
      <c r="BB292" s="22">
        <v>42132</v>
      </c>
      <c r="BC292" s="15"/>
      <c r="BU292">
        <v>1.5635593220338984</v>
      </c>
      <c r="BV292">
        <v>0.25277390279761647</v>
      </c>
      <c r="BW292">
        <v>2.1870564020877725</v>
      </c>
      <c r="BX292">
        <v>0.3183459761993902</v>
      </c>
      <c r="BY292">
        <v>0.15973103227399121</v>
      </c>
      <c r="BZ292">
        <v>0.12260518841424868</v>
      </c>
      <c r="CA292">
        <v>3.9422935875741483</v>
      </c>
      <c r="CB292">
        <v>128.642665941046</v>
      </c>
      <c r="CC292">
        <v>20.424151107791609</v>
      </c>
      <c r="CD292">
        <v>11.010401095299839</v>
      </c>
      <c r="CE292">
        <v>2.6145242577199581</v>
      </c>
      <c r="CF292" s="25"/>
      <c r="CG292" s="25"/>
      <c r="CH292" s="25"/>
      <c r="CI292" s="25"/>
      <c r="CJ292" s="25"/>
      <c r="CK292" s="25"/>
      <c r="CL292" s="25"/>
      <c r="CM292" s="25"/>
      <c r="CN292" s="25"/>
      <c r="CO292" s="25"/>
      <c r="CP292" s="25"/>
      <c r="CQ292" s="25"/>
      <c r="CR292" s="25"/>
      <c r="CS292" s="25"/>
      <c r="CT292" s="25"/>
      <c r="CU292" s="25"/>
      <c r="CV292" s="25"/>
      <c r="CW292" s="25"/>
      <c r="CX292" s="25"/>
      <c r="CY292" s="25"/>
    </row>
    <row r="293" spans="1:103">
      <c r="A293" t="s">
        <v>177</v>
      </c>
      <c r="B293" t="s">
        <v>1090</v>
      </c>
      <c r="C293" t="s">
        <v>168</v>
      </c>
      <c r="D293" t="s">
        <v>171</v>
      </c>
      <c r="E293" t="s">
        <v>959</v>
      </c>
      <c r="F293" t="s">
        <v>203</v>
      </c>
      <c r="G293" t="s">
        <v>280</v>
      </c>
      <c r="H293">
        <v>11.57925</v>
      </c>
      <c r="I293">
        <v>7.2479699999999996</v>
      </c>
      <c r="J293">
        <v>651</v>
      </c>
      <c r="K293" t="s">
        <v>449</v>
      </c>
      <c r="L293" s="18">
        <v>1</v>
      </c>
      <c r="M293" t="s">
        <v>328</v>
      </c>
      <c r="N293" t="s">
        <v>331</v>
      </c>
      <c r="O293">
        <v>650</v>
      </c>
      <c r="P293" t="s">
        <v>159</v>
      </c>
      <c r="Q293">
        <v>500</v>
      </c>
      <c r="R293">
        <v>5800</v>
      </c>
      <c r="S293" t="s">
        <v>329</v>
      </c>
      <c r="T293">
        <v>3500</v>
      </c>
      <c r="U293" t="s">
        <v>337</v>
      </c>
      <c r="V293">
        <v>4000</v>
      </c>
      <c r="W293">
        <v>2015</v>
      </c>
      <c r="X293">
        <v>1</v>
      </c>
      <c r="Y293" s="19"/>
      <c r="Z293" s="24"/>
      <c r="AA293" s="25"/>
      <c r="AB293" s="26"/>
      <c r="AC293" s="25"/>
      <c r="AD293" s="27"/>
      <c r="AE293" s="27"/>
      <c r="AF293" s="27"/>
      <c r="AG293" s="25"/>
      <c r="AH293" s="25"/>
      <c r="AI293" s="25"/>
      <c r="AJ293" s="28"/>
      <c r="AK293" s="25"/>
      <c r="AL293" s="25"/>
      <c r="AM293" s="29"/>
      <c r="AN293" s="29"/>
      <c r="AO293" s="30"/>
      <c r="AP293" s="30"/>
      <c r="AQ293" s="31"/>
      <c r="AR293" s="28"/>
      <c r="AS293" s="28"/>
      <c r="AU293">
        <v>3</v>
      </c>
      <c r="AV293" t="s">
        <v>409</v>
      </c>
      <c r="AW293" t="s">
        <v>1006</v>
      </c>
      <c r="AX293" t="s">
        <v>1091</v>
      </c>
      <c r="AY293" s="19" t="s">
        <v>394</v>
      </c>
      <c r="AZ293" s="19" t="s">
        <v>394</v>
      </c>
      <c r="BA293" t="s">
        <v>402</v>
      </c>
      <c r="BB293" s="22">
        <v>42132</v>
      </c>
      <c r="BC293" s="15"/>
      <c r="BU293">
        <v>2.43488824101069</v>
      </c>
      <c r="BV293">
        <v>0.24489654423258034</v>
      </c>
      <c r="BW293">
        <v>2.3569976945125495</v>
      </c>
      <c r="BX293">
        <v>0.45990043645997442</v>
      </c>
      <c r="BY293">
        <v>0.20778514667504289</v>
      </c>
      <c r="BZ293">
        <v>0.16924436903238896</v>
      </c>
      <c r="CA293">
        <v>6.0267957431128352</v>
      </c>
      <c r="CB293">
        <v>141.18742743186229</v>
      </c>
      <c r="CC293">
        <v>36.525252635413416</v>
      </c>
      <c r="CD293">
        <v>13.921508583947714</v>
      </c>
      <c r="CE293">
        <v>4.8199010749664453</v>
      </c>
      <c r="CF293" s="25"/>
      <c r="CG293" s="25"/>
      <c r="CH293" s="25"/>
      <c r="CI293" s="25"/>
      <c r="CJ293" s="25"/>
      <c r="CK293" s="25"/>
      <c r="CL293" s="25"/>
      <c r="CM293" s="25"/>
      <c r="CN293" s="25"/>
      <c r="CO293" s="25"/>
      <c r="CP293" s="25"/>
      <c r="CQ293" s="25"/>
      <c r="CR293" s="25"/>
      <c r="CS293" s="25"/>
      <c r="CT293" s="25"/>
      <c r="CU293" s="25"/>
      <c r="CV293" s="25"/>
      <c r="CW293" s="25"/>
      <c r="CX293" s="25"/>
      <c r="CY293" s="25"/>
    </row>
    <row r="294" spans="1:103">
      <c r="A294" t="s">
        <v>177</v>
      </c>
      <c r="B294" t="s">
        <v>1090</v>
      </c>
      <c r="C294" t="s">
        <v>168</v>
      </c>
      <c r="D294" t="s">
        <v>171</v>
      </c>
      <c r="E294" t="s">
        <v>959</v>
      </c>
      <c r="F294" t="s">
        <v>203</v>
      </c>
      <c r="G294" t="s">
        <v>280</v>
      </c>
      <c r="H294">
        <v>11.57925</v>
      </c>
      <c r="I294">
        <v>7.2479699999999996</v>
      </c>
      <c r="J294">
        <v>651</v>
      </c>
      <c r="K294" t="s">
        <v>449</v>
      </c>
      <c r="L294" s="18">
        <v>1</v>
      </c>
      <c r="M294" t="s">
        <v>328</v>
      </c>
      <c r="N294" t="s">
        <v>331</v>
      </c>
      <c r="O294">
        <v>650</v>
      </c>
      <c r="P294" t="s">
        <v>159</v>
      </c>
      <c r="Q294">
        <v>500</v>
      </c>
      <c r="R294">
        <v>5800</v>
      </c>
      <c r="S294" t="s">
        <v>329</v>
      </c>
      <c r="T294">
        <v>3500</v>
      </c>
      <c r="U294" t="s">
        <v>337</v>
      </c>
      <c r="V294">
        <v>4000</v>
      </c>
      <c r="W294">
        <v>2015</v>
      </c>
      <c r="X294">
        <v>1</v>
      </c>
      <c r="Y294" s="19"/>
      <c r="Z294" s="24"/>
      <c r="AA294" s="25"/>
      <c r="AB294" s="26"/>
      <c r="AC294" s="25"/>
      <c r="AD294" s="27"/>
      <c r="AE294" s="27"/>
      <c r="AF294" s="27"/>
      <c r="AG294" s="25"/>
      <c r="AH294" s="25"/>
      <c r="AI294" s="25"/>
      <c r="AJ294" s="28"/>
      <c r="AK294" s="25"/>
      <c r="AL294" s="25"/>
      <c r="AM294" s="29"/>
      <c r="AN294" s="29"/>
      <c r="AO294" s="30"/>
      <c r="AP294" s="30"/>
      <c r="AQ294" s="31"/>
      <c r="AR294" s="28"/>
      <c r="AS294" s="28"/>
      <c r="AU294">
        <v>4</v>
      </c>
      <c r="AV294" t="s">
        <v>409</v>
      </c>
      <c r="AW294" t="s">
        <v>1006</v>
      </c>
      <c r="AX294" t="s">
        <v>1091</v>
      </c>
      <c r="AY294" s="19" t="s">
        <v>394</v>
      </c>
      <c r="AZ294" s="19" t="s">
        <v>394</v>
      </c>
      <c r="BA294" t="s">
        <v>402</v>
      </c>
      <c r="BB294" s="22">
        <v>42132</v>
      </c>
      <c r="BC294" s="15"/>
      <c r="BU294">
        <v>2.7420443587270973</v>
      </c>
      <c r="BV294">
        <v>0.27467850751760292</v>
      </c>
      <c r="BW294">
        <v>2.1226899619512416</v>
      </c>
      <c r="BX294">
        <v>0.52151231885838956</v>
      </c>
      <c r="BY294">
        <v>0.23616774446068303</v>
      </c>
      <c r="BZ294">
        <v>0.18683076330324236</v>
      </c>
      <c r="CA294">
        <v>7.6713162405184763</v>
      </c>
      <c r="CB294">
        <v>169.02613204262772</v>
      </c>
      <c r="CC294">
        <v>39.04619500417634</v>
      </c>
      <c r="CD294">
        <v>17.573648325450307</v>
      </c>
      <c r="CE294">
        <v>4.9917844989267204</v>
      </c>
      <c r="CF294" s="25"/>
      <c r="CG294" s="25"/>
      <c r="CH294" s="25"/>
      <c r="CI294" s="25"/>
      <c r="CJ294" s="25"/>
      <c r="CK294" s="25"/>
      <c r="CL294" s="25"/>
      <c r="CM294" s="25"/>
      <c r="CN294" s="25"/>
      <c r="CO294" s="25"/>
      <c r="CP294" s="25"/>
      <c r="CQ294" s="25"/>
      <c r="CR294" s="25"/>
      <c r="CS294" s="25"/>
      <c r="CT294" s="25"/>
      <c r="CU294" s="25"/>
      <c r="CV294" s="25"/>
      <c r="CW294" s="25"/>
      <c r="CX294" s="25"/>
      <c r="CY294" s="25"/>
    </row>
    <row r="295" spans="1:103">
      <c r="A295" t="s">
        <v>177</v>
      </c>
      <c r="B295" t="s">
        <v>1090</v>
      </c>
      <c r="C295" t="s">
        <v>168</v>
      </c>
      <c r="D295" t="s">
        <v>171</v>
      </c>
      <c r="E295" t="s">
        <v>959</v>
      </c>
      <c r="F295" t="s">
        <v>203</v>
      </c>
      <c r="G295" t="s">
        <v>280</v>
      </c>
      <c r="H295">
        <v>11.57925</v>
      </c>
      <c r="I295">
        <v>7.2479699999999996</v>
      </c>
      <c r="J295">
        <v>651</v>
      </c>
      <c r="K295" t="s">
        <v>449</v>
      </c>
      <c r="L295" s="18">
        <v>1</v>
      </c>
      <c r="M295" t="s">
        <v>328</v>
      </c>
      <c r="N295" t="s">
        <v>331</v>
      </c>
      <c r="O295">
        <v>650</v>
      </c>
      <c r="P295" t="s">
        <v>159</v>
      </c>
      <c r="Q295">
        <v>500</v>
      </c>
      <c r="R295">
        <v>5800</v>
      </c>
      <c r="S295" t="s">
        <v>329</v>
      </c>
      <c r="T295">
        <v>3500</v>
      </c>
      <c r="U295" t="s">
        <v>337</v>
      </c>
      <c r="V295">
        <v>4000</v>
      </c>
      <c r="W295">
        <v>2015</v>
      </c>
      <c r="X295">
        <v>1</v>
      </c>
      <c r="Y295" s="19"/>
      <c r="Z295" s="24"/>
      <c r="AA295" s="25"/>
      <c r="AB295" s="26"/>
      <c r="AC295" s="25"/>
      <c r="AD295" s="27"/>
      <c r="AE295" s="27"/>
      <c r="AF295" s="27"/>
      <c r="AG295" s="25"/>
      <c r="AH295" s="25"/>
      <c r="AI295" s="25"/>
      <c r="AJ295" s="28"/>
      <c r="AK295" s="25"/>
      <c r="AL295" s="25"/>
      <c r="AM295" s="29"/>
      <c r="AN295" s="29"/>
      <c r="AO295" s="30"/>
      <c r="AP295" s="30"/>
      <c r="AQ295" s="31"/>
      <c r="AR295" s="28"/>
      <c r="AS295" s="28"/>
      <c r="AU295">
        <v>5</v>
      </c>
      <c r="AV295" t="s">
        <v>409</v>
      </c>
      <c r="AW295" t="s">
        <v>1006</v>
      </c>
      <c r="AX295" t="s">
        <v>1091</v>
      </c>
      <c r="AY295" s="19" t="s">
        <v>394</v>
      </c>
      <c r="AZ295" s="19" t="s">
        <v>394</v>
      </c>
      <c r="BA295" t="s">
        <v>402</v>
      </c>
      <c r="BB295" s="22">
        <v>42132</v>
      </c>
      <c r="BC295" s="15"/>
      <c r="BU295">
        <v>2.2997076023391814</v>
      </c>
      <c r="BV295">
        <v>0.28630036931175978</v>
      </c>
      <c r="BW295">
        <v>2.4174306603211546</v>
      </c>
      <c r="BX295">
        <v>0.49612184041934304</v>
      </c>
      <c r="BY295">
        <v>0.20840268360946998</v>
      </c>
      <c r="BZ295">
        <v>0.16989114775507042</v>
      </c>
      <c r="CA295">
        <v>6.0169077296409537</v>
      </c>
      <c r="CB295">
        <v>160.50562176236318</v>
      </c>
      <c r="CC295">
        <v>32.945554198750244</v>
      </c>
      <c r="CD295">
        <v>15.300357197057304</v>
      </c>
      <c r="CE295">
        <v>6.5857041384659398</v>
      </c>
      <c r="CF295" s="25"/>
      <c r="CG295" s="25"/>
      <c r="CH295" s="25"/>
      <c r="CI295" s="25"/>
      <c r="CJ295" s="25"/>
      <c r="CK295" s="25"/>
      <c r="CL295" s="25"/>
      <c r="CM295" s="25"/>
      <c r="CN295" s="25"/>
      <c r="CO295" s="25"/>
      <c r="CP295" s="25"/>
      <c r="CQ295" s="25"/>
      <c r="CR295" s="25"/>
      <c r="CS295" s="25"/>
      <c r="CT295" s="25"/>
      <c r="CU295" s="25"/>
      <c r="CV295" s="25"/>
      <c r="CW295" s="25"/>
      <c r="CX295" s="25"/>
      <c r="CY295" s="25"/>
    </row>
    <row r="296" spans="1:103">
      <c r="A296" t="s">
        <v>177</v>
      </c>
      <c r="B296" t="s">
        <v>1090</v>
      </c>
      <c r="C296" t="s">
        <v>168</v>
      </c>
      <c r="D296" t="s">
        <v>171</v>
      </c>
      <c r="E296" t="s">
        <v>959</v>
      </c>
      <c r="F296" t="s">
        <v>203</v>
      </c>
      <c r="G296" t="s">
        <v>280</v>
      </c>
      <c r="H296">
        <v>11.57925</v>
      </c>
      <c r="I296">
        <v>7.2479699999999996</v>
      </c>
      <c r="J296">
        <v>651</v>
      </c>
      <c r="K296" t="s">
        <v>449</v>
      </c>
      <c r="L296" s="18">
        <v>1</v>
      </c>
      <c r="M296" t="s">
        <v>328</v>
      </c>
      <c r="N296" t="s">
        <v>331</v>
      </c>
      <c r="O296">
        <v>650</v>
      </c>
      <c r="P296" t="s">
        <v>159</v>
      </c>
      <c r="Q296">
        <v>500</v>
      </c>
      <c r="R296">
        <v>5800</v>
      </c>
      <c r="S296" t="s">
        <v>329</v>
      </c>
      <c r="T296">
        <v>3500</v>
      </c>
      <c r="U296" t="s">
        <v>337</v>
      </c>
      <c r="V296">
        <v>4000</v>
      </c>
      <c r="W296">
        <v>2015</v>
      </c>
      <c r="X296">
        <v>1</v>
      </c>
      <c r="Y296" s="19"/>
      <c r="Z296" s="24"/>
      <c r="AA296" s="25"/>
      <c r="AB296" s="26"/>
      <c r="AC296" s="25"/>
      <c r="AD296" s="27"/>
      <c r="AE296" s="27"/>
      <c r="AF296" s="27"/>
      <c r="AG296" s="25"/>
      <c r="AH296" s="25"/>
      <c r="AI296" s="25"/>
      <c r="AJ296" s="28"/>
      <c r="AK296" s="25"/>
      <c r="AL296" s="25"/>
      <c r="AM296" s="29"/>
      <c r="AN296" s="29"/>
      <c r="AO296" s="30"/>
      <c r="AP296" s="30"/>
      <c r="AQ296" s="31"/>
      <c r="AR296" s="28"/>
      <c r="AS296" s="28"/>
      <c r="AU296">
        <v>6</v>
      </c>
      <c r="AV296" t="s">
        <v>409</v>
      </c>
      <c r="AW296" t="s">
        <v>1006</v>
      </c>
      <c r="AX296" t="s">
        <v>1091</v>
      </c>
      <c r="AY296" s="19" t="s">
        <v>394</v>
      </c>
      <c r="AZ296" s="19" t="s">
        <v>394</v>
      </c>
      <c r="BA296" t="s">
        <v>402</v>
      </c>
      <c r="BB296" s="22">
        <v>42132</v>
      </c>
      <c r="BC296" s="15"/>
      <c r="CF296" s="25"/>
      <c r="CG296" s="25"/>
      <c r="CH296" s="25"/>
      <c r="CI296" s="25"/>
      <c r="CJ296" s="25"/>
      <c r="CK296" s="25"/>
      <c r="CL296" s="25"/>
      <c r="CM296" s="25"/>
      <c r="CN296" s="25"/>
      <c r="CO296" s="25"/>
      <c r="CP296" s="25"/>
      <c r="CQ296" s="25"/>
      <c r="CR296" s="25"/>
      <c r="CS296" s="25"/>
      <c r="CT296" s="25"/>
      <c r="CU296" s="25"/>
      <c r="CV296" s="25"/>
      <c r="CW296" s="25"/>
      <c r="CX296" s="25"/>
      <c r="CY296" s="25"/>
    </row>
    <row r="297" spans="1:103">
      <c r="A297" t="s">
        <v>177</v>
      </c>
      <c r="B297" t="s">
        <v>1090</v>
      </c>
      <c r="C297" t="s">
        <v>168</v>
      </c>
      <c r="D297" t="s">
        <v>171</v>
      </c>
      <c r="E297" t="s">
        <v>959</v>
      </c>
      <c r="F297" t="s">
        <v>204</v>
      </c>
      <c r="G297" t="s">
        <v>281</v>
      </c>
      <c r="H297">
        <v>11.550079999999999</v>
      </c>
      <c r="I297">
        <v>7.2776399999999999</v>
      </c>
      <c r="J297">
        <v>678</v>
      </c>
      <c r="K297" t="s">
        <v>111</v>
      </c>
      <c r="L297" s="18">
        <v>1.5</v>
      </c>
      <c r="M297" t="s">
        <v>352</v>
      </c>
      <c r="N297" t="s">
        <v>346</v>
      </c>
      <c r="O297">
        <v>4000</v>
      </c>
      <c r="P297" t="s">
        <v>159</v>
      </c>
      <c r="Q297">
        <v>500</v>
      </c>
      <c r="R297">
        <v>6000</v>
      </c>
      <c r="S297" t="s">
        <v>348</v>
      </c>
      <c r="T297">
        <v>90</v>
      </c>
      <c r="U297" t="s">
        <v>337</v>
      </c>
      <c r="V297">
        <v>6000</v>
      </c>
      <c r="W297">
        <v>2015</v>
      </c>
      <c r="X297">
        <v>1</v>
      </c>
      <c r="Y297" s="19" t="s">
        <v>391</v>
      </c>
      <c r="Z297" s="24">
        <v>6.2</v>
      </c>
      <c r="AA297" s="32">
        <v>1.1756214759857684</v>
      </c>
      <c r="AB297" s="26">
        <v>6.2575514978422897E-2</v>
      </c>
      <c r="AC297" s="25">
        <v>4.58392</v>
      </c>
      <c r="AD297" s="27">
        <v>56.4</v>
      </c>
      <c r="AE297" s="27">
        <v>22</v>
      </c>
      <c r="AF297" s="27">
        <v>21.6</v>
      </c>
      <c r="AG297" s="25">
        <v>5.4367768309118052</v>
      </c>
      <c r="AH297" s="25">
        <v>0.50582965976500882</v>
      </c>
      <c r="AI297" s="25">
        <v>0.15415980823017064</v>
      </c>
      <c r="AJ297" s="28">
        <v>4.4341935029706708E-2</v>
      </c>
      <c r="AK297" s="25">
        <v>0</v>
      </c>
      <c r="AL297" s="25">
        <f t="shared" si="5"/>
        <v>6.1411082339366914</v>
      </c>
      <c r="AM297" s="29">
        <v>69.061118591277406</v>
      </c>
      <c r="AN297" s="29">
        <v>3.3729890496147075</v>
      </c>
      <c r="AO297" s="30">
        <v>17.565205805189251</v>
      </c>
      <c r="AP297" s="30">
        <v>304.21949103968103</v>
      </c>
      <c r="AQ297" s="31">
        <v>1.2965959894229975</v>
      </c>
      <c r="AR297" s="28">
        <v>2.0985E-2</v>
      </c>
      <c r="AS297" s="28">
        <v>7.3428000000000004</v>
      </c>
      <c r="AT297" t="s">
        <v>155</v>
      </c>
      <c r="AU297">
        <v>1</v>
      </c>
      <c r="AV297" t="s">
        <v>409</v>
      </c>
      <c r="AW297" t="s">
        <v>1006</v>
      </c>
      <c r="AX297" t="s">
        <v>1091</v>
      </c>
      <c r="AY297" s="19" t="s">
        <v>391</v>
      </c>
      <c r="AZ297" s="19" t="s">
        <v>391</v>
      </c>
      <c r="BA297" t="s">
        <v>402</v>
      </c>
      <c r="BB297" s="22">
        <v>42132</v>
      </c>
      <c r="BC297" s="15">
        <v>42195</v>
      </c>
      <c r="BD297" t="s">
        <v>161</v>
      </c>
      <c r="BE297">
        <v>52</v>
      </c>
      <c r="BF297">
        <v>37</v>
      </c>
      <c r="BG297">
        <v>9.1999999999999993</v>
      </c>
      <c r="BH297">
        <v>4.58</v>
      </c>
      <c r="BI297">
        <v>0.66</v>
      </c>
      <c r="BJ297">
        <v>0.29599999999999999</v>
      </c>
      <c r="BK297">
        <v>5.6000000000000001E-2</v>
      </c>
      <c r="BL297">
        <v>9</v>
      </c>
      <c r="BM297">
        <f t="shared" si="23"/>
        <v>84.090909090909093</v>
      </c>
      <c r="BN297">
        <v>0.255</v>
      </c>
      <c r="BO297">
        <v>19</v>
      </c>
      <c r="BP297">
        <f t="shared" si="22"/>
        <v>4581.3606654783125</v>
      </c>
      <c r="BQ297">
        <f t="shared" si="26"/>
        <v>4906.6666666666661</v>
      </c>
      <c r="BR297">
        <f t="shared" si="24"/>
        <v>4.5813606654783126</v>
      </c>
      <c r="BS297">
        <f t="shared" si="24"/>
        <v>4.9066666666666663</v>
      </c>
      <c r="BT297">
        <f t="shared" si="25"/>
        <v>9.4880273321449788</v>
      </c>
      <c r="BU297">
        <v>2.0348837209302326</v>
      </c>
      <c r="BV297">
        <v>0.29156681004346541</v>
      </c>
      <c r="BW297">
        <v>2.37118821181675</v>
      </c>
      <c r="BX297">
        <v>0.56361160279402545</v>
      </c>
      <c r="BY297">
        <v>0.19151217058328723</v>
      </c>
      <c r="BZ297">
        <v>0.13982204804868562</v>
      </c>
      <c r="CA297">
        <v>5.2744497493154849</v>
      </c>
      <c r="CB297">
        <v>97.740672550832727</v>
      </c>
      <c r="CC297">
        <v>20.94664871015458</v>
      </c>
      <c r="CD297">
        <v>19.589640433603353</v>
      </c>
      <c r="CE297">
        <v>4.8669478637447314</v>
      </c>
      <c r="CF297" s="25">
        <v>1.0082046332046333</v>
      </c>
      <c r="CG297" s="25">
        <v>0.23141891891891891</v>
      </c>
      <c r="CH297" s="25">
        <v>1.5035264495161622</v>
      </c>
      <c r="CI297" s="25">
        <v>0.41650071127057536</v>
      </c>
      <c r="CJ297" s="25">
        <v>0.12841166865897813</v>
      </c>
      <c r="CK297" s="25">
        <v>14.508462955580706</v>
      </c>
      <c r="CL297" s="25">
        <v>39.511631134849239</v>
      </c>
      <c r="CM297" s="25">
        <v>8.1098413425174716</v>
      </c>
      <c r="CN297" s="25">
        <v>137.26216364239755</v>
      </c>
      <c r="CO297" s="25">
        <v>20.94104479084692</v>
      </c>
      <c r="CP297" s="25">
        <v>1.4506641366223911</v>
      </c>
      <c r="CQ297" s="25">
        <v>0.32139468690702089</v>
      </c>
      <c r="CR297" s="25">
        <v>0.22831950918900482</v>
      </c>
      <c r="CS297" s="25">
        <v>0.17923382566399401</v>
      </c>
      <c r="CT297" s="25">
        <v>6.1849150697127896E-2</v>
      </c>
      <c r="CU297" s="25">
        <v>8.7552893361043118</v>
      </c>
      <c r="CV297" s="25">
        <v>17.810296816165778</v>
      </c>
      <c r="CW297" s="25">
        <v>3.0303251899026082</v>
      </c>
      <c r="CX297" s="25">
        <v>37.231014261092184</v>
      </c>
      <c r="CY297" s="25">
        <v>13.868285702476747</v>
      </c>
    </row>
    <row r="298" spans="1:103">
      <c r="A298" t="s">
        <v>177</v>
      </c>
      <c r="B298" t="s">
        <v>1090</v>
      </c>
      <c r="C298" t="s">
        <v>168</v>
      </c>
      <c r="D298" t="s">
        <v>171</v>
      </c>
      <c r="E298" t="s">
        <v>959</v>
      </c>
      <c r="F298" t="s">
        <v>204</v>
      </c>
      <c r="G298" t="s">
        <v>281</v>
      </c>
      <c r="H298">
        <v>11.550079999999999</v>
      </c>
      <c r="I298">
        <v>7.2776399999999999</v>
      </c>
      <c r="J298">
        <v>678</v>
      </c>
      <c r="K298" t="s">
        <v>111</v>
      </c>
      <c r="L298" s="18">
        <v>1.5</v>
      </c>
      <c r="M298" t="s">
        <v>352</v>
      </c>
      <c r="N298" t="s">
        <v>346</v>
      </c>
      <c r="O298">
        <v>4000</v>
      </c>
      <c r="P298" t="s">
        <v>159</v>
      </c>
      <c r="Q298">
        <v>500</v>
      </c>
      <c r="R298">
        <v>6000</v>
      </c>
      <c r="S298" t="s">
        <v>348</v>
      </c>
      <c r="T298">
        <v>90</v>
      </c>
      <c r="U298" t="s">
        <v>337</v>
      </c>
      <c r="V298">
        <v>6000</v>
      </c>
      <c r="W298">
        <v>2015</v>
      </c>
      <c r="X298">
        <v>1</v>
      </c>
      <c r="Y298" s="19"/>
      <c r="Z298" s="24"/>
      <c r="AA298" s="25"/>
      <c r="AB298" s="26"/>
      <c r="AC298" s="25"/>
      <c r="AD298" s="27"/>
      <c r="AE298" s="27"/>
      <c r="AF298" s="27"/>
      <c r="AG298" s="25"/>
      <c r="AH298" s="25"/>
      <c r="AI298" s="25"/>
      <c r="AJ298" s="28"/>
      <c r="AK298" s="25"/>
      <c r="AL298" s="25"/>
      <c r="AM298" s="29"/>
      <c r="AN298" s="29"/>
      <c r="AO298" s="30"/>
      <c r="AP298" s="30"/>
      <c r="AQ298" s="31"/>
      <c r="AR298" s="28"/>
      <c r="AS298" s="28"/>
      <c r="AT298" t="s">
        <v>156</v>
      </c>
      <c r="AU298">
        <v>2</v>
      </c>
      <c r="AV298" t="s">
        <v>409</v>
      </c>
      <c r="AW298" t="s">
        <v>1006</v>
      </c>
      <c r="AX298" t="s">
        <v>1091</v>
      </c>
      <c r="AY298" s="19" t="s">
        <v>391</v>
      </c>
      <c r="AZ298" s="19" t="s">
        <v>391</v>
      </c>
      <c r="BA298" t="s">
        <v>402</v>
      </c>
      <c r="BB298" s="22">
        <v>42132</v>
      </c>
      <c r="BC298" s="15">
        <v>42195</v>
      </c>
      <c r="BD298" t="s">
        <v>161</v>
      </c>
      <c r="BE298">
        <v>39</v>
      </c>
      <c r="BF298">
        <v>29</v>
      </c>
      <c r="BG298">
        <v>9.44</v>
      </c>
      <c r="BH298">
        <v>5.32</v>
      </c>
      <c r="BI298">
        <v>1.02</v>
      </c>
      <c r="BJ298">
        <v>0.51100000000000001</v>
      </c>
      <c r="BK298">
        <v>0.104</v>
      </c>
      <c r="BL298">
        <v>10</v>
      </c>
      <c r="BM298">
        <f t="shared" si="23"/>
        <v>83.089430894308947</v>
      </c>
      <c r="BN298">
        <v>0.192</v>
      </c>
      <c r="BO298">
        <v>24.2</v>
      </c>
      <c r="BP298">
        <f t="shared" si="22"/>
        <v>5200.4208512673367</v>
      </c>
      <c r="BQ298">
        <f t="shared" si="26"/>
        <v>5034.6666666666661</v>
      </c>
      <c r="BR298">
        <f t="shared" si="24"/>
        <v>5.2004208512673369</v>
      </c>
      <c r="BS298">
        <f t="shared" si="24"/>
        <v>5.0346666666666664</v>
      </c>
      <c r="BT298">
        <f t="shared" si="25"/>
        <v>10.235087517934003</v>
      </c>
      <c r="BU298">
        <v>2.5569561157796454</v>
      </c>
      <c r="BV298">
        <v>0.31119068059345101</v>
      </c>
      <c r="BW298">
        <v>2.3207710849980976</v>
      </c>
      <c r="BX298">
        <v>0.55028065871214171</v>
      </c>
      <c r="BY298">
        <v>0.20613711659025361</v>
      </c>
      <c r="BZ298">
        <v>0.16466082243575766</v>
      </c>
      <c r="CA298">
        <v>7.6680909893378271</v>
      </c>
      <c r="CB298">
        <v>120.89026200956238</v>
      </c>
      <c r="CC298">
        <v>25.048626796146824</v>
      </c>
      <c r="CD298">
        <v>18.427083358875432</v>
      </c>
      <c r="CE298">
        <v>4.9204027931167253</v>
      </c>
      <c r="CF298" s="25"/>
      <c r="CG298" s="25"/>
      <c r="CH298" s="25"/>
      <c r="CI298" s="25"/>
      <c r="CJ298" s="25"/>
      <c r="CK298" s="25"/>
      <c r="CL298" s="25"/>
      <c r="CM298" s="25"/>
      <c r="CN298" s="25"/>
      <c r="CO298" s="25"/>
      <c r="CP298" s="25">
        <v>1.4923298178331736</v>
      </c>
      <c r="CQ298" s="25">
        <v>0.3655800575263663</v>
      </c>
      <c r="CR298" s="25">
        <v>0.23114384750158526</v>
      </c>
      <c r="CS298" s="25">
        <v>0.10700978291634239</v>
      </c>
      <c r="CT298" s="25">
        <v>6.2614231729996861E-2</v>
      </c>
      <c r="CU298" s="25">
        <v>15.035475223588417</v>
      </c>
      <c r="CV298" s="25">
        <v>4.7330307403144998</v>
      </c>
      <c r="CW298" s="25">
        <v>2.0934533778428688</v>
      </c>
      <c r="CX298" s="25">
        <v>9.1041704381910904</v>
      </c>
      <c r="CY298" s="25">
        <v>12.426908701727656</v>
      </c>
    </row>
    <row r="299" spans="1:103">
      <c r="A299" t="s">
        <v>177</v>
      </c>
      <c r="B299" t="s">
        <v>1090</v>
      </c>
      <c r="C299" t="s">
        <v>168</v>
      </c>
      <c r="D299" t="s">
        <v>171</v>
      </c>
      <c r="E299" t="s">
        <v>959</v>
      </c>
      <c r="F299" t="s">
        <v>204</v>
      </c>
      <c r="G299" t="s">
        <v>281</v>
      </c>
      <c r="H299">
        <v>11.550079999999999</v>
      </c>
      <c r="I299">
        <v>7.2776399999999999</v>
      </c>
      <c r="J299">
        <v>678</v>
      </c>
      <c r="K299" t="s">
        <v>111</v>
      </c>
      <c r="L299" s="18">
        <v>1.5</v>
      </c>
      <c r="M299" t="s">
        <v>352</v>
      </c>
      <c r="N299" t="s">
        <v>346</v>
      </c>
      <c r="O299">
        <v>4000</v>
      </c>
      <c r="P299" t="s">
        <v>159</v>
      </c>
      <c r="Q299">
        <v>500</v>
      </c>
      <c r="R299">
        <v>6000</v>
      </c>
      <c r="S299" t="s">
        <v>348</v>
      </c>
      <c r="T299">
        <v>90</v>
      </c>
      <c r="U299" t="s">
        <v>337</v>
      </c>
      <c r="V299">
        <v>6000</v>
      </c>
      <c r="W299">
        <v>2015</v>
      </c>
      <c r="X299">
        <v>1</v>
      </c>
      <c r="Y299" s="19"/>
      <c r="Z299" s="24"/>
      <c r="AA299" s="25"/>
      <c r="AB299" s="26"/>
      <c r="AC299" s="25"/>
      <c r="AD299" s="27"/>
      <c r="AE299" s="27"/>
      <c r="AF299" s="27"/>
      <c r="AG299" s="25"/>
      <c r="AH299" s="25"/>
      <c r="AI299" s="25"/>
      <c r="AJ299" s="28"/>
      <c r="AK299" s="25"/>
      <c r="AL299" s="25"/>
      <c r="AM299" s="29"/>
      <c r="AN299" s="29"/>
      <c r="AO299" s="30"/>
      <c r="AP299" s="30"/>
      <c r="AQ299" s="31"/>
      <c r="AR299" s="28"/>
      <c r="AS299" s="28"/>
      <c r="AT299" t="s">
        <v>157</v>
      </c>
      <c r="AU299">
        <v>3</v>
      </c>
      <c r="AV299" t="s">
        <v>409</v>
      </c>
      <c r="AW299" t="s">
        <v>1006</v>
      </c>
      <c r="AX299" t="s">
        <v>1091</v>
      </c>
      <c r="AY299" s="19" t="s">
        <v>391</v>
      </c>
      <c r="AZ299" s="19" t="s">
        <v>391</v>
      </c>
      <c r="BA299" t="s">
        <v>402</v>
      </c>
      <c r="BB299" s="22">
        <v>42132</v>
      </c>
      <c r="BC299" s="15">
        <v>42195</v>
      </c>
      <c r="BD299" t="s">
        <v>161</v>
      </c>
      <c r="BE299">
        <v>36</v>
      </c>
      <c r="BF299">
        <v>21</v>
      </c>
      <c r="BG299">
        <v>10.78</v>
      </c>
      <c r="BH299">
        <v>4.88</v>
      </c>
      <c r="BI299">
        <v>1.02</v>
      </c>
      <c r="BJ299">
        <v>0.45900000000000002</v>
      </c>
      <c r="BK299">
        <v>0.11700000000000001</v>
      </c>
      <c r="BL299">
        <v>10.199999999999999</v>
      </c>
      <c r="BM299">
        <f t="shared" si="23"/>
        <v>79.687499999999986</v>
      </c>
      <c r="BN299">
        <v>0.30499999999999999</v>
      </c>
      <c r="BO299">
        <v>25.3</v>
      </c>
      <c r="BP299">
        <f t="shared" si="22"/>
        <v>4564.8333333333321</v>
      </c>
      <c r="BQ299">
        <f t="shared" si="26"/>
        <v>5749.333333333333</v>
      </c>
      <c r="BR299">
        <f t="shared" si="24"/>
        <v>4.5648333333333317</v>
      </c>
      <c r="BS299">
        <f t="shared" si="24"/>
        <v>5.7493333333333334</v>
      </c>
      <c r="BT299">
        <f t="shared" si="25"/>
        <v>10.314166666666665</v>
      </c>
      <c r="BU299">
        <v>2.8189087488240827</v>
      </c>
      <c r="BV299">
        <v>0.34721497386091088</v>
      </c>
      <c r="BW299">
        <v>2.6196544084107125</v>
      </c>
      <c r="BX299">
        <v>0.60130622988930349</v>
      </c>
      <c r="BY299">
        <v>0.20041672502067795</v>
      </c>
      <c r="BZ299">
        <v>0.176548531289837</v>
      </c>
      <c r="CA299">
        <v>8.0063832659139447</v>
      </c>
      <c r="CB299">
        <v>195.81708173218476</v>
      </c>
      <c r="CC299">
        <v>26.84662894672293</v>
      </c>
      <c r="CD299">
        <v>26.266136161382853</v>
      </c>
      <c r="CE299">
        <v>5.7681021051763963</v>
      </c>
      <c r="CF299" s="25">
        <v>0.80566218809980816</v>
      </c>
      <c r="CG299" s="25">
        <v>8.9203454894433792E-2</v>
      </c>
      <c r="CH299" s="25">
        <v>1.2816485038911902</v>
      </c>
      <c r="CI299" s="25">
        <v>0.54138482544834698</v>
      </c>
      <c r="CJ299" s="25">
        <v>0.23544857326827073</v>
      </c>
      <c r="CK299" s="25">
        <v>22.523718190648637</v>
      </c>
      <c r="CL299" s="25">
        <v>27.239414946910472</v>
      </c>
      <c r="CM299" s="25">
        <v>16.671729809221254</v>
      </c>
      <c r="CN299" s="25">
        <v>104.07450443314197</v>
      </c>
      <c r="CO299" s="25">
        <v>29.015231345743327</v>
      </c>
      <c r="CP299" s="25">
        <v>1.5682674199623352</v>
      </c>
      <c r="CQ299" s="25">
        <v>0.30725047080979284</v>
      </c>
      <c r="CR299" s="25">
        <v>0.22426390580926733</v>
      </c>
      <c r="CS299" s="25">
        <v>6.77389832530471E-2</v>
      </c>
      <c r="CT299" s="25">
        <v>6.2018458167247784E-2</v>
      </c>
      <c r="CU299" s="25">
        <v>11.178164453471313</v>
      </c>
      <c r="CV299" s="25">
        <v>7.8056790282817161</v>
      </c>
      <c r="CW299" s="25">
        <v>2.031142235535496</v>
      </c>
      <c r="CX299" s="25">
        <v>27.322517940374816</v>
      </c>
      <c r="CY299" s="25">
        <v>13.621945533973799</v>
      </c>
    </row>
    <row r="300" spans="1:103">
      <c r="A300" t="s">
        <v>177</v>
      </c>
      <c r="B300" t="s">
        <v>1090</v>
      </c>
      <c r="C300" t="s">
        <v>168</v>
      </c>
      <c r="D300" t="s">
        <v>171</v>
      </c>
      <c r="E300" t="s">
        <v>959</v>
      </c>
      <c r="F300" t="s">
        <v>204</v>
      </c>
      <c r="G300" t="s">
        <v>281</v>
      </c>
      <c r="H300">
        <v>11.550079999999999</v>
      </c>
      <c r="I300">
        <v>7.2776399999999999</v>
      </c>
      <c r="J300">
        <v>678</v>
      </c>
      <c r="K300" t="s">
        <v>111</v>
      </c>
      <c r="L300" s="18">
        <v>1.5</v>
      </c>
      <c r="M300" t="s">
        <v>352</v>
      </c>
      <c r="N300" t="s">
        <v>346</v>
      </c>
      <c r="O300">
        <v>4000</v>
      </c>
      <c r="P300" t="s">
        <v>159</v>
      </c>
      <c r="Q300">
        <v>500</v>
      </c>
      <c r="R300">
        <v>6000</v>
      </c>
      <c r="S300" t="s">
        <v>348</v>
      </c>
      <c r="T300">
        <v>90</v>
      </c>
      <c r="U300" t="s">
        <v>337</v>
      </c>
      <c r="V300">
        <v>6000</v>
      </c>
      <c r="W300">
        <v>2015</v>
      </c>
      <c r="X300">
        <v>1</v>
      </c>
      <c r="Y300" s="19"/>
      <c r="Z300" s="24"/>
      <c r="AA300" s="25"/>
      <c r="AB300" s="26"/>
      <c r="AC300" s="25"/>
      <c r="AD300" s="27"/>
      <c r="AE300" s="27"/>
      <c r="AF300" s="27"/>
      <c r="AG300" s="25"/>
      <c r="AH300" s="25"/>
      <c r="AI300" s="25"/>
      <c r="AJ300" s="28"/>
      <c r="AK300" s="25"/>
      <c r="AL300" s="25"/>
      <c r="AM300" s="29"/>
      <c r="AN300" s="29"/>
      <c r="AO300" s="30"/>
      <c r="AP300" s="30"/>
      <c r="AQ300" s="31"/>
      <c r="AR300" s="28"/>
      <c r="AS300" s="28"/>
      <c r="AT300" t="s">
        <v>158</v>
      </c>
      <c r="AU300">
        <v>4</v>
      </c>
      <c r="AV300" t="s">
        <v>409</v>
      </c>
      <c r="AW300" t="s">
        <v>1006</v>
      </c>
      <c r="AX300" t="s">
        <v>1091</v>
      </c>
      <c r="AY300" s="19" t="s">
        <v>391</v>
      </c>
      <c r="AZ300" s="19" t="s">
        <v>391</v>
      </c>
      <c r="BA300" t="s">
        <v>402</v>
      </c>
      <c r="BB300" s="22">
        <v>42132</v>
      </c>
      <c r="BC300" s="15">
        <v>42195</v>
      </c>
      <c r="BD300" t="s">
        <v>161</v>
      </c>
      <c r="BE300">
        <v>37</v>
      </c>
      <c r="BF300">
        <v>36</v>
      </c>
      <c r="BG300">
        <v>12.74</v>
      </c>
      <c r="BH300">
        <v>8.06</v>
      </c>
      <c r="BI300">
        <v>0.92</v>
      </c>
      <c r="BJ300">
        <v>0.41399999999999998</v>
      </c>
      <c r="BK300">
        <v>0.112</v>
      </c>
      <c r="BL300">
        <v>12.4</v>
      </c>
      <c r="BM300">
        <f t="shared" si="23"/>
        <v>78.707224334600753</v>
      </c>
      <c r="BN300">
        <v>0.28699999999999998</v>
      </c>
      <c r="BO300">
        <v>28.1</v>
      </c>
      <c r="BP300">
        <f t="shared" si="22"/>
        <v>7264.2755535674341</v>
      </c>
      <c r="BQ300">
        <f t="shared" si="26"/>
        <v>6794.6666666666661</v>
      </c>
      <c r="BR300">
        <f t="shared" si="24"/>
        <v>7.2642755535674342</v>
      </c>
      <c r="BS300">
        <f t="shared" si="24"/>
        <v>6.7946666666666662</v>
      </c>
      <c r="BT300">
        <f t="shared" si="25"/>
        <v>14.058942220234101</v>
      </c>
      <c r="BU300">
        <v>3.1586073500967111</v>
      </c>
      <c r="BV300">
        <v>0.36396527204345558</v>
      </c>
      <c r="BW300">
        <v>2.4767484983573178</v>
      </c>
      <c r="BX300">
        <v>0.70879636094150855</v>
      </c>
      <c r="BY300">
        <v>0.28318610437295433</v>
      </c>
      <c r="BZ300">
        <v>0.20049272713612662</v>
      </c>
      <c r="CA300">
        <v>8.5320157739272613</v>
      </c>
      <c r="CB300">
        <v>148.43507445858594</v>
      </c>
      <c r="CC300">
        <v>32.259089337237668</v>
      </c>
      <c r="CD300">
        <v>34.071398359942016</v>
      </c>
      <c r="CE300">
        <v>5.3927278503446976</v>
      </c>
      <c r="CF300" s="25">
        <v>1.3050228310502283</v>
      </c>
      <c r="CG300" s="25">
        <v>0.22986301369863016</v>
      </c>
      <c r="CH300" s="25">
        <v>1.2635367277946974</v>
      </c>
      <c r="CI300" s="25">
        <v>0.51621477726683707</v>
      </c>
      <c r="CJ300" s="25">
        <v>0.17936063620344114</v>
      </c>
      <c r="CK300" s="25">
        <v>19.338939213449635</v>
      </c>
      <c r="CL300" s="25">
        <v>33.384253249756632</v>
      </c>
      <c r="CM300" s="25">
        <v>8.0141970220160363</v>
      </c>
      <c r="CN300" s="25">
        <v>135.64334697044791</v>
      </c>
      <c r="CO300" s="25">
        <v>25.771955565332416</v>
      </c>
      <c r="CP300" s="25"/>
      <c r="CQ300" s="25"/>
      <c r="CR300" s="25"/>
      <c r="CS300" s="25"/>
      <c r="CT300" s="25"/>
      <c r="CU300" s="25"/>
      <c r="CV300" s="25"/>
      <c r="CW300" s="25"/>
      <c r="CX300" s="25"/>
      <c r="CY300" s="25"/>
    </row>
    <row r="301" spans="1:103">
      <c r="A301" t="s">
        <v>177</v>
      </c>
      <c r="B301" t="s">
        <v>1090</v>
      </c>
      <c r="C301" t="s">
        <v>168</v>
      </c>
      <c r="D301" t="s">
        <v>171</v>
      </c>
      <c r="E301" t="s">
        <v>959</v>
      </c>
      <c r="F301" t="s">
        <v>204</v>
      </c>
      <c r="G301" t="s">
        <v>281</v>
      </c>
      <c r="H301">
        <v>11.550079999999999</v>
      </c>
      <c r="I301">
        <v>7.2776399999999999</v>
      </c>
      <c r="J301">
        <v>678</v>
      </c>
      <c r="K301" t="s">
        <v>111</v>
      </c>
      <c r="L301" s="18">
        <v>1.5</v>
      </c>
      <c r="M301" t="s">
        <v>352</v>
      </c>
      <c r="N301" t="s">
        <v>346</v>
      </c>
      <c r="O301">
        <v>4000</v>
      </c>
      <c r="P301" t="s">
        <v>159</v>
      </c>
      <c r="Q301">
        <v>500</v>
      </c>
      <c r="R301">
        <v>6000</v>
      </c>
      <c r="S301" t="s">
        <v>348</v>
      </c>
      <c r="T301">
        <v>90</v>
      </c>
      <c r="U301" t="s">
        <v>337</v>
      </c>
      <c r="V301">
        <v>6000</v>
      </c>
      <c r="W301">
        <v>2015</v>
      </c>
      <c r="X301">
        <v>1</v>
      </c>
      <c r="Y301" s="19"/>
      <c r="Z301" s="24"/>
      <c r="AA301" s="25"/>
      <c r="AB301" s="26"/>
      <c r="AC301" s="25"/>
      <c r="AD301" s="27"/>
      <c r="AE301" s="27"/>
      <c r="AF301" s="27"/>
      <c r="AG301" s="25"/>
      <c r="AH301" s="25"/>
      <c r="AI301" s="25"/>
      <c r="AJ301" s="28"/>
      <c r="AK301" s="25"/>
      <c r="AL301" s="25"/>
      <c r="AM301" s="29"/>
      <c r="AN301" s="29"/>
      <c r="AO301" s="30"/>
      <c r="AP301" s="30"/>
      <c r="AQ301" s="31"/>
      <c r="AR301" s="28"/>
      <c r="AS301" s="28"/>
      <c r="AT301" t="s">
        <v>159</v>
      </c>
      <c r="AU301">
        <v>5</v>
      </c>
      <c r="AV301" t="s">
        <v>409</v>
      </c>
      <c r="AW301" t="s">
        <v>1006</v>
      </c>
      <c r="AX301" t="s">
        <v>1091</v>
      </c>
      <c r="AY301" s="19" t="s">
        <v>391</v>
      </c>
      <c r="AZ301" s="19" t="s">
        <v>391</v>
      </c>
      <c r="BA301" t="s">
        <v>402</v>
      </c>
      <c r="BB301" s="22">
        <v>42132</v>
      </c>
      <c r="BC301" s="15">
        <v>42195</v>
      </c>
      <c r="BD301" t="s">
        <v>161</v>
      </c>
      <c r="BE301">
        <v>45</v>
      </c>
      <c r="BF301">
        <v>40</v>
      </c>
      <c r="BG301">
        <v>6.66</v>
      </c>
      <c r="BH301">
        <v>5.85</v>
      </c>
      <c r="BI301">
        <v>1.1399999999999999</v>
      </c>
      <c r="BJ301">
        <v>0.56000000000000005</v>
      </c>
      <c r="BK301">
        <v>9.9000000000000005E-2</v>
      </c>
      <c r="BL301">
        <v>9.6</v>
      </c>
      <c r="BM301">
        <f t="shared" si="23"/>
        <v>84.977238239757213</v>
      </c>
      <c r="BN301">
        <v>0.28599999999999998</v>
      </c>
      <c r="BO301">
        <v>26.1</v>
      </c>
      <c r="BP301">
        <f t="shared" si="22"/>
        <v>5874.4264929036872</v>
      </c>
      <c r="BQ301">
        <f t="shared" si="26"/>
        <v>3552</v>
      </c>
      <c r="BR301">
        <f t="shared" si="24"/>
        <v>5.8744264929036873</v>
      </c>
      <c r="BS301">
        <f t="shared" si="24"/>
        <v>3.552</v>
      </c>
      <c r="BT301">
        <f t="shared" si="25"/>
        <v>9.4264264929036869</v>
      </c>
      <c r="BU301">
        <v>3.0049261083743839</v>
      </c>
      <c r="BV301">
        <v>0.34583989368110146</v>
      </c>
      <c r="BW301">
        <v>2.380012725521115</v>
      </c>
      <c r="BX301">
        <v>0.63203914345901469</v>
      </c>
      <c r="BY301">
        <v>0.24704629383657067</v>
      </c>
      <c r="BZ301">
        <v>0.21154153643533738</v>
      </c>
      <c r="CA301">
        <v>8.2486400970231681</v>
      </c>
      <c r="CB301">
        <v>133.96100130334344</v>
      </c>
      <c r="CC301">
        <v>25.035581121519638</v>
      </c>
      <c r="CD301">
        <v>22.224822528180407</v>
      </c>
      <c r="CE301">
        <v>5.0583971715930423</v>
      </c>
      <c r="CF301" s="25">
        <v>1.168986083499006</v>
      </c>
      <c r="CG301" s="25">
        <v>0.13827037773359843</v>
      </c>
      <c r="CH301" s="25">
        <v>1.1250553920183064</v>
      </c>
      <c r="CI301" s="25">
        <v>0.50119683868767051</v>
      </c>
      <c r="CJ301" s="25">
        <v>0.12912205480091352</v>
      </c>
      <c r="CK301" s="25">
        <v>31.916621744099103</v>
      </c>
      <c r="CL301" s="25">
        <v>44.93969003297763</v>
      </c>
      <c r="CM301" s="25">
        <v>8.0537733036062384</v>
      </c>
      <c r="CN301" s="25">
        <v>167.41158672700467</v>
      </c>
      <c r="CO301" s="25">
        <v>16.93127807196759</v>
      </c>
      <c r="CP301" s="25">
        <v>1.4726095617529882</v>
      </c>
      <c r="CQ301" s="25">
        <v>0.29890438247011952</v>
      </c>
      <c r="CR301" s="25">
        <v>0.25849278309029078</v>
      </c>
      <c r="CS301" s="25">
        <v>6.9132926073540962E-2</v>
      </c>
      <c r="CT301" s="25">
        <v>6.4590288327777412E-2</v>
      </c>
      <c r="CU301" s="25">
        <v>12.281247941574017</v>
      </c>
      <c r="CV301" s="25">
        <v>14.549943897971877</v>
      </c>
      <c r="CW301" s="25">
        <v>4.0026125845019402</v>
      </c>
      <c r="CX301" s="25">
        <v>27.884764757374203</v>
      </c>
      <c r="CY301" s="25">
        <v>13.902259944766008</v>
      </c>
    </row>
    <row r="302" spans="1:103">
      <c r="A302" t="s">
        <v>177</v>
      </c>
      <c r="B302" t="s">
        <v>1090</v>
      </c>
      <c r="C302" t="s">
        <v>168</v>
      </c>
      <c r="D302" t="s">
        <v>171</v>
      </c>
      <c r="E302" t="s">
        <v>959</v>
      </c>
      <c r="F302" t="s">
        <v>204</v>
      </c>
      <c r="G302" t="s">
        <v>281</v>
      </c>
      <c r="H302">
        <v>11.550079999999999</v>
      </c>
      <c r="I302">
        <v>7.2776399999999999</v>
      </c>
      <c r="J302">
        <v>678</v>
      </c>
      <c r="K302" t="s">
        <v>111</v>
      </c>
      <c r="L302" s="18">
        <v>1.5</v>
      </c>
      <c r="M302" t="s">
        <v>352</v>
      </c>
      <c r="N302" t="s">
        <v>346</v>
      </c>
      <c r="O302">
        <v>4000</v>
      </c>
      <c r="P302" t="s">
        <v>159</v>
      </c>
      <c r="Q302">
        <v>500</v>
      </c>
      <c r="R302">
        <v>6000</v>
      </c>
      <c r="S302" t="s">
        <v>348</v>
      </c>
      <c r="T302">
        <v>90</v>
      </c>
      <c r="U302" t="s">
        <v>337</v>
      </c>
      <c r="V302">
        <v>6000</v>
      </c>
      <c r="W302">
        <v>2015</v>
      </c>
      <c r="X302">
        <v>1</v>
      </c>
      <c r="Y302" s="19"/>
      <c r="Z302" s="24"/>
      <c r="AA302" s="25"/>
      <c r="AB302" s="26"/>
      <c r="AC302" s="25"/>
      <c r="AD302" s="27"/>
      <c r="AE302" s="27"/>
      <c r="AF302" s="27"/>
      <c r="AG302" s="25"/>
      <c r="AH302" s="25"/>
      <c r="AI302" s="25"/>
      <c r="AJ302" s="28"/>
      <c r="AK302" s="25"/>
      <c r="AL302" s="25"/>
      <c r="AM302" s="29"/>
      <c r="AN302" s="29"/>
      <c r="AO302" s="30"/>
      <c r="AP302" s="30"/>
      <c r="AQ302" s="31"/>
      <c r="AR302" s="28"/>
      <c r="AS302" s="28"/>
      <c r="AT302" t="s">
        <v>160</v>
      </c>
      <c r="AU302">
        <v>6</v>
      </c>
      <c r="AV302" t="s">
        <v>409</v>
      </c>
      <c r="AW302" t="s">
        <v>1006</v>
      </c>
      <c r="AX302" t="s">
        <v>1091</v>
      </c>
      <c r="AY302" s="19" t="s">
        <v>391</v>
      </c>
      <c r="AZ302" s="19" t="s">
        <v>391</v>
      </c>
      <c r="BA302" t="s">
        <v>402</v>
      </c>
      <c r="BB302" s="22">
        <v>42132</v>
      </c>
      <c r="BC302" s="15">
        <v>42195</v>
      </c>
      <c r="BD302" t="s">
        <v>161</v>
      </c>
      <c r="BE302">
        <v>32</v>
      </c>
      <c r="BF302">
        <v>31</v>
      </c>
      <c r="BG302">
        <v>15.1</v>
      </c>
      <c r="BH302">
        <v>6.9</v>
      </c>
      <c r="BI302">
        <v>1.34</v>
      </c>
      <c r="BJ302">
        <v>0.66500000000000004</v>
      </c>
      <c r="BK302">
        <v>0.109</v>
      </c>
      <c r="BL302">
        <v>11</v>
      </c>
      <c r="BM302">
        <f t="shared" si="23"/>
        <v>85.917312661498713</v>
      </c>
      <c r="BN302">
        <v>0.17299999999999999</v>
      </c>
      <c r="BO302">
        <v>25</v>
      </c>
      <c r="BP302">
        <f t="shared" si="22"/>
        <v>6896.9701575720737</v>
      </c>
      <c r="BQ302">
        <f t="shared" si="26"/>
        <v>8053.3333333333321</v>
      </c>
      <c r="BR302">
        <f t="shared" si="24"/>
        <v>6.8969701575720741</v>
      </c>
      <c r="BS302">
        <f t="shared" si="24"/>
        <v>8.0533333333333328</v>
      </c>
      <c r="BT302">
        <f t="shared" si="25"/>
        <v>14.950303490905407</v>
      </c>
      <c r="BU302">
        <v>2.8539325842696628</v>
      </c>
      <c r="BV302">
        <v>0.30919768605312903</v>
      </c>
      <c r="BW302">
        <v>2.7026576776124274</v>
      </c>
      <c r="BX302">
        <v>0.59644518164470561</v>
      </c>
      <c r="BY302">
        <v>0.17115441306133519</v>
      </c>
      <c r="BZ302">
        <v>0.20390816913235704</v>
      </c>
      <c r="CA302">
        <v>8.6200776572527982</v>
      </c>
      <c r="CB302">
        <v>241.91903388211563</v>
      </c>
      <c r="CC302">
        <v>32.597220229692063</v>
      </c>
      <c r="CD302">
        <v>25.886115208773489</v>
      </c>
      <c r="CE302">
        <v>12.206199690415723</v>
      </c>
      <c r="CF302" s="25">
        <v>0.96591970121381887</v>
      </c>
      <c r="CG302" s="25">
        <v>0.14014939309056956</v>
      </c>
      <c r="CH302" s="25">
        <v>0.79587350975445326</v>
      </c>
      <c r="CI302" s="25">
        <v>0.44269681177197351</v>
      </c>
      <c r="CJ302" s="25">
        <v>0.28340152748631192</v>
      </c>
      <c r="CK302" s="25">
        <v>16.481647368360516</v>
      </c>
      <c r="CL302" s="25">
        <v>66.970406087660621</v>
      </c>
      <c r="CM302" s="25">
        <v>3.8471017439843527</v>
      </c>
      <c r="CN302" s="25">
        <v>76.916642019498298</v>
      </c>
      <c r="CO302" s="25">
        <v>8.9843822136833005</v>
      </c>
      <c r="CP302" s="25">
        <v>1.5364077669902914</v>
      </c>
      <c r="CQ302" s="25">
        <v>0.46310679611650485</v>
      </c>
      <c r="CR302" s="25">
        <v>0.23936384435510658</v>
      </c>
      <c r="CS302" s="25">
        <v>0.10565059661647677</v>
      </c>
      <c r="CT302" s="25">
        <v>6.2408410112042394E-2</v>
      </c>
      <c r="CU302" s="25">
        <v>14.911800073428608</v>
      </c>
      <c r="CV302" s="25">
        <v>13.987983519216021</v>
      </c>
      <c r="CW302" s="25">
        <v>3.7023910459612233</v>
      </c>
      <c r="CX302" s="25">
        <v>18.394933705714354</v>
      </c>
      <c r="CY302" s="25">
        <v>17.059907275027392</v>
      </c>
    </row>
    <row r="303" spans="1:103">
      <c r="A303" t="s">
        <v>177</v>
      </c>
      <c r="B303" t="s">
        <v>1090</v>
      </c>
      <c r="C303" t="s">
        <v>164</v>
      </c>
      <c r="D303" t="s">
        <v>172</v>
      </c>
      <c r="E303" t="s">
        <v>959</v>
      </c>
      <c r="F303" t="s">
        <v>205</v>
      </c>
      <c r="G303" t="s">
        <v>282</v>
      </c>
      <c r="H303">
        <v>11.19444</v>
      </c>
      <c r="I303">
        <v>8.1410800000000005</v>
      </c>
      <c r="J303">
        <v>699</v>
      </c>
      <c r="K303" t="s">
        <v>112</v>
      </c>
      <c r="M303" t="s">
        <v>328</v>
      </c>
      <c r="N303" t="s">
        <v>331</v>
      </c>
      <c r="O303">
        <v>1625</v>
      </c>
      <c r="P303" t="s">
        <v>353</v>
      </c>
      <c r="Q303" t="s">
        <v>354</v>
      </c>
      <c r="R303">
        <v>6000</v>
      </c>
      <c r="S303" t="s">
        <v>329</v>
      </c>
      <c r="T303">
        <v>2800</v>
      </c>
      <c r="W303">
        <v>2015</v>
      </c>
      <c r="X303">
        <v>1</v>
      </c>
      <c r="Y303" s="19" t="s">
        <v>395</v>
      </c>
      <c r="Z303" s="24">
        <v>6</v>
      </c>
      <c r="AA303" s="25">
        <v>0.78515863078041492</v>
      </c>
      <c r="AB303" s="26">
        <v>5.7531334222839021E-2</v>
      </c>
      <c r="AC303" s="25">
        <v>4.1059200000000002</v>
      </c>
      <c r="AD303" s="27">
        <v>44.8</v>
      </c>
      <c r="AE303" s="27">
        <v>35.200000000000003</v>
      </c>
      <c r="AF303" s="27">
        <v>20</v>
      </c>
      <c r="AG303" s="25">
        <v>3.5623365896919315</v>
      </c>
      <c r="AH303" s="25">
        <v>0.60214414229002322</v>
      </c>
      <c r="AI303" s="25">
        <v>0.16742087732511807</v>
      </c>
      <c r="AJ303" s="28">
        <v>4.4341935029706708E-2</v>
      </c>
      <c r="AK303" s="25">
        <v>0</v>
      </c>
      <c r="AL303" s="25">
        <f t="shared" si="5"/>
        <v>4.3762435443367789</v>
      </c>
      <c r="AM303" s="29">
        <v>3.9559591691067348</v>
      </c>
      <c r="AN303" s="29">
        <v>0.75706367446261846</v>
      </c>
      <c r="AO303" s="30">
        <v>7.9095121958957071</v>
      </c>
      <c r="AP303" s="30">
        <v>192.73922504527076</v>
      </c>
      <c r="AQ303" s="31">
        <v>1.6196676101008638</v>
      </c>
      <c r="AR303" s="28">
        <v>3.7247500000000003E-2</v>
      </c>
      <c r="AS303" s="28">
        <v>7.0323900000000004</v>
      </c>
      <c r="AT303" t="s">
        <v>155</v>
      </c>
      <c r="AU303">
        <v>1</v>
      </c>
      <c r="AV303" t="s">
        <v>409</v>
      </c>
      <c r="AW303" t="s">
        <v>1006</v>
      </c>
      <c r="AX303" t="s">
        <v>1091</v>
      </c>
      <c r="AY303" s="19" t="s">
        <v>395</v>
      </c>
      <c r="AZ303" s="19" t="s">
        <v>395</v>
      </c>
      <c r="BA303" s="21" t="s">
        <v>403</v>
      </c>
      <c r="BB303" s="22">
        <v>42193</v>
      </c>
      <c r="BC303" s="15">
        <v>42287</v>
      </c>
      <c r="BD303" t="s">
        <v>161</v>
      </c>
      <c r="BE303">
        <v>29</v>
      </c>
      <c r="BF303">
        <v>27</v>
      </c>
      <c r="BG303">
        <v>5.82</v>
      </c>
      <c r="BH303">
        <v>3.4</v>
      </c>
      <c r="BI303">
        <v>0.78</v>
      </c>
      <c r="BJ303">
        <v>0.38500000000000001</v>
      </c>
      <c r="BK303">
        <v>8.7999999999999995E-2</v>
      </c>
      <c r="BL303">
        <v>10</v>
      </c>
      <c r="BM303">
        <f t="shared" si="23"/>
        <v>81.395348837209312</v>
      </c>
      <c r="BN303">
        <v>9.1999999999999998E-2</v>
      </c>
      <c r="BO303">
        <v>23</v>
      </c>
      <c r="BP303">
        <f t="shared" si="22"/>
        <v>3255.8139534883726</v>
      </c>
      <c r="BQ303">
        <f t="shared" si="26"/>
        <v>3104</v>
      </c>
      <c r="BR303">
        <f t="shared" si="24"/>
        <v>3.2558139534883725</v>
      </c>
      <c r="BS303">
        <f t="shared" si="24"/>
        <v>3.1040000000000001</v>
      </c>
      <c r="BT303">
        <f t="shared" si="25"/>
        <v>6.3598139534883726</v>
      </c>
      <c r="BU303">
        <v>1.6657534246575341</v>
      </c>
      <c r="BV303">
        <v>0.14120758468864275</v>
      </c>
      <c r="BW303">
        <v>1.93151025477808</v>
      </c>
      <c r="BX303">
        <v>0.45694958206383224</v>
      </c>
      <c r="BY303">
        <v>0.25507699215190743</v>
      </c>
      <c r="BZ303">
        <v>0.12346710461964297</v>
      </c>
      <c r="CA303">
        <v>3.5526285975540985</v>
      </c>
      <c r="CB303">
        <v>119.1419873849384</v>
      </c>
      <c r="CC303">
        <v>22.754752664275102</v>
      </c>
      <c r="CD303">
        <v>9.5439135098321053</v>
      </c>
      <c r="CE303">
        <v>3.4672896405135099</v>
      </c>
      <c r="CF303" s="25">
        <v>0.73543233082706772</v>
      </c>
      <c r="CG303" s="25">
        <v>7.7443609022556384E-2</v>
      </c>
      <c r="CH303" s="25">
        <v>0.67845228476200825</v>
      </c>
      <c r="CI303" s="25">
        <v>0.29116843390672942</v>
      </c>
      <c r="CJ303" s="25">
        <v>0.12248722783584227</v>
      </c>
      <c r="CK303" s="25">
        <v>20.752252688225997</v>
      </c>
      <c r="CL303" s="25">
        <v>39.161109025225144</v>
      </c>
      <c r="CM303" s="25">
        <v>3.8907110786869845</v>
      </c>
      <c r="CN303" s="25">
        <v>77.788540869398958</v>
      </c>
      <c r="CO303" s="25">
        <v>5.1319218767277848</v>
      </c>
      <c r="CP303" s="25">
        <v>1.2939814814814816</v>
      </c>
      <c r="CQ303" s="25">
        <v>0.23944444444444443</v>
      </c>
      <c r="CR303" s="25">
        <v>0.19707902024948631</v>
      </c>
      <c r="CS303" s="25">
        <v>0.10637814622426363</v>
      </c>
      <c r="CT303" s="25">
        <v>6.1543018137927383E-2</v>
      </c>
      <c r="CU303" s="25">
        <v>15.014488317908686</v>
      </c>
      <c r="CV303" s="25">
        <v>23.866280925267649</v>
      </c>
      <c r="CW303" s="25">
        <v>1.811193025913449</v>
      </c>
      <c r="CX303" s="25">
        <v>9.0504320981722532</v>
      </c>
      <c r="CY303" s="25">
        <v>15.564909878273776</v>
      </c>
    </row>
    <row r="304" spans="1:103">
      <c r="A304" t="s">
        <v>177</v>
      </c>
      <c r="B304" t="s">
        <v>1090</v>
      </c>
      <c r="C304" t="s">
        <v>164</v>
      </c>
      <c r="D304" t="s">
        <v>172</v>
      </c>
      <c r="E304" t="s">
        <v>959</v>
      </c>
      <c r="F304" t="s">
        <v>205</v>
      </c>
      <c r="G304" t="s">
        <v>282</v>
      </c>
      <c r="H304">
        <v>11.19444</v>
      </c>
      <c r="I304">
        <v>8.1410800000000005</v>
      </c>
      <c r="J304">
        <v>699</v>
      </c>
      <c r="K304" t="s">
        <v>112</v>
      </c>
      <c r="M304" t="s">
        <v>328</v>
      </c>
      <c r="N304" t="s">
        <v>331</v>
      </c>
      <c r="O304">
        <v>1625</v>
      </c>
      <c r="P304" t="s">
        <v>353</v>
      </c>
      <c r="Q304" t="s">
        <v>354</v>
      </c>
      <c r="R304">
        <v>6000</v>
      </c>
      <c r="S304" t="s">
        <v>329</v>
      </c>
      <c r="T304">
        <v>2800</v>
      </c>
      <c r="W304">
        <v>2015</v>
      </c>
      <c r="X304">
        <v>1</v>
      </c>
      <c r="Y304" s="19"/>
      <c r="Z304" s="24"/>
      <c r="AA304" s="25"/>
      <c r="AB304" s="26"/>
      <c r="AC304" s="25"/>
      <c r="AD304" s="27"/>
      <c r="AE304" s="27"/>
      <c r="AF304" s="27"/>
      <c r="AG304" s="25"/>
      <c r="AH304" s="25"/>
      <c r="AI304" s="25"/>
      <c r="AJ304" s="28"/>
      <c r="AK304" s="25"/>
      <c r="AL304" s="25"/>
      <c r="AM304" s="29"/>
      <c r="AN304" s="29"/>
      <c r="AO304" s="30"/>
      <c r="AP304" s="30"/>
      <c r="AQ304" s="31"/>
      <c r="AR304" s="28"/>
      <c r="AS304" s="28"/>
      <c r="AT304" t="s">
        <v>156</v>
      </c>
      <c r="AU304">
        <v>2</v>
      </c>
      <c r="AV304" t="s">
        <v>409</v>
      </c>
      <c r="AW304" t="s">
        <v>1006</v>
      </c>
      <c r="AX304" t="s">
        <v>1091</v>
      </c>
      <c r="AY304" s="19" t="s">
        <v>395</v>
      </c>
      <c r="AZ304" s="19" t="s">
        <v>395</v>
      </c>
      <c r="BA304" s="21" t="s">
        <v>403</v>
      </c>
      <c r="BB304" s="22">
        <v>42193</v>
      </c>
      <c r="BC304" s="15">
        <v>42287</v>
      </c>
      <c r="BD304" t="s">
        <v>161</v>
      </c>
      <c r="BE304">
        <v>33</v>
      </c>
      <c r="BF304">
        <v>33</v>
      </c>
      <c r="BG304">
        <v>4.9399999999999995</v>
      </c>
      <c r="BH304">
        <v>4.5199999999999996</v>
      </c>
      <c r="BI304">
        <v>0.72</v>
      </c>
      <c r="BJ304">
        <v>0.33100000000000002</v>
      </c>
      <c r="BK304">
        <v>8.1000000000000003E-2</v>
      </c>
      <c r="BL304">
        <v>9.6</v>
      </c>
      <c r="BM304">
        <f t="shared" si="23"/>
        <v>80.339805825242721</v>
      </c>
      <c r="BN304">
        <v>8.1000000000000003E-2</v>
      </c>
      <c r="BO304">
        <v>23</v>
      </c>
      <c r="BP304">
        <f t="shared" si="22"/>
        <v>4291.1748207373566</v>
      </c>
      <c r="BQ304">
        <f t="shared" si="26"/>
        <v>2634.6666666666661</v>
      </c>
      <c r="BR304">
        <f t="shared" si="24"/>
        <v>4.291174820737357</v>
      </c>
      <c r="BS304">
        <f t="shared" si="24"/>
        <v>2.634666666666666</v>
      </c>
      <c r="BT304">
        <f t="shared" si="25"/>
        <v>6.9258414874040231</v>
      </c>
      <c r="BU304">
        <v>2.2193732193732196</v>
      </c>
      <c r="BV304">
        <v>0.18221661852723486</v>
      </c>
      <c r="BW304">
        <v>2.10006457784002</v>
      </c>
      <c r="BX304">
        <v>0.53434860429889319</v>
      </c>
      <c r="BY304">
        <v>0.26634130198765643</v>
      </c>
      <c r="BZ304">
        <v>0.14533507387432207</v>
      </c>
      <c r="CA304">
        <v>5.0926538966608286</v>
      </c>
      <c r="CB304">
        <v>202.51750822907735</v>
      </c>
      <c r="CC304">
        <v>44.972835418961814</v>
      </c>
      <c r="CD304">
        <v>11.327914448699488</v>
      </c>
      <c r="CE304">
        <v>3.6057854256963915</v>
      </c>
      <c r="CF304" s="25">
        <v>0.44205653021442504</v>
      </c>
      <c r="CG304" s="25">
        <v>5.0194931773879146E-2</v>
      </c>
      <c r="CH304" s="25">
        <v>0.93514314315504876</v>
      </c>
      <c r="CI304" s="25">
        <v>0.55041676071097878</v>
      </c>
      <c r="CJ304" s="25">
        <v>0.19337765343649721</v>
      </c>
      <c r="CK304" s="25">
        <v>28.654122918921512</v>
      </c>
      <c r="CL304" s="25">
        <v>101.95058509551232</v>
      </c>
      <c r="CM304" s="25">
        <v>8.0023998723271017</v>
      </c>
      <c r="CN304" s="25">
        <v>105.81078173968113</v>
      </c>
      <c r="CO304" s="25">
        <v>6.4251136070238433</v>
      </c>
      <c r="CP304" s="25">
        <v>1.321360153256705</v>
      </c>
      <c r="CQ304" s="25">
        <v>0.24353448275862066</v>
      </c>
      <c r="CR304" s="25">
        <v>0.25852217125391752</v>
      </c>
      <c r="CS304" s="25">
        <v>6.8230320172193937E-2</v>
      </c>
      <c r="CT304" s="25">
        <v>5.6691030272503835E-2</v>
      </c>
      <c r="CU304" s="25">
        <v>17.320640726565422</v>
      </c>
      <c r="CV304" s="25">
        <v>4.308236633996307</v>
      </c>
      <c r="CW304" s="25">
        <v>0.8385560030165391</v>
      </c>
      <c r="CX304" s="25">
        <v>8.8972574736867465</v>
      </c>
      <c r="CY304" s="25">
        <v>12.144478958506573</v>
      </c>
    </row>
    <row r="305" spans="1:103">
      <c r="A305" t="s">
        <v>177</v>
      </c>
      <c r="B305" t="s">
        <v>1090</v>
      </c>
      <c r="C305" t="s">
        <v>164</v>
      </c>
      <c r="D305" t="s">
        <v>172</v>
      </c>
      <c r="E305" t="s">
        <v>959</v>
      </c>
      <c r="F305" t="s">
        <v>205</v>
      </c>
      <c r="G305" t="s">
        <v>282</v>
      </c>
      <c r="H305">
        <v>11.19444</v>
      </c>
      <c r="I305">
        <v>8.1410800000000005</v>
      </c>
      <c r="J305">
        <v>699</v>
      </c>
      <c r="K305" t="s">
        <v>112</v>
      </c>
      <c r="M305" t="s">
        <v>328</v>
      </c>
      <c r="N305" t="s">
        <v>331</v>
      </c>
      <c r="O305">
        <v>1625</v>
      </c>
      <c r="P305" t="s">
        <v>353</v>
      </c>
      <c r="Q305" t="s">
        <v>354</v>
      </c>
      <c r="R305">
        <v>6000</v>
      </c>
      <c r="S305" t="s">
        <v>329</v>
      </c>
      <c r="T305">
        <v>2800</v>
      </c>
      <c r="W305">
        <v>2015</v>
      </c>
      <c r="X305">
        <v>1</v>
      </c>
      <c r="Y305" s="19"/>
      <c r="Z305" s="24"/>
      <c r="AA305" s="25"/>
      <c r="AB305" s="26"/>
      <c r="AC305" s="25"/>
      <c r="AD305" s="27"/>
      <c r="AE305" s="27"/>
      <c r="AF305" s="27"/>
      <c r="AG305" s="25"/>
      <c r="AH305" s="25"/>
      <c r="AI305" s="25"/>
      <c r="AJ305" s="28"/>
      <c r="AK305" s="25"/>
      <c r="AL305" s="25"/>
      <c r="AM305" s="29"/>
      <c r="AN305" s="29"/>
      <c r="AO305" s="30"/>
      <c r="AP305" s="30"/>
      <c r="AQ305" s="31"/>
      <c r="AR305" s="28"/>
      <c r="AS305" s="28"/>
      <c r="AT305" t="s">
        <v>157</v>
      </c>
      <c r="AU305">
        <v>3</v>
      </c>
      <c r="AV305" t="s">
        <v>409</v>
      </c>
      <c r="AW305" t="s">
        <v>1006</v>
      </c>
      <c r="AX305" t="s">
        <v>1091</v>
      </c>
      <c r="AY305" s="19" t="s">
        <v>395</v>
      </c>
      <c r="AZ305" s="19" t="s">
        <v>395</v>
      </c>
      <c r="BA305" s="21" t="s">
        <v>403</v>
      </c>
      <c r="BB305" s="22">
        <v>42193</v>
      </c>
      <c r="BC305" s="15">
        <v>42287</v>
      </c>
      <c r="BD305" t="s">
        <v>161</v>
      </c>
      <c r="BE305">
        <v>43</v>
      </c>
      <c r="BF305">
        <v>42</v>
      </c>
      <c r="BG305">
        <v>5.44</v>
      </c>
      <c r="BH305">
        <v>5.53</v>
      </c>
      <c r="BI305">
        <v>0.64</v>
      </c>
      <c r="BJ305">
        <v>0.43099999999999999</v>
      </c>
      <c r="BK305">
        <v>0.10199999999999999</v>
      </c>
      <c r="BL305">
        <v>9</v>
      </c>
      <c r="BM305">
        <f t="shared" si="23"/>
        <v>80.863039399624753</v>
      </c>
      <c r="BN305">
        <v>0.10299999999999999</v>
      </c>
      <c r="BO305">
        <v>22.5</v>
      </c>
      <c r="BP305">
        <f t="shared" si="22"/>
        <v>5319.3081460226358</v>
      </c>
      <c r="BQ305">
        <f t="shared" si="26"/>
        <v>2901.3333333333335</v>
      </c>
      <c r="BR305">
        <f t="shared" si="24"/>
        <v>5.3193081460226361</v>
      </c>
      <c r="BS305">
        <f t="shared" si="24"/>
        <v>2.9013333333333335</v>
      </c>
      <c r="BT305">
        <f t="shared" si="25"/>
        <v>8.2206414793559688</v>
      </c>
      <c r="BU305">
        <v>2.4469557195571956</v>
      </c>
      <c r="BV305">
        <v>0.13933899789842616</v>
      </c>
      <c r="BW305">
        <v>2.0591341024125258</v>
      </c>
      <c r="BX305">
        <v>0.39124718698480182</v>
      </c>
      <c r="BY305">
        <v>0.1967303884595141</v>
      </c>
      <c r="BZ305">
        <v>0.14006627359215135</v>
      </c>
      <c r="CA305">
        <v>5.1690091426622313</v>
      </c>
      <c r="CB305">
        <v>683.34110933339753</v>
      </c>
      <c r="CC305">
        <v>49.620129314595161</v>
      </c>
      <c r="CD305">
        <v>14.963466019428823</v>
      </c>
      <c r="CE305">
        <v>2.5985233657281439</v>
      </c>
      <c r="CF305" s="25"/>
      <c r="CG305" s="25"/>
      <c r="CH305" s="25"/>
      <c r="CI305" s="25"/>
      <c r="CJ305" s="25"/>
      <c r="CK305" s="25"/>
      <c r="CL305" s="25"/>
      <c r="CM305" s="25"/>
      <c r="CN305" s="25"/>
      <c r="CO305" s="25"/>
      <c r="CP305" s="25"/>
      <c r="CQ305" s="25"/>
      <c r="CR305" s="25"/>
      <c r="CS305" s="25"/>
      <c r="CT305" s="25"/>
      <c r="CU305" s="25"/>
      <c r="CV305" s="25"/>
      <c r="CW305" s="25"/>
      <c r="CX305" s="25"/>
      <c r="CY305" s="25"/>
    </row>
    <row r="306" spans="1:103">
      <c r="A306" t="s">
        <v>177</v>
      </c>
      <c r="B306" t="s">
        <v>1090</v>
      </c>
      <c r="C306" t="s">
        <v>164</v>
      </c>
      <c r="D306" t="s">
        <v>172</v>
      </c>
      <c r="E306" t="s">
        <v>959</v>
      </c>
      <c r="F306" t="s">
        <v>205</v>
      </c>
      <c r="G306" t="s">
        <v>282</v>
      </c>
      <c r="H306">
        <v>11.19444</v>
      </c>
      <c r="I306">
        <v>8.1410800000000005</v>
      </c>
      <c r="J306">
        <v>699</v>
      </c>
      <c r="K306" t="s">
        <v>112</v>
      </c>
      <c r="M306" t="s">
        <v>328</v>
      </c>
      <c r="N306" t="s">
        <v>331</v>
      </c>
      <c r="O306">
        <v>1625</v>
      </c>
      <c r="P306" t="s">
        <v>353</v>
      </c>
      <c r="Q306" t="s">
        <v>354</v>
      </c>
      <c r="R306">
        <v>6000</v>
      </c>
      <c r="S306" t="s">
        <v>329</v>
      </c>
      <c r="T306">
        <v>2800</v>
      </c>
      <c r="W306">
        <v>2015</v>
      </c>
      <c r="X306">
        <v>1</v>
      </c>
      <c r="Y306" s="19"/>
      <c r="Z306" s="24"/>
      <c r="AA306" s="25"/>
      <c r="AB306" s="26"/>
      <c r="AC306" s="25"/>
      <c r="AD306" s="27"/>
      <c r="AE306" s="27"/>
      <c r="AF306" s="27"/>
      <c r="AG306" s="25"/>
      <c r="AH306" s="25"/>
      <c r="AI306" s="25"/>
      <c r="AJ306" s="28"/>
      <c r="AK306" s="25"/>
      <c r="AL306" s="25"/>
      <c r="AM306" s="29"/>
      <c r="AN306" s="29"/>
      <c r="AO306" s="30"/>
      <c r="AP306" s="30"/>
      <c r="AQ306" s="31"/>
      <c r="AR306" s="28"/>
      <c r="AS306" s="28"/>
      <c r="AT306" t="s">
        <v>158</v>
      </c>
      <c r="AU306">
        <v>4</v>
      </c>
      <c r="AV306" t="s">
        <v>409</v>
      </c>
      <c r="AW306" t="s">
        <v>1006</v>
      </c>
      <c r="AX306" t="s">
        <v>1091</v>
      </c>
      <c r="AY306" s="19" t="s">
        <v>395</v>
      </c>
      <c r="AZ306" s="19" t="s">
        <v>395</v>
      </c>
      <c r="BA306" s="21" t="s">
        <v>403</v>
      </c>
      <c r="BB306" s="22">
        <v>42193</v>
      </c>
      <c r="BC306" s="15">
        <v>42287</v>
      </c>
      <c r="BD306" t="s">
        <v>161</v>
      </c>
      <c r="BE306">
        <v>26</v>
      </c>
      <c r="BF306">
        <v>26</v>
      </c>
      <c r="BG306">
        <v>5.78</v>
      </c>
      <c r="BH306">
        <v>4.75</v>
      </c>
      <c r="BI306">
        <v>0.96</v>
      </c>
      <c r="BJ306">
        <v>0.502</v>
      </c>
      <c r="BK306">
        <v>0.105</v>
      </c>
      <c r="BL306">
        <v>10.3</v>
      </c>
      <c r="BM306">
        <f t="shared" si="23"/>
        <v>82.701812191103798</v>
      </c>
      <c r="BN306">
        <v>9.0999999999999998E-2</v>
      </c>
      <c r="BO306">
        <v>23</v>
      </c>
      <c r="BP306">
        <f t="shared" si="22"/>
        <v>4606.166618212359</v>
      </c>
      <c r="BQ306">
        <f t="shared" si="26"/>
        <v>3082.6666666666665</v>
      </c>
      <c r="BR306">
        <f t="shared" si="24"/>
        <v>4.6061666182123586</v>
      </c>
      <c r="BS306">
        <f t="shared" si="24"/>
        <v>3.0826666666666664</v>
      </c>
      <c r="BT306">
        <f t="shared" si="25"/>
        <v>7.6888332848790251</v>
      </c>
      <c r="BU306">
        <v>2.7525252525252526</v>
      </c>
      <c r="BV306">
        <v>0.22039749375603712</v>
      </c>
      <c r="BW306">
        <v>1.9660817903179422</v>
      </c>
      <c r="BX306">
        <v>0.63023309569385411</v>
      </c>
      <c r="BY306">
        <v>0.31215205083177799</v>
      </c>
      <c r="BZ306">
        <v>0.18799483433714143</v>
      </c>
      <c r="CA306">
        <v>6.1995085633674893</v>
      </c>
      <c r="CB306">
        <v>158.46640607468848</v>
      </c>
      <c r="CC306">
        <v>51.236326610746353</v>
      </c>
      <c r="CD306">
        <v>15.818533720987427</v>
      </c>
      <c r="CE306">
        <v>4.6732671212537324</v>
      </c>
      <c r="CF306" s="25"/>
      <c r="CG306" s="25"/>
      <c r="CH306" s="25"/>
      <c r="CI306" s="25"/>
      <c r="CJ306" s="25"/>
      <c r="CK306" s="25"/>
      <c r="CL306" s="25"/>
      <c r="CM306" s="25"/>
      <c r="CN306" s="25"/>
      <c r="CO306" s="25"/>
      <c r="CP306" s="25">
        <v>1.3368860055607046</v>
      </c>
      <c r="CQ306" s="25">
        <v>0.20185356811862837</v>
      </c>
      <c r="CR306" s="25">
        <v>0.28869751044650815</v>
      </c>
      <c r="CS306" s="25">
        <v>6.856185719926973E-2</v>
      </c>
      <c r="CT306" s="25">
        <v>5.6966496891903758E-2</v>
      </c>
      <c r="CU306" s="25">
        <v>15.691702768083839</v>
      </c>
      <c r="CV306" s="25">
        <v>7.515064733486053</v>
      </c>
      <c r="CW306" s="25">
        <v>0.8426306191633639</v>
      </c>
      <c r="CX306" s="25">
        <v>8.9404900172906672</v>
      </c>
      <c r="CY306" s="25">
        <v>10.624038677989828</v>
      </c>
    </row>
    <row r="307" spans="1:103">
      <c r="A307" t="s">
        <v>177</v>
      </c>
      <c r="B307" t="s">
        <v>1090</v>
      </c>
      <c r="C307" t="s">
        <v>164</v>
      </c>
      <c r="D307" t="s">
        <v>172</v>
      </c>
      <c r="E307" t="s">
        <v>959</v>
      </c>
      <c r="F307" t="s">
        <v>205</v>
      </c>
      <c r="G307" t="s">
        <v>282</v>
      </c>
      <c r="H307">
        <v>11.19444</v>
      </c>
      <c r="I307">
        <v>8.1410800000000005</v>
      </c>
      <c r="J307">
        <v>699</v>
      </c>
      <c r="K307" t="s">
        <v>112</v>
      </c>
      <c r="M307" t="s">
        <v>328</v>
      </c>
      <c r="N307" t="s">
        <v>331</v>
      </c>
      <c r="O307">
        <v>1625</v>
      </c>
      <c r="P307" t="s">
        <v>353</v>
      </c>
      <c r="Q307" t="s">
        <v>354</v>
      </c>
      <c r="R307">
        <v>6000</v>
      </c>
      <c r="S307" t="s">
        <v>329</v>
      </c>
      <c r="T307">
        <v>2800</v>
      </c>
      <c r="W307">
        <v>2015</v>
      </c>
      <c r="X307">
        <v>1</v>
      </c>
      <c r="Y307" s="19"/>
      <c r="Z307" s="24"/>
      <c r="AA307" s="25"/>
      <c r="AB307" s="26"/>
      <c r="AC307" s="25"/>
      <c r="AD307" s="27"/>
      <c r="AE307" s="27"/>
      <c r="AF307" s="27"/>
      <c r="AG307" s="25"/>
      <c r="AH307" s="25"/>
      <c r="AI307" s="25"/>
      <c r="AJ307" s="28"/>
      <c r="AK307" s="25"/>
      <c r="AL307" s="25"/>
      <c r="AM307" s="29"/>
      <c r="AN307" s="29"/>
      <c r="AO307" s="30"/>
      <c r="AP307" s="30"/>
      <c r="AQ307" s="31"/>
      <c r="AR307" s="28"/>
      <c r="AS307" s="28"/>
      <c r="AT307" t="s">
        <v>159</v>
      </c>
      <c r="AU307">
        <v>5</v>
      </c>
      <c r="AV307" t="s">
        <v>409</v>
      </c>
      <c r="AW307" t="s">
        <v>1006</v>
      </c>
      <c r="AX307" t="s">
        <v>1091</v>
      </c>
      <c r="AY307" s="19" t="s">
        <v>395</v>
      </c>
      <c r="AZ307" s="19" t="s">
        <v>395</v>
      </c>
      <c r="BA307" s="21" t="s">
        <v>403</v>
      </c>
      <c r="BB307" s="22">
        <v>42193</v>
      </c>
      <c r="BC307" s="15">
        <v>42287</v>
      </c>
      <c r="BD307" t="s">
        <v>161</v>
      </c>
      <c r="BE307">
        <v>30</v>
      </c>
      <c r="BF307">
        <v>30</v>
      </c>
      <c r="BG307">
        <v>6.28</v>
      </c>
      <c r="BH307">
        <v>5.98</v>
      </c>
      <c r="BI307">
        <v>0.94</v>
      </c>
      <c r="BJ307">
        <v>0.56000000000000005</v>
      </c>
      <c r="BK307">
        <v>0.09</v>
      </c>
      <c r="BL307">
        <v>9.6</v>
      </c>
      <c r="BM307">
        <f t="shared" si="23"/>
        <v>86.15384615384616</v>
      </c>
      <c r="BN307">
        <v>0.105</v>
      </c>
      <c r="BO307">
        <v>26</v>
      </c>
      <c r="BP307">
        <f t="shared" si="22"/>
        <v>6088.1150326797406</v>
      </c>
      <c r="BQ307">
        <f t="shared" si="26"/>
        <v>3349.3333333333335</v>
      </c>
      <c r="BR307">
        <f t="shared" si="24"/>
        <v>6.0881150326797409</v>
      </c>
      <c r="BS307">
        <f t="shared" si="24"/>
        <v>3.3493333333333335</v>
      </c>
      <c r="BT307">
        <f t="shared" si="25"/>
        <v>9.4374483660130739</v>
      </c>
      <c r="BU307">
        <v>2.7024793388429753</v>
      </c>
      <c r="BV307">
        <v>0.25349819421601943</v>
      </c>
      <c r="BW307">
        <v>2.5380229460901758</v>
      </c>
      <c r="BX307">
        <v>0.5602998556969595</v>
      </c>
      <c r="BY307">
        <v>0.23756119002564788</v>
      </c>
      <c r="BZ307">
        <v>0.18346659481095026</v>
      </c>
      <c r="CA307">
        <v>5.6330117843078984</v>
      </c>
      <c r="CB307">
        <v>120.22904401168306</v>
      </c>
      <c r="CC307">
        <v>47.51712803052569</v>
      </c>
      <c r="CD307">
        <v>14.969272450758679</v>
      </c>
      <c r="CE307">
        <v>21.322060334898129</v>
      </c>
      <c r="CF307" s="25"/>
      <c r="CG307" s="25"/>
      <c r="CH307" s="25"/>
      <c r="CI307" s="25"/>
      <c r="CJ307" s="25"/>
      <c r="CK307" s="25"/>
      <c r="CL307" s="25"/>
      <c r="CM307" s="25"/>
      <c r="CN307" s="25"/>
      <c r="CO307" s="25"/>
      <c r="CP307" s="25">
        <v>1.144019138755981</v>
      </c>
      <c r="CQ307" s="25">
        <v>0.2028708133971292</v>
      </c>
      <c r="CR307" s="25">
        <v>0.20350141809622818</v>
      </c>
      <c r="CS307" s="25">
        <v>0.14273790711952639</v>
      </c>
      <c r="CT307" s="25">
        <v>8.3406384845736731E-2</v>
      </c>
      <c r="CU307" s="25">
        <v>12.336968353130532</v>
      </c>
      <c r="CV307" s="25">
        <v>27.025091879765498</v>
      </c>
      <c r="CW307" s="25">
        <v>2.7572848387023421</v>
      </c>
      <c r="CX307" s="25">
        <v>27.871109142899485</v>
      </c>
      <c r="CY307" s="25">
        <v>17.101679819775253</v>
      </c>
    </row>
    <row r="308" spans="1:103">
      <c r="A308" t="s">
        <v>177</v>
      </c>
      <c r="B308" t="s">
        <v>1090</v>
      </c>
      <c r="C308" t="s">
        <v>164</v>
      </c>
      <c r="D308" t="s">
        <v>172</v>
      </c>
      <c r="E308" t="s">
        <v>959</v>
      </c>
      <c r="F308" t="s">
        <v>205</v>
      </c>
      <c r="G308" t="s">
        <v>282</v>
      </c>
      <c r="H308">
        <v>11.19444</v>
      </c>
      <c r="I308">
        <v>8.1410800000000005</v>
      </c>
      <c r="J308">
        <v>699</v>
      </c>
      <c r="K308" t="s">
        <v>112</v>
      </c>
      <c r="M308" t="s">
        <v>328</v>
      </c>
      <c r="N308" t="s">
        <v>331</v>
      </c>
      <c r="O308">
        <v>1625</v>
      </c>
      <c r="P308" t="s">
        <v>353</v>
      </c>
      <c r="Q308" t="s">
        <v>354</v>
      </c>
      <c r="R308">
        <v>6000</v>
      </c>
      <c r="S308" t="s">
        <v>329</v>
      </c>
      <c r="T308">
        <v>2800</v>
      </c>
      <c r="W308">
        <v>2015</v>
      </c>
      <c r="X308">
        <v>1</v>
      </c>
      <c r="Y308" s="19"/>
      <c r="Z308" s="24"/>
      <c r="AA308" s="25"/>
      <c r="AB308" s="26"/>
      <c r="AC308" s="25"/>
      <c r="AD308" s="27"/>
      <c r="AE308" s="27"/>
      <c r="AF308" s="27"/>
      <c r="AG308" s="25"/>
      <c r="AH308" s="25"/>
      <c r="AI308" s="25"/>
      <c r="AJ308" s="28"/>
      <c r="AK308" s="25"/>
      <c r="AL308" s="25"/>
      <c r="AM308" s="29"/>
      <c r="AN308" s="29"/>
      <c r="AO308" s="30"/>
      <c r="AP308" s="30"/>
      <c r="AQ308" s="31"/>
      <c r="AR308" s="28"/>
      <c r="AS308" s="28"/>
      <c r="AT308" t="s">
        <v>160</v>
      </c>
      <c r="AU308">
        <v>6</v>
      </c>
      <c r="AV308" t="s">
        <v>409</v>
      </c>
      <c r="AW308" t="s">
        <v>1006</v>
      </c>
      <c r="AX308" t="s">
        <v>1091</v>
      </c>
      <c r="AY308" s="19" t="s">
        <v>395</v>
      </c>
      <c r="AZ308" s="19" t="s">
        <v>395</v>
      </c>
      <c r="BA308" s="21" t="s">
        <v>403</v>
      </c>
      <c r="BB308" s="22">
        <v>42193</v>
      </c>
      <c r="BC308" s="15">
        <v>42287</v>
      </c>
      <c r="BD308" t="s">
        <v>161</v>
      </c>
      <c r="BE308">
        <v>20</v>
      </c>
      <c r="BF308">
        <v>23</v>
      </c>
      <c r="BG308">
        <v>5.38</v>
      </c>
      <c r="BH308">
        <v>4.38</v>
      </c>
      <c r="BI308">
        <v>0.9</v>
      </c>
      <c r="BJ308">
        <v>0.66500000000000004</v>
      </c>
      <c r="BK308">
        <v>0.10299999999999999</v>
      </c>
      <c r="BL308">
        <v>11</v>
      </c>
      <c r="BM308">
        <f t="shared" si="23"/>
        <v>86.588541666666671</v>
      </c>
      <c r="BN308">
        <v>0.13900000000000001</v>
      </c>
      <c r="BO308">
        <v>27</v>
      </c>
      <c r="BP308">
        <f t="shared" si="22"/>
        <v>4412.2804330065364</v>
      </c>
      <c r="BQ308">
        <f t="shared" si="26"/>
        <v>2869.333333333333</v>
      </c>
      <c r="BR308">
        <f t="shared" si="24"/>
        <v>4.4122804330065364</v>
      </c>
      <c r="BS308">
        <f t="shared" si="24"/>
        <v>2.8693333333333331</v>
      </c>
      <c r="BT308">
        <f t="shared" si="25"/>
        <v>7.2816137663398699</v>
      </c>
      <c r="CF308" s="25">
        <v>0.74003887269193402</v>
      </c>
      <c r="CG308" s="25">
        <v>5.9912536443148694E-2</v>
      </c>
      <c r="CH308" s="25">
        <v>0.71948849142562998</v>
      </c>
      <c r="CI308" s="25">
        <v>0.2523421540503098</v>
      </c>
      <c r="CJ308" s="25">
        <v>9.0654742812770001E-2</v>
      </c>
      <c r="CK308" s="25">
        <v>11.423048256073608</v>
      </c>
      <c r="CL308" s="25">
        <v>55.33930115995539</v>
      </c>
      <c r="CM308" s="25">
        <v>3.8265888408414401</v>
      </c>
      <c r="CN308" s="25">
        <v>104.52853765655362</v>
      </c>
      <c r="CO308" s="25">
        <v>8.9364771218992409</v>
      </c>
      <c r="CP308" s="25">
        <v>1.3999013806706115</v>
      </c>
      <c r="CQ308" s="25">
        <v>0.20981262327416175</v>
      </c>
      <c r="CR308" s="25">
        <v>0.21628155515603262</v>
      </c>
      <c r="CS308" s="25">
        <v>0.1781021890765089</v>
      </c>
      <c r="CT308" s="25">
        <v>5.8212954553909638E-2</v>
      </c>
      <c r="CU308" s="25">
        <v>13.100406649099735</v>
      </c>
      <c r="CV308" s="25">
        <v>26.801960960894192</v>
      </c>
      <c r="CW308" s="25">
        <v>1.7883222057707828</v>
      </c>
      <c r="CX308" s="25">
        <v>8.9361478657524014</v>
      </c>
      <c r="CY308" s="25">
        <v>12.197563130738997</v>
      </c>
    </row>
    <row r="309" spans="1:103">
      <c r="A309" t="s">
        <v>177</v>
      </c>
      <c r="B309" t="s">
        <v>1090</v>
      </c>
      <c r="C309" t="s">
        <v>164</v>
      </c>
      <c r="D309" t="s">
        <v>172</v>
      </c>
      <c r="E309" t="s">
        <v>959</v>
      </c>
      <c r="F309" t="s">
        <v>206</v>
      </c>
      <c r="G309" t="s">
        <v>283</v>
      </c>
      <c r="H309">
        <v>11.14138</v>
      </c>
      <c r="I309">
        <v>8.2322299999999995</v>
      </c>
      <c r="J309">
        <v>672</v>
      </c>
      <c r="K309" t="s">
        <v>113</v>
      </c>
      <c r="M309" t="s">
        <v>327</v>
      </c>
      <c r="N309" t="s">
        <v>331</v>
      </c>
      <c r="O309">
        <v>1375</v>
      </c>
      <c r="P309" t="s">
        <v>353</v>
      </c>
      <c r="Q309" t="s">
        <v>354</v>
      </c>
      <c r="R309">
        <v>5000</v>
      </c>
      <c r="S309" t="s">
        <v>332</v>
      </c>
      <c r="T309">
        <v>1500</v>
      </c>
      <c r="W309">
        <v>2015</v>
      </c>
      <c r="X309">
        <v>1</v>
      </c>
      <c r="Y309" s="19" t="s">
        <v>395</v>
      </c>
      <c r="Z309" s="24">
        <v>5.7</v>
      </c>
      <c r="AA309" s="25">
        <v>0.558440703385649</v>
      </c>
      <c r="AB309" s="26">
        <v>3.5729586784651997E-2</v>
      </c>
      <c r="AC309" s="25">
        <v>8.6110799999999994</v>
      </c>
      <c r="AD309" s="27">
        <v>58</v>
      </c>
      <c r="AE309" s="27">
        <v>25.200000000000003</v>
      </c>
      <c r="AF309" s="27">
        <v>16.8</v>
      </c>
      <c r="AG309" s="25">
        <v>1.6878963484720586</v>
      </c>
      <c r="AH309" s="25">
        <v>0.24526582706623928</v>
      </c>
      <c r="AI309" s="25">
        <v>0.14885748870553822</v>
      </c>
      <c r="AJ309" s="28">
        <v>6.8887241473511204E-2</v>
      </c>
      <c r="AK309" s="25">
        <v>0</v>
      </c>
      <c r="AL309" s="25">
        <f t="shared" si="5"/>
        <v>2.1509069057173473</v>
      </c>
      <c r="AM309" s="29">
        <v>4.6271463796445769</v>
      </c>
      <c r="AN309" s="29">
        <v>1.6290387995133151</v>
      </c>
      <c r="AO309" s="30">
        <v>14.416610063028314</v>
      </c>
      <c r="AP309" s="30">
        <v>253.54664286040367</v>
      </c>
      <c r="AQ309" s="31">
        <v>1.73682082863914</v>
      </c>
      <c r="AR309" s="28">
        <v>2.87069E-2</v>
      </c>
      <c r="AS309" s="28">
        <v>7.98177</v>
      </c>
      <c r="AT309" t="s">
        <v>155</v>
      </c>
      <c r="AU309">
        <v>1</v>
      </c>
      <c r="AV309" t="s">
        <v>409</v>
      </c>
      <c r="AW309" t="s">
        <v>1006</v>
      </c>
      <c r="AX309" t="s">
        <v>1091</v>
      </c>
      <c r="AY309" s="19" t="s">
        <v>395</v>
      </c>
      <c r="AZ309" s="19" t="s">
        <v>395</v>
      </c>
      <c r="BA309" s="21" t="s">
        <v>403</v>
      </c>
      <c r="BB309" s="22">
        <v>42193</v>
      </c>
      <c r="BC309" s="15">
        <v>42287</v>
      </c>
      <c r="BD309" t="s">
        <v>161</v>
      </c>
      <c r="BE309">
        <v>37</v>
      </c>
      <c r="BF309">
        <v>33</v>
      </c>
      <c r="BG309">
        <v>3.56</v>
      </c>
      <c r="BH309">
        <v>1.56</v>
      </c>
      <c r="BI309">
        <v>0.34</v>
      </c>
      <c r="BJ309">
        <v>0.19700000000000001</v>
      </c>
      <c r="BK309">
        <v>4.2999999999999997E-2</v>
      </c>
      <c r="BL309">
        <v>10.9</v>
      </c>
      <c r="BM309">
        <f t="shared" si="23"/>
        <v>82.083333333333343</v>
      </c>
      <c r="BN309">
        <v>0.17</v>
      </c>
      <c r="BO309">
        <v>20</v>
      </c>
      <c r="BP309">
        <f t="shared" si="22"/>
        <v>1491.4058823529413</v>
      </c>
      <c r="BQ309">
        <f t="shared" si="26"/>
        <v>1898.6666666666665</v>
      </c>
      <c r="BR309">
        <f t="shared" si="24"/>
        <v>1.4914058823529412</v>
      </c>
      <c r="BS309">
        <f t="shared" si="24"/>
        <v>1.8986666666666665</v>
      </c>
      <c r="BT309">
        <f t="shared" si="25"/>
        <v>3.3900725490196075</v>
      </c>
      <c r="BU309">
        <v>1.2451737451737452</v>
      </c>
      <c r="BV309">
        <v>0.21678627037081713</v>
      </c>
      <c r="BW309">
        <v>2.1197925687840571</v>
      </c>
      <c r="BX309">
        <v>0.4140922019088652</v>
      </c>
      <c r="BY309">
        <v>0.20505154898073408</v>
      </c>
      <c r="BZ309">
        <v>0.1086562978679966</v>
      </c>
      <c r="CA309">
        <v>2.9530576381279281</v>
      </c>
      <c r="CB309">
        <v>133.46955997444041</v>
      </c>
      <c r="CC309">
        <v>40.627105286328543</v>
      </c>
      <c r="CD309">
        <v>9.5897720415266523</v>
      </c>
      <c r="CE309">
        <v>3.2612663625333149</v>
      </c>
      <c r="CF309" s="25">
        <v>0.59230769230769231</v>
      </c>
      <c r="CG309" s="25">
        <v>0.15048076923076925</v>
      </c>
      <c r="CH309" s="25">
        <v>0.80444687383158919</v>
      </c>
      <c r="CI309" s="25">
        <v>0.27145273642791312</v>
      </c>
      <c r="CJ309" s="25">
        <v>7.3962498887413602E-2</v>
      </c>
      <c r="CK309" s="25">
        <v>14.253306792219249</v>
      </c>
      <c r="CL309" s="25">
        <v>84.26530054115689</v>
      </c>
      <c r="CM309" s="25">
        <v>3.856498670569561</v>
      </c>
      <c r="CN309" s="25">
        <v>230.92535887182484</v>
      </c>
      <c r="CO309" s="25">
        <v>7.7033752496240417</v>
      </c>
      <c r="CP309" s="25">
        <v>1.106549815498155</v>
      </c>
      <c r="CQ309" s="25">
        <v>0.2414667896678967</v>
      </c>
      <c r="CR309" s="25">
        <v>0.21276814241102301</v>
      </c>
      <c r="CS309" s="25">
        <v>6.7415337848111365E-2</v>
      </c>
      <c r="CT309" s="25">
        <v>6.9885989660358402E-2</v>
      </c>
      <c r="CU309" s="25">
        <v>12.03635421743552</v>
      </c>
      <c r="CV309" s="25">
        <v>4.256776569089519</v>
      </c>
      <c r="CW309" s="25">
        <v>1.7592715822656673</v>
      </c>
      <c r="CX309" s="25">
        <v>45.599608323353472</v>
      </c>
      <c r="CY309" s="25">
        <v>15.118710837329472</v>
      </c>
    </row>
    <row r="310" spans="1:103">
      <c r="A310" t="s">
        <v>177</v>
      </c>
      <c r="B310" t="s">
        <v>1090</v>
      </c>
      <c r="C310" t="s">
        <v>164</v>
      </c>
      <c r="D310" t="s">
        <v>172</v>
      </c>
      <c r="E310" t="s">
        <v>959</v>
      </c>
      <c r="F310" t="s">
        <v>206</v>
      </c>
      <c r="G310" t="s">
        <v>283</v>
      </c>
      <c r="H310">
        <v>11.14138</v>
      </c>
      <c r="I310">
        <v>8.2322299999999995</v>
      </c>
      <c r="J310">
        <v>672</v>
      </c>
      <c r="K310" t="s">
        <v>113</v>
      </c>
      <c r="M310" t="s">
        <v>327</v>
      </c>
      <c r="N310" t="s">
        <v>331</v>
      </c>
      <c r="O310">
        <v>1375</v>
      </c>
      <c r="P310" t="s">
        <v>353</v>
      </c>
      <c r="Q310" t="s">
        <v>354</v>
      </c>
      <c r="R310">
        <v>5000</v>
      </c>
      <c r="S310" t="s">
        <v>332</v>
      </c>
      <c r="T310">
        <v>1500</v>
      </c>
      <c r="W310">
        <v>2015</v>
      </c>
      <c r="X310">
        <v>1</v>
      </c>
      <c r="Y310" s="19"/>
      <c r="Z310" s="24"/>
      <c r="AA310" s="25"/>
      <c r="AB310" s="26"/>
      <c r="AC310" s="25"/>
      <c r="AD310" s="27"/>
      <c r="AE310" s="27"/>
      <c r="AF310" s="27"/>
      <c r="AG310" s="25"/>
      <c r="AH310" s="25"/>
      <c r="AI310" s="25"/>
      <c r="AJ310" s="28"/>
      <c r="AK310" s="25"/>
      <c r="AL310" s="25"/>
      <c r="AM310" s="29"/>
      <c r="AN310" s="29"/>
      <c r="AO310" s="30"/>
      <c r="AP310" s="30"/>
      <c r="AQ310" s="31"/>
      <c r="AR310" s="28"/>
      <c r="AS310" s="28"/>
      <c r="AT310" t="s">
        <v>156</v>
      </c>
      <c r="AU310">
        <v>2</v>
      </c>
      <c r="AV310" t="s">
        <v>409</v>
      </c>
      <c r="AW310" t="s">
        <v>1006</v>
      </c>
      <c r="AX310" t="s">
        <v>1091</v>
      </c>
      <c r="AY310" s="19" t="s">
        <v>395</v>
      </c>
      <c r="AZ310" s="19" t="s">
        <v>395</v>
      </c>
      <c r="BA310" s="21" t="s">
        <v>403</v>
      </c>
      <c r="BB310" s="22">
        <v>42193</v>
      </c>
      <c r="BC310" s="15">
        <v>42287</v>
      </c>
      <c r="BD310" t="s">
        <v>161</v>
      </c>
      <c r="BE310">
        <v>30</v>
      </c>
      <c r="BF310">
        <v>22</v>
      </c>
      <c r="BG310">
        <v>3.08</v>
      </c>
      <c r="BH310">
        <v>1.52</v>
      </c>
      <c r="BI310">
        <v>0.44</v>
      </c>
      <c r="BJ310">
        <v>0.23699999999999999</v>
      </c>
      <c r="BK310">
        <v>5.6000000000000001E-2</v>
      </c>
      <c r="BL310">
        <v>10</v>
      </c>
      <c r="BM310">
        <f t="shared" si="23"/>
        <v>80.887372013651884</v>
      </c>
      <c r="BN310">
        <v>0.17199999999999999</v>
      </c>
      <c r="BO310">
        <v>18</v>
      </c>
      <c r="BP310">
        <f t="shared" si="22"/>
        <v>1446.4565348323631</v>
      </c>
      <c r="BQ310">
        <f t="shared" si="26"/>
        <v>1642.6666666666665</v>
      </c>
      <c r="BR310">
        <f t="shared" si="24"/>
        <v>1.446456534832363</v>
      </c>
      <c r="BS310">
        <f t="shared" si="24"/>
        <v>1.6426666666666665</v>
      </c>
      <c r="BT310">
        <f t="shared" si="25"/>
        <v>3.0891232014990297</v>
      </c>
      <c r="BU310">
        <v>1.4786121673003803</v>
      </c>
      <c r="BV310">
        <v>0.21880722795690502</v>
      </c>
      <c r="BW310">
        <v>1.8489996505676722</v>
      </c>
      <c r="BX310">
        <v>0.36085870803741715</v>
      </c>
      <c r="BY310">
        <v>0.1481555524491121</v>
      </c>
      <c r="BZ310">
        <v>0.12131007592776863</v>
      </c>
      <c r="CA310">
        <v>3.7429600339488411</v>
      </c>
      <c r="CB310">
        <v>128.17463729987736</v>
      </c>
      <c r="CC310">
        <v>52.346155463255784</v>
      </c>
      <c r="CD310">
        <v>8.9984206230046535</v>
      </c>
      <c r="CE310">
        <v>3.6990826717588559</v>
      </c>
      <c r="CF310" s="25">
        <v>0.40361842105263163</v>
      </c>
      <c r="CG310" s="25">
        <v>0.11090225563909775</v>
      </c>
      <c r="CH310" s="25">
        <v>0.90127893977920626</v>
      </c>
      <c r="CI310" s="25">
        <v>0.31953605319206624</v>
      </c>
      <c r="CJ310" s="25">
        <v>0.16234355046725354</v>
      </c>
      <c r="CK310" s="25">
        <v>16.793442888278516</v>
      </c>
      <c r="CL310" s="25">
        <v>94.726842804904777</v>
      </c>
      <c r="CM310" s="25">
        <v>7.8824992459171748</v>
      </c>
      <c r="CN310" s="25">
        <v>133.41431178581993</v>
      </c>
      <c r="CO310" s="25">
        <v>14.031745086896096</v>
      </c>
      <c r="CP310" s="25">
        <v>1.130019120458891</v>
      </c>
      <c r="CQ310" s="25">
        <v>0.24369024856596561</v>
      </c>
      <c r="CR310" s="25">
        <v>0.23051624934706266</v>
      </c>
      <c r="CS310" s="25">
        <v>6.8462058280493496E-2</v>
      </c>
      <c r="CT310" s="25">
        <v>6.9682596245945458E-2</v>
      </c>
      <c r="CU310" s="25">
        <v>13.087693978891972</v>
      </c>
      <c r="CV310" s="25">
        <v>10.694157944246113</v>
      </c>
      <c r="CW310" s="25">
        <v>2.7318659100583123</v>
      </c>
      <c r="CX310" s="25">
        <v>8.9274762035828203</v>
      </c>
      <c r="CY310" s="25">
        <v>18.539067334118805</v>
      </c>
    </row>
    <row r="311" spans="1:103">
      <c r="A311" t="s">
        <v>177</v>
      </c>
      <c r="B311" t="s">
        <v>1090</v>
      </c>
      <c r="C311" t="s">
        <v>164</v>
      </c>
      <c r="D311" t="s">
        <v>172</v>
      </c>
      <c r="E311" t="s">
        <v>959</v>
      </c>
      <c r="F311" t="s">
        <v>206</v>
      </c>
      <c r="G311" t="s">
        <v>283</v>
      </c>
      <c r="H311">
        <v>11.14138</v>
      </c>
      <c r="I311">
        <v>8.2322299999999995</v>
      </c>
      <c r="J311">
        <v>672</v>
      </c>
      <c r="K311" t="s">
        <v>113</v>
      </c>
      <c r="M311" t="s">
        <v>327</v>
      </c>
      <c r="N311" t="s">
        <v>331</v>
      </c>
      <c r="O311">
        <v>1375</v>
      </c>
      <c r="P311" t="s">
        <v>353</v>
      </c>
      <c r="Q311" t="s">
        <v>354</v>
      </c>
      <c r="R311">
        <v>5000</v>
      </c>
      <c r="S311" t="s">
        <v>332</v>
      </c>
      <c r="T311">
        <v>1500</v>
      </c>
      <c r="W311">
        <v>2015</v>
      </c>
      <c r="X311">
        <v>1</v>
      </c>
      <c r="Y311" s="19"/>
      <c r="Z311" s="24"/>
      <c r="AA311" s="25"/>
      <c r="AB311" s="26"/>
      <c r="AC311" s="25"/>
      <c r="AD311" s="27"/>
      <c r="AE311" s="27"/>
      <c r="AF311" s="27"/>
      <c r="AG311" s="25"/>
      <c r="AH311" s="25"/>
      <c r="AI311" s="25"/>
      <c r="AJ311" s="28"/>
      <c r="AK311" s="25"/>
      <c r="AL311" s="25"/>
      <c r="AM311" s="29"/>
      <c r="AN311" s="29"/>
      <c r="AO311" s="30"/>
      <c r="AP311" s="30"/>
      <c r="AQ311" s="31"/>
      <c r="AR311" s="28"/>
      <c r="AS311" s="28"/>
      <c r="AT311" t="s">
        <v>157</v>
      </c>
      <c r="AU311">
        <v>3</v>
      </c>
      <c r="AV311" t="s">
        <v>409</v>
      </c>
      <c r="AW311" t="s">
        <v>1006</v>
      </c>
      <c r="AX311" t="s">
        <v>1091</v>
      </c>
      <c r="AY311" s="19" t="s">
        <v>395</v>
      </c>
      <c r="AZ311" s="19" t="s">
        <v>395</v>
      </c>
      <c r="BA311" s="21" t="s">
        <v>403</v>
      </c>
      <c r="BB311" s="22">
        <v>42193</v>
      </c>
      <c r="BC311" s="15">
        <v>42287</v>
      </c>
      <c r="BD311" t="s">
        <v>161</v>
      </c>
      <c r="BE311">
        <v>32</v>
      </c>
      <c r="BF311">
        <v>32</v>
      </c>
      <c r="BG311">
        <v>6.22</v>
      </c>
      <c r="BH311">
        <v>6.06</v>
      </c>
      <c r="BI311">
        <v>1.1000000000000001</v>
      </c>
      <c r="BJ311">
        <v>0.58799999999999997</v>
      </c>
      <c r="BK311">
        <v>0.10299999999999999</v>
      </c>
      <c r="BL311">
        <v>10.1</v>
      </c>
      <c r="BM311">
        <f t="shared" si="23"/>
        <v>85.094066570188133</v>
      </c>
      <c r="BN311">
        <v>0.16300000000000001</v>
      </c>
      <c r="BO311">
        <v>25</v>
      </c>
      <c r="BP311">
        <f t="shared" si="22"/>
        <v>6059.9656082404008</v>
      </c>
      <c r="BQ311">
        <f t="shared" si="26"/>
        <v>3317.333333333333</v>
      </c>
      <c r="BR311">
        <f t="shared" si="24"/>
        <v>6.0599656082404012</v>
      </c>
      <c r="BS311">
        <f t="shared" si="24"/>
        <v>3.317333333333333</v>
      </c>
      <c r="BT311">
        <f t="shared" si="25"/>
        <v>9.3772989415737342</v>
      </c>
      <c r="BU311">
        <v>2.5732298739088266</v>
      </c>
      <c r="BV311">
        <v>0.23222564167783663</v>
      </c>
      <c r="BW311">
        <v>2.3455457861243305</v>
      </c>
      <c r="BX311">
        <v>0.499161294556414</v>
      </c>
      <c r="BY311">
        <v>0.25108980922686097</v>
      </c>
      <c r="BZ311">
        <v>0.17013197648149805</v>
      </c>
      <c r="CA311">
        <v>6.835443980540477</v>
      </c>
      <c r="CB311">
        <v>117.38195920220497</v>
      </c>
      <c r="CC311">
        <v>71.376033520087574</v>
      </c>
      <c r="CD311">
        <v>13.25632786206851</v>
      </c>
      <c r="CE311">
        <v>3.218163807339252</v>
      </c>
      <c r="CF311" s="25">
        <v>0.8562559694364853</v>
      </c>
      <c r="CG311" s="25">
        <v>7.8319006685768869E-2</v>
      </c>
      <c r="CH311" s="25">
        <v>0.75039898604346766</v>
      </c>
      <c r="CI311" s="25">
        <v>0.34575096066693162</v>
      </c>
      <c r="CJ311" s="25">
        <v>0.1233994961662979</v>
      </c>
      <c r="CK311" s="25">
        <v>28.106022578140625</v>
      </c>
      <c r="CL311" s="25">
        <v>74.026063393660181</v>
      </c>
      <c r="CM311" s="25">
        <v>8.0977611419079611</v>
      </c>
      <c r="CN311" s="25">
        <v>78.367899416092598</v>
      </c>
      <c r="CO311" s="25">
        <v>5.1701437377759065</v>
      </c>
      <c r="CP311" s="25">
        <v>1.405045871559633</v>
      </c>
      <c r="CQ311" s="25">
        <v>0.24848623853211008</v>
      </c>
      <c r="CR311" s="25">
        <v>0.21513223288225661</v>
      </c>
      <c r="CS311" s="25">
        <v>0.10447670109851594</v>
      </c>
      <c r="CT311" s="25">
        <v>5.9172516191685731E-2</v>
      </c>
      <c r="CU311" s="25">
        <v>15.600736375225384</v>
      </c>
      <c r="CV311" s="25">
        <v>10.647661605358087</v>
      </c>
      <c r="CW311" s="25">
        <v>1.7788190442908416</v>
      </c>
      <c r="CX311" s="25">
        <v>27.494108632753985</v>
      </c>
      <c r="CY311" s="25">
        <v>16.870352749749308</v>
      </c>
    </row>
    <row r="312" spans="1:103">
      <c r="A312" t="s">
        <v>177</v>
      </c>
      <c r="B312" t="s">
        <v>1090</v>
      </c>
      <c r="C312" t="s">
        <v>164</v>
      </c>
      <c r="D312" t="s">
        <v>172</v>
      </c>
      <c r="E312" t="s">
        <v>959</v>
      </c>
      <c r="F312" t="s">
        <v>206</v>
      </c>
      <c r="G312" t="s">
        <v>283</v>
      </c>
      <c r="H312">
        <v>11.14138</v>
      </c>
      <c r="I312">
        <v>8.2322299999999995</v>
      </c>
      <c r="J312">
        <v>672</v>
      </c>
      <c r="K312" t="s">
        <v>113</v>
      </c>
      <c r="M312" t="s">
        <v>327</v>
      </c>
      <c r="N312" t="s">
        <v>331</v>
      </c>
      <c r="O312">
        <v>1375</v>
      </c>
      <c r="P312" t="s">
        <v>353</v>
      </c>
      <c r="Q312" t="s">
        <v>354</v>
      </c>
      <c r="R312">
        <v>5000</v>
      </c>
      <c r="S312" t="s">
        <v>332</v>
      </c>
      <c r="T312">
        <v>1500</v>
      </c>
      <c r="W312">
        <v>2015</v>
      </c>
      <c r="X312">
        <v>1</v>
      </c>
      <c r="Y312" s="19"/>
      <c r="Z312" s="24"/>
      <c r="AA312" s="25"/>
      <c r="AB312" s="26"/>
      <c r="AC312" s="25"/>
      <c r="AD312" s="27"/>
      <c r="AE312" s="27"/>
      <c r="AF312" s="27"/>
      <c r="AG312" s="25"/>
      <c r="AH312" s="25"/>
      <c r="AI312" s="25"/>
      <c r="AJ312" s="28"/>
      <c r="AK312" s="25"/>
      <c r="AL312" s="25"/>
      <c r="AM312" s="29"/>
      <c r="AN312" s="29"/>
      <c r="AO312" s="30"/>
      <c r="AP312" s="30"/>
      <c r="AQ312" s="31"/>
      <c r="AR312" s="28"/>
      <c r="AS312" s="28"/>
      <c r="AT312" t="s">
        <v>158</v>
      </c>
      <c r="AU312">
        <v>4</v>
      </c>
      <c r="AV312" t="s">
        <v>409</v>
      </c>
      <c r="AW312" t="s">
        <v>1006</v>
      </c>
      <c r="AX312" t="s">
        <v>1091</v>
      </c>
      <c r="AY312" s="19" t="s">
        <v>395</v>
      </c>
      <c r="AZ312" s="19" t="s">
        <v>395</v>
      </c>
      <c r="BA312" s="21" t="s">
        <v>403</v>
      </c>
      <c r="BB312" s="22">
        <v>42193</v>
      </c>
      <c r="BC312" s="15">
        <v>42287</v>
      </c>
      <c r="BD312" t="s">
        <v>161</v>
      </c>
      <c r="BE312">
        <v>34</v>
      </c>
      <c r="BF312">
        <v>32</v>
      </c>
      <c r="BG312">
        <v>4.4800000000000004</v>
      </c>
      <c r="BH312">
        <v>3.64</v>
      </c>
      <c r="BI312">
        <v>0.46</v>
      </c>
      <c r="BJ312">
        <v>0.23699999999999999</v>
      </c>
      <c r="BK312">
        <v>6.9000000000000006E-2</v>
      </c>
      <c r="BL312">
        <v>9.6</v>
      </c>
      <c r="BM312">
        <f t="shared" si="23"/>
        <v>77.450980392156865</v>
      </c>
      <c r="BN312">
        <v>0.17</v>
      </c>
      <c r="BO312">
        <v>15</v>
      </c>
      <c r="BP312">
        <f t="shared" si="22"/>
        <v>3331.465333845957</v>
      </c>
      <c r="BQ312">
        <f t="shared" si="26"/>
        <v>2389.3333333333335</v>
      </c>
      <c r="BR312">
        <f t="shared" si="24"/>
        <v>3.3314653338459572</v>
      </c>
      <c r="BS312">
        <f t="shared" si="24"/>
        <v>2.3893333333333335</v>
      </c>
      <c r="BT312">
        <f t="shared" si="25"/>
        <v>5.7207986671792908</v>
      </c>
      <c r="BU312">
        <v>2.6198630136986298</v>
      </c>
      <c r="BV312">
        <v>0.26166423794293375</v>
      </c>
      <c r="BW312">
        <v>1.7230332049806101</v>
      </c>
      <c r="BX312">
        <v>0.60148898018018926</v>
      </c>
      <c r="BY312">
        <v>0.33526327963952884</v>
      </c>
      <c r="BZ312">
        <v>0.17129976280301704</v>
      </c>
      <c r="CA312">
        <v>5.8597277757913702</v>
      </c>
      <c r="CB312">
        <v>139.90850375078477</v>
      </c>
      <c r="CC312">
        <v>106.4977627793351</v>
      </c>
      <c r="CD312">
        <v>10.6995541294185</v>
      </c>
      <c r="CE312">
        <v>2.8068007208964261</v>
      </c>
      <c r="CF312" s="25">
        <v>0.55835806132542043</v>
      </c>
      <c r="CG312" s="25">
        <v>7.710187932739862E-2</v>
      </c>
      <c r="CH312" s="25">
        <v>0.61694693863206351</v>
      </c>
      <c r="CI312" s="25">
        <v>0.31432742475544351</v>
      </c>
      <c r="CJ312" s="25">
        <v>0.10096651778584796</v>
      </c>
      <c r="CK312" s="25">
        <v>29.298411350431838</v>
      </c>
      <c r="CL312" s="25">
        <v>62.453873964547348</v>
      </c>
      <c r="CM312" s="25">
        <v>8.0977611419079611</v>
      </c>
      <c r="CN312" s="25">
        <v>78.367899416092598</v>
      </c>
      <c r="CO312" s="25">
        <v>6.5016790124700075</v>
      </c>
      <c r="CP312" s="25">
        <v>1.3730378578024007</v>
      </c>
      <c r="CQ312" s="25">
        <v>0.25129270544783011</v>
      </c>
      <c r="CR312" s="25">
        <v>0.28733229381987418</v>
      </c>
      <c r="CS312" s="25">
        <v>0.10727518416365474</v>
      </c>
      <c r="CT312" s="25">
        <v>6.4675737793463597E-2</v>
      </c>
      <c r="CU312" s="25">
        <v>17.767403284988738</v>
      </c>
      <c r="CV312" s="25">
        <v>7.6716285821003458</v>
      </c>
      <c r="CW312" s="25">
        <v>1.8264659829772032</v>
      </c>
      <c r="CX312" s="25">
        <v>18.677792309324047</v>
      </c>
      <c r="CY312" s="25">
        <v>17.322237198403307</v>
      </c>
    </row>
    <row r="313" spans="1:103">
      <c r="A313" t="s">
        <v>177</v>
      </c>
      <c r="B313" t="s">
        <v>1090</v>
      </c>
      <c r="C313" t="s">
        <v>164</v>
      </c>
      <c r="D313" t="s">
        <v>172</v>
      </c>
      <c r="E313" t="s">
        <v>959</v>
      </c>
      <c r="F313" t="s">
        <v>206</v>
      </c>
      <c r="G313" t="s">
        <v>283</v>
      </c>
      <c r="H313">
        <v>11.14138</v>
      </c>
      <c r="I313">
        <v>8.2322299999999995</v>
      </c>
      <c r="J313">
        <v>672</v>
      </c>
      <c r="K313" t="s">
        <v>113</v>
      </c>
      <c r="M313" t="s">
        <v>327</v>
      </c>
      <c r="N313" t="s">
        <v>331</v>
      </c>
      <c r="O313">
        <v>1375</v>
      </c>
      <c r="P313" t="s">
        <v>353</v>
      </c>
      <c r="Q313" t="s">
        <v>354</v>
      </c>
      <c r="R313">
        <v>5000</v>
      </c>
      <c r="S313" t="s">
        <v>332</v>
      </c>
      <c r="T313">
        <v>1500</v>
      </c>
      <c r="W313">
        <v>2015</v>
      </c>
      <c r="X313">
        <v>1</v>
      </c>
      <c r="Y313" s="19"/>
      <c r="Z313" s="24"/>
      <c r="AA313" s="25"/>
      <c r="AB313" s="26"/>
      <c r="AC313" s="25"/>
      <c r="AD313" s="27"/>
      <c r="AE313" s="27"/>
      <c r="AF313" s="27"/>
      <c r="AG313" s="25"/>
      <c r="AH313" s="25"/>
      <c r="AI313" s="25"/>
      <c r="AJ313" s="28"/>
      <c r="AK313" s="25"/>
      <c r="AL313" s="25"/>
      <c r="AM313" s="29"/>
      <c r="AN313" s="29"/>
      <c r="AO313" s="30"/>
      <c r="AP313" s="30"/>
      <c r="AQ313" s="31"/>
      <c r="AR313" s="28"/>
      <c r="AS313" s="28"/>
      <c r="AT313" t="s">
        <v>159</v>
      </c>
      <c r="AU313">
        <v>5</v>
      </c>
      <c r="AV313" t="s">
        <v>409</v>
      </c>
      <c r="AW313" t="s">
        <v>1006</v>
      </c>
      <c r="AX313" t="s">
        <v>1091</v>
      </c>
      <c r="AY313" s="19" t="s">
        <v>395</v>
      </c>
      <c r="AZ313" s="19" t="s">
        <v>395</v>
      </c>
      <c r="BA313" s="21" t="s">
        <v>403</v>
      </c>
      <c r="BB313" s="22">
        <v>42193</v>
      </c>
      <c r="BC313" s="15">
        <v>42287</v>
      </c>
      <c r="BD313" t="s">
        <v>161</v>
      </c>
      <c r="BE313">
        <v>36</v>
      </c>
      <c r="BF313">
        <v>42</v>
      </c>
      <c r="BG313">
        <v>7.56</v>
      </c>
      <c r="BH313">
        <v>7.7</v>
      </c>
      <c r="BI313">
        <v>1.36</v>
      </c>
      <c r="BJ313">
        <v>0.71899999999999997</v>
      </c>
      <c r="BK313">
        <v>0.11600000000000001</v>
      </c>
      <c r="BL313">
        <v>10.1</v>
      </c>
      <c r="BM313">
        <f t="shared" si="23"/>
        <v>86.107784431137731</v>
      </c>
      <c r="BN313">
        <v>0.14299999999999999</v>
      </c>
      <c r="BO313">
        <v>28</v>
      </c>
      <c r="BP313">
        <f t="shared" si="22"/>
        <v>7791.6851786622838</v>
      </c>
      <c r="BQ313">
        <f t="shared" si="26"/>
        <v>4031.9999999999995</v>
      </c>
      <c r="BR313">
        <f t="shared" si="24"/>
        <v>7.7916851786622834</v>
      </c>
      <c r="BS313">
        <f t="shared" si="24"/>
        <v>4.0319999999999991</v>
      </c>
      <c r="BT313">
        <f t="shared" si="25"/>
        <v>11.823685178662283</v>
      </c>
      <c r="BU313">
        <v>2.8887362637362637</v>
      </c>
      <c r="BV313">
        <v>0.29146411410000383</v>
      </c>
      <c r="BW313">
        <v>2.4005155771705011</v>
      </c>
      <c r="BX313">
        <v>0.53899732900630104</v>
      </c>
      <c r="BY313">
        <v>0.33002867009504688</v>
      </c>
      <c r="BZ313">
        <v>0.18304827372957672</v>
      </c>
      <c r="CA313">
        <v>7.6629543804453606</v>
      </c>
      <c r="CB313">
        <v>124.84467198601546</v>
      </c>
      <c r="CC313">
        <v>87.573773197292468</v>
      </c>
      <c r="CD313">
        <v>12.084792887093279</v>
      </c>
      <c r="CE313">
        <v>3.0770167462835256</v>
      </c>
      <c r="CF313" s="25">
        <v>0.57940327237728584</v>
      </c>
      <c r="CG313" s="25">
        <v>1.5452358036573629E-2</v>
      </c>
      <c r="CH313" s="25">
        <v>1.2589592732010448</v>
      </c>
      <c r="CI313" s="25">
        <v>0.40418900855213946</v>
      </c>
      <c r="CJ313" s="25">
        <v>0.17871425383704326</v>
      </c>
      <c r="CK313" s="25">
        <v>32.022510620673046</v>
      </c>
      <c r="CL313" s="25">
        <v>68.4038194583771</v>
      </c>
      <c r="CM313" s="25">
        <v>3.9294438918147794</v>
      </c>
      <c r="CN313" s="25">
        <v>107.338164850906</v>
      </c>
      <c r="CO313" s="25">
        <v>5.1830111935692758</v>
      </c>
      <c r="CP313" s="25">
        <v>1.3167141500474833</v>
      </c>
      <c r="CQ313" s="25">
        <v>0.24762583095916429</v>
      </c>
      <c r="CR313" s="25">
        <v>0.32119944419741187</v>
      </c>
      <c r="CS313" s="25">
        <v>6.9336757796607917E-2</v>
      </c>
      <c r="CT313" s="25">
        <v>5.5036777277442848E-2</v>
      </c>
      <c r="CU313" s="25">
        <v>16.736315014312627</v>
      </c>
      <c r="CV313" s="25">
        <v>10.830790920437956</v>
      </c>
      <c r="CW313" s="25">
        <v>1.809412983627539</v>
      </c>
      <c r="CX313" s="25">
        <v>18.503405059261564</v>
      </c>
      <c r="CY313" s="25">
        <v>20.395884291618657</v>
      </c>
    </row>
    <row r="314" spans="1:103">
      <c r="A314" t="s">
        <v>177</v>
      </c>
      <c r="B314" t="s">
        <v>1090</v>
      </c>
      <c r="C314" t="s">
        <v>164</v>
      </c>
      <c r="D314" t="s">
        <v>172</v>
      </c>
      <c r="E314" t="s">
        <v>959</v>
      </c>
      <c r="F314" t="s">
        <v>206</v>
      </c>
      <c r="G314" t="s">
        <v>283</v>
      </c>
      <c r="H314">
        <v>11.14138</v>
      </c>
      <c r="I314">
        <v>8.2322299999999995</v>
      </c>
      <c r="J314">
        <v>672</v>
      </c>
      <c r="K314" t="s">
        <v>113</v>
      </c>
      <c r="M314" t="s">
        <v>327</v>
      </c>
      <c r="N314" t="s">
        <v>331</v>
      </c>
      <c r="O314">
        <v>1375</v>
      </c>
      <c r="P314" t="s">
        <v>353</v>
      </c>
      <c r="Q314" t="s">
        <v>354</v>
      </c>
      <c r="R314">
        <v>5000</v>
      </c>
      <c r="S314" t="s">
        <v>332</v>
      </c>
      <c r="T314">
        <v>1500</v>
      </c>
      <c r="W314">
        <v>2015</v>
      </c>
      <c r="X314">
        <v>1</v>
      </c>
      <c r="Y314" s="19"/>
      <c r="Z314" s="24"/>
      <c r="AA314" s="25"/>
      <c r="AB314" s="26"/>
      <c r="AC314" s="25"/>
      <c r="AD314" s="27"/>
      <c r="AE314" s="27"/>
      <c r="AF314" s="27"/>
      <c r="AG314" s="25"/>
      <c r="AH314" s="25"/>
      <c r="AI314" s="25"/>
      <c r="AJ314" s="28"/>
      <c r="AK314" s="25"/>
      <c r="AL314" s="25"/>
      <c r="AM314" s="29"/>
      <c r="AN314" s="29"/>
      <c r="AO314" s="30"/>
      <c r="AP314" s="30"/>
      <c r="AQ314" s="31"/>
      <c r="AR314" s="28"/>
      <c r="AS314" s="28"/>
      <c r="AT314" t="s">
        <v>160</v>
      </c>
      <c r="AU314">
        <v>6</v>
      </c>
      <c r="AV314" t="s">
        <v>409</v>
      </c>
      <c r="AW314" t="s">
        <v>1006</v>
      </c>
      <c r="AX314" t="s">
        <v>1091</v>
      </c>
      <c r="AY314" s="19" t="s">
        <v>395</v>
      </c>
      <c r="AZ314" s="19" t="s">
        <v>395</v>
      </c>
      <c r="BA314" s="21" t="s">
        <v>403</v>
      </c>
      <c r="BB314" s="22">
        <v>42193</v>
      </c>
      <c r="BC314" s="15">
        <v>42287</v>
      </c>
      <c r="BD314" t="s">
        <v>161</v>
      </c>
      <c r="BE314">
        <v>39</v>
      </c>
      <c r="BF314">
        <v>36</v>
      </c>
      <c r="BG314">
        <v>7.56</v>
      </c>
      <c r="BH314">
        <v>6.1</v>
      </c>
      <c r="BI314">
        <v>1.1400000000000001</v>
      </c>
      <c r="BJ314">
        <v>0.56499999999999995</v>
      </c>
      <c r="BK314">
        <v>0.105</v>
      </c>
      <c r="BL314">
        <v>9.5</v>
      </c>
      <c r="BM314">
        <f t="shared" si="23"/>
        <v>84.328358208955223</v>
      </c>
      <c r="BN314">
        <v>0.151</v>
      </c>
      <c r="BO314">
        <v>26</v>
      </c>
      <c r="BP314">
        <f t="shared" si="22"/>
        <v>6085.4209345429717</v>
      </c>
      <c r="BQ314">
        <f t="shared" si="26"/>
        <v>4031.9999999999995</v>
      </c>
      <c r="BR314">
        <f t="shared" si="24"/>
        <v>6.0854209345429719</v>
      </c>
      <c r="BS314">
        <f t="shared" si="24"/>
        <v>4.0319999999999991</v>
      </c>
      <c r="BT314">
        <f t="shared" si="25"/>
        <v>10.11742093454297</v>
      </c>
      <c r="BU314">
        <v>2.6629834254143647</v>
      </c>
      <c r="BV314">
        <v>0.25914393967977567</v>
      </c>
      <c r="BW314">
        <v>2.4150608645681935</v>
      </c>
      <c r="BX314">
        <v>0.52087134487322484</v>
      </c>
      <c r="BY314">
        <v>0.27247865788742087</v>
      </c>
      <c r="BZ314">
        <v>0.1849113952507597</v>
      </c>
      <c r="CA314">
        <v>5.3796804823245097</v>
      </c>
      <c r="CB314">
        <v>164.00305026344756</v>
      </c>
      <c r="CC314">
        <v>57.829488127104341</v>
      </c>
      <c r="CD314">
        <v>13.179855778090728</v>
      </c>
      <c r="CE314">
        <v>42.179125439324601</v>
      </c>
      <c r="CF314" s="25">
        <v>0.60047619047619061</v>
      </c>
      <c r="CG314" s="25">
        <v>4.5942857142857146E-2</v>
      </c>
      <c r="CH314" s="25">
        <v>0.91591675723349153</v>
      </c>
      <c r="CI314" s="25">
        <v>0.41954359057270862</v>
      </c>
      <c r="CJ314" s="25">
        <v>0.11988639871734064</v>
      </c>
      <c r="CK314" s="25">
        <v>30.517214433693365</v>
      </c>
      <c r="CL314" s="25">
        <v>39.316125785344788</v>
      </c>
      <c r="CM314" s="25">
        <v>8.0697134783783451</v>
      </c>
      <c r="CN314" s="25">
        <v>78.09646186244953</v>
      </c>
      <c r="CO314" s="25">
        <v>7.802478543285706</v>
      </c>
      <c r="CP314" s="25"/>
      <c r="CQ314" s="25"/>
      <c r="CR314" s="25"/>
      <c r="CS314" s="25"/>
      <c r="CT314" s="25"/>
      <c r="CU314" s="25"/>
      <c r="CV314" s="25"/>
      <c r="CW314" s="25"/>
      <c r="CX314" s="25"/>
      <c r="CY314" s="25"/>
    </row>
    <row r="315" spans="1:103">
      <c r="A315" t="s">
        <v>177</v>
      </c>
      <c r="B315" t="s">
        <v>1090</v>
      </c>
      <c r="C315" t="s">
        <v>164</v>
      </c>
      <c r="D315" t="s">
        <v>172</v>
      </c>
      <c r="E315" t="s">
        <v>959</v>
      </c>
      <c r="F315" t="s">
        <v>207</v>
      </c>
      <c r="G315" t="s">
        <v>284</v>
      </c>
      <c r="H315">
        <v>11.14053</v>
      </c>
      <c r="I315">
        <v>8.2319499999999994</v>
      </c>
      <c r="J315">
        <v>718</v>
      </c>
      <c r="K315" t="s">
        <v>114</v>
      </c>
      <c r="M315" t="s">
        <v>328</v>
      </c>
      <c r="N315" t="s">
        <v>346</v>
      </c>
      <c r="O315">
        <v>1600</v>
      </c>
      <c r="P315" t="s">
        <v>353</v>
      </c>
      <c r="Q315" t="s">
        <v>355</v>
      </c>
      <c r="R315">
        <v>4700</v>
      </c>
      <c r="S315" t="s">
        <v>329</v>
      </c>
      <c r="T315">
        <v>2400</v>
      </c>
      <c r="W315">
        <v>2015</v>
      </c>
      <c r="X315">
        <v>1</v>
      </c>
      <c r="Y315" s="19" t="s">
        <v>395</v>
      </c>
      <c r="Z315" s="24">
        <v>5.2</v>
      </c>
      <c r="AA315" s="25">
        <v>0.6853878941820436</v>
      </c>
      <c r="AB315" s="26">
        <v>4.3928786685050229E-2</v>
      </c>
      <c r="AC315" s="25">
        <v>5.5393800000000004</v>
      </c>
      <c r="AD315" s="27">
        <v>58</v>
      </c>
      <c r="AE315" s="27">
        <v>26</v>
      </c>
      <c r="AF315" s="27">
        <v>16</v>
      </c>
      <c r="AG315" s="25">
        <v>0.56323220374013472</v>
      </c>
      <c r="AH315" s="25">
        <v>0.24173237840065726</v>
      </c>
      <c r="AI315" s="25">
        <v>0.20454765456427776</v>
      </c>
      <c r="AJ315" s="28">
        <v>4.8324756449170531E-2</v>
      </c>
      <c r="AK315" s="25">
        <v>0.17</v>
      </c>
      <c r="AL315" s="25">
        <f t="shared" si="5"/>
        <v>1.2278369931542401</v>
      </c>
      <c r="AM315" s="29">
        <v>5.298333590182418</v>
      </c>
      <c r="AN315" s="29">
        <v>2.5010139245640111</v>
      </c>
      <c r="AO315" s="30">
        <v>18.194924953621442</v>
      </c>
      <c r="AP315" s="30">
        <v>192.73922504527076</v>
      </c>
      <c r="AQ315" s="31">
        <v>1.73494539533862</v>
      </c>
      <c r="AR315" s="28">
        <v>1.5722699999999999E-2</v>
      </c>
      <c r="AS315" s="28">
        <v>10.622400000000001</v>
      </c>
      <c r="AT315" t="s">
        <v>155</v>
      </c>
      <c r="AU315">
        <v>1</v>
      </c>
      <c r="AV315" t="s">
        <v>409</v>
      </c>
      <c r="AW315" t="s">
        <v>1006</v>
      </c>
      <c r="AX315" t="s">
        <v>1091</v>
      </c>
      <c r="AY315" s="19" t="s">
        <v>395</v>
      </c>
      <c r="AZ315" s="19" t="s">
        <v>395</v>
      </c>
      <c r="BA315" s="21" t="s">
        <v>403</v>
      </c>
      <c r="BB315" s="22">
        <v>42193</v>
      </c>
      <c r="BC315" s="15">
        <v>42287</v>
      </c>
      <c r="BD315" t="s">
        <v>161</v>
      </c>
      <c r="BE315">
        <v>49</v>
      </c>
      <c r="BF315">
        <v>38</v>
      </c>
      <c r="BG315">
        <v>4.66</v>
      </c>
      <c r="BH315">
        <v>2.38</v>
      </c>
      <c r="BI315">
        <v>0.36</v>
      </c>
      <c r="BJ315">
        <v>0.17499999999999999</v>
      </c>
      <c r="BK315">
        <v>3.4000000000000002E-2</v>
      </c>
      <c r="BL315">
        <v>9.1999999999999993</v>
      </c>
      <c r="BM315">
        <f t="shared" si="23"/>
        <v>83.732057416267935</v>
      </c>
      <c r="BN315">
        <v>8.3000000000000004E-2</v>
      </c>
      <c r="BO315">
        <v>16</v>
      </c>
      <c r="BP315">
        <f t="shared" si="22"/>
        <v>2365.3375863902174</v>
      </c>
      <c r="BQ315">
        <f t="shared" si="26"/>
        <v>2485.3333333333335</v>
      </c>
      <c r="BR315">
        <f t="shared" si="24"/>
        <v>2.3653375863902175</v>
      </c>
      <c r="BS315">
        <f t="shared" si="24"/>
        <v>2.4853333333333336</v>
      </c>
      <c r="BT315">
        <f t="shared" si="25"/>
        <v>4.8506709197235516</v>
      </c>
      <c r="BU315">
        <v>2.2457795431976169</v>
      </c>
      <c r="BV315">
        <v>0.23637123528193554</v>
      </c>
      <c r="BW315">
        <v>2.4702398769185892</v>
      </c>
      <c r="BX315">
        <v>0.51470787019086128</v>
      </c>
      <c r="BY315">
        <v>0.27734831692736844</v>
      </c>
      <c r="BZ315">
        <v>0.20752817972184201</v>
      </c>
      <c r="CA315">
        <v>7.336676988958529</v>
      </c>
      <c r="CB315">
        <v>155.24522643453622</v>
      </c>
      <c r="CC315">
        <v>33.384629277110406</v>
      </c>
      <c r="CD315">
        <v>15.16528364023233</v>
      </c>
      <c r="CE315">
        <v>3.5319476803251888</v>
      </c>
      <c r="CF315" s="25">
        <v>0.58793738489871095</v>
      </c>
      <c r="CG315" s="25">
        <v>4.6593001841620629E-2</v>
      </c>
      <c r="CH315" s="25">
        <v>0.92170325792188024</v>
      </c>
      <c r="CI315" s="25">
        <v>0.29310755541420275</v>
      </c>
      <c r="CJ315" s="25">
        <v>8.2254953701342434E-2</v>
      </c>
      <c r="CK315" s="25">
        <v>16.941291104193102</v>
      </c>
      <c r="CL315" s="25">
        <v>33.335110580596044</v>
      </c>
      <c r="CM315" s="25">
        <v>3.8735293320195736</v>
      </c>
      <c r="CN315" s="25">
        <v>166.34370123757824</v>
      </c>
      <c r="CO315" s="25">
        <v>6.4251136070238433</v>
      </c>
      <c r="CP315" s="25">
        <v>1.2629839471199247</v>
      </c>
      <c r="CQ315" s="25">
        <v>0.19518413597733716</v>
      </c>
      <c r="CR315" s="25">
        <v>0.25948213655482066</v>
      </c>
      <c r="CS315" s="25">
        <v>0.10797142849422263</v>
      </c>
      <c r="CT315" s="25">
        <v>6.7732635036519551E-2</v>
      </c>
      <c r="CU315" s="25">
        <v>14.354065109786136</v>
      </c>
      <c r="CV315" s="25">
        <v>11.003824025507358</v>
      </c>
      <c r="CW315" s="25">
        <v>1.8383202304952779</v>
      </c>
      <c r="CX315" s="25">
        <v>38.030282165848526</v>
      </c>
      <c r="CY315" s="25">
        <v>19.075895045241566</v>
      </c>
    </row>
    <row r="316" spans="1:103">
      <c r="A316" t="s">
        <v>177</v>
      </c>
      <c r="B316" t="s">
        <v>1090</v>
      </c>
      <c r="C316" t="s">
        <v>164</v>
      </c>
      <c r="D316" t="s">
        <v>172</v>
      </c>
      <c r="E316" t="s">
        <v>959</v>
      </c>
      <c r="F316" t="s">
        <v>207</v>
      </c>
      <c r="G316" t="s">
        <v>284</v>
      </c>
      <c r="H316">
        <v>11.14053</v>
      </c>
      <c r="I316">
        <v>8.2319499999999994</v>
      </c>
      <c r="J316">
        <v>718</v>
      </c>
      <c r="K316" t="s">
        <v>114</v>
      </c>
      <c r="M316" t="s">
        <v>328</v>
      </c>
      <c r="N316" t="s">
        <v>346</v>
      </c>
      <c r="O316">
        <v>1600</v>
      </c>
      <c r="P316" t="s">
        <v>353</v>
      </c>
      <c r="Q316" t="s">
        <v>355</v>
      </c>
      <c r="R316">
        <v>4700</v>
      </c>
      <c r="S316" t="s">
        <v>329</v>
      </c>
      <c r="T316">
        <v>2400</v>
      </c>
      <c r="W316">
        <v>2015</v>
      </c>
      <c r="X316">
        <v>1</v>
      </c>
      <c r="Y316" s="19"/>
      <c r="Z316" s="24"/>
      <c r="AA316" s="25"/>
      <c r="AB316" s="26"/>
      <c r="AC316" s="25"/>
      <c r="AD316" s="27"/>
      <c r="AE316" s="27"/>
      <c r="AF316" s="27"/>
      <c r="AG316" s="25"/>
      <c r="AH316" s="25"/>
      <c r="AI316" s="25"/>
      <c r="AJ316" s="28"/>
      <c r="AK316" s="25"/>
      <c r="AL316" s="25"/>
      <c r="AM316" s="29"/>
      <c r="AN316" s="29"/>
      <c r="AO316" s="30"/>
      <c r="AP316" s="30"/>
      <c r="AQ316" s="31"/>
      <c r="AR316" s="28"/>
      <c r="AS316" s="28"/>
      <c r="AT316" t="s">
        <v>156</v>
      </c>
      <c r="AU316">
        <v>2</v>
      </c>
      <c r="AV316" t="s">
        <v>409</v>
      </c>
      <c r="AW316" t="s">
        <v>1006</v>
      </c>
      <c r="AX316" t="s">
        <v>1091</v>
      </c>
      <c r="AY316" s="19" t="s">
        <v>395</v>
      </c>
      <c r="AZ316" s="19" t="s">
        <v>395</v>
      </c>
      <c r="BA316" s="21" t="s">
        <v>403</v>
      </c>
      <c r="BB316" s="22">
        <v>42193</v>
      </c>
      <c r="BC316" s="15">
        <v>42287</v>
      </c>
      <c r="BD316" t="s">
        <v>161</v>
      </c>
      <c r="BE316">
        <v>36</v>
      </c>
      <c r="BF316">
        <v>39</v>
      </c>
      <c r="BG316">
        <v>4.9000000000000004</v>
      </c>
      <c r="BH316">
        <v>3.7</v>
      </c>
      <c r="BI316">
        <v>0.84</v>
      </c>
      <c r="BJ316">
        <v>0.44600000000000001</v>
      </c>
      <c r="BK316">
        <v>9.5000000000000001E-2</v>
      </c>
      <c r="BL316">
        <v>9.9</v>
      </c>
      <c r="BM316">
        <f t="shared" si="23"/>
        <v>82.439926062846581</v>
      </c>
      <c r="BN316">
        <v>0.17499999999999999</v>
      </c>
      <c r="BO316">
        <v>21</v>
      </c>
      <c r="BP316">
        <f t="shared" si="22"/>
        <v>3592.5487779831587</v>
      </c>
      <c r="BQ316">
        <f t="shared" si="26"/>
        <v>2613.333333333333</v>
      </c>
      <c r="BR316">
        <f t="shared" si="24"/>
        <v>3.5925487779831586</v>
      </c>
      <c r="BS316">
        <f t="shared" si="24"/>
        <v>2.6133333333333328</v>
      </c>
      <c r="BT316">
        <f t="shared" si="25"/>
        <v>6.205882111316491</v>
      </c>
      <c r="BU316">
        <v>2.633809523809524</v>
      </c>
      <c r="BV316">
        <v>0.25978987083108385</v>
      </c>
      <c r="BW316">
        <v>2.5515710829270075</v>
      </c>
      <c r="BX316">
        <v>0.54154846660457689</v>
      </c>
      <c r="BY316">
        <v>0.29525427213324434</v>
      </c>
      <c r="BZ316">
        <v>0.1922780424756767</v>
      </c>
      <c r="CA316">
        <v>5.7299641838597113</v>
      </c>
      <c r="CB316">
        <v>161.82803170650422</v>
      </c>
      <c r="CC316">
        <v>46.73360163730198</v>
      </c>
      <c r="CD316">
        <v>12.805659575516801</v>
      </c>
      <c r="CE316">
        <v>4.8698028735069991</v>
      </c>
      <c r="CF316" s="25">
        <v>0.27115572967678753</v>
      </c>
      <c r="CG316" s="25">
        <v>8.0411361410381979E-2</v>
      </c>
      <c r="CH316" s="25">
        <v>1.0877148426952326</v>
      </c>
      <c r="CI316" s="25">
        <v>0.21983743865587321</v>
      </c>
      <c r="CJ316" s="25">
        <v>0.10455747837472752</v>
      </c>
      <c r="CK316" s="25">
        <v>10.392665934813985</v>
      </c>
      <c r="CL316" s="25">
        <v>55.178819861279834</v>
      </c>
      <c r="CM316" s="25">
        <v>3.8154919181517117</v>
      </c>
      <c r="CN316" s="25">
        <v>104.22540994947808</v>
      </c>
      <c r="CO316" s="25">
        <v>7.6214640579895665</v>
      </c>
      <c r="CP316" s="25">
        <v>1.2900188323917139</v>
      </c>
      <c r="CQ316" s="25">
        <v>0.253060263653484</v>
      </c>
      <c r="CR316" s="25">
        <v>0.31054850769447367</v>
      </c>
      <c r="CS316" s="25">
        <v>0.10764896529314483</v>
      </c>
      <c r="CT316" s="25">
        <v>6.0969192890387977E-2</v>
      </c>
      <c r="CU316" s="25">
        <v>12.539616414680212</v>
      </c>
      <c r="CV316" s="25">
        <v>10.970960439567566</v>
      </c>
      <c r="CW316" s="25">
        <v>1.8328299759492492</v>
      </c>
      <c r="CX316" s="25">
        <v>18.742871725035979</v>
      </c>
      <c r="CY316" s="25">
        <v>14.123699625319775</v>
      </c>
    </row>
    <row r="317" spans="1:103">
      <c r="A317" t="s">
        <v>177</v>
      </c>
      <c r="B317" t="s">
        <v>1090</v>
      </c>
      <c r="C317" t="s">
        <v>164</v>
      </c>
      <c r="D317" t="s">
        <v>172</v>
      </c>
      <c r="E317" t="s">
        <v>959</v>
      </c>
      <c r="F317" t="s">
        <v>207</v>
      </c>
      <c r="G317" t="s">
        <v>284</v>
      </c>
      <c r="H317">
        <v>11.14053</v>
      </c>
      <c r="I317">
        <v>8.2319499999999994</v>
      </c>
      <c r="J317">
        <v>718</v>
      </c>
      <c r="K317" t="s">
        <v>114</v>
      </c>
      <c r="M317" t="s">
        <v>328</v>
      </c>
      <c r="N317" t="s">
        <v>346</v>
      </c>
      <c r="O317">
        <v>1600</v>
      </c>
      <c r="P317" t="s">
        <v>353</v>
      </c>
      <c r="Q317" t="s">
        <v>355</v>
      </c>
      <c r="R317">
        <v>4700</v>
      </c>
      <c r="S317" t="s">
        <v>329</v>
      </c>
      <c r="T317">
        <v>2400</v>
      </c>
      <c r="W317">
        <v>2015</v>
      </c>
      <c r="X317">
        <v>1</v>
      </c>
      <c r="Y317" s="19"/>
      <c r="Z317" s="24"/>
      <c r="AA317" s="25"/>
      <c r="AB317" s="26"/>
      <c r="AC317" s="25"/>
      <c r="AD317" s="27"/>
      <c r="AE317" s="27"/>
      <c r="AF317" s="27"/>
      <c r="AG317" s="25"/>
      <c r="AH317" s="25"/>
      <c r="AI317" s="25"/>
      <c r="AJ317" s="28"/>
      <c r="AK317" s="25"/>
      <c r="AL317" s="25"/>
      <c r="AM317" s="29"/>
      <c r="AN317" s="29"/>
      <c r="AO317" s="30"/>
      <c r="AP317" s="30"/>
      <c r="AQ317" s="31"/>
      <c r="AR317" s="28"/>
      <c r="AS317" s="28"/>
      <c r="AT317" t="s">
        <v>157</v>
      </c>
      <c r="AU317">
        <v>3</v>
      </c>
      <c r="AV317" t="s">
        <v>409</v>
      </c>
      <c r="AW317" t="s">
        <v>1006</v>
      </c>
      <c r="AX317" t="s">
        <v>1091</v>
      </c>
      <c r="AY317" s="19" t="s">
        <v>395</v>
      </c>
      <c r="AZ317" s="19" t="s">
        <v>395</v>
      </c>
      <c r="BA317" s="21" t="s">
        <v>403</v>
      </c>
      <c r="BB317" s="22">
        <v>42193</v>
      </c>
      <c r="BC317" s="15">
        <v>42287</v>
      </c>
      <c r="BD317" t="s">
        <v>161</v>
      </c>
      <c r="BE317">
        <v>45</v>
      </c>
      <c r="BF317">
        <v>42</v>
      </c>
      <c r="BG317">
        <v>5.0199999999999996</v>
      </c>
      <c r="BH317">
        <v>5</v>
      </c>
      <c r="BI317">
        <v>0.72</v>
      </c>
      <c r="BJ317">
        <v>0.34100000000000003</v>
      </c>
      <c r="BK317">
        <v>6.7000000000000004E-2</v>
      </c>
      <c r="BL317">
        <v>9</v>
      </c>
      <c r="BM317">
        <f t="shared" si="23"/>
        <v>83.578431372549019</v>
      </c>
      <c r="BN317">
        <v>0.183</v>
      </c>
      <c r="BO317">
        <v>23.2</v>
      </c>
      <c r="BP317">
        <f t="shared" si="22"/>
        <v>4971.0047417659871</v>
      </c>
      <c r="BQ317">
        <f t="shared" si="26"/>
        <v>2677.333333333333</v>
      </c>
      <c r="BR317">
        <f t="shared" si="24"/>
        <v>4.9710047417659871</v>
      </c>
      <c r="BS317">
        <f t="shared" si="24"/>
        <v>2.6773333333333329</v>
      </c>
      <c r="BT317">
        <f t="shared" si="25"/>
        <v>7.6483380750993195</v>
      </c>
      <c r="CF317" s="25"/>
      <c r="CG317" s="25"/>
      <c r="CH317" s="25"/>
      <c r="CI317" s="25"/>
      <c r="CJ317" s="25"/>
      <c r="CK317" s="25"/>
      <c r="CL317" s="25"/>
      <c r="CM317" s="25"/>
      <c r="CN317" s="25"/>
      <c r="CO317" s="25"/>
      <c r="CP317" s="25"/>
      <c r="CQ317" s="25"/>
      <c r="CR317" s="25"/>
      <c r="CS317" s="25"/>
      <c r="CT317" s="25"/>
      <c r="CU317" s="25"/>
      <c r="CV317" s="25"/>
      <c r="CW317" s="25"/>
      <c r="CX317" s="25"/>
      <c r="CY317" s="25"/>
    </row>
    <row r="318" spans="1:103">
      <c r="A318" t="s">
        <v>177</v>
      </c>
      <c r="B318" t="s">
        <v>1090</v>
      </c>
      <c r="C318" t="s">
        <v>164</v>
      </c>
      <c r="D318" t="s">
        <v>172</v>
      </c>
      <c r="E318" t="s">
        <v>959</v>
      </c>
      <c r="F318" t="s">
        <v>207</v>
      </c>
      <c r="G318" t="s">
        <v>284</v>
      </c>
      <c r="H318">
        <v>11.14053</v>
      </c>
      <c r="I318">
        <v>8.2319499999999994</v>
      </c>
      <c r="J318">
        <v>718</v>
      </c>
      <c r="K318" t="s">
        <v>114</v>
      </c>
      <c r="M318" t="s">
        <v>328</v>
      </c>
      <c r="N318" t="s">
        <v>346</v>
      </c>
      <c r="O318">
        <v>1600</v>
      </c>
      <c r="P318" t="s">
        <v>353</v>
      </c>
      <c r="Q318" t="s">
        <v>355</v>
      </c>
      <c r="R318">
        <v>4700</v>
      </c>
      <c r="S318" t="s">
        <v>329</v>
      </c>
      <c r="T318">
        <v>2400</v>
      </c>
      <c r="W318">
        <v>2015</v>
      </c>
      <c r="X318">
        <v>1</v>
      </c>
      <c r="Y318" s="19"/>
      <c r="Z318" s="24"/>
      <c r="AA318" s="25"/>
      <c r="AB318" s="26"/>
      <c r="AC318" s="25"/>
      <c r="AD318" s="27"/>
      <c r="AE318" s="27"/>
      <c r="AF318" s="27"/>
      <c r="AG318" s="25"/>
      <c r="AH318" s="25"/>
      <c r="AI318" s="25"/>
      <c r="AJ318" s="28"/>
      <c r="AK318" s="25"/>
      <c r="AL318" s="25"/>
      <c r="AM318" s="29"/>
      <c r="AN318" s="29"/>
      <c r="AO318" s="30"/>
      <c r="AP318" s="30"/>
      <c r="AQ318" s="31"/>
      <c r="AR318" s="28"/>
      <c r="AS318" s="28"/>
      <c r="AT318" t="s">
        <v>158</v>
      </c>
      <c r="AU318">
        <v>4</v>
      </c>
      <c r="AV318" t="s">
        <v>409</v>
      </c>
      <c r="AW318" t="s">
        <v>1006</v>
      </c>
      <c r="AX318" t="s">
        <v>1091</v>
      </c>
      <c r="AY318" s="19" t="s">
        <v>395</v>
      </c>
      <c r="AZ318" s="19" t="s">
        <v>395</v>
      </c>
      <c r="BA318" s="21" t="s">
        <v>403</v>
      </c>
      <c r="BB318" s="22">
        <v>42193</v>
      </c>
      <c r="BC318" s="15">
        <v>42287</v>
      </c>
      <c r="BD318" t="s">
        <v>161</v>
      </c>
      <c r="BE318">
        <v>36</v>
      </c>
      <c r="BF318">
        <v>33</v>
      </c>
      <c r="BG318">
        <v>3.76</v>
      </c>
      <c r="BH318">
        <v>4.16</v>
      </c>
      <c r="BI318">
        <v>0.68</v>
      </c>
      <c r="BJ318">
        <v>0.48599999999999999</v>
      </c>
      <c r="BK318">
        <v>9.6000000000000002E-2</v>
      </c>
      <c r="BL318">
        <v>9.6999999999999993</v>
      </c>
      <c r="BM318">
        <f t="shared" si="23"/>
        <v>83.505154639175259</v>
      </c>
      <c r="BN318">
        <v>0.26900000000000002</v>
      </c>
      <c r="BO318">
        <v>25</v>
      </c>
      <c r="BP318">
        <f t="shared" si="22"/>
        <v>4100.4633110976347</v>
      </c>
      <c r="BQ318">
        <f t="shared" si="26"/>
        <v>2005.333333333333</v>
      </c>
      <c r="BR318">
        <f t="shared" si="24"/>
        <v>4.1004633110976343</v>
      </c>
      <c r="BS318">
        <f t="shared" si="24"/>
        <v>2.0053333333333332</v>
      </c>
      <c r="BT318">
        <f t="shared" si="25"/>
        <v>6.105796644430967</v>
      </c>
      <c r="BU318">
        <v>2.7450236966824648</v>
      </c>
      <c r="BV318">
        <v>0.28870762202261757</v>
      </c>
      <c r="BW318">
        <v>2.1690508062130012</v>
      </c>
      <c r="BX318">
        <v>0.55037428109214015</v>
      </c>
      <c r="BY318">
        <v>0.21662628077159352</v>
      </c>
      <c r="BZ318">
        <v>0.1380254600566253</v>
      </c>
      <c r="CA318">
        <v>4.3620815432180713</v>
      </c>
      <c r="CB318">
        <v>117.75362404155484</v>
      </c>
      <c r="CC318">
        <v>71.775256707947065</v>
      </c>
      <c r="CD318">
        <v>13.622298630813033</v>
      </c>
      <c r="CE318">
        <v>3.0332866772271561</v>
      </c>
      <c r="CF318" s="25">
        <v>0.55321188878235861</v>
      </c>
      <c r="CG318" s="25">
        <v>5.6519654841802498E-2</v>
      </c>
      <c r="CH318" s="25">
        <v>0.89901299969348547</v>
      </c>
      <c r="CI318" s="25">
        <v>0.2727930562820009</v>
      </c>
      <c r="CJ318" s="25">
        <v>8.6146737311645571E-2</v>
      </c>
      <c r="CK318" s="25">
        <v>5.8579582329197351</v>
      </c>
      <c r="CL318" s="25">
        <v>78.085360521347468</v>
      </c>
      <c r="CM318" s="25">
        <v>3.8340227191140803</v>
      </c>
      <c r="CN318" s="25">
        <v>104.73160426686263</v>
      </c>
      <c r="CO318" s="25">
        <v>3.7511767878963855</v>
      </c>
      <c r="CP318" s="25">
        <v>1.3838678328474245</v>
      </c>
      <c r="CQ318" s="25">
        <v>0.29868804664723037</v>
      </c>
      <c r="CR318" s="25">
        <v>0.32389243847146088</v>
      </c>
      <c r="CS318" s="25">
        <v>0.14121647593898881</v>
      </c>
      <c r="CT318" s="25">
        <v>6.317165086803421E-2</v>
      </c>
      <c r="CU318" s="25">
        <v>13.068671167876142</v>
      </c>
      <c r="CV318" s="25">
        <v>23.507824186564502</v>
      </c>
      <c r="CW318" s="25">
        <v>3.6718965460671629</v>
      </c>
      <c r="CX318" s="25">
        <v>18.243425046316514</v>
      </c>
      <c r="CY318" s="25">
        <v>10.59315484462358</v>
      </c>
    </row>
    <row r="319" spans="1:103">
      <c r="A319" t="s">
        <v>177</v>
      </c>
      <c r="B319" t="s">
        <v>1090</v>
      </c>
      <c r="C319" t="s">
        <v>164</v>
      </c>
      <c r="D319" t="s">
        <v>172</v>
      </c>
      <c r="E319" t="s">
        <v>959</v>
      </c>
      <c r="F319" t="s">
        <v>207</v>
      </c>
      <c r="G319" t="s">
        <v>284</v>
      </c>
      <c r="H319">
        <v>11.14053</v>
      </c>
      <c r="I319">
        <v>8.2319499999999994</v>
      </c>
      <c r="J319">
        <v>718</v>
      </c>
      <c r="K319" t="s">
        <v>114</v>
      </c>
      <c r="M319" t="s">
        <v>328</v>
      </c>
      <c r="N319" t="s">
        <v>346</v>
      </c>
      <c r="O319">
        <v>1600</v>
      </c>
      <c r="P319" t="s">
        <v>353</v>
      </c>
      <c r="Q319" t="s">
        <v>355</v>
      </c>
      <c r="R319">
        <v>4700</v>
      </c>
      <c r="S319" t="s">
        <v>329</v>
      </c>
      <c r="T319">
        <v>2400</v>
      </c>
      <c r="W319">
        <v>2015</v>
      </c>
      <c r="X319">
        <v>1</v>
      </c>
      <c r="Y319" s="19"/>
      <c r="Z319" s="24"/>
      <c r="AA319" s="25"/>
      <c r="AB319" s="26"/>
      <c r="AC319" s="25"/>
      <c r="AD319" s="27"/>
      <c r="AE319" s="27"/>
      <c r="AF319" s="27"/>
      <c r="AG319" s="25"/>
      <c r="AH319" s="25"/>
      <c r="AI319" s="25"/>
      <c r="AJ319" s="28"/>
      <c r="AK319" s="25"/>
      <c r="AL319" s="25"/>
      <c r="AM319" s="29"/>
      <c r="AN319" s="29"/>
      <c r="AO319" s="30"/>
      <c r="AP319" s="30"/>
      <c r="AQ319" s="31"/>
      <c r="AR319" s="28"/>
      <c r="AS319" s="28"/>
      <c r="AT319" t="s">
        <v>159</v>
      </c>
      <c r="AU319">
        <v>5</v>
      </c>
      <c r="AV319" t="s">
        <v>409</v>
      </c>
      <c r="AW319" t="s">
        <v>1006</v>
      </c>
      <c r="AX319" t="s">
        <v>1091</v>
      </c>
      <c r="AY319" s="19" t="s">
        <v>395</v>
      </c>
      <c r="AZ319" s="19" t="s">
        <v>395</v>
      </c>
      <c r="BA319" s="21" t="s">
        <v>403</v>
      </c>
      <c r="BB319" s="22">
        <v>42193</v>
      </c>
      <c r="BC319" s="15">
        <v>42287</v>
      </c>
      <c r="BD319" t="s">
        <v>161</v>
      </c>
      <c r="BE319">
        <v>42</v>
      </c>
      <c r="BF319">
        <v>39</v>
      </c>
      <c r="BG319">
        <v>5.22</v>
      </c>
      <c r="BH319">
        <v>5.46</v>
      </c>
      <c r="BI319">
        <v>0.48</v>
      </c>
      <c r="BJ319">
        <v>0.34</v>
      </c>
      <c r="BK319">
        <v>7.0000000000000007E-2</v>
      </c>
      <c r="BL319">
        <v>8.6999999999999993</v>
      </c>
      <c r="BM319">
        <f t="shared" si="23"/>
        <v>82.926829268292678</v>
      </c>
      <c r="BN319">
        <v>0.158</v>
      </c>
      <c r="BO319">
        <v>23</v>
      </c>
      <c r="BP319">
        <f t="shared" si="22"/>
        <v>5403.7723577235765</v>
      </c>
      <c r="BQ319">
        <f t="shared" si="26"/>
        <v>2783.9999999999995</v>
      </c>
      <c r="BR319">
        <f t="shared" si="24"/>
        <v>5.4037723577235761</v>
      </c>
      <c r="BS319">
        <f t="shared" si="24"/>
        <v>2.7839999999999994</v>
      </c>
      <c r="BT319">
        <f t="shared" si="25"/>
        <v>8.1877723577235759</v>
      </c>
      <c r="BU319">
        <v>2.8386138613861385</v>
      </c>
      <c r="BV319">
        <v>0.32810791754515617</v>
      </c>
      <c r="BW319">
        <v>2.4956508696862962</v>
      </c>
      <c r="BX319">
        <v>0.52723133681100465</v>
      </c>
      <c r="BY319">
        <v>0.28866949612908432</v>
      </c>
      <c r="BZ319">
        <v>0.22010997539502744</v>
      </c>
      <c r="CA319">
        <v>7.0195082151731949</v>
      </c>
      <c r="CB319">
        <v>200.44948832119709</v>
      </c>
      <c r="CC319">
        <v>54.994735664758764</v>
      </c>
      <c r="CD319">
        <v>14.405008294623086</v>
      </c>
      <c r="CE319">
        <v>4.9204719495316791</v>
      </c>
      <c r="CF319" s="25">
        <v>0.37547801147227539</v>
      </c>
      <c r="CG319" s="25">
        <v>7.8632887189292539E-2</v>
      </c>
      <c r="CH319" s="25">
        <v>1.1004802002623162</v>
      </c>
      <c r="CI319" s="25">
        <v>0.43218064322124844</v>
      </c>
      <c r="CJ319" s="25">
        <v>0.17715309276684246</v>
      </c>
      <c r="CK319" s="25">
        <v>25.350087624662944</v>
      </c>
      <c r="CL319" s="25">
        <v>124.77143453622844</v>
      </c>
      <c r="CM319" s="25">
        <v>3.8602703074111941</v>
      </c>
      <c r="CN319" s="25">
        <v>197.83135906965236</v>
      </c>
      <c r="CO319" s="25">
        <v>9.0151356002338066</v>
      </c>
      <c r="CP319" s="25">
        <v>1.3899082568807339</v>
      </c>
      <c r="CQ319" s="25">
        <v>0.27211009174311929</v>
      </c>
      <c r="CR319" s="25">
        <v>0.30658081177307006</v>
      </c>
      <c r="CS319" s="25">
        <v>0.14322889746342651</v>
      </c>
      <c r="CT319" s="25">
        <v>6.1482533599216897E-2</v>
      </c>
      <c r="CU319" s="25">
        <v>13.254907759457669</v>
      </c>
      <c r="CV319" s="25">
        <v>23.842825120918494</v>
      </c>
      <c r="CW319" s="25">
        <v>2.7667693565750282</v>
      </c>
      <c r="CX319" s="25">
        <v>27.966980280000371</v>
      </c>
      <c r="CY319" s="25">
        <v>17.160506236845734</v>
      </c>
    </row>
    <row r="320" spans="1:103">
      <c r="A320" t="s">
        <v>177</v>
      </c>
      <c r="B320" t="s">
        <v>1090</v>
      </c>
      <c r="C320" t="s">
        <v>164</v>
      </c>
      <c r="D320" t="s">
        <v>172</v>
      </c>
      <c r="E320" t="s">
        <v>959</v>
      </c>
      <c r="F320" t="s">
        <v>207</v>
      </c>
      <c r="G320" t="s">
        <v>284</v>
      </c>
      <c r="H320">
        <v>11.14053</v>
      </c>
      <c r="I320">
        <v>8.2319499999999994</v>
      </c>
      <c r="J320">
        <v>718</v>
      </c>
      <c r="K320" t="s">
        <v>114</v>
      </c>
      <c r="M320" t="s">
        <v>328</v>
      </c>
      <c r="N320" t="s">
        <v>346</v>
      </c>
      <c r="O320">
        <v>1600</v>
      </c>
      <c r="P320" t="s">
        <v>353</v>
      </c>
      <c r="Q320" t="s">
        <v>355</v>
      </c>
      <c r="R320">
        <v>4700</v>
      </c>
      <c r="S320" t="s">
        <v>329</v>
      </c>
      <c r="T320">
        <v>2400</v>
      </c>
      <c r="W320">
        <v>2015</v>
      </c>
      <c r="X320">
        <v>1</v>
      </c>
      <c r="Y320" s="19"/>
      <c r="Z320" s="24"/>
      <c r="AA320" s="25"/>
      <c r="AB320" s="26"/>
      <c r="AC320" s="25"/>
      <c r="AD320" s="27"/>
      <c r="AE320" s="27"/>
      <c r="AF320" s="27"/>
      <c r="AG320" s="25"/>
      <c r="AH320" s="25"/>
      <c r="AI320" s="25"/>
      <c r="AJ320" s="28"/>
      <c r="AK320" s="25"/>
      <c r="AL320" s="25"/>
      <c r="AM320" s="29"/>
      <c r="AN320" s="29"/>
      <c r="AO320" s="30"/>
      <c r="AP320" s="30"/>
      <c r="AQ320" s="31"/>
      <c r="AR320" s="28"/>
      <c r="AS320" s="28"/>
      <c r="AT320" t="s">
        <v>160</v>
      </c>
      <c r="AU320">
        <v>6</v>
      </c>
      <c r="AV320" t="s">
        <v>409</v>
      </c>
      <c r="AW320" t="s">
        <v>1006</v>
      </c>
      <c r="AX320" t="s">
        <v>1091</v>
      </c>
      <c r="AY320" s="19" t="s">
        <v>395</v>
      </c>
      <c r="AZ320" s="19" t="s">
        <v>395</v>
      </c>
      <c r="BA320" s="21" t="s">
        <v>403</v>
      </c>
      <c r="BB320" s="22">
        <v>42193</v>
      </c>
      <c r="BC320" s="15">
        <v>42287</v>
      </c>
      <c r="BD320" t="s">
        <v>161</v>
      </c>
      <c r="BE320">
        <v>34</v>
      </c>
      <c r="BF320">
        <v>43</v>
      </c>
      <c r="BG320">
        <v>4.22</v>
      </c>
      <c r="BH320">
        <v>6.04</v>
      </c>
      <c r="BI320">
        <v>0.74</v>
      </c>
      <c r="BJ320">
        <v>0.49299999999999999</v>
      </c>
      <c r="BK320">
        <v>0.10199999999999999</v>
      </c>
      <c r="BL320">
        <v>10.199999999999999</v>
      </c>
      <c r="BM320">
        <f t="shared" si="23"/>
        <v>82.857142857142861</v>
      </c>
      <c r="BN320">
        <v>0.28699999999999998</v>
      </c>
      <c r="BO320">
        <v>23</v>
      </c>
      <c r="BP320">
        <f t="shared" si="22"/>
        <v>5874.6472455648936</v>
      </c>
      <c r="BQ320">
        <f t="shared" si="26"/>
        <v>2250.6666666666665</v>
      </c>
      <c r="BR320">
        <f t="shared" si="24"/>
        <v>5.8746472455648933</v>
      </c>
      <c r="BS320">
        <f t="shared" si="24"/>
        <v>2.2506666666666666</v>
      </c>
      <c r="BT320">
        <f t="shared" si="25"/>
        <v>8.1253139122315599</v>
      </c>
      <c r="BU320">
        <v>2.6971962616822434</v>
      </c>
      <c r="BV320">
        <v>0.25227691074007441</v>
      </c>
      <c r="BW320">
        <v>2.4224854099946245</v>
      </c>
      <c r="BX320">
        <v>0.44362304722519141</v>
      </c>
      <c r="BY320">
        <v>0.23133658357160902</v>
      </c>
      <c r="BZ320">
        <v>0.16929982912130961</v>
      </c>
      <c r="CA320">
        <v>4.7563343900543185</v>
      </c>
      <c r="CB320">
        <v>140.41916388945947</v>
      </c>
      <c r="CC320">
        <v>50.359720332123786</v>
      </c>
      <c r="CD320">
        <v>13.161487894708408</v>
      </c>
      <c r="CE320">
        <v>64.990933150218382</v>
      </c>
      <c r="CF320" s="25">
        <v>0.63932038834951466</v>
      </c>
      <c r="CG320" s="25">
        <v>0.11199029126213593</v>
      </c>
      <c r="CH320" s="25">
        <v>0.72617649599367651</v>
      </c>
      <c r="CI320" s="25">
        <v>0.29224716141592227</v>
      </c>
      <c r="CJ320" s="25">
        <v>0.12964829336567801</v>
      </c>
      <c r="CK320" s="25">
        <v>11.43678825355064</v>
      </c>
      <c r="CL320" s="25">
        <v>78.658393988969877</v>
      </c>
      <c r="CM320" s="25">
        <v>3.8621588936672659</v>
      </c>
      <c r="CN320" s="25">
        <v>105.50018257606172</v>
      </c>
      <c r="CO320" s="25">
        <v>9.0195461362417486</v>
      </c>
      <c r="CP320" s="25">
        <v>1.3327102803738318</v>
      </c>
      <c r="CQ320" s="25">
        <v>0.2219626168224299</v>
      </c>
      <c r="CR320" s="25">
        <v>0.22907135482367222</v>
      </c>
      <c r="CS320" s="25">
        <v>0.14053558646965908</v>
      </c>
      <c r="CT320" s="25">
        <v>6.1595957328520141E-2</v>
      </c>
      <c r="CU320" s="25">
        <v>16.421601279713688</v>
      </c>
      <c r="CV320" s="25">
        <v>20.189559818140861</v>
      </c>
      <c r="CW320" s="25">
        <v>0.83613009365390689</v>
      </c>
      <c r="CX320" s="25">
        <v>46.017348226026435</v>
      </c>
      <c r="CY320" s="25">
        <v>16.837815907416136</v>
      </c>
    </row>
    <row r="321" spans="1:103">
      <c r="A321" t="s">
        <v>177</v>
      </c>
      <c r="B321" t="s">
        <v>1090</v>
      </c>
      <c r="C321" t="s">
        <v>164</v>
      </c>
      <c r="D321" t="s">
        <v>172</v>
      </c>
      <c r="E321" t="s">
        <v>959</v>
      </c>
      <c r="F321" t="s">
        <v>208</v>
      </c>
      <c r="G321" t="s">
        <v>285</v>
      </c>
      <c r="H321">
        <v>11.14067</v>
      </c>
      <c r="I321">
        <v>8.23935</v>
      </c>
      <c r="J321">
        <v>721</v>
      </c>
      <c r="K321" t="s">
        <v>115</v>
      </c>
      <c r="M321" t="s">
        <v>356</v>
      </c>
      <c r="N321" t="s">
        <v>331</v>
      </c>
      <c r="O321">
        <v>1400</v>
      </c>
      <c r="P321" t="s">
        <v>353</v>
      </c>
      <c r="Q321" t="s">
        <v>357</v>
      </c>
      <c r="R321">
        <v>5500</v>
      </c>
      <c r="S321" t="s">
        <v>337</v>
      </c>
      <c r="T321">
        <v>3000</v>
      </c>
      <c r="U321" t="s">
        <v>329</v>
      </c>
      <c r="V321">
        <v>2500</v>
      </c>
      <c r="W321">
        <v>2015</v>
      </c>
      <c r="X321">
        <v>1</v>
      </c>
      <c r="Y321" s="19" t="s">
        <v>395</v>
      </c>
      <c r="Z321" s="24">
        <v>6.3</v>
      </c>
      <c r="AA321" s="32">
        <v>0.96857973039527112</v>
      </c>
      <c r="AB321" s="26">
        <v>3.905848352964663E-2</v>
      </c>
      <c r="AC321" s="25">
        <v>2.6724600000000001</v>
      </c>
      <c r="AD321" s="27">
        <v>46</v>
      </c>
      <c r="AE321" s="27">
        <v>33.200000000000003</v>
      </c>
      <c r="AF321" s="27">
        <v>20.8</v>
      </c>
      <c r="AG321" s="25">
        <v>2.2502284208380203</v>
      </c>
      <c r="AH321" s="25">
        <v>0.32923469730565069</v>
      </c>
      <c r="AI321" s="25">
        <v>0.24671734234936962</v>
      </c>
      <c r="AJ321" s="28">
        <v>4.0402338805377629E-2</v>
      </c>
      <c r="AK321" s="25">
        <v>0</v>
      </c>
      <c r="AL321" s="25">
        <f t="shared" si="5"/>
        <v>2.8665827992984183</v>
      </c>
      <c r="AM321" s="29">
        <v>3.2847719585688924</v>
      </c>
      <c r="AN321" s="29">
        <v>3.3729890496147075</v>
      </c>
      <c r="AO321" s="30">
        <v>10.638295172435189</v>
      </c>
      <c r="AP321" s="30">
        <v>263.68121249625909</v>
      </c>
      <c r="AQ321" s="31">
        <v>1.6467069251156501</v>
      </c>
      <c r="AR321" s="28">
        <v>1.2630799999999999E-2</v>
      </c>
      <c r="AS321" s="28">
        <v>6.9310299999999998</v>
      </c>
      <c r="AT321" t="s">
        <v>155</v>
      </c>
      <c r="AU321">
        <v>1</v>
      </c>
      <c r="AV321" t="s">
        <v>409</v>
      </c>
      <c r="AW321" t="s">
        <v>1006</v>
      </c>
      <c r="AX321" t="s">
        <v>1091</v>
      </c>
      <c r="AY321" s="19" t="s">
        <v>395</v>
      </c>
      <c r="AZ321" s="19" t="s">
        <v>395</v>
      </c>
      <c r="BA321" s="21" t="s">
        <v>403</v>
      </c>
      <c r="BB321" s="22">
        <v>42193</v>
      </c>
      <c r="BC321" s="15">
        <v>42287</v>
      </c>
      <c r="BD321" t="s">
        <v>161</v>
      </c>
      <c r="BE321">
        <v>35</v>
      </c>
      <c r="BF321">
        <v>26</v>
      </c>
      <c r="BG321">
        <v>6.84</v>
      </c>
      <c r="BH321">
        <v>2.8</v>
      </c>
      <c r="BI321">
        <v>0.64</v>
      </c>
      <c r="BJ321">
        <v>0.28999999999999998</v>
      </c>
      <c r="BK321">
        <v>4.3999999999999997E-2</v>
      </c>
      <c r="BL321">
        <v>10</v>
      </c>
      <c r="BM321">
        <f t="shared" si="23"/>
        <v>86.826347305389234</v>
      </c>
      <c r="BN321">
        <v>8.3000000000000004E-2</v>
      </c>
      <c r="BO321">
        <v>19</v>
      </c>
      <c r="BP321">
        <f t="shared" si="22"/>
        <v>2860.1620288834092</v>
      </c>
      <c r="BQ321">
        <f t="shared" si="26"/>
        <v>3648</v>
      </c>
      <c r="BR321">
        <f t="shared" si="24"/>
        <v>2.8601620288834093</v>
      </c>
      <c r="BS321">
        <f t="shared" si="24"/>
        <v>3.6480000000000001</v>
      </c>
      <c r="BT321">
        <f t="shared" si="25"/>
        <v>6.5081620288834099</v>
      </c>
      <c r="BU321">
        <v>2.0417895771878074</v>
      </c>
      <c r="BV321">
        <v>0.11456866360167091</v>
      </c>
      <c r="BW321">
        <v>2.6091522016371096</v>
      </c>
      <c r="BX321">
        <v>0.35497379900349374</v>
      </c>
      <c r="BY321">
        <v>0.24777524037321558</v>
      </c>
      <c r="BZ321">
        <v>0.17374859161386008</v>
      </c>
      <c r="CA321">
        <v>4.7355623940607154</v>
      </c>
      <c r="CB321">
        <v>135.9587574672413</v>
      </c>
      <c r="CC321">
        <v>40.081873998920301</v>
      </c>
      <c r="CD321">
        <v>13.936364823148109</v>
      </c>
      <c r="CE321">
        <v>3.1641445622799593</v>
      </c>
      <c r="CF321" s="25"/>
      <c r="CG321" s="25"/>
      <c r="CH321" s="25"/>
      <c r="CI321" s="25"/>
      <c r="CJ321" s="25"/>
      <c r="CK321" s="25"/>
      <c r="CL321" s="25"/>
      <c r="CM321" s="25"/>
      <c r="CN321" s="25"/>
      <c r="CO321" s="25"/>
      <c r="CP321" s="25">
        <v>1.4586854460093899</v>
      </c>
      <c r="CQ321" s="25">
        <v>0.19375586854460095</v>
      </c>
      <c r="CR321" s="25">
        <v>0.2459835040825484</v>
      </c>
      <c r="CS321" s="25">
        <v>0.10653535530735367</v>
      </c>
      <c r="CT321" s="25">
        <v>6.4251371951802763E-2</v>
      </c>
      <c r="CU321" s="25">
        <v>12.074566266838881</v>
      </c>
      <c r="CV321" s="25">
        <v>21.63434811123032</v>
      </c>
      <c r="CW321" s="25">
        <v>1.8079564355653592</v>
      </c>
      <c r="CX321" s="25">
        <v>37.524460678913599</v>
      </c>
      <c r="CY321" s="25">
        <v>18.646538415419482</v>
      </c>
    </row>
    <row r="322" spans="1:103">
      <c r="A322" t="s">
        <v>177</v>
      </c>
      <c r="B322" t="s">
        <v>1090</v>
      </c>
      <c r="C322" t="s">
        <v>164</v>
      </c>
      <c r="D322" t="s">
        <v>172</v>
      </c>
      <c r="E322" t="s">
        <v>959</v>
      </c>
      <c r="F322" t="s">
        <v>208</v>
      </c>
      <c r="G322" t="s">
        <v>285</v>
      </c>
      <c r="H322">
        <v>11.14067</v>
      </c>
      <c r="I322">
        <v>8.23935</v>
      </c>
      <c r="J322">
        <v>721</v>
      </c>
      <c r="K322" t="s">
        <v>115</v>
      </c>
      <c r="M322" t="s">
        <v>356</v>
      </c>
      <c r="N322" t="s">
        <v>331</v>
      </c>
      <c r="O322">
        <v>1400</v>
      </c>
      <c r="P322" t="s">
        <v>353</v>
      </c>
      <c r="Q322" t="s">
        <v>357</v>
      </c>
      <c r="R322">
        <v>5500</v>
      </c>
      <c r="S322" t="s">
        <v>337</v>
      </c>
      <c r="T322">
        <v>3000</v>
      </c>
      <c r="U322" t="s">
        <v>329</v>
      </c>
      <c r="V322">
        <v>2500</v>
      </c>
      <c r="W322">
        <v>2015</v>
      </c>
      <c r="X322">
        <v>1</v>
      </c>
      <c r="Y322" s="19"/>
      <c r="Z322" s="24"/>
      <c r="AA322" s="25"/>
      <c r="AB322" s="26"/>
      <c r="AC322" s="25"/>
      <c r="AD322" s="27"/>
      <c r="AE322" s="27"/>
      <c r="AF322" s="27"/>
      <c r="AG322" s="25"/>
      <c r="AH322" s="25"/>
      <c r="AI322" s="25"/>
      <c r="AJ322" s="28"/>
      <c r="AK322" s="25"/>
      <c r="AL322" s="25"/>
      <c r="AM322" s="29"/>
      <c r="AN322" s="29"/>
      <c r="AO322" s="30"/>
      <c r="AP322" s="30"/>
      <c r="AQ322" s="31"/>
      <c r="AR322" s="28"/>
      <c r="AS322" s="28"/>
      <c r="AT322" t="s">
        <v>156</v>
      </c>
      <c r="AU322">
        <v>2</v>
      </c>
      <c r="AV322" t="s">
        <v>409</v>
      </c>
      <c r="AW322" t="s">
        <v>1006</v>
      </c>
      <c r="AX322" t="s">
        <v>1091</v>
      </c>
      <c r="AY322" s="19" t="s">
        <v>395</v>
      </c>
      <c r="AZ322" s="19" t="s">
        <v>395</v>
      </c>
      <c r="BA322" s="21" t="s">
        <v>403</v>
      </c>
      <c r="BB322" s="22">
        <v>42193</v>
      </c>
      <c r="BC322" s="15">
        <v>42287</v>
      </c>
      <c r="BD322" t="s">
        <v>161</v>
      </c>
      <c r="BE322">
        <v>33</v>
      </c>
      <c r="BF322">
        <v>30</v>
      </c>
      <c r="BG322">
        <v>5.98</v>
      </c>
      <c r="BH322">
        <v>3.32</v>
      </c>
      <c r="BI322">
        <v>0.72</v>
      </c>
      <c r="BJ322">
        <v>0.36099999999999999</v>
      </c>
      <c r="BK322">
        <v>6.6000000000000003E-2</v>
      </c>
      <c r="BL322">
        <v>10</v>
      </c>
      <c r="BM322">
        <f t="shared" si="23"/>
        <v>84.54332552693208</v>
      </c>
      <c r="BN322">
        <v>0.17499999999999999</v>
      </c>
      <c r="BO322">
        <v>23</v>
      </c>
      <c r="BP322">
        <f t="shared" si="22"/>
        <v>3302.1628323460532</v>
      </c>
      <c r="BQ322">
        <f t="shared" si="26"/>
        <v>3189.3333333333335</v>
      </c>
      <c r="BR322">
        <f t="shared" si="24"/>
        <v>3.302162832346053</v>
      </c>
      <c r="BS322">
        <f t="shared" si="24"/>
        <v>3.1893333333333334</v>
      </c>
      <c r="BT322">
        <f t="shared" si="25"/>
        <v>6.4914961656793864</v>
      </c>
      <c r="BU322">
        <v>2.1727005870841487</v>
      </c>
      <c r="BV322">
        <v>0.21649201518553257</v>
      </c>
      <c r="BW322">
        <v>3.2557511959272154</v>
      </c>
      <c r="BX322">
        <v>0.4018538571424643</v>
      </c>
      <c r="BY322">
        <v>0.23394464658485972</v>
      </c>
      <c r="BZ322">
        <v>0.13303538951893931</v>
      </c>
      <c r="CA322">
        <v>4.307324906197378</v>
      </c>
      <c r="CB322">
        <v>140.03930000456617</v>
      </c>
      <c r="CC322">
        <v>49.180328509418992</v>
      </c>
      <c r="CD322">
        <v>8.7218813320515256</v>
      </c>
      <c r="CE322">
        <v>4.1942468781108131</v>
      </c>
      <c r="CF322" s="25">
        <v>0.73770491803278682</v>
      </c>
      <c r="CG322" s="25">
        <v>5.554484088717454E-2</v>
      </c>
      <c r="CH322" s="25">
        <v>0.61473597655885304</v>
      </c>
      <c r="CI322" s="25">
        <v>0.32735565807860717</v>
      </c>
      <c r="CJ322" s="25">
        <v>0.13129961025997192</v>
      </c>
      <c r="CK322" s="25">
        <v>24.492366233618995</v>
      </c>
      <c r="CL322" s="25">
        <v>61.567352992950731</v>
      </c>
      <c r="CM322" s="25">
        <v>3.8640493287596138</v>
      </c>
      <c r="CN322" s="25">
        <v>135.11219338466051</v>
      </c>
      <c r="CO322" s="25">
        <v>6.4093889041187433</v>
      </c>
      <c r="CP322" s="25">
        <v>1.3604206500956024</v>
      </c>
      <c r="CQ322" s="25">
        <v>0.19426386233269599</v>
      </c>
      <c r="CR322" s="25">
        <v>0.18021927653898004</v>
      </c>
      <c r="CS322" s="25">
        <v>0.14493824283345247</v>
      </c>
      <c r="CT322" s="25">
        <v>5.7177723949871022E-2</v>
      </c>
      <c r="CU322" s="25">
        <v>6.8428083606160328</v>
      </c>
      <c r="CV322" s="25">
        <v>21.838750206761588</v>
      </c>
      <c r="CW322" s="25">
        <v>1.8250380726989952</v>
      </c>
      <c r="CX322" s="25">
        <v>66.624094733226471</v>
      </c>
      <c r="CY322" s="25">
        <v>12.344234238610616</v>
      </c>
    </row>
    <row r="323" spans="1:103">
      <c r="A323" t="s">
        <v>177</v>
      </c>
      <c r="B323" t="s">
        <v>1090</v>
      </c>
      <c r="C323" t="s">
        <v>164</v>
      </c>
      <c r="D323" t="s">
        <v>172</v>
      </c>
      <c r="E323" t="s">
        <v>959</v>
      </c>
      <c r="F323" t="s">
        <v>208</v>
      </c>
      <c r="G323" t="s">
        <v>285</v>
      </c>
      <c r="H323">
        <v>11.14067</v>
      </c>
      <c r="I323">
        <v>8.23935</v>
      </c>
      <c r="J323">
        <v>721</v>
      </c>
      <c r="K323" t="s">
        <v>115</v>
      </c>
      <c r="M323" t="s">
        <v>356</v>
      </c>
      <c r="N323" t="s">
        <v>331</v>
      </c>
      <c r="O323">
        <v>1400</v>
      </c>
      <c r="P323" t="s">
        <v>353</v>
      </c>
      <c r="Q323" t="s">
        <v>357</v>
      </c>
      <c r="R323">
        <v>5500</v>
      </c>
      <c r="S323" t="s">
        <v>337</v>
      </c>
      <c r="T323">
        <v>3000</v>
      </c>
      <c r="U323" t="s">
        <v>329</v>
      </c>
      <c r="V323">
        <v>2500</v>
      </c>
      <c r="W323">
        <v>2015</v>
      </c>
      <c r="X323">
        <v>1</v>
      </c>
      <c r="Y323" s="19"/>
      <c r="Z323" s="24"/>
      <c r="AA323" s="25"/>
      <c r="AB323" s="26"/>
      <c r="AC323" s="25"/>
      <c r="AD323" s="27"/>
      <c r="AE323" s="27"/>
      <c r="AF323" s="27"/>
      <c r="AG323" s="25"/>
      <c r="AH323" s="25"/>
      <c r="AI323" s="25"/>
      <c r="AJ323" s="28"/>
      <c r="AK323" s="25"/>
      <c r="AL323" s="25"/>
      <c r="AM323" s="29"/>
      <c r="AN323" s="29"/>
      <c r="AO323" s="30"/>
      <c r="AP323" s="30"/>
      <c r="AQ323" s="31"/>
      <c r="AR323" s="28"/>
      <c r="AS323" s="28"/>
      <c r="AT323" t="s">
        <v>157</v>
      </c>
      <c r="AU323">
        <v>3</v>
      </c>
      <c r="AV323" t="s">
        <v>409</v>
      </c>
      <c r="AW323" t="s">
        <v>1006</v>
      </c>
      <c r="AX323" t="s">
        <v>1091</v>
      </c>
      <c r="AY323" s="19" t="s">
        <v>395</v>
      </c>
      <c r="AZ323" s="19" t="s">
        <v>395</v>
      </c>
      <c r="BA323" s="21" t="s">
        <v>403</v>
      </c>
      <c r="BB323" s="22">
        <v>42193</v>
      </c>
      <c r="BC323" s="15">
        <v>42287</v>
      </c>
      <c r="BD323" t="s">
        <v>161</v>
      </c>
      <c r="BE323">
        <v>42</v>
      </c>
      <c r="BF323">
        <v>39</v>
      </c>
      <c r="BG323">
        <v>11.42</v>
      </c>
      <c r="BH323">
        <v>5.58</v>
      </c>
      <c r="BI323">
        <v>0.74</v>
      </c>
      <c r="BJ323">
        <v>0.34799999999999998</v>
      </c>
      <c r="BK323">
        <v>6.7000000000000004E-2</v>
      </c>
      <c r="BL323">
        <v>10</v>
      </c>
      <c r="BM323">
        <f t="shared" si="23"/>
        <v>83.855421686746993</v>
      </c>
      <c r="BN323">
        <v>0.183</v>
      </c>
      <c r="BO323">
        <v>23</v>
      </c>
      <c r="BP323">
        <f t="shared" si="22"/>
        <v>5504.8618001417426</v>
      </c>
      <c r="BQ323">
        <f t="shared" si="26"/>
        <v>6090.6666666666661</v>
      </c>
      <c r="BR323">
        <f t="shared" si="24"/>
        <v>5.5048618001417422</v>
      </c>
      <c r="BS323">
        <f t="shared" si="24"/>
        <v>6.0906666666666665</v>
      </c>
      <c r="BT323">
        <f t="shared" si="25"/>
        <v>11.595528466808409</v>
      </c>
      <c r="BU323">
        <v>2.5229885057471266</v>
      </c>
      <c r="BV323">
        <v>0.1450950944615487</v>
      </c>
      <c r="BW323">
        <v>3.1911568219381148</v>
      </c>
      <c r="BX323">
        <v>0.41194604465379925</v>
      </c>
      <c r="BY323">
        <v>0.28636049952818965</v>
      </c>
      <c r="BZ323">
        <v>0.16729235438965959</v>
      </c>
      <c r="CA323">
        <v>5.7865113368902596</v>
      </c>
      <c r="CB323">
        <v>275.42206993572415</v>
      </c>
      <c r="CC323">
        <v>82.759334576521383</v>
      </c>
      <c r="CD323">
        <v>21.19215852466348</v>
      </c>
      <c r="CE323">
        <v>6.7206441146159683</v>
      </c>
      <c r="CF323" s="25">
        <v>0.57593688362919127</v>
      </c>
      <c r="CG323" s="25">
        <v>3.6188362919132147E-2</v>
      </c>
      <c r="CH323" s="25">
        <v>0.9328544913117911</v>
      </c>
      <c r="CI323" s="25">
        <v>0.30986560619552772</v>
      </c>
      <c r="CJ323" s="25">
        <v>0.14558815722459434</v>
      </c>
      <c r="CK323" s="25">
        <v>12.814350894130992</v>
      </c>
      <c r="CL323" s="25">
        <v>67.265429903024767</v>
      </c>
      <c r="CM323" s="25">
        <v>3.8640493287596138</v>
      </c>
      <c r="CN323" s="25">
        <v>105.5518224109007</v>
      </c>
      <c r="CO323" s="25">
        <v>10.325898693395866</v>
      </c>
      <c r="CP323" s="25">
        <v>1.389367816091954</v>
      </c>
      <c r="CQ323" s="25">
        <v>0.1986590038314176</v>
      </c>
      <c r="CR323" s="25">
        <v>0.24646915759505097</v>
      </c>
      <c r="CS323" s="25">
        <v>0.18100316254122989</v>
      </c>
      <c r="CT323" s="25">
        <v>6.5655006488072792E-2</v>
      </c>
      <c r="CU323" s="25">
        <v>14.723752934441331</v>
      </c>
      <c r="CV323" s="25">
        <v>12.231986697969113</v>
      </c>
      <c r="CW323" s="25">
        <v>2.8106529653134662</v>
      </c>
      <c r="CX323" s="25">
        <v>28.091216618855256</v>
      </c>
      <c r="CY323" s="25">
        <v>1.6554532251817822</v>
      </c>
    </row>
    <row r="324" spans="1:103">
      <c r="A324" t="s">
        <v>177</v>
      </c>
      <c r="B324" t="s">
        <v>1090</v>
      </c>
      <c r="C324" t="s">
        <v>164</v>
      </c>
      <c r="D324" t="s">
        <v>172</v>
      </c>
      <c r="E324" t="s">
        <v>959</v>
      </c>
      <c r="F324" t="s">
        <v>208</v>
      </c>
      <c r="G324" t="s">
        <v>285</v>
      </c>
      <c r="H324">
        <v>11.14067</v>
      </c>
      <c r="I324">
        <v>8.23935</v>
      </c>
      <c r="J324">
        <v>721</v>
      </c>
      <c r="K324" t="s">
        <v>115</v>
      </c>
      <c r="M324" t="s">
        <v>356</v>
      </c>
      <c r="N324" t="s">
        <v>331</v>
      </c>
      <c r="O324">
        <v>1400</v>
      </c>
      <c r="P324" t="s">
        <v>353</v>
      </c>
      <c r="Q324" t="s">
        <v>357</v>
      </c>
      <c r="R324">
        <v>5500</v>
      </c>
      <c r="S324" t="s">
        <v>337</v>
      </c>
      <c r="T324">
        <v>3000</v>
      </c>
      <c r="U324" t="s">
        <v>329</v>
      </c>
      <c r="V324">
        <v>2500</v>
      </c>
      <c r="W324">
        <v>2015</v>
      </c>
      <c r="X324">
        <v>1</v>
      </c>
      <c r="Y324" s="19"/>
      <c r="Z324" s="24"/>
      <c r="AA324" s="25"/>
      <c r="AB324" s="26"/>
      <c r="AC324" s="25"/>
      <c r="AD324" s="27"/>
      <c r="AE324" s="27"/>
      <c r="AF324" s="27"/>
      <c r="AG324" s="25"/>
      <c r="AH324" s="25"/>
      <c r="AI324" s="25"/>
      <c r="AJ324" s="28"/>
      <c r="AK324" s="25"/>
      <c r="AL324" s="25"/>
      <c r="AM324" s="29"/>
      <c r="AN324" s="29"/>
      <c r="AO324" s="30"/>
      <c r="AP324" s="30"/>
      <c r="AQ324" s="31"/>
      <c r="AR324" s="28"/>
      <c r="AS324" s="28"/>
      <c r="AT324" t="s">
        <v>158</v>
      </c>
      <c r="AU324">
        <v>4</v>
      </c>
      <c r="AV324" t="s">
        <v>409</v>
      </c>
      <c r="AW324" t="s">
        <v>1006</v>
      </c>
      <c r="AX324" t="s">
        <v>1091</v>
      </c>
      <c r="AY324" s="19" t="s">
        <v>395</v>
      </c>
      <c r="AZ324" s="19" t="s">
        <v>395</v>
      </c>
      <c r="BA324" s="21" t="s">
        <v>403</v>
      </c>
      <c r="BB324" s="22">
        <v>42193</v>
      </c>
      <c r="BC324" s="15">
        <v>42287</v>
      </c>
      <c r="BD324" t="s">
        <v>161</v>
      </c>
      <c r="BE324">
        <v>26</v>
      </c>
      <c r="BF324">
        <v>24</v>
      </c>
      <c r="BG324">
        <v>3.34</v>
      </c>
      <c r="BH324">
        <v>1.92</v>
      </c>
      <c r="BI324">
        <v>0.64</v>
      </c>
      <c r="BJ324">
        <v>0.376</v>
      </c>
      <c r="BK324">
        <v>8.5999999999999993E-2</v>
      </c>
      <c r="BL324">
        <v>10.1</v>
      </c>
      <c r="BM324">
        <f t="shared" si="23"/>
        <v>81.385281385281388</v>
      </c>
      <c r="BN324">
        <v>0.26900000000000002</v>
      </c>
      <c r="BO324">
        <v>23</v>
      </c>
      <c r="BP324">
        <f t="shared" si="22"/>
        <v>1836.3072744249212</v>
      </c>
      <c r="BQ324">
        <f t="shared" si="26"/>
        <v>1781.3333333333333</v>
      </c>
      <c r="BR324">
        <f t="shared" si="24"/>
        <v>1.8363072744249211</v>
      </c>
      <c r="BS324">
        <f t="shared" si="24"/>
        <v>1.7813333333333332</v>
      </c>
      <c r="BT324">
        <f t="shared" si="25"/>
        <v>3.6176406077582541</v>
      </c>
      <c r="BU324" s="17">
        <v>2.6559926806953342</v>
      </c>
      <c r="BV324" s="17">
        <v>0.27501913167883224</v>
      </c>
      <c r="BW324" s="17">
        <v>2.3755202516526128</v>
      </c>
      <c r="BX324" s="17">
        <v>0.49877703735287959</v>
      </c>
      <c r="BY324" s="17">
        <v>0.27109861620069531</v>
      </c>
      <c r="BZ324" s="17">
        <v>0.16526960714908431</v>
      </c>
      <c r="CA324" s="17">
        <v>7.200565749847728</v>
      </c>
      <c r="CB324" s="17">
        <v>141.63882964634107</v>
      </c>
      <c r="CC324" s="17">
        <v>80.438084948446246</v>
      </c>
      <c r="CD324" s="17">
        <v>14.864824438173414</v>
      </c>
      <c r="CE324" s="17">
        <v>5.3019940652355748</v>
      </c>
      <c r="CF324" s="25"/>
      <c r="CG324" s="25"/>
      <c r="CH324" s="25"/>
      <c r="CI324" s="25"/>
      <c r="CJ324" s="25"/>
      <c r="CK324" s="25"/>
      <c r="CL324" s="25"/>
      <c r="CM324" s="25"/>
      <c r="CN324" s="25"/>
      <c r="CO324" s="25"/>
      <c r="CP324" s="25">
        <v>1.5988857938718664</v>
      </c>
      <c r="CQ324" s="25">
        <v>0.26931290622098425</v>
      </c>
      <c r="CR324" s="25">
        <v>0.19468051750039936</v>
      </c>
      <c r="CS324" s="25">
        <v>0.18172071719947064</v>
      </c>
      <c r="CT324" s="25">
        <v>5.9523690837968796E-2</v>
      </c>
      <c r="CU324" s="25">
        <v>9.4920172998132628</v>
      </c>
      <c r="CV324" s="25">
        <v>6.0102403827310438</v>
      </c>
      <c r="CW324" s="25">
        <v>2.8217952961967705</v>
      </c>
      <c r="CX324" s="25">
        <v>37.747599196330327</v>
      </c>
      <c r="CY324" s="25">
        <v>13.908117540643428</v>
      </c>
    </row>
    <row r="325" spans="1:103">
      <c r="A325" t="s">
        <v>177</v>
      </c>
      <c r="B325" t="s">
        <v>1090</v>
      </c>
      <c r="C325" t="s">
        <v>164</v>
      </c>
      <c r="D325" t="s">
        <v>172</v>
      </c>
      <c r="E325" t="s">
        <v>959</v>
      </c>
      <c r="F325" t="s">
        <v>208</v>
      </c>
      <c r="G325" t="s">
        <v>285</v>
      </c>
      <c r="H325">
        <v>11.14067</v>
      </c>
      <c r="I325">
        <v>8.23935</v>
      </c>
      <c r="J325">
        <v>721</v>
      </c>
      <c r="K325" t="s">
        <v>115</v>
      </c>
      <c r="M325" t="s">
        <v>356</v>
      </c>
      <c r="N325" t="s">
        <v>331</v>
      </c>
      <c r="O325">
        <v>1400</v>
      </c>
      <c r="P325" t="s">
        <v>353</v>
      </c>
      <c r="Q325" t="s">
        <v>357</v>
      </c>
      <c r="R325">
        <v>5500</v>
      </c>
      <c r="S325" t="s">
        <v>337</v>
      </c>
      <c r="T325">
        <v>3000</v>
      </c>
      <c r="U325" t="s">
        <v>329</v>
      </c>
      <c r="V325">
        <v>2500</v>
      </c>
      <c r="W325">
        <v>2015</v>
      </c>
      <c r="X325">
        <v>1</v>
      </c>
      <c r="Y325" s="19"/>
      <c r="Z325" s="24"/>
      <c r="AA325" s="25"/>
      <c r="AB325" s="26"/>
      <c r="AC325" s="25"/>
      <c r="AD325" s="27"/>
      <c r="AE325" s="27"/>
      <c r="AF325" s="27"/>
      <c r="AG325" s="25"/>
      <c r="AH325" s="25"/>
      <c r="AI325" s="25"/>
      <c r="AJ325" s="28"/>
      <c r="AK325" s="25"/>
      <c r="AL325" s="25"/>
      <c r="AM325" s="29"/>
      <c r="AN325" s="29"/>
      <c r="AO325" s="30"/>
      <c r="AP325" s="30"/>
      <c r="AQ325" s="31"/>
      <c r="AR325" s="28"/>
      <c r="AS325" s="28"/>
      <c r="AT325" t="s">
        <v>159</v>
      </c>
      <c r="AU325">
        <v>5</v>
      </c>
      <c r="AV325" t="s">
        <v>409</v>
      </c>
      <c r="AW325" t="s">
        <v>1006</v>
      </c>
      <c r="AX325" t="s">
        <v>1091</v>
      </c>
      <c r="AY325" s="19" t="s">
        <v>395</v>
      </c>
      <c r="AZ325" s="19" t="s">
        <v>395</v>
      </c>
      <c r="BA325" s="21" t="s">
        <v>403</v>
      </c>
      <c r="BB325" s="22">
        <v>42193</v>
      </c>
      <c r="BC325" s="15">
        <v>42287</v>
      </c>
      <c r="BD325" t="s">
        <v>161</v>
      </c>
      <c r="BE325">
        <v>35</v>
      </c>
      <c r="BF325">
        <v>21</v>
      </c>
      <c r="BG325">
        <v>4.5999999999999996</v>
      </c>
      <c r="BH325">
        <v>1.48</v>
      </c>
      <c r="BI325">
        <v>0.5</v>
      </c>
      <c r="BJ325">
        <v>0.18</v>
      </c>
      <c r="BK325">
        <v>3.4000000000000002E-2</v>
      </c>
      <c r="BL325">
        <v>9.9</v>
      </c>
      <c r="BM325">
        <f t="shared" si="23"/>
        <v>84.112149532710276</v>
      </c>
      <c r="BN325">
        <v>0.158</v>
      </c>
      <c r="BO325">
        <v>18</v>
      </c>
      <c r="BP325">
        <f t="shared" si="22"/>
        <v>1466.1682242990653</v>
      </c>
      <c r="BQ325">
        <f t="shared" si="26"/>
        <v>2453.333333333333</v>
      </c>
      <c r="BR325">
        <f t="shared" si="24"/>
        <v>1.4661682242990652</v>
      </c>
      <c r="BS325">
        <f t="shared" si="24"/>
        <v>2.4533333333333331</v>
      </c>
      <c r="BT325">
        <f t="shared" si="25"/>
        <v>3.9195015576323984</v>
      </c>
      <c r="BU325">
        <v>1.9569632495164409</v>
      </c>
      <c r="BV325">
        <v>0.2230487230204076</v>
      </c>
      <c r="BW325">
        <v>2.2561295183376258</v>
      </c>
      <c r="BX325">
        <v>0.48031864672051805</v>
      </c>
      <c r="BY325">
        <v>0.24927697689371495</v>
      </c>
      <c r="BZ325">
        <v>0.13095716840883831</v>
      </c>
      <c r="CA325">
        <v>5.1483338977047124</v>
      </c>
      <c r="CB325">
        <v>131.02592742550306</v>
      </c>
      <c r="CC325">
        <v>75.866806663074229</v>
      </c>
      <c r="CD325">
        <v>27.777104846770065</v>
      </c>
      <c r="CE325">
        <v>2.8581429293110299</v>
      </c>
      <c r="CF325" s="25"/>
      <c r="CG325" s="25"/>
      <c r="CH325" s="25"/>
      <c r="CI325" s="25"/>
      <c r="CJ325" s="25"/>
      <c r="CK325" s="25"/>
      <c r="CL325" s="25"/>
      <c r="CM325" s="25"/>
      <c r="CN325" s="25"/>
      <c r="CO325" s="25"/>
      <c r="CP325" s="25">
        <v>1.1814244465832531</v>
      </c>
      <c r="CQ325" s="25">
        <v>0.26756496631376325</v>
      </c>
      <c r="CR325" s="25">
        <v>0.21072281147419053</v>
      </c>
      <c r="CS325" s="25">
        <v>0.10392444559054682</v>
      </c>
      <c r="CT325" s="25">
        <v>6.6410968728523131E-2</v>
      </c>
      <c r="CU325" s="25">
        <v>13.484626724506494</v>
      </c>
      <c r="CV325" s="25">
        <v>11.908700168229419</v>
      </c>
      <c r="CW325" s="25">
        <v>3.7087275688764829</v>
      </c>
      <c r="CX325" s="25">
        <v>82.910152682854203</v>
      </c>
      <c r="CY325" s="25">
        <v>11.92900290910425</v>
      </c>
    </row>
    <row r="326" spans="1:103">
      <c r="A326" t="s">
        <v>177</v>
      </c>
      <c r="B326" t="s">
        <v>1090</v>
      </c>
      <c r="C326" t="s">
        <v>164</v>
      </c>
      <c r="D326" t="s">
        <v>172</v>
      </c>
      <c r="E326" t="s">
        <v>959</v>
      </c>
      <c r="F326" t="s">
        <v>208</v>
      </c>
      <c r="G326" t="s">
        <v>285</v>
      </c>
      <c r="H326">
        <v>11.14067</v>
      </c>
      <c r="I326">
        <v>8.23935</v>
      </c>
      <c r="J326">
        <v>721</v>
      </c>
      <c r="K326" t="s">
        <v>115</v>
      </c>
      <c r="M326" t="s">
        <v>356</v>
      </c>
      <c r="N326" t="s">
        <v>331</v>
      </c>
      <c r="O326">
        <v>1400</v>
      </c>
      <c r="P326" t="s">
        <v>353</v>
      </c>
      <c r="Q326" t="s">
        <v>357</v>
      </c>
      <c r="R326">
        <v>5500</v>
      </c>
      <c r="S326" t="s">
        <v>337</v>
      </c>
      <c r="T326">
        <v>3000</v>
      </c>
      <c r="U326" t="s">
        <v>329</v>
      </c>
      <c r="V326">
        <v>2500</v>
      </c>
      <c r="W326">
        <v>2015</v>
      </c>
      <c r="X326">
        <v>1</v>
      </c>
      <c r="Y326" s="19"/>
      <c r="Z326" s="24"/>
      <c r="AA326" s="25"/>
      <c r="AB326" s="26"/>
      <c r="AC326" s="25"/>
      <c r="AD326" s="27"/>
      <c r="AE326" s="27"/>
      <c r="AF326" s="27"/>
      <c r="AG326" s="25"/>
      <c r="AH326" s="25"/>
      <c r="AI326" s="25"/>
      <c r="AJ326" s="28"/>
      <c r="AK326" s="25"/>
      <c r="AL326" s="25"/>
      <c r="AM326" s="29"/>
      <c r="AN326" s="29"/>
      <c r="AO326" s="30"/>
      <c r="AP326" s="30"/>
      <c r="AQ326" s="31"/>
      <c r="AR326" s="28"/>
      <c r="AS326" s="28"/>
      <c r="AT326" t="s">
        <v>160</v>
      </c>
      <c r="AU326">
        <v>6</v>
      </c>
      <c r="AV326" t="s">
        <v>409</v>
      </c>
      <c r="AW326" t="s">
        <v>1006</v>
      </c>
      <c r="AX326" t="s">
        <v>1091</v>
      </c>
      <c r="AY326" s="19" t="s">
        <v>395</v>
      </c>
      <c r="AZ326" s="19" t="s">
        <v>395</v>
      </c>
      <c r="BA326" s="21" t="s">
        <v>403</v>
      </c>
      <c r="BB326" s="22">
        <v>42193</v>
      </c>
      <c r="BC326" s="15">
        <v>42287</v>
      </c>
      <c r="BD326" t="s">
        <v>161</v>
      </c>
      <c r="BE326">
        <v>25</v>
      </c>
      <c r="BF326">
        <v>22</v>
      </c>
      <c r="BG326">
        <v>5.44</v>
      </c>
      <c r="BH326">
        <v>3.24</v>
      </c>
      <c r="BI326">
        <v>1.02</v>
      </c>
      <c r="BJ326">
        <v>0.51</v>
      </c>
      <c r="BK326">
        <v>0.10199999999999999</v>
      </c>
      <c r="BL326">
        <v>10.1</v>
      </c>
      <c r="BM326">
        <f t="shared" si="23"/>
        <v>83.333333333333343</v>
      </c>
      <c r="BN326">
        <v>0.28699999999999998</v>
      </c>
      <c r="BO326">
        <v>23</v>
      </c>
      <c r="BP326">
        <f t="shared" si="22"/>
        <v>3172.9411764705887</v>
      </c>
      <c r="BQ326">
        <f t="shared" si="26"/>
        <v>2901.3333333333335</v>
      </c>
      <c r="BR326">
        <f t="shared" si="24"/>
        <v>3.1729411764705886</v>
      </c>
      <c r="BS326">
        <f t="shared" si="24"/>
        <v>2.9013333333333335</v>
      </c>
      <c r="BT326">
        <f t="shared" si="25"/>
        <v>6.0742745098039226</v>
      </c>
      <c r="BU326">
        <v>3.2414965986394551</v>
      </c>
      <c r="BV326">
        <v>0.29407793391844617</v>
      </c>
      <c r="BW326">
        <v>2.625829704518952</v>
      </c>
      <c r="BX326">
        <v>0.53650103278385575</v>
      </c>
      <c r="BY326">
        <v>0.25468572047489296</v>
      </c>
      <c r="BZ326">
        <v>0.19806823745116581</v>
      </c>
      <c r="CA326">
        <v>7.201401300403325</v>
      </c>
      <c r="CB326">
        <v>154.86689376914279</v>
      </c>
      <c r="CC326">
        <v>83.910303655720142</v>
      </c>
      <c r="CD326">
        <v>13.407040181553841</v>
      </c>
      <c r="CE326">
        <v>26.792951853474722</v>
      </c>
      <c r="CF326" s="25">
        <v>0.5062862669245648</v>
      </c>
      <c r="CG326" s="25">
        <v>5.2707930367504839E-2</v>
      </c>
      <c r="CH326" s="25">
        <v>0.73840827493596273</v>
      </c>
      <c r="CI326" s="25">
        <v>0.25474021709876399</v>
      </c>
      <c r="CJ326" s="25">
        <v>0.1000447595123794</v>
      </c>
      <c r="CK326" s="25">
        <v>23.356066040679945</v>
      </c>
      <c r="CL326" s="25">
        <v>44.069187562605187</v>
      </c>
      <c r="CM326" s="25">
        <v>3.8228827015282767</v>
      </c>
      <c r="CN326" s="25">
        <v>133.67274144545348</v>
      </c>
      <c r="CO326" s="25">
        <v>7.6362271844941469</v>
      </c>
      <c r="CP326" s="25">
        <v>1.5028355387523629</v>
      </c>
      <c r="CQ326" s="25">
        <v>0.26460302457466917</v>
      </c>
      <c r="CR326" s="25">
        <v>0.1881635762564226</v>
      </c>
      <c r="CS326" s="25">
        <v>7.0304086754408121E-2</v>
      </c>
      <c r="CT326" s="25">
        <v>5.7291680549671466E-2</v>
      </c>
      <c r="CU326" s="25">
        <v>12.212939472687061</v>
      </c>
      <c r="CV326" s="25">
        <v>6.0431814112362972</v>
      </c>
      <c r="CW326" s="25">
        <v>1.8286754181353662</v>
      </c>
      <c r="CX326" s="25">
        <v>47.553552676023337</v>
      </c>
      <c r="CY326" s="25">
        <v>13.98434538964546</v>
      </c>
    </row>
    <row r="327" spans="1:103">
      <c r="A327" t="s">
        <v>177</v>
      </c>
      <c r="B327" t="s">
        <v>1090</v>
      </c>
      <c r="C327" t="s">
        <v>164</v>
      </c>
      <c r="D327" t="s">
        <v>172</v>
      </c>
      <c r="E327" t="s">
        <v>959</v>
      </c>
      <c r="F327" t="s">
        <v>208</v>
      </c>
      <c r="G327" t="s">
        <v>286</v>
      </c>
      <c r="H327">
        <v>11.140180000000001</v>
      </c>
      <c r="I327">
        <v>8.2350899999999996</v>
      </c>
      <c r="J327">
        <v>722</v>
      </c>
      <c r="K327" t="s">
        <v>116</v>
      </c>
      <c r="M327" t="s">
        <v>358</v>
      </c>
      <c r="N327" t="s">
        <v>331</v>
      </c>
      <c r="O327">
        <v>1600</v>
      </c>
      <c r="P327" t="s">
        <v>353</v>
      </c>
      <c r="Q327" t="s">
        <v>357</v>
      </c>
      <c r="R327">
        <v>4200</v>
      </c>
      <c r="S327" t="s">
        <v>337</v>
      </c>
      <c r="T327">
        <v>2000</v>
      </c>
      <c r="U327" t="s">
        <v>332</v>
      </c>
      <c r="V327">
        <v>500</v>
      </c>
      <c r="W327">
        <v>2015</v>
      </c>
      <c r="X327">
        <v>1</v>
      </c>
      <c r="Y327" s="19" t="s">
        <v>395</v>
      </c>
      <c r="Z327" s="24">
        <v>5.4</v>
      </c>
      <c r="AA327" s="25">
        <v>0.60881749606692892</v>
      </c>
      <c r="AB327" s="26">
        <v>3.7031748555644034E-2</v>
      </c>
      <c r="AC327" s="25">
        <v>7.6214000000000004</v>
      </c>
      <c r="AD327" s="27">
        <v>58.8</v>
      </c>
      <c r="AE327" s="27">
        <v>25.200000000000003</v>
      </c>
      <c r="AF327" s="27">
        <v>16</v>
      </c>
      <c r="AG327" s="25">
        <v>1.3130083002280839</v>
      </c>
      <c r="AH327" s="25">
        <v>0.35833618436486392</v>
      </c>
      <c r="AI327" s="25">
        <v>0.30478995311000889</v>
      </c>
      <c r="AJ327" s="28">
        <v>4.4341935029706708E-2</v>
      </c>
      <c r="AK327" s="25">
        <v>0.17</v>
      </c>
      <c r="AL327" s="25">
        <f t="shared" si="5"/>
        <v>2.1904763727326633</v>
      </c>
      <c r="AM327" s="29">
        <v>4.6271463796445769</v>
      </c>
      <c r="AN327" s="29">
        <v>0.75706367446261846</v>
      </c>
      <c r="AO327" s="30">
        <v>11.058107938056647</v>
      </c>
      <c r="AP327" s="30">
        <v>213.00836431698173</v>
      </c>
      <c r="AQ327" s="31">
        <v>1.6726206151493701</v>
      </c>
      <c r="AR327" s="28">
        <v>8.1683899999999993E-3</v>
      </c>
      <c r="AS327" s="28">
        <v>4.6933600000000002</v>
      </c>
      <c r="AT327" t="s">
        <v>155</v>
      </c>
      <c r="AU327">
        <v>1</v>
      </c>
      <c r="AV327" t="s">
        <v>409</v>
      </c>
      <c r="AW327" t="s">
        <v>1006</v>
      </c>
      <c r="AX327" t="s">
        <v>1091</v>
      </c>
      <c r="AY327" s="19" t="s">
        <v>395</v>
      </c>
      <c r="AZ327" s="19" t="s">
        <v>395</v>
      </c>
      <c r="BA327" s="21" t="s">
        <v>403</v>
      </c>
      <c r="BB327" s="22">
        <v>42193</v>
      </c>
      <c r="BC327" s="15">
        <v>42287</v>
      </c>
      <c r="BD327" t="s">
        <v>161</v>
      </c>
      <c r="BE327">
        <v>48</v>
      </c>
      <c r="BF327">
        <v>38</v>
      </c>
      <c r="BG327">
        <v>9.2799999999999994</v>
      </c>
      <c r="BH327">
        <v>4.28</v>
      </c>
      <c r="BI327">
        <v>0.98</v>
      </c>
      <c r="BJ327">
        <v>0.57499999999999996</v>
      </c>
      <c r="BK327">
        <v>9.0999999999999998E-2</v>
      </c>
      <c r="BL327">
        <v>9.8000000000000007</v>
      </c>
      <c r="BM327">
        <f t="shared" si="23"/>
        <v>86.336336336336345</v>
      </c>
      <c r="BN327">
        <v>0.19800000000000001</v>
      </c>
      <c r="BO327">
        <v>21.1</v>
      </c>
      <c r="BP327">
        <f t="shared" si="22"/>
        <v>4356.9491059687152</v>
      </c>
      <c r="BQ327">
        <f t="shared" si="26"/>
        <v>4949.333333333333</v>
      </c>
      <c r="BR327">
        <f t="shared" si="24"/>
        <v>4.3569491059687149</v>
      </c>
      <c r="BS327">
        <f t="shared" si="24"/>
        <v>4.9493333333333327</v>
      </c>
      <c r="BT327">
        <f t="shared" si="25"/>
        <v>9.3062824393020485</v>
      </c>
      <c r="BU327">
        <v>1.7838709677419355</v>
      </c>
      <c r="BV327">
        <v>0.23730144249336785</v>
      </c>
      <c r="BW327">
        <v>2.2264038288211512</v>
      </c>
      <c r="BX327">
        <v>0.70102013493298654</v>
      </c>
      <c r="BY327">
        <v>0.20890677376983818</v>
      </c>
      <c r="BZ327">
        <v>0.15520021698879138</v>
      </c>
      <c r="CA327">
        <v>3.0247255103424866</v>
      </c>
      <c r="CB327">
        <v>132.92687243578175</v>
      </c>
      <c r="CC327">
        <v>86.799282043536792</v>
      </c>
      <c r="CD327">
        <v>12.53089396042599</v>
      </c>
      <c r="CE327">
        <v>13.946200121853163</v>
      </c>
      <c r="CF327" s="25">
        <v>0.39582132564841499</v>
      </c>
      <c r="CG327" s="25">
        <v>0.12367915465898176</v>
      </c>
      <c r="CH327" s="25">
        <v>0.95891992333226495</v>
      </c>
      <c r="CI327" s="25">
        <v>0.39437383107394275</v>
      </c>
      <c r="CJ327" s="25">
        <v>0.10506528545765481</v>
      </c>
      <c r="CK327" s="25">
        <v>14.071047167982028</v>
      </c>
      <c r="CL327" s="25">
        <v>49.816367983024975</v>
      </c>
      <c r="CM327" s="25">
        <v>7.9207823894136151</v>
      </c>
      <c r="CN327" s="25">
        <v>104.73160426686263</v>
      </c>
      <c r="CO327" s="25">
        <v>10.245658586987739</v>
      </c>
      <c r="CP327" s="25"/>
      <c r="CQ327" s="25"/>
      <c r="CR327" s="25"/>
      <c r="CS327" s="25"/>
      <c r="CT327" s="25"/>
      <c r="CU327" s="25"/>
      <c r="CV327" s="25"/>
      <c r="CW327" s="25"/>
      <c r="CX327" s="25"/>
      <c r="CY327" s="25"/>
    </row>
    <row r="328" spans="1:103">
      <c r="A328" t="s">
        <v>177</v>
      </c>
      <c r="B328" t="s">
        <v>1090</v>
      </c>
      <c r="C328" t="s">
        <v>164</v>
      </c>
      <c r="D328" t="s">
        <v>172</v>
      </c>
      <c r="E328" t="s">
        <v>959</v>
      </c>
      <c r="F328" t="s">
        <v>208</v>
      </c>
      <c r="G328" t="s">
        <v>286</v>
      </c>
      <c r="H328">
        <v>11.140180000000001</v>
      </c>
      <c r="I328">
        <v>8.2350899999999996</v>
      </c>
      <c r="J328">
        <v>722</v>
      </c>
      <c r="K328" t="s">
        <v>116</v>
      </c>
      <c r="M328" t="s">
        <v>358</v>
      </c>
      <c r="N328" t="s">
        <v>331</v>
      </c>
      <c r="O328">
        <v>1600</v>
      </c>
      <c r="P328" t="s">
        <v>353</v>
      </c>
      <c r="Q328" t="s">
        <v>357</v>
      </c>
      <c r="R328">
        <v>4200</v>
      </c>
      <c r="S328" t="s">
        <v>337</v>
      </c>
      <c r="T328">
        <v>2000</v>
      </c>
      <c r="U328" t="s">
        <v>332</v>
      </c>
      <c r="V328">
        <v>500</v>
      </c>
      <c r="W328">
        <v>2015</v>
      </c>
      <c r="X328">
        <v>1</v>
      </c>
      <c r="Y328" s="19"/>
      <c r="Z328" s="24"/>
      <c r="AA328" s="25"/>
      <c r="AB328" s="26"/>
      <c r="AC328" s="25"/>
      <c r="AD328" s="27"/>
      <c r="AE328" s="27"/>
      <c r="AF328" s="27"/>
      <c r="AG328" s="25"/>
      <c r="AH328" s="25"/>
      <c r="AI328" s="25"/>
      <c r="AJ328" s="28"/>
      <c r="AK328" s="25"/>
      <c r="AL328" s="25"/>
      <c r="AM328" s="29"/>
      <c r="AN328" s="29"/>
      <c r="AO328" s="30"/>
      <c r="AP328" s="30"/>
      <c r="AQ328" s="31"/>
      <c r="AR328" s="28"/>
      <c r="AS328" s="28"/>
      <c r="AT328" t="s">
        <v>156</v>
      </c>
      <c r="AU328">
        <v>2</v>
      </c>
      <c r="AV328" t="s">
        <v>409</v>
      </c>
      <c r="AW328" t="s">
        <v>1006</v>
      </c>
      <c r="AX328" t="s">
        <v>1091</v>
      </c>
      <c r="AY328" s="19" t="s">
        <v>395</v>
      </c>
      <c r="AZ328" s="19" t="s">
        <v>395</v>
      </c>
      <c r="BA328" s="21" t="s">
        <v>403</v>
      </c>
      <c r="BB328" s="22">
        <v>42193</v>
      </c>
      <c r="BC328" s="15">
        <v>42287</v>
      </c>
      <c r="BD328" t="s">
        <v>161</v>
      </c>
      <c r="BE328">
        <v>36</v>
      </c>
      <c r="BF328">
        <v>45</v>
      </c>
      <c r="BG328">
        <v>8.56</v>
      </c>
      <c r="BH328">
        <v>3.9</v>
      </c>
      <c r="BI328">
        <v>0.7</v>
      </c>
      <c r="BJ328">
        <v>0.432</v>
      </c>
      <c r="BK328">
        <v>7.0000000000000007E-2</v>
      </c>
      <c r="BL328">
        <v>9.9</v>
      </c>
      <c r="BM328">
        <f t="shared" si="23"/>
        <v>86.055776892430274</v>
      </c>
      <c r="BN328">
        <v>0.187</v>
      </c>
      <c r="BO328">
        <v>24</v>
      </c>
      <c r="BP328">
        <f t="shared" si="22"/>
        <v>3952.8286852589631</v>
      </c>
      <c r="BQ328">
        <f t="shared" si="26"/>
        <v>4565.3333333333339</v>
      </c>
      <c r="BR328">
        <f t="shared" si="24"/>
        <v>3.9528286852589631</v>
      </c>
      <c r="BS328">
        <f t="shared" si="24"/>
        <v>4.5653333333333341</v>
      </c>
      <c r="BT328">
        <f t="shared" si="25"/>
        <v>8.5181620185922977</v>
      </c>
      <c r="BU328">
        <v>1.622950819672131</v>
      </c>
      <c r="BV328">
        <v>0.27230079649165118</v>
      </c>
      <c r="BW328">
        <v>2.2800130136035306</v>
      </c>
      <c r="BX328">
        <v>0.46700943594543631</v>
      </c>
      <c r="BY328">
        <v>0.1651292116906064</v>
      </c>
      <c r="BZ328">
        <v>0.13538758940396264</v>
      </c>
      <c r="CA328">
        <v>1.9907913923751217</v>
      </c>
      <c r="CB328">
        <v>157.77527389078602</v>
      </c>
      <c r="CC328">
        <v>70.507948950473974</v>
      </c>
      <c r="CD328">
        <v>11.155552569690299</v>
      </c>
      <c r="CE328">
        <v>4.0742083709063834</v>
      </c>
      <c r="CF328" s="25"/>
      <c r="CG328" s="25"/>
      <c r="CH328" s="25"/>
      <c r="CI328" s="25"/>
      <c r="CJ328" s="25"/>
      <c r="CK328" s="25"/>
      <c r="CL328" s="25"/>
      <c r="CM328" s="25"/>
      <c r="CN328" s="25"/>
      <c r="CO328" s="25"/>
      <c r="CP328" s="25">
        <v>1.4150596877869608</v>
      </c>
      <c r="CQ328" s="25">
        <v>0.28025711662075303</v>
      </c>
      <c r="CR328" s="25">
        <v>0.22674951265198121</v>
      </c>
      <c r="CS328" s="25">
        <v>0.108079345963982</v>
      </c>
      <c r="CT328" s="25">
        <v>7.2965600513524242E-2</v>
      </c>
      <c r="CU328" s="25">
        <v>9.5726591259486078</v>
      </c>
      <c r="CV328" s="25">
        <v>15.562127618578055</v>
      </c>
      <c r="CW328" s="25">
        <v>1.834158702747466</v>
      </c>
      <c r="CX328" s="25">
        <v>38.068293442376117</v>
      </c>
      <c r="CY328" s="25">
        <v>17.281704228758748</v>
      </c>
    </row>
    <row r="329" spans="1:103">
      <c r="A329" t="s">
        <v>177</v>
      </c>
      <c r="B329" t="s">
        <v>1090</v>
      </c>
      <c r="C329" t="s">
        <v>164</v>
      </c>
      <c r="D329" t="s">
        <v>172</v>
      </c>
      <c r="E329" t="s">
        <v>959</v>
      </c>
      <c r="F329" t="s">
        <v>208</v>
      </c>
      <c r="G329" t="s">
        <v>286</v>
      </c>
      <c r="H329">
        <v>11.140180000000001</v>
      </c>
      <c r="I329">
        <v>8.2350899999999996</v>
      </c>
      <c r="J329">
        <v>722</v>
      </c>
      <c r="K329" t="s">
        <v>116</v>
      </c>
      <c r="M329" t="s">
        <v>358</v>
      </c>
      <c r="N329" t="s">
        <v>331</v>
      </c>
      <c r="O329">
        <v>1600</v>
      </c>
      <c r="P329" t="s">
        <v>353</v>
      </c>
      <c r="Q329" t="s">
        <v>357</v>
      </c>
      <c r="R329">
        <v>4200</v>
      </c>
      <c r="S329" t="s">
        <v>337</v>
      </c>
      <c r="T329">
        <v>2000</v>
      </c>
      <c r="U329" t="s">
        <v>332</v>
      </c>
      <c r="V329">
        <v>500</v>
      </c>
      <c r="W329">
        <v>2015</v>
      </c>
      <c r="X329">
        <v>1</v>
      </c>
      <c r="Y329" s="19"/>
      <c r="Z329" s="24"/>
      <c r="AA329" s="25"/>
      <c r="AB329" s="26"/>
      <c r="AC329" s="25"/>
      <c r="AD329" s="27"/>
      <c r="AE329" s="27"/>
      <c r="AF329" s="27"/>
      <c r="AG329" s="25"/>
      <c r="AH329" s="25"/>
      <c r="AI329" s="25"/>
      <c r="AJ329" s="28"/>
      <c r="AK329" s="25"/>
      <c r="AL329" s="25"/>
      <c r="AM329" s="29"/>
      <c r="AN329" s="29"/>
      <c r="AO329" s="30"/>
      <c r="AP329" s="30"/>
      <c r="AQ329" s="31"/>
      <c r="AR329" s="28"/>
      <c r="AS329" s="28"/>
      <c r="AT329" t="s">
        <v>157</v>
      </c>
      <c r="AU329">
        <v>3</v>
      </c>
      <c r="AV329" t="s">
        <v>409</v>
      </c>
      <c r="AW329" t="s">
        <v>1006</v>
      </c>
      <c r="AX329" t="s">
        <v>1091</v>
      </c>
      <c r="AY329" s="19" t="s">
        <v>395</v>
      </c>
      <c r="AZ329" s="19" t="s">
        <v>395</v>
      </c>
      <c r="BA329" s="21" t="s">
        <v>403</v>
      </c>
      <c r="BB329" s="22">
        <v>42193</v>
      </c>
      <c r="BC329" s="15">
        <v>42287</v>
      </c>
      <c r="BD329" t="s">
        <v>161</v>
      </c>
      <c r="BE329">
        <v>45</v>
      </c>
      <c r="BF329">
        <v>39</v>
      </c>
      <c r="BG329">
        <v>13.66</v>
      </c>
      <c r="BH329">
        <v>9.18</v>
      </c>
      <c r="BI329">
        <v>1.34</v>
      </c>
      <c r="BJ329">
        <v>0.71699999999999997</v>
      </c>
      <c r="BK329">
        <v>0.106</v>
      </c>
      <c r="BL329">
        <v>10</v>
      </c>
      <c r="BM329">
        <f t="shared" si="23"/>
        <v>87.120291616038884</v>
      </c>
      <c r="BN329">
        <v>0.26800000000000002</v>
      </c>
      <c r="BO329">
        <v>26</v>
      </c>
      <c r="BP329">
        <f t="shared" ref="BP329:BP392" si="27">(BH329*(BM329/100)*((100-BL329)/85))*(10000/9)</f>
        <v>9408.991494532198</v>
      </c>
      <c r="BQ329">
        <f t="shared" si="26"/>
        <v>7285.333333333333</v>
      </c>
      <c r="BR329">
        <f t="shared" si="24"/>
        <v>9.4089914945321986</v>
      </c>
      <c r="BS329">
        <f t="shared" si="24"/>
        <v>7.285333333333333</v>
      </c>
      <c r="BT329">
        <f t="shared" si="25"/>
        <v>16.694324827865533</v>
      </c>
      <c r="BU329">
        <v>2.5354066985645938</v>
      </c>
      <c r="BV329">
        <v>0.3013046582766622</v>
      </c>
      <c r="BW329">
        <v>2.5666282872192721</v>
      </c>
      <c r="BX329">
        <v>0.51094298913863956</v>
      </c>
      <c r="BY329">
        <v>0.19519378982514518</v>
      </c>
      <c r="BZ329">
        <v>0.17555023032761657</v>
      </c>
      <c r="CA329">
        <v>2.1670893654532817</v>
      </c>
      <c r="CB329">
        <v>122.41841025700808</v>
      </c>
      <c r="CC329">
        <v>59.310806060122495</v>
      </c>
      <c r="CD329">
        <v>13.443612466421818</v>
      </c>
      <c r="CE329">
        <v>4.2623550941855202</v>
      </c>
      <c r="CF329" s="25">
        <v>0.46537396121883662</v>
      </c>
      <c r="CG329" s="25">
        <v>3.8236380424746086E-2</v>
      </c>
      <c r="CH329" s="25">
        <v>1.2341740264352836</v>
      </c>
      <c r="CI329" s="25">
        <v>0.34570644059153022</v>
      </c>
      <c r="CJ329" s="25">
        <v>7.5881666427002739E-2</v>
      </c>
      <c r="CK329" s="25">
        <v>36.732773925326867</v>
      </c>
      <c r="CL329" s="25">
        <v>44.653028614710358</v>
      </c>
      <c r="CM329" s="25">
        <v>8.0023998723271017</v>
      </c>
      <c r="CN329" s="25">
        <v>166.34370123757824</v>
      </c>
      <c r="CO329" s="25">
        <v>6.4251136070238433</v>
      </c>
      <c r="CP329" s="25">
        <v>1.4602385685884693</v>
      </c>
      <c r="CQ329" s="25">
        <v>0.24368787276341949</v>
      </c>
      <c r="CR329" s="25">
        <v>0.1874357272499074</v>
      </c>
      <c r="CS329" s="25">
        <v>0.17495820959376515</v>
      </c>
      <c r="CT329" s="25">
        <v>4.9980085316320436E-2</v>
      </c>
      <c r="CU329" s="25">
        <v>14.232024544455216</v>
      </c>
      <c r="CV329" s="25">
        <v>14.856783093881052</v>
      </c>
      <c r="CW329" s="25">
        <v>1.7510265096362974</v>
      </c>
      <c r="CX329" s="25">
        <v>36.342869836924905</v>
      </c>
      <c r="CY329" s="25">
        <v>11.843633136376882</v>
      </c>
    </row>
    <row r="330" spans="1:103">
      <c r="A330" t="s">
        <v>177</v>
      </c>
      <c r="B330" t="s">
        <v>1090</v>
      </c>
      <c r="C330" t="s">
        <v>164</v>
      </c>
      <c r="D330" t="s">
        <v>172</v>
      </c>
      <c r="E330" t="s">
        <v>959</v>
      </c>
      <c r="F330" t="s">
        <v>208</v>
      </c>
      <c r="G330" t="s">
        <v>286</v>
      </c>
      <c r="H330">
        <v>11.140180000000001</v>
      </c>
      <c r="I330">
        <v>8.2350899999999996</v>
      </c>
      <c r="J330">
        <v>722</v>
      </c>
      <c r="K330" t="s">
        <v>116</v>
      </c>
      <c r="M330" t="s">
        <v>358</v>
      </c>
      <c r="N330" t="s">
        <v>331</v>
      </c>
      <c r="O330">
        <v>1600</v>
      </c>
      <c r="P330" t="s">
        <v>353</v>
      </c>
      <c r="Q330" t="s">
        <v>357</v>
      </c>
      <c r="R330">
        <v>4200</v>
      </c>
      <c r="S330" t="s">
        <v>337</v>
      </c>
      <c r="T330">
        <v>2000</v>
      </c>
      <c r="U330" t="s">
        <v>332</v>
      </c>
      <c r="V330">
        <v>500</v>
      </c>
      <c r="W330">
        <v>2015</v>
      </c>
      <c r="X330">
        <v>1</v>
      </c>
      <c r="Y330" s="19"/>
      <c r="Z330" s="24"/>
      <c r="AA330" s="25"/>
      <c r="AB330" s="26"/>
      <c r="AC330" s="25"/>
      <c r="AD330" s="27"/>
      <c r="AE330" s="27"/>
      <c r="AF330" s="27"/>
      <c r="AG330" s="25"/>
      <c r="AH330" s="25"/>
      <c r="AI330" s="25"/>
      <c r="AJ330" s="28"/>
      <c r="AK330" s="25"/>
      <c r="AL330" s="25"/>
      <c r="AM330" s="29"/>
      <c r="AN330" s="29"/>
      <c r="AO330" s="30"/>
      <c r="AP330" s="30"/>
      <c r="AQ330" s="31"/>
      <c r="AR330" s="28"/>
      <c r="AS330" s="28"/>
      <c r="AT330" t="s">
        <v>158</v>
      </c>
      <c r="AU330">
        <v>4</v>
      </c>
      <c r="AV330" t="s">
        <v>409</v>
      </c>
      <c r="AW330" t="s">
        <v>1006</v>
      </c>
      <c r="AX330" t="s">
        <v>1091</v>
      </c>
      <c r="AY330" s="19" t="s">
        <v>395</v>
      </c>
      <c r="AZ330" s="19" t="s">
        <v>395</v>
      </c>
      <c r="BA330" s="21" t="s">
        <v>403</v>
      </c>
      <c r="BB330" s="22">
        <v>42193</v>
      </c>
      <c r="BC330" s="15">
        <v>42287</v>
      </c>
      <c r="BD330" t="s">
        <v>161</v>
      </c>
      <c r="BE330">
        <v>33</v>
      </c>
      <c r="BF330">
        <v>43</v>
      </c>
      <c r="BG330">
        <v>9.82</v>
      </c>
      <c r="BH330">
        <v>6.7</v>
      </c>
      <c r="BI330">
        <v>1.06</v>
      </c>
      <c r="BJ330">
        <v>0.53900000000000003</v>
      </c>
      <c r="BK330">
        <v>0.10100000000000001</v>
      </c>
      <c r="BL330">
        <v>9.9</v>
      </c>
      <c r="BM330">
        <f t="shared" si="23"/>
        <v>84.218750000000014</v>
      </c>
      <c r="BN330">
        <v>0.22500000000000001</v>
      </c>
      <c r="BO330">
        <v>24</v>
      </c>
      <c r="BP330">
        <f t="shared" si="27"/>
        <v>6645.7951388888887</v>
      </c>
      <c r="BQ330">
        <f t="shared" si="26"/>
        <v>5237.333333333333</v>
      </c>
      <c r="BR330">
        <f t="shared" si="24"/>
        <v>6.6457951388888885</v>
      </c>
      <c r="BS330">
        <f t="shared" si="24"/>
        <v>5.237333333333333</v>
      </c>
      <c r="BT330">
        <f t="shared" si="25"/>
        <v>11.883128472222221</v>
      </c>
      <c r="BU330">
        <v>2.44</v>
      </c>
      <c r="BV330">
        <v>0.32014166996171228</v>
      </c>
      <c r="BW330">
        <v>2.578671417239331</v>
      </c>
      <c r="BX330">
        <v>0.44558477242103045</v>
      </c>
      <c r="BY330">
        <v>0.16448613012872315</v>
      </c>
      <c r="BZ330">
        <v>0.16925229098026501</v>
      </c>
      <c r="CA330">
        <v>1.2806723577965242</v>
      </c>
      <c r="CB330">
        <v>138.84452217739812</v>
      </c>
      <c r="CC330">
        <v>53.485112782060448</v>
      </c>
      <c r="CD330">
        <v>9.6037792414815222</v>
      </c>
      <c r="CE330">
        <v>3.7920487388061943</v>
      </c>
      <c r="CF330" s="25">
        <v>0.33939393939393941</v>
      </c>
      <c r="CG330" s="25">
        <v>4.4310850439882692E-2</v>
      </c>
      <c r="CH330" s="25">
        <v>1.762307431266861</v>
      </c>
      <c r="CI330" s="25">
        <v>0.33954203659062104</v>
      </c>
      <c r="CJ330" s="25">
        <v>9.7998345455757974E-2</v>
      </c>
      <c r="CK330" s="25">
        <v>9.0034898275663338</v>
      </c>
      <c r="CL330" s="25">
        <v>49.432241772071528</v>
      </c>
      <c r="CM330" s="25">
        <v>3.8044591704365742</v>
      </c>
      <c r="CN330" s="25">
        <v>76.064072011571326</v>
      </c>
      <c r="CO330" s="25">
        <v>8.8847962903509075</v>
      </c>
      <c r="CP330" s="25">
        <v>1.4966918714555766</v>
      </c>
      <c r="CQ330" s="25">
        <v>0.31545368620037806</v>
      </c>
      <c r="CR330" s="25">
        <v>0.26990893553257184</v>
      </c>
      <c r="CS330" s="25">
        <v>0.10711578567306983</v>
      </c>
      <c r="CT330" s="25">
        <v>5.8221806695456943E-2</v>
      </c>
      <c r="CU330" s="25">
        <v>9.4873159539490661</v>
      </c>
      <c r="CV330" s="25">
        <v>2.8891220650353318</v>
      </c>
      <c r="CW330" s="25">
        <v>2.8203976759411011</v>
      </c>
      <c r="CX330" s="25">
        <v>47.270916404546227</v>
      </c>
      <c r="CY330" s="25">
        <v>15.511999124806943</v>
      </c>
    </row>
    <row r="331" spans="1:103">
      <c r="A331" t="s">
        <v>177</v>
      </c>
      <c r="B331" t="s">
        <v>1090</v>
      </c>
      <c r="C331" t="s">
        <v>164</v>
      </c>
      <c r="D331" t="s">
        <v>172</v>
      </c>
      <c r="E331" t="s">
        <v>959</v>
      </c>
      <c r="F331" t="s">
        <v>208</v>
      </c>
      <c r="G331" t="s">
        <v>286</v>
      </c>
      <c r="H331">
        <v>11.140180000000001</v>
      </c>
      <c r="I331">
        <v>8.2350899999999996</v>
      </c>
      <c r="J331">
        <v>722</v>
      </c>
      <c r="K331" t="s">
        <v>116</v>
      </c>
      <c r="M331" t="s">
        <v>358</v>
      </c>
      <c r="N331" t="s">
        <v>331</v>
      </c>
      <c r="O331">
        <v>1600</v>
      </c>
      <c r="P331" t="s">
        <v>353</v>
      </c>
      <c r="Q331" t="s">
        <v>357</v>
      </c>
      <c r="R331">
        <v>4200</v>
      </c>
      <c r="S331" t="s">
        <v>337</v>
      </c>
      <c r="T331">
        <v>2000</v>
      </c>
      <c r="U331" t="s">
        <v>332</v>
      </c>
      <c r="V331">
        <v>500</v>
      </c>
      <c r="W331">
        <v>2015</v>
      </c>
      <c r="X331">
        <v>1</v>
      </c>
      <c r="Y331" s="19"/>
      <c r="Z331" s="24"/>
      <c r="AA331" s="25"/>
      <c r="AB331" s="26"/>
      <c r="AC331" s="25"/>
      <c r="AD331" s="27"/>
      <c r="AE331" s="27"/>
      <c r="AF331" s="27"/>
      <c r="AG331" s="25"/>
      <c r="AH331" s="25"/>
      <c r="AI331" s="25"/>
      <c r="AJ331" s="28"/>
      <c r="AK331" s="25"/>
      <c r="AL331" s="25"/>
      <c r="AM331" s="29"/>
      <c r="AN331" s="29"/>
      <c r="AO331" s="30"/>
      <c r="AP331" s="30"/>
      <c r="AQ331" s="31"/>
      <c r="AR331" s="28"/>
      <c r="AS331" s="28"/>
      <c r="AT331" t="s">
        <v>159</v>
      </c>
      <c r="AU331">
        <v>5</v>
      </c>
      <c r="AV331" t="s">
        <v>409</v>
      </c>
      <c r="AW331" t="s">
        <v>1006</v>
      </c>
      <c r="AX331" t="s">
        <v>1091</v>
      </c>
      <c r="AY331" s="19" t="s">
        <v>395</v>
      </c>
      <c r="AZ331" s="19" t="s">
        <v>395</v>
      </c>
      <c r="BA331" s="21" t="s">
        <v>403</v>
      </c>
      <c r="BB331" s="22">
        <v>42193</v>
      </c>
      <c r="BC331" s="15">
        <v>42287</v>
      </c>
      <c r="BD331" t="s">
        <v>161</v>
      </c>
      <c r="BE331">
        <v>43</v>
      </c>
      <c r="BF331">
        <v>45</v>
      </c>
      <c r="BG331">
        <v>10.94</v>
      </c>
      <c r="BH331">
        <v>7.52</v>
      </c>
      <c r="BI331">
        <v>1.28</v>
      </c>
      <c r="BJ331">
        <v>0.71699999999999997</v>
      </c>
      <c r="BK331">
        <v>1.2999999999999999E-2</v>
      </c>
      <c r="BL331">
        <v>9.3000000000000007</v>
      </c>
      <c r="BM331">
        <f t="shared" si="23"/>
        <v>98.219178082191789</v>
      </c>
      <c r="BN331">
        <v>0.17399999999999999</v>
      </c>
      <c r="BO331">
        <v>28</v>
      </c>
      <c r="BP331">
        <f t="shared" si="27"/>
        <v>8757.0935267257591</v>
      </c>
      <c r="BQ331">
        <f t="shared" si="26"/>
        <v>5834.6666666666661</v>
      </c>
      <c r="BR331">
        <f t="shared" si="24"/>
        <v>8.7570935267257592</v>
      </c>
      <c r="BS331">
        <f t="shared" si="24"/>
        <v>5.8346666666666662</v>
      </c>
      <c r="BT331">
        <f t="shared" si="25"/>
        <v>14.591760193392425</v>
      </c>
      <c r="BU331">
        <v>2.5089792060491494</v>
      </c>
      <c r="BV331">
        <v>0.26179196292757784</v>
      </c>
      <c r="BW331">
        <v>2.2236924725599456</v>
      </c>
      <c r="BX331">
        <v>0.55729950910224413</v>
      </c>
      <c r="BY331">
        <v>0.20213681974516731</v>
      </c>
      <c r="BZ331">
        <v>0.17690738141240261</v>
      </c>
      <c r="CA331">
        <v>3.9453799194098669</v>
      </c>
      <c r="CB331">
        <v>120.07152022706263</v>
      </c>
      <c r="CC331">
        <v>45.225775338079401</v>
      </c>
      <c r="CD331">
        <v>14.286433002027945</v>
      </c>
      <c r="CE331">
        <v>4.3098081665838057</v>
      </c>
      <c r="CF331" s="25"/>
      <c r="CG331" s="25"/>
      <c r="CH331" s="25"/>
      <c r="CI331" s="25"/>
      <c r="CJ331" s="25"/>
      <c r="CK331" s="25"/>
      <c r="CL331" s="25"/>
      <c r="CM331" s="25"/>
      <c r="CN331" s="25"/>
      <c r="CO331" s="25"/>
      <c r="CP331" s="25">
        <v>1.6484220907297831</v>
      </c>
      <c r="CQ331" s="25">
        <v>0.32135108481262331</v>
      </c>
      <c r="CR331" s="25">
        <v>0.21667897555712246</v>
      </c>
      <c r="CS331" s="25">
        <v>0.10327926039824639</v>
      </c>
      <c r="CT331" s="25">
        <v>5.3687933880711622E-2</v>
      </c>
      <c r="CU331" s="25">
        <v>10.85484530140781</v>
      </c>
      <c r="CV331" s="25">
        <v>2.7856434810440951</v>
      </c>
      <c r="CW331" s="25">
        <v>3.6857029946666482</v>
      </c>
      <c r="CX331" s="25">
        <v>54.779742119175474</v>
      </c>
      <c r="CY331" s="25">
        <v>16.514178682782358</v>
      </c>
    </row>
    <row r="332" spans="1:103">
      <c r="A332" t="s">
        <v>177</v>
      </c>
      <c r="B332" t="s">
        <v>1090</v>
      </c>
      <c r="C332" t="s">
        <v>164</v>
      </c>
      <c r="D332" t="s">
        <v>172</v>
      </c>
      <c r="E332" t="s">
        <v>959</v>
      </c>
      <c r="F332" t="s">
        <v>208</v>
      </c>
      <c r="G332" t="s">
        <v>286</v>
      </c>
      <c r="H332">
        <v>11.140180000000001</v>
      </c>
      <c r="I332">
        <v>8.2350899999999996</v>
      </c>
      <c r="J332">
        <v>722</v>
      </c>
      <c r="K332" t="s">
        <v>116</v>
      </c>
      <c r="M332" t="s">
        <v>358</v>
      </c>
      <c r="N332" t="s">
        <v>331</v>
      </c>
      <c r="O332">
        <v>1600</v>
      </c>
      <c r="P332" t="s">
        <v>353</v>
      </c>
      <c r="Q332" t="s">
        <v>357</v>
      </c>
      <c r="R332">
        <v>4200</v>
      </c>
      <c r="S332" t="s">
        <v>337</v>
      </c>
      <c r="T332">
        <v>2000</v>
      </c>
      <c r="U332" t="s">
        <v>332</v>
      </c>
      <c r="V332">
        <v>500</v>
      </c>
      <c r="W332">
        <v>2015</v>
      </c>
      <c r="X332">
        <v>1</v>
      </c>
      <c r="Y332" s="19"/>
      <c r="Z332" s="24"/>
      <c r="AA332" s="25"/>
      <c r="AB332" s="26"/>
      <c r="AC332" s="25"/>
      <c r="AD332" s="27"/>
      <c r="AE332" s="27"/>
      <c r="AF332" s="27"/>
      <c r="AG332" s="25"/>
      <c r="AH332" s="25"/>
      <c r="AI332" s="25"/>
      <c r="AJ332" s="28"/>
      <c r="AK332" s="25"/>
      <c r="AL332" s="25"/>
      <c r="AM332" s="29"/>
      <c r="AN332" s="29"/>
      <c r="AO332" s="30"/>
      <c r="AP332" s="30"/>
      <c r="AQ332" s="31"/>
      <c r="AR332" s="28"/>
      <c r="AS332" s="28"/>
      <c r="AT332" t="s">
        <v>160</v>
      </c>
      <c r="AU332">
        <v>6</v>
      </c>
      <c r="AV332" t="s">
        <v>409</v>
      </c>
      <c r="AW332" t="s">
        <v>1006</v>
      </c>
      <c r="AX332" t="s">
        <v>1091</v>
      </c>
      <c r="AY332" s="19" t="s">
        <v>395</v>
      </c>
      <c r="AZ332" s="19" t="s">
        <v>395</v>
      </c>
      <c r="BA332" s="21" t="s">
        <v>403</v>
      </c>
      <c r="BB332" s="22">
        <v>42193</v>
      </c>
      <c r="BC332" s="15">
        <v>42287</v>
      </c>
      <c r="BD332" t="s">
        <v>161</v>
      </c>
      <c r="BE332">
        <v>33</v>
      </c>
      <c r="BF332">
        <v>35</v>
      </c>
      <c r="BG332">
        <v>10.66</v>
      </c>
      <c r="BH332">
        <v>6.62</v>
      </c>
      <c r="BI332">
        <v>1.34</v>
      </c>
      <c r="BJ332">
        <v>0.66500000000000004</v>
      </c>
      <c r="BK332">
        <v>4.2999999999999997E-2</v>
      </c>
      <c r="BL332">
        <v>9.6999999999999993</v>
      </c>
      <c r="BM332">
        <f t="shared" si="23"/>
        <v>93.926553672316388</v>
      </c>
      <c r="BN332">
        <v>0.255</v>
      </c>
      <c r="BO332">
        <v>27.5</v>
      </c>
      <c r="BP332">
        <f t="shared" si="27"/>
        <v>7339.6050736678862</v>
      </c>
      <c r="BQ332">
        <f t="shared" si="26"/>
        <v>5685.333333333333</v>
      </c>
      <c r="BR332">
        <f t="shared" si="24"/>
        <v>7.3396050736678866</v>
      </c>
      <c r="BS332">
        <f t="shared" si="24"/>
        <v>5.6853333333333333</v>
      </c>
      <c r="BT332">
        <f t="shared" si="25"/>
        <v>13.024938407001219</v>
      </c>
      <c r="BU332">
        <v>2.7212560386473434</v>
      </c>
      <c r="BV332">
        <v>0.36523069878928099</v>
      </c>
      <c r="BW332">
        <v>3.0413475428207102</v>
      </c>
      <c r="BX332">
        <v>0.45548284939335038</v>
      </c>
      <c r="BY332">
        <v>0.16870676627737866</v>
      </c>
      <c r="BZ332">
        <v>0.20709681639706234</v>
      </c>
      <c r="CA332">
        <v>1.4128848685265984</v>
      </c>
      <c r="CB332">
        <v>125.2189062515115</v>
      </c>
      <c r="CC332">
        <v>68.302425705404005</v>
      </c>
      <c r="CD332">
        <v>13.174068962369379</v>
      </c>
      <c r="CE332">
        <v>51.070749078081292</v>
      </c>
      <c r="CF332" s="25">
        <v>0.42340116279069773</v>
      </c>
      <c r="CG332" s="25">
        <v>3.0736434108527132E-2</v>
      </c>
      <c r="CH332" s="25">
        <v>1.2095023719035978</v>
      </c>
      <c r="CI332" s="25">
        <v>0.58431484829260827</v>
      </c>
      <c r="CJ332" s="25">
        <v>0.19868633892398696</v>
      </c>
      <c r="CK332" s="25">
        <v>8.1220332982370298</v>
      </c>
      <c r="CL332" s="25">
        <v>38.422577472041496</v>
      </c>
      <c r="CM332" s="25">
        <v>3.8173369335860206</v>
      </c>
      <c r="CN332" s="25">
        <v>133.4788254762386</v>
      </c>
      <c r="CO332" s="25">
        <v>6.3319059628213701</v>
      </c>
      <c r="CP332" s="25">
        <v>1.8359375</v>
      </c>
      <c r="CQ332" s="25">
        <v>0.31171875000000004</v>
      </c>
      <c r="CR332" s="25">
        <v>0.19089663960923514</v>
      </c>
      <c r="CS332" s="25">
        <v>0.10508589469092709</v>
      </c>
      <c r="CT332" s="25">
        <v>5.7118477997146526E-2</v>
      </c>
      <c r="CU332" s="25">
        <v>16.207699552518712</v>
      </c>
      <c r="CV332" s="25">
        <v>2.8343719384384523</v>
      </c>
      <c r="CW332" s="25">
        <v>4.7330364691537037</v>
      </c>
      <c r="CX332" s="25">
        <v>27.654424134985785</v>
      </c>
      <c r="CY332" s="25">
        <v>13.637794556374361</v>
      </c>
    </row>
    <row r="333" spans="1:103">
      <c r="A333" t="s">
        <v>177</v>
      </c>
      <c r="B333" t="s">
        <v>1090</v>
      </c>
      <c r="C333" t="s">
        <v>164</v>
      </c>
      <c r="D333" t="s">
        <v>172</v>
      </c>
      <c r="E333" t="s">
        <v>959</v>
      </c>
      <c r="F333" t="s">
        <v>209</v>
      </c>
      <c r="G333" t="s">
        <v>287</v>
      </c>
      <c r="H333">
        <v>11.13414</v>
      </c>
      <c r="I333">
        <v>8.2315900000000006</v>
      </c>
      <c r="J333">
        <v>721</v>
      </c>
      <c r="K333" t="s">
        <v>117</v>
      </c>
      <c r="M333" t="s">
        <v>328</v>
      </c>
      <c r="N333" t="s">
        <v>331</v>
      </c>
      <c r="O333">
        <v>2000</v>
      </c>
      <c r="P333" t="s">
        <v>159</v>
      </c>
      <c r="Q333">
        <v>250</v>
      </c>
      <c r="R333">
        <v>4000</v>
      </c>
      <c r="S333" t="s">
        <v>329</v>
      </c>
      <c r="T333">
        <v>2000</v>
      </c>
      <c r="W333">
        <v>2015</v>
      </c>
      <c r="X333">
        <v>1</v>
      </c>
      <c r="Y333" s="19" t="s">
        <v>395</v>
      </c>
      <c r="Z333" s="24">
        <v>5.3</v>
      </c>
      <c r="AA333" s="32">
        <v>1.0186598709544394</v>
      </c>
      <c r="AB333" s="26">
        <v>3.1738338419132157E-2</v>
      </c>
      <c r="AC333" s="25">
        <v>3.9011400000000003</v>
      </c>
      <c r="AD333" s="27">
        <v>46.4</v>
      </c>
      <c r="AE333" s="27">
        <v>32</v>
      </c>
      <c r="AF333" s="27">
        <v>21.6</v>
      </c>
      <c r="AG333" s="25">
        <v>1.5004523243500711</v>
      </c>
      <c r="AH333" s="25">
        <v>0.46697876802395016</v>
      </c>
      <c r="AI333" s="25">
        <v>0.15415980823017064</v>
      </c>
      <c r="AJ333" s="28">
        <v>4.4341935029706708E-2</v>
      </c>
      <c r="AK333" s="25">
        <v>0.25</v>
      </c>
      <c r="AL333" s="25">
        <f t="shared" si="5"/>
        <v>2.4159328356338987</v>
      </c>
      <c r="AM333" s="29">
        <v>2.6135847480310503</v>
      </c>
      <c r="AN333" s="29">
        <v>0.75706367446261846</v>
      </c>
      <c r="AO333" s="30">
        <v>10.218482406813729</v>
      </c>
      <c r="AP333" s="30">
        <v>253.54664286040367</v>
      </c>
      <c r="AQ333" s="31">
        <v>1.63446646421306</v>
      </c>
      <c r="AR333" s="28">
        <v>1.6044900000000001E-2</v>
      </c>
      <c r="AS333" s="28">
        <v>6.7908600000000003</v>
      </c>
      <c r="AT333" t="s">
        <v>155</v>
      </c>
      <c r="AU333">
        <v>1</v>
      </c>
      <c r="AV333" t="s">
        <v>409</v>
      </c>
      <c r="AW333" t="s">
        <v>1006</v>
      </c>
      <c r="AX333" t="s">
        <v>1091</v>
      </c>
      <c r="AY333" s="19" t="s">
        <v>395</v>
      </c>
      <c r="AZ333" s="19" t="s">
        <v>395</v>
      </c>
      <c r="BA333" s="21" t="s">
        <v>403</v>
      </c>
      <c r="BB333" s="22">
        <v>42193</v>
      </c>
      <c r="BC333" s="15">
        <v>42287</v>
      </c>
      <c r="BD333" t="s">
        <v>161</v>
      </c>
      <c r="BE333">
        <v>36</v>
      </c>
      <c r="BF333">
        <v>25</v>
      </c>
      <c r="BG333">
        <v>4.08</v>
      </c>
      <c r="BH333">
        <v>1.32</v>
      </c>
      <c r="BI333">
        <v>0.64</v>
      </c>
      <c r="BJ333">
        <v>0.19700000000000001</v>
      </c>
      <c r="BK333">
        <v>4.2999999999999997E-2</v>
      </c>
      <c r="BL333">
        <v>10.9</v>
      </c>
      <c r="BM333">
        <f t="shared" si="23"/>
        <v>82.083333333333343</v>
      </c>
      <c r="BN333">
        <v>0.17</v>
      </c>
      <c r="BO333">
        <v>20</v>
      </c>
      <c r="BP333">
        <f t="shared" si="27"/>
        <v>1261.9588235294118</v>
      </c>
      <c r="BQ333">
        <f t="shared" si="26"/>
        <v>2176</v>
      </c>
      <c r="BR333">
        <f t="shared" si="24"/>
        <v>1.2619588235294119</v>
      </c>
      <c r="BS333">
        <f t="shared" si="24"/>
        <v>2.1760000000000002</v>
      </c>
      <c r="BT333">
        <f t="shared" si="25"/>
        <v>3.4379588235294118</v>
      </c>
      <c r="BU333">
        <v>1.2989183874139627</v>
      </c>
      <c r="BV333">
        <v>0.13195351672638189</v>
      </c>
      <c r="BW333">
        <v>2.0393471049843015</v>
      </c>
      <c r="BX333">
        <v>0.26576087075089433</v>
      </c>
      <c r="BY333">
        <v>0.12870123193484881</v>
      </c>
      <c r="BZ333">
        <v>0.10779517260989144</v>
      </c>
      <c r="CA333">
        <v>1.6586011424185025</v>
      </c>
      <c r="CB333">
        <v>103.16783919827272</v>
      </c>
      <c r="CC333">
        <v>29.058408333399093</v>
      </c>
      <c r="CD333">
        <v>6.826024550715089</v>
      </c>
      <c r="CE333">
        <v>2.9635700027738228</v>
      </c>
      <c r="CF333" s="25"/>
      <c r="CG333" s="25"/>
      <c r="CH333" s="25"/>
      <c r="CI333" s="25"/>
      <c r="CJ333" s="25"/>
      <c r="CK333" s="25"/>
      <c r="CL333" s="25"/>
      <c r="CM333" s="25"/>
      <c r="CN333" s="25"/>
      <c r="CO333" s="25"/>
      <c r="CP333" s="25"/>
      <c r="CQ333" s="25"/>
      <c r="CR333" s="25"/>
      <c r="CS333" s="25"/>
      <c r="CT333" s="25"/>
      <c r="CU333" s="25"/>
      <c r="CV333" s="25"/>
      <c r="CW333" s="25"/>
      <c r="CX333" s="25"/>
      <c r="CY333" s="25"/>
    </row>
    <row r="334" spans="1:103">
      <c r="A334" t="s">
        <v>177</v>
      </c>
      <c r="B334" t="s">
        <v>1090</v>
      </c>
      <c r="C334" t="s">
        <v>164</v>
      </c>
      <c r="D334" t="s">
        <v>172</v>
      </c>
      <c r="E334" t="s">
        <v>959</v>
      </c>
      <c r="F334" t="s">
        <v>209</v>
      </c>
      <c r="G334" t="s">
        <v>287</v>
      </c>
      <c r="H334">
        <v>11.13414</v>
      </c>
      <c r="I334">
        <v>8.2315900000000006</v>
      </c>
      <c r="J334">
        <v>721</v>
      </c>
      <c r="K334" t="s">
        <v>117</v>
      </c>
      <c r="M334" t="s">
        <v>328</v>
      </c>
      <c r="N334" t="s">
        <v>331</v>
      </c>
      <c r="O334">
        <v>2000</v>
      </c>
      <c r="P334" t="s">
        <v>159</v>
      </c>
      <c r="Q334">
        <v>250</v>
      </c>
      <c r="R334">
        <v>4000</v>
      </c>
      <c r="S334" t="s">
        <v>329</v>
      </c>
      <c r="T334">
        <v>2000</v>
      </c>
      <c r="W334">
        <v>2015</v>
      </c>
      <c r="X334">
        <v>1</v>
      </c>
      <c r="Y334" s="19"/>
      <c r="Z334" s="24"/>
      <c r="AA334" s="25"/>
      <c r="AB334" s="26"/>
      <c r="AC334" s="25"/>
      <c r="AD334" s="27"/>
      <c r="AE334" s="27"/>
      <c r="AF334" s="27"/>
      <c r="AG334" s="25"/>
      <c r="AH334" s="25"/>
      <c r="AI334" s="25"/>
      <c r="AJ334" s="28"/>
      <c r="AK334" s="25"/>
      <c r="AL334" s="25"/>
      <c r="AM334" s="29"/>
      <c r="AN334" s="29"/>
      <c r="AO334" s="30"/>
      <c r="AP334" s="30"/>
      <c r="AQ334" s="31"/>
      <c r="AR334" s="28"/>
      <c r="AS334" s="28"/>
      <c r="AT334" t="s">
        <v>156</v>
      </c>
      <c r="AU334">
        <v>2</v>
      </c>
      <c r="AV334" t="s">
        <v>409</v>
      </c>
      <c r="AW334" t="s">
        <v>1006</v>
      </c>
      <c r="AX334" t="s">
        <v>1091</v>
      </c>
      <c r="AY334" s="19" t="s">
        <v>395</v>
      </c>
      <c r="AZ334" s="19" t="s">
        <v>395</v>
      </c>
      <c r="BA334" s="21" t="s">
        <v>403</v>
      </c>
      <c r="BB334" s="22">
        <v>42193</v>
      </c>
      <c r="BC334" s="15">
        <v>42287</v>
      </c>
      <c r="BD334" t="s">
        <v>161</v>
      </c>
      <c r="BE334">
        <v>41</v>
      </c>
      <c r="BF334">
        <v>29</v>
      </c>
      <c r="BG334">
        <v>3.6</v>
      </c>
      <c r="BH334">
        <v>1.22</v>
      </c>
      <c r="BI334">
        <v>0.38</v>
      </c>
      <c r="BJ334">
        <v>0.23699999999999999</v>
      </c>
      <c r="BK334">
        <v>5.6000000000000001E-2</v>
      </c>
      <c r="BL334">
        <v>10</v>
      </c>
      <c r="BM334">
        <f t="shared" si="23"/>
        <v>80.887372013651884</v>
      </c>
      <c r="BN334">
        <v>0.17199999999999999</v>
      </c>
      <c r="BO334">
        <v>18</v>
      </c>
      <c r="BP334">
        <f t="shared" si="27"/>
        <v>1160.9716924312388</v>
      </c>
      <c r="BQ334">
        <f t="shared" si="26"/>
        <v>1920</v>
      </c>
      <c r="BR334">
        <f t="shared" si="24"/>
        <v>1.1609716924312388</v>
      </c>
      <c r="BS334">
        <f t="shared" si="24"/>
        <v>1.92</v>
      </c>
      <c r="BT334">
        <f t="shared" si="25"/>
        <v>3.0809716924312385</v>
      </c>
      <c r="BU334">
        <v>1.439338235294118</v>
      </c>
      <c r="BV334">
        <v>0.16185486627553963</v>
      </c>
      <c r="BW334">
        <v>2.3055992574806394</v>
      </c>
      <c r="BX334">
        <v>0.37254749521258584</v>
      </c>
      <c r="BY334">
        <v>0.18808660984964562</v>
      </c>
      <c r="BZ334">
        <v>0.13044350789205245</v>
      </c>
      <c r="CA334">
        <v>2.3194172830091824</v>
      </c>
      <c r="CB334">
        <v>135.47963870828997</v>
      </c>
      <c r="CC334">
        <v>34.521624631539318</v>
      </c>
      <c r="CD334">
        <v>8.1949012723196049</v>
      </c>
      <c r="CE334">
        <v>4.5187519513976282</v>
      </c>
      <c r="CF334" s="25">
        <v>0.96835443037974689</v>
      </c>
      <c r="CG334" s="25">
        <v>8.0769230769230774E-2</v>
      </c>
      <c r="CH334" s="25">
        <v>0.71887364984448898</v>
      </c>
      <c r="CI334" s="25">
        <v>0.57291389206490162</v>
      </c>
      <c r="CJ334" s="25">
        <v>0.24355672242740398</v>
      </c>
      <c r="CK334" s="25">
        <v>9.5911307839077882</v>
      </c>
      <c r="CL334" s="25">
        <v>78.581504063271964</v>
      </c>
      <c r="CM334" s="25">
        <v>3.858383567280494</v>
      </c>
      <c r="CN334" s="25">
        <v>165.69328598347238</v>
      </c>
      <c r="CO334" s="25">
        <v>7.7071403401663794</v>
      </c>
      <c r="CP334" s="25"/>
      <c r="CQ334" s="25"/>
      <c r="CR334" s="25"/>
      <c r="CS334" s="25"/>
      <c r="CT334" s="25"/>
      <c r="CU334" s="25"/>
      <c r="CV334" s="25"/>
      <c r="CW334" s="25"/>
      <c r="CX334" s="25"/>
      <c r="CY334" s="25"/>
    </row>
    <row r="335" spans="1:103">
      <c r="A335" t="s">
        <v>177</v>
      </c>
      <c r="B335" t="s">
        <v>1090</v>
      </c>
      <c r="C335" t="s">
        <v>164</v>
      </c>
      <c r="D335" t="s">
        <v>172</v>
      </c>
      <c r="E335" t="s">
        <v>959</v>
      </c>
      <c r="F335" t="s">
        <v>209</v>
      </c>
      <c r="G335" t="s">
        <v>287</v>
      </c>
      <c r="H335">
        <v>11.13414</v>
      </c>
      <c r="I335">
        <v>8.2315900000000006</v>
      </c>
      <c r="J335">
        <v>721</v>
      </c>
      <c r="K335" t="s">
        <v>117</v>
      </c>
      <c r="M335" t="s">
        <v>328</v>
      </c>
      <c r="N335" t="s">
        <v>331</v>
      </c>
      <c r="O335">
        <v>2000</v>
      </c>
      <c r="P335" t="s">
        <v>159</v>
      </c>
      <c r="Q335">
        <v>250</v>
      </c>
      <c r="R335">
        <v>4000</v>
      </c>
      <c r="S335" t="s">
        <v>329</v>
      </c>
      <c r="T335">
        <v>2000</v>
      </c>
      <c r="W335">
        <v>2015</v>
      </c>
      <c r="X335">
        <v>1</v>
      </c>
      <c r="Y335" s="19"/>
      <c r="Z335" s="24"/>
      <c r="AA335" s="25"/>
      <c r="AB335" s="26"/>
      <c r="AC335" s="25"/>
      <c r="AD335" s="27"/>
      <c r="AE335" s="27"/>
      <c r="AF335" s="27"/>
      <c r="AG335" s="25"/>
      <c r="AH335" s="25"/>
      <c r="AI335" s="25"/>
      <c r="AJ335" s="28"/>
      <c r="AK335" s="25"/>
      <c r="AL335" s="25"/>
      <c r="AM335" s="29"/>
      <c r="AN335" s="29"/>
      <c r="AO335" s="30"/>
      <c r="AP335" s="30"/>
      <c r="AQ335" s="31"/>
      <c r="AR335" s="28"/>
      <c r="AS335" s="28"/>
      <c r="AT335" t="s">
        <v>157</v>
      </c>
      <c r="AU335">
        <v>3</v>
      </c>
      <c r="AV335" t="s">
        <v>409</v>
      </c>
      <c r="AW335" t="s">
        <v>1006</v>
      </c>
      <c r="AX335" t="s">
        <v>1091</v>
      </c>
      <c r="AY335" s="19" t="s">
        <v>395</v>
      </c>
      <c r="AZ335" s="19" t="s">
        <v>395</v>
      </c>
      <c r="BA335" s="21" t="s">
        <v>403</v>
      </c>
      <c r="BB335" s="22">
        <v>42193</v>
      </c>
      <c r="BC335" s="15">
        <v>42287</v>
      </c>
      <c r="BD335" t="s">
        <v>161</v>
      </c>
      <c r="BE335">
        <v>46</v>
      </c>
      <c r="BF335">
        <v>30</v>
      </c>
      <c r="BG335">
        <v>7.44</v>
      </c>
      <c r="BH335">
        <v>2.8</v>
      </c>
      <c r="BI335">
        <v>0.66</v>
      </c>
      <c r="BJ335">
        <v>0.58799999999999997</v>
      </c>
      <c r="BK335">
        <v>0.10299999999999999</v>
      </c>
      <c r="BL335">
        <v>10.1</v>
      </c>
      <c r="BM335">
        <f t="shared" si="23"/>
        <v>85.094066570188133</v>
      </c>
      <c r="BN335">
        <v>0.16300000000000001</v>
      </c>
      <c r="BO335">
        <v>25</v>
      </c>
      <c r="BP335">
        <f t="shared" si="27"/>
        <v>2799.9841094180069</v>
      </c>
      <c r="BQ335">
        <f t="shared" si="26"/>
        <v>3968</v>
      </c>
      <c r="BR335">
        <f t="shared" si="24"/>
        <v>2.7999841094180069</v>
      </c>
      <c r="BS335">
        <f t="shared" si="24"/>
        <v>3.968</v>
      </c>
      <c r="BT335">
        <f t="shared" si="25"/>
        <v>6.7679841094180073</v>
      </c>
      <c r="CF335" s="25"/>
      <c r="CG335" s="25"/>
      <c r="CH335" s="25"/>
      <c r="CI335" s="25"/>
      <c r="CJ335" s="25"/>
      <c r="CK335" s="25"/>
      <c r="CL335" s="25"/>
      <c r="CM335" s="25"/>
      <c r="CN335" s="25"/>
      <c r="CO335" s="25"/>
      <c r="CP335" s="25"/>
      <c r="CQ335" s="25"/>
      <c r="CR335" s="25"/>
      <c r="CS335" s="25"/>
      <c r="CT335" s="25"/>
      <c r="CU335" s="25"/>
      <c r="CV335" s="25"/>
      <c r="CW335" s="25"/>
      <c r="CX335" s="25"/>
      <c r="CY335" s="25"/>
    </row>
    <row r="336" spans="1:103">
      <c r="A336" t="s">
        <v>177</v>
      </c>
      <c r="B336" t="s">
        <v>1090</v>
      </c>
      <c r="C336" t="s">
        <v>164</v>
      </c>
      <c r="D336" t="s">
        <v>172</v>
      </c>
      <c r="E336" t="s">
        <v>959</v>
      </c>
      <c r="F336" t="s">
        <v>209</v>
      </c>
      <c r="G336" t="s">
        <v>287</v>
      </c>
      <c r="H336">
        <v>11.13414</v>
      </c>
      <c r="I336">
        <v>8.2315900000000006</v>
      </c>
      <c r="J336">
        <v>721</v>
      </c>
      <c r="K336" t="s">
        <v>117</v>
      </c>
      <c r="M336" t="s">
        <v>328</v>
      </c>
      <c r="N336" t="s">
        <v>331</v>
      </c>
      <c r="O336">
        <v>2000</v>
      </c>
      <c r="P336" t="s">
        <v>159</v>
      </c>
      <c r="Q336">
        <v>250</v>
      </c>
      <c r="R336">
        <v>4000</v>
      </c>
      <c r="S336" t="s">
        <v>329</v>
      </c>
      <c r="T336">
        <v>2000</v>
      </c>
      <c r="W336">
        <v>2015</v>
      </c>
      <c r="X336">
        <v>1</v>
      </c>
      <c r="Y336" s="19"/>
      <c r="Z336" s="24"/>
      <c r="AA336" s="25"/>
      <c r="AB336" s="26"/>
      <c r="AC336" s="25"/>
      <c r="AD336" s="27"/>
      <c r="AE336" s="27"/>
      <c r="AF336" s="27"/>
      <c r="AG336" s="25"/>
      <c r="AH336" s="25"/>
      <c r="AI336" s="25"/>
      <c r="AJ336" s="28"/>
      <c r="AK336" s="25"/>
      <c r="AL336" s="25"/>
      <c r="AM336" s="29"/>
      <c r="AN336" s="29"/>
      <c r="AO336" s="30"/>
      <c r="AP336" s="30"/>
      <c r="AQ336" s="31"/>
      <c r="AR336" s="28"/>
      <c r="AS336" s="28"/>
      <c r="AT336" t="s">
        <v>158</v>
      </c>
      <c r="AU336">
        <v>4</v>
      </c>
      <c r="AV336" t="s">
        <v>409</v>
      </c>
      <c r="AW336" t="s">
        <v>1006</v>
      </c>
      <c r="AX336" t="s">
        <v>1091</v>
      </c>
      <c r="AY336" s="19" t="s">
        <v>395</v>
      </c>
      <c r="AZ336" s="19" t="s">
        <v>395</v>
      </c>
      <c r="BA336" s="21" t="s">
        <v>403</v>
      </c>
      <c r="BB336" s="22">
        <v>42193</v>
      </c>
      <c r="BC336" s="15">
        <v>42287</v>
      </c>
      <c r="BD336" t="s">
        <v>161</v>
      </c>
      <c r="BE336">
        <v>42</v>
      </c>
      <c r="BF336">
        <v>41</v>
      </c>
      <c r="BG336">
        <v>5.52</v>
      </c>
      <c r="BH336">
        <v>4.66</v>
      </c>
      <c r="BI336">
        <v>0.7</v>
      </c>
      <c r="BJ336">
        <v>0.23699999999999999</v>
      </c>
      <c r="BK336">
        <v>6.9000000000000006E-2</v>
      </c>
      <c r="BL336">
        <v>9.6</v>
      </c>
      <c r="BM336">
        <f t="shared" si="23"/>
        <v>77.450980392156865</v>
      </c>
      <c r="BN336">
        <v>0.17</v>
      </c>
      <c r="BO336">
        <v>15</v>
      </c>
      <c r="BP336">
        <f t="shared" si="27"/>
        <v>4265.007817506088</v>
      </c>
      <c r="BQ336">
        <f t="shared" si="26"/>
        <v>2943.9999999999995</v>
      </c>
      <c r="BR336">
        <f t="shared" si="24"/>
        <v>4.2650078175060884</v>
      </c>
      <c r="BS336">
        <f t="shared" si="24"/>
        <v>2.9439999999999995</v>
      </c>
      <c r="BT336">
        <f t="shared" si="25"/>
        <v>7.2090078175060874</v>
      </c>
      <c r="BU336">
        <v>2.0078662733529993</v>
      </c>
      <c r="BV336">
        <v>0.2082773016620228</v>
      </c>
      <c r="BW336">
        <v>1.9892355884113022</v>
      </c>
      <c r="BX336">
        <v>0.515825513284079</v>
      </c>
      <c r="BY336">
        <v>0.21253349741561561</v>
      </c>
      <c r="BZ336">
        <v>0.14717613760730847</v>
      </c>
      <c r="CA336">
        <v>3.3242150309685075</v>
      </c>
      <c r="CB336">
        <v>136.71715297811261</v>
      </c>
      <c r="CC336">
        <v>122.44240240734284</v>
      </c>
      <c r="CD336">
        <v>9.7265723357223077</v>
      </c>
      <c r="CE336">
        <v>4.1598159406881914</v>
      </c>
      <c r="CF336" s="25"/>
      <c r="CG336" s="25"/>
      <c r="CH336" s="25"/>
      <c r="CI336" s="25"/>
      <c r="CJ336" s="25"/>
      <c r="CK336" s="25"/>
      <c r="CL336" s="25"/>
      <c r="CM336" s="25"/>
      <c r="CN336" s="25"/>
      <c r="CO336" s="25"/>
      <c r="CP336" s="25"/>
      <c r="CQ336" s="25"/>
      <c r="CR336" s="25"/>
      <c r="CS336" s="25"/>
      <c r="CT336" s="25"/>
      <c r="CU336" s="25"/>
      <c r="CV336" s="25"/>
      <c r="CW336" s="25"/>
      <c r="CX336" s="25"/>
      <c r="CY336" s="25"/>
    </row>
    <row r="337" spans="1:103">
      <c r="A337" t="s">
        <v>177</v>
      </c>
      <c r="B337" t="s">
        <v>1090</v>
      </c>
      <c r="C337" t="s">
        <v>164</v>
      </c>
      <c r="D337" t="s">
        <v>172</v>
      </c>
      <c r="E337" t="s">
        <v>959</v>
      </c>
      <c r="F337" t="s">
        <v>209</v>
      </c>
      <c r="G337" t="s">
        <v>287</v>
      </c>
      <c r="H337">
        <v>11.13414</v>
      </c>
      <c r="I337">
        <v>8.2315900000000006</v>
      </c>
      <c r="J337">
        <v>721</v>
      </c>
      <c r="K337" t="s">
        <v>117</v>
      </c>
      <c r="M337" t="s">
        <v>328</v>
      </c>
      <c r="N337" t="s">
        <v>331</v>
      </c>
      <c r="O337">
        <v>2000</v>
      </c>
      <c r="P337" t="s">
        <v>159</v>
      </c>
      <c r="Q337">
        <v>250</v>
      </c>
      <c r="R337">
        <v>4000</v>
      </c>
      <c r="S337" t="s">
        <v>329</v>
      </c>
      <c r="T337">
        <v>2000</v>
      </c>
      <c r="W337">
        <v>2015</v>
      </c>
      <c r="X337">
        <v>1</v>
      </c>
      <c r="Y337" s="19"/>
      <c r="Z337" s="24"/>
      <c r="AA337" s="25"/>
      <c r="AB337" s="26"/>
      <c r="AC337" s="25"/>
      <c r="AD337" s="27"/>
      <c r="AE337" s="27"/>
      <c r="AF337" s="27"/>
      <c r="AG337" s="25"/>
      <c r="AH337" s="25"/>
      <c r="AI337" s="25"/>
      <c r="AJ337" s="28"/>
      <c r="AK337" s="25"/>
      <c r="AL337" s="25"/>
      <c r="AM337" s="29"/>
      <c r="AN337" s="29"/>
      <c r="AO337" s="30"/>
      <c r="AP337" s="30"/>
      <c r="AQ337" s="31"/>
      <c r="AR337" s="28"/>
      <c r="AS337" s="28"/>
      <c r="AT337" t="s">
        <v>159</v>
      </c>
      <c r="AU337">
        <v>5</v>
      </c>
      <c r="AV337" t="s">
        <v>409</v>
      </c>
      <c r="AW337" t="s">
        <v>1006</v>
      </c>
      <c r="AX337" t="s">
        <v>1091</v>
      </c>
      <c r="AY337" s="19" t="s">
        <v>395</v>
      </c>
      <c r="AZ337" s="19" t="s">
        <v>395</v>
      </c>
      <c r="BA337" s="21" t="s">
        <v>403</v>
      </c>
      <c r="BB337" s="22">
        <v>42193</v>
      </c>
      <c r="BC337" s="15">
        <v>42287</v>
      </c>
      <c r="BD337" t="s">
        <v>161</v>
      </c>
      <c r="BE337">
        <v>43</v>
      </c>
      <c r="BF337">
        <v>39</v>
      </c>
      <c r="BG337">
        <v>8.32</v>
      </c>
      <c r="BH337">
        <v>5.0599999999999996</v>
      </c>
      <c r="BI337">
        <v>0.98</v>
      </c>
      <c r="BJ337">
        <v>0.71899999999999997</v>
      </c>
      <c r="BK337">
        <v>0.11600000000000001</v>
      </c>
      <c r="BL337">
        <v>10.1</v>
      </c>
      <c r="BM337">
        <f t="shared" si="23"/>
        <v>86.107784431137731</v>
      </c>
      <c r="BN337">
        <v>0.14299999999999999</v>
      </c>
      <c r="BO337">
        <v>28</v>
      </c>
      <c r="BP337">
        <f t="shared" si="27"/>
        <v>5120.2502602637869</v>
      </c>
      <c r="BQ337">
        <f t="shared" si="26"/>
        <v>4437.333333333333</v>
      </c>
      <c r="BR337">
        <f t="shared" si="24"/>
        <v>5.1202502602637869</v>
      </c>
      <c r="BS337">
        <f t="shared" si="24"/>
        <v>4.4373333333333331</v>
      </c>
      <c r="BT337">
        <f t="shared" si="25"/>
        <v>9.5575835935971192</v>
      </c>
      <c r="BU337">
        <v>2.0583090379008748</v>
      </c>
      <c r="BV337">
        <v>0.22062130255442719</v>
      </c>
      <c r="BW337">
        <v>2.0934841989372979</v>
      </c>
      <c r="BX337">
        <v>0.39493518229697566</v>
      </c>
      <c r="BY337">
        <v>0.17808678984962056</v>
      </c>
      <c r="BZ337">
        <v>0.13459373304532346</v>
      </c>
      <c r="CA337">
        <v>3.0945321810159276</v>
      </c>
      <c r="CB337">
        <v>183.69557811999729</v>
      </c>
      <c r="CC337">
        <v>73.705628703403349</v>
      </c>
      <c r="CD337">
        <v>6.8361853361918943</v>
      </c>
      <c r="CE337">
        <v>2.5337103314864002</v>
      </c>
      <c r="CF337" s="25"/>
      <c r="CG337" s="25"/>
      <c r="CH337" s="25"/>
      <c r="CI337" s="25"/>
      <c r="CJ337" s="25"/>
      <c r="CK337" s="25"/>
      <c r="CL337" s="25"/>
      <c r="CM337" s="25"/>
      <c r="CN337" s="25"/>
      <c r="CO337" s="25"/>
      <c r="CP337" s="25"/>
      <c r="CQ337" s="25"/>
      <c r="CR337" s="25"/>
      <c r="CS337" s="25"/>
      <c r="CT337" s="25"/>
      <c r="CU337" s="25"/>
      <c r="CV337" s="25"/>
      <c r="CW337" s="25"/>
      <c r="CX337" s="25"/>
      <c r="CY337" s="25"/>
    </row>
    <row r="338" spans="1:103">
      <c r="A338" t="s">
        <v>177</v>
      </c>
      <c r="B338" t="s">
        <v>1090</v>
      </c>
      <c r="C338" t="s">
        <v>164</v>
      </c>
      <c r="D338" t="s">
        <v>172</v>
      </c>
      <c r="E338" t="s">
        <v>959</v>
      </c>
      <c r="F338" t="s">
        <v>209</v>
      </c>
      <c r="G338" t="s">
        <v>287</v>
      </c>
      <c r="H338">
        <v>11.13414</v>
      </c>
      <c r="I338">
        <v>8.2315900000000006</v>
      </c>
      <c r="J338">
        <v>721</v>
      </c>
      <c r="K338" t="s">
        <v>117</v>
      </c>
      <c r="M338" t="s">
        <v>328</v>
      </c>
      <c r="N338" t="s">
        <v>331</v>
      </c>
      <c r="O338">
        <v>2000</v>
      </c>
      <c r="P338" t="s">
        <v>159</v>
      </c>
      <c r="Q338">
        <v>250</v>
      </c>
      <c r="R338">
        <v>4000</v>
      </c>
      <c r="S338" t="s">
        <v>329</v>
      </c>
      <c r="T338">
        <v>2000</v>
      </c>
      <c r="W338">
        <v>2015</v>
      </c>
      <c r="X338">
        <v>1</v>
      </c>
      <c r="Y338" s="19"/>
      <c r="Z338" s="24"/>
      <c r="AA338" s="25"/>
      <c r="AB338" s="26"/>
      <c r="AC338" s="25"/>
      <c r="AD338" s="27"/>
      <c r="AE338" s="27"/>
      <c r="AF338" s="27"/>
      <c r="AG338" s="25"/>
      <c r="AH338" s="25"/>
      <c r="AI338" s="25"/>
      <c r="AJ338" s="28"/>
      <c r="AK338" s="25"/>
      <c r="AL338" s="25"/>
      <c r="AM338" s="29"/>
      <c r="AN338" s="29"/>
      <c r="AO338" s="30"/>
      <c r="AP338" s="30"/>
      <c r="AQ338" s="31"/>
      <c r="AR338" s="28"/>
      <c r="AS338" s="28"/>
      <c r="AT338" t="s">
        <v>160</v>
      </c>
      <c r="AU338">
        <v>6</v>
      </c>
      <c r="AV338" t="s">
        <v>409</v>
      </c>
      <c r="AW338" t="s">
        <v>1006</v>
      </c>
      <c r="AX338" t="s">
        <v>1091</v>
      </c>
      <c r="AY338" s="19" t="s">
        <v>395</v>
      </c>
      <c r="AZ338" s="19" t="s">
        <v>395</v>
      </c>
      <c r="BA338" s="21" t="s">
        <v>403</v>
      </c>
      <c r="BB338" s="22">
        <v>42193</v>
      </c>
      <c r="BC338" s="15">
        <v>42287</v>
      </c>
      <c r="BD338" t="s">
        <v>161</v>
      </c>
      <c r="BE338">
        <v>46</v>
      </c>
      <c r="BF338">
        <v>32</v>
      </c>
      <c r="BG338">
        <v>8.76</v>
      </c>
      <c r="BH338">
        <v>5.4</v>
      </c>
      <c r="BI338">
        <v>1</v>
      </c>
      <c r="BJ338">
        <v>0.56499999999999995</v>
      </c>
      <c r="BK338">
        <v>0.105</v>
      </c>
      <c r="BL338">
        <v>9.5</v>
      </c>
      <c r="BM338">
        <f t="shared" si="23"/>
        <v>84.328358208955223</v>
      </c>
      <c r="BN338">
        <v>0.151</v>
      </c>
      <c r="BO338">
        <v>26</v>
      </c>
      <c r="BP338">
        <f t="shared" si="27"/>
        <v>5387.0939420544337</v>
      </c>
      <c r="BQ338">
        <f t="shared" si="26"/>
        <v>4671.9999999999991</v>
      </c>
      <c r="BR338">
        <f t="shared" si="24"/>
        <v>5.3870939420544337</v>
      </c>
      <c r="BS338">
        <f t="shared" si="24"/>
        <v>4.6719999999999988</v>
      </c>
      <c r="BT338">
        <f t="shared" si="25"/>
        <v>10.059093942054432</v>
      </c>
      <c r="BU338">
        <v>2.2913385826771657</v>
      </c>
      <c r="BV338">
        <v>0.21657904553425228</v>
      </c>
      <c r="BW338">
        <v>2.1411658859300835</v>
      </c>
      <c r="BX338">
        <v>0.51851901831837754</v>
      </c>
      <c r="BY338">
        <v>0.22664181649986456</v>
      </c>
      <c r="BZ338">
        <v>0.16231222762530639</v>
      </c>
      <c r="CA338">
        <v>3.6316592451070098</v>
      </c>
      <c r="CB338">
        <v>171.68188309446947</v>
      </c>
      <c r="CC338">
        <v>68.696873940855625</v>
      </c>
      <c r="CD338">
        <v>10.910023540880729</v>
      </c>
      <c r="CE338">
        <v>21.527322555442982</v>
      </c>
      <c r="CF338" s="25"/>
      <c r="CG338" s="25"/>
      <c r="CH338" s="25"/>
      <c r="CI338" s="25"/>
      <c r="CJ338" s="25"/>
      <c r="CK338" s="25"/>
      <c r="CL338" s="25"/>
      <c r="CM338" s="25"/>
      <c r="CN338" s="25"/>
      <c r="CO338" s="25"/>
      <c r="CP338" s="25"/>
      <c r="CQ338" s="25"/>
      <c r="CR338" s="25"/>
      <c r="CS338" s="25"/>
      <c r="CT338" s="25"/>
      <c r="CU338" s="25"/>
      <c r="CV338" s="25"/>
      <c r="CW338" s="25"/>
      <c r="CX338" s="25"/>
      <c r="CY338" s="25"/>
    </row>
    <row r="339" spans="1:103">
      <c r="A339" t="s">
        <v>177</v>
      </c>
      <c r="B339" t="s">
        <v>1090</v>
      </c>
      <c r="C339" t="s">
        <v>164</v>
      </c>
      <c r="D339" t="s">
        <v>172</v>
      </c>
      <c r="E339" t="s">
        <v>959</v>
      </c>
      <c r="F339" t="s">
        <v>210</v>
      </c>
      <c r="G339" t="s">
        <v>288</v>
      </c>
      <c r="H339">
        <v>11.12717</v>
      </c>
      <c r="I339">
        <v>8.2367899999999992</v>
      </c>
      <c r="J339">
        <v>714</v>
      </c>
      <c r="K339" t="s">
        <v>118</v>
      </c>
      <c r="M339" t="s">
        <v>359</v>
      </c>
      <c r="N339" t="s">
        <v>346</v>
      </c>
      <c r="O339">
        <v>1625</v>
      </c>
      <c r="P339" t="s">
        <v>159</v>
      </c>
      <c r="Q339">
        <v>225</v>
      </c>
      <c r="R339">
        <v>3800</v>
      </c>
      <c r="S339" t="s">
        <v>329</v>
      </c>
      <c r="T339">
        <v>1700</v>
      </c>
      <c r="U339" t="s">
        <v>332</v>
      </c>
      <c r="V339">
        <v>800</v>
      </c>
      <c r="W339">
        <v>2015</v>
      </c>
      <c r="X339">
        <v>1</v>
      </c>
      <c r="Y339" s="19" t="s">
        <v>395</v>
      </c>
      <c r="Z339" s="24">
        <v>5.6</v>
      </c>
      <c r="AA339" s="25">
        <v>0.65550203189599199</v>
      </c>
      <c r="AB339" s="26">
        <v>5.4324263915113059E-2</v>
      </c>
      <c r="AC339" s="25">
        <v>10.65888</v>
      </c>
      <c r="AD339" s="27">
        <v>36.799999999999997</v>
      </c>
      <c r="AE339" s="27">
        <v>32.800000000000011</v>
      </c>
      <c r="AF339" s="27">
        <v>30.4</v>
      </c>
      <c r="AG339" s="25">
        <v>2.9518585371774209</v>
      </c>
      <c r="AH339" s="25">
        <v>0.28267384057645201</v>
      </c>
      <c r="AI339" s="25">
        <v>0.10798830565255524</v>
      </c>
      <c r="AJ339" s="28">
        <v>5.6420074873502514E-2</v>
      </c>
      <c r="AK339" s="25">
        <v>0</v>
      </c>
      <c r="AL339" s="25">
        <f t="shared" si="5"/>
        <v>3.3989407582799305</v>
      </c>
      <c r="AM339" s="29">
        <v>3.2847719585688924</v>
      </c>
      <c r="AN339" s="29">
        <v>5.1169392997161003</v>
      </c>
      <c r="AO339" s="30">
        <v>24.282210055132591</v>
      </c>
      <c r="AP339" s="30">
        <v>111.66266795842694</v>
      </c>
      <c r="AQ339" s="31">
        <v>1.5006687767698701</v>
      </c>
      <c r="AR339" s="28">
        <v>3.1651499999999999E-2</v>
      </c>
      <c r="AS339" s="28">
        <v>9.7399799999999992</v>
      </c>
      <c r="AT339" t="s">
        <v>155</v>
      </c>
      <c r="AU339">
        <v>1</v>
      </c>
      <c r="AV339" t="s">
        <v>409</v>
      </c>
      <c r="AW339" t="s">
        <v>1006</v>
      </c>
      <c r="AX339" t="s">
        <v>1091</v>
      </c>
      <c r="AY339" s="19" t="s">
        <v>395</v>
      </c>
      <c r="AZ339" s="19" t="s">
        <v>395</v>
      </c>
      <c r="BA339" s="21" t="s">
        <v>403</v>
      </c>
      <c r="BB339" s="22">
        <v>42193</v>
      </c>
      <c r="BC339" s="15">
        <v>42287</v>
      </c>
      <c r="BD339" t="s">
        <v>161</v>
      </c>
      <c r="BE339">
        <v>43</v>
      </c>
      <c r="BF339">
        <v>35</v>
      </c>
      <c r="BG339">
        <v>4.92</v>
      </c>
      <c r="BH339">
        <v>1.28</v>
      </c>
      <c r="BI339">
        <v>0.44</v>
      </c>
      <c r="BJ339">
        <v>0.24</v>
      </c>
      <c r="BK339">
        <v>8.1000000000000003E-2</v>
      </c>
      <c r="BL339">
        <v>9.3000000000000007</v>
      </c>
      <c r="BM339">
        <f t="shared" si="23"/>
        <v>74.766355140186917</v>
      </c>
      <c r="BN339">
        <v>0.35799999999999998</v>
      </c>
      <c r="BO339">
        <v>21</v>
      </c>
      <c r="BP339">
        <f t="shared" si="27"/>
        <v>1134.6502962555739</v>
      </c>
      <c r="BQ339">
        <f t="shared" si="26"/>
        <v>2623.9999999999995</v>
      </c>
      <c r="BR339">
        <f t="shared" si="24"/>
        <v>1.134650296255574</v>
      </c>
      <c r="BS339">
        <f t="shared" si="24"/>
        <v>2.6239999999999997</v>
      </c>
      <c r="BT339">
        <f t="shared" si="25"/>
        <v>3.7586502962555737</v>
      </c>
      <c r="BU339">
        <v>2.0239024390243907</v>
      </c>
      <c r="BV339">
        <v>0.22741191390628063</v>
      </c>
      <c r="BW339">
        <v>2.3161670482316925</v>
      </c>
      <c r="BX339">
        <v>0.44571253231939617</v>
      </c>
      <c r="BY339">
        <v>0.16372698421517423</v>
      </c>
      <c r="BZ339">
        <v>0.15640448231804546</v>
      </c>
      <c r="CA339">
        <v>3.4853281815732529</v>
      </c>
      <c r="CB339">
        <v>149.11589002002574</v>
      </c>
      <c r="CC339">
        <v>44.236750395079682</v>
      </c>
      <c r="CD339">
        <v>10.583569014483176</v>
      </c>
      <c r="CE339">
        <v>4.5641903486196975</v>
      </c>
      <c r="CF339" s="25">
        <v>0.922752808988764</v>
      </c>
      <c r="CG339" s="25">
        <v>6.9475655430711616E-2</v>
      </c>
      <c r="CH339" s="25">
        <v>1.3993828588173485</v>
      </c>
      <c r="CI339" s="25">
        <v>0.53680286890072093</v>
      </c>
      <c r="CJ339" s="25">
        <v>0.14990987537052552</v>
      </c>
      <c r="CK339" s="25">
        <v>10.49410728117625</v>
      </c>
      <c r="CL339" s="25">
        <v>67.068459390863637</v>
      </c>
      <c r="CM339" s="25">
        <v>3.8527343966109768</v>
      </c>
      <c r="CN339" s="25">
        <v>197.44515827107813</v>
      </c>
      <c r="CO339" s="25">
        <v>10.295661801175088</v>
      </c>
      <c r="CP339" s="25">
        <v>1.6000939849624058</v>
      </c>
      <c r="CQ339" s="25">
        <v>0.23167293233082709</v>
      </c>
      <c r="CR339" s="25">
        <v>0.29511477135166547</v>
      </c>
      <c r="CS339" s="25">
        <v>0.14566257188309489</v>
      </c>
      <c r="CT339" s="25">
        <v>3.8445624484714773E-2</v>
      </c>
      <c r="CU339" s="25">
        <v>19.296281088108167</v>
      </c>
      <c r="CV339" s="25">
        <v>6.0613018952280093</v>
      </c>
      <c r="CW339" s="25">
        <v>1.834158702747466</v>
      </c>
      <c r="CX339" s="25">
        <v>18.817805744926176</v>
      </c>
      <c r="CY339" s="25">
        <v>12.405924564640653</v>
      </c>
    </row>
    <row r="340" spans="1:103">
      <c r="A340" t="s">
        <v>177</v>
      </c>
      <c r="B340" t="s">
        <v>1090</v>
      </c>
      <c r="C340" t="s">
        <v>164</v>
      </c>
      <c r="D340" t="s">
        <v>172</v>
      </c>
      <c r="E340" t="s">
        <v>959</v>
      </c>
      <c r="F340" t="s">
        <v>210</v>
      </c>
      <c r="G340" t="s">
        <v>288</v>
      </c>
      <c r="H340">
        <v>11.12717</v>
      </c>
      <c r="I340">
        <v>8.2367899999999992</v>
      </c>
      <c r="J340">
        <v>714</v>
      </c>
      <c r="K340" t="s">
        <v>118</v>
      </c>
      <c r="M340" t="s">
        <v>359</v>
      </c>
      <c r="N340" t="s">
        <v>346</v>
      </c>
      <c r="O340">
        <v>1625</v>
      </c>
      <c r="P340" t="s">
        <v>159</v>
      </c>
      <c r="Q340">
        <v>225</v>
      </c>
      <c r="R340">
        <v>3800</v>
      </c>
      <c r="S340" t="s">
        <v>329</v>
      </c>
      <c r="T340">
        <v>1700</v>
      </c>
      <c r="U340" t="s">
        <v>332</v>
      </c>
      <c r="V340">
        <v>800</v>
      </c>
      <c r="W340">
        <v>2015</v>
      </c>
      <c r="X340">
        <v>1</v>
      </c>
      <c r="Y340" s="19"/>
      <c r="Z340" s="24"/>
      <c r="AA340" s="25"/>
      <c r="AB340" s="26"/>
      <c r="AC340" s="25"/>
      <c r="AD340" s="27"/>
      <c r="AE340" s="27"/>
      <c r="AF340" s="27"/>
      <c r="AG340" s="25"/>
      <c r="AH340" s="25"/>
      <c r="AI340" s="25"/>
      <c r="AJ340" s="28"/>
      <c r="AK340" s="25"/>
      <c r="AL340" s="25"/>
      <c r="AM340" s="29"/>
      <c r="AN340" s="29"/>
      <c r="AO340" s="30"/>
      <c r="AP340" s="30"/>
      <c r="AQ340" s="31"/>
      <c r="AR340" s="28"/>
      <c r="AS340" s="28"/>
      <c r="AT340" t="s">
        <v>156</v>
      </c>
      <c r="AU340">
        <v>2</v>
      </c>
      <c r="AV340" t="s">
        <v>409</v>
      </c>
      <c r="AW340" t="s">
        <v>1006</v>
      </c>
      <c r="AX340" t="s">
        <v>1091</v>
      </c>
      <c r="AY340" s="19" t="s">
        <v>395</v>
      </c>
      <c r="AZ340" s="19" t="s">
        <v>395</v>
      </c>
      <c r="BA340" s="21" t="s">
        <v>403</v>
      </c>
      <c r="BB340" s="22">
        <v>42193</v>
      </c>
      <c r="BC340" s="15">
        <v>42287</v>
      </c>
      <c r="BD340" t="s">
        <v>161</v>
      </c>
      <c r="BE340">
        <v>45</v>
      </c>
      <c r="BF340">
        <v>49</v>
      </c>
      <c r="BG340">
        <v>7.28</v>
      </c>
      <c r="BH340">
        <v>7.5</v>
      </c>
      <c r="BI340">
        <v>1.06</v>
      </c>
      <c r="BJ340">
        <v>0.47499999999999998</v>
      </c>
      <c r="BK340">
        <v>9.9000000000000005E-2</v>
      </c>
      <c r="BL340">
        <v>9.8000000000000007</v>
      </c>
      <c r="BM340">
        <f t="shared" si="23"/>
        <v>82.752613240418114</v>
      </c>
      <c r="BN340">
        <v>0.60299999999999998</v>
      </c>
      <c r="BO340">
        <v>29</v>
      </c>
      <c r="BP340">
        <f t="shared" si="27"/>
        <v>7317.9271708683482</v>
      </c>
      <c r="BQ340">
        <f t="shared" si="26"/>
        <v>3882.666666666667</v>
      </c>
      <c r="BR340">
        <f t="shared" si="24"/>
        <v>7.317927170868348</v>
      </c>
      <c r="BS340">
        <f t="shared" si="24"/>
        <v>3.8826666666666672</v>
      </c>
      <c r="BT340">
        <f t="shared" si="25"/>
        <v>11.200593837535015</v>
      </c>
      <c r="BU340">
        <v>1.8371287128712872</v>
      </c>
      <c r="BV340">
        <v>0.23397533020124733</v>
      </c>
      <c r="BW340">
        <v>2.8194674129589612</v>
      </c>
      <c r="BX340">
        <v>0.46063818692978958</v>
      </c>
      <c r="BY340">
        <v>0.23694540192811503</v>
      </c>
      <c r="BZ340">
        <v>0.15619476514482766</v>
      </c>
      <c r="CA340">
        <v>3.7306988789121851</v>
      </c>
      <c r="CB340">
        <v>178.03840380484732</v>
      </c>
      <c r="CC340">
        <v>55.913592319798369</v>
      </c>
      <c r="CD340">
        <v>7.9830933995598805</v>
      </c>
      <c r="CE340">
        <v>4.3294002903983513</v>
      </c>
      <c r="CF340" s="25">
        <v>0.61228230980751597</v>
      </c>
      <c r="CG340" s="25">
        <v>4.5123739688359303E-2</v>
      </c>
      <c r="CH340" s="25">
        <v>1.3322499248699129</v>
      </c>
      <c r="CI340" s="25">
        <v>0.54316497697658117</v>
      </c>
      <c r="CJ340" s="25">
        <v>0.23009509315743559</v>
      </c>
      <c r="CK340" s="25">
        <v>10.218923930905277</v>
      </c>
      <c r="CL340" s="25">
        <v>120.13626663831981</v>
      </c>
      <c r="CM340" s="25">
        <v>3.8983964339041437</v>
      </c>
      <c r="CN340" s="25">
        <v>167.41158672700467</v>
      </c>
      <c r="CO340" s="25">
        <v>11.727597689071246</v>
      </c>
      <c r="CP340" s="25">
        <v>1.6949771689497715</v>
      </c>
      <c r="CQ340" s="25">
        <v>0.26858447488584475</v>
      </c>
      <c r="CR340" s="25">
        <v>0.30847820717305208</v>
      </c>
      <c r="CS340" s="25">
        <v>0.36056445235477025</v>
      </c>
      <c r="CT340" s="25">
        <v>5.8253544185752196E-2</v>
      </c>
      <c r="CU340" s="25">
        <v>16.176258816238366</v>
      </c>
      <c r="CV340" s="25">
        <v>5.8819908304322253</v>
      </c>
      <c r="CW340" s="25">
        <v>1.7798989157117748</v>
      </c>
      <c r="CX340" s="25">
        <v>55.629864208318843</v>
      </c>
      <c r="CY340" s="25">
        <v>12.038920976646919</v>
      </c>
    </row>
    <row r="341" spans="1:103">
      <c r="A341" t="s">
        <v>177</v>
      </c>
      <c r="B341" t="s">
        <v>1090</v>
      </c>
      <c r="C341" t="s">
        <v>164</v>
      </c>
      <c r="D341" t="s">
        <v>172</v>
      </c>
      <c r="E341" t="s">
        <v>959</v>
      </c>
      <c r="F341" t="s">
        <v>210</v>
      </c>
      <c r="G341" t="s">
        <v>288</v>
      </c>
      <c r="H341">
        <v>11.12717</v>
      </c>
      <c r="I341">
        <v>8.2367899999999992</v>
      </c>
      <c r="J341">
        <v>714</v>
      </c>
      <c r="K341" t="s">
        <v>118</v>
      </c>
      <c r="M341" t="s">
        <v>359</v>
      </c>
      <c r="N341" t="s">
        <v>346</v>
      </c>
      <c r="O341">
        <v>1625</v>
      </c>
      <c r="P341" t="s">
        <v>159</v>
      </c>
      <c r="Q341">
        <v>225</v>
      </c>
      <c r="R341">
        <v>3800</v>
      </c>
      <c r="S341" t="s">
        <v>329</v>
      </c>
      <c r="T341">
        <v>1700</v>
      </c>
      <c r="U341" t="s">
        <v>332</v>
      </c>
      <c r="V341">
        <v>800</v>
      </c>
      <c r="W341">
        <v>2015</v>
      </c>
      <c r="X341">
        <v>1</v>
      </c>
      <c r="Y341" s="19"/>
      <c r="Z341" s="24"/>
      <c r="AA341" s="25"/>
      <c r="AB341" s="26"/>
      <c r="AC341" s="25"/>
      <c r="AD341" s="27"/>
      <c r="AE341" s="27"/>
      <c r="AF341" s="27"/>
      <c r="AG341" s="25"/>
      <c r="AH341" s="25"/>
      <c r="AI341" s="25"/>
      <c r="AJ341" s="28"/>
      <c r="AK341" s="25"/>
      <c r="AL341" s="25"/>
      <c r="AM341" s="29"/>
      <c r="AN341" s="29"/>
      <c r="AO341" s="30"/>
      <c r="AP341" s="30"/>
      <c r="AQ341" s="31"/>
      <c r="AR341" s="28"/>
      <c r="AS341" s="28"/>
      <c r="AT341" t="s">
        <v>157</v>
      </c>
      <c r="AU341">
        <v>3</v>
      </c>
      <c r="AV341" t="s">
        <v>409</v>
      </c>
      <c r="AW341" t="s">
        <v>1006</v>
      </c>
      <c r="AX341" t="s">
        <v>1091</v>
      </c>
      <c r="AY341" s="19" t="s">
        <v>395</v>
      </c>
      <c r="AZ341" s="19" t="s">
        <v>395</v>
      </c>
      <c r="BA341" s="21" t="s">
        <v>403</v>
      </c>
      <c r="BB341" s="22">
        <v>42193</v>
      </c>
      <c r="BC341" s="15">
        <v>42287</v>
      </c>
      <c r="BD341" t="s">
        <v>161</v>
      </c>
      <c r="BE341">
        <v>38</v>
      </c>
      <c r="BF341">
        <v>39</v>
      </c>
      <c r="BG341">
        <v>10.220000000000001</v>
      </c>
      <c r="BH341">
        <v>7.98</v>
      </c>
      <c r="BI341">
        <v>1.34</v>
      </c>
      <c r="BJ341">
        <v>0.59699999999999998</v>
      </c>
      <c r="BK341">
        <v>0.06</v>
      </c>
      <c r="BL341">
        <v>10</v>
      </c>
      <c r="BM341">
        <f t="shared" si="23"/>
        <v>90.867579908675793</v>
      </c>
      <c r="BN341">
        <v>0.26800000000000002</v>
      </c>
      <c r="BO341">
        <v>30</v>
      </c>
      <c r="BP341">
        <f t="shared" si="27"/>
        <v>8530.8622078968565</v>
      </c>
      <c r="BQ341">
        <f t="shared" si="26"/>
        <v>5450.6666666666661</v>
      </c>
      <c r="BR341">
        <f t="shared" si="24"/>
        <v>8.5308622078968561</v>
      </c>
      <c r="BS341">
        <f t="shared" si="24"/>
        <v>5.4506666666666659</v>
      </c>
      <c r="BT341">
        <f t="shared" si="25"/>
        <v>13.981528874563523</v>
      </c>
      <c r="BU341">
        <v>2.5430528375733856</v>
      </c>
      <c r="BV341">
        <v>0.28983238906985864</v>
      </c>
      <c r="BW341">
        <v>2.7283689131345872</v>
      </c>
      <c r="BX341">
        <v>0.44107050015719346</v>
      </c>
      <c r="BY341">
        <v>0.18983797464268543</v>
      </c>
      <c r="BZ341">
        <v>0.19706519147409934</v>
      </c>
      <c r="CA341">
        <v>5.3205925166622832</v>
      </c>
      <c r="CB341">
        <v>205.39609063293688</v>
      </c>
      <c r="CC341">
        <v>61.719396029408195</v>
      </c>
      <c r="CD341">
        <v>14.508239653473934</v>
      </c>
      <c r="CE341">
        <v>4.9147125301231682</v>
      </c>
      <c r="CF341" s="25">
        <v>0.847675568743818</v>
      </c>
      <c r="CG341" s="25">
        <v>3.912957467853611E-2</v>
      </c>
      <c r="CH341" s="25">
        <v>1.0587241416564075</v>
      </c>
      <c r="CI341" s="25">
        <v>0.22651576722061836</v>
      </c>
      <c r="CJ341" s="25">
        <v>0.10935004519975638</v>
      </c>
      <c r="CK341" s="25">
        <v>13.571015408598518</v>
      </c>
      <c r="CL341" s="25">
        <v>45.320155536244876</v>
      </c>
      <c r="CM341" s="25">
        <v>8.1219576393439414</v>
      </c>
      <c r="CN341" s="25">
        <v>235.41046295349869</v>
      </c>
      <c r="CO341" s="25">
        <v>6.5211063401965106</v>
      </c>
      <c r="CP341" s="25">
        <v>1.7245480494766892</v>
      </c>
      <c r="CQ341" s="25">
        <v>0.22607040913415793</v>
      </c>
      <c r="CR341" s="25">
        <v>0.27084798252498138</v>
      </c>
      <c r="CS341" s="25">
        <v>0.21967772076804409</v>
      </c>
      <c r="CT341" s="25">
        <v>4.0734310985611408E-2</v>
      </c>
      <c r="CU341" s="25">
        <v>13.065866586745997</v>
      </c>
      <c r="CV341" s="25">
        <v>9.1674723124308883</v>
      </c>
      <c r="CW341" s="25">
        <v>2.8302101927063039</v>
      </c>
      <c r="CX341" s="25">
        <v>18.71492509721535</v>
      </c>
      <c r="CY341" s="25">
        <v>15.565967312616907</v>
      </c>
    </row>
    <row r="342" spans="1:103">
      <c r="A342" t="s">
        <v>177</v>
      </c>
      <c r="B342" t="s">
        <v>1090</v>
      </c>
      <c r="C342" t="s">
        <v>164</v>
      </c>
      <c r="D342" t="s">
        <v>172</v>
      </c>
      <c r="E342" t="s">
        <v>959</v>
      </c>
      <c r="F342" t="s">
        <v>210</v>
      </c>
      <c r="G342" t="s">
        <v>288</v>
      </c>
      <c r="H342">
        <v>11.12717</v>
      </c>
      <c r="I342">
        <v>8.2367899999999992</v>
      </c>
      <c r="J342">
        <v>714</v>
      </c>
      <c r="K342" t="s">
        <v>118</v>
      </c>
      <c r="M342" t="s">
        <v>359</v>
      </c>
      <c r="N342" t="s">
        <v>346</v>
      </c>
      <c r="O342">
        <v>1625</v>
      </c>
      <c r="P342" t="s">
        <v>159</v>
      </c>
      <c r="Q342">
        <v>225</v>
      </c>
      <c r="R342">
        <v>3800</v>
      </c>
      <c r="S342" t="s">
        <v>329</v>
      </c>
      <c r="T342">
        <v>1700</v>
      </c>
      <c r="U342" t="s">
        <v>332</v>
      </c>
      <c r="V342">
        <v>800</v>
      </c>
      <c r="W342">
        <v>2015</v>
      </c>
      <c r="X342">
        <v>1</v>
      </c>
      <c r="Y342" s="19"/>
      <c r="Z342" s="24"/>
      <c r="AA342" s="25"/>
      <c r="AB342" s="26"/>
      <c r="AC342" s="25"/>
      <c r="AD342" s="27"/>
      <c r="AE342" s="27"/>
      <c r="AF342" s="27"/>
      <c r="AG342" s="25"/>
      <c r="AH342" s="25"/>
      <c r="AI342" s="25"/>
      <c r="AJ342" s="28"/>
      <c r="AK342" s="25"/>
      <c r="AL342" s="25"/>
      <c r="AM342" s="29"/>
      <c r="AN342" s="29"/>
      <c r="AO342" s="30"/>
      <c r="AP342" s="30"/>
      <c r="AQ342" s="31"/>
      <c r="AR342" s="28"/>
      <c r="AS342" s="28"/>
      <c r="AT342" t="s">
        <v>158</v>
      </c>
      <c r="AU342">
        <v>4</v>
      </c>
      <c r="AV342" t="s">
        <v>409</v>
      </c>
      <c r="AW342" t="s">
        <v>1006</v>
      </c>
      <c r="AX342" t="s">
        <v>1091</v>
      </c>
      <c r="AY342" s="19" t="s">
        <v>395</v>
      </c>
      <c r="AZ342" s="19" t="s">
        <v>395</v>
      </c>
      <c r="BA342" s="21" t="s">
        <v>403</v>
      </c>
      <c r="BB342" s="22">
        <v>42193</v>
      </c>
      <c r="BC342" s="15">
        <v>42287</v>
      </c>
      <c r="BD342" t="s">
        <v>161</v>
      </c>
      <c r="BE342">
        <v>36</v>
      </c>
      <c r="BF342">
        <v>24</v>
      </c>
      <c r="BG342">
        <v>3.76</v>
      </c>
      <c r="BH342">
        <v>3.74</v>
      </c>
      <c r="BI342">
        <v>0.44</v>
      </c>
      <c r="BJ342">
        <v>0.255</v>
      </c>
      <c r="BK342">
        <v>0.08</v>
      </c>
      <c r="BL342">
        <v>10.3</v>
      </c>
      <c r="BM342">
        <f t="shared" si="23"/>
        <v>76.119402985074629</v>
      </c>
      <c r="BN342">
        <v>0.22500000000000001</v>
      </c>
      <c r="BO342">
        <v>27</v>
      </c>
      <c r="BP342">
        <f t="shared" si="27"/>
        <v>3338.0895522388064</v>
      </c>
      <c r="BQ342">
        <f t="shared" si="26"/>
        <v>2005.333333333333</v>
      </c>
      <c r="BR342">
        <f t="shared" si="24"/>
        <v>3.3380895522388063</v>
      </c>
      <c r="BS342">
        <f t="shared" si="24"/>
        <v>2.0053333333333332</v>
      </c>
      <c r="BT342">
        <f t="shared" si="25"/>
        <v>5.3434228855721395</v>
      </c>
      <c r="BU342">
        <v>2.3386194029850746</v>
      </c>
      <c r="BV342">
        <v>0.3594113569491752</v>
      </c>
      <c r="BW342">
        <v>2.6566954497765449</v>
      </c>
      <c r="BX342">
        <v>0.55089212298674117</v>
      </c>
      <c r="BY342">
        <v>0.22380259565301336</v>
      </c>
      <c r="BZ342">
        <v>0.21015458011134883</v>
      </c>
      <c r="CA342">
        <v>5.6102200032945371</v>
      </c>
      <c r="CB342">
        <v>144.23687152778643</v>
      </c>
      <c r="CC342">
        <v>67.242275721662111</v>
      </c>
      <c r="CD342">
        <v>14.555211938763227</v>
      </c>
      <c r="CE342">
        <v>4.4640425329773592</v>
      </c>
      <c r="CF342" s="25">
        <v>0.49577861163227016</v>
      </c>
      <c r="CG342" s="25">
        <v>2.0361163227016886E-2</v>
      </c>
      <c r="CH342" s="25">
        <v>1.2625150150383695</v>
      </c>
      <c r="CI342" s="25">
        <v>0.32308580166888623</v>
      </c>
      <c r="CJ342" s="25">
        <v>0.11704850811968379</v>
      </c>
      <c r="CK342" s="25">
        <v>8.6307995067189651</v>
      </c>
      <c r="CL342" s="25">
        <v>66.388054730376624</v>
      </c>
      <c r="CM342" s="25">
        <v>3.8136486853410103</v>
      </c>
      <c r="CN342" s="25">
        <v>262.52449471581804</v>
      </c>
      <c r="CO342" s="25">
        <v>6.3257881792824131</v>
      </c>
      <c r="CP342" s="25">
        <v>1.696014828544949</v>
      </c>
      <c r="CQ342" s="25">
        <v>0.2571825764596849</v>
      </c>
      <c r="CR342" s="25">
        <v>0.27111748300510574</v>
      </c>
      <c r="CS342" s="25">
        <v>0.18244398373558796</v>
      </c>
      <c r="CT342" s="25">
        <v>7.5235773525546265E-2</v>
      </c>
      <c r="CU342" s="25">
        <v>10.420175716879619</v>
      </c>
      <c r="CV342" s="25">
        <v>9.1765941754283311</v>
      </c>
      <c r="CW342" s="25">
        <v>2.833026322251285</v>
      </c>
      <c r="CX342" s="25">
        <v>28.314828293433205</v>
      </c>
      <c r="CY342" s="25">
        <v>12.350375648679575</v>
      </c>
    </row>
    <row r="343" spans="1:103">
      <c r="A343" t="s">
        <v>177</v>
      </c>
      <c r="B343" t="s">
        <v>1090</v>
      </c>
      <c r="C343" t="s">
        <v>164</v>
      </c>
      <c r="D343" t="s">
        <v>172</v>
      </c>
      <c r="E343" t="s">
        <v>959</v>
      </c>
      <c r="F343" t="s">
        <v>210</v>
      </c>
      <c r="G343" t="s">
        <v>288</v>
      </c>
      <c r="H343">
        <v>11.12717</v>
      </c>
      <c r="I343">
        <v>8.2367899999999992</v>
      </c>
      <c r="J343">
        <v>714</v>
      </c>
      <c r="K343" t="s">
        <v>118</v>
      </c>
      <c r="M343" t="s">
        <v>359</v>
      </c>
      <c r="N343" t="s">
        <v>346</v>
      </c>
      <c r="O343">
        <v>1625</v>
      </c>
      <c r="P343" t="s">
        <v>159</v>
      </c>
      <c r="Q343">
        <v>225</v>
      </c>
      <c r="R343">
        <v>3800</v>
      </c>
      <c r="S343" t="s">
        <v>329</v>
      </c>
      <c r="T343">
        <v>1700</v>
      </c>
      <c r="U343" t="s">
        <v>332</v>
      </c>
      <c r="V343">
        <v>800</v>
      </c>
      <c r="W343">
        <v>2015</v>
      </c>
      <c r="X343">
        <v>1</v>
      </c>
      <c r="Y343" s="19"/>
      <c r="Z343" s="24"/>
      <c r="AA343" s="25"/>
      <c r="AB343" s="26"/>
      <c r="AC343" s="25"/>
      <c r="AD343" s="27"/>
      <c r="AE343" s="27"/>
      <c r="AF343" s="27"/>
      <c r="AG343" s="25"/>
      <c r="AH343" s="25"/>
      <c r="AI343" s="25"/>
      <c r="AJ343" s="28"/>
      <c r="AK343" s="25"/>
      <c r="AL343" s="25"/>
      <c r="AM343" s="29"/>
      <c r="AN343" s="29"/>
      <c r="AO343" s="30"/>
      <c r="AP343" s="30"/>
      <c r="AQ343" s="31"/>
      <c r="AR343" s="28"/>
      <c r="AS343" s="28"/>
      <c r="AT343" t="s">
        <v>159</v>
      </c>
      <c r="AU343">
        <v>5</v>
      </c>
      <c r="AV343" t="s">
        <v>409</v>
      </c>
      <c r="AW343" t="s">
        <v>1006</v>
      </c>
      <c r="AX343" t="s">
        <v>1091</v>
      </c>
      <c r="AY343" s="19" t="s">
        <v>395</v>
      </c>
      <c r="AZ343" s="19" t="s">
        <v>395</v>
      </c>
      <c r="BA343" s="21" t="s">
        <v>403</v>
      </c>
      <c r="BB343" s="22">
        <v>42193</v>
      </c>
      <c r="BC343" s="15">
        <v>42287</v>
      </c>
      <c r="BD343" t="s">
        <v>161</v>
      </c>
      <c r="BE343">
        <v>40</v>
      </c>
      <c r="BF343">
        <v>34</v>
      </c>
      <c r="BG343">
        <v>9.2200000000000006</v>
      </c>
      <c r="BH343">
        <v>5.34</v>
      </c>
      <c r="BI343">
        <v>0.96</v>
      </c>
      <c r="BJ343">
        <v>0.48299999999999998</v>
      </c>
      <c r="BK343">
        <v>0.10100000000000001</v>
      </c>
      <c r="BL343">
        <v>9.3000000000000007</v>
      </c>
      <c r="BM343">
        <f t="shared" si="23"/>
        <v>82.705479452054803</v>
      </c>
      <c r="BN343">
        <v>0.17399999999999999</v>
      </c>
      <c r="BO343">
        <v>26</v>
      </c>
      <c r="BP343">
        <f t="shared" si="27"/>
        <v>5236.2622884770353</v>
      </c>
      <c r="BQ343">
        <f t="shared" si="26"/>
        <v>4917.333333333333</v>
      </c>
      <c r="BR343">
        <f t="shared" si="24"/>
        <v>5.2362622884770351</v>
      </c>
      <c r="BS343">
        <f t="shared" si="24"/>
        <v>4.9173333333333327</v>
      </c>
      <c r="BT343">
        <f t="shared" si="25"/>
        <v>10.153595621810368</v>
      </c>
      <c r="BU343">
        <v>3.0772811918063314</v>
      </c>
      <c r="BV343">
        <v>0.41604860061559468</v>
      </c>
      <c r="BW343">
        <v>2.8068821161807862</v>
      </c>
      <c r="BX343">
        <v>0.55144321005492503</v>
      </c>
      <c r="BY343">
        <v>0.20653846511548535</v>
      </c>
      <c r="BZ343">
        <v>0.20905488752110193</v>
      </c>
      <c r="CA343">
        <v>4.9764137464418097</v>
      </c>
      <c r="CB343">
        <v>208.17399013940906</v>
      </c>
      <c r="CC343">
        <v>53.668463735438706</v>
      </c>
      <c r="CD343">
        <v>13.53968209773082</v>
      </c>
      <c r="CE343">
        <v>8.4604315500393827</v>
      </c>
      <c r="CF343" s="25">
        <v>0.87450980392156874</v>
      </c>
      <c r="CG343" s="25">
        <v>5.2058823529411775E-2</v>
      </c>
      <c r="CH343" s="25">
        <v>1.0914073761088441</v>
      </c>
      <c r="CI343" s="25">
        <v>0.15170376857655926</v>
      </c>
      <c r="CJ343" s="25">
        <v>0.10333843664469941</v>
      </c>
      <c r="CK343" s="25">
        <v>9.1219352919198471</v>
      </c>
      <c r="CL343" s="25">
        <v>49.743890241051609</v>
      </c>
      <c r="CM343" s="25">
        <v>3.8284446065256508</v>
      </c>
      <c r="CN343" s="25">
        <v>104.5792304488216</v>
      </c>
      <c r="CO343" s="25">
        <v>10.230752197190958</v>
      </c>
      <c r="CP343" s="25">
        <v>1.4695290858725765</v>
      </c>
      <c r="CQ343" s="25">
        <v>0.20309325946445062</v>
      </c>
      <c r="CR343" s="25">
        <v>0.2351345051585749</v>
      </c>
      <c r="CS343" s="25">
        <v>0.21466322204240149</v>
      </c>
      <c r="CT343" s="25">
        <v>7.9813245312069681E-2</v>
      </c>
      <c r="CU343" s="25">
        <v>7.5585517834670064</v>
      </c>
      <c r="CV343" s="25">
        <v>12.035942229278982</v>
      </c>
      <c r="CW343" s="25">
        <v>3.7483545754404863</v>
      </c>
      <c r="CX343" s="25">
        <v>27.640993137348591</v>
      </c>
      <c r="CY343" s="25">
        <v>15.210648971823806</v>
      </c>
    </row>
    <row r="344" spans="1:103">
      <c r="A344" t="s">
        <v>177</v>
      </c>
      <c r="B344" t="s">
        <v>1090</v>
      </c>
      <c r="C344" t="s">
        <v>164</v>
      </c>
      <c r="D344" t="s">
        <v>172</v>
      </c>
      <c r="E344" t="s">
        <v>959</v>
      </c>
      <c r="F344" t="s">
        <v>210</v>
      </c>
      <c r="G344" t="s">
        <v>288</v>
      </c>
      <c r="H344">
        <v>11.12717</v>
      </c>
      <c r="I344">
        <v>8.2367899999999992</v>
      </c>
      <c r="J344">
        <v>714</v>
      </c>
      <c r="K344" t="s">
        <v>118</v>
      </c>
      <c r="M344" t="s">
        <v>359</v>
      </c>
      <c r="N344" t="s">
        <v>346</v>
      </c>
      <c r="O344">
        <v>1625</v>
      </c>
      <c r="P344" t="s">
        <v>159</v>
      </c>
      <c r="Q344">
        <v>225</v>
      </c>
      <c r="R344">
        <v>3800</v>
      </c>
      <c r="S344" t="s">
        <v>329</v>
      </c>
      <c r="T344">
        <v>1700</v>
      </c>
      <c r="U344" t="s">
        <v>332</v>
      </c>
      <c r="V344">
        <v>800</v>
      </c>
      <c r="W344">
        <v>2015</v>
      </c>
      <c r="X344">
        <v>1</v>
      </c>
      <c r="Y344" s="19"/>
      <c r="Z344" s="24"/>
      <c r="AA344" s="25"/>
      <c r="AB344" s="26"/>
      <c r="AC344" s="25"/>
      <c r="AD344" s="27"/>
      <c r="AE344" s="27"/>
      <c r="AF344" s="27"/>
      <c r="AG344" s="25"/>
      <c r="AH344" s="25"/>
      <c r="AI344" s="25"/>
      <c r="AJ344" s="28"/>
      <c r="AK344" s="25"/>
      <c r="AL344" s="25"/>
      <c r="AM344" s="29"/>
      <c r="AN344" s="29"/>
      <c r="AO344" s="30"/>
      <c r="AP344" s="30"/>
      <c r="AQ344" s="31"/>
      <c r="AR344" s="28"/>
      <c r="AS344" s="28"/>
      <c r="AT344" t="s">
        <v>160</v>
      </c>
      <c r="AU344">
        <v>6</v>
      </c>
      <c r="AV344" t="s">
        <v>409</v>
      </c>
      <c r="AW344" t="s">
        <v>1006</v>
      </c>
      <c r="AX344" t="s">
        <v>1091</v>
      </c>
      <c r="AY344" s="19" t="s">
        <v>395</v>
      </c>
      <c r="AZ344" s="19" t="s">
        <v>395</v>
      </c>
      <c r="BA344" s="21" t="s">
        <v>403</v>
      </c>
      <c r="BB344" s="22">
        <v>42193</v>
      </c>
      <c r="BC344" s="15">
        <v>42287</v>
      </c>
      <c r="BD344" t="s">
        <v>161</v>
      </c>
      <c r="BE344">
        <v>39</v>
      </c>
      <c r="BF344">
        <v>37</v>
      </c>
      <c r="BG344">
        <v>14.66</v>
      </c>
      <c r="BH344">
        <v>8.16</v>
      </c>
      <c r="BI344">
        <v>1.1000000000000001</v>
      </c>
      <c r="BJ344">
        <v>0.51300000000000001</v>
      </c>
      <c r="BK344">
        <v>0.13500000000000001</v>
      </c>
      <c r="BL344">
        <v>9</v>
      </c>
      <c r="BM344">
        <f t="shared" si="23"/>
        <v>79.166666666666657</v>
      </c>
      <c r="BN344">
        <v>0.255</v>
      </c>
      <c r="BO344">
        <v>26</v>
      </c>
      <c r="BP344">
        <f t="shared" si="27"/>
        <v>7684.4444444444425</v>
      </c>
      <c r="BQ344">
        <f t="shared" si="26"/>
        <v>7818.6666666666661</v>
      </c>
      <c r="BR344">
        <f t="shared" si="24"/>
        <v>7.6844444444444422</v>
      </c>
      <c r="BS344">
        <f t="shared" si="24"/>
        <v>7.8186666666666662</v>
      </c>
      <c r="BT344">
        <f t="shared" si="25"/>
        <v>15.503111111111108</v>
      </c>
      <c r="BU344">
        <v>2.492767598842816</v>
      </c>
      <c r="BV344">
        <v>0.30402483158772353</v>
      </c>
      <c r="BW344">
        <v>2.5235374202831413</v>
      </c>
      <c r="BX344">
        <v>0.52973364142652879</v>
      </c>
      <c r="BY344">
        <v>0.17057867898928444</v>
      </c>
      <c r="BZ344">
        <v>0.17924101888477001</v>
      </c>
      <c r="CA344">
        <v>2.8436338240670436</v>
      </c>
      <c r="CB344">
        <v>171.12898994571941</v>
      </c>
      <c r="CC344">
        <v>48.085658425589052</v>
      </c>
      <c r="CD344">
        <v>13.080803741123754</v>
      </c>
      <c r="CE344">
        <v>22.715735929584703</v>
      </c>
      <c r="CF344" s="25"/>
      <c r="CG344" s="25"/>
      <c r="CH344" s="25"/>
      <c r="CI344" s="25"/>
      <c r="CJ344" s="25"/>
      <c r="CK344" s="25"/>
      <c r="CL344" s="25"/>
      <c r="CM344" s="25"/>
      <c r="CN344" s="25"/>
      <c r="CO344" s="25"/>
      <c r="CP344" s="25">
        <v>1.6334256694367502</v>
      </c>
      <c r="CQ344" s="25">
        <v>0.3525854108956602</v>
      </c>
      <c r="CR344" s="25">
        <v>0.27767092869407722</v>
      </c>
      <c r="CS344" s="25">
        <v>0.17698475256203272</v>
      </c>
      <c r="CT344" s="25">
        <v>5.6732542335003647E-2</v>
      </c>
      <c r="CU344" s="25">
        <v>8.3788895856338517</v>
      </c>
      <c r="CV344" s="25">
        <v>11.960427147724625</v>
      </c>
      <c r="CW344" s="25">
        <v>0.79400001942555787</v>
      </c>
      <c r="CX344" s="25">
        <v>18.172987111774749</v>
      </c>
      <c r="CY344" s="25">
        <v>11.980818076180476</v>
      </c>
    </row>
    <row r="345" spans="1:103">
      <c r="A345" t="s">
        <v>177</v>
      </c>
      <c r="B345" t="s">
        <v>1090</v>
      </c>
      <c r="C345" t="s">
        <v>164</v>
      </c>
      <c r="D345" t="s">
        <v>172</v>
      </c>
      <c r="E345" t="s">
        <v>959</v>
      </c>
      <c r="F345" t="s">
        <v>210</v>
      </c>
      <c r="G345" t="s">
        <v>289</v>
      </c>
      <c r="H345">
        <v>11.12285</v>
      </c>
      <c r="I345">
        <v>8.2342099999999991</v>
      </c>
      <c r="J345">
        <v>708</v>
      </c>
      <c r="K345" t="s">
        <v>119</v>
      </c>
      <c r="M345" t="s">
        <v>359</v>
      </c>
      <c r="N345" t="s">
        <v>331</v>
      </c>
      <c r="O345">
        <v>2000</v>
      </c>
      <c r="P345" t="s">
        <v>159</v>
      </c>
      <c r="Q345">
        <v>350</v>
      </c>
      <c r="R345">
        <v>5000</v>
      </c>
      <c r="S345" t="s">
        <v>329</v>
      </c>
      <c r="T345">
        <v>2500</v>
      </c>
      <c r="U345" t="s">
        <v>332</v>
      </c>
      <c r="V345">
        <v>1000</v>
      </c>
      <c r="W345">
        <v>2015</v>
      </c>
      <c r="X345">
        <v>1</v>
      </c>
      <c r="Y345" s="19" t="s">
        <v>395</v>
      </c>
      <c r="Z345" s="24">
        <v>6.1</v>
      </c>
      <c r="AA345" s="25">
        <v>0.70460251016976527</v>
      </c>
      <c r="AB345" s="26">
        <v>5.3625756068837016E-2</v>
      </c>
      <c r="AC345" s="25">
        <v>4.7202600000000006</v>
      </c>
      <c r="AD345" s="27">
        <v>44.8</v>
      </c>
      <c r="AE345" s="27">
        <v>33.200000000000003</v>
      </c>
      <c r="AF345" s="27">
        <v>22</v>
      </c>
      <c r="AG345" s="25">
        <v>2.0627843967160326</v>
      </c>
      <c r="AH345" s="25">
        <v>0.60214414229002322</v>
      </c>
      <c r="AI345" s="25">
        <v>0.24167443180343745</v>
      </c>
      <c r="AJ345" s="28">
        <v>4.4341935029706708E-2</v>
      </c>
      <c r="AK345" s="25">
        <v>0</v>
      </c>
      <c r="AL345" s="25">
        <f t="shared" si="5"/>
        <v>2.9509449058392003</v>
      </c>
      <c r="AM345" s="29">
        <v>1.2712103269553665</v>
      </c>
      <c r="AN345" s="29">
        <v>1.6290387995133151</v>
      </c>
      <c r="AO345" s="30">
        <v>13.157171766163939</v>
      </c>
      <c r="AP345" s="30">
        <v>202.87379468112627</v>
      </c>
      <c r="AQ345" s="31">
        <v>1.58388059521149</v>
      </c>
      <c r="AR345" s="28">
        <v>9.4888100000000003E-3</v>
      </c>
      <c r="AS345" s="28">
        <v>6.6139200000000002</v>
      </c>
      <c r="AT345" t="s">
        <v>155</v>
      </c>
      <c r="AU345">
        <v>1</v>
      </c>
      <c r="AV345" t="s">
        <v>409</v>
      </c>
      <c r="AW345" t="s">
        <v>1006</v>
      </c>
      <c r="AX345" t="s">
        <v>1091</v>
      </c>
      <c r="AY345" s="19" t="s">
        <v>395</v>
      </c>
      <c r="AZ345" s="19" t="s">
        <v>395</v>
      </c>
      <c r="BA345" s="21" t="s">
        <v>403</v>
      </c>
      <c r="BB345" s="22">
        <v>42193</v>
      </c>
      <c r="BC345" s="15">
        <v>42287</v>
      </c>
      <c r="BD345" t="s">
        <v>161</v>
      </c>
      <c r="BE345">
        <v>60</v>
      </c>
      <c r="BF345">
        <v>36</v>
      </c>
      <c r="BG345">
        <v>6.28</v>
      </c>
      <c r="BH345">
        <v>5.78</v>
      </c>
      <c r="BI345">
        <v>0.64</v>
      </c>
      <c r="BJ345">
        <v>0.26</v>
      </c>
      <c r="BK345">
        <v>6.3E-2</v>
      </c>
      <c r="BL345">
        <v>9.6999999999999993</v>
      </c>
      <c r="BM345">
        <f t="shared" si="23"/>
        <v>80.495356037151694</v>
      </c>
      <c r="BN345">
        <v>0.14699999999999999</v>
      </c>
      <c r="BO345">
        <v>18</v>
      </c>
      <c r="BP345">
        <f t="shared" si="27"/>
        <v>5491.9298245614027</v>
      </c>
      <c r="BQ345">
        <f t="shared" si="26"/>
        <v>3349.3333333333335</v>
      </c>
      <c r="BR345">
        <f t="shared" si="24"/>
        <v>5.491929824561403</v>
      </c>
      <c r="BS345">
        <f t="shared" si="24"/>
        <v>3.3493333333333335</v>
      </c>
      <c r="BT345">
        <f t="shared" si="25"/>
        <v>8.8412631578947369</v>
      </c>
      <c r="BU345">
        <v>2.2752203721841333</v>
      </c>
      <c r="BV345">
        <v>0.16489831114230247</v>
      </c>
      <c r="BW345">
        <v>1.9512419747703837</v>
      </c>
      <c r="BX345">
        <v>0.49917917734681722</v>
      </c>
      <c r="BY345">
        <v>0.30447253557109655</v>
      </c>
      <c r="BZ345">
        <v>0.16159091282342489</v>
      </c>
      <c r="CA345">
        <v>5.0737109220056542</v>
      </c>
      <c r="CB345">
        <v>170.04292234440584</v>
      </c>
      <c r="CC345">
        <v>54.503261953953619</v>
      </c>
      <c r="CD345">
        <v>8.6601317624373504</v>
      </c>
      <c r="CE345">
        <v>3.1278364262103207</v>
      </c>
      <c r="CF345" s="25">
        <v>0.33845798707294555</v>
      </c>
      <c r="CG345" s="25">
        <v>2.0120036934441372E-2</v>
      </c>
      <c r="CH345" s="25">
        <v>0.95243464555221846</v>
      </c>
      <c r="CI345" s="25">
        <v>0.38788794617134703</v>
      </c>
      <c r="CJ345" s="25">
        <v>0.15674695766603683</v>
      </c>
      <c r="CK345" s="25">
        <v>15.478378682926083</v>
      </c>
      <c r="CL345" s="25">
        <v>86.202433886930606</v>
      </c>
      <c r="CM345" s="25">
        <v>3.9451538124217347</v>
      </c>
      <c r="CN345" s="25">
        <v>169.41952180019214</v>
      </c>
      <c r="CO345" s="25">
        <v>7.8804643358222952</v>
      </c>
      <c r="CP345" s="25">
        <v>1.452450980392157</v>
      </c>
      <c r="CQ345" s="25">
        <v>0.15176470588235297</v>
      </c>
      <c r="CR345" s="25">
        <v>0.33347277788097579</v>
      </c>
      <c r="CS345" s="25">
        <v>0.21623853922960112</v>
      </c>
      <c r="CT345" s="25">
        <v>4.7517604668010499E-2</v>
      </c>
      <c r="CU345" s="25">
        <v>11.120374785297434</v>
      </c>
      <c r="CV345" s="25">
        <v>12.124268615501675</v>
      </c>
      <c r="CW345" s="25">
        <v>1.7955731723080623</v>
      </c>
      <c r="CX345" s="25">
        <v>18.42193214070317</v>
      </c>
      <c r="CY345" s="25">
        <v>13.731204108130351</v>
      </c>
    </row>
    <row r="346" spans="1:103">
      <c r="A346" t="s">
        <v>177</v>
      </c>
      <c r="B346" t="s">
        <v>1090</v>
      </c>
      <c r="C346" t="s">
        <v>164</v>
      </c>
      <c r="D346" t="s">
        <v>172</v>
      </c>
      <c r="E346" t="s">
        <v>959</v>
      </c>
      <c r="F346" t="s">
        <v>210</v>
      </c>
      <c r="G346" t="s">
        <v>289</v>
      </c>
      <c r="H346">
        <v>11.12285</v>
      </c>
      <c r="I346">
        <v>8.2342099999999991</v>
      </c>
      <c r="J346">
        <v>708</v>
      </c>
      <c r="K346" t="s">
        <v>119</v>
      </c>
      <c r="M346" t="s">
        <v>359</v>
      </c>
      <c r="N346" t="s">
        <v>331</v>
      </c>
      <c r="O346">
        <v>2000</v>
      </c>
      <c r="P346" t="s">
        <v>159</v>
      </c>
      <c r="Q346">
        <v>350</v>
      </c>
      <c r="R346">
        <v>5000</v>
      </c>
      <c r="S346" t="s">
        <v>329</v>
      </c>
      <c r="T346">
        <v>2500</v>
      </c>
      <c r="U346" t="s">
        <v>332</v>
      </c>
      <c r="V346">
        <v>1000</v>
      </c>
      <c r="W346">
        <v>2015</v>
      </c>
      <c r="X346">
        <v>1</v>
      </c>
      <c r="Y346" s="19"/>
      <c r="Z346" s="24"/>
      <c r="AA346" s="25"/>
      <c r="AB346" s="26"/>
      <c r="AC346" s="25"/>
      <c r="AD346" s="27"/>
      <c r="AE346" s="27"/>
      <c r="AF346" s="27"/>
      <c r="AG346" s="25"/>
      <c r="AH346" s="25"/>
      <c r="AI346" s="25"/>
      <c r="AJ346" s="28"/>
      <c r="AK346" s="25"/>
      <c r="AL346" s="25"/>
      <c r="AM346" s="29"/>
      <c r="AN346" s="29"/>
      <c r="AO346" s="30"/>
      <c r="AP346" s="30"/>
      <c r="AQ346" s="31"/>
      <c r="AR346" s="28"/>
      <c r="AS346" s="28"/>
      <c r="AT346" t="s">
        <v>156</v>
      </c>
      <c r="AU346">
        <v>2</v>
      </c>
      <c r="AV346" t="s">
        <v>409</v>
      </c>
      <c r="AW346" t="s">
        <v>1006</v>
      </c>
      <c r="AX346" t="s">
        <v>1091</v>
      </c>
      <c r="AY346" s="19" t="s">
        <v>395</v>
      </c>
      <c r="AZ346" s="19" t="s">
        <v>395</v>
      </c>
      <c r="BA346" s="21" t="s">
        <v>403</v>
      </c>
      <c r="BB346" s="22">
        <v>42193</v>
      </c>
      <c r="BC346" s="15">
        <v>42287</v>
      </c>
      <c r="BD346" t="s">
        <v>161</v>
      </c>
      <c r="BE346">
        <v>39</v>
      </c>
      <c r="BF346">
        <v>38</v>
      </c>
      <c r="BG346">
        <v>7.88</v>
      </c>
      <c r="BH346">
        <v>3.26</v>
      </c>
      <c r="BI346">
        <v>1.1000000000000001</v>
      </c>
      <c r="BJ346">
        <v>0.52</v>
      </c>
      <c r="BK346">
        <v>8.4000000000000005E-2</v>
      </c>
      <c r="BL346">
        <v>9.9</v>
      </c>
      <c r="BM346">
        <f t="shared" si="23"/>
        <v>86.092715231788091</v>
      </c>
      <c r="BN346">
        <v>0.17799999999999999</v>
      </c>
      <c r="BO346">
        <v>23</v>
      </c>
      <c r="BP346">
        <f t="shared" si="27"/>
        <v>3305.5776306107427</v>
      </c>
      <c r="BQ346">
        <f t="shared" si="26"/>
        <v>4202.666666666667</v>
      </c>
      <c r="BR346">
        <f t="shared" si="24"/>
        <v>3.3055776306107427</v>
      </c>
      <c r="BS346">
        <f t="shared" si="24"/>
        <v>4.2026666666666666</v>
      </c>
      <c r="BT346">
        <f t="shared" si="25"/>
        <v>7.5082442972774093</v>
      </c>
      <c r="BU346">
        <v>2.2620889748549322</v>
      </c>
      <c r="BV346">
        <v>0.23590126870320799</v>
      </c>
      <c r="BW346">
        <v>2.0814509799844414</v>
      </c>
      <c r="BX346">
        <v>0.5154804434171425</v>
      </c>
      <c r="BY346">
        <v>0.31772802337551326</v>
      </c>
      <c r="BZ346">
        <v>0.15150294754544</v>
      </c>
      <c r="CA346">
        <v>5.9795013060829314</v>
      </c>
      <c r="CB346">
        <v>687.23424873336455</v>
      </c>
      <c r="CC346">
        <v>90.812681080187119</v>
      </c>
      <c r="CD346">
        <v>6.3848851224155361</v>
      </c>
      <c r="CE346">
        <v>1.4807723429846997</v>
      </c>
      <c r="CF346" s="25">
        <v>0.58278145695364236</v>
      </c>
      <c r="CG346" s="25">
        <v>4.1315042573320714E-2</v>
      </c>
      <c r="CH346" s="25">
        <v>1.2347799047005934</v>
      </c>
      <c r="CI346" s="25">
        <v>0.3458761541117028</v>
      </c>
      <c r="CJ346" s="25">
        <v>0.14124054504477762</v>
      </c>
      <c r="CK346" s="25">
        <v>32.543397921726005</v>
      </c>
      <c r="CL346" s="25">
        <v>67.463560771664021</v>
      </c>
      <c r="CM346" s="25">
        <v>3.8754309173568444</v>
      </c>
      <c r="CN346" s="25">
        <v>135.51016744470371</v>
      </c>
      <c r="CO346" s="25">
        <v>11.658510221094391</v>
      </c>
      <c r="CP346" s="25">
        <v>1.4570200573065903</v>
      </c>
      <c r="CQ346" s="25">
        <v>0.22779369627507162</v>
      </c>
      <c r="CR346" s="25">
        <v>0.34951603316938701</v>
      </c>
      <c r="CS346" s="25">
        <v>0.21698162699327672</v>
      </c>
      <c r="CT346" s="25">
        <v>5.8968487045174781E-2</v>
      </c>
      <c r="CU346" s="25">
        <v>7.6401856269801502</v>
      </c>
      <c r="CV346" s="25">
        <v>15.287097380841772</v>
      </c>
      <c r="CW346" s="25">
        <v>2.795475163340738</v>
      </c>
      <c r="CX346" s="25">
        <v>9.0326600174689222</v>
      </c>
      <c r="CY346" s="25">
        <v>12.186674056870864</v>
      </c>
    </row>
    <row r="347" spans="1:103">
      <c r="A347" t="s">
        <v>177</v>
      </c>
      <c r="B347" t="s">
        <v>1090</v>
      </c>
      <c r="C347" t="s">
        <v>164</v>
      </c>
      <c r="D347" t="s">
        <v>172</v>
      </c>
      <c r="E347" t="s">
        <v>959</v>
      </c>
      <c r="F347" t="s">
        <v>210</v>
      </c>
      <c r="G347" t="s">
        <v>289</v>
      </c>
      <c r="H347">
        <v>11.12285</v>
      </c>
      <c r="I347">
        <v>8.2342099999999991</v>
      </c>
      <c r="J347">
        <v>708</v>
      </c>
      <c r="K347" t="s">
        <v>119</v>
      </c>
      <c r="M347" t="s">
        <v>359</v>
      </c>
      <c r="N347" t="s">
        <v>331</v>
      </c>
      <c r="O347">
        <v>2000</v>
      </c>
      <c r="P347" t="s">
        <v>159</v>
      </c>
      <c r="Q347">
        <v>350</v>
      </c>
      <c r="R347">
        <v>5000</v>
      </c>
      <c r="S347" t="s">
        <v>329</v>
      </c>
      <c r="T347">
        <v>2500</v>
      </c>
      <c r="U347" t="s">
        <v>332</v>
      </c>
      <c r="V347">
        <v>1000</v>
      </c>
      <c r="W347">
        <v>2015</v>
      </c>
      <c r="X347">
        <v>1</v>
      </c>
      <c r="Y347" s="19"/>
      <c r="Z347" s="24"/>
      <c r="AA347" s="25"/>
      <c r="AB347" s="26"/>
      <c r="AC347" s="25"/>
      <c r="AD347" s="27"/>
      <c r="AE347" s="27"/>
      <c r="AF347" s="27"/>
      <c r="AG347" s="25"/>
      <c r="AH347" s="25"/>
      <c r="AI347" s="25"/>
      <c r="AJ347" s="28"/>
      <c r="AK347" s="25"/>
      <c r="AL347" s="25"/>
      <c r="AM347" s="29"/>
      <c r="AN347" s="29"/>
      <c r="AO347" s="30"/>
      <c r="AP347" s="30"/>
      <c r="AQ347" s="31"/>
      <c r="AR347" s="28"/>
      <c r="AS347" s="28"/>
      <c r="AT347" t="s">
        <v>157</v>
      </c>
      <c r="AU347">
        <v>3</v>
      </c>
      <c r="AV347" t="s">
        <v>409</v>
      </c>
      <c r="AW347" t="s">
        <v>1006</v>
      </c>
      <c r="AX347" t="s">
        <v>1091</v>
      </c>
      <c r="AY347" s="19" t="s">
        <v>395</v>
      </c>
      <c r="AZ347" s="19" t="s">
        <v>395</v>
      </c>
      <c r="BA347" s="21" t="s">
        <v>403</v>
      </c>
      <c r="BB347" s="22">
        <v>42193</v>
      </c>
      <c r="BC347" s="15">
        <v>42287</v>
      </c>
      <c r="BD347" t="s">
        <v>161</v>
      </c>
      <c r="BE347">
        <v>50</v>
      </c>
      <c r="BF347">
        <v>32</v>
      </c>
      <c r="BG347">
        <v>8.66</v>
      </c>
      <c r="BH347">
        <v>7.16</v>
      </c>
      <c r="BI347">
        <v>0.8</v>
      </c>
      <c r="BJ347">
        <v>0.36</v>
      </c>
      <c r="BK347">
        <v>9.8000000000000004E-2</v>
      </c>
      <c r="BL347">
        <v>9.6</v>
      </c>
      <c r="BM347">
        <f t="shared" si="23"/>
        <v>78.602620087336248</v>
      </c>
      <c r="BN347">
        <v>0.187</v>
      </c>
      <c r="BO347">
        <v>17</v>
      </c>
      <c r="BP347">
        <f t="shared" si="27"/>
        <v>6650.5419984587743</v>
      </c>
      <c r="BQ347">
        <f t="shared" si="26"/>
        <v>4618.6666666666661</v>
      </c>
      <c r="BR347">
        <f t="shared" si="24"/>
        <v>6.6505419984587739</v>
      </c>
      <c r="BS347">
        <f t="shared" si="24"/>
        <v>4.618666666666666</v>
      </c>
      <c r="BT347">
        <f t="shared" si="25"/>
        <v>11.26920866512544</v>
      </c>
      <c r="BU347">
        <v>2.8073967339097026</v>
      </c>
      <c r="BV347">
        <v>0.196158772235309</v>
      </c>
      <c r="BW347">
        <v>2.3766464462785875</v>
      </c>
      <c r="BX347">
        <v>0.4691733156477656</v>
      </c>
      <c r="BY347">
        <v>0.23643924472088673</v>
      </c>
      <c r="BZ347">
        <v>0.18301980091290984</v>
      </c>
      <c r="CA347">
        <v>6.8347152141229941</v>
      </c>
      <c r="CB347">
        <v>195.32332797382213</v>
      </c>
      <c r="CC347">
        <v>129.54336157873405</v>
      </c>
      <c r="CD347">
        <v>11.290422294840752</v>
      </c>
      <c r="CE347">
        <v>3.4232697623811967</v>
      </c>
      <c r="CF347" s="25"/>
      <c r="CG347" s="25"/>
      <c r="CH347" s="25"/>
      <c r="CI347" s="25"/>
      <c r="CJ347" s="25"/>
      <c r="CK347" s="25"/>
      <c r="CL347" s="25"/>
      <c r="CM347" s="25"/>
      <c r="CN347" s="25"/>
      <c r="CO347" s="25"/>
      <c r="CP347" s="25">
        <v>1.6767676767676771</v>
      </c>
      <c r="CQ347" s="25">
        <v>0.17956841138659324</v>
      </c>
      <c r="CR347" s="25">
        <v>0.30862788121825974</v>
      </c>
      <c r="CS347" s="25">
        <v>0.25099869333740488</v>
      </c>
      <c r="CT347" s="25">
        <v>5.7035336107776592E-2</v>
      </c>
      <c r="CU347" s="25">
        <v>11.028649229086829</v>
      </c>
      <c r="CV347" s="25">
        <v>15.109081690817412</v>
      </c>
      <c r="CW347" s="25">
        <v>0.79823776819493253</v>
      </c>
      <c r="CX347" s="25">
        <v>18.269980250168501</v>
      </c>
      <c r="CY347" s="25">
        <v>12.04476227746043</v>
      </c>
    </row>
    <row r="348" spans="1:103">
      <c r="A348" t="s">
        <v>177</v>
      </c>
      <c r="B348" t="s">
        <v>1090</v>
      </c>
      <c r="C348" t="s">
        <v>164</v>
      </c>
      <c r="D348" t="s">
        <v>172</v>
      </c>
      <c r="E348" t="s">
        <v>959</v>
      </c>
      <c r="F348" t="s">
        <v>210</v>
      </c>
      <c r="G348" t="s">
        <v>289</v>
      </c>
      <c r="H348">
        <v>11.12285</v>
      </c>
      <c r="I348">
        <v>8.2342099999999991</v>
      </c>
      <c r="J348">
        <v>708</v>
      </c>
      <c r="K348" t="s">
        <v>119</v>
      </c>
      <c r="M348" t="s">
        <v>359</v>
      </c>
      <c r="N348" t="s">
        <v>331</v>
      </c>
      <c r="O348">
        <v>2000</v>
      </c>
      <c r="P348" t="s">
        <v>159</v>
      </c>
      <c r="Q348">
        <v>350</v>
      </c>
      <c r="R348">
        <v>5000</v>
      </c>
      <c r="S348" t="s">
        <v>329</v>
      </c>
      <c r="T348">
        <v>2500</v>
      </c>
      <c r="U348" t="s">
        <v>332</v>
      </c>
      <c r="V348">
        <v>1000</v>
      </c>
      <c r="W348">
        <v>2015</v>
      </c>
      <c r="X348">
        <v>1</v>
      </c>
      <c r="Y348" s="19"/>
      <c r="Z348" s="24"/>
      <c r="AA348" s="25"/>
      <c r="AB348" s="26"/>
      <c r="AC348" s="25"/>
      <c r="AD348" s="27"/>
      <c r="AE348" s="27"/>
      <c r="AF348" s="27"/>
      <c r="AG348" s="25"/>
      <c r="AH348" s="25"/>
      <c r="AI348" s="25"/>
      <c r="AJ348" s="28"/>
      <c r="AK348" s="25"/>
      <c r="AL348" s="25"/>
      <c r="AM348" s="29"/>
      <c r="AN348" s="29"/>
      <c r="AO348" s="30"/>
      <c r="AP348" s="30"/>
      <c r="AQ348" s="31"/>
      <c r="AR348" s="28"/>
      <c r="AS348" s="28"/>
      <c r="AT348" t="s">
        <v>158</v>
      </c>
      <c r="AU348">
        <v>4</v>
      </c>
      <c r="AV348" t="s">
        <v>409</v>
      </c>
      <c r="AW348" t="s">
        <v>1006</v>
      </c>
      <c r="AX348" t="s">
        <v>1091</v>
      </c>
      <c r="AY348" s="19" t="s">
        <v>395</v>
      </c>
      <c r="AZ348" s="19" t="s">
        <v>395</v>
      </c>
      <c r="BA348" s="21" t="s">
        <v>403</v>
      </c>
      <c r="BB348" s="22">
        <v>42193</v>
      </c>
      <c r="BC348" s="15">
        <v>42287</v>
      </c>
      <c r="BD348" t="s">
        <v>161</v>
      </c>
      <c r="BE348">
        <v>43</v>
      </c>
      <c r="BF348">
        <v>38</v>
      </c>
      <c r="BG348">
        <v>11.68</v>
      </c>
      <c r="BH348">
        <v>6.78</v>
      </c>
      <c r="BI348">
        <v>1.26</v>
      </c>
      <c r="BJ348">
        <v>0.67300000000000004</v>
      </c>
      <c r="BK348">
        <v>0.114</v>
      </c>
      <c r="BL348">
        <v>9</v>
      </c>
      <c r="BM348">
        <f t="shared" ref="BM348:BM417" si="28">((BJ348)/(BJ348+BK348))*100</f>
        <v>85.514612452350704</v>
      </c>
      <c r="BN348">
        <v>0.24199999999999999</v>
      </c>
      <c r="BO348">
        <v>18.899999999999999</v>
      </c>
      <c r="BP348">
        <f t="shared" si="27"/>
        <v>6896.8373321374293</v>
      </c>
      <c r="BQ348">
        <f t="shared" si="26"/>
        <v>6229.333333333333</v>
      </c>
      <c r="BR348">
        <f t="shared" ref="BR348:BS417" si="29">BP348/1000</f>
        <v>6.8968373321374292</v>
      </c>
      <c r="BS348">
        <f t="shared" si="29"/>
        <v>6.2293333333333329</v>
      </c>
      <c r="BT348">
        <f t="shared" ref="BT348:BT417" si="30">BR348+BS348</f>
        <v>13.126170665470763</v>
      </c>
      <c r="BU348">
        <v>2.5581835383159888</v>
      </c>
      <c r="BV348">
        <v>0.30019910293408458</v>
      </c>
      <c r="BW348">
        <v>1.8803064520844888</v>
      </c>
      <c r="BX348">
        <v>0.66578207681032664</v>
      </c>
      <c r="BY348">
        <v>0.32804761738469146</v>
      </c>
      <c r="BZ348">
        <v>0.16445957050403964</v>
      </c>
      <c r="CA348">
        <v>6.6395513829456236</v>
      </c>
      <c r="CB348">
        <v>138.3179734461942</v>
      </c>
      <c r="CC348">
        <v>161.49565597943896</v>
      </c>
      <c r="CD348">
        <v>8.4229604742101696</v>
      </c>
      <c r="CE348">
        <v>4.6912295093715821</v>
      </c>
      <c r="CF348" s="25">
        <v>0.54581280788177344</v>
      </c>
      <c r="CG348" s="25">
        <v>4.0684729064039409E-2</v>
      </c>
      <c r="CH348" s="25">
        <v>1.0338283923018305</v>
      </c>
      <c r="CI348" s="25">
        <v>0.24005195017477637</v>
      </c>
      <c r="CJ348" s="25">
        <v>0.10429948916366627</v>
      </c>
      <c r="CK348" s="25">
        <v>12.881696398034643</v>
      </c>
      <c r="CL348" s="25">
        <v>55.881046643655395</v>
      </c>
      <c r="CM348" s="25">
        <v>7.9828149485083859</v>
      </c>
      <c r="CN348" s="25">
        <v>135.11219338466051</v>
      </c>
      <c r="CO348" s="25">
        <v>6.4093889041187433</v>
      </c>
      <c r="CP348" s="25"/>
      <c r="CQ348" s="25"/>
      <c r="CR348" s="25"/>
      <c r="CS348" s="25"/>
      <c r="CT348" s="25"/>
      <c r="CU348" s="25"/>
      <c r="CV348" s="25"/>
      <c r="CW348" s="25"/>
      <c r="CX348" s="25"/>
      <c r="CY348" s="25"/>
    </row>
    <row r="349" spans="1:103">
      <c r="A349" t="s">
        <v>177</v>
      </c>
      <c r="B349" t="s">
        <v>1090</v>
      </c>
      <c r="C349" t="s">
        <v>164</v>
      </c>
      <c r="D349" t="s">
        <v>172</v>
      </c>
      <c r="E349" t="s">
        <v>959</v>
      </c>
      <c r="F349" t="s">
        <v>210</v>
      </c>
      <c r="G349" t="s">
        <v>289</v>
      </c>
      <c r="H349">
        <v>11.12285</v>
      </c>
      <c r="I349">
        <v>8.2342099999999991</v>
      </c>
      <c r="J349">
        <v>708</v>
      </c>
      <c r="K349" t="s">
        <v>119</v>
      </c>
      <c r="M349" t="s">
        <v>359</v>
      </c>
      <c r="N349" t="s">
        <v>331</v>
      </c>
      <c r="O349">
        <v>2000</v>
      </c>
      <c r="P349" t="s">
        <v>159</v>
      </c>
      <c r="Q349">
        <v>350</v>
      </c>
      <c r="R349">
        <v>5000</v>
      </c>
      <c r="S349" t="s">
        <v>329</v>
      </c>
      <c r="T349">
        <v>2500</v>
      </c>
      <c r="U349" t="s">
        <v>332</v>
      </c>
      <c r="V349">
        <v>1000</v>
      </c>
      <c r="W349">
        <v>2015</v>
      </c>
      <c r="X349">
        <v>1</v>
      </c>
      <c r="Y349" s="19"/>
      <c r="Z349" s="24"/>
      <c r="AA349" s="25"/>
      <c r="AB349" s="26"/>
      <c r="AC349" s="25"/>
      <c r="AD349" s="27"/>
      <c r="AE349" s="27"/>
      <c r="AF349" s="27"/>
      <c r="AG349" s="25"/>
      <c r="AH349" s="25"/>
      <c r="AI349" s="25"/>
      <c r="AJ349" s="28"/>
      <c r="AK349" s="25"/>
      <c r="AL349" s="25"/>
      <c r="AM349" s="29"/>
      <c r="AN349" s="29"/>
      <c r="AO349" s="30"/>
      <c r="AP349" s="30"/>
      <c r="AQ349" s="31"/>
      <c r="AR349" s="28"/>
      <c r="AS349" s="28"/>
      <c r="AT349" t="s">
        <v>159</v>
      </c>
      <c r="AU349">
        <v>5</v>
      </c>
      <c r="AV349" t="s">
        <v>409</v>
      </c>
      <c r="AW349" t="s">
        <v>1006</v>
      </c>
      <c r="AX349" t="s">
        <v>1091</v>
      </c>
      <c r="AY349" s="19" t="s">
        <v>395</v>
      </c>
      <c r="AZ349" s="19" t="s">
        <v>395</v>
      </c>
      <c r="BA349" s="21" t="s">
        <v>403</v>
      </c>
      <c r="BB349" s="22">
        <v>42193</v>
      </c>
      <c r="BC349" s="15">
        <v>42287</v>
      </c>
      <c r="BD349" t="s">
        <v>161</v>
      </c>
      <c r="BE349">
        <v>44</v>
      </c>
      <c r="BF349">
        <v>42</v>
      </c>
      <c r="BG349">
        <v>9.42</v>
      </c>
      <c r="BH349">
        <v>3.8</v>
      </c>
      <c r="BI349">
        <v>1.1400000000000001</v>
      </c>
      <c r="BJ349">
        <v>0.60399999999999998</v>
      </c>
      <c r="BK349">
        <v>0.109</v>
      </c>
      <c r="BL349">
        <v>8.9</v>
      </c>
      <c r="BM349">
        <f t="shared" si="28"/>
        <v>84.712482468443199</v>
      </c>
      <c r="BN349">
        <v>0.32800000000000001</v>
      </c>
      <c r="BO349">
        <v>23</v>
      </c>
      <c r="BP349">
        <f t="shared" si="27"/>
        <v>3833.4336184216554</v>
      </c>
      <c r="BQ349">
        <f t="shared" si="26"/>
        <v>5023.9999999999991</v>
      </c>
      <c r="BR349">
        <f t="shared" si="29"/>
        <v>3.8334336184216555</v>
      </c>
      <c r="BS349">
        <f t="shared" si="29"/>
        <v>5.0239999999999991</v>
      </c>
      <c r="BT349">
        <f t="shared" si="30"/>
        <v>8.8574336184216556</v>
      </c>
      <c r="BU349" s="16">
        <v>2.6578199052132705</v>
      </c>
      <c r="BV349" s="16">
        <v>0.30544122706052884</v>
      </c>
      <c r="BW349" s="16">
        <v>1.9302706528561231</v>
      </c>
      <c r="BX349" s="16">
        <v>0.7168589561393921</v>
      </c>
      <c r="BY349" s="16">
        <v>0.34685220165122987</v>
      </c>
      <c r="BZ349" s="16">
        <v>0.17578992834422544</v>
      </c>
      <c r="CA349" s="16">
        <v>6.297894950035043</v>
      </c>
      <c r="CB349" s="16">
        <v>163.98464756672843</v>
      </c>
      <c r="CC349" s="16">
        <v>162.08818796528362</v>
      </c>
      <c r="CD349" s="16">
        <v>13.001559999836049</v>
      </c>
      <c r="CE349" s="16">
        <v>2.918744061862875</v>
      </c>
      <c r="CF349" s="25">
        <v>0.60214007782101164</v>
      </c>
      <c r="CG349" s="25">
        <v>8.1322957198443568E-2</v>
      </c>
      <c r="CH349" s="25">
        <v>1.0415082213408378</v>
      </c>
      <c r="CI349" s="25">
        <v>0.30420732025827157</v>
      </c>
      <c r="CJ349" s="25">
        <v>9.303622861641124E-2</v>
      </c>
      <c r="CK349" s="25">
        <v>24.126866481598864</v>
      </c>
      <c r="CL349" s="25">
        <v>54.860633490143186</v>
      </c>
      <c r="CM349" s="25">
        <v>7.8370451416639275</v>
      </c>
      <c r="CN349" s="25">
        <v>75.844761856804652</v>
      </c>
      <c r="CO349" s="25">
        <v>5.003685481922477</v>
      </c>
      <c r="CP349" s="25"/>
      <c r="CQ349" s="25"/>
      <c r="CR349" s="25"/>
      <c r="CS349" s="25"/>
      <c r="CT349" s="25"/>
      <c r="CU349" s="25"/>
      <c r="CV349" s="25"/>
      <c r="CW349" s="25"/>
      <c r="CX349" s="25"/>
      <c r="CY349" s="25"/>
    </row>
    <row r="350" spans="1:103">
      <c r="A350" t="s">
        <v>177</v>
      </c>
      <c r="B350" t="s">
        <v>1090</v>
      </c>
      <c r="C350" t="s">
        <v>164</v>
      </c>
      <c r="D350" t="s">
        <v>172</v>
      </c>
      <c r="E350" t="s">
        <v>959</v>
      </c>
      <c r="F350" t="s">
        <v>210</v>
      </c>
      <c r="G350" t="s">
        <v>289</v>
      </c>
      <c r="H350">
        <v>11.12285</v>
      </c>
      <c r="I350">
        <v>8.2342099999999991</v>
      </c>
      <c r="J350">
        <v>708</v>
      </c>
      <c r="K350" t="s">
        <v>119</v>
      </c>
      <c r="M350" t="s">
        <v>359</v>
      </c>
      <c r="N350" t="s">
        <v>331</v>
      </c>
      <c r="O350">
        <v>2000</v>
      </c>
      <c r="P350" t="s">
        <v>159</v>
      </c>
      <c r="Q350">
        <v>350</v>
      </c>
      <c r="R350">
        <v>5000</v>
      </c>
      <c r="S350" t="s">
        <v>329</v>
      </c>
      <c r="T350">
        <v>2500</v>
      </c>
      <c r="U350" t="s">
        <v>332</v>
      </c>
      <c r="V350">
        <v>1000</v>
      </c>
      <c r="W350">
        <v>2015</v>
      </c>
      <c r="X350">
        <v>1</v>
      </c>
      <c r="Y350" s="19"/>
      <c r="Z350" s="24"/>
      <c r="AA350" s="25"/>
      <c r="AB350" s="26"/>
      <c r="AC350" s="25"/>
      <c r="AD350" s="27"/>
      <c r="AE350" s="27"/>
      <c r="AF350" s="27"/>
      <c r="AG350" s="25"/>
      <c r="AH350" s="25"/>
      <c r="AI350" s="25"/>
      <c r="AJ350" s="28"/>
      <c r="AK350" s="25"/>
      <c r="AL350" s="25"/>
      <c r="AM350" s="29"/>
      <c r="AN350" s="29"/>
      <c r="AO350" s="30"/>
      <c r="AP350" s="30"/>
      <c r="AQ350" s="31"/>
      <c r="AR350" s="28"/>
      <c r="AS350" s="28"/>
      <c r="AT350" t="s">
        <v>160</v>
      </c>
      <c r="AU350">
        <v>6</v>
      </c>
      <c r="AV350" t="s">
        <v>409</v>
      </c>
      <c r="AW350" t="s">
        <v>1006</v>
      </c>
      <c r="AX350" t="s">
        <v>1091</v>
      </c>
      <c r="AY350" s="19" t="s">
        <v>395</v>
      </c>
      <c r="AZ350" s="19" t="s">
        <v>395</v>
      </c>
      <c r="BA350" s="21" t="s">
        <v>403</v>
      </c>
      <c r="BB350" s="22">
        <v>42193</v>
      </c>
      <c r="BC350" s="15">
        <v>42287</v>
      </c>
      <c r="BD350" t="s">
        <v>161</v>
      </c>
      <c r="BE350">
        <v>54</v>
      </c>
      <c r="BF350">
        <v>31</v>
      </c>
      <c r="BG350">
        <v>2.66</v>
      </c>
      <c r="BH350">
        <v>3.64</v>
      </c>
      <c r="BI350">
        <v>1</v>
      </c>
      <c r="BJ350">
        <v>0.65</v>
      </c>
      <c r="BK350">
        <v>0.112</v>
      </c>
      <c r="BL350">
        <v>9.6999999999999993</v>
      </c>
      <c r="BM350">
        <f t="shared" si="28"/>
        <v>85.30183727034121</v>
      </c>
      <c r="BN350">
        <v>0.312</v>
      </c>
      <c r="BO350">
        <v>22.1</v>
      </c>
      <c r="BP350">
        <f t="shared" si="27"/>
        <v>3665.1021563481036</v>
      </c>
      <c r="BQ350">
        <f t="shared" si="26"/>
        <v>1418.6666666666665</v>
      </c>
      <c r="BR350">
        <f t="shared" si="29"/>
        <v>3.6651021563481034</v>
      </c>
      <c r="BS350">
        <f t="shared" si="29"/>
        <v>1.4186666666666665</v>
      </c>
      <c r="BT350">
        <f t="shared" si="30"/>
        <v>5.0837688230147702</v>
      </c>
      <c r="BU350">
        <v>2.6816860465116279</v>
      </c>
      <c r="BV350">
        <v>0.32429240966870509</v>
      </c>
      <c r="BW350">
        <v>2.8079595663403123</v>
      </c>
      <c r="BX350">
        <v>0.54096972969876522</v>
      </c>
      <c r="BY350">
        <v>0.28057684186736415</v>
      </c>
      <c r="BZ350">
        <v>0.18184988834531432</v>
      </c>
      <c r="CA350">
        <v>5.5763604232608452</v>
      </c>
      <c r="CB350">
        <v>138.06870820733215</v>
      </c>
      <c r="CC350">
        <v>121.34890336421766</v>
      </c>
      <c r="CD350">
        <v>10.928341516601199</v>
      </c>
      <c r="CE350">
        <v>16.907587389235996</v>
      </c>
      <c r="CF350" s="25"/>
      <c r="CG350" s="25"/>
      <c r="CH350" s="25"/>
      <c r="CI350" s="25"/>
      <c r="CJ350" s="25"/>
      <c r="CK350" s="25"/>
      <c r="CL350" s="25"/>
      <c r="CM350" s="25"/>
      <c r="CN350" s="25"/>
      <c r="CO350" s="25"/>
      <c r="CP350" s="25"/>
      <c r="CQ350" s="25"/>
      <c r="CR350" s="25"/>
      <c r="CS350" s="25"/>
      <c r="CT350" s="25"/>
      <c r="CU350" s="25"/>
      <c r="CV350" s="25"/>
      <c r="CW350" s="25"/>
      <c r="CX350" s="25"/>
      <c r="CY350" s="25"/>
    </row>
    <row r="351" spans="1:103">
      <c r="A351" t="s">
        <v>177</v>
      </c>
      <c r="B351" t="s">
        <v>1090</v>
      </c>
      <c r="C351" t="s">
        <v>164</v>
      </c>
      <c r="D351" t="s">
        <v>172</v>
      </c>
      <c r="E351" t="s">
        <v>959</v>
      </c>
      <c r="F351" t="s">
        <v>211</v>
      </c>
      <c r="G351" t="s">
        <v>290</v>
      </c>
      <c r="H351">
        <v>11.12777</v>
      </c>
      <c r="I351">
        <v>8.2393099999999997</v>
      </c>
      <c r="J351">
        <v>719</v>
      </c>
      <c r="K351" t="s">
        <v>120</v>
      </c>
      <c r="M351" t="s">
        <v>360</v>
      </c>
      <c r="N351" t="s">
        <v>346</v>
      </c>
      <c r="O351">
        <v>945</v>
      </c>
      <c r="P351" t="s">
        <v>353</v>
      </c>
      <c r="Q351" t="s">
        <v>361</v>
      </c>
      <c r="R351">
        <v>4500</v>
      </c>
      <c r="S351" t="s">
        <v>329</v>
      </c>
      <c r="T351">
        <v>1500</v>
      </c>
      <c r="U351" t="s">
        <v>362</v>
      </c>
      <c r="V351">
        <v>2000</v>
      </c>
      <c r="W351">
        <v>2015</v>
      </c>
      <c r="X351">
        <v>1</v>
      </c>
      <c r="Y351" s="19" t="s">
        <v>396</v>
      </c>
      <c r="Z351" s="24">
        <v>6.1</v>
      </c>
      <c r="AA351" s="32">
        <v>0.99027802012626387</v>
      </c>
      <c r="AB351" s="26">
        <v>3.6548965062032292E-2</v>
      </c>
      <c r="AC351" s="25">
        <v>4.1059200000000002</v>
      </c>
      <c r="AD351" s="27">
        <v>44.4</v>
      </c>
      <c r="AE351" s="27">
        <v>33.200000000000003</v>
      </c>
      <c r="AF351" s="27">
        <v>22.4</v>
      </c>
      <c r="AG351" s="25">
        <v>1.8753403725940463</v>
      </c>
      <c r="AH351" s="25">
        <v>0.57904410498358938</v>
      </c>
      <c r="AI351" s="25">
        <v>0.61113312001804909</v>
      </c>
      <c r="AJ351" s="28">
        <v>6.8887241473511204E-2</v>
      </c>
      <c r="AK351" s="25">
        <v>0</v>
      </c>
      <c r="AL351" s="25">
        <f t="shared" si="5"/>
        <v>3.1344048390691959</v>
      </c>
      <c r="AM351" s="29">
        <v>8.6542696428716273</v>
      </c>
      <c r="AN351" s="29">
        <v>1.6290387995133151</v>
      </c>
      <c r="AO351" s="30">
        <v>19.874176016107274</v>
      </c>
      <c r="AP351" s="30">
        <v>121.79723759428245</v>
      </c>
      <c r="AQ351" s="31">
        <v>1.6437941803139662</v>
      </c>
      <c r="AR351" s="28">
        <v>2.1074300000000001E-2</v>
      </c>
      <c r="AS351" s="28">
        <v>5.03172</v>
      </c>
      <c r="AT351" t="s">
        <v>155</v>
      </c>
      <c r="AU351">
        <v>1</v>
      </c>
      <c r="AV351" t="s">
        <v>409</v>
      </c>
      <c r="AW351" t="s">
        <v>1006</v>
      </c>
      <c r="AX351" t="s">
        <v>1091</v>
      </c>
      <c r="AY351" s="19" t="s">
        <v>396</v>
      </c>
      <c r="AZ351" s="19" t="s">
        <v>396</v>
      </c>
      <c r="BA351" s="21" t="s">
        <v>403</v>
      </c>
      <c r="BB351" s="22">
        <v>42193</v>
      </c>
      <c r="BC351" s="15">
        <v>42287</v>
      </c>
      <c r="BD351" t="s">
        <v>161</v>
      </c>
      <c r="BE351">
        <v>37</v>
      </c>
      <c r="BF351">
        <v>15</v>
      </c>
      <c r="BG351">
        <v>2.94</v>
      </c>
      <c r="BH351">
        <v>0.9</v>
      </c>
      <c r="BI351">
        <v>0.48</v>
      </c>
      <c r="BJ351">
        <v>0.26</v>
      </c>
      <c r="BK351">
        <v>6.3E-2</v>
      </c>
      <c r="BL351">
        <v>9.6999999999999993</v>
      </c>
      <c r="BM351">
        <f t="shared" si="28"/>
        <v>80.495356037151694</v>
      </c>
      <c r="BN351">
        <v>0.14699999999999999</v>
      </c>
      <c r="BO351">
        <v>19</v>
      </c>
      <c r="BP351">
        <f t="shared" si="27"/>
        <v>855.14478237115281</v>
      </c>
      <c r="BQ351">
        <f t="shared" si="26"/>
        <v>1568</v>
      </c>
      <c r="BR351">
        <f t="shared" si="29"/>
        <v>0.85514478237115277</v>
      </c>
      <c r="BS351">
        <f t="shared" si="29"/>
        <v>1.5680000000000001</v>
      </c>
      <c r="BT351">
        <f t="shared" si="30"/>
        <v>2.4231447823711529</v>
      </c>
      <c r="BU351">
        <v>2.2748091603053435</v>
      </c>
      <c r="BV351">
        <v>0.22869721565568776</v>
      </c>
      <c r="BW351">
        <v>2.1768992417028903</v>
      </c>
      <c r="BX351">
        <v>0.56146667475691137</v>
      </c>
      <c r="BY351">
        <v>0.32769768058715543</v>
      </c>
      <c r="BZ351">
        <v>0.17552097243046036</v>
      </c>
      <c r="CA351">
        <v>4.2663455632802307</v>
      </c>
      <c r="CB351">
        <v>171.39176167645272</v>
      </c>
      <c r="CC351">
        <v>33.851552945474339</v>
      </c>
      <c r="CD351">
        <v>10.339184452169643</v>
      </c>
      <c r="CE351">
        <v>3.7558756369039963</v>
      </c>
      <c r="CF351" s="25"/>
      <c r="CG351" s="25"/>
      <c r="CH351" s="25"/>
      <c r="CI351" s="25"/>
      <c r="CJ351" s="25"/>
      <c r="CK351" s="25"/>
      <c r="CL351" s="25"/>
      <c r="CM351" s="25"/>
      <c r="CN351" s="25"/>
      <c r="CO351" s="25"/>
      <c r="CP351" s="25">
        <v>1.4717330861909175</v>
      </c>
      <c r="CQ351" s="25">
        <v>0.27831325301204823</v>
      </c>
      <c r="CR351" s="25">
        <v>0.28938977369876367</v>
      </c>
      <c r="CS351" s="25">
        <v>0.25852489103867637</v>
      </c>
      <c r="CT351" s="25">
        <v>5.6664964180161453E-2</v>
      </c>
      <c r="CU351" s="25">
        <v>22.184581899194516</v>
      </c>
      <c r="CV351" s="25">
        <v>21.589131222446881</v>
      </c>
      <c r="CW351" s="25">
        <v>2.2381148376471174</v>
      </c>
      <c r="CX351" s="25">
        <v>66.957048729894268</v>
      </c>
      <c r="CY351" s="25">
        <v>10.790478662402656</v>
      </c>
    </row>
    <row r="352" spans="1:103">
      <c r="A352" t="s">
        <v>177</v>
      </c>
      <c r="B352" t="s">
        <v>1090</v>
      </c>
      <c r="C352" t="s">
        <v>164</v>
      </c>
      <c r="D352" t="s">
        <v>172</v>
      </c>
      <c r="E352" t="s">
        <v>959</v>
      </c>
      <c r="F352" t="s">
        <v>211</v>
      </c>
      <c r="G352" t="s">
        <v>290</v>
      </c>
      <c r="H352">
        <v>11.12777</v>
      </c>
      <c r="I352">
        <v>8.2393099999999997</v>
      </c>
      <c r="J352">
        <v>719</v>
      </c>
      <c r="K352" t="s">
        <v>120</v>
      </c>
      <c r="M352" t="s">
        <v>360</v>
      </c>
      <c r="N352" t="s">
        <v>346</v>
      </c>
      <c r="O352">
        <v>945</v>
      </c>
      <c r="P352" t="s">
        <v>353</v>
      </c>
      <c r="Q352" t="s">
        <v>361</v>
      </c>
      <c r="R352">
        <v>4500</v>
      </c>
      <c r="S352" t="s">
        <v>329</v>
      </c>
      <c r="T352">
        <v>1500</v>
      </c>
      <c r="U352" t="s">
        <v>362</v>
      </c>
      <c r="V352">
        <v>2000</v>
      </c>
      <c r="W352">
        <v>2015</v>
      </c>
      <c r="X352">
        <v>1</v>
      </c>
      <c r="Y352" s="19"/>
      <c r="Z352" s="24"/>
      <c r="AA352" s="25"/>
      <c r="AB352" s="26"/>
      <c r="AC352" s="25"/>
      <c r="AD352" s="27"/>
      <c r="AE352" s="27"/>
      <c r="AF352" s="27"/>
      <c r="AG352" s="25"/>
      <c r="AH352" s="25"/>
      <c r="AI352" s="25"/>
      <c r="AJ352" s="28"/>
      <c r="AK352" s="25"/>
      <c r="AL352" s="25"/>
      <c r="AM352" s="29"/>
      <c r="AN352" s="29"/>
      <c r="AO352" s="30"/>
      <c r="AP352" s="30"/>
      <c r="AQ352" s="31"/>
      <c r="AR352" s="28"/>
      <c r="AS352" s="28"/>
      <c r="AT352" t="s">
        <v>156</v>
      </c>
      <c r="AU352">
        <v>2</v>
      </c>
      <c r="AV352" t="s">
        <v>409</v>
      </c>
      <c r="AW352" t="s">
        <v>1006</v>
      </c>
      <c r="AX352" t="s">
        <v>1091</v>
      </c>
      <c r="AY352" s="19" t="s">
        <v>396</v>
      </c>
      <c r="AZ352" s="19" t="s">
        <v>396</v>
      </c>
      <c r="BA352" s="21" t="s">
        <v>403</v>
      </c>
      <c r="BB352" s="22">
        <v>42193</v>
      </c>
      <c r="BC352" s="15">
        <v>42287</v>
      </c>
      <c r="BD352" t="s">
        <v>161</v>
      </c>
      <c r="BE352">
        <v>45</v>
      </c>
      <c r="BF352">
        <v>26</v>
      </c>
      <c r="BG352">
        <v>5.04</v>
      </c>
      <c r="BH352">
        <v>2.06</v>
      </c>
      <c r="BI352">
        <v>0.42</v>
      </c>
      <c r="BJ352">
        <v>0.21</v>
      </c>
      <c r="BK352">
        <v>0.05</v>
      </c>
      <c r="BL352">
        <v>9.9</v>
      </c>
      <c r="BM352">
        <f t="shared" si="28"/>
        <v>80.769230769230759</v>
      </c>
      <c r="BN352">
        <v>0.17799999999999999</v>
      </c>
      <c r="BO352">
        <v>18</v>
      </c>
      <c r="BP352">
        <f t="shared" si="27"/>
        <v>1959.6410256410252</v>
      </c>
      <c r="BQ352">
        <f t="shared" si="26"/>
        <v>2688</v>
      </c>
      <c r="BR352">
        <f t="shared" si="29"/>
        <v>1.9596410256410253</v>
      </c>
      <c r="BS352">
        <f t="shared" si="29"/>
        <v>2.6880000000000002</v>
      </c>
      <c r="BT352">
        <f t="shared" si="30"/>
        <v>4.6476410256410254</v>
      </c>
      <c r="BU352">
        <v>1.9602870813397131</v>
      </c>
      <c r="BV352">
        <v>0.23470056838726086</v>
      </c>
      <c r="BW352">
        <v>2.4139487659241308</v>
      </c>
      <c r="BX352">
        <v>0.51833700222820411</v>
      </c>
      <c r="BY352">
        <v>0.24544764033791866</v>
      </c>
      <c r="BZ352">
        <v>0.14941457306429692</v>
      </c>
      <c r="CA352">
        <v>3.2188232545284587</v>
      </c>
      <c r="CB352">
        <v>113.74150339421101</v>
      </c>
      <c r="CC352">
        <v>39.592216366257155</v>
      </c>
      <c r="CD352">
        <v>9.0209957748764342</v>
      </c>
      <c r="CE352">
        <v>4.4058394413467328</v>
      </c>
      <c r="CF352" s="25"/>
      <c r="CG352" s="25"/>
      <c r="CH352" s="25"/>
      <c r="CI352" s="25"/>
      <c r="CJ352" s="25"/>
      <c r="CK352" s="25"/>
      <c r="CL352" s="25"/>
      <c r="CM352" s="25"/>
      <c r="CN352" s="25"/>
      <c r="CO352" s="25"/>
      <c r="CP352" s="25"/>
      <c r="CQ352" s="25"/>
      <c r="CR352" s="25"/>
      <c r="CS352" s="25"/>
      <c r="CT352" s="25"/>
      <c r="CU352" s="25"/>
      <c r="CV352" s="25"/>
      <c r="CW352" s="25"/>
      <c r="CX352" s="25"/>
      <c r="CY352" s="25"/>
    </row>
    <row r="353" spans="1:103">
      <c r="A353" t="s">
        <v>177</v>
      </c>
      <c r="B353" t="s">
        <v>1090</v>
      </c>
      <c r="C353" t="s">
        <v>164</v>
      </c>
      <c r="D353" t="s">
        <v>172</v>
      </c>
      <c r="E353" t="s">
        <v>959</v>
      </c>
      <c r="F353" t="s">
        <v>211</v>
      </c>
      <c r="G353" t="s">
        <v>290</v>
      </c>
      <c r="H353">
        <v>11.12777</v>
      </c>
      <c r="I353">
        <v>8.2393099999999997</v>
      </c>
      <c r="J353">
        <v>719</v>
      </c>
      <c r="K353" t="s">
        <v>120</v>
      </c>
      <c r="M353" t="s">
        <v>360</v>
      </c>
      <c r="N353" t="s">
        <v>346</v>
      </c>
      <c r="O353">
        <v>945</v>
      </c>
      <c r="P353" t="s">
        <v>353</v>
      </c>
      <c r="Q353" t="s">
        <v>361</v>
      </c>
      <c r="R353">
        <v>4500</v>
      </c>
      <c r="S353" t="s">
        <v>329</v>
      </c>
      <c r="T353">
        <v>1500</v>
      </c>
      <c r="U353" t="s">
        <v>362</v>
      </c>
      <c r="V353">
        <v>2000</v>
      </c>
      <c r="W353">
        <v>2015</v>
      </c>
      <c r="X353">
        <v>1</v>
      </c>
      <c r="Y353" s="19"/>
      <c r="Z353" s="24"/>
      <c r="AA353" s="25"/>
      <c r="AB353" s="26"/>
      <c r="AC353" s="25"/>
      <c r="AD353" s="27"/>
      <c r="AE353" s="27"/>
      <c r="AF353" s="27"/>
      <c r="AG353" s="25"/>
      <c r="AH353" s="25"/>
      <c r="AI353" s="25"/>
      <c r="AJ353" s="28"/>
      <c r="AK353" s="25"/>
      <c r="AL353" s="25"/>
      <c r="AM353" s="29"/>
      <c r="AN353" s="29"/>
      <c r="AO353" s="30"/>
      <c r="AP353" s="30"/>
      <c r="AQ353" s="31"/>
      <c r="AR353" s="28"/>
      <c r="AS353" s="28"/>
      <c r="AT353" t="s">
        <v>157</v>
      </c>
      <c r="AU353">
        <v>3</v>
      </c>
      <c r="AV353" t="s">
        <v>409</v>
      </c>
      <c r="AW353" t="s">
        <v>1006</v>
      </c>
      <c r="AX353" t="s">
        <v>1091</v>
      </c>
      <c r="AY353" s="19" t="s">
        <v>396</v>
      </c>
      <c r="AZ353" s="19" t="s">
        <v>396</v>
      </c>
      <c r="BA353" s="21" t="s">
        <v>403</v>
      </c>
      <c r="BB353" s="22">
        <v>42193</v>
      </c>
      <c r="BC353" s="15">
        <v>42287</v>
      </c>
      <c r="BD353" t="s">
        <v>161</v>
      </c>
      <c r="BE353">
        <v>52</v>
      </c>
      <c r="BF353">
        <v>30</v>
      </c>
      <c r="BG353">
        <v>5.54</v>
      </c>
      <c r="BH353">
        <v>1.96</v>
      </c>
      <c r="BI353">
        <v>0.4</v>
      </c>
      <c r="BJ353">
        <v>0.222</v>
      </c>
      <c r="BK353">
        <v>4.8000000000000001E-2</v>
      </c>
      <c r="BL353">
        <v>9.6</v>
      </c>
      <c r="BM353">
        <f t="shared" si="28"/>
        <v>82.222222222222214</v>
      </c>
      <c r="BN353">
        <v>0.187</v>
      </c>
      <c r="BO353">
        <v>18.3</v>
      </c>
      <c r="BP353">
        <f t="shared" si="27"/>
        <v>1904.3741466957154</v>
      </c>
      <c r="BQ353">
        <f t="shared" si="26"/>
        <v>2954.6666666666665</v>
      </c>
      <c r="BR353">
        <f t="shared" si="29"/>
        <v>1.9043741466957154</v>
      </c>
      <c r="BS353">
        <f t="shared" si="29"/>
        <v>2.9546666666666663</v>
      </c>
      <c r="BT353">
        <f t="shared" si="30"/>
        <v>4.8590408133623821</v>
      </c>
      <c r="BU353">
        <v>2.4738658777120315</v>
      </c>
      <c r="BV353">
        <v>0.25721243384366338</v>
      </c>
      <c r="BW353">
        <v>2.5549083065451104</v>
      </c>
      <c r="BX353">
        <v>0.46891517949670208</v>
      </c>
      <c r="BY353">
        <v>0.18351284994364489</v>
      </c>
      <c r="BZ353">
        <v>0.16865835594654771</v>
      </c>
      <c r="CA353">
        <v>5.6497209276435276</v>
      </c>
      <c r="CB353">
        <v>162.65533000251045</v>
      </c>
      <c r="CC353">
        <v>45.14981759434837</v>
      </c>
      <c r="CD353">
        <v>18.3833404187776</v>
      </c>
      <c r="CE353">
        <v>4.453099202317599</v>
      </c>
      <c r="CF353" s="25"/>
      <c r="CG353" s="25"/>
      <c r="CH353" s="25"/>
      <c r="CI353" s="25"/>
      <c r="CJ353" s="25"/>
      <c r="CK353" s="25"/>
      <c r="CL353" s="25"/>
      <c r="CM353" s="25"/>
      <c r="CN353" s="25"/>
      <c r="CO353" s="25"/>
      <c r="CP353" s="25"/>
      <c r="CQ353" s="25"/>
      <c r="CR353" s="25"/>
      <c r="CS353" s="25"/>
      <c r="CT353" s="25"/>
      <c r="CU353" s="25"/>
      <c r="CV353" s="25"/>
      <c r="CW353" s="25"/>
      <c r="CX353" s="25"/>
      <c r="CY353" s="25"/>
    </row>
    <row r="354" spans="1:103">
      <c r="A354" t="s">
        <v>177</v>
      </c>
      <c r="B354" t="s">
        <v>1090</v>
      </c>
      <c r="C354" t="s">
        <v>164</v>
      </c>
      <c r="D354" t="s">
        <v>172</v>
      </c>
      <c r="E354" t="s">
        <v>959</v>
      </c>
      <c r="F354" t="s">
        <v>211</v>
      </c>
      <c r="G354" t="s">
        <v>290</v>
      </c>
      <c r="H354">
        <v>11.12777</v>
      </c>
      <c r="I354">
        <v>8.2393099999999997</v>
      </c>
      <c r="J354">
        <v>719</v>
      </c>
      <c r="K354" t="s">
        <v>120</v>
      </c>
      <c r="M354" t="s">
        <v>360</v>
      </c>
      <c r="N354" t="s">
        <v>346</v>
      </c>
      <c r="O354">
        <v>945</v>
      </c>
      <c r="P354" t="s">
        <v>353</v>
      </c>
      <c r="Q354" t="s">
        <v>361</v>
      </c>
      <c r="R354">
        <v>4500</v>
      </c>
      <c r="S354" t="s">
        <v>329</v>
      </c>
      <c r="T354">
        <v>1500</v>
      </c>
      <c r="U354" t="s">
        <v>362</v>
      </c>
      <c r="V354">
        <v>2000</v>
      </c>
      <c r="W354">
        <v>2015</v>
      </c>
      <c r="X354">
        <v>1</v>
      </c>
      <c r="Y354" s="19"/>
      <c r="Z354" s="24"/>
      <c r="AA354" s="25"/>
      <c r="AB354" s="26"/>
      <c r="AC354" s="25"/>
      <c r="AD354" s="27"/>
      <c r="AE354" s="27"/>
      <c r="AF354" s="27"/>
      <c r="AG354" s="25"/>
      <c r="AH354" s="25"/>
      <c r="AI354" s="25"/>
      <c r="AJ354" s="28"/>
      <c r="AK354" s="25"/>
      <c r="AL354" s="25"/>
      <c r="AM354" s="29"/>
      <c r="AN354" s="29"/>
      <c r="AO354" s="30"/>
      <c r="AP354" s="30"/>
      <c r="AQ354" s="31"/>
      <c r="AR354" s="28"/>
      <c r="AS354" s="28"/>
      <c r="AT354" t="s">
        <v>158</v>
      </c>
      <c r="AU354">
        <v>4</v>
      </c>
      <c r="AV354" t="s">
        <v>409</v>
      </c>
      <c r="AW354" t="s">
        <v>1006</v>
      </c>
      <c r="AX354" t="s">
        <v>1091</v>
      </c>
      <c r="AY354" s="19" t="s">
        <v>396</v>
      </c>
      <c r="AZ354" s="19" t="s">
        <v>396</v>
      </c>
      <c r="BA354" s="21" t="s">
        <v>403</v>
      </c>
      <c r="BB354" s="22">
        <v>42193</v>
      </c>
      <c r="BC354" s="15">
        <v>42287</v>
      </c>
      <c r="BD354" t="s">
        <v>161</v>
      </c>
      <c r="BE354">
        <v>46</v>
      </c>
      <c r="BF354">
        <v>35</v>
      </c>
      <c r="BG354">
        <v>12.44</v>
      </c>
      <c r="BH354">
        <v>5.3</v>
      </c>
      <c r="BI354">
        <v>0.83</v>
      </c>
      <c r="BJ354">
        <v>0.53</v>
      </c>
      <c r="BK354">
        <v>0.114</v>
      </c>
      <c r="BL354">
        <v>9</v>
      </c>
      <c r="BM354">
        <f t="shared" si="28"/>
        <v>82.298136645962742</v>
      </c>
      <c r="BN354">
        <v>0.24199999999999999</v>
      </c>
      <c r="BO354">
        <v>19.600000000000001</v>
      </c>
      <c r="BP354">
        <f t="shared" si="27"/>
        <v>5188.5478829212843</v>
      </c>
      <c r="BQ354">
        <f t="shared" si="26"/>
        <v>6634.6666666666661</v>
      </c>
      <c r="BR354">
        <f t="shared" si="29"/>
        <v>5.1885478829212843</v>
      </c>
      <c r="BS354">
        <f t="shared" si="29"/>
        <v>6.634666666666666</v>
      </c>
      <c r="BT354">
        <f t="shared" si="30"/>
        <v>11.82321454958795</v>
      </c>
      <c r="BU354">
        <v>2.293814432989691</v>
      </c>
      <c r="BV354">
        <v>0.32129568653321805</v>
      </c>
      <c r="BW354">
        <v>2.3718246725615226</v>
      </c>
      <c r="BX354">
        <v>0.64145743947137457</v>
      </c>
      <c r="BY354">
        <v>0.3131983333846286</v>
      </c>
      <c r="BZ354">
        <v>0.17803541523980287</v>
      </c>
      <c r="CA354">
        <v>4.5763597836879306</v>
      </c>
      <c r="CB354">
        <v>198.07151592887499</v>
      </c>
      <c r="CC354">
        <v>58.690000362901394</v>
      </c>
      <c r="CD354">
        <v>10.686542010028687</v>
      </c>
      <c r="CE354">
        <v>3.3525888111700195</v>
      </c>
      <c r="CF354" s="25"/>
      <c r="CG354" s="25"/>
      <c r="CH354" s="25"/>
      <c r="CI354" s="25"/>
      <c r="CJ354" s="25"/>
      <c r="CK354" s="25"/>
      <c r="CL354" s="25"/>
      <c r="CM354" s="25"/>
      <c r="CN354" s="25"/>
      <c r="CO354" s="25"/>
      <c r="CP354" s="25"/>
      <c r="CQ354" s="25"/>
      <c r="CR354" s="25"/>
      <c r="CS354" s="25"/>
      <c r="CT354" s="25"/>
      <c r="CU354" s="25"/>
      <c r="CV354" s="25"/>
      <c r="CW354" s="25"/>
      <c r="CX354" s="25"/>
      <c r="CY354" s="25"/>
    </row>
    <row r="355" spans="1:103">
      <c r="A355" t="s">
        <v>177</v>
      </c>
      <c r="B355" t="s">
        <v>1090</v>
      </c>
      <c r="C355" t="s">
        <v>164</v>
      </c>
      <c r="D355" t="s">
        <v>172</v>
      </c>
      <c r="E355" t="s">
        <v>959</v>
      </c>
      <c r="F355" t="s">
        <v>211</v>
      </c>
      <c r="G355" t="s">
        <v>290</v>
      </c>
      <c r="H355">
        <v>11.12777</v>
      </c>
      <c r="I355">
        <v>8.2393099999999997</v>
      </c>
      <c r="J355">
        <v>719</v>
      </c>
      <c r="K355" t="s">
        <v>120</v>
      </c>
      <c r="M355" t="s">
        <v>360</v>
      </c>
      <c r="N355" t="s">
        <v>346</v>
      </c>
      <c r="O355">
        <v>945</v>
      </c>
      <c r="P355" t="s">
        <v>353</v>
      </c>
      <c r="Q355" t="s">
        <v>361</v>
      </c>
      <c r="R355">
        <v>4500</v>
      </c>
      <c r="S355" t="s">
        <v>329</v>
      </c>
      <c r="T355">
        <v>1500</v>
      </c>
      <c r="U355" t="s">
        <v>362</v>
      </c>
      <c r="V355">
        <v>2000</v>
      </c>
      <c r="W355">
        <v>2015</v>
      </c>
      <c r="X355">
        <v>1</v>
      </c>
      <c r="Y355" s="19"/>
      <c r="Z355" s="24"/>
      <c r="AA355" s="25"/>
      <c r="AB355" s="26"/>
      <c r="AC355" s="25"/>
      <c r="AD355" s="27"/>
      <c r="AE355" s="27"/>
      <c r="AF355" s="27"/>
      <c r="AG355" s="25"/>
      <c r="AH355" s="25"/>
      <c r="AI355" s="25"/>
      <c r="AJ355" s="28"/>
      <c r="AK355" s="25"/>
      <c r="AL355" s="25"/>
      <c r="AM355" s="29"/>
      <c r="AN355" s="29"/>
      <c r="AO355" s="30"/>
      <c r="AP355" s="30"/>
      <c r="AQ355" s="31"/>
      <c r="AR355" s="28"/>
      <c r="AS355" s="28"/>
      <c r="AT355" t="s">
        <v>159</v>
      </c>
      <c r="AU355">
        <v>5</v>
      </c>
      <c r="AV355" t="s">
        <v>409</v>
      </c>
      <c r="AW355" t="s">
        <v>1006</v>
      </c>
      <c r="AX355" t="s">
        <v>1091</v>
      </c>
      <c r="AY355" s="19" t="s">
        <v>396</v>
      </c>
      <c r="AZ355" s="19" t="s">
        <v>396</v>
      </c>
      <c r="BA355" s="21" t="s">
        <v>403</v>
      </c>
      <c r="BB355" s="22">
        <v>42193</v>
      </c>
      <c r="BC355" s="15">
        <v>42287</v>
      </c>
      <c r="BD355" t="s">
        <v>161</v>
      </c>
      <c r="BE355">
        <v>51</v>
      </c>
      <c r="BF355">
        <v>41</v>
      </c>
      <c r="BG355">
        <v>8.02</v>
      </c>
      <c r="BH355">
        <v>4.76</v>
      </c>
      <c r="BI355">
        <v>0.57999999999999996</v>
      </c>
      <c r="BJ355">
        <v>0.30099999999999999</v>
      </c>
      <c r="BK355">
        <v>6.9000000000000006E-2</v>
      </c>
      <c r="BL355">
        <v>8.9</v>
      </c>
      <c r="BM355">
        <f t="shared" si="28"/>
        <v>81.351351351351354</v>
      </c>
      <c r="BN355">
        <v>0.32800000000000001</v>
      </c>
      <c r="BO355">
        <v>22.1</v>
      </c>
      <c r="BP355">
        <f t="shared" si="27"/>
        <v>4611.3561561561555</v>
      </c>
      <c r="BQ355">
        <f t="shared" si="26"/>
        <v>4277.333333333333</v>
      </c>
      <c r="BR355">
        <f t="shared" si="29"/>
        <v>4.6113561561561554</v>
      </c>
      <c r="BS355">
        <f t="shared" si="29"/>
        <v>4.277333333333333</v>
      </c>
      <c r="BT355">
        <f t="shared" si="30"/>
        <v>8.8886894894894883</v>
      </c>
      <c r="CF355" s="25"/>
      <c r="CG355" s="25"/>
      <c r="CH355" s="25"/>
      <c r="CI355" s="25"/>
      <c r="CJ355" s="25"/>
      <c r="CK355" s="25"/>
      <c r="CL355" s="25"/>
      <c r="CM355" s="25"/>
      <c r="CN355" s="25"/>
      <c r="CO355" s="25"/>
      <c r="CP355" s="25">
        <v>1.6560449859418933</v>
      </c>
      <c r="CQ355" s="25">
        <v>0.34892221180880978</v>
      </c>
      <c r="CR355" s="25">
        <v>0.40140357932626253</v>
      </c>
      <c r="CS355" s="25">
        <v>0.29633130282889619</v>
      </c>
      <c r="CT355" s="25">
        <v>4.885276255745049E-2</v>
      </c>
      <c r="CU355" s="25">
        <v>10.749014440671473</v>
      </c>
      <c r="CV355" s="25">
        <v>21.599925788058101</v>
      </c>
      <c r="CW355" s="25">
        <v>3.1835281940702718</v>
      </c>
      <c r="CX355" s="25">
        <v>28.456402434900372</v>
      </c>
      <c r="CY355" s="25">
        <v>10.926017270237658</v>
      </c>
    </row>
    <row r="356" spans="1:103">
      <c r="A356" t="s">
        <v>177</v>
      </c>
      <c r="B356" t="s">
        <v>1090</v>
      </c>
      <c r="C356" t="s">
        <v>164</v>
      </c>
      <c r="D356" t="s">
        <v>172</v>
      </c>
      <c r="E356" t="s">
        <v>959</v>
      </c>
      <c r="F356" t="s">
        <v>211</v>
      </c>
      <c r="G356" t="s">
        <v>290</v>
      </c>
      <c r="H356">
        <v>11.12777</v>
      </c>
      <c r="I356">
        <v>8.2393099999999997</v>
      </c>
      <c r="J356">
        <v>719</v>
      </c>
      <c r="K356" t="s">
        <v>120</v>
      </c>
      <c r="M356" t="s">
        <v>360</v>
      </c>
      <c r="N356" t="s">
        <v>346</v>
      </c>
      <c r="O356">
        <v>945</v>
      </c>
      <c r="P356" t="s">
        <v>353</v>
      </c>
      <c r="Q356" t="s">
        <v>361</v>
      </c>
      <c r="R356">
        <v>4500</v>
      </c>
      <c r="S356" t="s">
        <v>329</v>
      </c>
      <c r="T356">
        <v>1500</v>
      </c>
      <c r="U356" t="s">
        <v>362</v>
      </c>
      <c r="V356">
        <v>2000</v>
      </c>
      <c r="W356">
        <v>2015</v>
      </c>
      <c r="X356">
        <v>1</v>
      </c>
      <c r="Y356" s="19"/>
      <c r="Z356" s="24"/>
      <c r="AA356" s="25"/>
      <c r="AB356" s="26"/>
      <c r="AC356" s="25"/>
      <c r="AD356" s="27"/>
      <c r="AE356" s="27"/>
      <c r="AF356" s="27"/>
      <c r="AG356" s="25"/>
      <c r="AH356" s="25"/>
      <c r="AI356" s="25"/>
      <c r="AJ356" s="28"/>
      <c r="AK356" s="25"/>
      <c r="AL356" s="25"/>
      <c r="AM356" s="29"/>
      <c r="AN356" s="29"/>
      <c r="AO356" s="30"/>
      <c r="AP356" s="30"/>
      <c r="AQ356" s="31"/>
      <c r="AR356" s="28"/>
      <c r="AS356" s="28"/>
      <c r="AT356" t="s">
        <v>160</v>
      </c>
      <c r="AU356">
        <v>6</v>
      </c>
      <c r="AV356" t="s">
        <v>409</v>
      </c>
      <c r="AW356" t="s">
        <v>1006</v>
      </c>
      <c r="AX356" t="s">
        <v>1091</v>
      </c>
      <c r="AY356" s="19" t="s">
        <v>396</v>
      </c>
      <c r="AZ356" s="19" t="s">
        <v>396</v>
      </c>
      <c r="BA356" s="21" t="s">
        <v>403</v>
      </c>
      <c r="BB356" s="22">
        <v>42193</v>
      </c>
      <c r="BC356" s="15">
        <v>42287</v>
      </c>
      <c r="BD356" t="s">
        <v>161</v>
      </c>
      <c r="BE356">
        <v>45</v>
      </c>
      <c r="BF356">
        <v>48</v>
      </c>
      <c r="BG356">
        <v>10.039999999999999</v>
      </c>
      <c r="BH356">
        <v>6.9</v>
      </c>
      <c r="BI356">
        <v>0.66</v>
      </c>
      <c r="BJ356">
        <v>0.32</v>
      </c>
      <c r="BK356">
        <v>7.9000000000000001E-2</v>
      </c>
      <c r="BL356">
        <v>9.6999999999999993</v>
      </c>
      <c r="BM356">
        <f t="shared" si="28"/>
        <v>80.200501253132828</v>
      </c>
      <c r="BN356">
        <v>0.312</v>
      </c>
      <c r="BO356">
        <v>21.1</v>
      </c>
      <c r="BP356">
        <f t="shared" si="27"/>
        <v>6532.0949432404523</v>
      </c>
      <c r="BQ356">
        <f t="shared" si="26"/>
        <v>5354.6666666666661</v>
      </c>
      <c r="BR356">
        <f t="shared" si="29"/>
        <v>6.5320949432404527</v>
      </c>
      <c r="BS356">
        <f t="shared" si="29"/>
        <v>5.3546666666666658</v>
      </c>
      <c r="BT356">
        <f t="shared" si="30"/>
        <v>11.886761609907118</v>
      </c>
      <c r="BU356">
        <v>2.9068033550792172</v>
      </c>
      <c r="BV356">
        <v>0.31135293847986062</v>
      </c>
      <c r="BW356">
        <v>2.8022699440250745</v>
      </c>
      <c r="BX356">
        <v>0.60930766551111115</v>
      </c>
      <c r="BY356">
        <v>0.30600434799536586</v>
      </c>
      <c r="BZ356">
        <v>0.21251975818196917</v>
      </c>
      <c r="CA356">
        <v>4.6528436419259691</v>
      </c>
      <c r="CB356">
        <v>137.50592845067837</v>
      </c>
      <c r="CC356">
        <v>79.794447603596112</v>
      </c>
      <c r="CD356">
        <v>11.517425471519941</v>
      </c>
      <c r="CE356">
        <v>41.254452602498603</v>
      </c>
      <c r="CF356" s="25"/>
      <c r="CG356" s="25"/>
      <c r="CH356" s="25"/>
      <c r="CI356" s="25"/>
      <c r="CJ356" s="25"/>
      <c r="CK356" s="25"/>
      <c r="CL356" s="25"/>
      <c r="CM356" s="25"/>
      <c r="CN356" s="25"/>
      <c r="CO356" s="25"/>
      <c r="CP356" s="25"/>
      <c r="CQ356" s="25"/>
      <c r="CR356" s="25"/>
      <c r="CS356" s="25"/>
      <c r="CT356" s="25"/>
      <c r="CU356" s="25"/>
      <c r="CV356" s="25"/>
      <c r="CW356" s="25"/>
      <c r="CX356" s="25"/>
      <c r="CY356" s="25"/>
    </row>
    <row r="357" spans="1:103">
      <c r="A357" t="s">
        <v>177</v>
      </c>
      <c r="B357" t="s">
        <v>1090</v>
      </c>
      <c r="C357" t="s">
        <v>164</v>
      </c>
      <c r="D357" t="s">
        <v>172</v>
      </c>
      <c r="E357" t="s">
        <v>959</v>
      </c>
      <c r="F357" t="s">
        <v>211</v>
      </c>
      <c r="G357" t="s">
        <v>291</v>
      </c>
      <c r="H357">
        <v>11.139419999999999</v>
      </c>
      <c r="I357">
        <v>8.2353199999999998</v>
      </c>
      <c r="J357">
        <v>718</v>
      </c>
      <c r="K357" t="s">
        <v>121</v>
      </c>
      <c r="M357" t="s">
        <v>363</v>
      </c>
      <c r="N357" t="s">
        <v>331</v>
      </c>
      <c r="O357">
        <v>1625</v>
      </c>
      <c r="P357" t="s">
        <v>159</v>
      </c>
      <c r="Q357">
        <v>250</v>
      </c>
      <c r="R357">
        <v>3500</v>
      </c>
      <c r="S357" t="s">
        <v>337</v>
      </c>
      <c r="T357">
        <v>1500</v>
      </c>
      <c r="U357" t="s">
        <v>351</v>
      </c>
      <c r="V357">
        <v>4000</v>
      </c>
      <c r="W357">
        <v>2015</v>
      </c>
      <c r="X357">
        <v>1</v>
      </c>
      <c r="Y357" s="19" t="s">
        <v>396</v>
      </c>
      <c r="Z357" s="24">
        <v>5.9</v>
      </c>
      <c r="AA357" s="32">
        <v>1.117448857181911</v>
      </c>
      <c r="AB357" s="26">
        <v>3.8972568812165639E-2</v>
      </c>
      <c r="AC357" s="25">
        <v>5.9489400000000003</v>
      </c>
      <c r="AD357" s="27">
        <v>68</v>
      </c>
      <c r="AE357" s="27">
        <v>17.200000000000003</v>
      </c>
      <c r="AF357" s="27">
        <v>14.8</v>
      </c>
      <c r="AG357" s="25">
        <v>2.0627843967160326</v>
      </c>
      <c r="AH357" s="25">
        <v>0.33276659655483787</v>
      </c>
      <c r="AI357" s="25">
        <v>0.11713679458249102</v>
      </c>
      <c r="AJ357" s="28">
        <v>4.4341935029706708E-2</v>
      </c>
      <c r="AK357" s="25">
        <v>0</v>
      </c>
      <c r="AL357" s="25">
        <f t="shared" si="5"/>
        <v>2.5570297228830681</v>
      </c>
      <c r="AM357" s="29">
        <v>3.9559591691067348</v>
      </c>
      <c r="AN357" s="29">
        <v>1.6290387995133151</v>
      </c>
      <c r="AO357" s="30">
        <v>14.416610063028314</v>
      </c>
      <c r="AP357" s="30">
        <v>253.54664286040367</v>
      </c>
      <c r="AQ357" s="31">
        <v>1.7309246604091399</v>
      </c>
      <c r="AR357" s="28">
        <v>8.6763999999999994E-2</v>
      </c>
      <c r="AS357" s="28">
        <v>5.7306900000000001</v>
      </c>
      <c r="AT357" t="s">
        <v>155</v>
      </c>
      <c r="AU357">
        <v>1</v>
      </c>
      <c r="AV357" t="s">
        <v>409</v>
      </c>
      <c r="AW357" t="s">
        <v>1006</v>
      </c>
      <c r="AX357" t="s">
        <v>1091</v>
      </c>
      <c r="AY357" s="19" t="s">
        <v>396</v>
      </c>
      <c r="AZ357" s="19" t="s">
        <v>396</v>
      </c>
      <c r="BA357" s="21" t="s">
        <v>403</v>
      </c>
      <c r="BB357" s="22">
        <v>42193</v>
      </c>
      <c r="BC357" s="15"/>
      <c r="CF357" s="25"/>
      <c r="CG357" s="25"/>
      <c r="CH357" s="25"/>
      <c r="CI357" s="25"/>
      <c r="CJ357" s="25"/>
      <c r="CK357" s="25"/>
      <c r="CL357" s="25"/>
      <c r="CM357" s="25"/>
      <c r="CN357" s="25"/>
      <c r="CO357" s="25"/>
      <c r="CP357" s="25">
        <v>1.6461187214611872</v>
      </c>
      <c r="CQ357" s="25">
        <v>0.21748858447488587</v>
      </c>
      <c r="CR357" s="25">
        <v>0.21233996401437455</v>
      </c>
      <c r="CS357" s="25">
        <v>0.10685117157802765</v>
      </c>
      <c r="CT357" s="25">
        <v>6.2521424074270596E-2</v>
      </c>
      <c r="CU357" s="25">
        <v>11.504010156413411</v>
      </c>
      <c r="CV357" s="25">
        <v>21.343800185828165</v>
      </c>
      <c r="CW357" s="25">
        <v>1.2800228495207364</v>
      </c>
      <c r="CX357" s="25">
        <v>209.23030646039484</v>
      </c>
      <c r="CY357" s="25">
        <v>12.409725689440233</v>
      </c>
    </row>
    <row r="358" spans="1:103">
      <c r="A358" t="s">
        <v>177</v>
      </c>
      <c r="B358" t="s">
        <v>1090</v>
      </c>
      <c r="C358" t="s">
        <v>164</v>
      </c>
      <c r="D358" t="s">
        <v>172</v>
      </c>
      <c r="E358" t="s">
        <v>959</v>
      </c>
      <c r="F358" t="s">
        <v>211</v>
      </c>
      <c r="G358" t="s">
        <v>291</v>
      </c>
      <c r="H358">
        <v>11.139419999999999</v>
      </c>
      <c r="I358">
        <v>8.2353199999999998</v>
      </c>
      <c r="J358">
        <v>718</v>
      </c>
      <c r="K358" t="s">
        <v>121</v>
      </c>
      <c r="M358" t="s">
        <v>363</v>
      </c>
      <c r="N358" t="s">
        <v>331</v>
      </c>
      <c r="O358">
        <v>1625</v>
      </c>
      <c r="P358" t="s">
        <v>159</v>
      </c>
      <c r="Q358">
        <v>250</v>
      </c>
      <c r="R358">
        <v>3500</v>
      </c>
      <c r="S358" t="s">
        <v>337</v>
      </c>
      <c r="T358">
        <v>1500</v>
      </c>
      <c r="U358" t="s">
        <v>351</v>
      </c>
      <c r="V358">
        <v>4000</v>
      </c>
      <c r="W358">
        <v>2015</v>
      </c>
      <c r="X358">
        <v>1</v>
      </c>
      <c r="Y358" s="19"/>
      <c r="Z358" s="24"/>
      <c r="AA358" s="25"/>
      <c r="AB358" s="26"/>
      <c r="AC358" s="25"/>
      <c r="AD358" s="27"/>
      <c r="AE358" s="27"/>
      <c r="AF358" s="27"/>
      <c r="AG358" s="25"/>
      <c r="AH358" s="25"/>
      <c r="AI358" s="25"/>
      <c r="AJ358" s="28"/>
      <c r="AK358" s="25"/>
      <c r="AL358" s="25"/>
      <c r="AM358" s="29"/>
      <c r="AN358" s="29"/>
      <c r="AO358" s="30"/>
      <c r="AP358" s="30"/>
      <c r="AQ358" s="31"/>
      <c r="AR358" s="28"/>
      <c r="AS358" s="28"/>
      <c r="AT358" t="s">
        <v>156</v>
      </c>
      <c r="AU358">
        <v>2</v>
      </c>
      <c r="AV358" t="s">
        <v>409</v>
      </c>
      <c r="AW358" t="s">
        <v>1006</v>
      </c>
      <c r="AX358" t="s">
        <v>1091</v>
      </c>
      <c r="AY358" s="19" t="s">
        <v>396</v>
      </c>
      <c r="AZ358" s="19" t="s">
        <v>396</v>
      </c>
      <c r="BA358" s="21" t="s">
        <v>403</v>
      </c>
      <c r="BB358" s="22">
        <v>42193</v>
      </c>
      <c r="BC358" s="15"/>
      <c r="CF358" s="25"/>
      <c r="CG358" s="25"/>
      <c r="CH358" s="25"/>
      <c r="CI358" s="25"/>
      <c r="CJ358" s="25"/>
      <c r="CK358" s="25"/>
      <c r="CL358" s="25"/>
      <c r="CM358" s="25"/>
      <c r="CN358" s="25"/>
      <c r="CO358" s="25"/>
      <c r="CP358" s="25"/>
      <c r="CQ358" s="25"/>
      <c r="CR358" s="25"/>
      <c r="CS358" s="25"/>
      <c r="CT358" s="25"/>
      <c r="CU358" s="25"/>
      <c r="CV358" s="25"/>
      <c r="CW358" s="25"/>
      <c r="CX358" s="25"/>
      <c r="CY358" s="25"/>
    </row>
    <row r="359" spans="1:103">
      <c r="A359" t="s">
        <v>177</v>
      </c>
      <c r="B359" t="s">
        <v>1090</v>
      </c>
      <c r="C359" t="s">
        <v>164</v>
      </c>
      <c r="D359" t="s">
        <v>172</v>
      </c>
      <c r="E359" t="s">
        <v>959</v>
      </c>
      <c r="F359" t="s">
        <v>211</v>
      </c>
      <c r="G359" t="s">
        <v>291</v>
      </c>
      <c r="H359">
        <v>11.139419999999999</v>
      </c>
      <c r="I359">
        <v>8.2353199999999998</v>
      </c>
      <c r="J359">
        <v>718</v>
      </c>
      <c r="K359" t="s">
        <v>121</v>
      </c>
      <c r="M359" t="s">
        <v>363</v>
      </c>
      <c r="N359" t="s">
        <v>331</v>
      </c>
      <c r="O359">
        <v>1625</v>
      </c>
      <c r="P359" t="s">
        <v>159</v>
      </c>
      <c r="Q359">
        <v>250</v>
      </c>
      <c r="R359">
        <v>3500</v>
      </c>
      <c r="S359" t="s">
        <v>337</v>
      </c>
      <c r="T359">
        <v>1500</v>
      </c>
      <c r="U359" t="s">
        <v>351</v>
      </c>
      <c r="V359">
        <v>4000</v>
      </c>
      <c r="W359">
        <v>2015</v>
      </c>
      <c r="X359">
        <v>1</v>
      </c>
      <c r="Y359" s="19"/>
      <c r="Z359" s="24"/>
      <c r="AA359" s="25"/>
      <c r="AB359" s="26"/>
      <c r="AC359" s="25"/>
      <c r="AD359" s="27"/>
      <c r="AE359" s="27"/>
      <c r="AF359" s="27"/>
      <c r="AG359" s="25"/>
      <c r="AH359" s="25"/>
      <c r="AI359" s="25"/>
      <c r="AJ359" s="28"/>
      <c r="AK359" s="25"/>
      <c r="AL359" s="25"/>
      <c r="AM359" s="29"/>
      <c r="AN359" s="29"/>
      <c r="AO359" s="30"/>
      <c r="AP359" s="30"/>
      <c r="AQ359" s="31"/>
      <c r="AR359" s="28"/>
      <c r="AS359" s="28"/>
      <c r="AT359" t="s">
        <v>157</v>
      </c>
      <c r="AU359">
        <v>3</v>
      </c>
      <c r="AV359" t="s">
        <v>409</v>
      </c>
      <c r="AW359" t="s">
        <v>1006</v>
      </c>
      <c r="AX359" t="s">
        <v>1091</v>
      </c>
      <c r="AY359" s="19" t="s">
        <v>396</v>
      </c>
      <c r="AZ359" s="19" t="s">
        <v>396</v>
      </c>
      <c r="BA359" s="21" t="s">
        <v>403</v>
      </c>
      <c r="BB359" s="22">
        <v>42193</v>
      </c>
      <c r="BC359" s="15"/>
      <c r="BU359">
        <v>2.5065913370998114</v>
      </c>
      <c r="BV359">
        <v>0.26331697317887703</v>
      </c>
      <c r="BW359">
        <v>2.4414914223853668</v>
      </c>
      <c r="BX359">
        <v>0.42783457653896761</v>
      </c>
      <c r="BY359">
        <v>0.17317456152246052</v>
      </c>
      <c r="BZ359">
        <v>0.18830183982067566</v>
      </c>
      <c r="CA359">
        <v>8.4198454268409826</v>
      </c>
      <c r="CB359">
        <v>180.24084880046931</v>
      </c>
      <c r="CC359">
        <v>56.534620918131282</v>
      </c>
      <c r="CD359">
        <v>17.873977805050515</v>
      </c>
      <c r="CE359">
        <v>2.9286017531803998</v>
      </c>
      <c r="CF359" s="25"/>
      <c r="CG359" s="25"/>
      <c r="CH359" s="25"/>
      <c r="CI359" s="25"/>
      <c r="CJ359" s="25"/>
      <c r="CK359" s="25"/>
      <c r="CL359" s="25"/>
      <c r="CM359" s="25"/>
      <c r="CN359" s="25"/>
      <c r="CO359" s="25"/>
      <c r="CP359" s="25"/>
      <c r="CQ359" s="25"/>
      <c r="CR359" s="25"/>
      <c r="CS359" s="25"/>
      <c r="CT359" s="25"/>
      <c r="CU359" s="25"/>
      <c r="CV359" s="25"/>
      <c r="CW359" s="25"/>
      <c r="CX359" s="25"/>
      <c r="CY359" s="25"/>
    </row>
    <row r="360" spans="1:103">
      <c r="A360" t="s">
        <v>177</v>
      </c>
      <c r="B360" t="s">
        <v>1090</v>
      </c>
      <c r="C360" t="s">
        <v>164</v>
      </c>
      <c r="D360" t="s">
        <v>172</v>
      </c>
      <c r="E360" t="s">
        <v>959</v>
      </c>
      <c r="F360" t="s">
        <v>211</v>
      </c>
      <c r="G360" t="s">
        <v>291</v>
      </c>
      <c r="H360">
        <v>11.139419999999999</v>
      </c>
      <c r="I360">
        <v>8.2353199999999998</v>
      </c>
      <c r="J360">
        <v>718</v>
      </c>
      <c r="K360" t="s">
        <v>121</v>
      </c>
      <c r="M360" t="s">
        <v>363</v>
      </c>
      <c r="N360" t="s">
        <v>331</v>
      </c>
      <c r="O360">
        <v>1625</v>
      </c>
      <c r="P360" t="s">
        <v>159</v>
      </c>
      <c r="Q360">
        <v>250</v>
      </c>
      <c r="R360">
        <v>3500</v>
      </c>
      <c r="S360" t="s">
        <v>337</v>
      </c>
      <c r="T360">
        <v>1500</v>
      </c>
      <c r="U360" t="s">
        <v>351</v>
      </c>
      <c r="V360">
        <v>4000</v>
      </c>
      <c r="W360">
        <v>2015</v>
      </c>
      <c r="X360">
        <v>1</v>
      </c>
      <c r="Y360" s="19"/>
      <c r="Z360" s="24"/>
      <c r="AA360" s="25"/>
      <c r="AB360" s="26"/>
      <c r="AC360" s="25"/>
      <c r="AD360" s="27"/>
      <c r="AE360" s="27"/>
      <c r="AF360" s="27"/>
      <c r="AG360" s="25"/>
      <c r="AH360" s="25"/>
      <c r="AI360" s="25"/>
      <c r="AJ360" s="28"/>
      <c r="AK360" s="25"/>
      <c r="AL360" s="25"/>
      <c r="AM360" s="29"/>
      <c r="AN360" s="29"/>
      <c r="AO360" s="30"/>
      <c r="AP360" s="30"/>
      <c r="AQ360" s="31"/>
      <c r="AR360" s="28"/>
      <c r="AS360" s="28"/>
      <c r="AT360" t="s">
        <v>158</v>
      </c>
      <c r="AU360">
        <v>4</v>
      </c>
      <c r="AV360" t="s">
        <v>409</v>
      </c>
      <c r="AW360" t="s">
        <v>1006</v>
      </c>
      <c r="AX360" t="s">
        <v>1091</v>
      </c>
      <c r="AY360" s="19" t="s">
        <v>396</v>
      </c>
      <c r="AZ360" s="19" t="s">
        <v>396</v>
      </c>
      <c r="BA360" s="21" t="s">
        <v>403</v>
      </c>
      <c r="BB360" s="22">
        <v>42193</v>
      </c>
      <c r="BC360" s="15"/>
      <c r="CF360" s="25"/>
      <c r="CG360" s="25"/>
      <c r="CH360" s="25"/>
      <c r="CI360" s="25"/>
      <c r="CJ360" s="25"/>
      <c r="CK360" s="25"/>
      <c r="CL360" s="25"/>
      <c r="CM360" s="25"/>
      <c r="CN360" s="25"/>
      <c r="CO360" s="25"/>
      <c r="CP360" s="25"/>
      <c r="CQ360" s="25"/>
      <c r="CR360" s="25"/>
      <c r="CS360" s="25"/>
      <c r="CT360" s="25"/>
      <c r="CU360" s="25"/>
      <c r="CV360" s="25"/>
      <c r="CW360" s="25"/>
      <c r="CX360" s="25"/>
      <c r="CY360" s="25"/>
    </row>
    <row r="361" spans="1:103">
      <c r="A361" t="s">
        <v>177</v>
      </c>
      <c r="B361" t="s">
        <v>1090</v>
      </c>
      <c r="C361" t="s">
        <v>164</v>
      </c>
      <c r="D361" t="s">
        <v>172</v>
      </c>
      <c r="E361" t="s">
        <v>959</v>
      </c>
      <c r="F361" t="s">
        <v>211</v>
      </c>
      <c r="G361" t="s">
        <v>291</v>
      </c>
      <c r="H361">
        <v>11.139419999999999</v>
      </c>
      <c r="I361">
        <v>8.2353199999999998</v>
      </c>
      <c r="J361">
        <v>718</v>
      </c>
      <c r="K361" t="s">
        <v>121</v>
      </c>
      <c r="M361" t="s">
        <v>363</v>
      </c>
      <c r="N361" t="s">
        <v>331</v>
      </c>
      <c r="O361">
        <v>1625</v>
      </c>
      <c r="P361" t="s">
        <v>159</v>
      </c>
      <c r="Q361">
        <v>250</v>
      </c>
      <c r="R361">
        <v>3500</v>
      </c>
      <c r="S361" t="s">
        <v>337</v>
      </c>
      <c r="T361">
        <v>1500</v>
      </c>
      <c r="U361" t="s">
        <v>351</v>
      </c>
      <c r="V361">
        <v>4000</v>
      </c>
      <c r="W361">
        <v>2015</v>
      </c>
      <c r="X361">
        <v>1</v>
      </c>
      <c r="Y361" s="19"/>
      <c r="Z361" s="24"/>
      <c r="AA361" s="25"/>
      <c r="AB361" s="26"/>
      <c r="AC361" s="25"/>
      <c r="AD361" s="27"/>
      <c r="AE361" s="27"/>
      <c r="AF361" s="27"/>
      <c r="AG361" s="25"/>
      <c r="AH361" s="25"/>
      <c r="AI361" s="25"/>
      <c r="AJ361" s="28"/>
      <c r="AK361" s="25"/>
      <c r="AL361" s="25"/>
      <c r="AM361" s="29"/>
      <c r="AN361" s="29"/>
      <c r="AO361" s="30"/>
      <c r="AP361" s="30"/>
      <c r="AQ361" s="31"/>
      <c r="AR361" s="28"/>
      <c r="AS361" s="28"/>
      <c r="AT361" t="s">
        <v>159</v>
      </c>
      <c r="AU361">
        <v>5</v>
      </c>
      <c r="AV361" t="s">
        <v>409</v>
      </c>
      <c r="AW361" t="s">
        <v>1006</v>
      </c>
      <c r="AX361" t="s">
        <v>1091</v>
      </c>
      <c r="AY361" s="19" t="s">
        <v>396</v>
      </c>
      <c r="AZ361" s="19" t="s">
        <v>396</v>
      </c>
      <c r="BA361" s="21" t="s">
        <v>403</v>
      </c>
      <c r="BB361" s="22">
        <v>42193</v>
      </c>
      <c r="BC361" s="15"/>
      <c r="CF361" s="25">
        <v>0.53121951219512209</v>
      </c>
      <c r="CG361" s="25">
        <v>3.7195121951219517E-2</v>
      </c>
      <c r="CH361" s="25">
        <v>0.894747012115645</v>
      </c>
      <c r="CI361" s="25">
        <v>0.26002894132918813</v>
      </c>
      <c r="CJ361" s="25">
        <v>0.15504234418672255</v>
      </c>
      <c r="CK361" s="25">
        <v>11.157981686112546</v>
      </c>
      <c r="CL361" s="25">
        <v>62.176026774393648</v>
      </c>
      <c r="CM361" s="25">
        <v>8.0617355115188492</v>
      </c>
      <c r="CN361" s="25">
        <v>233.66495779071943</v>
      </c>
      <c r="CO361" s="25">
        <v>18.241221054698666</v>
      </c>
      <c r="CP361" s="25"/>
      <c r="CQ361" s="25"/>
      <c r="CR361" s="25"/>
      <c r="CS361" s="25"/>
      <c r="CT361" s="25"/>
      <c r="CU361" s="25"/>
      <c r="CV361" s="25"/>
      <c r="CW361" s="25"/>
      <c r="CX361" s="25"/>
      <c r="CY361" s="25"/>
    </row>
    <row r="362" spans="1:103">
      <c r="A362" t="s">
        <v>177</v>
      </c>
      <c r="B362" t="s">
        <v>1090</v>
      </c>
      <c r="C362" t="s">
        <v>164</v>
      </c>
      <c r="D362" t="s">
        <v>172</v>
      </c>
      <c r="E362" t="s">
        <v>959</v>
      </c>
      <c r="F362" t="s">
        <v>211</v>
      </c>
      <c r="G362" t="s">
        <v>291</v>
      </c>
      <c r="H362">
        <v>11.139419999999999</v>
      </c>
      <c r="I362">
        <v>8.2353199999999998</v>
      </c>
      <c r="J362">
        <v>718</v>
      </c>
      <c r="K362" t="s">
        <v>121</v>
      </c>
      <c r="M362" t="s">
        <v>363</v>
      </c>
      <c r="N362" t="s">
        <v>331</v>
      </c>
      <c r="O362">
        <v>1625</v>
      </c>
      <c r="P362" t="s">
        <v>159</v>
      </c>
      <c r="Q362">
        <v>250</v>
      </c>
      <c r="R362">
        <v>3500</v>
      </c>
      <c r="S362" t="s">
        <v>337</v>
      </c>
      <c r="T362">
        <v>1500</v>
      </c>
      <c r="U362" t="s">
        <v>351</v>
      </c>
      <c r="V362">
        <v>4000</v>
      </c>
      <c r="W362">
        <v>2015</v>
      </c>
      <c r="X362">
        <v>1</v>
      </c>
      <c r="Y362" s="19"/>
      <c r="Z362" s="24"/>
      <c r="AA362" s="25"/>
      <c r="AB362" s="26"/>
      <c r="AC362" s="25"/>
      <c r="AD362" s="27"/>
      <c r="AE362" s="27"/>
      <c r="AF362" s="27"/>
      <c r="AG362" s="25"/>
      <c r="AH362" s="25"/>
      <c r="AI362" s="25"/>
      <c r="AJ362" s="28"/>
      <c r="AK362" s="25"/>
      <c r="AL362" s="25"/>
      <c r="AM362" s="29"/>
      <c r="AN362" s="29"/>
      <c r="AO362" s="30"/>
      <c r="AP362" s="30"/>
      <c r="AQ362" s="31"/>
      <c r="AR362" s="28"/>
      <c r="AS362" s="28"/>
      <c r="AT362" t="s">
        <v>160</v>
      </c>
      <c r="AU362">
        <v>6</v>
      </c>
      <c r="AV362" t="s">
        <v>409</v>
      </c>
      <c r="AW362" t="s">
        <v>1006</v>
      </c>
      <c r="AX362" t="s">
        <v>1091</v>
      </c>
      <c r="AY362" s="19" t="s">
        <v>396</v>
      </c>
      <c r="AZ362" s="19" t="s">
        <v>396</v>
      </c>
      <c r="BA362" s="21" t="s">
        <v>403</v>
      </c>
      <c r="BB362" s="22">
        <v>42193</v>
      </c>
      <c r="BC362" s="15"/>
      <c r="BU362">
        <v>2.583570750237417</v>
      </c>
      <c r="BV362">
        <v>0.345947795090781</v>
      </c>
      <c r="BW362">
        <v>2.882952409803218</v>
      </c>
      <c r="BX362">
        <v>0.53966309611177543</v>
      </c>
      <c r="BY362">
        <v>0.22421022214048031</v>
      </c>
      <c r="BZ362">
        <v>0.20670795308778969</v>
      </c>
      <c r="CA362">
        <v>5.3047354552747796</v>
      </c>
      <c r="CB362">
        <v>135.61548507062116</v>
      </c>
      <c r="CC362">
        <v>78.899840222873166</v>
      </c>
      <c r="CD362">
        <v>16.829736137046201</v>
      </c>
      <c r="CE362">
        <v>44.158191353371237</v>
      </c>
      <c r="CF362" s="25"/>
      <c r="CG362" s="25"/>
      <c r="CH362" s="25"/>
      <c r="CI362" s="25"/>
      <c r="CJ362" s="25"/>
      <c r="CK362" s="25"/>
      <c r="CL362" s="25"/>
      <c r="CM362" s="25"/>
      <c r="CN362" s="25"/>
      <c r="CO362" s="25"/>
      <c r="CP362" s="25"/>
      <c r="CQ362" s="25"/>
      <c r="CR362" s="25"/>
      <c r="CS362" s="25"/>
      <c r="CT362" s="25"/>
      <c r="CU362" s="25"/>
      <c r="CV362" s="25"/>
      <c r="CW362" s="25"/>
      <c r="CX362" s="25"/>
      <c r="CY362" s="25"/>
    </row>
    <row r="363" spans="1:103">
      <c r="A363" t="s">
        <v>177</v>
      </c>
      <c r="B363" t="s">
        <v>1090</v>
      </c>
      <c r="C363" t="s">
        <v>164</v>
      </c>
      <c r="D363" t="s">
        <v>173</v>
      </c>
      <c r="E363" t="s">
        <v>959</v>
      </c>
      <c r="F363" t="s">
        <v>212</v>
      </c>
      <c r="G363" t="s">
        <v>292</v>
      </c>
      <c r="H363">
        <v>11.00855</v>
      </c>
      <c r="I363">
        <v>7.9185699999999999</v>
      </c>
      <c r="J363">
        <v>680</v>
      </c>
      <c r="K363" t="s">
        <v>122</v>
      </c>
      <c r="L363" s="18">
        <v>2</v>
      </c>
      <c r="M363" t="s">
        <v>364</v>
      </c>
      <c r="N363" t="s">
        <v>330</v>
      </c>
      <c r="O363">
        <v>600</v>
      </c>
      <c r="P363" t="s">
        <v>159</v>
      </c>
      <c r="Q363">
        <v>900</v>
      </c>
      <c r="R363">
        <v>9000</v>
      </c>
      <c r="S363" t="s">
        <v>337</v>
      </c>
      <c r="T363">
        <v>4000</v>
      </c>
      <c r="U363" t="s">
        <v>329</v>
      </c>
      <c r="V363">
        <v>3000</v>
      </c>
      <c r="W363">
        <v>2015</v>
      </c>
      <c r="X363">
        <v>1</v>
      </c>
      <c r="Y363" s="19" t="s">
        <v>397</v>
      </c>
      <c r="Z363" s="24">
        <v>6</v>
      </c>
      <c r="AA363" s="32">
        <v>1.0141694624895543</v>
      </c>
      <c r="AB363" s="26">
        <v>3.8429535221142411E-2</v>
      </c>
      <c r="AC363" s="25">
        <v>2.4676799999999997</v>
      </c>
      <c r="AD363" s="27">
        <v>58.4</v>
      </c>
      <c r="AE363" s="27">
        <v>21.200000000000003</v>
      </c>
      <c r="AF363" s="27">
        <v>20.399999999999999</v>
      </c>
      <c r="AG363" s="25">
        <v>0.93812025198410931</v>
      </c>
      <c r="AH363" s="25">
        <v>0.5133062641461531</v>
      </c>
      <c r="AI363" s="25">
        <v>0.16503849118530364</v>
      </c>
      <c r="AJ363" s="28">
        <v>6.4688294078373537E-2</v>
      </c>
      <c r="AK363" s="25">
        <v>0</v>
      </c>
      <c r="AL363" s="25">
        <f t="shared" si="5"/>
        <v>1.6811533013939395</v>
      </c>
      <c r="AM363" s="29">
        <v>8.6542696428716273</v>
      </c>
      <c r="AN363" s="29">
        <v>2.5010139245640111</v>
      </c>
      <c r="AO363" s="30">
        <v>28.480337711347175</v>
      </c>
      <c r="AP363" s="30">
        <v>101.52809832257148</v>
      </c>
      <c r="AQ363" s="31">
        <v>1.7341761739586126</v>
      </c>
      <c r="AR363" s="28">
        <v>1.4978999999999999E-2</v>
      </c>
      <c r="AS363" s="28">
        <v>5.2817100000000003</v>
      </c>
      <c r="AT363" t="s">
        <v>155</v>
      </c>
      <c r="AU363">
        <v>1</v>
      </c>
      <c r="AV363" t="s">
        <v>409</v>
      </c>
      <c r="AW363" t="s">
        <v>1006</v>
      </c>
      <c r="AX363" t="s">
        <v>1091</v>
      </c>
      <c r="AY363" s="19" t="s">
        <v>397</v>
      </c>
      <c r="AZ363" s="19" t="s">
        <v>397</v>
      </c>
      <c r="BA363" s="21" t="s">
        <v>404</v>
      </c>
      <c r="BB363" s="22">
        <v>42346</v>
      </c>
      <c r="BC363" s="15">
        <v>42257</v>
      </c>
      <c r="BD363" t="s">
        <v>161</v>
      </c>
      <c r="BE363">
        <v>44</v>
      </c>
      <c r="BF363">
        <v>5</v>
      </c>
      <c r="BG363">
        <v>3.56</v>
      </c>
      <c r="BH363">
        <v>0.22</v>
      </c>
      <c r="BI363">
        <v>0.22</v>
      </c>
      <c r="BJ363">
        <v>5.8000000000000003E-2</v>
      </c>
      <c r="BK363">
        <v>1.2999999999999999E-2</v>
      </c>
      <c r="BL363">
        <v>0</v>
      </c>
      <c r="BM363">
        <f t="shared" si="28"/>
        <v>81.690140845070417</v>
      </c>
      <c r="BN363">
        <v>6.7000000000000004E-2</v>
      </c>
      <c r="BO363">
        <v>0</v>
      </c>
      <c r="BP363">
        <f t="shared" si="27"/>
        <v>234.92589524072537</v>
      </c>
      <c r="BQ363">
        <f t="shared" si="26"/>
        <v>1898.6666666666665</v>
      </c>
      <c r="BR363">
        <f t="shared" si="29"/>
        <v>0.23492589524072538</v>
      </c>
      <c r="BS363">
        <f t="shared" si="29"/>
        <v>1.8986666666666665</v>
      </c>
      <c r="BT363">
        <f t="shared" si="30"/>
        <v>2.1335925619073919</v>
      </c>
      <c r="BU363">
        <v>1.7877358490566038</v>
      </c>
      <c r="BV363">
        <v>0.10508069499615447</v>
      </c>
      <c r="BW363">
        <v>2.2946806075239152</v>
      </c>
      <c r="BX363">
        <v>0.2586014837782567</v>
      </c>
      <c r="BY363">
        <v>0.17073245077119797</v>
      </c>
      <c r="BZ363">
        <v>0.13122071400450522</v>
      </c>
      <c r="CA363">
        <v>4.3726253579795715</v>
      </c>
      <c r="CB363">
        <v>136.45031666729932</v>
      </c>
      <c r="CC363">
        <v>36.012037784475879</v>
      </c>
      <c r="CD363">
        <v>11.214052590535049</v>
      </c>
      <c r="CE363">
        <v>2.917430118407649</v>
      </c>
      <c r="CF363" s="25">
        <v>0.63891531874405327</v>
      </c>
      <c r="CG363" s="25">
        <v>5.3805899143672696E-2</v>
      </c>
      <c r="CH363" s="25">
        <v>1.1015575181284563</v>
      </c>
      <c r="CI363" s="25">
        <v>0.2574833814532293</v>
      </c>
      <c r="CJ363" s="25">
        <v>0.12971175312748204</v>
      </c>
      <c r="CK363" s="25">
        <v>25.459351338021673</v>
      </c>
      <c r="CL363" s="25">
        <v>61.567352992950731</v>
      </c>
      <c r="CM363" s="25">
        <v>3.8640493287596138</v>
      </c>
      <c r="CN363" s="25">
        <v>105.5518224109007</v>
      </c>
      <c r="CO363" s="25">
        <v>7.7184577268626589</v>
      </c>
      <c r="CP363" s="25">
        <v>1.4812206572769953</v>
      </c>
      <c r="CQ363" s="25">
        <v>0.19511737089201878</v>
      </c>
      <c r="CR363" s="25">
        <v>0.18264013976759216</v>
      </c>
      <c r="CS363" s="25">
        <v>0.14386515613922651</v>
      </c>
      <c r="CT363" s="25">
        <v>5.8558523538767011E-2</v>
      </c>
      <c r="CU363" s="25">
        <v>8.8417186484054398</v>
      </c>
      <c r="CV363" s="25">
        <v>24.667516469142985</v>
      </c>
      <c r="CW363" s="25">
        <v>2.2104974284954997</v>
      </c>
      <c r="CX363" s="25">
        <v>161.34990621847948</v>
      </c>
      <c r="CY363" s="25">
        <v>14.013445801370226</v>
      </c>
    </row>
    <row r="364" spans="1:103">
      <c r="A364" t="s">
        <v>177</v>
      </c>
      <c r="B364" t="s">
        <v>1090</v>
      </c>
      <c r="C364" t="s">
        <v>164</v>
      </c>
      <c r="D364" t="s">
        <v>173</v>
      </c>
      <c r="E364" t="s">
        <v>959</v>
      </c>
      <c r="F364" t="s">
        <v>212</v>
      </c>
      <c r="G364" t="s">
        <v>292</v>
      </c>
      <c r="H364">
        <v>11.00855</v>
      </c>
      <c r="I364">
        <v>7.9185699999999999</v>
      </c>
      <c r="J364">
        <v>680</v>
      </c>
      <c r="K364" t="s">
        <v>122</v>
      </c>
      <c r="L364" s="18">
        <v>2</v>
      </c>
      <c r="M364" t="s">
        <v>364</v>
      </c>
      <c r="N364" t="s">
        <v>330</v>
      </c>
      <c r="O364">
        <v>600</v>
      </c>
      <c r="P364" t="s">
        <v>159</v>
      </c>
      <c r="Q364">
        <v>900</v>
      </c>
      <c r="R364">
        <v>9000</v>
      </c>
      <c r="S364" t="s">
        <v>337</v>
      </c>
      <c r="T364">
        <v>4000</v>
      </c>
      <c r="U364" t="s">
        <v>329</v>
      </c>
      <c r="V364">
        <v>3000</v>
      </c>
      <c r="W364">
        <v>2015</v>
      </c>
      <c r="X364">
        <v>1</v>
      </c>
      <c r="Y364" s="19"/>
      <c r="Z364" s="24"/>
      <c r="AA364" s="25"/>
      <c r="AB364" s="26"/>
      <c r="AC364" s="25"/>
      <c r="AD364" s="27"/>
      <c r="AE364" s="27"/>
      <c r="AF364" s="27"/>
      <c r="AG364" s="25"/>
      <c r="AH364" s="25"/>
      <c r="AI364" s="25"/>
      <c r="AJ364" s="28"/>
      <c r="AK364" s="25"/>
      <c r="AL364" s="25"/>
      <c r="AM364" s="29"/>
      <c r="AN364" s="29"/>
      <c r="AO364" s="30"/>
      <c r="AP364" s="30"/>
      <c r="AQ364" s="31"/>
      <c r="AR364" s="28"/>
      <c r="AS364" s="28"/>
      <c r="AT364" t="s">
        <v>156</v>
      </c>
      <c r="AU364">
        <v>2</v>
      </c>
      <c r="AV364" t="s">
        <v>409</v>
      </c>
      <c r="AW364" t="s">
        <v>1006</v>
      </c>
      <c r="AX364" t="s">
        <v>1091</v>
      </c>
      <c r="AY364" s="19" t="s">
        <v>397</v>
      </c>
      <c r="AZ364" s="19" t="s">
        <v>397</v>
      </c>
      <c r="BA364" s="21" t="s">
        <v>404</v>
      </c>
      <c r="BB364" s="22">
        <v>42346</v>
      </c>
      <c r="BC364" s="15">
        <v>42257</v>
      </c>
      <c r="BD364" t="s">
        <v>161</v>
      </c>
      <c r="BE364">
        <v>33</v>
      </c>
      <c r="BF364">
        <v>16</v>
      </c>
      <c r="BG364">
        <v>4.22</v>
      </c>
      <c r="BH364">
        <v>0.46</v>
      </c>
      <c r="BI364">
        <v>0.24</v>
      </c>
      <c r="BJ364">
        <v>7.3999999999999996E-2</v>
      </c>
      <c r="BK364">
        <v>2.5000000000000001E-2</v>
      </c>
      <c r="BL364">
        <v>0</v>
      </c>
      <c r="BM364">
        <f t="shared" si="28"/>
        <v>74.74747474747474</v>
      </c>
      <c r="BN364">
        <v>7.4999999999999997E-2</v>
      </c>
      <c r="BO364">
        <v>15</v>
      </c>
      <c r="BP364">
        <f t="shared" si="27"/>
        <v>449.46193965801808</v>
      </c>
      <c r="BQ364">
        <f t="shared" si="26"/>
        <v>2250.6666666666665</v>
      </c>
      <c r="BR364">
        <f t="shared" si="29"/>
        <v>0.44946193965801806</v>
      </c>
      <c r="BS364">
        <f t="shared" si="29"/>
        <v>2.2506666666666666</v>
      </c>
      <c r="BT364">
        <f t="shared" si="30"/>
        <v>2.7001286063246845</v>
      </c>
      <c r="BU364">
        <v>1.3979391560353287</v>
      </c>
      <c r="BV364">
        <v>0.153110907646377</v>
      </c>
      <c r="BW364">
        <v>2.4583135594990657</v>
      </c>
      <c r="BX364">
        <v>0.2179189411811337</v>
      </c>
      <c r="BY364">
        <v>0.11797058012057464</v>
      </c>
      <c r="BZ364">
        <v>0.11451190656465278</v>
      </c>
      <c r="CA364">
        <v>3.6330242191852991</v>
      </c>
      <c r="CB364">
        <v>122.62933756177561</v>
      </c>
      <c r="CC364">
        <v>32.780527066602943</v>
      </c>
      <c r="CD364">
        <v>7.0269296492406541</v>
      </c>
      <c r="CE364">
        <v>2.5120441798875643</v>
      </c>
      <c r="CF364" s="25">
        <v>0.45798611111111115</v>
      </c>
      <c r="CG364" s="25">
        <v>0.10947420634920635</v>
      </c>
      <c r="CH364" s="25">
        <v>0.83450817015441558</v>
      </c>
      <c r="CI364" s="25">
        <v>0.236806438535523</v>
      </c>
      <c r="CJ364" s="25">
        <v>8.2512090550100489E-2</v>
      </c>
      <c r="CK364" s="25">
        <v>9.5373986314165631</v>
      </c>
      <c r="CL364" s="25">
        <v>123.20501382259157</v>
      </c>
      <c r="CM364" s="25">
        <v>7.8748869820389347</v>
      </c>
      <c r="CN364" s="25">
        <v>163.69312560221366</v>
      </c>
      <c r="CO364" s="25">
        <v>20.334351074067193</v>
      </c>
      <c r="CP364" s="25">
        <v>1.4044188280499519</v>
      </c>
      <c r="CQ364" s="25">
        <v>0.25317002881844386</v>
      </c>
      <c r="CR364" s="25">
        <v>0.18273033242920575</v>
      </c>
      <c r="CS364" s="25">
        <v>0.14393620066077673</v>
      </c>
      <c r="CT364" s="25">
        <v>6.2490549296949957E-2</v>
      </c>
      <c r="CU364" s="25">
        <v>12.378284962346946</v>
      </c>
      <c r="CV364" s="25">
        <v>28.034309954063016</v>
      </c>
      <c r="CW364" s="25">
        <v>2.211589032163892</v>
      </c>
      <c r="CX364" s="25">
        <v>180.50339649725836</v>
      </c>
      <c r="CY364" s="25">
        <v>10.791128168135957</v>
      </c>
    </row>
    <row r="365" spans="1:103">
      <c r="A365" t="s">
        <v>177</v>
      </c>
      <c r="B365" t="s">
        <v>1090</v>
      </c>
      <c r="C365" t="s">
        <v>164</v>
      </c>
      <c r="D365" t="s">
        <v>173</v>
      </c>
      <c r="E365" t="s">
        <v>959</v>
      </c>
      <c r="F365" t="s">
        <v>212</v>
      </c>
      <c r="G365" t="s">
        <v>292</v>
      </c>
      <c r="H365">
        <v>11.00855</v>
      </c>
      <c r="I365">
        <v>7.9185699999999999</v>
      </c>
      <c r="J365">
        <v>680</v>
      </c>
      <c r="K365" t="s">
        <v>122</v>
      </c>
      <c r="L365" s="18">
        <v>2</v>
      </c>
      <c r="M365" t="s">
        <v>364</v>
      </c>
      <c r="N365" t="s">
        <v>330</v>
      </c>
      <c r="O365">
        <v>600</v>
      </c>
      <c r="P365" t="s">
        <v>159</v>
      </c>
      <c r="Q365">
        <v>900</v>
      </c>
      <c r="R365">
        <v>9000</v>
      </c>
      <c r="S365" t="s">
        <v>337</v>
      </c>
      <c r="T365">
        <v>4000</v>
      </c>
      <c r="U365" t="s">
        <v>329</v>
      </c>
      <c r="V365">
        <v>3000</v>
      </c>
      <c r="W365">
        <v>2015</v>
      </c>
      <c r="X365">
        <v>1</v>
      </c>
      <c r="Y365" s="19"/>
      <c r="Z365" s="24"/>
      <c r="AA365" s="25"/>
      <c r="AB365" s="26"/>
      <c r="AC365" s="25"/>
      <c r="AD365" s="27"/>
      <c r="AE365" s="27"/>
      <c r="AF365" s="27"/>
      <c r="AG365" s="25"/>
      <c r="AH365" s="25"/>
      <c r="AI365" s="25"/>
      <c r="AJ365" s="28"/>
      <c r="AK365" s="25"/>
      <c r="AL365" s="25"/>
      <c r="AM365" s="29"/>
      <c r="AN365" s="29"/>
      <c r="AO365" s="30"/>
      <c r="AP365" s="30"/>
      <c r="AQ365" s="31"/>
      <c r="AR365" s="28"/>
      <c r="AS365" s="28"/>
      <c r="AT365" t="s">
        <v>157</v>
      </c>
      <c r="AU365">
        <v>3</v>
      </c>
      <c r="AV365" t="s">
        <v>409</v>
      </c>
      <c r="AW365" t="s">
        <v>1006</v>
      </c>
      <c r="AX365" t="s">
        <v>1091</v>
      </c>
      <c r="AY365" s="19" t="s">
        <v>397</v>
      </c>
      <c r="AZ365" s="19" t="s">
        <v>397</v>
      </c>
      <c r="BA365" s="21" t="s">
        <v>404</v>
      </c>
      <c r="BB365" s="22">
        <v>42346</v>
      </c>
      <c r="BC365" s="15">
        <v>42257</v>
      </c>
      <c r="BD365" t="s">
        <v>161</v>
      </c>
      <c r="BE365">
        <v>14</v>
      </c>
      <c r="BF365">
        <v>3</v>
      </c>
      <c r="BG365">
        <v>1.74</v>
      </c>
      <c r="BH365">
        <v>0.12</v>
      </c>
      <c r="BI365">
        <v>0</v>
      </c>
      <c r="BJ365">
        <v>8.9999999999999993E-3</v>
      </c>
      <c r="BK365">
        <v>0</v>
      </c>
      <c r="BL365">
        <v>0</v>
      </c>
      <c r="BM365">
        <f t="shared" si="28"/>
        <v>100</v>
      </c>
      <c r="BN365">
        <v>3.4000000000000002E-2</v>
      </c>
      <c r="BO365">
        <v>0</v>
      </c>
      <c r="BP365">
        <f t="shared" si="27"/>
        <v>156.8627450980392</v>
      </c>
      <c r="BQ365">
        <f t="shared" si="26"/>
        <v>927.99999999999989</v>
      </c>
      <c r="BR365">
        <f t="shared" si="29"/>
        <v>0.15686274509803919</v>
      </c>
      <c r="BS365">
        <f t="shared" si="29"/>
        <v>0.92799999999999994</v>
      </c>
      <c r="BT365">
        <f t="shared" si="30"/>
        <v>1.084862745098039</v>
      </c>
      <c r="BU365">
        <v>2.13531669865643</v>
      </c>
      <c r="BV365">
        <v>0.11111612891272638</v>
      </c>
      <c r="BW365">
        <v>2.6314314667152998</v>
      </c>
      <c r="BX365">
        <v>0.23430524597635624</v>
      </c>
      <c r="BY365">
        <v>0.14894137115909456</v>
      </c>
      <c r="BZ365">
        <v>0.14818003192794055</v>
      </c>
      <c r="CA365">
        <v>4.8903357701786527</v>
      </c>
      <c r="CB365">
        <v>156.85856377518442</v>
      </c>
      <c r="CC365">
        <v>61.989311558584049</v>
      </c>
      <c r="CD365">
        <v>14.61377476364299</v>
      </c>
      <c r="CE365">
        <v>28.871833277129426</v>
      </c>
      <c r="CF365" s="25">
        <v>1.0802348336594914</v>
      </c>
      <c r="CG365" s="25">
        <v>5.097847358121331E-2</v>
      </c>
      <c r="CH365" s="25">
        <v>0.90789330093996701</v>
      </c>
      <c r="CI365" s="25">
        <v>0.54907224772077168</v>
      </c>
      <c r="CJ365" s="25">
        <v>0.16413148246796058</v>
      </c>
      <c r="CK365" s="25">
        <v>37.121885920960139</v>
      </c>
      <c r="CL365" s="25">
        <v>83.369294445504181</v>
      </c>
      <c r="CM365" s="25">
        <v>3.8154919181517117</v>
      </c>
      <c r="CN365" s="25">
        <v>104.22540994947808</v>
      </c>
      <c r="CO365" s="25">
        <v>14.031745086896096</v>
      </c>
      <c r="CP365" s="25"/>
      <c r="CQ365" s="25"/>
      <c r="CR365" s="25"/>
      <c r="CS365" s="25"/>
      <c r="CT365" s="25"/>
      <c r="CU365" s="25"/>
      <c r="CV365" s="25"/>
      <c r="CW365" s="25"/>
      <c r="CX365" s="25"/>
      <c r="CY365" s="25"/>
    </row>
    <row r="366" spans="1:103">
      <c r="A366" t="s">
        <v>177</v>
      </c>
      <c r="B366" t="s">
        <v>1090</v>
      </c>
      <c r="C366" t="s">
        <v>164</v>
      </c>
      <c r="D366" t="s">
        <v>173</v>
      </c>
      <c r="E366" t="s">
        <v>959</v>
      </c>
      <c r="F366" t="s">
        <v>212</v>
      </c>
      <c r="G366" t="s">
        <v>292</v>
      </c>
      <c r="H366">
        <v>11.00855</v>
      </c>
      <c r="I366">
        <v>7.9185699999999999</v>
      </c>
      <c r="J366">
        <v>680</v>
      </c>
      <c r="K366" t="s">
        <v>122</v>
      </c>
      <c r="L366" s="18">
        <v>2</v>
      </c>
      <c r="M366" t="s">
        <v>364</v>
      </c>
      <c r="N366" t="s">
        <v>330</v>
      </c>
      <c r="O366">
        <v>600</v>
      </c>
      <c r="P366" t="s">
        <v>159</v>
      </c>
      <c r="Q366">
        <v>900</v>
      </c>
      <c r="R366">
        <v>9000</v>
      </c>
      <c r="S366" t="s">
        <v>337</v>
      </c>
      <c r="T366">
        <v>4000</v>
      </c>
      <c r="U366" t="s">
        <v>329</v>
      </c>
      <c r="V366">
        <v>3000</v>
      </c>
      <c r="W366">
        <v>2015</v>
      </c>
      <c r="X366">
        <v>1</v>
      </c>
      <c r="Y366" s="19"/>
      <c r="Z366" s="24"/>
      <c r="AA366" s="25"/>
      <c r="AB366" s="26"/>
      <c r="AC366" s="25"/>
      <c r="AD366" s="27"/>
      <c r="AE366" s="27"/>
      <c r="AF366" s="27"/>
      <c r="AG366" s="25"/>
      <c r="AH366" s="25"/>
      <c r="AI366" s="25"/>
      <c r="AJ366" s="28"/>
      <c r="AK366" s="25"/>
      <c r="AL366" s="25"/>
      <c r="AM366" s="29"/>
      <c r="AN366" s="29"/>
      <c r="AO366" s="30"/>
      <c r="AP366" s="30"/>
      <c r="AQ366" s="31"/>
      <c r="AR366" s="28"/>
      <c r="AS366" s="28"/>
      <c r="AT366" t="s">
        <v>158</v>
      </c>
      <c r="AU366">
        <v>4</v>
      </c>
      <c r="AV366" t="s">
        <v>409</v>
      </c>
      <c r="AW366" t="s">
        <v>1006</v>
      </c>
      <c r="AX366" t="s">
        <v>1091</v>
      </c>
      <c r="AY366" s="19" t="s">
        <v>397</v>
      </c>
      <c r="AZ366" s="19" t="s">
        <v>397</v>
      </c>
      <c r="BA366" s="21" t="s">
        <v>404</v>
      </c>
      <c r="BB366" s="22">
        <v>42346</v>
      </c>
      <c r="BC366" s="15">
        <v>42257</v>
      </c>
      <c r="BD366" t="s">
        <v>161</v>
      </c>
      <c r="BE366">
        <v>39</v>
      </c>
      <c r="BF366">
        <v>29</v>
      </c>
      <c r="BG366">
        <v>11.26</v>
      </c>
      <c r="BH366">
        <v>3.4</v>
      </c>
      <c r="BI366">
        <v>0.78</v>
      </c>
      <c r="BJ366">
        <v>0.437</v>
      </c>
      <c r="BK366">
        <v>7.8E-2</v>
      </c>
      <c r="BL366">
        <v>10.3</v>
      </c>
      <c r="BM366">
        <f t="shared" si="28"/>
        <v>84.854368932038838</v>
      </c>
      <c r="BN366">
        <v>0.23300000000000001</v>
      </c>
      <c r="BO366">
        <v>20</v>
      </c>
      <c r="BP366">
        <f t="shared" si="27"/>
        <v>3382.8608414239484</v>
      </c>
      <c r="BQ366">
        <f t="shared" ref="BQ366:BQ429" si="31">(BG366*0.48)*(10000/9)</f>
        <v>6005.333333333333</v>
      </c>
      <c r="BR366">
        <f t="shared" si="29"/>
        <v>3.3828608414239483</v>
      </c>
      <c r="BS366">
        <f t="shared" si="29"/>
        <v>6.0053333333333327</v>
      </c>
      <c r="BT366">
        <f t="shared" si="30"/>
        <v>9.388194174757281</v>
      </c>
      <c r="CF366" s="25">
        <v>0.60164569215876096</v>
      </c>
      <c r="CG366" s="25">
        <v>8.8431752178121964E-2</v>
      </c>
      <c r="CH366" s="25">
        <v>0.57494381613252576</v>
      </c>
      <c r="CI366" s="25">
        <v>0.34452309336212161</v>
      </c>
      <c r="CJ366" s="25">
        <v>0.10419748477328616</v>
      </c>
      <c r="CK366" s="25">
        <v>14.236540117902903</v>
      </c>
      <c r="CL366" s="25">
        <v>67.199644641505927</v>
      </c>
      <c r="CM366" s="25">
        <v>3.8602703074111941</v>
      </c>
      <c r="CN366" s="25">
        <v>134.98005432022566</v>
      </c>
      <c r="CO366" s="25">
        <v>18.044982979782592</v>
      </c>
      <c r="CP366" s="25">
        <v>2.0587962962962965</v>
      </c>
      <c r="CQ366" s="25">
        <v>0.26490740740740742</v>
      </c>
      <c r="CR366" s="25">
        <v>0.13845728820283906</v>
      </c>
      <c r="CS366" s="25">
        <v>0.14393620066077673</v>
      </c>
      <c r="CT366" s="25">
        <v>4.8249642032049872E-2</v>
      </c>
      <c r="CU366" s="25">
        <v>10.616310558687875</v>
      </c>
      <c r="CV366" s="25">
        <v>24.679697958757373</v>
      </c>
      <c r="CW366" s="25">
        <v>1.2793907394715902</v>
      </c>
      <c r="CX366" s="25">
        <v>113.77508546972798</v>
      </c>
      <c r="CY366" s="25">
        <v>15.641433943171592</v>
      </c>
    </row>
    <row r="367" spans="1:103">
      <c r="A367" t="s">
        <v>177</v>
      </c>
      <c r="B367" t="s">
        <v>1090</v>
      </c>
      <c r="C367" t="s">
        <v>164</v>
      </c>
      <c r="D367" t="s">
        <v>173</v>
      </c>
      <c r="E367" t="s">
        <v>959</v>
      </c>
      <c r="F367" t="s">
        <v>212</v>
      </c>
      <c r="G367" t="s">
        <v>292</v>
      </c>
      <c r="H367">
        <v>11.00855</v>
      </c>
      <c r="I367">
        <v>7.9185699999999999</v>
      </c>
      <c r="J367">
        <v>680</v>
      </c>
      <c r="K367" t="s">
        <v>122</v>
      </c>
      <c r="L367" s="18">
        <v>2</v>
      </c>
      <c r="M367" t="s">
        <v>364</v>
      </c>
      <c r="N367" t="s">
        <v>330</v>
      </c>
      <c r="O367">
        <v>600</v>
      </c>
      <c r="P367" t="s">
        <v>159</v>
      </c>
      <c r="Q367">
        <v>900</v>
      </c>
      <c r="R367">
        <v>9000</v>
      </c>
      <c r="S367" t="s">
        <v>337</v>
      </c>
      <c r="T367">
        <v>4000</v>
      </c>
      <c r="U367" t="s">
        <v>329</v>
      </c>
      <c r="V367">
        <v>3000</v>
      </c>
      <c r="W367">
        <v>2015</v>
      </c>
      <c r="X367">
        <v>1</v>
      </c>
      <c r="Y367" s="19"/>
      <c r="Z367" s="24"/>
      <c r="AA367" s="25"/>
      <c r="AB367" s="26"/>
      <c r="AC367" s="25"/>
      <c r="AD367" s="27"/>
      <c r="AE367" s="27"/>
      <c r="AF367" s="27"/>
      <c r="AG367" s="25"/>
      <c r="AH367" s="25"/>
      <c r="AI367" s="25"/>
      <c r="AJ367" s="28"/>
      <c r="AK367" s="25"/>
      <c r="AL367" s="25"/>
      <c r="AM367" s="29"/>
      <c r="AN367" s="29"/>
      <c r="AO367" s="30"/>
      <c r="AP367" s="30"/>
      <c r="AQ367" s="31"/>
      <c r="AR367" s="28"/>
      <c r="AS367" s="28"/>
      <c r="AT367" t="s">
        <v>159</v>
      </c>
      <c r="AU367">
        <v>5</v>
      </c>
      <c r="AV367" t="s">
        <v>409</v>
      </c>
      <c r="AW367" t="s">
        <v>1006</v>
      </c>
      <c r="AX367" t="s">
        <v>1091</v>
      </c>
      <c r="AY367" s="19" t="s">
        <v>397</v>
      </c>
      <c r="AZ367" s="19" t="s">
        <v>397</v>
      </c>
      <c r="BA367" s="21" t="s">
        <v>404</v>
      </c>
      <c r="BB367" s="22">
        <v>42346</v>
      </c>
      <c r="BC367" s="15">
        <v>42257</v>
      </c>
      <c r="BD367" t="s">
        <v>161</v>
      </c>
      <c r="BE367">
        <v>36</v>
      </c>
      <c r="BF367">
        <v>29</v>
      </c>
      <c r="BG367">
        <v>8.64</v>
      </c>
      <c r="BH367">
        <v>2.76</v>
      </c>
      <c r="BI367">
        <v>0.94</v>
      </c>
      <c r="BJ367">
        <v>0.434</v>
      </c>
      <c r="BK367">
        <v>8.2000000000000003E-2</v>
      </c>
      <c r="BL367">
        <v>9.8000000000000007</v>
      </c>
      <c r="BM367">
        <f t="shared" si="28"/>
        <v>84.108527131782935</v>
      </c>
      <c r="BN367">
        <v>0.127</v>
      </c>
      <c r="BO367">
        <v>22</v>
      </c>
      <c r="BP367">
        <f t="shared" si="27"/>
        <v>2737.1223590211275</v>
      </c>
      <c r="BQ367">
        <f t="shared" si="31"/>
        <v>4608</v>
      </c>
      <c r="BR367">
        <f t="shared" si="29"/>
        <v>2.7371223590211273</v>
      </c>
      <c r="BS367">
        <f t="shared" si="29"/>
        <v>4.6079999999999997</v>
      </c>
      <c r="BT367">
        <f t="shared" si="30"/>
        <v>7.3451223590211274</v>
      </c>
      <c r="BU367">
        <v>2.3151376146788993</v>
      </c>
      <c r="BV367">
        <v>0.21601125197797094</v>
      </c>
      <c r="BW367">
        <v>2.567934647322875</v>
      </c>
      <c r="BX367">
        <v>0.41018628330057583</v>
      </c>
      <c r="BY367">
        <v>0.16543489835995231</v>
      </c>
      <c r="BZ367">
        <v>0.14982290191353187</v>
      </c>
      <c r="CA367">
        <v>6.5150717688420157</v>
      </c>
      <c r="CB367">
        <v>168.91728493187577</v>
      </c>
      <c r="CC367">
        <v>73.425024357664441</v>
      </c>
      <c r="CD367">
        <v>8.8151167690850141</v>
      </c>
      <c r="CE367">
        <v>2.7669919790138233</v>
      </c>
      <c r="CF367" s="25">
        <v>0.80879629629629646</v>
      </c>
      <c r="CG367" s="25">
        <v>0.12027777777777779</v>
      </c>
      <c r="CH367" s="25">
        <v>0.79468542026807465</v>
      </c>
      <c r="CI367" s="25">
        <v>0.363268784529095</v>
      </c>
      <c r="CJ367" s="25">
        <v>0.18730266975989135</v>
      </c>
      <c r="CK367" s="25">
        <v>16.561015973934921</v>
      </c>
      <c r="CL367" s="25">
        <v>56.018144402840029</v>
      </c>
      <c r="CM367" s="25">
        <v>3.8735293320195736</v>
      </c>
      <c r="CN367" s="25">
        <v>135.4436757040537</v>
      </c>
      <c r="CO367" s="25">
        <v>9.0461002465545306</v>
      </c>
      <c r="CP367" s="25">
        <v>1.6877934272300472</v>
      </c>
      <c r="CQ367" s="25">
        <v>0.24276995305164323</v>
      </c>
      <c r="CR367" s="25">
        <v>0.17154079780504747</v>
      </c>
      <c r="CS367" s="25">
        <v>0.14080715282032508</v>
      </c>
      <c r="CT367" s="25">
        <v>4.9719599776416705E-2</v>
      </c>
      <c r="CU367" s="25">
        <v>10.3855211987164</v>
      </c>
      <c r="CV367" s="25">
        <v>27.424868433322519</v>
      </c>
      <c r="CW367" s="25">
        <v>3.0758726512756254</v>
      </c>
      <c r="CX367" s="25">
        <v>129.94409113169283</v>
      </c>
      <c r="CY367" s="25">
        <v>12.133954007452672</v>
      </c>
    </row>
    <row r="368" spans="1:103">
      <c r="A368" t="s">
        <v>177</v>
      </c>
      <c r="B368" t="s">
        <v>1090</v>
      </c>
      <c r="C368" t="s">
        <v>164</v>
      </c>
      <c r="D368" t="s">
        <v>173</v>
      </c>
      <c r="E368" t="s">
        <v>959</v>
      </c>
      <c r="F368" t="s">
        <v>212</v>
      </c>
      <c r="G368" t="s">
        <v>292</v>
      </c>
      <c r="H368">
        <v>11.00855</v>
      </c>
      <c r="I368">
        <v>7.9185699999999999</v>
      </c>
      <c r="J368">
        <v>680</v>
      </c>
      <c r="K368" t="s">
        <v>122</v>
      </c>
      <c r="L368" s="18">
        <v>2</v>
      </c>
      <c r="M368" t="s">
        <v>364</v>
      </c>
      <c r="N368" t="s">
        <v>330</v>
      </c>
      <c r="O368">
        <v>600</v>
      </c>
      <c r="P368" t="s">
        <v>159</v>
      </c>
      <c r="Q368">
        <v>900</v>
      </c>
      <c r="R368">
        <v>9000</v>
      </c>
      <c r="S368" t="s">
        <v>337</v>
      </c>
      <c r="T368">
        <v>4000</v>
      </c>
      <c r="U368" t="s">
        <v>329</v>
      </c>
      <c r="V368">
        <v>3000</v>
      </c>
      <c r="W368">
        <v>2015</v>
      </c>
      <c r="X368">
        <v>1</v>
      </c>
      <c r="Y368" s="19"/>
      <c r="Z368" s="24"/>
      <c r="AA368" s="25"/>
      <c r="AB368" s="26"/>
      <c r="AC368" s="25"/>
      <c r="AD368" s="27"/>
      <c r="AE368" s="27"/>
      <c r="AF368" s="27"/>
      <c r="AG368" s="25"/>
      <c r="AH368" s="25"/>
      <c r="AI368" s="25"/>
      <c r="AJ368" s="28"/>
      <c r="AK368" s="25"/>
      <c r="AL368" s="25"/>
      <c r="AM368" s="29"/>
      <c r="AN368" s="29"/>
      <c r="AO368" s="30"/>
      <c r="AP368" s="30"/>
      <c r="AQ368" s="31"/>
      <c r="AR368" s="28"/>
      <c r="AS368" s="28"/>
      <c r="AT368" t="s">
        <v>160</v>
      </c>
      <c r="AU368">
        <v>6</v>
      </c>
      <c r="AV368" t="s">
        <v>409</v>
      </c>
      <c r="AW368" t="s">
        <v>1006</v>
      </c>
      <c r="AX368" t="s">
        <v>1091</v>
      </c>
      <c r="AY368" s="19" t="s">
        <v>397</v>
      </c>
      <c r="AZ368" s="19" t="s">
        <v>397</v>
      </c>
      <c r="BA368" s="21" t="s">
        <v>404</v>
      </c>
      <c r="BB368" s="22">
        <v>42346</v>
      </c>
      <c r="BC368" s="15">
        <v>42257</v>
      </c>
      <c r="BD368" t="s">
        <v>161</v>
      </c>
      <c r="BE368">
        <v>53</v>
      </c>
      <c r="BF368">
        <v>49</v>
      </c>
      <c r="BG368">
        <v>3.02</v>
      </c>
      <c r="BH368">
        <v>5.14</v>
      </c>
      <c r="BI368">
        <v>0.76</v>
      </c>
      <c r="BJ368">
        <v>0.30499999999999999</v>
      </c>
      <c r="BK368">
        <v>5.1999999999999998E-2</v>
      </c>
      <c r="BL368">
        <v>10.1</v>
      </c>
      <c r="BM368">
        <f t="shared" si="28"/>
        <v>85.434173669467796</v>
      </c>
      <c r="BN368">
        <v>0.21199999999999999</v>
      </c>
      <c r="BO368">
        <v>24</v>
      </c>
      <c r="BP368">
        <f t="shared" si="27"/>
        <v>5160.514454147672</v>
      </c>
      <c r="BQ368">
        <f t="shared" si="31"/>
        <v>1610.6666666666667</v>
      </c>
      <c r="BR368">
        <f t="shared" si="29"/>
        <v>5.1605144541476724</v>
      </c>
      <c r="BS368">
        <f t="shared" si="29"/>
        <v>1.6106666666666667</v>
      </c>
      <c r="BT368">
        <f t="shared" si="30"/>
        <v>6.7711811208143393</v>
      </c>
      <c r="CF368" s="25"/>
      <c r="CG368" s="25"/>
      <c r="CH368" s="25"/>
      <c r="CI368" s="25"/>
      <c r="CJ368" s="25"/>
      <c r="CK368" s="25"/>
      <c r="CL368" s="25"/>
      <c r="CM368" s="25"/>
      <c r="CN368" s="25"/>
      <c r="CO368" s="25"/>
      <c r="CP368" s="25">
        <v>1.0721507352941178</v>
      </c>
      <c r="CQ368" s="25">
        <v>0.11139705882352942</v>
      </c>
      <c r="CR368" s="25">
        <v>0.29458860171585249</v>
      </c>
      <c r="CS368" s="25">
        <v>0.17741287242793025</v>
      </c>
      <c r="CT368" s="25">
        <v>7.019791496300104E-2</v>
      </c>
      <c r="CU368" s="25">
        <v>13.844855580018523</v>
      </c>
      <c r="CV368" s="25">
        <v>34.061593487346336</v>
      </c>
      <c r="CW368" s="25">
        <v>2.1666510837599815</v>
      </c>
      <c r="CX368" s="25">
        <v>130.13268923202909</v>
      </c>
      <c r="CY368" s="25">
        <v>12.151564971179019</v>
      </c>
    </row>
    <row r="369" spans="1:103">
      <c r="A369" t="s">
        <v>177</v>
      </c>
      <c r="B369" t="s">
        <v>1090</v>
      </c>
      <c r="C369" t="s">
        <v>164</v>
      </c>
      <c r="D369" t="s">
        <v>173</v>
      </c>
      <c r="E369" t="s">
        <v>959</v>
      </c>
      <c r="F369" t="s">
        <v>213</v>
      </c>
      <c r="G369" t="s">
        <v>293</v>
      </c>
      <c r="H369">
        <v>11.010999999999999</v>
      </c>
      <c r="I369">
        <v>7.9070900000000002</v>
      </c>
      <c r="J369">
        <v>683</v>
      </c>
      <c r="K369" t="s">
        <v>123</v>
      </c>
      <c r="L369" s="18">
        <v>3.5</v>
      </c>
      <c r="M369" t="s">
        <v>364</v>
      </c>
      <c r="N369" t="s">
        <v>330</v>
      </c>
      <c r="O369">
        <v>600</v>
      </c>
      <c r="P369" t="s">
        <v>365</v>
      </c>
      <c r="Q369" t="s">
        <v>366</v>
      </c>
      <c r="R369">
        <v>16000</v>
      </c>
      <c r="S369" t="s">
        <v>337</v>
      </c>
      <c r="T369">
        <v>6600</v>
      </c>
      <c r="U369" t="s">
        <v>329</v>
      </c>
      <c r="V369">
        <v>4500</v>
      </c>
      <c r="W369">
        <v>2015</v>
      </c>
      <c r="X369">
        <v>1</v>
      </c>
      <c r="Y369" s="19" t="s">
        <v>397</v>
      </c>
      <c r="Z369" s="24">
        <v>5.8</v>
      </c>
      <c r="AA369" s="32">
        <v>1.1531461858558649</v>
      </c>
      <c r="AB369" s="26">
        <v>6.1184156346230145E-2</v>
      </c>
      <c r="AC369" s="25">
        <v>3.6963600000000003</v>
      </c>
      <c r="AD369" s="27">
        <v>38.400000000000006</v>
      </c>
      <c r="AE369" s="27">
        <v>34</v>
      </c>
      <c r="AF369" s="27">
        <v>27.6</v>
      </c>
      <c r="AG369" s="25">
        <v>3.187448541447957</v>
      </c>
      <c r="AH369" s="25">
        <v>0.82792202583657371</v>
      </c>
      <c r="AI369" s="25">
        <v>9.1056295927042313E-2</v>
      </c>
      <c r="AJ369" s="28">
        <v>5.6420074873502514E-2</v>
      </c>
      <c r="AK369" s="25">
        <v>0</v>
      </c>
      <c r="AL369" s="25">
        <f t="shared" si="5"/>
        <v>4.1628469380850746</v>
      </c>
      <c r="AM369" s="29">
        <v>4.6271463796445769</v>
      </c>
      <c r="AN369" s="29">
        <v>3.3729890496147075</v>
      </c>
      <c r="AO369" s="30">
        <v>26.801086648861347</v>
      </c>
      <c r="AP369" s="30">
        <v>91.39352868671601</v>
      </c>
      <c r="AQ369" s="31">
        <v>1.669170795085031</v>
      </c>
      <c r="AR369" s="28">
        <v>3.3753999999999999E-2</v>
      </c>
      <c r="AS369" s="28">
        <v>7.9604299999999997</v>
      </c>
      <c r="AT369" t="s">
        <v>155</v>
      </c>
      <c r="AU369">
        <v>1</v>
      </c>
      <c r="AV369" t="s">
        <v>409</v>
      </c>
      <c r="AW369" t="s">
        <v>1006</v>
      </c>
      <c r="AX369" t="s">
        <v>1091</v>
      </c>
      <c r="AY369" s="19" t="s">
        <v>397</v>
      </c>
      <c r="AZ369" s="19" t="s">
        <v>397</v>
      </c>
      <c r="BA369" s="21" t="s">
        <v>404</v>
      </c>
      <c r="BB369" s="22">
        <v>42346</v>
      </c>
      <c r="BC369" s="15">
        <v>42257</v>
      </c>
      <c r="BD369" t="s">
        <v>161</v>
      </c>
      <c r="BE369">
        <v>31</v>
      </c>
      <c r="BF369">
        <v>23</v>
      </c>
      <c r="BG369">
        <v>5.14</v>
      </c>
      <c r="BH369">
        <v>2.2800000000000002</v>
      </c>
      <c r="BI369">
        <v>0.52</v>
      </c>
      <c r="BJ369">
        <v>0.187</v>
      </c>
      <c r="BK369">
        <v>3.4000000000000002E-2</v>
      </c>
      <c r="BL369">
        <v>10.1</v>
      </c>
      <c r="BM369">
        <f t="shared" si="28"/>
        <v>84.615384615384613</v>
      </c>
      <c r="BN369">
        <v>0.129</v>
      </c>
      <c r="BO369">
        <v>18</v>
      </c>
      <c r="BP369">
        <f t="shared" si="27"/>
        <v>2267.1613876319761</v>
      </c>
      <c r="BQ369">
        <f t="shared" si="31"/>
        <v>2741.333333333333</v>
      </c>
      <c r="BR369">
        <f t="shared" si="29"/>
        <v>2.2671613876319761</v>
      </c>
      <c r="BS369">
        <f t="shared" si="29"/>
        <v>2.741333333333333</v>
      </c>
      <c r="BT369">
        <f t="shared" si="30"/>
        <v>5.0084947209653095</v>
      </c>
      <c r="BU369">
        <v>2.7578268876611416</v>
      </c>
      <c r="BV369">
        <v>0.19961616719470657</v>
      </c>
      <c r="BW369">
        <v>2.0690213284918033</v>
      </c>
      <c r="BX369">
        <v>0.48298243792857959</v>
      </c>
      <c r="BY369">
        <v>0.35365264487255271</v>
      </c>
      <c r="BZ369">
        <v>0.1941262141295004</v>
      </c>
      <c r="CA369">
        <v>8.5536911909064326</v>
      </c>
      <c r="CB369">
        <v>154.85136969593285</v>
      </c>
      <c r="CC369">
        <v>54.921367409687846</v>
      </c>
      <c r="CD369">
        <v>12.358569338356379</v>
      </c>
      <c r="CE369">
        <v>2.5081674782513144</v>
      </c>
      <c r="CF369" s="25">
        <v>0.58958724202626644</v>
      </c>
      <c r="CG369" s="25">
        <v>3.9774859287054411E-2</v>
      </c>
      <c r="CH369" s="25">
        <v>0.53885729025337592</v>
      </c>
      <c r="CI369" s="25">
        <v>0.51157595594107397</v>
      </c>
      <c r="CJ369" s="25">
        <v>0.24481978254607686</v>
      </c>
      <c r="CK369" s="25">
        <v>15.416742530878594</v>
      </c>
      <c r="CL369" s="25">
        <v>85.859168844075739</v>
      </c>
      <c r="CM369" s="25">
        <v>3.9294438918147794</v>
      </c>
      <c r="CN369" s="25">
        <v>168.74487960287928</v>
      </c>
      <c r="CO369" s="25">
        <v>10.500652578699729</v>
      </c>
      <c r="CP369" s="25"/>
      <c r="CQ369" s="25"/>
      <c r="CR369" s="25"/>
      <c r="CS369" s="25"/>
      <c r="CT369" s="25"/>
      <c r="CU369" s="25"/>
      <c r="CV369" s="25"/>
      <c r="CW369" s="25"/>
      <c r="CX369" s="25"/>
      <c r="CY369" s="25"/>
    </row>
    <row r="370" spans="1:103">
      <c r="A370" t="s">
        <v>177</v>
      </c>
      <c r="B370" t="s">
        <v>1090</v>
      </c>
      <c r="C370" t="s">
        <v>164</v>
      </c>
      <c r="D370" t="s">
        <v>173</v>
      </c>
      <c r="E370" t="s">
        <v>959</v>
      </c>
      <c r="F370" t="s">
        <v>213</v>
      </c>
      <c r="G370" t="s">
        <v>293</v>
      </c>
      <c r="H370">
        <v>11.010999999999999</v>
      </c>
      <c r="I370">
        <v>7.9070900000000002</v>
      </c>
      <c r="J370">
        <v>683</v>
      </c>
      <c r="K370" t="s">
        <v>123</v>
      </c>
      <c r="L370" s="18">
        <v>3.5</v>
      </c>
      <c r="M370" t="s">
        <v>364</v>
      </c>
      <c r="N370" t="s">
        <v>330</v>
      </c>
      <c r="O370">
        <v>600</v>
      </c>
      <c r="P370" t="s">
        <v>365</v>
      </c>
      <c r="Q370" t="s">
        <v>366</v>
      </c>
      <c r="R370">
        <v>16000</v>
      </c>
      <c r="S370" t="s">
        <v>337</v>
      </c>
      <c r="T370">
        <v>6600</v>
      </c>
      <c r="U370" t="s">
        <v>329</v>
      </c>
      <c r="V370">
        <v>4500</v>
      </c>
      <c r="W370">
        <v>2015</v>
      </c>
      <c r="X370">
        <v>1</v>
      </c>
      <c r="Y370" s="19"/>
      <c r="Z370" s="24"/>
      <c r="AA370" s="25"/>
      <c r="AB370" s="26"/>
      <c r="AC370" s="25"/>
      <c r="AD370" s="27"/>
      <c r="AE370" s="27"/>
      <c r="AF370" s="27"/>
      <c r="AG370" s="25"/>
      <c r="AH370" s="25"/>
      <c r="AI370" s="25"/>
      <c r="AJ370" s="28"/>
      <c r="AK370" s="25"/>
      <c r="AL370" s="25"/>
      <c r="AM370" s="29"/>
      <c r="AN370" s="29"/>
      <c r="AO370" s="30"/>
      <c r="AP370" s="30"/>
      <c r="AQ370" s="31"/>
      <c r="AR370" s="28"/>
      <c r="AS370" s="28"/>
      <c r="AT370" t="s">
        <v>156</v>
      </c>
      <c r="AU370">
        <v>2</v>
      </c>
      <c r="AV370" t="s">
        <v>409</v>
      </c>
      <c r="AW370" t="s">
        <v>1006</v>
      </c>
      <c r="AX370" t="s">
        <v>1091</v>
      </c>
      <c r="AY370" s="19" t="s">
        <v>397</v>
      </c>
      <c r="AZ370" s="19" t="s">
        <v>397</v>
      </c>
      <c r="BA370" s="21" t="s">
        <v>404</v>
      </c>
      <c r="BB370" s="22">
        <v>42346</v>
      </c>
      <c r="BC370" s="15">
        <v>42257</v>
      </c>
      <c r="BD370" t="s">
        <v>161</v>
      </c>
      <c r="BE370">
        <v>47</v>
      </c>
      <c r="BF370">
        <v>36</v>
      </c>
      <c r="BG370">
        <v>8.66</v>
      </c>
      <c r="BH370">
        <v>3.4</v>
      </c>
      <c r="BI370">
        <v>0.57999999999999996</v>
      </c>
      <c r="BJ370">
        <v>0.26</v>
      </c>
      <c r="BK370">
        <v>6.3E-2</v>
      </c>
      <c r="BL370">
        <v>10.199999999999999</v>
      </c>
      <c r="BM370">
        <f t="shared" si="28"/>
        <v>80.495356037151694</v>
      </c>
      <c r="BN370">
        <v>0.18099999999999999</v>
      </c>
      <c r="BO370">
        <v>18</v>
      </c>
      <c r="BP370">
        <f t="shared" si="27"/>
        <v>3212.6590987272093</v>
      </c>
      <c r="BQ370">
        <f t="shared" si="31"/>
        <v>4618.6666666666661</v>
      </c>
      <c r="BR370">
        <f t="shared" si="29"/>
        <v>3.2126590987272095</v>
      </c>
      <c r="BS370">
        <f t="shared" si="29"/>
        <v>4.618666666666666</v>
      </c>
      <c r="BT370">
        <f t="shared" si="30"/>
        <v>7.8313257653938759</v>
      </c>
      <c r="BU370">
        <v>2.5145131086142323</v>
      </c>
      <c r="BV370">
        <v>0.2254979735721791</v>
      </c>
      <c r="BW370">
        <v>1.9892108924658065</v>
      </c>
      <c r="BX370">
        <v>0.56896824925322331</v>
      </c>
      <c r="BY370">
        <v>0.35061435460142559</v>
      </c>
      <c r="BZ370">
        <v>0.17370588762563463</v>
      </c>
      <c r="CA370">
        <v>7.4025221486796724</v>
      </c>
      <c r="CB370">
        <v>149.17930909332097</v>
      </c>
      <c r="CC370">
        <v>53.880443298565261</v>
      </c>
      <c r="CD370">
        <v>10.486252279553513</v>
      </c>
      <c r="CE370">
        <v>3.2822675852134737</v>
      </c>
      <c r="CF370" s="25">
        <v>0.54108309990662928</v>
      </c>
      <c r="CG370" s="25">
        <v>4.463118580765639E-2</v>
      </c>
      <c r="CH370" s="25">
        <v>0.69696307857257889</v>
      </c>
      <c r="CI370" s="25">
        <v>0.43473163570460061</v>
      </c>
      <c r="CJ370" s="25">
        <v>0.25944204769147283</v>
      </c>
      <c r="CK370" s="25">
        <v>12.485420040628746</v>
      </c>
      <c r="CL370" s="25">
        <v>79.083992775924457</v>
      </c>
      <c r="CM370" s="25">
        <v>3.883055965890748</v>
      </c>
      <c r="CN370" s="25">
        <v>135.77678853165835</v>
      </c>
      <c r="CO370" s="25">
        <v>19.434755461489583</v>
      </c>
      <c r="CP370" s="25">
        <v>1.1160115052732502</v>
      </c>
      <c r="CQ370" s="25">
        <v>0.29055608820709494</v>
      </c>
      <c r="CR370" s="25">
        <v>0.28137460503946848</v>
      </c>
      <c r="CS370" s="25">
        <v>0.17818873047061798</v>
      </c>
      <c r="CT370" s="25">
        <v>5.0009509979194643E-2</v>
      </c>
      <c r="CU370" s="25">
        <v>19.881073003075834</v>
      </c>
      <c r="CV370" s="25">
        <v>30.893644046451904</v>
      </c>
      <c r="CW370" s="25">
        <v>2.1761262342720515</v>
      </c>
      <c r="CX370" s="25">
        <v>55.737988337003614</v>
      </c>
      <c r="CY370" s="25">
        <v>23.429450237907922</v>
      </c>
    </row>
    <row r="371" spans="1:103">
      <c r="A371" t="s">
        <v>177</v>
      </c>
      <c r="B371" t="s">
        <v>1090</v>
      </c>
      <c r="C371" t="s">
        <v>164</v>
      </c>
      <c r="D371" t="s">
        <v>173</v>
      </c>
      <c r="E371" t="s">
        <v>959</v>
      </c>
      <c r="F371" t="s">
        <v>213</v>
      </c>
      <c r="G371" t="s">
        <v>293</v>
      </c>
      <c r="H371">
        <v>11.010999999999999</v>
      </c>
      <c r="I371">
        <v>7.9070900000000002</v>
      </c>
      <c r="J371">
        <v>683</v>
      </c>
      <c r="K371" t="s">
        <v>123</v>
      </c>
      <c r="L371" s="18">
        <v>3.5</v>
      </c>
      <c r="M371" t="s">
        <v>364</v>
      </c>
      <c r="N371" t="s">
        <v>330</v>
      </c>
      <c r="O371">
        <v>600</v>
      </c>
      <c r="P371" t="s">
        <v>365</v>
      </c>
      <c r="Q371" t="s">
        <v>366</v>
      </c>
      <c r="R371">
        <v>16000</v>
      </c>
      <c r="S371" t="s">
        <v>337</v>
      </c>
      <c r="T371">
        <v>6600</v>
      </c>
      <c r="U371" t="s">
        <v>329</v>
      </c>
      <c r="V371">
        <v>4500</v>
      </c>
      <c r="W371">
        <v>2015</v>
      </c>
      <c r="X371">
        <v>1</v>
      </c>
      <c r="Y371" s="19"/>
      <c r="Z371" s="24"/>
      <c r="AA371" s="25"/>
      <c r="AB371" s="26"/>
      <c r="AC371" s="25"/>
      <c r="AD371" s="27"/>
      <c r="AE371" s="27"/>
      <c r="AF371" s="27"/>
      <c r="AG371" s="25"/>
      <c r="AH371" s="25"/>
      <c r="AI371" s="25"/>
      <c r="AJ371" s="28"/>
      <c r="AK371" s="25"/>
      <c r="AL371" s="25"/>
      <c r="AM371" s="29"/>
      <c r="AN371" s="29"/>
      <c r="AO371" s="30"/>
      <c r="AP371" s="30"/>
      <c r="AQ371" s="31"/>
      <c r="AR371" s="28"/>
      <c r="AS371" s="28"/>
      <c r="AT371" t="s">
        <v>157</v>
      </c>
      <c r="AU371">
        <v>3</v>
      </c>
      <c r="AV371" t="s">
        <v>409</v>
      </c>
      <c r="AW371" t="s">
        <v>1006</v>
      </c>
      <c r="AX371" t="s">
        <v>1091</v>
      </c>
      <c r="AY371" s="19" t="s">
        <v>397</v>
      </c>
      <c r="AZ371" s="19" t="s">
        <v>397</v>
      </c>
      <c r="BA371" s="21" t="s">
        <v>404</v>
      </c>
      <c r="BB371" s="22">
        <v>42346</v>
      </c>
      <c r="BC371" s="15">
        <v>42257</v>
      </c>
      <c r="BD371" t="s">
        <v>161</v>
      </c>
      <c r="BE371">
        <v>30</v>
      </c>
      <c r="BF371">
        <v>31</v>
      </c>
      <c r="BG371">
        <v>10.5</v>
      </c>
      <c r="BH371">
        <v>5.76</v>
      </c>
      <c r="BI371">
        <v>1.1200000000000001</v>
      </c>
      <c r="BJ371">
        <v>0.51300000000000001</v>
      </c>
      <c r="BK371">
        <v>9.7000000000000003E-2</v>
      </c>
      <c r="BL371">
        <v>10.4</v>
      </c>
      <c r="BM371">
        <f t="shared" si="28"/>
        <v>84.098360655737707</v>
      </c>
      <c r="BN371">
        <v>0.16600000000000001</v>
      </c>
      <c r="BO371">
        <v>20</v>
      </c>
      <c r="BP371">
        <f t="shared" si="27"/>
        <v>5673.5722275795551</v>
      </c>
      <c r="BQ371">
        <f t="shared" si="31"/>
        <v>5600</v>
      </c>
      <c r="BR371">
        <f t="shared" si="29"/>
        <v>5.6735722275795553</v>
      </c>
      <c r="BS371">
        <f t="shared" si="29"/>
        <v>5.6</v>
      </c>
      <c r="BT371">
        <f t="shared" si="30"/>
        <v>11.273572227579555</v>
      </c>
      <c r="CF371" s="25">
        <v>1.2170868347338935</v>
      </c>
      <c r="CG371" s="25">
        <v>0.10499533146591972</v>
      </c>
      <c r="CH371" s="25">
        <v>0.3817055663489094</v>
      </c>
      <c r="CI371" s="25">
        <v>0.50380200759098903</v>
      </c>
      <c r="CJ371" s="25">
        <v>0.27282663826646941</v>
      </c>
      <c r="CK371" s="25">
        <v>15.182468502223086</v>
      </c>
      <c r="CL371" s="25">
        <v>73.082593958250783</v>
      </c>
      <c r="CM371" s="25">
        <v>3.8697317542430842</v>
      </c>
      <c r="CN371" s="25">
        <v>231.71774980913011</v>
      </c>
      <c r="CO371" s="25">
        <v>10.341083838533214</v>
      </c>
      <c r="CP371" s="25">
        <v>1.2558027079303673</v>
      </c>
      <c r="CQ371" s="25">
        <v>0.16910058027079303</v>
      </c>
      <c r="CR371" s="25">
        <v>0.26674605150621511</v>
      </c>
      <c r="CS371" s="25">
        <v>0.18308158128234236</v>
      </c>
      <c r="CT371" s="25">
        <v>6.1859970229073066E-2</v>
      </c>
      <c r="CU371" s="25">
        <v>16.931064285382952</v>
      </c>
      <c r="CV371" s="25">
        <v>31.741946803593621</v>
      </c>
      <c r="CW371" s="25">
        <v>3.1787600539892882</v>
      </c>
      <c r="CX371" s="25">
        <v>9.1859852499172199</v>
      </c>
      <c r="CY371" s="25">
        <v>10.90965279105108</v>
      </c>
    </row>
    <row r="372" spans="1:103">
      <c r="A372" t="s">
        <v>177</v>
      </c>
      <c r="B372" t="s">
        <v>1090</v>
      </c>
      <c r="C372" t="s">
        <v>164</v>
      </c>
      <c r="D372" t="s">
        <v>173</v>
      </c>
      <c r="E372" t="s">
        <v>959</v>
      </c>
      <c r="F372" t="s">
        <v>213</v>
      </c>
      <c r="G372" t="s">
        <v>293</v>
      </c>
      <c r="H372">
        <v>11.010999999999999</v>
      </c>
      <c r="I372">
        <v>7.9070900000000002</v>
      </c>
      <c r="J372">
        <v>683</v>
      </c>
      <c r="K372" t="s">
        <v>123</v>
      </c>
      <c r="L372" s="18">
        <v>3.5</v>
      </c>
      <c r="M372" t="s">
        <v>364</v>
      </c>
      <c r="N372" t="s">
        <v>330</v>
      </c>
      <c r="O372">
        <v>600</v>
      </c>
      <c r="P372" t="s">
        <v>365</v>
      </c>
      <c r="Q372" t="s">
        <v>366</v>
      </c>
      <c r="R372">
        <v>16000</v>
      </c>
      <c r="S372" t="s">
        <v>337</v>
      </c>
      <c r="T372">
        <v>6600</v>
      </c>
      <c r="U372" t="s">
        <v>329</v>
      </c>
      <c r="V372">
        <v>4500</v>
      </c>
      <c r="W372">
        <v>2015</v>
      </c>
      <c r="X372">
        <v>1</v>
      </c>
      <c r="Y372" s="19"/>
      <c r="Z372" s="24"/>
      <c r="AA372" s="25"/>
      <c r="AB372" s="26"/>
      <c r="AC372" s="25"/>
      <c r="AD372" s="27"/>
      <c r="AE372" s="27"/>
      <c r="AF372" s="27"/>
      <c r="AG372" s="25"/>
      <c r="AH372" s="25"/>
      <c r="AI372" s="25"/>
      <c r="AJ372" s="28"/>
      <c r="AK372" s="25"/>
      <c r="AL372" s="25"/>
      <c r="AM372" s="29"/>
      <c r="AN372" s="29"/>
      <c r="AO372" s="30"/>
      <c r="AP372" s="30"/>
      <c r="AQ372" s="31"/>
      <c r="AR372" s="28"/>
      <c r="AS372" s="28"/>
      <c r="AT372" t="s">
        <v>158</v>
      </c>
      <c r="AU372">
        <v>4</v>
      </c>
      <c r="AV372" t="s">
        <v>409</v>
      </c>
      <c r="AW372" t="s">
        <v>1006</v>
      </c>
      <c r="AX372" t="s">
        <v>1091</v>
      </c>
      <c r="AY372" s="19" t="s">
        <v>397</v>
      </c>
      <c r="AZ372" s="19" t="s">
        <v>397</v>
      </c>
      <c r="BA372" s="21" t="s">
        <v>404</v>
      </c>
      <c r="BB372" s="22">
        <v>42346</v>
      </c>
      <c r="BC372" s="15">
        <v>42257</v>
      </c>
      <c r="BD372" t="s">
        <v>161</v>
      </c>
      <c r="BE372">
        <v>47</v>
      </c>
      <c r="BF372">
        <v>42</v>
      </c>
      <c r="BG372">
        <v>10.84</v>
      </c>
      <c r="BH372">
        <v>6.26</v>
      </c>
      <c r="BI372">
        <v>1.1000000000000001</v>
      </c>
      <c r="BJ372">
        <v>0.54100000000000004</v>
      </c>
      <c r="BK372">
        <v>0.13300000000000001</v>
      </c>
      <c r="BL372">
        <v>10.199999999999999</v>
      </c>
      <c r="BM372">
        <f t="shared" si="28"/>
        <v>80.267062314540055</v>
      </c>
      <c r="BN372">
        <v>0.125</v>
      </c>
      <c r="BO372">
        <v>22</v>
      </c>
      <c r="BP372">
        <f t="shared" si="27"/>
        <v>5898.2965419600077</v>
      </c>
      <c r="BQ372">
        <f t="shared" si="31"/>
        <v>5781.333333333333</v>
      </c>
      <c r="BR372">
        <f t="shared" si="29"/>
        <v>5.8982965419600077</v>
      </c>
      <c r="BS372">
        <f t="shared" si="29"/>
        <v>5.7813333333333334</v>
      </c>
      <c r="BT372">
        <f t="shared" si="30"/>
        <v>11.67962987529334</v>
      </c>
      <c r="BU372" s="16">
        <v>3.2163825757575766</v>
      </c>
      <c r="BV372" s="16">
        <v>0.2951241249201989</v>
      </c>
      <c r="BW372" s="16">
        <v>1.9711355606362275</v>
      </c>
      <c r="BX372" s="16">
        <v>0.75718668061515848</v>
      </c>
      <c r="BY372" s="16">
        <v>0.46715468648665731</v>
      </c>
      <c r="BZ372" s="16">
        <v>0.22779990748642018</v>
      </c>
      <c r="CA372" s="16">
        <v>11.661161209541273</v>
      </c>
      <c r="CB372" s="16">
        <v>177.76084674531046</v>
      </c>
      <c r="CC372" s="16">
        <v>80.23575559107374</v>
      </c>
      <c r="CD372" s="16">
        <v>15.512402071080443</v>
      </c>
      <c r="CE372" s="16">
        <v>2.6773987005855227</v>
      </c>
      <c r="CF372" s="25">
        <v>0.70631970260223043</v>
      </c>
      <c r="CG372" s="25">
        <v>4.6361524163568778E-2</v>
      </c>
      <c r="CH372" s="25">
        <v>0.67872152517583229</v>
      </c>
      <c r="CI372" s="25">
        <v>0.44909725327210681</v>
      </c>
      <c r="CJ372" s="25">
        <v>0.25438151516792551</v>
      </c>
      <c r="CK372" s="25">
        <v>31.07244896543197</v>
      </c>
      <c r="CL372" s="25">
        <v>130.4019895343005</v>
      </c>
      <c r="CM372" s="25">
        <v>7.9633256542005046</v>
      </c>
      <c r="CN372" s="25">
        <v>197.54156703976517</v>
      </c>
      <c r="CO372" s="25">
        <v>10.300688979788942</v>
      </c>
      <c r="CP372" s="25"/>
      <c r="CQ372" s="25"/>
      <c r="CR372" s="25"/>
      <c r="CS372" s="25"/>
      <c r="CT372" s="25"/>
      <c r="CU372" s="25"/>
      <c r="CV372" s="25"/>
      <c r="CW372" s="25"/>
      <c r="CX372" s="25"/>
      <c r="CY372" s="25"/>
    </row>
    <row r="373" spans="1:103">
      <c r="A373" t="s">
        <v>177</v>
      </c>
      <c r="B373" t="s">
        <v>1090</v>
      </c>
      <c r="C373" t="s">
        <v>164</v>
      </c>
      <c r="D373" t="s">
        <v>173</v>
      </c>
      <c r="E373" t="s">
        <v>959</v>
      </c>
      <c r="F373" t="s">
        <v>213</v>
      </c>
      <c r="G373" t="s">
        <v>293</v>
      </c>
      <c r="H373">
        <v>11.010999999999999</v>
      </c>
      <c r="I373">
        <v>7.9070900000000002</v>
      </c>
      <c r="J373">
        <v>683</v>
      </c>
      <c r="K373" t="s">
        <v>123</v>
      </c>
      <c r="L373" s="18">
        <v>3.5</v>
      </c>
      <c r="M373" t="s">
        <v>364</v>
      </c>
      <c r="N373" t="s">
        <v>330</v>
      </c>
      <c r="O373">
        <v>600</v>
      </c>
      <c r="P373" t="s">
        <v>365</v>
      </c>
      <c r="Q373" t="s">
        <v>366</v>
      </c>
      <c r="R373">
        <v>16000</v>
      </c>
      <c r="S373" t="s">
        <v>337</v>
      </c>
      <c r="T373">
        <v>6600</v>
      </c>
      <c r="U373" t="s">
        <v>329</v>
      </c>
      <c r="V373">
        <v>4500</v>
      </c>
      <c r="W373">
        <v>2015</v>
      </c>
      <c r="X373">
        <v>1</v>
      </c>
      <c r="Y373" s="19"/>
      <c r="Z373" s="24"/>
      <c r="AA373" s="25"/>
      <c r="AB373" s="26"/>
      <c r="AC373" s="25"/>
      <c r="AD373" s="27"/>
      <c r="AE373" s="27"/>
      <c r="AF373" s="27"/>
      <c r="AG373" s="25"/>
      <c r="AH373" s="25"/>
      <c r="AI373" s="25"/>
      <c r="AJ373" s="28"/>
      <c r="AK373" s="25"/>
      <c r="AL373" s="25"/>
      <c r="AM373" s="29"/>
      <c r="AN373" s="29"/>
      <c r="AO373" s="30"/>
      <c r="AP373" s="30"/>
      <c r="AQ373" s="31"/>
      <c r="AR373" s="28"/>
      <c r="AS373" s="28"/>
      <c r="AT373" t="s">
        <v>159</v>
      </c>
      <c r="AU373">
        <v>5</v>
      </c>
      <c r="AV373" t="s">
        <v>409</v>
      </c>
      <c r="AW373" t="s">
        <v>1006</v>
      </c>
      <c r="AX373" t="s">
        <v>1091</v>
      </c>
      <c r="AY373" s="19" t="s">
        <v>397</v>
      </c>
      <c r="AZ373" s="19" t="s">
        <v>397</v>
      </c>
      <c r="BA373" s="21" t="s">
        <v>404</v>
      </c>
      <c r="BB373" s="22">
        <v>42346</v>
      </c>
      <c r="BC373" s="15">
        <v>42257</v>
      </c>
      <c r="BD373" t="s">
        <v>161</v>
      </c>
      <c r="BE373">
        <v>39</v>
      </c>
      <c r="BF373">
        <v>44</v>
      </c>
      <c r="BG373">
        <v>11.64</v>
      </c>
      <c r="BH373">
        <v>7.04</v>
      </c>
      <c r="BI373">
        <v>0.86</v>
      </c>
      <c r="BJ373">
        <v>0.54100000000000004</v>
      </c>
      <c r="BK373">
        <v>0.16300000000000001</v>
      </c>
      <c r="BL373">
        <v>9.5</v>
      </c>
      <c r="BM373">
        <f t="shared" si="28"/>
        <v>76.846590909090907</v>
      </c>
      <c r="BN373">
        <v>0.13800000000000001</v>
      </c>
      <c r="BO373">
        <v>25</v>
      </c>
      <c r="BP373">
        <f t="shared" si="27"/>
        <v>6400.0653594771238</v>
      </c>
      <c r="BQ373">
        <f t="shared" si="31"/>
        <v>6208</v>
      </c>
      <c r="BR373">
        <f t="shared" si="29"/>
        <v>6.4000653594771242</v>
      </c>
      <c r="BS373">
        <f t="shared" si="29"/>
        <v>6.2080000000000002</v>
      </c>
      <c r="BT373">
        <f t="shared" si="30"/>
        <v>12.608065359477123</v>
      </c>
      <c r="BU373">
        <v>3.0181907571288105</v>
      </c>
      <c r="BV373">
        <v>0.29455338261156683</v>
      </c>
      <c r="BW373">
        <v>2.4841998335760409</v>
      </c>
      <c r="BX373">
        <v>0.52880735730745276</v>
      </c>
      <c r="BY373">
        <v>0.3157903479597855</v>
      </c>
      <c r="BZ373">
        <v>0.20704508471338984</v>
      </c>
      <c r="CA373">
        <v>9.3587461496304805</v>
      </c>
      <c r="CB373">
        <v>125.49271209572522</v>
      </c>
      <c r="CC373">
        <v>67.595184366729143</v>
      </c>
      <c r="CD373">
        <v>12.919813772996982</v>
      </c>
      <c r="CE373">
        <v>2.7183966126184709</v>
      </c>
      <c r="CF373" s="25">
        <v>0.68622696411251216</v>
      </c>
      <c r="CG373" s="25">
        <v>9.3210475266731332E-2</v>
      </c>
      <c r="CH373" s="25">
        <v>0.86240839340808106</v>
      </c>
      <c r="CI373" s="25">
        <v>0.47690762200045378</v>
      </c>
      <c r="CJ373" s="25">
        <v>0.20826466040582883</v>
      </c>
      <c r="CK373" s="25">
        <v>14.991794881475053</v>
      </c>
      <c r="CL373" s="25">
        <v>74.395454927560678</v>
      </c>
      <c r="CM373" s="25">
        <v>3.9392478935408639</v>
      </c>
      <c r="CN373" s="25">
        <v>169.16589976156911</v>
      </c>
      <c r="CO373" s="25">
        <v>5.1959428582238898</v>
      </c>
      <c r="CP373" s="25"/>
      <c r="CQ373" s="25"/>
      <c r="CR373" s="25"/>
      <c r="CS373" s="25"/>
      <c r="CT373" s="25"/>
      <c r="CU373" s="25"/>
      <c r="CV373" s="25"/>
      <c r="CW373" s="25"/>
      <c r="CX373" s="25"/>
      <c r="CY373" s="25"/>
    </row>
    <row r="374" spans="1:103">
      <c r="A374" t="s">
        <v>177</v>
      </c>
      <c r="B374" t="s">
        <v>1090</v>
      </c>
      <c r="C374" t="s">
        <v>164</v>
      </c>
      <c r="D374" t="s">
        <v>173</v>
      </c>
      <c r="E374" t="s">
        <v>959</v>
      </c>
      <c r="F374" t="s">
        <v>213</v>
      </c>
      <c r="G374" t="s">
        <v>293</v>
      </c>
      <c r="H374">
        <v>11.010999999999999</v>
      </c>
      <c r="I374">
        <v>7.9070900000000002</v>
      </c>
      <c r="J374">
        <v>683</v>
      </c>
      <c r="K374" t="s">
        <v>123</v>
      </c>
      <c r="L374" s="18">
        <v>3.5</v>
      </c>
      <c r="M374" t="s">
        <v>364</v>
      </c>
      <c r="N374" t="s">
        <v>330</v>
      </c>
      <c r="O374">
        <v>600</v>
      </c>
      <c r="P374" t="s">
        <v>365</v>
      </c>
      <c r="Q374" t="s">
        <v>366</v>
      </c>
      <c r="R374">
        <v>16000</v>
      </c>
      <c r="S374" t="s">
        <v>337</v>
      </c>
      <c r="T374">
        <v>6600</v>
      </c>
      <c r="U374" t="s">
        <v>329</v>
      </c>
      <c r="V374">
        <v>4500</v>
      </c>
      <c r="W374">
        <v>2015</v>
      </c>
      <c r="X374">
        <v>1</v>
      </c>
      <c r="Y374" s="19"/>
      <c r="Z374" s="24"/>
      <c r="AA374" s="25"/>
      <c r="AB374" s="26"/>
      <c r="AC374" s="25"/>
      <c r="AD374" s="27"/>
      <c r="AE374" s="27"/>
      <c r="AF374" s="27"/>
      <c r="AG374" s="25"/>
      <c r="AH374" s="25"/>
      <c r="AI374" s="25"/>
      <c r="AJ374" s="28"/>
      <c r="AK374" s="25"/>
      <c r="AL374" s="25"/>
      <c r="AM374" s="29"/>
      <c r="AN374" s="29"/>
      <c r="AO374" s="30"/>
      <c r="AP374" s="30"/>
      <c r="AQ374" s="31"/>
      <c r="AR374" s="28"/>
      <c r="AS374" s="28"/>
      <c r="AT374" t="s">
        <v>160</v>
      </c>
      <c r="AU374">
        <v>6</v>
      </c>
      <c r="AV374" t="s">
        <v>409</v>
      </c>
      <c r="AW374" t="s">
        <v>1006</v>
      </c>
      <c r="AX374" t="s">
        <v>1091</v>
      </c>
      <c r="AY374" s="19" t="s">
        <v>397</v>
      </c>
      <c r="AZ374" s="19" t="s">
        <v>397</v>
      </c>
      <c r="BA374" s="21" t="s">
        <v>404</v>
      </c>
      <c r="BB374" s="22">
        <v>42346</v>
      </c>
      <c r="BC374" s="15">
        <v>42257</v>
      </c>
      <c r="BD374" t="s">
        <v>161</v>
      </c>
      <c r="BE374">
        <v>28</v>
      </c>
      <c r="BF374">
        <v>35</v>
      </c>
      <c r="BG374">
        <v>9.6999999999999993</v>
      </c>
      <c r="BH374">
        <v>5.8</v>
      </c>
      <c r="BI374">
        <v>1.08</v>
      </c>
      <c r="BJ374">
        <v>0.52800000000000002</v>
      </c>
      <c r="BK374">
        <v>0.14299999999999999</v>
      </c>
      <c r="BL374">
        <v>9.6999999999999993</v>
      </c>
      <c r="BM374">
        <f t="shared" si="28"/>
        <v>78.688524590163937</v>
      </c>
      <c r="BN374">
        <v>0.124</v>
      </c>
      <c r="BO374">
        <v>22</v>
      </c>
      <c r="BP374">
        <f t="shared" si="27"/>
        <v>5387.2324011571836</v>
      </c>
      <c r="BQ374">
        <f t="shared" si="31"/>
        <v>5173.333333333333</v>
      </c>
      <c r="BR374">
        <f t="shared" si="29"/>
        <v>5.3872324011571839</v>
      </c>
      <c r="BS374">
        <f t="shared" si="29"/>
        <v>5.1733333333333329</v>
      </c>
      <c r="BT374">
        <f t="shared" si="30"/>
        <v>10.560565734490517</v>
      </c>
      <c r="BU374">
        <v>2.7575901328273247</v>
      </c>
      <c r="BV374">
        <v>0.28839375913728693</v>
      </c>
      <c r="BW374">
        <v>2.4539046512604785</v>
      </c>
      <c r="BX374">
        <v>0.54719087617346673</v>
      </c>
      <c r="BY374">
        <v>0.35419414687890416</v>
      </c>
      <c r="BZ374">
        <v>0.21851068617625802</v>
      </c>
      <c r="CA374">
        <v>8.9983306136331276</v>
      </c>
      <c r="CB374">
        <v>140.02838919188213</v>
      </c>
      <c r="CC374">
        <v>68.124939090246329</v>
      </c>
      <c r="CD374">
        <v>14.840700802204521</v>
      </c>
      <c r="CE374">
        <v>21.267876466937448</v>
      </c>
      <c r="CF374" s="25">
        <v>0.69193391642371227</v>
      </c>
      <c r="CG374" s="25">
        <v>5.5782312925170066E-2</v>
      </c>
      <c r="CH374" s="25">
        <v>0.97794159421609972</v>
      </c>
      <c r="CI374" s="25">
        <v>0.34655667777940902</v>
      </c>
      <c r="CJ374" s="25">
        <v>0.13832763813399654</v>
      </c>
      <c r="CK374" s="25">
        <v>33.908039969580756</v>
      </c>
      <c r="CL374" s="25">
        <v>73.334231025495129</v>
      </c>
      <c r="CM374" s="25">
        <v>8.0220811312359235</v>
      </c>
      <c r="CN374" s="25">
        <v>166.75281019290924</v>
      </c>
      <c r="CO374" s="25">
        <v>15.574226049899284</v>
      </c>
      <c r="CP374" s="25">
        <v>1.3382642998027614</v>
      </c>
      <c r="CQ374" s="25">
        <v>0.20966469428007889</v>
      </c>
      <c r="CR374" s="25">
        <v>0.2616514893080063</v>
      </c>
      <c r="CS374" s="25">
        <v>0.14273790711952639</v>
      </c>
      <c r="CT374" s="25">
        <v>4.7847955492116054E-2</v>
      </c>
      <c r="CU374" s="25">
        <v>11.402603602635038</v>
      </c>
      <c r="CV374" s="25">
        <v>11.248558376969877</v>
      </c>
      <c r="CW374" s="25">
        <v>2.193177174403468</v>
      </c>
      <c r="CX374" s="25">
        <v>9.0105428283957849</v>
      </c>
      <c r="CY374" s="25">
        <v>12.300335355253198</v>
      </c>
    </row>
    <row r="375" spans="1:103">
      <c r="A375" t="s">
        <v>177</v>
      </c>
      <c r="B375" t="s">
        <v>1090</v>
      </c>
      <c r="C375" t="s">
        <v>164</v>
      </c>
      <c r="D375" t="s">
        <v>173</v>
      </c>
      <c r="E375" t="s">
        <v>959</v>
      </c>
      <c r="F375" t="s">
        <v>214</v>
      </c>
      <c r="G375" t="s">
        <v>294</v>
      </c>
      <c r="H375">
        <v>11.011799999999999</v>
      </c>
      <c r="I375">
        <v>7.8955099999999998</v>
      </c>
      <c r="J375">
        <v>676</v>
      </c>
      <c r="K375" t="s">
        <v>124</v>
      </c>
      <c r="L375" s="18">
        <v>2.5</v>
      </c>
      <c r="M375" t="s">
        <v>367</v>
      </c>
      <c r="P375" t="s">
        <v>159</v>
      </c>
      <c r="Q375">
        <v>1000</v>
      </c>
      <c r="R375">
        <v>13000</v>
      </c>
      <c r="S375" t="s">
        <v>329</v>
      </c>
      <c r="T375">
        <v>5200</v>
      </c>
      <c r="U375" t="s">
        <v>332</v>
      </c>
      <c r="V375">
        <v>2100</v>
      </c>
      <c r="W375">
        <v>2015</v>
      </c>
      <c r="X375">
        <v>1</v>
      </c>
      <c r="Y375" s="19" t="s">
        <v>397</v>
      </c>
      <c r="Z375" s="24">
        <v>6.3</v>
      </c>
      <c r="AA375" s="32">
        <v>0.99722675529792404</v>
      </c>
      <c r="AB375" s="26">
        <v>3.8042432969215494E-2</v>
      </c>
      <c r="AC375" s="25">
        <v>7.7919600000000013</v>
      </c>
      <c r="AD375" s="27">
        <v>44.4</v>
      </c>
      <c r="AE375" s="27">
        <v>37.200000000000003</v>
      </c>
      <c r="AF375" s="27">
        <v>18.399999999999999</v>
      </c>
      <c r="AG375" s="25">
        <v>2.0627843967160326</v>
      </c>
      <c r="AH375" s="25">
        <v>0.54512134117102717</v>
      </c>
      <c r="AI375" s="25">
        <v>0.294507332887261</v>
      </c>
      <c r="AJ375" s="28">
        <v>7.3129414063783649E-2</v>
      </c>
      <c r="AK375" s="25">
        <v>0</v>
      </c>
      <c r="AL375" s="25">
        <f t="shared" si="5"/>
        <v>2.9755424848381042</v>
      </c>
      <c r="AM375" s="29">
        <v>9.9966440639473113</v>
      </c>
      <c r="AN375" s="29">
        <v>3.3729890496147075</v>
      </c>
      <c r="AO375" s="30">
        <v>18.194924953621442</v>
      </c>
      <c r="AP375" s="30">
        <v>50.855250143294093</v>
      </c>
      <c r="AQ375" s="31">
        <v>1.6671051529675136</v>
      </c>
      <c r="AR375" s="28">
        <v>1.7383599999999999E-2</v>
      </c>
      <c r="AS375" s="28">
        <v>6.3662900000000002</v>
      </c>
      <c r="AT375" t="s">
        <v>155</v>
      </c>
      <c r="AU375">
        <v>1</v>
      </c>
      <c r="AV375" t="s">
        <v>409</v>
      </c>
      <c r="AW375" t="s">
        <v>1006</v>
      </c>
      <c r="AX375" t="s">
        <v>1091</v>
      </c>
      <c r="AY375" s="19" t="s">
        <v>397</v>
      </c>
      <c r="AZ375" s="19" t="s">
        <v>397</v>
      </c>
      <c r="BA375" s="21" t="s">
        <v>404</v>
      </c>
      <c r="BB375" s="22">
        <v>42346</v>
      </c>
      <c r="BC375" s="15">
        <v>42257</v>
      </c>
      <c r="BD375" t="s">
        <v>161</v>
      </c>
      <c r="BE375">
        <v>39</v>
      </c>
      <c r="BF375">
        <v>42</v>
      </c>
      <c r="BG375">
        <v>9.5399999999999991</v>
      </c>
      <c r="BH375">
        <v>3.36</v>
      </c>
      <c r="BI375">
        <v>0.72</v>
      </c>
      <c r="BJ375">
        <v>0.376</v>
      </c>
      <c r="BK375">
        <v>5.1999999999999998E-2</v>
      </c>
      <c r="BL375">
        <v>10.6</v>
      </c>
      <c r="BM375">
        <f t="shared" si="28"/>
        <v>87.850467289719631</v>
      </c>
      <c r="BN375">
        <v>0.125</v>
      </c>
      <c r="BO375">
        <v>22</v>
      </c>
      <c r="BP375">
        <f t="shared" si="27"/>
        <v>3449.5261132490382</v>
      </c>
      <c r="BQ375">
        <f t="shared" si="31"/>
        <v>5087.9999999999991</v>
      </c>
      <c r="BR375">
        <f t="shared" si="29"/>
        <v>3.4495261132490382</v>
      </c>
      <c r="BS375">
        <f t="shared" si="29"/>
        <v>5.0879999999999992</v>
      </c>
      <c r="BT375">
        <f t="shared" si="30"/>
        <v>8.5375261132490365</v>
      </c>
      <c r="CF375" s="25">
        <v>0.68186226964112517</v>
      </c>
      <c r="CG375" s="25">
        <v>0.10329776915615907</v>
      </c>
      <c r="CH375" s="25">
        <v>1.0488879905033412</v>
      </c>
      <c r="CI375" s="25">
        <v>0.31032129091052119</v>
      </c>
      <c r="CJ375" s="25">
        <v>0.19506083680007602</v>
      </c>
      <c r="CK375" s="25">
        <v>16.5447796837644</v>
      </c>
      <c r="CL375" s="25">
        <v>90.308054096917971</v>
      </c>
      <c r="CM375" s="25">
        <v>3.8697317542430842</v>
      </c>
      <c r="CN375" s="25">
        <v>135.31088778669681</v>
      </c>
      <c r="CO375" s="25">
        <v>11.641365353122193</v>
      </c>
      <c r="CP375" s="25">
        <v>0.8913470993117012</v>
      </c>
      <c r="CQ375" s="25">
        <v>0.17541789577187808</v>
      </c>
      <c r="CR375" s="25">
        <v>0.27297164286971021</v>
      </c>
      <c r="CS375" s="25">
        <v>0.18226262788694425</v>
      </c>
      <c r="CT375" s="25">
        <v>5.6355165668242085E-2</v>
      </c>
      <c r="CU375" s="25">
        <v>22.92402220460653</v>
      </c>
      <c r="CV375" s="25">
        <v>11.41628042036406</v>
      </c>
      <c r="CW375" s="25">
        <v>2.2258786233259853</v>
      </c>
      <c r="CX375" s="25">
        <v>9.1448948586402548</v>
      </c>
      <c r="CY375" s="25">
        <v>15.742496886144371</v>
      </c>
    </row>
    <row r="376" spans="1:103">
      <c r="A376" t="s">
        <v>177</v>
      </c>
      <c r="B376" t="s">
        <v>1090</v>
      </c>
      <c r="C376" t="s">
        <v>164</v>
      </c>
      <c r="D376" t="s">
        <v>173</v>
      </c>
      <c r="E376" t="s">
        <v>959</v>
      </c>
      <c r="F376" t="s">
        <v>214</v>
      </c>
      <c r="G376" t="s">
        <v>294</v>
      </c>
      <c r="H376">
        <v>11.011799999999999</v>
      </c>
      <c r="I376">
        <v>7.8955099999999998</v>
      </c>
      <c r="J376">
        <v>676</v>
      </c>
      <c r="K376" t="s">
        <v>124</v>
      </c>
      <c r="L376" s="18">
        <v>2.5</v>
      </c>
      <c r="M376" t="s">
        <v>367</v>
      </c>
      <c r="P376" t="s">
        <v>159</v>
      </c>
      <c r="Q376">
        <v>1000</v>
      </c>
      <c r="R376">
        <v>13000</v>
      </c>
      <c r="S376" t="s">
        <v>329</v>
      </c>
      <c r="T376">
        <v>5200</v>
      </c>
      <c r="U376" t="s">
        <v>332</v>
      </c>
      <c r="V376">
        <v>2100</v>
      </c>
      <c r="W376">
        <v>2015</v>
      </c>
      <c r="X376">
        <v>1</v>
      </c>
      <c r="Y376" s="19"/>
      <c r="Z376" s="24"/>
      <c r="AA376" s="25"/>
      <c r="AB376" s="26"/>
      <c r="AC376" s="25"/>
      <c r="AD376" s="27"/>
      <c r="AE376" s="27"/>
      <c r="AF376" s="27"/>
      <c r="AG376" s="25"/>
      <c r="AH376" s="25"/>
      <c r="AI376" s="25"/>
      <c r="AJ376" s="28"/>
      <c r="AK376" s="25"/>
      <c r="AL376" s="25"/>
      <c r="AM376" s="29"/>
      <c r="AN376" s="29"/>
      <c r="AO376" s="30"/>
      <c r="AP376" s="30"/>
      <c r="AQ376" s="31"/>
      <c r="AR376" s="28"/>
      <c r="AS376" s="28"/>
      <c r="AT376" t="s">
        <v>156</v>
      </c>
      <c r="AU376">
        <v>2</v>
      </c>
      <c r="AV376" t="s">
        <v>409</v>
      </c>
      <c r="AW376" t="s">
        <v>1006</v>
      </c>
      <c r="AX376" t="s">
        <v>1091</v>
      </c>
      <c r="AY376" s="19" t="s">
        <v>397</v>
      </c>
      <c r="AZ376" s="19" t="s">
        <v>397</v>
      </c>
      <c r="BA376" s="21" t="s">
        <v>404</v>
      </c>
      <c r="BB376" s="22">
        <v>42346</v>
      </c>
      <c r="BC376" s="15">
        <v>42257</v>
      </c>
      <c r="BD376" t="s">
        <v>161</v>
      </c>
      <c r="BE376">
        <v>38</v>
      </c>
      <c r="BF376">
        <v>44</v>
      </c>
      <c r="BG376">
        <v>14.26</v>
      </c>
      <c r="BH376">
        <v>6.64</v>
      </c>
      <c r="BI376">
        <v>0.98</v>
      </c>
      <c r="BJ376">
        <v>0.41199999999999998</v>
      </c>
      <c r="BK376">
        <v>8.4000000000000005E-2</v>
      </c>
      <c r="BL376">
        <v>10.5</v>
      </c>
      <c r="BM376">
        <f t="shared" si="28"/>
        <v>83.064516129032256</v>
      </c>
      <c r="BN376">
        <v>0.14799999999999999</v>
      </c>
      <c r="BO376">
        <v>18.100000000000001</v>
      </c>
      <c r="BP376">
        <f t="shared" si="27"/>
        <v>6452.7556398903644</v>
      </c>
      <c r="BQ376">
        <f t="shared" si="31"/>
        <v>7605.3333333333321</v>
      </c>
      <c r="BR376">
        <f t="shared" si="29"/>
        <v>6.4527556398903645</v>
      </c>
      <c r="BS376">
        <f t="shared" si="29"/>
        <v>7.6053333333333324</v>
      </c>
      <c r="BT376">
        <f t="shared" si="30"/>
        <v>14.058088973223697</v>
      </c>
      <c r="CF376" s="25"/>
      <c r="CG376" s="25"/>
      <c r="CH376" s="25"/>
      <c r="CI376" s="25"/>
      <c r="CJ376" s="25"/>
      <c r="CK376" s="25"/>
      <c r="CL376" s="25"/>
      <c r="CM376" s="25"/>
      <c r="CN376" s="25"/>
      <c r="CO376" s="25"/>
      <c r="CP376" s="25">
        <v>1.3459330143540671</v>
      </c>
      <c r="CQ376" s="25">
        <v>0.12760765550239234</v>
      </c>
      <c r="CR376" s="25">
        <v>0.25034040483210268</v>
      </c>
      <c r="CS376" s="25">
        <v>0.14465052423725702</v>
      </c>
      <c r="CT376" s="25">
        <v>4.5907918117554257E-2</v>
      </c>
      <c r="CU376" s="25">
        <v>7.9973710954013359</v>
      </c>
      <c r="CV376" s="25">
        <v>14.73768510955861</v>
      </c>
      <c r="CW376" s="25">
        <v>3.1598294730226022</v>
      </c>
      <c r="CX376" s="25">
        <v>9.1312796305628741</v>
      </c>
      <c r="CY376" s="25">
        <v>10.844682154082042</v>
      </c>
    </row>
    <row r="377" spans="1:103">
      <c r="A377" t="s">
        <v>177</v>
      </c>
      <c r="B377" t="s">
        <v>1090</v>
      </c>
      <c r="C377" t="s">
        <v>164</v>
      </c>
      <c r="D377" t="s">
        <v>173</v>
      </c>
      <c r="E377" t="s">
        <v>959</v>
      </c>
      <c r="F377" t="s">
        <v>214</v>
      </c>
      <c r="G377" t="s">
        <v>294</v>
      </c>
      <c r="H377">
        <v>11.011799999999999</v>
      </c>
      <c r="I377">
        <v>7.8955099999999998</v>
      </c>
      <c r="J377">
        <v>676</v>
      </c>
      <c r="K377" t="s">
        <v>124</v>
      </c>
      <c r="L377" s="18">
        <v>2.5</v>
      </c>
      <c r="M377" t="s">
        <v>367</v>
      </c>
      <c r="P377" t="s">
        <v>159</v>
      </c>
      <c r="Q377">
        <v>1000</v>
      </c>
      <c r="R377">
        <v>13000</v>
      </c>
      <c r="S377" t="s">
        <v>329</v>
      </c>
      <c r="T377">
        <v>5200</v>
      </c>
      <c r="U377" t="s">
        <v>332</v>
      </c>
      <c r="V377">
        <v>2100</v>
      </c>
      <c r="W377">
        <v>2015</v>
      </c>
      <c r="X377">
        <v>1</v>
      </c>
      <c r="Y377" s="19"/>
      <c r="Z377" s="24"/>
      <c r="AA377" s="25"/>
      <c r="AB377" s="26"/>
      <c r="AC377" s="25"/>
      <c r="AD377" s="27"/>
      <c r="AE377" s="27"/>
      <c r="AF377" s="27"/>
      <c r="AG377" s="25"/>
      <c r="AH377" s="25"/>
      <c r="AI377" s="25"/>
      <c r="AJ377" s="28"/>
      <c r="AK377" s="25"/>
      <c r="AL377" s="25"/>
      <c r="AM377" s="29"/>
      <c r="AN377" s="29"/>
      <c r="AO377" s="30"/>
      <c r="AP377" s="30"/>
      <c r="AQ377" s="31"/>
      <c r="AR377" s="28"/>
      <c r="AS377" s="28"/>
      <c r="AT377" t="s">
        <v>157</v>
      </c>
      <c r="AU377">
        <v>3</v>
      </c>
      <c r="AV377" t="s">
        <v>409</v>
      </c>
      <c r="AW377" t="s">
        <v>1006</v>
      </c>
      <c r="AX377" t="s">
        <v>1091</v>
      </c>
      <c r="AY377" s="19" t="s">
        <v>397</v>
      </c>
      <c r="AZ377" s="19" t="s">
        <v>397</v>
      </c>
      <c r="BA377" s="21" t="s">
        <v>404</v>
      </c>
      <c r="BB377" s="22">
        <v>42346</v>
      </c>
      <c r="BC377" s="15">
        <v>42257</v>
      </c>
      <c r="BD377" t="s">
        <v>161</v>
      </c>
      <c r="BE377">
        <v>38</v>
      </c>
      <c r="BF377">
        <v>32</v>
      </c>
      <c r="BG377">
        <v>11.7</v>
      </c>
      <c r="BH377">
        <v>5.08</v>
      </c>
      <c r="BI377">
        <v>0.98</v>
      </c>
      <c r="BJ377">
        <v>0.443</v>
      </c>
      <c r="BK377">
        <v>8.7999999999999995E-2</v>
      </c>
      <c r="BL377">
        <v>9.8000000000000007</v>
      </c>
      <c r="BM377">
        <f t="shared" si="28"/>
        <v>83.427495291902062</v>
      </c>
      <c r="BN377">
        <v>0.28599999999999998</v>
      </c>
      <c r="BO377">
        <v>20.3</v>
      </c>
      <c r="BP377">
        <f t="shared" si="27"/>
        <v>4997.0997624410711</v>
      </c>
      <c r="BQ377">
        <f t="shared" si="31"/>
        <v>6239.9999999999991</v>
      </c>
      <c r="BR377">
        <f t="shared" si="29"/>
        <v>4.9970997624410707</v>
      </c>
      <c r="BS377">
        <f t="shared" si="29"/>
        <v>6.2399999999999993</v>
      </c>
      <c r="BT377">
        <f t="shared" si="30"/>
        <v>11.237099762441069</v>
      </c>
      <c r="CF377" s="25">
        <v>0.88541666666666674</v>
      </c>
      <c r="CG377" s="25">
        <v>7.182539682539682E-2</v>
      </c>
      <c r="CH377" s="25">
        <v>0.51921548974533926</v>
      </c>
      <c r="CI377" s="25">
        <v>0.1840616473593801</v>
      </c>
      <c r="CJ377" s="25">
        <v>0.1504319723212181</v>
      </c>
      <c r="CK377" s="25">
        <v>23.212445618999627</v>
      </c>
      <c r="CL377" s="25">
        <v>77.111634203095662</v>
      </c>
      <c r="CM377" s="25">
        <v>3.7862123638637368</v>
      </c>
      <c r="CN377" s="25">
        <v>162.59398710896139</v>
      </c>
      <c r="CO377" s="25">
        <v>10.117894978708755</v>
      </c>
      <c r="CP377" s="25"/>
      <c r="CQ377" s="25"/>
      <c r="CR377" s="25"/>
      <c r="CS377" s="25"/>
      <c r="CT377" s="25"/>
      <c r="CU377" s="25"/>
      <c r="CV377" s="25"/>
      <c r="CW377" s="25"/>
      <c r="CX377" s="25"/>
      <c r="CY377" s="25"/>
    </row>
    <row r="378" spans="1:103">
      <c r="A378" t="s">
        <v>177</v>
      </c>
      <c r="B378" t="s">
        <v>1090</v>
      </c>
      <c r="C378" t="s">
        <v>164</v>
      </c>
      <c r="D378" t="s">
        <v>173</v>
      </c>
      <c r="E378" t="s">
        <v>959</v>
      </c>
      <c r="F378" t="s">
        <v>214</v>
      </c>
      <c r="G378" t="s">
        <v>294</v>
      </c>
      <c r="H378">
        <v>11.011799999999999</v>
      </c>
      <c r="I378">
        <v>7.8955099999999998</v>
      </c>
      <c r="J378">
        <v>676</v>
      </c>
      <c r="K378" t="s">
        <v>124</v>
      </c>
      <c r="L378" s="18">
        <v>2.5</v>
      </c>
      <c r="M378" t="s">
        <v>367</v>
      </c>
      <c r="P378" t="s">
        <v>159</v>
      </c>
      <c r="Q378">
        <v>1000</v>
      </c>
      <c r="R378">
        <v>13000</v>
      </c>
      <c r="S378" t="s">
        <v>329</v>
      </c>
      <c r="T378">
        <v>5200</v>
      </c>
      <c r="U378" t="s">
        <v>332</v>
      </c>
      <c r="V378">
        <v>2100</v>
      </c>
      <c r="W378">
        <v>2015</v>
      </c>
      <c r="X378">
        <v>1</v>
      </c>
      <c r="Y378" s="19"/>
      <c r="Z378" s="24"/>
      <c r="AA378" s="25"/>
      <c r="AB378" s="26"/>
      <c r="AC378" s="25"/>
      <c r="AD378" s="27"/>
      <c r="AE378" s="27"/>
      <c r="AF378" s="27"/>
      <c r="AG378" s="25"/>
      <c r="AH378" s="25"/>
      <c r="AI378" s="25"/>
      <c r="AJ378" s="28"/>
      <c r="AK378" s="25"/>
      <c r="AL378" s="25"/>
      <c r="AM378" s="29"/>
      <c r="AN378" s="29"/>
      <c r="AO378" s="30"/>
      <c r="AP378" s="30"/>
      <c r="AQ378" s="31"/>
      <c r="AR378" s="28"/>
      <c r="AS378" s="28"/>
      <c r="AT378" t="s">
        <v>158</v>
      </c>
      <c r="AU378">
        <v>4</v>
      </c>
      <c r="AV378" t="s">
        <v>409</v>
      </c>
      <c r="AW378" t="s">
        <v>1006</v>
      </c>
      <c r="AX378" t="s">
        <v>1091</v>
      </c>
      <c r="AY378" s="19" t="s">
        <v>397</v>
      </c>
      <c r="AZ378" s="19" t="s">
        <v>397</v>
      </c>
      <c r="BA378" s="21" t="s">
        <v>404</v>
      </c>
      <c r="BB378" s="22">
        <v>42346</v>
      </c>
      <c r="BC378" s="15">
        <v>42257</v>
      </c>
      <c r="BD378" t="s">
        <v>161</v>
      </c>
      <c r="BE378">
        <v>41</v>
      </c>
      <c r="BF378">
        <v>38</v>
      </c>
      <c r="BG378">
        <v>14.08</v>
      </c>
      <c r="BH378">
        <v>6.8</v>
      </c>
      <c r="BI378">
        <v>1.28</v>
      </c>
      <c r="BJ378">
        <v>0.56200000000000006</v>
      </c>
      <c r="BK378">
        <v>5.8999999999999997E-2</v>
      </c>
      <c r="BL378">
        <v>10.1</v>
      </c>
      <c r="BM378">
        <f t="shared" si="28"/>
        <v>90.499194847020945</v>
      </c>
      <c r="BN378">
        <v>0.183</v>
      </c>
      <c r="BO378">
        <v>21.2</v>
      </c>
      <c r="BP378">
        <f t="shared" si="27"/>
        <v>7231.8912148863847</v>
      </c>
      <c r="BQ378">
        <f t="shared" si="31"/>
        <v>7509.333333333333</v>
      </c>
      <c r="BR378">
        <f t="shared" si="29"/>
        <v>7.2318912148863843</v>
      </c>
      <c r="BS378">
        <f t="shared" si="29"/>
        <v>7.5093333333333332</v>
      </c>
      <c r="BT378">
        <f t="shared" si="30"/>
        <v>14.741224548219718</v>
      </c>
      <c r="CF378" s="25"/>
      <c r="CG378" s="25"/>
      <c r="CH378" s="25"/>
      <c r="CI378" s="25"/>
      <c r="CJ378" s="25"/>
      <c r="CK378" s="25"/>
      <c r="CL378" s="25"/>
      <c r="CM378" s="25"/>
      <c r="CN378" s="25"/>
      <c r="CO378" s="25"/>
      <c r="CP378" s="25"/>
      <c r="CQ378" s="25"/>
      <c r="CR378" s="25"/>
      <c r="CS378" s="25"/>
      <c r="CT378" s="25"/>
      <c r="CU378" s="25"/>
      <c r="CV378" s="25"/>
      <c r="CW378" s="25"/>
      <c r="CX378" s="25"/>
      <c r="CY378" s="25"/>
    </row>
    <row r="379" spans="1:103">
      <c r="A379" t="s">
        <v>177</v>
      </c>
      <c r="B379" t="s">
        <v>1090</v>
      </c>
      <c r="C379" t="s">
        <v>164</v>
      </c>
      <c r="D379" t="s">
        <v>173</v>
      </c>
      <c r="E379" t="s">
        <v>959</v>
      </c>
      <c r="F379" t="s">
        <v>214</v>
      </c>
      <c r="G379" t="s">
        <v>294</v>
      </c>
      <c r="H379">
        <v>11.011799999999999</v>
      </c>
      <c r="I379">
        <v>7.8955099999999998</v>
      </c>
      <c r="J379">
        <v>676</v>
      </c>
      <c r="K379" t="s">
        <v>124</v>
      </c>
      <c r="L379" s="18">
        <v>2.5</v>
      </c>
      <c r="M379" t="s">
        <v>367</v>
      </c>
      <c r="P379" t="s">
        <v>159</v>
      </c>
      <c r="Q379">
        <v>1000</v>
      </c>
      <c r="R379">
        <v>13000</v>
      </c>
      <c r="S379" t="s">
        <v>329</v>
      </c>
      <c r="T379">
        <v>5200</v>
      </c>
      <c r="U379" t="s">
        <v>332</v>
      </c>
      <c r="V379">
        <v>2100</v>
      </c>
      <c r="W379">
        <v>2015</v>
      </c>
      <c r="X379">
        <v>1</v>
      </c>
      <c r="Y379" s="19"/>
      <c r="Z379" s="24"/>
      <c r="AA379" s="25"/>
      <c r="AB379" s="26"/>
      <c r="AC379" s="25"/>
      <c r="AD379" s="27"/>
      <c r="AE379" s="27"/>
      <c r="AF379" s="27"/>
      <c r="AG379" s="25"/>
      <c r="AH379" s="25"/>
      <c r="AI379" s="25"/>
      <c r="AJ379" s="28"/>
      <c r="AK379" s="25"/>
      <c r="AL379" s="25"/>
      <c r="AM379" s="29"/>
      <c r="AN379" s="29"/>
      <c r="AO379" s="30"/>
      <c r="AP379" s="30"/>
      <c r="AQ379" s="31"/>
      <c r="AR379" s="28"/>
      <c r="AS379" s="28"/>
      <c r="AT379" t="s">
        <v>159</v>
      </c>
      <c r="AU379">
        <v>5</v>
      </c>
      <c r="AV379" t="s">
        <v>409</v>
      </c>
      <c r="AW379" t="s">
        <v>1006</v>
      </c>
      <c r="AX379" t="s">
        <v>1091</v>
      </c>
      <c r="AY379" s="19" t="s">
        <v>397</v>
      </c>
      <c r="AZ379" s="19" t="s">
        <v>397</v>
      </c>
      <c r="BA379" s="21" t="s">
        <v>404</v>
      </c>
      <c r="BB379" s="22">
        <v>42346</v>
      </c>
      <c r="BC379" s="15">
        <v>42257</v>
      </c>
      <c r="BD379" t="s">
        <v>161</v>
      </c>
      <c r="BE379">
        <v>38</v>
      </c>
      <c r="BF379">
        <v>50</v>
      </c>
      <c r="BG379">
        <v>9.5399999999999991</v>
      </c>
      <c r="BH379">
        <v>5.56</v>
      </c>
      <c r="BI379">
        <v>0.8</v>
      </c>
      <c r="BJ379">
        <v>0.45200000000000001</v>
      </c>
      <c r="BK379">
        <v>0.113</v>
      </c>
      <c r="BL379">
        <v>9.6999999999999993</v>
      </c>
      <c r="BM379">
        <f t="shared" si="28"/>
        <v>80</v>
      </c>
      <c r="BN379">
        <v>0.16700000000000001</v>
      </c>
      <c r="BO379">
        <v>24.3</v>
      </c>
      <c r="BP379">
        <f t="shared" si="27"/>
        <v>5250.3843137254889</v>
      </c>
      <c r="BQ379">
        <f t="shared" si="31"/>
        <v>5087.9999999999991</v>
      </c>
      <c r="BR379">
        <f t="shared" si="29"/>
        <v>5.2503843137254886</v>
      </c>
      <c r="BS379">
        <f t="shared" si="29"/>
        <v>5.0879999999999992</v>
      </c>
      <c r="BT379">
        <f t="shared" si="30"/>
        <v>10.338384313725488</v>
      </c>
      <c r="CF379" s="25"/>
      <c r="CG379" s="25"/>
      <c r="CH379" s="25"/>
      <c r="CI379" s="25"/>
      <c r="CJ379" s="25"/>
      <c r="CK379" s="25"/>
      <c r="CL379" s="25"/>
      <c r="CM379" s="25"/>
      <c r="CN379" s="25"/>
      <c r="CO379" s="25"/>
      <c r="CP379" s="25">
        <v>1.5130940834141611</v>
      </c>
      <c r="CQ379" s="25">
        <v>0.2219204655674103</v>
      </c>
      <c r="CR379" s="25">
        <v>0.24898120223923342</v>
      </c>
      <c r="CS379" s="25">
        <v>0.10674569164557156</v>
      </c>
      <c r="CT379" s="25">
        <v>4.8225826808934343E-2</v>
      </c>
      <c r="CU379" s="25">
        <v>11.492653779161277</v>
      </c>
      <c r="CV379" s="25">
        <v>14.657668063060514</v>
      </c>
      <c r="CW379" s="25">
        <v>2.2104974284954997</v>
      </c>
      <c r="CX379" s="25">
        <v>28.091216618855256</v>
      </c>
      <c r="CY379" s="25">
        <v>9.17842568051379</v>
      </c>
    </row>
    <row r="380" spans="1:103">
      <c r="A380" t="s">
        <v>177</v>
      </c>
      <c r="B380" t="s">
        <v>1090</v>
      </c>
      <c r="C380" t="s">
        <v>164</v>
      </c>
      <c r="D380" t="s">
        <v>173</v>
      </c>
      <c r="E380" t="s">
        <v>959</v>
      </c>
      <c r="F380" t="s">
        <v>214</v>
      </c>
      <c r="G380" t="s">
        <v>294</v>
      </c>
      <c r="H380">
        <v>11.011799999999999</v>
      </c>
      <c r="I380">
        <v>7.8955099999999998</v>
      </c>
      <c r="J380">
        <v>676</v>
      </c>
      <c r="K380" t="s">
        <v>124</v>
      </c>
      <c r="L380" s="18">
        <v>2.5</v>
      </c>
      <c r="M380" t="s">
        <v>367</v>
      </c>
      <c r="P380" t="s">
        <v>159</v>
      </c>
      <c r="Q380">
        <v>1000</v>
      </c>
      <c r="R380">
        <v>13000</v>
      </c>
      <c r="S380" t="s">
        <v>329</v>
      </c>
      <c r="T380">
        <v>5200</v>
      </c>
      <c r="U380" t="s">
        <v>332</v>
      </c>
      <c r="V380">
        <v>2100</v>
      </c>
      <c r="W380">
        <v>2015</v>
      </c>
      <c r="X380">
        <v>1</v>
      </c>
      <c r="Y380" s="19"/>
      <c r="Z380" s="24"/>
      <c r="AA380" s="25"/>
      <c r="AB380" s="26"/>
      <c r="AC380" s="25"/>
      <c r="AD380" s="27"/>
      <c r="AE380" s="27"/>
      <c r="AF380" s="27"/>
      <c r="AG380" s="25"/>
      <c r="AH380" s="25"/>
      <c r="AI380" s="25"/>
      <c r="AJ380" s="28"/>
      <c r="AK380" s="25"/>
      <c r="AL380" s="25"/>
      <c r="AM380" s="29"/>
      <c r="AN380" s="29"/>
      <c r="AO380" s="30"/>
      <c r="AP380" s="30"/>
      <c r="AQ380" s="31"/>
      <c r="AR380" s="28"/>
      <c r="AS380" s="28"/>
      <c r="AT380" t="s">
        <v>160</v>
      </c>
      <c r="AU380">
        <v>6</v>
      </c>
      <c r="AV380" t="s">
        <v>409</v>
      </c>
      <c r="AW380" t="s">
        <v>1006</v>
      </c>
      <c r="AX380" t="s">
        <v>1091</v>
      </c>
      <c r="AY380" s="19" t="s">
        <v>397</v>
      </c>
      <c r="AZ380" s="19" t="s">
        <v>397</v>
      </c>
      <c r="BA380" s="21" t="s">
        <v>404</v>
      </c>
      <c r="BB380" s="22">
        <v>42346</v>
      </c>
      <c r="BC380" s="15">
        <v>42257</v>
      </c>
      <c r="BD380" t="s">
        <v>161</v>
      </c>
      <c r="BE380">
        <v>39</v>
      </c>
      <c r="BF380">
        <v>37</v>
      </c>
      <c r="BG380">
        <v>12.24</v>
      </c>
      <c r="BH380">
        <v>6.4</v>
      </c>
      <c r="BI380">
        <v>1.24</v>
      </c>
      <c r="BJ380">
        <v>0.61599999999999999</v>
      </c>
      <c r="BK380">
        <v>0.14899999999999999</v>
      </c>
      <c r="BL380">
        <v>9.1999999999999993</v>
      </c>
      <c r="BM380">
        <f t="shared" si="28"/>
        <v>80.522875816993462</v>
      </c>
      <c r="BN380">
        <v>0.24099999999999999</v>
      </c>
      <c r="BO380">
        <v>22.6</v>
      </c>
      <c r="BP380">
        <f t="shared" si="27"/>
        <v>6116.7913195779392</v>
      </c>
      <c r="BQ380">
        <f t="shared" si="31"/>
        <v>6527.9999999999991</v>
      </c>
      <c r="BR380">
        <f t="shared" si="29"/>
        <v>6.1167913195779393</v>
      </c>
      <c r="BS380">
        <f t="shared" si="29"/>
        <v>6.5279999999999987</v>
      </c>
      <c r="BT380">
        <f t="shared" si="30"/>
        <v>12.644791319577937</v>
      </c>
      <c r="CF380" s="25"/>
      <c r="CG380" s="25"/>
      <c r="CH380" s="25"/>
      <c r="CI380" s="25"/>
      <c r="CJ380" s="25"/>
      <c r="CK380" s="25"/>
      <c r="CL380" s="25"/>
      <c r="CM380" s="25"/>
      <c r="CN380" s="25"/>
      <c r="CO380" s="25"/>
      <c r="CP380" s="25"/>
      <c r="CQ380" s="25"/>
      <c r="CR380" s="25"/>
      <c r="CS380" s="25"/>
      <c r="CT380" s="25"/>
      <c r="CU380" s="25"/>
      <c r="CV380" s="25"/>
      <c r="CW380" s="25"/>
      <c r="CX380" s="25"/>
      <c r="CY380" s="25"/>
    </row>
    <row r="381" spans="1:103">
      <c r="A381" t="s">
        <v>177</v>
      </c>
      <c r="B381" t="s">
        <v>1090</v>
      </c>
      <c r="C381" t="s">
        <v>164</v>
      </c>
      <c r="D381" t="s">
        <v>173</v>
      </c>
      <c r="E381" t="s">
        <v>959</v>
      </c>
      <c r="F381" t="s">
        <v>214</v>
      </c>
      <c r="G381" t="s">
        <v>295</v>
      </c>
      <c r="H381">
        <v>11.01435</v>
      </c>
      <c r="I381">
        <v>7.8951399999999996</v>
      </c>
      <c r="J381">
        <v>670</v>
      </c>
      <c r="K381" t="s">
        <v>125</v>
      </c>
      <c r="L381" s="18">
        <v>5</v>
      </c>
      <c r="M381" t="s">
        <v>364</v>
      </c>
      <c r="N381" t="s">
        <v>330</v>
      </c>
      <c r="O381">
        <v>800</v>
      </c>
      <c r="P381" t="s">
        <v>365</v>
      </c>
      <c r="Q381" t="s">
        <v>366</v>
      </c>
      <c r="R381">
        <v>20000</v>
      </c>
      <c r="S381" t="s">
        <v>329</v>
      </c>
      <c r="T381">
        <v>10000</v>
      </c>
      <c r="U381" t="s">
        <v>337</v>
      </c>
      <c r="V381">
        <v>12500</v>
      </c>
      <c r="W381">
        <v>2015</v>
      </c>
      <c r="X381">
        <v>1</v>
      </c>
      <c r="Y381" s="19" t="s">
        <v>397</v>
      </c>
      <c r="Z381" s="24">
        <v>5.9</v>
      </c>
      <c r="AA381" s="32">
        <v>1.3187432026438948</v>
      </c>
      <c r="AB381" s="26">
        <v>6.3859796555686507E-2</v>
      </c>
      <c r="AC381" s="25">
        <v>3.2868000000000004</v>
      </c>
      <c r="AD381" s="27">
        <v>56.4</v>
      </c>
      <c r="AE381" s="27">
        <v>24</v>
      </c>
      <c r="AF381" s="27">
        <v>19.600000000000001</v>
      </c>
      <c r="AG381" s="25">
        <v>1.6878963484720586</v>
      </c>
      <c r="AH381" s="25">
        <v>0.40018599027993462</v>
      </c>
      <c r="AI381" s="25">
        <v>0.27601178407269567</v>
      </c>
      <c r="AJ381" s="28">
        <v>4.8324756449170531E-2</v>
      </c>
      <c r="AK381" s="25">
        <v>0</v>
      </c>
      <c r="AL381" s="25">
        <f t="shared" si="5"/>
        <v>2.4124188792738592</v>
      </c>
      <c r="AM381" s="29">
        <v>1.9423975374932085</v>
      </c>
      <c r="AN381" s="29">
        <v>1.6290387995133151</v>
      </c>
      <c r="AO381" s="30">
        <v>25.121835586375507</v>
      </c>
      <c r="AP381" s="30">
        <v>101.52809832257148</v>
      </c>
      <c r="AQ381" s="31">
        <v>1.7016265146715464</v>
      </c>
      <c r="AR381" s="28">
        <v>3.6968599999999997E-2</v>
      </c>
      <c r="AS381" s="28">
        <v>10.866</v>
      </c>
      <c r="AT381" t="s">
        <v>155</v>
      </c>
      <c r="AU381">
        <v>1</v>
      </c>
      <c r="AV381" t="s">
        <v>409</v>
      </c>
      <c r="AW381" t="s">
        <v>1006</v>
      </c>
      <c r="AX381" t="s">
        <v>1091</v>
      </c>
      <c r="AY381" s="19" t="s">
        <v>397</v>
      </c>
      <c r="AZ381" s="19" t="s">
        <v>397</v>
      </c>
      <c r="BA381" s="21" t="s">
        <v>404</v>
      </c>
      <c r="BB381" s="22">
        <v>42346</v>
      </c>
      <c r="BC381" s="15">
        <v>42257</v>
      </c>
      <c r="BD381" t="s">
        <v>161</v>
      </c>
      <c r="BE381">
        <v>44</v>
      </c>
      <c r="BF381">
        <v>12</v>
      </c>
      <c r="BG381">
        <v>4.62</v>
      </c>
      <c r="BH381">
        <v>0.3</v>
      </c>
      <c r="BI381">
        <v>0.18</v>
      </c>
      <c r="BJ381">
        <v>4.5999999999999999E-2</v>
      </c>
      <c r="BK381">
        <v>0.02</v>
      </c>
      <c r="BL381">
        <v>0</v>
      </c>
      <c r="BM381">
        <f t="shared" si="28"/>
        <v>69.696969696969688</v>
      </c>
      <c r="BN381">
        <v>9.6000000000000002E-2</v>
      </c>
      <c r="BO381">
        <v>10</v>
      </c>
      <c r="BP381">
        <f t="shared" si="27"/>
        <v>273.32144979203798</v>
      </c>
      <c r="BQ381">
        <f t="shared" si="31"/>
        <v>2464</v>
      </c>
      <c r="BR381">
        <f t="shared" si="29"/>
        <v>0.27332144979203798</v>
      </c>
      <c r="BS381">
        <f t="shared" si="29"/>
        <v>2.464</v>
      </c>
      <c r="BT381">
        <f t="shared" si="30"/>
        <v>2.737321449792038</v>
      </c>
      <c r="BU381">
        <v>1.0783365570599612</v>
      </c>
      <c r="BV381">
        <v>0.12014363267095882</v>
      </c>
      <c r="BW381">
        <v>1.7878276215525335</v>
      </c>
      <c r="BX381">
        <v>0.2581114586772012</v>
      </c>
      <c r="BY381">
        <v>0.12103866845213551</v>
      </c>
      <c r="BZ381">
        <v>8.093602669746916E-2</v>
      </c>
      <c r="CA381">
        <v>2.6863543645586336</v>
      </c>
      <c r="CB381">
        <v>118.12464693262532</v>
      </c>
      <c r="CC381">
        <v>42.447634200078326</v>
      </c>
      <c r="CD381">
        <v>7.4570245692286994</v>
      </c>
      <c r="CE381">
        <v>2.2378683229709808</v>
      </c>
      <c r="CF381" s="25"/>
      <c r="CG381" s="25"/>
      <c r="CH381" s="25"/>
      <c r="CI381" s="25"/>
      <c r="CJ381" s="25"/>
      <c r="CK381" s="25"/>
      <c r="CL381" s="25"/>
      <c r="CM381" s="25"/>
      <c r="CN381" s="25"/>
      <c r="CO381" s="25"/>
      <c r="CP381" s="25">
        <v>1.3729146221786064</v>
      </c>
      <c r="CQ381" s="25">
        <v>0.15515210991167813</v>
      </c>
      <c r="CR381" s="25">
        <v>0.31067524034171534</v>
      </c>
      <c r="CS381" s="25">
        <v>0.18262570085086244</v>
      </c>
      <c r="CT381" s="25">
        <v>4.9955640581055893E-2</v>
      </c>
      <c r="CU381" s="25">
        <v>8.9209770825046917</v>
      </c>
      <c r="CV381" s="25">
        <v>21.513870306830778</v>
      </c>
      <c r="CW381" s="25">
        <v>2.2303126444879888</v>
      </c>
      <c r="CX381" s="25">
        <v>9.1631117806694178</v>
      </c>
      <c r="CY381" s="25">
        <v>10.882487320953842</v>
      </c>
    </row>
    <row r="382" spans="1:103">
      <c r="A382" t="s">
        <v>177</v>
      </c>
      <c r="B382" t="s">
        <v>1090</v>
      </c>
      <c r="C382" t="s">
        <v>164</v>
      </c>
      <c r="D382" t="s">
        <v>173</v>
      </c>
      <c r="E382" t="s">
        <v>959</v>
      </c>
      <c r="F382" t="s">
        <v>214</v>
      </c>
      <c r="G382" t="s">
        <v>295</v>
      </c>
      <c r="H382">
        <v>11.01435</v>
      </c>
      <c r="I382">
        <v>7.8951399999999996</v>
      </c>
      <c r="J382">
        <v>670</v>
      </c>
      <c r="K382" t="s">
        <v>125</v>
      </c>
      <c r="L382" s="18">
        <v>5</v>
      </c>
      <c r="M382" t="s">
        <v>364</v>
      </c>
      <c r="N382" t="s">
        <v>330</v>
      </c>
      <c r="O382">
        <v>800</v>
      </c>
      <c r="P382" t="s">
        <v>365</v>
      </c>
      <c r="Q382" t="s">
        <v>366</v>
      </c>
      <c r="R382">
        <v>20000</v>
      </c>
      <c r="S382" t="s">
        <v>329</v>
      </c>
      <c r="T382">
        <v>10000</v>
      </c>
      <c r="U382" t="s">
        <v>337</v>
      </c>
      <c r="V382">
        <v>12500</v>
      </c>
      <c r="W382">
        <v>2015</v>
      </c>
      <c r="X382">
        <v>1</v>
      </c>
      <c r="Y382" s="19"/>
      <c r="Z382" s="24"/>
      <c r="AA382" s="25"/>
      <c r="AB382" s="26"/>
      <c r="AC382" s="25"/>
      <c r="AD382" s="27"/>
      <c r="AE382" s="27"/>
      <c r="AF382" s="27"/>
      <c r="AG382" s="25"/>
      <c r="AH382" s="25"/>
      <c r="AI382" s="25"/>
      <c r="AJ382" s="28"/>
      <c r="AK382" s="25"/>
      <c r="AL382" s="25"/>
      <c r="AM382" s="29"/>
      <c r="AN382" s="29"/>
      <c r="AO382" s="30"/>
      <c r="AP382" s="30"/>
      <c r="AQ382" s="31"/>
      <c r="AR382" s="28"/>
      <c r="AS382" s="28"/>
      <c r="AT382" t="s">
        <v>156</v>
      </c>
      <c r="AU382">
        <v>2</v>
      </c>
      <c r="AV382" t="s">
        <v>409</v>
      </c>
      <c r="AW382" t="s">
        <v>1006</v>
      </c>
      <c r="AX382" t="s">
        <v>1091</v>
      </c>
      <c r="AY382" s="19" t="s">
        <v>397</v>
      </c>
      <c r="AZ382" s="19" t="s">
        <v>397</v>
      </c>
      <c r="BA382" s="21" t="s">
        <v>404</v>
      </c>
      <c r="BB382" s="22">
        <v>42346</v>
      </c>
      <c r="BC382" s="15">
        <v>42257</v>
      </c>
      <c r="BD382" t="s">
        <v>161</v>
      </c>
      <c r="BE382">
        <v>42</v>
      </c>
      <c r="BF382">
        <v>45</v>
      </c>
      <c r="BG382">
        <v>14</v>
      </c>
      <c r="BH382">
        <v>3.1</v>
      </c>
      <c r="BI382">
        <v>0.62</v>
      </c>
      <c r="BJ382">
        <v>0.64500000000000002</v>
      </c>
      <c r="BK382">
        <v>0.13100000000000001</v>
      </c>
      <c r="BL382">
        <v>9.5</v>
      </c>
      <c r="BM382">
        <f t="shared" si="28"/>
        <v>83.118556701030926</v>
      </c>
      <c r="BN382">
        <v>0.126</v>
      </c>
      <c r="BO382">
        <v>30</v>
      </c>
      <c r="BP382">
        <f t="shared" si="27"/>
        <v>3048.2236709116632</v>
      </c>
      <c r="BQ382">
        <f t="shared" si="31"/>
        <v>7466.6666666666661</v>
      </c>
      <c r="BR382">
        <f t="shared" si="29"/>
        <v>3.0482236709116632</v>
      </c>
      <c r="BS382">
        <f t="shared" si="29"/>
        <v>7.4666666666666659</v>
      </c>
      <c r="BT382">
        <f t="shared" si="30"/>
        <v>10.514890337578329</v>
      </c>
      <c r="BU382">
        <v>1.4022450888681011</v>
      </c>
      <c r="BV382">
        <v>0.23663438305911538</v>
      </c>
      <c r="BW382">
        <v>2.1969124750253073</v>
      </c>
      <c r="BX382">
        <v>0.31154141491113113</v>
      </c>
      <c r="BY382">
        <v>0.11874113582298758</v>
      </c>
      <c r="BZ382">
        <v>0.10977572852408631</v>
      </c>
      <c r="CA382">
        <v>3.4038936792565253</v>
      </c>
      <c r="CB382">
        <v>122.53758149885594</v>
      </c>
      <c r="CC382">
        <v>43.722314866651004</v>
      </c>
      <c r="CD382">
        <v>8.4214630491752409</v>
      </c>
      <c r="CE382">
        <v>2.2614481626518645</v>
      </c>
      <c r="CF382" s="25">
        <v>0.59686609686609682</v>
      </c>
      <c r="CG382" s="25">
        <v>4.7155745489078825E-2</v>
      </c>
      <c r="CH382" s="25">
        <v>0.84973075096874118</v>
      </c>
      <c r="CI382" s="25">
        <v>0.16727948248687796</v>
      </c>
      <c r="CJ382" s="25">
        <v>0.12884010747412233</v>
      </c>
      <c r="CK382" s="25">
        <v>36.890097007908999</v>
      </c>
      <c r="CL382" s="25">
        <v>105.46820093257982</v>
      </c>
      <c r="CM382" s="25">
        <v>7.8332809509138492</v>
      </c>
      <c r="CN382" s="25">
        <v>103.57462689023542</v>
      </c>
      <c r="CO382" s="25">
        <v>26.422233719882716</v>
      </c>
      <c r="CP382" s="25">
        <v>1.3934506353861194</v>
      </c>
      <c r="CQ382" s="25">
        <v>0.26598240469208217</v>
      </c>
      <c r="CR382" s="25">
        <v>0.31419382842114085</v>
      </c>
      <c r="CS382" s="25">
        <v>0.14336980144519079</v>
      </c>
      <c r="CT382" s="25">
        <v>5.3195570228094735E-2</v>
      </c>
      <c r="CU382" s="25">
        <v>11.453082418386987</v>
      </c>
      <c r="CV382" s="25">
        <v>7.9976534264194861</v>
      </c>
      <c r="CW382" s="25">
        <v>2.2028862715847919</v>
      </c>
      <c r="CX382" s="25">
        <v>9.0504320981722532</v>
      </c>
      <c r="CY382" s="25">
        <v>15.579883785008596</v>
      </c>
    </row>
    <row r="383" spans="1:103">
      <c r="A383" t="s">
        <v>177</v>
      </c>
      <c r="B383" t="s">
        <v>1090</v>
      </c>
      <c r="C383" t="s">
        <v>164</v>
      </c>
      <c r="D383" t="s">
        <v>173</v>
      </c>
      <c r="E383" t="s">
        <v>959</v>
      </c>
      <c r="F383" t="s">
        <v>214</v>
      </c>
      <c r="G383" t="s">
        <v>295</v>
      </c>
      <c r="H383">
        <v>11.01435</v>
      </c>
      <c r="I383">
        <v>7.8951399999999996</v>
      </c>
      <c r="J383">
        <v>670</v>
      </c>
      <c r="K383" t="s">
        <v>125</v>
      </c>
      <c r="L383" s="18">
        <v>5</v>
      </c>
      <c r="M383" t="s">
        <v>364</v>
      </c>
      <c r="N383" t="s">
        <v>330</v>
      </c>
      <c r="O383">
        <v>800</v>
      </c>
      <c r="P383" t="s">
        <v>365</v>
      </c>
      <c r="Q383" t="s">
        <v>366</v>
      </c>
      <c r="R383">
        <v>20000</v>
      </c>
      <c r="S383" t="s">
        <v>329</v>
      </c>
      <c r="T383">
        <v>10000</v>
      </c>
      <c r="U383" t="s">
        <v>337</v>
      </c>
      <c r="V383">
        <v>12500</v>
      </c>
      <c r="W383">
        <v>2015</v>
      </c>
      <c r="X383">
        <v>1</v>
      </c>
      <c r="Y383" s="19"/>
      <c r="Z383" s="24"/>
      <c r="AA383" s="25"/>
      <c r="AB383" s="26"/>
      <c r="AC383" s="25"/>
      <c r="AD383" s="27"/>
      <c r="AE383" s="27"/>
      <c r="AF383" s="27"/>
      <c r="AG383" s="25"/>
      <c r="AH383" s="25"/>
      <c r="AI383" s="25"/>
      <c r="AJ383" s="28"/>
      <c r="AK383" s="25"/>
      <c r="AL383" s="25"/>
      <c r="AM383" s="29"/>
      <c r="AN383" s="29"/>
      <c r="AO383" s="30"/>
      <c r="AP383" s="30"/>
      <c r="AQ383" s="31"/>
      <c r="AR383" s="28"/>
      <c r="AS383" s="28"/>
      <c r="AT383" t="s">
        <v>157</v>
      </c>
      <c r="AU383">
        <v>3</v>
      </c>
      <c r="AV383" t="s">
        <v>409</v>
      </c>
      <c r="AW383" t="s">
        <v>1006</v>
      </c>
      <c r="AX383" t="s">
        <v>1091</v>
      </c>
      <c r="AY383" s="19" t="s">
        <v>397</v>
      </c>
      <c r="AZ383" s="19" t="s">
        <v>397</v>
      </c>
      <c r="BA383" s="21" t="s">
        <v>404</v>
      </c>
      <c r="BB383" s="22">
        <v>42346</v>
      </c>
      <c r="BC383" s="15">
        <v>42257</v>
      </c>
      <c r="BD383" t="s">
        <v>161</v>
      </c>
      <c r="BE383">
        <v>56</v>
      </c>
      <c r="BF383">
        <v>4</v>
      </c>
      <c r="BG383">
        <v>6.28</v>
      </c>
      <c r="BH383">
        <v>0.32</v>
      </c>
      <c r="BI383">
        <v>0</v>
      </c>
      <c r="BJ383">
        <v>6.0999999999999999E-2</v>
      </c>
      <c r="BK383">
        <v>2.5000000000000001E-2</v>
      </c>
      <c r="BL383">
        <v>0</v>
      </c>
      <c r="BM383">
        <f t="shared" si="28"/>
        <v>70.930232558139537</v>
      </c>
      <c r="BN383">
        <v>0.11700000000000001</v>
      </c>
      <c r="BO383">
        <v>10</v>
      </c>
      <c r="BP383">
        <f t="shared" si="27"/>
        <v>296.70162638698889</v>
      </c>
      <c r="BQ383">
        <f t="shared" si="31"/>
        <v>3349.3333333333335</v>
      </c>
      <c r="BR383">
        <f t="shared" si="29"/>
        <v>0.29670162638698888</v>
      </c>
      <c r="BS383">
        <f t="shared" si="29"/>
        <v>3.3493333333333335</v>
      </c>
      <c r="BT383">
        <f t="shared" si="30"/>
        <v>3.6460349597203225</v>
      </c>
      <c r="BU383">
        <v>2.3472882968601332</v>
      </c>
      <c r="BV383">
        <v>0.15596027870633661</v>
      </c>
      <c r="BW383">
        <v>2.1970444753348959</v>
      </c>
      <c r="BX383">
        <v>0.34241900498390165</v>
      </c>
      <c r="BY383">
        <v>0.17522422223672679</v>
      </c>
      <c r="BZ383">
        <v>0.13494131366424345</v>
      </c>
      <c r="CA383">
        <v>5.3738016506284021</v>
      </c>
      <c r="CB383">
        <v>133.12006746929799</v>
      </c>
      <c r="CC383">
        <v>68.490446512151863</v>
      </c>
      <c r="CD383">
        <v>13.888546934928369</v>
      </c>
      <c r="CE383">
        <v>2.2333976333189995</v>
      </c>
      <c r="CF383" s="25">
        <v>1.321360153256705</v>
      </c>
      <c r="CG383" s="25">
        <v>5.2634099616858235E-2</v>
      </c>
      <c r="CH383" s="25">
        <v>0.89953985837104566</v>
      </c>
      <c r="CI383" s="25">
        <v>0.21941324678195931</v>
      </c>
      <c r="CJ383" s="25">
        <v>0.15912313534302711</v>
      </c>
      <c r="CK383" s="25">
        <v>15.388210780168199</v>
      </c>
      <c r="CL383" s="25">
        <v>77.558011246239474</v>
      </c>
      <c r="CM383" s="25">
        <v>3.8081296568528176</v>
      </c>
      <c r="CN383" s="25">
        <v>104.02429965531603</v>
      </c>
      <c r="CO383" s="25">
        <v>11.456046946632549</v>
      </c>
      <c r="CP383" s="25"/>
      <c r="CQ383" s="25"/>
      <c r="CR383" s="25"/>
      <c r="CS383" s="25"/>
      <c r="CT383" s="25"/>
      <c r="CU383" s="25"/>
      <c r="CV383" s="25"/>
      <c r="CW383" s="25"/>
      <c r="CX383" s="25"/>
      <c r="CY383" s="25"/>
    </row>
    <row r="384" spans="1:103">
      <c r="A384" t="s">
        <v>177</v>
      </c>
      <c r="B384" t="s">
        <v>1090</v>
      </c>
      <c r="C384" t="s">
        <v>164</v>
      </c>
      <c r="D384" t="s">
        <v>173</v>
      </c>
      <c r="E384" t="s">
        <v>959</v>
      </c>
      <c r="F384" t="s">
        <v>214</v>
      </c>
      <c r="G384" t="s">
        <v>295</v>
      </c>
      <c r="H384">
        <v>11.01435</v>
      </c>
      <c r="I384">
        <v>7.8951399999999996</v>
      </c>
      <c r="J384">
        <v>670</v>
      </c>
      <c r="K384" t="s">
        <v>125</v>
      </c>
      <c r="L384" s="18">
        <v>5</v>
      </c>
      <c r="M384" t="s">
        <v>364</v>
      </c>
      <c r="N384" t="s">
        <v>330</v>
      </c>
      <c r="O384">
        <v>800</v>
      </c>
      <c r="P384" t="s">
        <v>365</v>
      </c>
      <c r="Q384" t="s">
        <v>366</v>
      </c>
      <c r="R384">
        <v>20000</v>
      </c>
      <c r="S384" t="s">
        <v>329</v>
      </c>
      <c r="T384">
        <v>10000</v>
      </c>
      <c r="U384" t="s">
        <v>337</v>
      </c>
      <c r="V384">
        <v>12500</v>
      </c>
      <c r="W384">
        <v>2015</v>
      </c>
      <c r="X384">
        <v>1</v>
      </c>
      <c r="Y384" s="19"/>
      <c r="Z384" s="24"/>
      <c r="AA384" s="25"/>
      <c r="AB384" s="26"/>
      <c r="AC384" s="25"/>
      <c r="AD384" s="27"/>
      <c r="AE384" s="27"/>
      <c r="AF384" s="27"/>
      <c r="AG384" s="25"/>
      <c r="AH384" s="25"/>
      <c r="AI384" s="25"/>
      <c r="AJ384" s="28"/>
      <c r="AK384" s="25"/>
      <c r="AL384" s="25"/>
      <c r="AM384" s="29"/>
      <c r="AN384" s="29"/>
      <c r="AO384" s="30"/>
      <c r="AP384" s="30"/>
      <c r="AQ384" s="31"/>
      <c r="AR384" s="28"/>
      <c r="AS384" s="28"/>
      <c r="AT384" t="s">
        <v>158</v>
      </c>
      <c r="AU384">
        <v>4</v>
      </c>
      <c r="AV384" t="s">
        <v>409</v>
      </c>
      <c r="AW384" t="s">
        <v>1006</v>
      </c>
      <c r="AX384" t="s">
        <v>1091</v>
      </c>
      <c r="AY384" s="19" t="s">
        <v>397</v>
      </c>
      <c r="AZ384" s="19" t="s">
        <v>397</v>
      </c>
      <c r="BA384" s="21" t="s">
        <v>404</v>
      </c>
      <c r="BB384" s="22">
        <v>42346</v>
      </c>
      <c r="BC384" s="15">
        <v>42257</v>
      </c>
      <c r="BD384" t="s">
        <v>161</v>
      </c>
      <c r="BE384">
        <v>53</v>
      </c>
      <c r="BF384">
        <v>49</v>
      </c>
      <c r="BG384">
        <v>15.1</v>
      </c>
      <c r="BH384">
        <v>6.38</v>
      </c>
      <c r="BI384">
        <v>0.9</v>
      </c>
      <c r="BJ384">
        <v>0.36199999999999999</v>
      </c>
      <c r="BK384">
        <v>8.5999999999999993E-2</v>
      </c>
      <c r="BL384">
        <v>9.6999999999999993</v>
      </c>
      <c r="BM384">
        <f t="shared" si="28"/>
        <v>80.803571428571431</v>
      </c>
      <c r="BN384">
        <v>0.216</v>
      </c>
      <c r="BO384">
        <v>20</v>
      </c>
      <c r="BP384">
        <f t="shared" si="27"/>
        <v>6085.2377450980384</v>
      </c>
      <c r="BQ384">
        <f t="shared" si="31"/>
        <v>8053.3333333333321</v>
      </c>
      <c r="BR384">
        <f t="shared" si="29"/>
        <v>6.0852377450980386</v>
      </c>
      <c r="BS384">
        <f t="shared" si="29"/>
        <v>8.0533333333333328</v>
      </c>
      <c r="BT384">
        <f t="shared" si="30"/>
        <v>14.138571078431372</v>
      </c>
      <c r="BU384">
        <v>2.2469368520263902</v>
      </c>
      <c r="BV384">
        <v>0.2805309134141884</v>
      </c>
      <c r="BW384">
        <v>1.7158046724323459</v>
      </c>
      <c r="BX384">
        <v>0.55293982595857938</v>
      </c>
      <c r="BY384">
        <v>0.25772735705192218</v>
      </c>
      <c r="BZ384">
        <v>0.13482655260367793</v>
      </c>
      <c r="CA384">
        <v>5.0804872881626846</v>
      </c>
      <c r="CB384">
        <v>136.79893381371468</v>
      </c>
      <c r="CC384">
        <v>109.78420702330304</v>
      </c>
      <c r="CD384">
        <v>9.7816666972066937</v>
      </c>
      <c r="CE384">
        <v>2.5224055754414869</v>
      </c>
      <c r="CF384" s="25">
        <v>0.79320113314447604</v>
      </c>
      <c r="CG384" s="25">
        <v>3.9504249291784713E-2</v>
      </c>
      <c r="CH384" s="25">
        <v>0.77802296050713549</v>
      </c>
      <c r="CI384" s="25">
        <v>0.42142027661403786</v>
      </c>
      <c r="CJ384" s="25">
        <v>0.2203153906568211</v>
      </c>
      <c r="CK384" s="25">
        <v>14.932185359083503</v>
      </c>
      <c r="CL384" s="25">
        <v>115.01905741266354</v>
      </c>
      <c r="CM384" s="25">
        <v>3.92358488004766</v>
      </c>
      <c r="CN384" s="25">
        <v>78.445799912530077</v>
      </c>
      <c r="CO384" s="25">
        <v>10.484995542051568</v>
      </c>
      <c r="CP384" s="25">
        <v>1.0776277724204435</v>
      </c>
      <c r="CQ384" s="25">
        <v>0.19662487945998072</v>
      </c>
      <c r="CR384" s="25">
        <v>0.33740387083160311</v>
      </c>
      <c r="CS384" s="25">
        <v>0.10447670109851594</v>
      </c>
      <c r="CT384" s="25">
        <v>6.2407946068781237E-2</v>
      </c>
      <c r="CU384" s="25">
        <v>9.5206589483281032</v>
      </c>
      <c r="CV384" s="25">
        <v>14.346104104232175</v>
      </c>
      <c r="CW384" s="25">
        <v>2.1635110097255468</v>
      </c>
      <c r="CX384" s="25">
        <v>92.666051423456878</v>
      </c>
      <c r="CY384" s="25">
        <v>13.715575455833855</v>
      </c>
    </row>
    <row r="385" spans="1:103">
      <c r="A385" t="s">
        <v>177</v>
      </c>
      <c r="B385" t="s">
        <v>1090</v>
      </c>
      <c r="C385" t="s">
        <v>164</v>
      </c>
      <c r="D385" t="s">
        <v>173</v>
      </c>
      <c r="E385" t="s">
        <v>959</v>
      </c>
      <c r="F385" t="s">
        <v>214</v>
      </c>
      <c r="G385" t="s">
        <v>295</v>
      </c>
      <c r="H385">
        <v>11.01435</v>
      </c>
      <c r="I385">
        <v>7.8951399999999996</v>
      </c>
      <c r="J385">
        <v>670</v>
      </c>
      <c r="K385" t="s">
        <v>125</v>
      </c>
      <c r="L385" s="18">
        <v>5</v>
      </c>
      <c r="M385" t="s">
        <v>364</v>
      </c>
      <c r="N385" t="s">
        <v>330</v>
      </c>
      <c r="O385">
        <v>800</v>
      </c>
      <c r="P385" t="s">
        <v>365</v>
      </c>
      <c r="Q385" t="s">
        <v>366</v>
      </c>
      <c r="R385">
        <v>20000</v>
      </c>
      <c r="S385" t="s">
        <v>329</v>
      </c>
      <c r="T385">
        <v>10000</v>
      </c>
      <c r="U385" t="s">
        <v>337</v>
      </c>
      <c r="V385">
        <v>12500</v>
      </c>
      <c r="W385">
        <v>2015</v>
      </c>
      <c r="X385">
        <v>1</v>
      </c>
      <c r="Y385" s="19"/>
      <c r="Z385" s="24"/>
      <c r="AA385" s="25"/>
      <c r="AB385" s="26"/>
      <c r="AC385" s="25"/>
      <c r="AD385" s="27"/>
      <c r="AE385" s="27"/>
      <c r="AF385" s="27"/>
      <c r="AG385" s="25"/>
      <c r="AH385" s="25"/>
      <c r="AI385" s="25"/>
      <c r="AJ385" s="28"/>
      <c r="AK385" s="25"/>
      <c r="AL385" s="25"/>
      <c r="AM385" s="29"/>
      <c r="AN385" s="29"/>
      <c r="AO385" s="30"/>
      <c r="AP385" s="30"/>
      <c r="AQ385" s="31"/>
      <c r="AR385" s="28"/>
      <c r="AS385" s="28"/>
      <c r="AT385" t="s">
        <v>159</v>
      </c>
      <c r="AU385">
        <v>5</v>
      </c>
      <c r="AV385" t="s">
        <v>409</v>
      </c>
      <c r="AW385" t="s">
        <v>1006</v>
      </c>
      <c r="AX385" t="s">
        <v>1091</v>
      </c>
      <c r="AY385" s="19" t="s">
        <v>397</v>
      </c>
      <c r="AZ385" s="19" t="s">
        <v>397</v>
      </c>
      <c r="BA385" s="21" t="s">
        <v>404</v>
      </c>
      <c r="BB385" s="22">
        <v>42346</v>
      </c>
      <c r="BC385" s="15">
        <v>42257</v>
      </c>
      <c r="BD385" t="s">
        <v>161</v>
      </c>
      <c r="BE385">
        <v>41</v>
      </c>
      <c r="BF385">
        <v>49</v>
      </c>
      <c r="BG385">
        <v>14.06</v>
      </c>
      <c r="BH385">
        <v>5.82</v>
      </c>
      <c r="BI385">
        <v>1.02</v>
      </c>
      <c r="BJ385">
        <v>0.40600000000000003</v>
      </c>
      <c r="BK385">
        <v>9.4E-2</v>
      </c>
      <c r="BL385">
        <v>9.5</v>
      </c>
      <c r="BM385">
        <f t="shared" si="28"/>
        <v>81.2</v>
      </c>
      <c r="BN385">
        <v>0.28299999999999997</v>
      </c>
      <c r="BO385">
        <v>22</v>
      </c>
      <c r="BP385">
        <f t="shared" si="27"/>
        <v>5590.6996078431375</v>
      </c>
      <c r="BQ385">
        <f t="shared" si="31"/>
        <v>7498.666666666667</v>
      </c>
      <c r="BR385">
        <f t="shared" si="29"/>
        <v>5.5906996078431375</v>
      </c>
      <c r="BS385">
        <f t="shared" si="29"/>
        <v>7.4986666666666668</v>
      </c>
      <c r="BT385">
        <f t="shared" si="30"/>
        <v>13.089366274509803</v>
      </c>
      <c r="BU385">
        <v>2.1487758945386064</v>
      </c>
      <c r="BV385">
        <v>0.26782190745078283</v>
      </c>
      <c r="BW385">
        <v>2.1577545870586929</v>
      </c>
      <c r="BX385">
        <v>0.47117170295849042</v>
      </c>
      <c r="BY385">
        <v>0.1893467952217692</v>
      </c>
      <c r="BZ385">
        <v>0.12823627373634813</v>
      </c>
      <c r="CA385">
        <v>5.518341272770793</v>
      </c>
      <c r="CB385">
        <v>125.55796025492874</v>
      </c>
      <c r="CC385">
        <v>74.757653296948121</v>
      </c>
      <c r="CD385">
        <v>10.435724522337065</v>
      </c>
      <c r="CE385">
        <v>2.815933831110645</v>
      </c>
      <c r="CF385" s="25">
        <v>1.0857544517338331</v>
      </c>
      <c r="CG385" s="25">
        <v>9.4236176194939097E-2</v>
      </c>
      <c r="CH385" s="25">
        <v>1.00119052638671</v>
      </c>
      <c r="CI385" s="25">
        <v>0.3123115113258329</v>
      </c>
      <c r="CJ385" s="25">
        <v>0.19311489679722793</v>
      </c>
      <c r="CK385" s="25">
        <v>33.139337146716976</v>
      </c>
      <c r="CL385" s="25">
        <v>120.01773060808962</v>
      </c>
      <c r="CM385" s="25">
        <v>3.8945499648031041</v>
      </c>
      <c r="CN385" s="25">
        <v>136.17869318444079</v>
      </c>
      <c r="CO385" s="25">
        <v>11.716026305066244</v>
      </c>
      <c r="CP385" s="25">
        <v>1.0134744947064485</v>
      </c>
      <c r="CQ385" s="25">
        <v>0.15895091434071223</v>
      </c>
      <c r="CR385" s="25">
        <v>0.26397842943031075</v>
      </c>
      <c r="CS385" s="25">
        <v>0.14400731538442338</v>
      </c>
      <c r="CT385" s="25">
        <v>5.7317914509753459E-2</v>
      </c>
      <c r="CU385" s="25">
        <v>11.504010156413411</v>
      </c>
      <c r="CV385" s="25">
        <v>18.00388699895019</v>
      </c>
      <c r="CW385" s="25">
        <v>1.2800228495207364</v>
      </c>
      <c r="CX385" s="25">
        <v>9.0906761144190682</v>
      </c>
      <c r="CY385" s="25">
        <v>18.905803975892923</v>
      </c>
    </row>
    <row r="386" spans="1:103">
      <c r="A386" t="s">
        <v>177</v>
      </c>
      <c r="B386" t="s">
        <v>1090</v>
      </c>
      <c r="C386" t="s">
        <v>164</v>
      </c>
      <c r="D386" t="s">
        <v>173</v>
      </c>
      <c r="E386" t="s">
        <v>959</v>
      </c>
      <c r="F386" t="s">
        <v>214</v>
      </c>
      <c r="G386" t="s">
        <v>295</v>
      </c>
      <c r="H386">
        <v>11.01435</v>
      </c>
      <c r="I386">
        <v>7.8951399999999996</v>
      </c>
      <c r="J386">
        <v>670</v>
      </c>
      <c r="K386" t="s">
        <v>125</v>
      </c>
      <c r="L386" s="18">
        <v>5</v>
      </c>
      <c r="M386" t="s">
        <v>364</v>
      </c>
      <c r="N386" t="s">
        <v>330</v>
      </c>
      <c r="O386">
        <v>800</v>
      </c>
      <c r="P386" t="s">
        <v>365</v>
      </c>
      <c r="Q386" t="s">
        <v>366</v>
      </c>
      <c r="R386">
        <v>20000</v>
      </c>
      <c r="S386" t="s">
        <v>329</v>
      </c>
      <c r="T386">
        <v>10000</v>
      </c>
      <c r="U386" t="s">
        <v>337</v>
      </c>
      <c r="V386">
        <v>12500</v>
      </c>
      <c r="W386">
        <v>2015</v>
      </c>
      <c r="X386">
        <v>1</v>
      </c>
      <c r="Y386" s="19"/>
      <c r="Z386" s="24"/>
      <c r="AA386" s="25"/>
      <c r="AB386" s="26"/>
      <c r="AC386" s="25"/>
      <c r="AD386" s="27"/>
      <c r="AE386" s="27"/>
      <c r="AF386" s="27"/>
      <c r="AG386" s="25"/>
      <c r="AH386" s="25"/>
      <c r="AI386" s="25"/>
      <c r="AJ386" s="28"/>
      <c r="AK386" s="25"/>
      <c r="AL386" s="25"/>
      <c r="AM386" s="29"/>
      <c r="AN386" s="29"/>
      <c r="AO386" s="30"/>
      <c r="AP386" s="30"/>
      <c r="AQ386" s="31"/>
      <c r="AR386" s="28"/>
      <c r="AS386" s="28"/>
      <c r="AT386" t="s">
        <v>160</v>
      </c>
      <c r="AU386">
        <v>6</v>
      </c>
      <c r="AV386" t="s">
        <v>409</v>
      </c>
      <c r="AW386" t="s">
        <v>1006</v>
      </c>
      <c r="AX386" t="s">
        <v>1091</v>
      </c>
      <c r="AY386" s="19" t="s">
        <v>397</v>
      </c>
      <c r="AZ386" s="19" t="s">
        <v>397</v>
      </c>
      <c r="BA386" s="21" t="s">
        <v>404</v>
      </c>
      <c r="BB386" s="22">
        <v>42346</v>
      </c>
      <c r="BC386" s="15">
        <v>42257</v>
      </c>
      <c r="BD386" t="s">
        <v>161</v>
      </c>
      <c r="BE386">
        <v>36</v>
      </c>
      <c r="BF386">
        <v>36</v>
      </c>
      <c r="BG386">
        <v>9.34</v>
      </c>
      <c r="BH386">
        <v>5.7</v>
      </c>
      <c r="BI386">
        <v>0.84</v>
      </c>
      <c r="BJ386">
        <v>0.34300000000000003</v>
      </c>
      <c r="BK386">
        <v>7.1999999999999995E-2</v>
      </c>
      <c r="BL386">
        <v>9.6999999999999993</v>
      </c>
      <c r="BM386">
        <f t="shared" si="28"/>
        <v>82.650602409638552</v>
      </c>
      <c r="BN386">
        <v>0.252</v>
      </c>
      <c r="BO386">
        <v>21</v>
      </c>
      <c r="BP386">
        <f t="shared" si="27"/>
        <v>5560.9270021261518</v>
      </c>
      <c r="BQ386">
        <f t="shared" si="31"/>
        <v>4981.333333333333</v>
      </c>
      <c r="BR386">
        <f t="shared" si="29"/>
        <v>5.5609270021261521</v>
      </c>
      <c r="BS386">
        <f t="shared" si="29"/>
        <v>4.9813333333333327</v>
      </c>
      <c r="BT386">
        <f t="shared" si="30"/>
        <v>10.542260335459485</v>
      </c>
      <c r="BU386">
        <v>2.2847912524850895</v>
      </c>
      <c r="BV386">
        <v>0.21625507929917137</v>
      </c>
      <c r="BW386">
        <v>2.3008459394346428</v>
      </c>
      <c r="BX386">
        <v>0.37839747442623206</v>
      </c>
      <c r="BY386">
        <v>0.13642001457406111</v>
      </c>
      <c r="BZ386">
        <v>0.14136011760310435</v>
      </c>
      <c r="CA386">
        <v>4.4185922145810519</v>
      </c>
      <c r="CB386">
        <v>129.74268396207614</v>
      </c>
      <c r="CC386">
        <v>59.426858173567148</v>
      </c>
      <c r="CD386">
        <v>12.804628669319541</v>
      </c>
      <c r="CE386">
        <v>30.79449877589758</v>
      </c>
      <c r="CF386" s="25">
        <v>0.70749279538904908</v>
      </c>
      <c r="CG386" s="25">
        <v>5.2833813640730073E-2</v>
      </c>
      <c r="CH386" s="25">
        <v>0.56648448222718895</v>
      </c>
      <c r="CI386" s="25">
        <v>0.34334781965182193</v>
      </c>
      <c r="CJ386" s="25">
        <v>0.23180114224858261</v>
      </c>
      <c r="CK386" s="25">
        <v>15.093682136713008</v>
      </c>
      <c r="CL386" s="25">
        <v>107.01013369475203</v>
      </c>
      <c r="CM386" s="25">
        <v>3.8471017439843527</v>
      </c>
      <c r="CN386" s="25">
        <v>134.51959604525413</v>
      </c>
      <c r="CO386" s="25">
        <v>20.522632102530778</v>
      </c>
      <c r="CP386" s="25">
        <v>1.2126969416126043</v>
      </c>
      <c r="CQ386" s="25">
        <v>0.20871177015755329</v>
      </c>
      <c r="CR386" s="25">
        <v>0.26948917833849695</v>
      </c>
      <c r="CS386" s="25">
        <v>0.14301806002849507</v>
      </c>
      <c r="CT386" s="25">
        <v>5.178187481166243E-2</v>
      </c>
      <c r="CU386" s="25">
        <v>14.04186284784018</v>
      </c>
      <c r="CV386" s="25">
        <v>11.270636018534095</v>
      </c>
      <c r="CW386" s="25">
        <v>2.1974817419685388</v>
      </c>
      <c r="CX386" s="25">
        <v>18.476167465945672</v>
      </c>
      <c r="CY386" s="25">
        <v>13.930932872215935</v>
      </c>
    </row>
    <row r="387" spans="1:103">
      <c r="A387" t="s">
        <v>177</v>
      </c>
      <c r="B387" t="s">
        <v>1090</v>
      </c>
      <c r="C387" t="s">
        <v>164</v>
      </c>
      <c r="D387" t="s">
        <v>173</v>
      </c>
      <c r="E387" t="s">
        <v>959</v>
      </c>
      <c r="F387" t="s">
        <v>214</v>
      </c>
      <c r="G387" t="s">
        <v>296</v>
      </c>
      <c r="H387">
        <v>11.01557</v>
      </c>
      <c r="I387">
        <v>7.8984899999999998</v>
      </c>
      <c r="J387">
        <v>673</v>
      </c>
      <c r="K387" t="s">
        <v>126</v>
      </c>
      <c r="L387" s="18">
        <v>3</v>
      </c>
      <c r="M387" t="s">
        <v>367</v>
      </c>
      <c r="N387" t="s">
        <v>330</v>
      </c>
      <c r="O387">
        <v>1000</v>
      </c>
      <c r="P387" t="s">
        <v>365</v>
      </c>
      <c r="Q387" t="s">
        <v>366</v>
      </c>
      <c r="R387">
        <v>13000</v>
      </c>
      <c r="S387" t="s">
        <v>329</v>
      </c>
      <c r="T387">
        <v>6000</v>
      </c>
      <c r="U387" t="s">
        <v>332</v>
      </c>
      <c r="V387">
        <v>2400</v>
      </c>
      <c r="W387">
        <v>2015</v>
      </c>
      <c r="X387">
        <v>1</v>
      </c>
      <c r="Y387" s="19" t="s">
        <v>397</v>
      </c>
      <c r="Z387" s="24">
        <v>5.7</v>
      </c>
      <c r="AA387" s="32">
        <v>1.2695451091051637</v>
      </c>
      <c r="AB387" s="26">
        <v>9.7767556466640343E-2</v>
      </c>
      <c r="AC387" s="25">
        <v>3.08202</v>
      </c>
      <c r="AD387" s="27">
        <v>40.799999999999997</v>
      </c>
      <c r="AE387" s="27">
        <v>38.800000000000004</v>
      </c>
      <c r="AF387" s="27">
        <v>20.399999999999999</v>
      </c>
      <c r="AG387" s="25">
        <v>2.7893339386014131</v>
      </c>
      <c r="AH387" s="25">
        <v>0.79345751010028953</v>
      </c>
      <c r="AI387" s="25">
        <v>0.11726126019788559</v>
      </c>
      <c r="AJ387" s="28">
        <v>7.3129414063783649E-2</v>
      </c>
      <c r="AK387" s="25">
        <v>0</v>
      </c>
      <c r="AL387" s="25">
        <f t="shared" si="5"/>
        <v>3.7731821229633717</v>
      </c>
      <c r="AM387" s="29">
        <v>4.6271463796445769</v>
      </c>
      <c r="AN387" s="29">
        <v>1.6290387995133151</v>
      </c>
      <c r="AO387" s="30">
        <v>15.466141977081962</v>
      </c>
      <c r="AP387" s="30">
        <v>131.93180723013788</v>
      </c>
      <c r="AQ387" s="31">
        <v>1.72512359558582</v>
      </c>
      <c r="AR387" s="28">
        <v>1.7784000000000001E-2</v>
      </c>
      <c r="AS387" s="28">
        <v>8.6833799999999997</v>
      </c>
      <c r="AT387" t="s">
        <v>155</v>
      </c>
      <c r="AU387">
        <v>1</v>
      </c>
      <c r="AV387" t="s">
        <v>409</v>
      </c>
      <c r="AW387" t="s">
        <v>1006</v>
      </c>
      <c r="AX387" t="s">
        <v>1091</v>
      </c>
      <c r="AY387" s="19" t="s">
        <v>397</v>
      </c>
      <c r="AZ387" s="19" t="s">
        <v>397</v>
      </c>
      <c r="BA387" s="21" t="s">
        <v>404</v>
      </c>
      <c r="BB387" s="22">
        <v>42346</v>
      </c>
      <c r="BC387" s="15">
        <v>42257</v>
      </c>
      <c r="BD387" t="s">
        <v>161</v>
      </c>
      <c r="BE387">
        <v>37</v>
      </c>
      <c r="BF387">
        <v>29</v>
      </c>
      <c r="BG387">
        <v>6.7</v>
      </c>
      <c r="BH387">
        <v>2.36</v>
      </c>
      <c r="BI387">
        <v>0.66</v>
      </c>
      <c r="BJ387">
        <v>0.27600000000000002</v>
      </c>
      <c r="BK387">
        <v>3.1E-2</v>
      </c>
      <c r="BL387">
        <v>9.1</v>
      </c>
      <c r="BM387">
        <f t="shared" si="28"/>
        <v>89.90228013029315</v>
      </c>
      <c r="BN387">
        <v>0.23100000000000001</v>
      </c>
      <c r="BO387">
        <v>18</v>
      </c>
      <c r="BP387">
        <f t="shared" si="27"/>
        <v>2521.0714696301975</v>
      </c>
      <c r="BQ387">
        <f t="shared" si="31"/>
        <v>3573.333333333333</v>
      </c>
      <c r="BR387">
        <f t="shared" si="29"/>
        <v>2.5210714696301975</v>
      </c>
      <c r="BS387">
        <f t="shared" si="29"/>
        <v>3.5733333333333333</v>
      </c>
      <c r="BT387">
        <f t="shared" si="30"/>
        <v>6.0944048029635312</v>
      </c>
      <c r="BU387">
        <v>2.7131303520456709</v>
      </c>
      <c r="BV387">
        <v>0.19181668692634604</v>
      </c>
      <c r="BW387">
        <v>2.4503349065253373</v>
      </c>
      <c r="BX387">
        <v>0.52588578910889949</v>
      </c>
      <c r="BY387">
        <v>0.35266770011064608</v>
      </c>
      <c r="BZ387">
        <v>0.20591715526774812</v>
      </c>
      <c r="CA387">
        <v>8.8081439565461217</v>
      </c>
      <c r="CB387">
        <v>232.67606138350041</v>
      </c>
      <c r="CC387">
        <v>61.04317300540837</v>
      </c>
      <c r="CD387">
        <v>15.810739946531276</v>
      </c>
      <c r="CE387">
        <v>3.4313713275627635</v>
      </c>
      <c r="CF387" s="25">
        <v>0.73807339449541287</v>
      </c>
      <c r="CG387" s="25">
        <v>4.6100917431192663E-2</v>
      </c>
      <c r="CH387" s="25">
        <v>0.68696545988517721</v>
      </c>
      <c r="CI387" s="25">
        <v>0.432603727551372</v>
      </c>
      <c r="CJ387" s="25">
        <v>0.2755930089717753</v>
      </c>
      <c r="CK387" s="25">
        <v>31.148495096037532</v>
      </c>
      <c r="CL387" s="25">
        <v>50.206510855138724</v>
      </c>
      <c r="CM387" s="25">
        <v>3.8640493287596138</v>
      </c>
      <c r="CN387" s="25">
        <v>105.5518224109007</v>
      </c>
      <c r="CO387" s="25">
        <v>18.062648161358492</v>
      </c>
      <c r="CP387" s="25">
        <v>1.0905172413793103</v>
      </c>
      <c r="CQ387" s="25">
        <v>0.18472222222222223</v>
      </c>
      <c r="CR387" s="25">
        <v>0.22388857060408063</v>
      </c>
      <c r="CS387" s="25">
        <v>0.17862270204994241</v>
      </c>
      <c r="CT387" s="25">
        <v>4.2531106289866116E-2</v>
      </c>
      <c r="CU387" s="25">
        <v>10.471519182339478</v>
      </c>
      <c r="CV387" s="25">
        <v>7.9197415567027836</v>
      </c>
      <c r="CW387" s="25">
        <v>1.2619416694739261</v>
      </c>
      <c r="CX387" s="25">
        <v>8.9622642258081786</v>
      </c>
      <c r="CY387" s="25">
        <v>10.643952528239316</v>
      </c>
    </row>
    <row r="388" spans="1:103">
      <c r="A388" t="s">
        <v>177</v>
      </c>
      <c r="B388" t="s">
        <v>1090</v>
      </c>
      <c r="C388" t="s">
        <v>164</v>
      </c>
      <c r="D388" t="s">
        <v>173</v>
      </c>
      <c r="E388" t="s">
        <v>959</v>
      </c>
      <c r="F388" t="s">
        <v>214</v>
      </c>
      <c r="G388" t="s">
        <v>296</v>
      </c>
      <c r="H388">
        <v>11.01557</v>
      </c>
      <c r="I388">
        <v>7.8984899999999998</v>
      </c>
      <c r="J388">
        <v>673</v>
      </c>
      <c r="K388" t="s">
        <v>126</v>
      </c>
      <c r="L388" s="18">
        <v>3</v>
      </c>
      <c r="M388" t="s">
        <v>367</v>
      </c>
      <c r="N388" t="s">
        <v>330</v>
      </c>
      <c r="O388">
        <v>1000</v>
      </c>
      <c r="P388" t="s">
        <v>365</v>
      </c>
      <c r="Q388" t="s">
        <v>366</v>
      </c>
      <c r="R388">
        <v>13000</v>
      </c>
      <c r="S388" t="s">
        <v>329</v>
      </c>
      <c r="T388">
        <v>6000</v>
      </c>
      <c r="U388" t="s">
        <v>332</v>
      </c>
      <c r="V388">
        <v>2400</v>
      </c>
      <c r="W388">
        <v>2015</v>
      </c>
      <c r="X388">
        <v>1</v>
      </c>
      <c r="Y388" s="19"/>
      <c r="Z388" s="24"/>
      <c r="AA388" s="25"/>
      <c r="AB388" s="26"/>
      <c r="AC388" s="25"/>
      <c r="AD388" s="27"/>
      <c r="AE388" s="27"/>
      <c r="AF388" s="27"/>
      <c r="AG388" s="25"/>
      <c r="AH388" s="25"/>
      <c r="AI388" s="25"/>
      <c r="AJ388" s="28"/>
      <c r="AK388" s="25"/>
      <c r="AL388" s="25"/>
      <c r="AM388" s="29"/>
      <c r="AN388" s="29"/>
      <c r="AO388" s="30"/>
      <c r="AP388" s="30"/>
      <c r="AQ388" s="31"/>
      <c r="AR388" s="28"/>
      <c r="AS388" s="28"/>
      <c r="AT388" t="s">
        <v>156</v>
      </c>
      <c r="AU388">
        <v>2</v>
      </c>
      <c r="AV388" t="s">
        <v>409</v>
      </c>
      <c r="AW388" t="s">
        <v>1006</v>
      </c>
      <c r="AX388" t="s">
        <v>1091</v>
      </c>
      <c r="AY388" s="19" t="s">
        <v>397</v>
      </c>
      <c r="AZ388" s="19" t="s">
        <v>397</v>
      </c>
      <c r="BA388" s="21" t="s">
        <v>404</v>
      </c>
      <c r="BB388" s="22">
        <v>42346</v>
      </c>
      <c r="BC388" s="15">
        <v>42257</v>
      </c>
      <c r="BD388" t="s">
        <v>161</v>
      </c>
      <c r="BE388">
        <v>43</v>
      </c>
      <c r="BF388">
        <v>29</v>
      </c>
      <c r="BG388">
        <v>9.36</v>
      </c>
      <c r="BH388">
        <v>3.68</v>
      </c>
      <c r="BI388">
        <v>0.8</v>
      </c>
      <c r="BJ388">
        <v>0.377</v>
      </c>
      <c r="BK388">
        <v>8.6999999999999994E-2</v>
      </c>
      <c r="BL388">
        <v>10.5</v>
      </c>
      <c r="BM388">
        <f t="shared" si="28"/>
        <v>81.250000000000014</v>
      </c>
      <c r="BN388">
        <v>0.22800000000000001</v>
      </c>
      <c r="BO388">
        <v>20</v>
      </c>
      <c r="BP388">
        <f t="shared" si="27"/>
        <v>3498.1045751633997</v>
      </c>
      <c r="BQ388">
        <f t="shared" si="31"/>
        <v>4992</v>
      </c>
      <c r="BR388">
        <f t="shared" si="29"/>
        <v>3.4981045751633997</v>
      </c>
      <c r="BS388">
        <f t="shared" si="29"/>
        <v>4.992</v>
      </c>
      <c r="BT388">
        <f t="shared" si="30"/>
        <v>8.4901045751634001</v>
      </c>
      <c r="BU388">
        <v>2.9463437796771133</v>
      </c>
      <c r="BV388">
        <v>0.26055091496005728</v>
      </c>
      <c r="BW388">
        <v>2.236397686082646</v>
      </c>
      <c r="BX388">
        <v>0.59450755941125333</v>
      </c>
      <c r="BY388">
        <v>0.30565230737122884</v>
      </c>
      <c r="BZ388">
        <v>0.19443993239087662</v>
      </c>
      <c r="CA388">
        <v>10.14007875444879</v>
      </c>
      <c r="CB388">
        <v>147.28198007320697</v>
      </c>
      <c r="CC388">
        <v>58.584867194584753</v>
      </c>
      <c r="CD388">
        <v>16.426536811066068</v>
      </c>
      <c r="CE388">
        <v>2.4351816396566823</v>
      </c>
      <c r="CF388" s="25">
        <v>0.83512195121951238</v>
      </c>
      <c r="CG388" s="25">
        <v>7.2780487804878044E-2</v>
      </c>
      <c r="CH388" s="25">
        <v>0.93376860644291493</v>
      </c>
      <c r="CI388" s="25">
        <v>0.55660484102610319</v>
      </c>
      <c r="CJ388" s="25">
        <v>0.29171067620261842</v>
      </c>
      <c r="CK388" s="25">
        <v>30.744353872681668</v>
      </c>
      <c r="CL388" s="25">
        <v>50.255708807961007</v>
      </c>
      <c r="CM388" s="25">
        <v>3.8678357563233177</v>
      </c>
      <c r="CN388" s="25">
        <v>105.65525388803044</v>
      </c>
      <c r="CO388" s="25">
        <v>23.171854091944397</v>
      </c>
      <c r="CP388" s="25">
        <v>0.95380952380952388</v>
      </c>
      <c r="CQ388" s="25">
        <v>0.16376190476190475</v>
      </c>
      <c r="CR388" s="25">
        <v>0.30753782050080852</v>
      </c>
      <c r="CS388" s="25">
        <v>0.10412458896192969</v>
      </c>
      <c r="CT388" s="25">
        <v>5.2068653959420605E-2</v>
      </c>
      <c r="CU388" s="25">
        <v>12.068380861219341</v>
      </c>
      <c r="CV388" s="25">
        <v>11.059006358099417</v>
      </c>
      <c r="CW388" s="25">
        <v>3.0655062051711814</v>
      </c>
      <c r="CX388" s="25">
        <v>27.401446735580524</v>
      </c>
      <c r="CY388" s="25">
        <v>13.669350598736678</v>
      </c>
    </row>
    <row r="389" spans="1:103">
      <c r="A389" t="s">
        <v>177</v>
      </c>
      <c r="B389" t="s">
        <v>1090</v>
      </c>
      <c r="C389" t="s">
        <v>164</v>
      </c>
      <c r="D389" t="s">
        <v>173</v>
      </c>
      <c r="E389" t="s">
        <v>959</v>
      </c>
      <c r="F389" t="s">
        <v>214</v>
      </c>
      <c r="G389" t="s">
        <v>296</v>
      </c>
      <c r="H389">
        <v>11.01557</v>
      </c>
      <c r="I389">
        <v>7.8984899999999998</v>
      </c>
      <c r="J389">
        <v>673</v>
      </c>
      <c r="K389" t="s">
        <v>126</v>
      </c>
      <c r="L389" s="18">
        <v>3</v>
      </c>
      <c r="M389" t="s">
        <v>367</v>
      </c>
      <c r="N389" t="s">
        <v>330</v>
      </c>
      <c r="O389">
        <v>1000</v>
      </c>
      <c r="P389" t="s">
        <v>365</v>
      </c>
      <c r="Q389" t="s">
        <v>366</v>
      </c>
      <c r="R389">
        <v>13000</v>
      </c>
      <c r="S389" t="s">
        <v>329</v>
      </c>
      <c r="T389">
        <v>6000</v>
      </c>
      <c r="U389" t="s">
        <v>332</v>
      </c>
      <c r="V389">
        <v>2400</v>
      </c>
      <c r="W389">
        <v>2015</v>
      </c>
      <c r="X389">
        <v>1</v>
      </c>
      <c r="Y389" s="19"/>
      <c r="Z389" s="24"/>
      <c r="AA389" s="25"/>
      <c r="AB389" s="26"/>
      <c r="AC389" s="25"/>
      <c r="AD389" s="27"/>
      <c r="AE389" s="27"/>
      <c r="AF389" s="27"/>
      <c r="AG389" s="25"/>
      <c r="AH389" s="25"/>
      <c r="AI389" s="25"/>
      <c r="AJ389" s="28"/>
      <c r="AK389" s="25"/>
      <c r="AL389" s="25"/>
      <c r="AM389" s="29"/>
      <c r="AN389" s="29"/>
      <c r="AO389" s="30"/>
      <c r="AP389" s="30"/>
      <c r="AQ389" s="31"/>
      <c r="AR389" s="28"/>
      <c r="AS389" s="28"/>
      <c r="AT389" t="s">
        <v>157</v>
      </c>
      <c r="AU389">
        <v>3</v>
      </c>
      <c r="AV389" t="s">
        <v>409</v>
      </c>
      <c r="AW389" t="s">
        <v>1006</v>
      </c>
      <c r="AX389" t="s">
        <v>1091</v>
      </c>
      <c r="AY389" s="19" t="s">
        <v>397</v>
      </c>
      <c r="AZ389" s="19" t="s">
        <v>397</v>
      </c>
      <c r="BA389" s="21" t="s">
        <v>404</v>
      </c>
      <c r="BB389" s="22">
        <v>42346</v>
      </c>
      <c r="BC389" s="15">
        <v>42257</v>
      </c>
      <c r="BD389" t="s">
        <v>161</v>
      </c>
      <c r="BE389">
        <v>38</v>
      </c>
      <c r="BF389">
        <v>38</v>
      </c>
      <c r="BG389">
        <v>5.68</v>
      </c>
      <c r="BH389">
        <v>1.7</v>
      </c>
      <c r="BI389">
        <v>0.32</v>
      </c>
      <c r="BJ389">
        <v>0.21099999999999999</v>
      </c>
      <c r="BK389">
        <v>0.03</v>
      </c>
      <c r="BL389">
        <v>10</v>
      </c>
      <c r="BM389">
        <f t="shared" si="28"/>
        <v>87.551867219917014</v>
      </c>
      <c r="BN389">
        <v>0.217</v>
      </c>
      <c r="BO389">
        <v>0</v>
      </c>
      <c r="BP389">
        <f t="shared" si="27"/>
        <v>1751.0373443983401</v>
      </c>
      <c r="BQ389">
        <f t="shared" si="31"/>
        <v>3029.333333333333</v>
      </c>
      <c r="BR389">
        <f t="shared" si="29"/>
        <v>1.75103734439834</v>
      </c>
      <c r="BS389">
        <f t="shared" si="29"/>
        <v>3.0293333333333332</v>
      </c>
      <c r="BT389">
        <f t="shared" si="30"/>
        <v>4.780370677731673</v>
      </c>
      <c r="BU389">
        <v>3.0494071146245063</v>
      </c>
      <c r="BV389">
        <v>0.19218766814896551</v>
      </c>
      <c r="BW389">
        <v>2.4940019469798838</v>
      </c>
      <c r="BX389">
        <v>0.39817483351305072</v>
      </c>
      <c r="BY389">
        <v>0.19892567266150718</v>
      </c>
      <c r="BZ389">
        <v>0.18118385582979873</v>
      </c>
      <c r="CA389">
        <v>9.2121417304937232</v>
      </c>
      <c r="CB389">
        <v>196.66971387683904</v>
      </c>
      <c r="CC389">
        <v>52.511344598078651</v>
      </c>
      <c r="CD389">
        <v>15.291815744012039</v>
      </c>
      <c r="CE389">
        <v>3.6465463207446565</v>
      </c>
      <c r="CF389" s="25">
        <v>1.2291262135922332</v>
      </c>
      <c r="CG389" s="25">
        <v>8.7718446601941752E-2</v>
      </c>
      <c r="CH389" s="25">
        <v>0.56703715001472765</v>
      </c>
      <c r="CI389" s="25">
        <v>0.29139180387031471</v>
      </c>
      <c r="CJ389" s="25">
        <v>0.14192697250385286</v>
      </c>
      <c r="CK389" s="25">
        <v>18.263749550436533</v>
      </c>
      <c r="CL389" s="25">
        <v>50.035073988804108</v>
      </c>
      <c r="CM389" s="25">
        <v>3.8508550139784838</v>
      </c>
      <c r="CN389" s="25">
        <v>197.34884355972639</v>
      </c>
      <c r="CO389" s="25">
        <v>16.72479907108994</v>
      </c>
      <c r="CP389" s="25">
        <v>1.1497093023255816</v>
      </c>
      <c r="CQ389" s="25">
        <v>0.15155038759689923</v>
      </c>
      <c r="CR389" s="25">
        <v>0.30324434250332027</v>
      </c>
      <c r="CS389" s="25">
        <v>0.14515478403290485</v>
      </c>
      <c r="CT389" s="25">
        <v>6.0393885702144483E-2</v>
      </c>
      <c r="CU389" s="25">
        <v>8.0252503771084118</v>
      </c>
      <c r="CV389" s="25">
        <v>14.78906150187281</v>
      </c>
      <c r="CW389" s="25">
        <v>1.2902222347758816</v>
      </c>
      <c r="CX389" s="25">
        <v>28.343030313645791</v>
      </c>
      <c r="CY389" s="25">
        <v>14.139064339430318</v>
      </c>
    </row>
    <row r="390" spans="1:103">
      <c r="A390" t="s">
        <v>177</v>
      </c>
      <c r="B390" t="s">
        <v>1090</v>
      </c>
      <c r="C390" t="s">
        <v>164</v>
      </c>
      <c r="D390" t="s">
        <v>173</v>
      </c>
      <c r="E390" t="s">
        <v>959</v>
      </c>
      <c r="F390" t="s">
        <v>214</v>
      </c>
      <c r="G390" t="s">
        <v>296</v>
      </c>
      <c r="H390">
        <v>11.01557</v>
      </c>
      <c r="I390">
        <v>7.8984899999999998</v>
      </c>
      <c r="J390">
        <v>673</v>
      </c>
      <c r="K390" t="s">
        <v>126</v>
      </c>
      <c r="L390" s="18">
        <v>3</v>
      </c>
      <c r="M390" t="s">
        <v>367</v>
      </c>
      <c r="N390" t="s">
        <v>330</v>
      </c>
      <c r="O390">
        <v>1000</v>
      </c>
      <c r="P390" t="s">
        <v>365</v>
      </c>
      <c r="Q390" t="s">
        <v>366</v>
      </c>
      <c r="R390">
        <v>13000</v>
      </c>
      <c r="S390" t="s">
        <v>329</v>
      </c>
      <c r="T390">
        <v>6000</v>
      </c>
      <c r="U390" t="s">
        <v>332</v>
      </c>
      <c r="V390">
        <v>2400</v>
      </c>
      <c r="W390">
        <v>2015</v>
      </c>
      <c r="X390">
        <v>1</v>
      </c>
      <c r="Y390" s="19"/>
      <c r="Z390" s="24"/>
      <c r="AA390" s="25"/>
      <c r="AB390" s="26"/>
      <c r="AC390" s="25"/>
      <c r="AD390" s="27"/>
      <c r="AE390" s="27"/>
      <c r="AF390" s="27"/>
      <c r="AG390" s="25"/>
      <c r="AH390" s="25"/>
      <c r="AI390" s="25"/>
      <c r="AJ390" s="28"/>
      <c r="AK390" s="25"/>
      <c r="AL390" s="25"/>
      <c r="AM390" s="29"/>
      <c r="AN390" s="29"/>
      <c r="AO390" s="30"/>
      <c r="AP390" s="30"/>
      <c r="AQ390" s="31"/>
      <c r="AR390" s="28"/>
      <c r="AS390" s="28"/>
      <c r="AT390" t="s">
        <v>158</v>
      </c>
      <c r="AU390">
        <v>4</v>
      </c>
      <c r="AV390" t="s">
        <v>409</v>
      </c>
      <c r="AW390" t="s">
        <v>1006</v>
      </c>
      <c r="AX390" t="s">
        <v>1091</v>
      </c>
      <c r="AY390" s="19" t="s">
        <v>397</v>
      </c>
      <c r="AZ390" s="19" t="s">
        <v>397</v>
      </c>
      <c r="BA390" s="21" t="s">
        <v>404</v>
      </c>
      <c r="BB390" s="22">
        <v>42346</v>
      </c>
      <c r="BC390" s="15">
        <v>42257</v>
      </c>
      <c r="BD390" t="s">
        <v>161</v>
      </c>
      <c r="BE390">
        <v>37</v>
      </c>
      <c r="BF390">
        <v>32</v>
      </c>
      <c r="BG390">
        <v>10.48</v>
      </c>
      <c r="BH390">
        <v>4.4000000000000004</v>
      </c>
      <c r="BI390">
        <v>0.86</v>
      </c>
      <c r="BJ390">
        <v>0.36</v>
      </c>
      <c r="BK390">
        <v>8.5999999999999993E-2</v>
      </c>
      <c r="BL390">
        <v>10.1</v>
      </c>
      <c r="BM390">
        <f t="shared" si="28"/>
        <v>80.717488789237677</v>
      </c>
      <c r="BN390">
        <v>6.8000000000000005E-2</v>
      </c>
      <c r="BO390">
        <v>20</v>
      </c>
      <c r="BP390">
        <f t="shared" si="27"/>
        <v>4173.6744922184125</v>
      </c>
      <c r="BQ390">
        <f t="shared" si="31"/>
        <v>5589.333333333333</v>
      </c>
      <c r="BR390">
        <f t="shared" si="29"/>
        <v>4.1736744922184128</v>
      </c>
      <c r="BS390">
        <f t="shared" si="29"/>
        <v>5.5893333333333333</v>
      </c>
      <c r="BT390">
        <f t="shared" si="30"/>
        <v>9.7630078255517461</v>
      </c>
      <c r="BU390">
        <v>3.1920590951061869</v>
      </c>
      <c r="BV390">
        <v>0.33059443891258911</v>
      </c>
      <c r="BW390">
        <v>2.1222572536002127</v>
      </c>
      <c r="BX390">
        <v>0.7031314424997499</v>
      </c>
      <c r="BY390">
        <v>0.41604789456686475</v>
      </c>
      <c r="BZ390">
        <v>0.19314454883317086</v>
      </c>
      <c r="CA390">
        <v>11.345861883729087</v>
      </c>
      <c r="CB390">
        <v>174.23854134382108</v>
      </c>
      <c r="CC390">
        <v>120.90676252407042</v>
      </c>
      <c r="CD390">
        <v>16.716307113455716</v>
      </c>
      <c r="CE390">
        <v>3.4710760663109586</v>
      </c>
      <c r="CF390" s="25">
        <v>0.43618864292589027</v>
      </c>
      <c r="CG390" s="25">
        <v>4.1746871992300288E-2</v>
      </c>
      <c r="CH390" s="25">
        <v>0.85012510214716119</v>
      </c>
      <c r="CI390" s="25">
        <v>0.44540008460110159</v>
      </c>
      <c r="CJ390" s="25">
        <v>0.25385450954305511</v>
      </c>
      <c r="CK390" s="25">
        <v>19.465169880544241</v>
      </c>
      <c r="CL390" s="25">
        <v>49.671623088159045</v>
      </c>
      <c r="CM390" s="25">
        <v>7.8977680095896536</v>
      </c>
      <c r="CN390" s="25">
        <v>133.67274144545348</v>
      </c>
      <c r="CO390" s="25">
        <v>10.21588911893838</v>
      </c>
      <c r="CP390" s="25">
        <v>1.2834146341463415</v>
      </c>
      <c r="CQ390" s="25">
        <v>0.29492682926829272</v>
      </c>
      <c r="CR390" s="25">
        <v>0.34592670263567032</v>
      </c>
      <c r="CS390" s="25">
        <v>0.14436394568502869</v>
      </c>
      <c r="CT390" s="25">
        <v>5.356443500431729E-2</v>
      </c>
      <c r="CU390" s="25">
        <v>7.9815268733203029</v>
      </c>
      <c r="CV390" s="25">
        <v>14.70848712023804</v>
      </c>
      <c r="CW390" s="25">
        <v>2.2181613621257465</v>
      </c>
      <c r="CX390" s="25">
        <v>9.113188932929269</v>
      </c>
      <c r="CY390" s="25">
        <v>14.062031299443328</v>
      </c>
    </row>
    <row r="391" spans="1:103">
      <c r="A391" t="s">
        <v>177</v>
      </c>
      <c r="B391" t="s">
        <v>1090</v>
      </c>
      <c r="C391" t="s">
        <v>164</v>
      </c>
      <c r="D391" t="s">
        <v>173</v>
      </c>
      <c r="E391" t="s">
        <v>959</v>
      </c>
      <c r="F391" t="s">
        <v>214</v>
      </c>
      <c r="G391" t="s">
        <v>296</v>
      </c>
      <c r="H391">
        <v>11.01557</v>
      </c>
      <c r="I391">
        <v>7.8984899999999998</v>
      </c>
      <c r="J391">
        <v>673</v>
      </c>
      <c r="K391" t="s">
        <v>126</v>
      </c>
      <c r="L391" s="18">
        <v>3</v>
      </c>
      <c r="M391" t="s">
        <v>367</v>
      </c>
      <c r="N391" t="s">
        <v>330</v>
      </c>
      <c r="O391">
        <v>1000</v>
      </c>
      <c r="P391" t="s">
        <v>365</v>
      </c>
      <c r="Q391" t="s">
        <v>366</v>
      </c>
      <c r="R391">
        <v>13000</v>
      </c>
      <c r="S391" t="s">
        <v>329</v>
      </c>
      <c r="T391">
        <v>6000</v>
      </c>
      <c r="U391" t="s">
        <v>332</v>
      </c>
      <c r="V391">
        <v>2400</v>
      </c>
      <c r="W391">
        <v>2015</v>
      </c>
      <c r="X391">
        <v>1</v>
      </c>
      <c r="Y391" s="19"/>
      <c r="Z391" s="24"/>
      <c r="AA391" s="25"/>
      <c r="AB391" s="26"/>
      <c r="AC391" s="25"/>
      <c r="AD391" s="27"/>
      <c r="AE391" s="27"/>
      <c r="AF391" s="27"/>
      <c r="AG391" s="25"/>
      <c r="AH391" s="25"/>
      <c r="AI391" s="25"/>
      <c r="AJ391" s="28"/>
      <c r="AK391" s="25"/>
      <c r="AL391" s="25"/>
      <c r="AM391" s="29"/>
      <c r="AN391" s="29"/>
      <c r="AO391" s="30"/>
      <c r="AP391" s="30"/>
      <c r="AQ391" s="31"/>
      <c r="AR391" s="28"/>
      <c r="AS391" s="28"/>
      <c r="AT391" t="s">
        <v>159</v>
      </c>
      <c r="AU391">
        <v>5</v>
      </c>
      <c r="AV391" t="s">
        <v>409</v>
      </c>
      <c r="AW391" t="s">
        <v>1006</v>
      </c>
      <c r="AX391" t="s">
        <v>1091</v>
      </c>
      <c r="AY391" s="19" t="s">
        <v>397</v>
      </c>
      <c r="AZ391" s="19" t="s">
        <v>397</v>
      </c>
      <c r="BA391" s="21" t="s">
        <v>404</v>
      </c>
      <c r="BB391" s="22">
        <v>42346</v>
      </c>
      <c r="BC391" s="15">
        <v>42257</v>
      </c>
      <c r="BD391" t="s">
        <v>161</v>
      </c>
      <c r="BE391">
        <v>46</v>
      </c>
      <c r="BF391">
        <v>44</v>
      </c>
      <c r="BG391">
        <v>10.84</v>
      </c>
      <c r="BH391">
        <v>5.08</v>
      </c>
      <c r="BI391">
        <v>0.98</v>
      </c>
      <c r="BJ391">
        <v>0.45200000000000001</v>
      </c>
      <c r="BK391">
        <v>0.115</v>
      </c>
      <c r="BL391">
        <v>9.6999999999999993</v>
      </c>
      <c r="BM391">
        <f t="shared" si="28"/>
        <v>79.717813051146379</v>
      </c>
      <c r="BN391">
        <v>0.28199999999999997</v>
      </c>
      <c r="BO391">
        <v>23</v>
      </c>
      <c r="BP391">
        <f t="shared" si="27"/>
        <v>4780.1926894214466</v>
      </c>
      <c r="BQ391">
        <f t="shared" si="31"/>
        <v>5781.333333333333</v>
      </c>
      <c r="BR391">
        <f t="shared" si="29"/>
        <v>4.7801926894214466</v>
      </c>
      <c r="BS391">
        <f t="shared" si="29"/>
        <v>5.7813333333333334</v>
      </c>
      <c r="BT391">
        <f t="shared" si="30"/>
        <v>10.56152602275478</v>
      </c>
      <c r="BU391">
        <v>3.1975071907957813</v>
      </c>
      <c r="BV391">
        <v>0.26855191130922351</v>
      </c>
      <c r="BW391">
        <v>2.459000797235829</v>
      </c>
      <c r="BX391">
        <v>0.55213376459371832</v>
      </c>
      <c r="BY391">
        <v>0.29388336808055421</v>
      </c>
      <c r="BZ391">
        <v>0.17035323765986135</v>
      </c>
      <c r="CA391">
        <v>9.406467783020604</v>
      </c>
      <c r="CB391">
        <v>218.64843357868892</v>
      </c>
      <c r="CC391">
        <v>120.89616106376809</v>
      </c>
      <c r="CD391">
        <v>11.892303600432317</v>
      </c>
      <c r="CE391">
        <v>4.3301171931083546</v>
      </c>
      <c r="CF391" s="25">
        <v>0.86126629422718814</v>
      </c>
      <c r="CG391" s="25">
        <v>6.918063314711359E-2</v>
      </c>
      <c r="CH391" s="25">
        <v>0.77751746831797208</v>
      </c>
      <c r="CI391" s="25">
        <v>0.52804084415630204</v>
      </c>
      <c r="CJ391" s="25">
        <v>0.19570028133814443</v>
      </c>
      <c r="CK391" s="25">
        <v>30.975694243380008</v>
      </c>
      <c r="CL391" s="25">
        <v>65.973726976418433</v>
      </c>
      <c r="CM391" s="25">
        <v>3.7898477093883298</v>
      </c>
      <c r="CN391" s="25">
        <v>132.51762414059598</v>
      </c>
      <c r="CO391" s="25">
        <v>11.401049121636714</v>
      </c>
      <c r="CP391" s="25"/>
      <c r="CQ391" s="25"/>
      <c r="CR391" s="25"/>
      <c r="CS391" s="25"/>
      <c r="CT391" s="25"/>
      <c r="CU391" s="25"/>
      <c r="CV391" s="25"/>
      <c r="CW391" s="25"/>
      <c r="CX391" s="25"/>
      <c r="CY391" s="25"/>
    </row>
    <row r="392" spans="1:103">
      <c r="A392" t="s">
        <v>177</v>
      </c>
      <c r="B392" t="s">
        <v>1090</v>
      </c>
      <c r="C392" t="s">
        <v>164</v>
      </c>
      <c r="D392" t="s">
        <v>173</v>
      </c>
      <c r="E392" t="s">
        <v>959</v>
      </c>
      <c r="F392" t="s">
        <v>214</v>
      </c>
      <c r="G392" t="s">
        <v>296</v>
      </c>
      <c r="H392">
        <v>11.01557</v>
      </c>
      <c r="I392">
        <v>7.8984899999999998</v>
      </c>
      <c r="J392">
        <v>673</v>
      </c>
      <c r="K392" t="s">
        <v>126</v>
      </c>
      <c r="L392" s="18">
        <v>3</v>
      </c>
      <c r="M392" t="s">
        <v>367</v>
      </c>
      <c r="N392" t="s">
        <v>330</v>
      </c>
      <c r="O392">
        <v>1000</v>
      </c>
      <c r="P392" t="s">
        <v>365</v>
      </c>
      <c r="Q392" t="s">
        <v>366</v>
      </c>
      <c r="R392">
        <v>13000</v>
      </c>
      <c r="S392" t="s">
        <v>329</v>
      </c>
      <c r="T392">
        <v>6000</v>
      </c>
      <c r="U392" t="s">
        <v>332</v>
      </c>
      <c r="V392">
        <v>2400</v>
      </c>
      <c r="W392">
        <v>2015</v>
      </c>
      <c r="X392">
        <v>1</v>
      </c>
      <c r="Y392" s="19"/>
      <c r="Z392" s="24"/>
      <c r="AA392" s="25"/>
      <c r="AB392" s="26"/>
      <c r="AC392" s="25"/>
      <c r="AD392" s="27"/>
      <c r="AE392" s="27"/>
      <c r="AF392" s="27"/>
      <c r="AG392" s="25"/>
      <c r="AH392" s="25"/>
      <c r="AI392" s="25"/>
      <c r="AJ392" s="28"/>
      <c r="AK392" s="25"/>
      <c r="AL392" s="25"/>
      <c r="AM392" s="29"/>
      <c r="AN392" s="29"/>
      <c r="AO392" s="30"/>
      <c r="AP392" s="30"/>
      <c r="AQ392" s="31"/>
      <c r="AR392" s="28"/>
      <c r="AS392" s="28"/>
      <c r="AT392" t="s">
        <v>160</v>
      </c>
      <c r="AU392">
        <v>6</v>
      </c>
      <c r="AV392" t="s">
        <v>409</v>
      </c>
      <c r="AW392" t="s">
        <v>1006</v>
      </c>
      <c r="AX392" t="s">
        <v>1091</v>
      </c>
      <c r="AY392" s="19" t="s">
        <v>397</v>
      </c>
      <c r="AZ392" s="19" t="s">
        <v>397</v>
      </c>
      <c r="BA392" s="21" t="s">
        <v>404</v>
      </c>
      <c r="BB392" s="22">
        <v>42346</v>
      </c>
      <c r="BC392" s="15">
        <v>42257</v>
      </c>
      <c r="BD392" t="s">
        <v>161</v>
      </c>
      <c r="BE392">
        <v>37</v>
      </c>
      <c r="BF392">
        <v>34</v>
      </c>
      <c r="BG392">
        <v>8.1</v>
      </c>
      <c r="BH392">
        <v>4.66</v>
      </c>
      <c r="BI392">
        <v>0.98</v>
      </c>
      <c r="BJ392">
        <v>0.41799999999999998</v>
      </c>
      <c r="BK392">
        <v>9.8000000000000004E-2</v>
      </c>
      <c r="BL392">
        <v>9.1999999999999993</v>
      </c>
      <c r="BM392">
        <f t="shared" si="28"/>
        <v>81.007751937984494</v>
      </c>
      <c r="BN392">
        <v>0.27600000000000002</v>
      </c>
      <c r="BO392">
        <v>21</v>
      </c>
      <c r="BP392">
        <f t="shared" si="27"/>
        <v>4480.6075898059471</v>
      </c>
      <c r="BQ392">
        <f t="shared" si="31"/>
        <v>4320</v>
      </c>
      <c r="BR392">
        <f t="shared" si="29"/>
        <v>4.4806075898059472</v>
      </c>
      <c r="BS392">
        <f t="shared" si="29"/>
        <v>4.32</v>
      </c>
      <c r="BT392">
        <f t="shared" si="30"/>
        <v>8.8006075898059475</v>
      </c>
      <c r="BU392">
        <v>3.1575342465753429</v>
      </c>
      <c r="BV392">
        <v>0.36252090241633533</v>
      </c>
      <c r="BW392">
        <v>2.7666759686555999</v>
      </c>
      <c r="BX392">
        <v>0.59194984289323949</v>
      </c>
      <c r="BY392">
        <v>0.17517607056237036</v>
      </c>
      <c r="BZ392">
        <v>0.21393751689128507</v>
      </c>
      <c r="CA392">
        <v>6.1201119106142956</v>
      </c>
      <c r="CB392">
        <v>202.46019296102202</v>
      </c>
      <c r="CC392">
        <v>59.089740733076532</v>
      </c>
      <c r="CD392">
        <v>18.206220428355749</v>
      </c>
      <c r="CE392">
        <v>53.745741711004719</v>
      </c>
      <c r="CF392" s="25">
        <v>0.90009652509652516</v>
      </c>
      <c r="CG392" s="25">
        <v>9.338803088803091E-2</v>
      </c>
      <c r="CH392" s="25">
        <v>1.2060383925169369</v>
      </c>
      <c r="CI392" s="25">
        <v>0.47406888615521298</v>
      </c>
      <c r="CJ392" s="25">
        <v>0.18130908485398026</v>
      </c>
      <c r="CK392" s="25">
        <v>19.938281648474135</v>
      </c>
      <c r="CL392" s="25">
        <v>91.383149979024139</v>
      </c>
      <c r="CM392" s="25">
        <v>3.9157999894126445</v>
      </c>
      <c r="CN392" s="25">
        <v>78.29015348413219</v>
      </c>
      <c r="CO392" s="25">
        <v>7.821829928561713</v>
      </c>
      <c r="CP392" s="25">
        <v>0.95511583011583023</v>
      </c>
      <c r="CQ392" s="25">
        <v>0.1784749034749035</v>
      </c>
      <c r="CR392" s="25">
        <v>0.42008277522286913</v>
      </c>
      <c r="CS392" s="25">
        <v>0.17862270204994241</v>
      </c>
      <c r="CT392" s="25">
        <v>6.2924719124392181E-2</v>
      </c>
      <c r="CU392" s="25">
        <v>11.341508308125057</v>
      </c>
      <c r="CV392" s="25">
        <v>17.749570036958197</v>
      </c>
      <c r="CW392" s="25">
        <v>3.101342614778638</v>
      </c>
      <c r="CX392" s="25">
        <v>8.9622642258081786</v>
      </c>
      <c r="CY392" s="25">
        <v>13.829148170275731</v>
      </c>
    </row>
    <row r="393" spans="1:103">
      <c r="A393" t="s">
        <v>177</v>
      </c>
      <c r="B393" t="s">
        <v>1090</v>
      </c>
      <c r="C393" t="s">
        <v>164</v>
      </c>
      <c r="D393" t="s">
        <v>173</v>
      </c>
      <c r="E393" t="s">
        <v>959</v>
      </c>
      <c r="F393" t="s">
        <v>215</v>
      </c>
      <c r="G393" t="s">
        <v>297</v>
      </c>
      <c r="H393">
        <v>11.015708999999999</v>
      </c>
      <c r="I393">
        <v>7.8811200000000001</v>
      </c>
      <c r="J393">
        <v>669</v>
      </c>
      <c r="K393" t="s">
        <v>127</v>
      </c>
      <c r="L393" s="18">
        <v>2.5</v>
      </c>
      <c r="M393" t="s">
        <v>364</v>
      </c>
      <c r="P393" t="s">
        <v>159</v>
      </c>
      <c r="Q393">
        <v>1000</v>
      </c>
      <c r="R393">
        <v>12500</v>
      </c>
      <c r="S393" t="s">
        <v>337</v>
      </c>
      <c r="T393">
        <v>4800</v>
      </c>
      <c r="U393" t="s">
        <v>329</v>
      </c>
      <c r="V393">
        <v>36000</v>
      </c>
      <c r="W393">
        <v>2015</v>
      </c>
      <c r="X393">
        <v>1</v>
      </c>
      <c r="Y393" s="19" t="s">
        <v>398</v>
      </c>
      <c r="Z393" s="24">
        <v>6.1</v>
      </c>
      <c r="AA393" s="32">
        <v>0.8866682286092803</v>
      </c>
      <c r="AB393" s="26">
        <v>3.6012686681231386E-2</v>
      </c>
      <c r="AC393" s="25">
        <v>2.8772400000000005</v>
      </c>
      <c r="AD393" s="27">
        <v>44.8</v>
      </c>
      <c r="AE393" s="27">
        <v>34.800000000000011</v>
      </c>
      <c r="AF393" s="27">
        <v>20.399999999999999</v>
      </c>
      <c r="AG393" s="25">
        <v>2.4642847414493971</v>
      </c>
      <c r="AH393" s="25">
        <v>0.61027991827105121</v>
      </c>
      <c r="AI393" s="25">
        <v>9.8715351107224888E-2</v>
      </c>
      <c r="AJ393" s="28">
        <v>7.3129414063783649E-2</v>
      </c>
      <c r="AK393" s="25">
        <v>0</v>
      </c>
      <c r="AL393" s="25">
        <f t="shared" ref="AL393:AL567" si="32">SUM(AG393:AK393)</f>
        <v>3.246409424891457</v>
      </c>
      <c r="AM393" s="29">
        <v>14.694954537712206</v>
      </c>
      <c r="AN393" s="29">
        <v>2.5010139245640111</v>
      </c>
      <c r="AO393" s="30">
        <v>66.053580234467717</v>
      </c>
      <c r="AP393" s="30">
        <v>71.124389415005027</v>
      </c>
      <c r="AQ393" s="31">
        <v>1.6299659117337062</v>
      </c>
      <c r="AR393" s="28">
        <v>2.3482800000000002E-2</v>
      </c>
      <c r="AS393" s="28">
        <v>8.0855800000000002</v>
      </c>
      <c r="AT393" t="s">
        <v>155</v>
      </c>
      <c r="AU393">
        <v>1</v>
      </c>
      <c r="AV393" t="s">
        <v>409</v>
      </c>
      <c r="AW393" t="s">
        <v>1006</v>
      </c>
      <c r="AX393" t="s">
        <v>1091</v>
      </c>
      <c r="AY393" s="19" t="s">
        <v>398</v>
      </c>
      <c r="AZ393" s="19" t="s">
        <v>398</v>
      </c>
      <c r="BA393" s="21" t="s">
        <v>404</v>
      </c>
      <c r="BB393" s="22">
        <v>42346</v>
      </c>
      <c r="BC393" s="15">
        <v>42257</v>
      </c>
      <c r="BD393" t="s">
        <v>161</v>
      </c>
      <c r="BE393">
        <v>38</v>
      </c>
      <c r="BF393">
        <v>37</v>
      </c>
      <c r="BG393">
        <v>10.02</v>
      </c>
      <c r="BH393">
        <v>5.42</v>
      </c>
      <c r="BI393">
        <v>1.06</v>
      </c>
      <c r="BJ393">
        <v>0.52400000000000002</v>
      </c>
      <c r="BK393">
        <v>8.5000000000000006E-2</v>
      </c>
      <c r="BL393">
        <v>9.6999999999999993</v>
      </c>
      <c r="BM393">
        <f t="shared" si="28"/>
        <v>86.042692939244674</v>
      </c>
      <c r="BN393">
        <v>0.19500000000000001</v>
      </c>
      <c r="BO393">
        <v>22</v>
      </c>
      <c r="BP393">
        <f t="shared" ref="BP393:BP456" si="33">(BH393*(BM393/100)*((100-BL393)/85))*(10000/9)</f>
        <v>5504.7752986251971</v>
      </c>
      <c r="BQ393">
        <f t="shared" si="31"/>
        <v>5343.9999999999991</v>
      </c>
      <c r="BR393">
        <f t="shared" si="29"/>
        <v>5.504775298625197</v>
      </c>
      <c r="BS393">
        <f t="shared" si="29"/>
        <v>5.3439999999999994</v>
      </c>
      <c r="BT393">
        <f t="shared" si="30"/>
        <v>10.848775298625196</v>
      </c>
      <c r="BU393">
        <v>2.5860266159695819</v>
      </c>
      <c r="BV393">
        <v>0.24732349860592198</v>
      </c>
      <c r="BW393">
        <v>2.2516529479048124</v>
      </c>
      <c r="BX393">
        <v>0.49980356753704874</v>
      </c>
      <c r="BY393">
        <v>0.29553193925264087</v>
      </c>
      <c r="BZ393">
        <v>0.16905023502135449</v>
      </c>
      <c r="CA393">
        <v>6.8023644476112075</v>
      </c>
      <c r="CB393">
        <v>133.69226072406505</v>
      </c>
      <c r="CC393">
        <v>37.350246598959792</v>
      </c>
      <c r="CD393">
        <v>13.986654040092249</v>
      </c>
      <c r="CE393">
        <v>2.8089693035503225</v>
      </c>
      <c r="CF393" s="25">
        <v>0.60668633235004921</v>
      </c>
      <c r="CG393" s="25">
        <v>1.6076696165191744E-2</v>
      </c>
      <c r="CH393" s="25">
        <v>0.85177632331098652</v>
      </c>
      <c r="CI393" s="25">
        <v>0.40823187123131638</v>
      </c>
      <c r="CJ393" s="25">
        <v>0.14476630400101489</v>
      </c>
      <c r="CK393" s="25">
        <v>22.428153435627948</v>
      </c>
      <c r="CL393" s="25">
        <v>83.0481801674281</v>
      </c>
      <c r="CM393" s="25">
        <v>3.8007957528434719</v>
      </c>
      <c r="CN393" s="25">
        <v>103.82396397952343</v>
      </c>
      <c r="CO393" s="25">
        <v>12.70759517176827</v>
      </c>
      <c r="CP393" s="25">
        <v>0.92654260528893262</v>
      </c>
      <c r="CQ393" s="25">
        <v>0.16767874632713026</v>
      </c>
      <c r="CR393" s="25">
        <v>0.27425594431467304</v>
      </c>
      <c r="CS393" s="25">
        <v>0.17827535600803684</v>
      </c>
      <c r="CT393" s="25">
        <v>6.0236033237157684E-2</v>
      </c>
      <c r="CU393" s="25">
        <v>9.5808284020608525</v>
      </c>
      <c r="CV393" s="25">
        <v>21.001386279103649</v>
      </c>
      <c r="CW393" s="25">
        <v>2.1771841468798647</v>
      </c>
      <c r="CX393" s="25">
        <v>8.9448363906583346</v>
      </c>
      <c r="CY393" s="25">
        <v>12.210639181053491</v>
      </c>
    </row>
    <row r="394" spans="1:103">
      <c r="A394" t="s">
        <v>177</v>
      </c>
      <c r="B394" t="s">
        <v>1090</v>
      </c>
      <c r="C394" t="s">
        <v>164</v>
      </c>
      <c r="D394" t="s">
        <v>173</v>
      </c>
      <c r="E394" t="s">
        <v>959</v>
      </c>
      <c r="F394" t="s">
        <v>215</v>
      </c>
      <c r="G394" t="s">
        <v>297</v>
      </c>
      <c r="H394">
        <v>11.015708999999999</v>
      </c>
      <c r="I394">
        <v>7.8811200000000001</v>
      </c>
      <c r="J394">
        <v>669</v>
      </c>
      <c r="K394" t="s">
        <v>127</v>
      </c>
      <c r="L394" s="18">
        <v>2.5</v>
      </c>
      <c r="M394" t="s">
        <v>364</v>
      </c>
      <c r="P394" t="s">
        <v>159</v>
      </c>
      <c r="Q394">
        <v>1000</v>
      </c>
      <c r="R394">
        <v>12500</v>
      </c>
      <c r="S394" t="s">
        <v>337</v>
      </c>
      <c r="T394">
        <v>4800</v>
      </c>
      <c r="U394" t="s">
        <v>329</v>
      </c>
      <c r="V394">
        <v>36000</v>
      </c>
      <c r="W394">
        <v>2015</v>
      </c>
      <c r="X394">
        <v>1</v>
      </c>
      <c r="Y394" s="19"/>
      <c r="Z394" s="24"/>
      <c r="AA394" s="25"/>
      <c r="AB394" s="26"/>
      <c r="AC394" s="25"/>
      <c r="AD394" s="27"/>
      <c r="AE394" s="27"/>
      <c r="AF394" s="27"/>
      <c r="AG394" s="25"/>
      <c r="AH394" s="25"/>
      <c r="AI394" s="25"/>
      <c r="AJ394" s="28"/>
      <c r="AK394" s="25"/>
      <c r="AL394" s="25"/>
      <c r="AM394" s="29"/>
      <c r="AN394" s="29"/>
      <c r="AO394" s="30"/>
      <c r="AP394" s="30"/>
      <c r="AQ394" s="31"/>
      <c r="AR394" s="28"/>
      <c r="AS394" s="28"/>
      <c r="AT394" t="s">
        <v>156</v>
      </c>
      <c r="AU394">
        <v>2</v>
      </c>
      <c r="AV394" t="s">
        <v>409</v>
      </c>
      <c r="AW394" t="s">
        <v>1006</v>
      </c>
      <c r="AX394" t="s">
        <v>1091</v>
      </c>
      <c r="AY394" s="19" t="s">
        <v>398</v>
      </c>
      <c r="AZ394" s="19" t="s">
        <v>398</v>
      </c>
      <c r="BA394" s="21" t="s">
        <v>404</v>
      </c>
      <c r="BB394" s="22">
        <v>42346</v>
      </c>
      <c r="BC394" s="15">
        <v>42257</v>
      </c>
      <c r="BD394" t="s">
        <v>161</v>
      </c>
      <c r="BE394">
        <v>29</v>
      </c>
      <c r="BF394">
        <v>26</v>
      </c>
      <c r="BG394">
        <v>9.76</v>
      </c>
      <c r="BH394">
        <v>5.16</v>
      </c>
      <c r="BI394">
        <v>1.32</v>
      </c>
      <c r="BJ394">
        <v>0.16500000000000001</v>
      </c>
      <c r="BK394">
        <v>4.8000000000000001E-2</v>
      </c>
      <c r="BL394">
        <v>9.1</v>
      </c>
      <c r="BM394">
        <f t="shared" si="28"/>
        <v>77.464788732394368</v>
      </c>
      <c r="BN394">
        <v>0.16300000000000001</v>
      </c>
      <c r="BO394">
        <v>16</v>
      </c>
      <c r="BP394">
        <f t="shared" si="33"/>
        <v>4749.5940347970181</v>
      </c>
      <c r="BQ394">
        <f t="shared" si="31"/>
        <v>5205.333333333333</v>
      </c>
      <c r="BR394">
        <f t="shared" si="29"/>
        <v>4.7495940347970178</v>
      </c>
      <c r="BS394">
        <f t="shared" si="29"/>
        <v>5.2053333333333329</v>
      </c>
      <c r="BT394">
        <f t="shared" si="30"/>
        <v>9.9549273681303507</v>
      </c>
      <c r="CF394" s="25">
        <v>0.76094890510948909</v>
      </c>
      <c r="CG394" s="25">
        <v>6.2317518248175198E-2</v>
      </c>
      <c r="CH394" s="25">
        <v>0.41804507769792165</v>
      </c>
      <c r="CI394" s="25">
        <v>0.33823798652210207</v>
      </c>
      <c r="CJ394" s="25">
        <v>0.12099095498383258</v>
      </c>
      <c r="CK394" s="25">
        <v>13.976824071584941</v>
      </c>
      <c r="CL394" s="25">
        <v>49.242391587637258</v>
      </c>
      <c r="CM394" s="25">
        <v>3.7898477093883298</v>
      </c>
      <c r="CN394" s="25">
        <v>103.52490311352383</v>
      </c>
      <c r="CO394" s="25">
        <v>11.401049121636714</v>
      </c>
      <c r="CP394" s="25">
        <v>0.97020854021847081</v>
      </c>
      <c r="CQ394" s="25">
        <v>0.21991062562065544</v>
      </c>
      <c r="CR394" s="25">
        <v>0.3797102569729221</v>
      </c>
      <c r="CS394" s="25">
        <v>0.14046785847617971</v>
      </c>
      <c r="CT394" s="25">
        <v>5.590913685192337E-2</v>
      </c>
      <c r="CU394" s="25">
        <v>8.6329262562262272</v>
      </c>
      <c r="CV394" s="25">
        <v>24.085006441678885</v>
      </c>
      <c r="CW394" s="25">
        <v>2.1582977301840396</v>
      </c>
      <c r="CX394" s="25">
        <v>8.867242629197202</v>
      </c>
      <c r="CY394" s="25">
        <v>12.10471556406122</v>
      </c>
    </row>
    <row r="395" spans="1:103">
      <c r="A395" t="s">
        <v>177</v>
      </c>
      <c r="B395" t="s">
        <v>1090</v>
      </c>
      <c r="C395" t="s">
        <v>164</v>
      </c>
      <c r="D395" t="s">
        <v>173</v>
      </c>
      <c r="E395" t="s">
        <v>959</v>
      </c>
      <c r="F395" t="s">
        <v>215</v>
      </c>
      <c r="G395" t="s">
        <v>297</v>
      </c>
      <c r="H395">
        <v>11.015708999999999</v>
      </c>
      <c r="I395">
        <v>7.8811200000000001</v>
      </c>
      <c r="J395">
        <v>669</v>
      </c>
      <c r="K395" t="s">
        <v>127</v>
      </c>
      <c r="L395" s="18">
        <v>2.5</v>
      </c>
      <c r="M395" t="s">
        <v>364</v>
      </c>
      <c r="P395" t="s">
        <v>159</v>
      </c>
      <c r="Q395">
        <v>1000</v>
      </c>
      <c r="R395">
        <v>12500</v>
      </c>
      <c r="S395" t="s">
        <v>337</v>
      </c>
      <c r="T395">
        <v>4800</v>
      </c>
      <c r="U395" t="s">
        <v>329</v>
      </c>
      <c r="V395">
        <v>36000</v>
      </c>
      <c r="W395">
        <v>2015</v>
      </c>
      <c r="X395">
        <v>1</v>
      </c>
      <c r="Y395" s="19"/>
      <c r="Z395" s="24"/>
      <c r="AA395" s="25"/>
      <c r="AB395" s="26"/>
      <c r="AC395" s="25"/>
      <c r="AD395" s="27"/>
      <c r="AE395" s="27"/>
      <c r="AF395" s="27"/>
      <c r="AG395" s="25"/>
      <c r="AH395" s="25"/>
      <c r="AI395" s="25"/>
      <c r="AJ395" s="28"/>
      <c r="AK395" s="25"/>
      <c r="AL395" s="25"/>
      <c r="AM395" s="29"/>
      <c r="AN395" s="29"/>
      <c r="AO395" s="30"/>
      <c r="AP395" s="30"/>
      <c r="AQ395" s="31"/>
      <c r="AR395" s="28"/>
      <c r="AS395" s="28"/>
      <c r="AT395" t="s">
        <v>157</v>
      </c>
      <c r="AU395">
        <v>3</v>
      </c>
      <c r="AV395" t="s">
        <v>409</v>
      </c>
      <c r="AW395" t="s">
        <v>1006</v>
      </c>
      <c r="AX395" t="s">
        <v>1091</v>
      </c>
      <c r="AY395" s="19" t="s">
        <v>398</v>
      </c>
      <c r="AZ395" s="19" t="s">
        <v>398</v>
      </c>
      <c r="BA395" s="21" t="s">
        <v>404</v>
      </c>
      <c r="BB395" s="22">
        <v>42346</v>
      </c>
      <c r="BC395" s="15">
        <v>42257</v>
      </c>
      <c r="BD395" t="s">
        <v>161</v>
      </c>
      <c r="BE395">
        <v>31</v>
      </c>
      <c r="BF395">
        <v>31</v>
      </c>
      <c r="BG395">
        <v>11.6</v>
      </c>
      <c r="BH395">
        <v>5.88</v>
      </c>
      <c r="BI395">
        <v>1.1599999999999999</v>
      </c>
      <c r="BJ395">
        <v>0.56100000000000005</v>
      </c>
      <c r="BK395">
        <v>0.122</v>
      </c>
      <c r="BL395">
        <v>9.8000000000000007</v>
      </c>
      <c r="BM395">
        <f t="shared" si="28"/>
        <v>82.137628111273798</v>
      </c>
      <c r="BN395">
        <v>0.154</v>
      </c>
      <c r="BO395">
        <v>0</v>
      </c>
      <c r="BP395">
        <f t="shared" si="33"/>
        <v>5694.6178623718897</v>
      </c>
      <c r="BQ395">
        <f t="shared" si="31"/>
        <v>6186.6666666666661</v>
      </c>
      <c r="BR395">
        <f t="shared" si="29"/>
        <v>5.6946178623718895</v>
      </c>
      <c r="BS395">
        <f t="shared" si="29"/>
        <v>6.1866666666666656</v>
      </c>
      <c r="BT395">
        <f t="shared" si="30"/>
        <v>11.881284529038556</v>
      </c>
      <c r="BU395">
        <v>2.8532875368007851</v>
      </c>
      <c r="BV395">
        <v>0.28970470277694377</v>
      </c>
      <c r="BW395">
        <v>2.5193022501689315</v>
      </c>
      <c r="BX395">
        <v>0.47070643157581371</v>
      </c>
      <c r="BY395">
        <v>0.24279232829449074</v>
      </c>
      <c r="BZ395">
        <v>0.16661168889929917</v>
      </c>
      <c r="CA395">
        <v>7.9613563076805418</v>
      </c>
      <c r="CB395">
        <v>169.47468488276124</v>
      </c>
      <c r="CC395">
        <v>62.466420045468112</v>
      </c>
      <c r="CD395">
        <v>19.445402895545936</v>
      </c>
      <c r="CE395">
        <v>4.2986800554110154</v>
      </c>
      <c r="CF395" s="25"/>
      <c r="CG395" s="25"/>
      <c r="CH395" s="25"/>
      <c r="CI395" s="25"/>
      <c r="CJ395" s="25"/>
      <c r="CK395" s="25"/>
      <c r="CL395" s="25"/>
      <c r="CM395" s="25"/>
      <c r="CN395" s="25"/>
      <c r="CO395" s="25"/>
      <c r="CP395" s="25"/>
      <c r="CQ395" s="25"/>
      <c r="CR395" s="25"/>
      <c r="CS395" s="25"/>
      <c r="CT395" s="25"/>
      <c r="CU395" s="25"/>
      <c r="CV395" s="25"/>
      <c r="CW395" s="25"/>
      <c r="CX395" s="25"/>
      <c r="CY395" s="25"/>
    </row>
    <row r="396" spans="1:103">
      <c r="A396" t="s">
        <v>177</v>
      </c>
      <c r="B396" t="s">
        <v>1090</v>
      </c>
      <c r="C396" t="s">
        <v>164</v>
      </c>
      <c r="D396" t="s">
        <v>173</v>
      </c>
      <c r="E396" t="s">
        <v>959</v>
      </c>
      <c r="F396" t="s">
        <v>215</v>
      </c>
      <c r="G396" t="s">
        <v>297</v>
      </c>
      <c r="H396">
        <v>11.015708999999999</v>
      </c>
      <c r="I396">
        <v>7.8811200000000001</v>
      </c>
      <c r="J396">
        <v>669</v>
      </c>
      <c r="K396" t="s">
        <v>127</v>
      </c>
      <c r="L396" s="18">
        <v>2.5</v>
      </c>
      <c r="M396" t="s">
        <v>364</v>
      </c>
      <c r="P396" t="s">
        <v>159</v>
      </c>
      <c r="Q396">
        <v>1000</v>
      </c>
      <c r="R396">
        <v>12500</v>
      </c>
      <c r="S396" t="s">
        <v>337</v>
      </c>
      <c r="T396">
        <v>4800</v>
      </c>
      <c r="U396" t="s">
        <v>329</v>
      </c>
      <c r="V396">
        <v>36000</v>
      </c>
      <c r="W396">
        <v>2015</v>
      </c>
      <c r="X396">
        <v>1</v>
      </c>
      <c r="Y396" s="19"/>
      <c r="Z396" s="24"/>
      <c r="AA396" s="25"/>
      <c r="AB396" s="26"/>
      <c r="AC396" s="25"/>
      <c r="AD396" s="27"/>
      <c r="AE396" s="27"/>
      <c r="AF396" s="27"/>
      <c r="AG396" s="25"/>
      <c r="AH396" s="25"/>
      <c r="AI396" s="25"/>
      <c r="AJ396" s="28"/>
      <c r="AK396" s="25"/>
      <c r="AL396" s="25"/>
      <c r="AM396" s="29"/>
      <c r="AN396" s="29"/>
      <c r="AO396" s="30"/>
      <c r="AP396" s="30"/>
      <c r="AQ396" s="31"/>
      <c r="AR396" s="28"/>
      <c r="AS396" s="28"/>
      <c r="AT396" t="s">
        <v>158</v>
      </c>
      <c r="AU396">
        <v>4</v>
      </c>
      <c r="AV396" t="s">
        <v>409</v>
      </c>
      <c r="AW396" t="s">
        <v>1006</v>
      </c>
      <c r="AX396" t="s">
        <v>1091</v>
      </c>
      <c r="AY396" s="19" t="s">
        <v>398</v>
      </c>
      <c r="AZ396" s="19" t="s">
        <v>398</v>
      </c>
      <c r="BA396" s="21" t="s">
        <v>404</v>
      </c>
      <c r="BB396" s="22">
        <v>42346</v>
      </c>
      <c r="BC396" s="15">
        <v>42257</v>
      </c>
      <c r="BD396" t="s">
        <v>161</v>
      </c>
      <c r="BE396">
        <v>33</v>
      </c>
      <c r="BF396">
        <v>35</v>
      </c>
      <c r="BG396">
        <v>11.22</v>
      </c>
      <c r="BH396">
        <v>7.36</v>
      </c>
      <c r="BI396">
        <v>1.1599999999999999</v>
      </c>
      <c r="BJ396">
        <v>0.58899999999999997</v>
      </c>
      <c r="BK396">
        <v>0.112</v>
      </c>
      <c r="BL396">
        <v>9.1999999999999993</v>
      </c>
      <c r="BM396">
        <f t="shared" si="28"/>
        <v>84.022824536376604</v>
      </c>
      <c r="BN396">
        <v>0.156</v>
      </c>
      <c r="BO396">
        <v>24</v>
      </c>
      <c r="BP396">
        <f t="shared" si="33"/>
        <v>7340.0582174857573</v>
      </c>
      <c r="BQ396">
        <f t="shared" si="31"/>
        <v>5984</v>
      </c>
      <c r="BR396">
        <f t="shared" si="29"/>
        <v>7.3400582174857574</v>
      </c>
      <c r="BS396">
        <f t="shared" si="29"/>
        <v>5.984</v>
      </c>
      <c r="BT396">
        <f t="shared" si="30"/>
        <v>13.324058217485756</v>
      </c>
      <c r="BU396">
        <v>3.2582524271844662</v>
      </c>
      <c r="BV396">
        <v>0.30231597283999134</v>
      </c>
      <c r="BW396">
        <v>1.4732245936187465</v>
      </c>
      <c r="BX396">
        <v>0.73234927042548714</v>
      </c>
      <c r="BY396">
        <v>0.4969017708519412</v>
      </c>
      <c r="BZ396">
        <v>0.2030818707110579</v>
      </c>
      <c r="CA396">
        <v>8.6258475084052151</v>
      </c>
      <c r="CB396">
        <v>190.20226770514714</v>
      </c>
      <c r="CC396">
        <v>63.964600129837471</v>
      </c>
      <c r="CD396">
        <v>22.139832918177223</v>
      </c>
      <c r="CE396">
        <v>3.8355450599535188</v>
      </c>
      <c r="CF396" s="25">
        <v>0.40650916104146573</v>
      </c>
      <c r="CG396" s="25">
        <v>2.8302796528447447E-2</v>
      </c>
      <c r="CH396" s="25">
        <v>0.48668508531822102</v>
      </c>
      <c r="CI396" s="25">
        <v>0.42328037135414415</v>
      </c>
      <c r="CJ396" s="25">
        <v>0.12225505024979223</v>
      </c>
      <c r="CK396" s="25">
        <v>14.388676696588124</v>
      </c>
      <c r="CL396" s="25">
        <v>54.676713741852481</v>
      </c>
      <c r="CM396" s="25">
        <v>3.780772403570829</v>
      </c>
      <c r="CN396" s="25">
        <v>162.36037505851746</v>
      </c>
      <c r="CO396" s="25">
        <v>10.103357773279575</v>
      </c>
      <c r="CP396" s="25">
        <v>1.1051873198847262</v>
      </c>
      <c r="CQ396" s="25">
        <v>0.17809798270893373</v>
      </c>
      <c r="CR396" s="25">
        <v>0.30768596010605936</v>
      </c>
      <c r="CS396" s="25">
        <v>0.1041747453149942</v>
      </c>
      <c r="CT396" s="25">
        <v>6.2227576282455274E-2</v>
      </c>
      <c r="CU396" s="25">
        <v>9.4931425929861124</v>
      </c>
      <c r="CV396" s="25">
        <v>7.8319987552556913</v>
      </c>
      <c r="CW396" s="25">
        <v>2.1572580877321204</v>
      </c>
      <c r="CX396" s="25">
        <v>55.254710981480464</v>
      </c>
      <c r="CY396" s="25">
        <v>8.9573653317538238</v>
      </c>
    </row>
    <row r="397" spans="1:103">
      <c r="A397" t="s">
        <v>177</v>
      </c>
      <c r="B397" t="s">
        <v>1090</v>
      </c>
      <c r="C397" t="s">
        <v>164</v>
      </c>
      <c r="D397" t="s">
        <v>173</v>
      </c>
      <c r="E397" t="s">
        <v>959</v>
      </c>
      <c r="F397" t="s">
        <v>215</v>
      </c>
      <c r="G397" t="s">
        <v>297</v>
      </c>
      <c r="H397">
        <v>11.015708999999999</v>
      </c>
      <c r="I397">
        <v>7.8811200000000001</v>
      </c>
      <c r="J397">
        <v>669</v>
      </c>
      <c r="K397" t="s">
        <v>127</v>
      </c>
      <c r="L397" s="18">
        <v>2.5</v>
      </c>
      <c r="M397" t="s">
        <v>364</v>
      </c>
      <c r="P397" t="s">
        <v>159</v>
      </c>
      <c r="Q397">
        <v>1000</v>
      </c>
      <c r="R397">
        <v>12500</v>
      </c>
      <c r="S397" t="s">
        <v>337</v>
      </c>
      <c r="T397">
        <v>4800</v>
      </c>
      <c r="U397" t="s">
        <v>329</v>
      </c>
      <c r="V397">
        <v>36000</v>
      </c>
      <c r="W397">
        <v>2015</v>
      </c>
      <c r="X397">
        <v>1</v>
      </c>
      <c r="Y397" s="19"/>
      <c r="Z397" s="24"/>
      <c r="AA397" s="25"/>
      <c r="AB397" s="26"/>
      <c r="AC397" s="25"/>
      <c r="AD397" s="27"/>
      <c r="AE397" s="27"/>
      <c r="AF397" s="27"/>
      <c r="AG397" s="25"/>
      <c r="AH397" s="25"/>
      <c r="AI397" s="25"/>
      <c r="AJ397" s="28"/>
      <c r="AK397" s="25"/>
      <c r="AL397" s="25"/>
      <c r="AM397" s="29"/>
      <c r="AN397" s="29"/>
      <c r="AO397" s="30"/>
      <c r="AP397" s="30"/>
      <c r="AQ397" s="31"/>
      <c r="AR397" s="28"/>
      <c r="AS397" s="28"/>
      <c r="AT397" t="s">
        <v>159</v>
      </c>
      <c r="AU397">
        <v>5</v>
      </c>
      <c r="AV397" t="s">
        <v>409</v>
      </c>
      <c r="AW397" t="s">
        <v>1006</v>
      </c>
      <c r="AX397" t="s">
        <v>1091</v>
      </c>
      <c r="AY397" s="19" t="s">
        <v>398</v>
      </c>
      <c r="AZ397" s="19" t="s">
        <v>398</v>
      </c>
      <c r="BA397" s="21" t="s">
        <v>404</v>
      </c>
      <c r="BB397" s="22">
        <v>42346</v>
      </c>
      <c r="BC397" s="15">
        <v>42257</v>
      </c>
      <c r="BD397" t="s">
        <v>161</v>
      </c>
      <c r="BE397">
        <v>34</v>
      </c>
      <c r="BF397">
        <v>33</v>
      </c>
      <c r="BG397">
        <v>11.22</v>
      </c>
      <c r="BH397">
        <v>6.96</v>
      </c>
      <c r="BI397">
        <v>1.34</v>
      </c>
      <c r="BJ397">
        <v>0.48399999999999999</v>
      </c>
      <c r="BK397">
        <v>0.128</v>
      </c>
      <c r="BL397">
        <v>9.8000000000000007</v>
      </c>
      <c r="BM397">
        <f t="shared" si="28"/>
        <v>79.084967320261441</v>
      </c>
      <c r="BN397">
        <v>0.14699999999999999</v>
      </c>
      <c r="BO397">
        <v>24</v>
      </c>
      <c r="BP397">
        <f t="shared" si="33"/>
        <v>6490.0535691400746</v>
      </c>
      <c r="BQ397">
        <f t="shared" si="31"/>
        <v>5984</v>
      </c>
      <c r="BR397">
        <f t="shared" si="29"/>
        <v>6.4900535691400743</v>
      </c>
      <c r="BS397">
        <f t="shared" si="29"/>
        <v>5.984</v>
      </c>
      <c r="BT397">
        <f t="shared" si="30"/>
        <v>12.474053569140075</v>
      </c>
      <c r="BU397">
        <v>2.5644230769230769</v>
      </c>
      <c r="BV397">
        <v>0.27211010332190538</v>
      </c>
      <c r="BW397">
        <v>2.2623082083125792</v>
      </c>
      <c r="BX397">
        <v>0.60799854437938561</v>
      </c>
      <c r="BY397">
        <v>0.25840924645532742</v>
      </c>
      <c r="BZ397">
        <v>0.18424741230912919</v>
      </c>
      <c r="CA397">
        <v>7.2150480077658399</v>
      </c>
      <c r="CB397">
        <v>172.73932430661233</v>
      </c>
      <c r="CC397">
        <v>71.314094185983024</v>
      </c>
      <c r="CD397">
        <v>19.903918985731895</v>
      </c>
      <c r="CE397">
        <v>3.4028828803125606</v>
      </c>
      <c r="CF397" s="25">
        <v>0.61111111111111116</v>
      </c>
      <c r="CG397" s="25">
        <v>4.3994252873563212E-2</v>
      </c>
      <c r="CH397" s="25">
        <v>1.0728022922002947</v>
      </c>
      <c r="CI397" s="25">
        <v>0.56929666010917379</v>
      </c>
      <c r="CJ397" s="25">
        <v>0.12397695236598649</v>
      </c>
      <c r="CK397" s="25">
        <v>30.906447538224711</v>
      </c>
      <c r="CL397" s="25">
        <v>129.70533004674473</v>
      </c>
      <c r="CM397" s="25">
        <v>7.9207823894136151</v>
      </c>
      <c r="CN397" s="25">
        <v>229.57950928150822</v>
      </c>
      <c r="CO397" s="25">
        <v>8.953837932238045</v>
      </c>
      <c r="CP397" s="25">
        <v>1.1902277039848199</v>
      </c>
      <c r="CQ397" s="25">
        <v>0.19492409867172678</v>
      </c>
      <c r="CR397" s="25">
        <v>0.32742075292446776</v>
      </c>
      <c r="CS397" s="25">
        <v>0.14273790711952639</v>
      </c>
      <c r="CT397" s="25">
        <v>6.1970304763135982E-2</v>
      </c>
      <c r="CU397" s="25">
        <v>12.275233618390093</v>
      </c>
      <c r="CV397" s="25">
        <v>7.9624042193490778</v>
      </c>
      <c r="CW397" s="25">
        <v>1.2687395922771647</v>
      </c>
      <c r="CX397" s="25">
        <v>9.0105428283957849</v>
      </c>
      <c r="CY397" s="25">
        <v>10.701290176530517</v>
      </c>
    </row>
    <row r="398" spans="1:103">
      <c r="A398" t="s">
        <v>177</v>
      </c>
      <c r="B398" t="s">
        <v>1090</v>
      </c>
      <c r="C398" t="s">
        <v>164</v>
      </c>
      <c r="D398" t="s">
        <v>173</v>
      </c>
      <c r="E398" t="s">
        <v>959</v>
      </c>
      <c r="F398" t="s">
        <v>215</v>
      </c>
      <c r="G398" t="s">
        <v>297</v>
      </c>
      <c r="H398">
        <v>11.015708999999999</v>
      </c>
      <c r="I398">
        <v>7.8811200000000001</v>
      </c>
      <c r="J398">
        <v>669</v>
      </c>
      <c r="K398" t="s">
        <v>127</v>
      </c>
      <c r="L398" s="18">
        <v>2.5</v>
      </c>
      <c r="M398" t="s">
        <v>364</v>
      </c>
      <c r="P398" t="s">
        <v>159</v>
      </c>
      <c r="Q398">
        <v>1000</v>
      </c>
      <c r="R398">
        <v>12500</v>
      </c>
      <c r="S398" t="s">
        <v>337</v>
      </c>
      <c r="T398">
        <v>4800</v>
      </c>
      <c r="U398" t="s">
        <v>329</v>
      </c>
      <c r="V398">
        <v>36000</v>
      </c>
      <c r="W398">
        <v>2015</v>
      </c>
      <c r="X398">
        <v>1</v>
      </c>
      <c r="Y398" s="19"/>
      <c r="Z398" s="24"/>
      <c r="AA398" s="25"/>
      <c r="AB398" s="26"/>
      <c r="AC398" s="25"/>
      <c r="AD398" s="27"/>
      <c r="AE398" s="27"/>
      <c r="AF398" s="27"/>
      <c r="AG398" s="25"/>
      <c r="AH398" s="25"/>
      <c r="AI398" s="25"/>
      <c r="AJ398" s="28"/>
      <c r="AK398" s="25"/>
      <c r="AL398" s="25"/>
      <c r="AM398" s="29"/>
      <c r="AN398" s="29"/>
      <c r="AO398" s="30"/>
      <c r="AP398" s="30"/>
      <c r="AQ398" s="31"/>
      <c r="AR398" s="28"/>
      <c r="AS398" s="28"/>
      <c r="AT398" t="s">
        <v>160</v>
      </c>
      <c r="AU398">
        <v>6</v>
      </c>
      <c r="AV398" t="s">
        <v>409</v>
      </c>
      <c r="AW398" t="s">
        <v>1006</v>
      </c>
      <c r="AX398" t="s">
        <v>1091</v>
      </c>
      <c r="AY398" s="19" t="s">
        <v>398</v>
      </c>
      <c r="AZ398" s="19" t="s">
        <v>398</v>
      </c>
      <c r="BA398" s="21" t="s">
        <v>404</v>
      </c>
      <c r="BB398" s="22">
        <v>42346</v>
      </c>
      <c r="BC398" s="15">
        <v>42257</v>
      </c>
      <c r="BD398" t="s">
        <v>161</v>
      </c>
      <c r="BE398">
        <v>34</v>
      </c>
      <c r="BF398">
        <v>34</v>
      </c>
      <c r="BG398">
        <v>13.06</v>
      </c>
      <c r="BH398">
        <v>7.2</v>
      </c>
      <c r="BI398">
        <v>1.2</v>
      </c>
      <c r="BJ398">
        <v>0.46200000000000002</v>
      </c>
      <c r="BK398">
        <v>6.9000000000000006E-2</v>
      </c>
      <c r="BL398">
        <v>9.6999999999999993</v>
      </c>
      <c r="BM398">
        <f t="shared" si="28"/>
        <v>87.005649717514117</v>
      </c>
      <c r="BN398">
        <v>0.31900000000000001</v>
      </c>
      <c r="BO398">
        <v>25</v>
      </c>
      <c r="BP398">
        <f t="shared" si="33"/>
        <v>7394.4566301096702</v>
      </c>
      <c r="BQ398">
        <f t="shared" si="31"/>
        <v>6965.333333333333</v>
      </c>
      <c r="BR398">
        <f t="shared" si="29"/>
        <v>7.3944566301096701</v>
      </c>
      <c r="BS398">
        <f t="shared" si="29"/>
        <v>6.9653333333333327</v>
      </c>
      <c r="BT398">
        <f t="shared" si="30"/>
        <v>14.359789963443003</v>
      </c>
      <c r="BU398">
        <v>2.7418300653594772</v>
      </c>
      <c r="BV398">
        <v>0.29753752508016451</v>
      </c>
      <c r="BW398">
        <v>2.6337376748099546</v>
      </c>
      <c r="BX398">
        <v>0.53128294937350007</v>
      </c>
      <c r="BY398">
        <v>0.33079044980454347</v>
      </c>
      <c r="BZ398">
        <v>0.21475997783355755</v>
      </c>
      <c r="CA398">
        <v>5.7335385197071922</v>
      </c>
      <c r="CB398">
        <v>164.5601175749398</v>
      </c>
      <c r="CC398">
        <v>55.901714887816169</v>
      </c>
      <c r="CD398">
        <v>17.627817820734137</v>
      </c>
      <c r="CE398">
        <v>59.041617413438885</v>
      </c>
      <c r="CF398" s="25">
        <v>0.74649859943977592</v>
      </c>
      <c r="CG398" s="25">
        <v>5.7002801120448192E-2</v>
      </c>
      <c r="CH398" s="25">
        <v>1.0681062844780818</v>
      </c>
      <c r="CI398" s="25">
        <v>0.35355386001446781</v>
      </c>
      <c r="CJ398" s="25">
        <v>5.989320508188551E-2</v>
      </c>
      <c r="CK398" s="25">
        <v>22.246071960744626</v>
      </c>
      <c r="CL398" s="25">
        <v>43.45886930123195</v>
      </c>
      <c r="CM398" s="25">
        <v>3.7699392448213427</v>
      </c>
      <c r="CN398" s="25">
        <v>131.82149526497682</v>
      </c>
      <c r="CO398" s="25">
        <v>12.604429403898136</v>
      </c>
      <c r="CP398" s="25">
        <v>0.98031496062992152</v>
      </c>
      <c r="CQ398" s="25">
        <v>0.20039370078740157</v>
      </c>
      <c r="CR398" s="25">
        <v>0.31235014825436647</v>
      </c>
      <c r="CS398" s="25">
        <v>0.14252851165675937</v>
      </c>
      <c r="CT398" s="25">
        <v>5.8014459016890944E-2</v>
      </c>
      <c r="CU398" s="25">
        <v>11.385876066787651</v>
      </c>
      <c r="CV398" s="25">
        <v>14.521484350005185</v>
      </c>
      <c r="CW398" s="25">
        <v>2.1899597995754925</v>
      </c>
      <c r="CX398" s="25">
        <v>8.9973244281585298</v>
      </c>
      <c r="CY398" s="25">
        <v>7.5049645281975046</v>
      </c>
    </row>
    <row r="399" spans="1:103">
      <c r="A399" t="s">
        <v>177</v>
      </c>
      <c r="B399" t="s">
        <v>1090</v>
      </c>
      <c r="C399" t="s">
        <v>164</v>
      </c>
      <c r="D399" t="s">
        <v>173</v>
      </c>
      <c r="E399" t="s">
        <v>959</v>
      </c>
      <c r="F399" t="s">
        <v>216</v>
      </c>
      <c r="G399" t="s">
        <v>298</v>
      </c>
      <c r="H399">
        <v>11.01717</v>
      </c>
      <c r="I399">
        <v>7.8768399999999996</v>
      </c>
      <c r="J399">
        <v>672</v>
      </c>
      <c r="K399" t="s">
        <v>128</v>
      </c>
      <c r="L399" s="18">
        <v>3.5</v>
      </c>
      <c r="M399" t="s">
        <v>364</v>
      </c>
      <c r="N399" t="s">
        <v>330</v>
      </c>
      <c r="O399">
        <v>800</v>
      </c>
      <c r="P399" t="s">
        <v>365</v>
      </c>
      <c r="Q399" t="s">
        <v>368</v>
      </c>
      <c r="R399">
        <v>14500</v>
      </c>
      <c r="S399" t="s">
        <v>337</v>
      </c>
      <c r="T399">
        <v>8100</v>
      </c>
      <c r="U399" t="s">
        <v>329</v>
      </c>
      <c r="V399">
        <v>62000</v>
      </c>
      <c r="W399">
        <v>2015</v>
      </c>
      <c r="X399">
        <v>1</v>
      </c>
      <c r="Y399" s="19" t="s">
        <v>398</v>
      </c>
      <c r="Z399" s="24">
        <v>6.1</v>
      </c>
      <c r="AA399" s="32">
        <v>1.2244236398252093</v>
      </c>
      <c r="AB399" s="26">
        <v>5.7021286600198416E-2</v>
      </c>
      <c r="AC399" s="25">
        <v>20.693100000000001</v>
      </c>
      <c r="AD399" s="27">
        <v>38.400000000000006</v>
      </c>
      <c r="AE399" s="27">
        <v>43.199999999999996</v>
      </c>
      <c r="AF399" s="27">
        <v>18.399999999999999</v>
      </c>
      <c r="AG399" s="25">
        <v>2.4376724449600076</v>
      </c>
      <c r="AH399" s="25">
        <v>0.65298736317517159</v>
      </c>
      <c r="AI399" s="25">
        <v>0.29556590584799303</v>
      </c>
      <c r="AJ399" s="28">
        <v>7.7414811849190843E-2</v>
      </c>
      <c r="AK399" s="25">
        <v>0</v>
      </c>
      <c r="AL399" s="25">
        <f t="shared" si="32"/>
        <v>3.4636405258323628</v>
      </c>
      <c r="AM399" s="29">
        <v>20.735639432552784</v>
      </c>
      <c r="AN399" s="29">
        <v>1.6290387995133151</v>
      </c>
      <c r="AO399" s="30">
        <v>18.194924953621442</v>
      </c>
      <c r="AP399" s="30">
        <v>223.14293395283718</v>
      </c>
      <c r="AQ399" s="31">
        <v>1.6227857551343137</v>
      </c>
      <c r="AR399" s="28">
        <v>1.4922299999999999E-2</v>
      </c>
      <c r="AS399" s="28">
        <v>6.6574099999999996</v>
      </c>
      <c r="AT399" t="s">
        <v>155</v>
      </c>
      <c r="AU399">
        <v>1</v>
      </c>
      <c r="AV399" t="s">
        <v>409</v>
      </c>
      <c r="AW399" t="s">
        <v>1006</v>
      </c>
      <c r="AX399" t="s">
        <v>1091</v>
      </c>
      <c r="AY399" s="19" t="s">
        <v>398</v>
      </c>
      <c r="AZ399" s="19" t="s">
        <v>398</v>
      </c>
      <c r="BA399" s="21" t="s">
        <v>404</v>
      </c>
      <c r="BB399" s="22">
        <v>42346</v>
      </c>
      <c r="BC399" s="15">
        <v>42257</v>
      </c>
      <c r="BD399" t="s">
        <v>161</v>
      </c>
      <c r="BE399">
        <v>43</v>
      </c>
      <c r="BF399">
        <v>34</v>
      </c>
      <c r="BG399">
        <v>10.66</v>
      </c>
      <c r="BH399">
        <v>4.24</v>
      </c>
      <c r="BI399">
        <v>0.88</v>
      </c>
      <c r="BJ399">
        <v>0.40600000000000003</v>
      </c>
      <c r="BK399">
        <v>7.5999999999999998E-2</v>
      </c>
      <c r="BL399">
        <v>9.4</v>
      </c>
      <c r="BM399">
        <f t="shared" si="28"/>
        <v>84.232365145228215</v>
      </c>
      <c r="BN399">
        <v>0.191</v>
      </c>
      <c r="BO399">
        <v>22</v>
      </c>
      <c r="BP399">
        <f t="shared" si="33"/>
        <v>4229.7199576926205</v>
      </c>
      <c r="BQ399">
        <f t="shared" si="31"/>
        <v>5685.333333333333</v>
      </c>
      <c r="BR399">
        <f t="shared" si="29"/>
        <v>4.2297199576926205</v>
      </c>
      <c r="BS399">
        <f t="shared" si="29"/>
        <v>5.6853333333333333</v>
      </c>
      <c r="BT399">
        <f t="shared" si="30"/>
        <v>9.9150532910259539</v>
      </c>
      <c r="BU399">
        <v>2.4788602941176472</v>
      </c>
      <c r="BV399">
        <v>0.19289341776306768</v>
      </c>
      <c r="BW399">
        <v>2.2059159882652102</v>
      </c>
      <c r="BX399">
        <v>0.44028124813340119</v>
      </c>
      <c r="BY399">
        <v>0.17749039752200191</v>
      </c>
      <c r="BZ399">
        <v>0.1528613854561644</v>
      </c>
      <c r="CA399">
        <v>7.4085266785625343</v>
      </c>
      <c r="CB399">
        <v>159.26423432340616</v>
      </c>
      <c r="CC399">
        <v>42.817108919663987</v>
      </c>
      <c r="CD399">
        <v>14.379831623282703</v>
      </c>
      <c r="CE399">
        <v>3.0432918855172257</v>
      </c>
      <c r="CF399" s="25">
        <v>0.37556650246305417</v>
      </c>
      <c r="CG399" s="25">
        <v>3.2940886699507385E-2</v>
      </c>
      <c r="CH399" s="25">
        <v>0.71294982432468479</v>
      </c>
      <c r="CI399" s="25">
        <v>0.35886659373257179</v>
      </c>
      <c r="CJ399" s="25">
        <v>9.2274423950470225E-2</v>
      </c>
      <c r="CK399" s="25">
        <v>36.808209759082644</v>
      </c>
      <c r="CL399" s="25">
        <v>55.33930115995539</v>
      </c>
      <c r="CM399" s="25">
        <v>3.8265888408414401</v>
      </c>
      <c r="CN399" s="25">
        <v>133.80233208185237</v>
      </c>
      <c r="CO399" s="25">
        <v>7.6436302161805196</v>
      </c>
      <c r="CP399" s="25">
        <v>0.81871921182266016</v>
      </c>
      <c r="CQ399" s="25">
        <v>0.1952216748768473</v>
      </c>
      <c r="CR399" s="25">
        <v>0.32361722046067914</v>
      </c>
      <c r="CS399" s="25">
        <v>0.28686476556524315</v>
      </c>
      <c r="CT399" s="25">
        <v>4.1010251904187535E-2</v>
      </c>
      <c r="CU399" s="25">
        <v>8.670533388997784</v>
      </c>
      <c r="CV399" s="25">
        <v>11.117887805310982</v>
      </c>
      <c r="CW399" s="25">
        <v>2.1676998016127214</v>
      </c>
      <c r="CX399" s="25">
        <v>8.9058705012508188</v>
      </c>
      <c r="CY399" s="25">
        <v>10.576977028303638</v>
      </c>
    </row>
    <row r="400" spans="1:103">
      <c r="A400" t="s">
        <v>177</v>
      </c>
      <c r="B400" t="s">
        <v>1090</v>
      </c>
      <c r="C400" t="s">
        <v>164</v>
      </c>
      <c r="D400" t="s">
        <v>173</v>
      </c>
      <c r="E400" t="s">
        <v>959</v>
      </c>
      <c r="F400" t="s">
        <v>216</v>
      </c>
      <c r="G400" t="s">
        <v>298</v>
      </c>
      <c r="H400">
        <v>11.01717</v>
      </c>
      <c r="I400">
        <v>7.8768399999999996</v>
      </c>
      <c r="J400">
        <v>672</v>
      </c>
      <c r="K400" t="s">
        <v>128</v>
      </c>
      <c r="L400" s="18">
        <v>3.5</v>
      </c>
      <c r="M400" t="s">
        <v>364</v>
      </c>
      <c r="N400" t="s">
        <v>330</v>
      </c>
      <c r="O400">
        <v>800</v>
      </c>
      <c r="P400" t="s">
        <v>365</v>
      </c>
      <c r="Q400" t="s">
        <v>368</v>
      </c>
      <c r="R400">
        <v>14500</v>
      </c>
      <c r="S400" t="s">
        <v>337</v>
      </c>
      <c r="T400">
        <v>8100</v>
      </c>
      <c r="U400" t="s">
        <v>329</v>
      </c>
      <c r="V400">
        <v>62000</v>
      </c>
      <c r="W400">
        <v>2015</v>
      </c>
      <c r="X400">
        <v>1</v>
      </c>
      <c r="Y400" s="19"/>
      <c r="Z400" s="24"/>
      <c r="AA400" s="25"/>
      <c r="AB400" s="26"/>
      <c r="AC400" s="25"/>
      <c r="AD400" s="27"/>
      <c r="AE400" s="27"/>
      <c r="AF400" s="27"/>
      <c r="AG400" s="25"/>
      <c r="AH400" s="25"/>
      <c r="AI400" s="25"/>
      <c r="AJ400" s="28"/>
      <c r="AK400" s="25"/>
      <c r="AL400" s="25"/>
      <c r="AM400" s="29"/>
      <c r="AN400" s="29"/>
      <c r="AO400" s="30"/>
      <c r="AP400" s="30"/>
      <c r="AQ400" s="31"/>
      <c r="AR400" s="28"/>
      <c r="AS400" s="28"/>
      <c r="AT400" t="s">
        <v>156</v>
      </c>
      <c r="AU400">
        <v>2</v>
      </c>
      <c r="AV400" t="s">
        <v>409</v>
      </c>
      <c r="AW400" t="s">
        <v>1006</v>
      </c>
      <c r="AX400" t="s">
        <v>1091</v>
      </c>
      <c r="AY400" s="19" t="s">
        <v>398</v>
      </c>
      <c r="AZ400" s="19" t="s">
        <v>398</v>
      </c>
      <c r="BA400" s="21" t="s">
        <v>404</v>
      </c>
      <c r="BB400" s="22">
        <v>42346</v>
      </c>
      <c r="BC400" s="15">
        <v>42257</v>
      </c>
      <c r="BD400" t="s">
        <v>161</v>
      </c>
      <c r="BE400">
        <v>44</v>
      </c>
      <c r="BF400">
        <v>45</v>
      </c>
      <c r="BG400">
        <v>9.84</v>
      </c>
      <c r="BH400">
        <v>4.4800000000000004</v>
      </c>
      <c r="BI400">
        <v>0.64</v>
      </c>
      <c r="BJ400">
        <v>0.28899999999999998</v>
      </c>
      <c r="BK400">
        <v>6.4000000000000001E-2</v>
      </c>
      <c r="BL400">
        <v>8.9</v>
      </c>
      <c r="BM400">
        <f t="shared" si="28"/>
        <v>81.869688385269129</v>
      </c>
      <c r="BN400">
        <v>0.20399999999999999</v>
      </c>
      <c r="BO400">
        <v>16</v>
      </c>
      <c r="BP400">
        <f t="shared" si="33"/>
        <v>4367.7532263141338</v>
      </c>
      <c r="BQ400">
        <f t="shared" si="31"/>
        <v>5247.9999999999991</v>
      </c>
      <c r="BR400">
        <f t="shared" si="29"/>
        <v>4.3677532263141341</v>
      </c>
      <c r="BS400">
        <f t="shared" si="29"/>
        <v>5.2479999999999993</v>
      </c>
      <c r="BT400">
        <f t="shared" si="30"/>
        <v>9.6157532263141334</v>
      </c>
      <c r="CF400" s="25">
        <v>0.43174676524953787</v>
      </c>
      <c r="CG400" s="25">
        <v>4.0914972273567461E-2</v>
      </c>
      <c r="CH400" s="25">
        <v>0.80508310883996936</v>
      </c>
      <c r="CI400" s="25">
        <v>0.49034164860955037</v>
      </c>
      <c r="CJ400" s="25">
        <v>0.16665693194515835</v>
      </c>
      <c r="CK400" s="25">
        <v>39.943899950048177</v>
      </c>
      <c r="CL400" s="25">
        <v>71.130005570053243</v>
      </c>
      <c r="CM400" s="25">
        <v>3.7663419745495665</v>
      </c>
      <c r="CN400" s="25">
        <v>161.74067897050784</v>
      </c>
      <c r="CO400" s="25">
        <v>22.563814027508833</v>
      </c>
      <c r="CP400" s="25">
        <v>0.74655511811023623</v>
      </c>
      <c r="CQ400" s="25">
        <v>0.21751968503937011</v>
      </c>
      <c r="CR400" s="25">
        <v>0.20506223657653444</v>
      </c>
      <c r="CS400" s="25">
        <v>0.25571344882273428</v>
      </c>
      <c r="CT400" s="25">
        <v>5.9946081309889328E-2</v>
      </c>
      <c r="CU400" s="25">
        <v>10.626806169719696</v>
      </c>
      <c r="CV400" s="25">
        <v>14.67940459503737</v>
      </c>
      <c r="CW400" s="25">
        <v>3.147333854740753</v>
      </c>
      <c r="CX400" s="25">
        <v>9.0951697753752807</v>
      </c>
      <c r="CY400" s="25">
        <v>12.415860007625819</v>
      </c>
    </row>
    <row r="401" spans="1:103">
      <c r="A401" t="s">
        <v>177</v>
      </c>
      <c r="B401" t="s">
        <v>1090</v>
      </c>
      <c r="C401" t="s">
        <v>164</v>
      </c>
      <c r="D401" t="s">
        <v>173</v>
      </c>
      <c r="E401" t="s">
        <v>959</v>
      </c>
      <c r="F401" t="s">
        <v>216</v>
      </c>
      <c r="G401" t="s">
        <v>298</v>
      </c>
      <c r="H401">
        <v>11.01717</v>
      </c>
      <c r="I401">
        <v>7.8768399999999996</v>
      </c>
      <c r="J401">
        <v>672</v>
      </c>
      <c r="K401" t="s">
        <v>128</v>
      </c>
      <c r="L401" s="18">
        <v>3.5</v>
      </c>
      <c r="M401" t="s">
        <v>364</v>
      </c>
      <c r="N401" t="s">
        <v>330</v>
      </c>
      <c r="O401">
        <v>800</v>
      </c>
      <c r="P401" t="s">
        <v>365</v>
      </c>
      <c r="Q401" t="s">
        <v>368</v>
      </c>
      <c r="R401">
        <v>14500</v>
      </c>
      <c r="S401" t="s">
        <v>337</v>
      </c>
      <c r="T401">
        <v>8100</v>
      </c>
      <c r="U401" t="s">
        <v>329</v>
      </c>
      <c r="V401">
        <v>62000</v>
      </c>
      <c r="W401">
        <v>2015</v>
      </c>
      <c r="X401">
        <v>1</v>
      </c>
      <c r="Y401" s="19"/>
      <c r="Z401" s="24"/>
      <c r="AA401" s="25"/>
      <c r="AB401" s="26"/>
      <c r="AC401" s="25"/>
      <c r="AD401" s="27"/>
      <c r="AE401" s="27"/>
      <c r="AF401" s="27"/>
      <c r="AG401" s="25"/>
      <c r="AH401" s="25"/>
      <c r="AI401" s="25"/>
      <c r="AJ401" s="28"/>
      <c r="AK401" s="25"/>
      <c r="AL401" s="25"/>
      <c r="AM401" s="29"/>
      <c r="AN401" s="29"/>
      <c r="AO401" s="30"/>
      <c r="AP401" s="30"/>
      <c r="AQ401" s="31"/>
      <c r="AR401" s="28"/>
      <c r="AS401" s="28"/>
      <c r="AT401" t="s">
        <v>157</v>
      </c>
      <c r="AU401">
        <v>3</v>
      </c>
      <c r="AV401" t="s">
        <v>409</v>
      </c>
      <c r="AW401" t="s">
        <v>1006</v>
      </c>
      <c r="AX401" t="s">
        <v>1091</v>
      </c>
      <c r="AY401" s="19" t="s">
        <v>398</v>
      </c>
      <c r="AZ401" s="19" t="s">
        <v>398</v>
      </c>
      <c r="BA401" s="21" t="s">
        <v>404</v>
      </c>
      <c r="BB401" s="22">
        <v>42346</v>
      </c>
      <c r="BC401" s="15">
        <v>42257</v>
      </c>
      <c r="BD401" t="s">
        <v>161</v>
      </c>
      <c r="BE401">
        <v>37</v>
      </c>
      <c r="BF401">
        <v>40</v>
      </c>
      <c r="BG401">
        <v>9.68</v>
      </c>
      <c r="BH401">
        <v>6.4</v>
      </c>
      <c r="BI401">
        <v>1.18</v>
      </c>
      <c r="BJ401">
        <v>0.59199999999999997</v>
      </c>
      <c r="BK401">
        <v>6.2E-2</v>
      </c>
      <c r="BL401">
        <v>8.6999999999999993</v>
      </c>
      <c r="BM401">
        <f t="shared" si="28"/>
        <v>90.519877675840988</v>
      </c>
      <c r="BN401">
        <v>0.14699999999999999</v>
      </c>
      <c r="BO401">
        <v>16</v>
      </c>
      <c r="BP401">
        <f t="shared" si="33"/>
        <v>6914.0620815094635</v>
      </c>
      <c r="BQ401">
        <f t="shared" si="31"/>
        <v>5162.6666666666661</v>
      </c>
      <c r="BR401">
        <f t="shared" si="29"/>
        <v>6.9140620815094636</v>
      </c>
      <c r="BS401">
        <f t="shared" si="29"/>
        <v>5.1626666666666656</v>
      </c>
      <c r="BT401">
        <f t="shared" si="30"/>
        <v>12.07672874817613</v>
      </c>
      <c r="BU401">
        <v>3.0189035916824198</v>
      </c>
      <c r="BV401">
        <v>0.27256840720204456</v>
      </c>
      <c r="BW401">
        <v>2.2785436719291727</v>
      </c>
      <c r="BX401">
        <v>0.62738177186877375</v>
      </c>
      <c r="BY401">
        <v>0.19734258395214474</v>
      </c>
      <c r="BZ401">
        <v>0.20915167285717948</v>
      </c>
      <c r="CA401">
        <v>9.1960606684485082</v>
      </c>
      <c r="CB401">
        <v>171.7757919944159</v>
      </c>
      <c r="CC401">
        <v>83.344842637344087</v>
      </c>
      <c r="CD401">
        <v>13.818375959182546</v>
      </c>
      <c r="CE401">
        <v>19.94198725431302</v>
      </c>
      <c r="CF401" s="25">
        <v>0.67046490428441208</v>
      </c>
      <c r="CG401" s="25">
        <v>3.553783044667274E-2</v>
      </c>
      <c r="CH401" s="25">
        <v>1.149364085778029</v>
      </c>
      <c r="CI401" s="25">
        <v>0.42511275391411879</v>
      </c>
      <c r="CJ401" s="25">
        <v>0.23501959599382205</v>
      </c>
      <c r="CK401" s="25">
        <v>14.003715507990108</v>
      </c>
      <c r="CL401" s="25">
        <v>99.940015596274236</v>
      </c>
      <c r="CM401" s="25">
        <v>7.8445843866294531</v>
      </c>
      <c r="CN401" s="25">
        <v>261.38802504172355</v>
      </c>
      <c r="CO401" s="25">
        <v>34.999159949927538</v>
      </c>
      <c r="CP401" s="25">
        <v>1.0746965452847805</v>
      </c>
      <c r="CQ401" s="25">
        <v>0.19607843137254902</v>
      </c>
      <c r="CR401" s="25">
        <v>0.33033259756510042</v>
      </c>
      <c r="CS401" s="25">
        <v>0.14400731538442338</v>
      </c>
      <c r="CT401" s="25">
        <v>5.2140049835063269E-2</v>
      </c>
      <c r="CU401" s="25">
        <v>7.9618096626648676</v>
      </c>
      <c r="CV401" s="25">
        <v>14.672151924782906</v>
      </c>
      <c r="CW401" s="25">
        <v>2.2126817144920365</v>
      </c>
      <c r="CX401" s="25">
        <v>9.0906761144190682</v>
      </c>
      <c r="CY401" s="25">
        <v>14.027293079830079</v>
      </c>
    </row>
    <row r="402" spans="1:103">
      <c r="A402" t="s">
        <v>177</v>
      </c>
      <c r="B402" t="s">
        <v>1090</v>
      </c>
      <c r="C402" t="s">
        <v>164</v>
      </c>
      <c r="D402" t="s">
        <v>173</v>
      </c>
      <c r="E402" t="s">
        <v>959</v>
      </c>
      <c r="F402" t="s">
        <v>216</v>
      </c>
      <c r="G402" t="s">
        <v>298</v>
      </c>
      <c r="H402">
        <v>11.01717</v>
      </c>
      <c r="I402">
        <v>7.8768399999999996</v>
      </c>
      <c r="J402">
        <v>672</v>
      </c>
      <c r="K402" t="s">
        <v>128</v>
      </c>
      <c r="L402" s="18">
        <v>3.5</v>
      </c>
      <c r="M402" t="s">
        <v>364</v>
      </c>
      <c r="N402" t="s">
        <v>330</v>
      </c>
      <c r="O402">
        <v>800</v>
      </c>
      <c r="P402" t="s">
        <v>365</v>
      </c>
      <c r="Q402" t="s">
        <v>368</v>
      </c>
      <c r="R402">
        <v>14500</v>
      </c>
      <c r="S402" t="s">
        <v>337</v>
      </c>
      <c r="T402">
        <v>8100</v>
      </c>
      <c r="U402" t="s">
        <v>329</v>
      </c>
      <c r="V402">
        <v>62000</v>
      </c>
      <c r="W402">
        <v>2015</v>
      </c>
      <c r="X402">
        <v>1</v>
      </c>
      <c r="Y402" s="19"/>
      <c r="Z402" s="24"/>
      <c r="AA402" s="25"/>
      <c r="AB402" s="26"/>
      <c r="AC402" s="25"/>
      <c r="AD402" s="27"/>
      <c r="AE402" s="27"/>
      <c r="AF402" s="27"/>
      <c r="AG402" s="25"/>
      <c r="AH402" s="25"/>
      <c r="AI402" s="25"/>
      <c r="AJ402" s="28"/>
      <c r="AK402" s="25"/>
      <c r="AL402" s="25"/>
      <c r="AM402" s="29"/>
      <c r="AN402" s="29"/>
      <c r="AO402" s="30"/>
      <c r="AP402" s="30"/>
      <c r="AQ402" s="31"/>
      <c r="AR402" s="28"/>
      <c r="AS402" s="28"/>
      <c r="AT402" t="s">
        <v>158</v>
      </c>
      <c r="AU402">
        <v>4</v>
      </c>
      <c r="AV402" t="s">
        <v>409</v>
      </c>
      <c r="AW402" t="s">
        <v>1006</v>
      </c>
      <c r="AX402" t="s">
        <v>1091</v>
      </c>
      <c r="AY402" s="19" t="s">
        <v>398</v>
      </c>
      <c r="AZ402" s="19" t="s">
        <v>398</v>
      </c>
      <c r="BA402" s="21" t="s">
        <v>404</v>
      </c>
      <c r="BB402" s="22">
        <v>42346</v>
      </c>
      <c r="BC402" s="15">
        <v>42257</v>
      </c>
      <c r="BD402" t="s">
        <v>161</v>
      </c>
      <c r="BE402">
        <v>37</v>
      </c>
      <c r="BF402">
        <v>36</v>
      </c>
      <c r="BG402">
        <v>11.52</v>
      </c>
      <c r="BH402">
        <v>6.82</v>
      </c>
      <c r="BI402">
        <v>1</v>
      </c>
      <c r="BJ402">
        <v>0.57399999999999995</v>
      </c>
      <c r="BK402">
        <v>0.13</v>
      </c>
      <c r="BL402">
        <v>9.6999999999999993</v>
      </c>
      <c r="BM402">
        <f t="shared" si="28"/>
        <v>81.534090909090907</v>
      </c>
      <c r="BN402">
        <v>0.34899999999999998</v>
      </c>
      <c r="BO402">
        <v>24</v>
      </c>
      <c r="BP402">
        <f t="shared" si="33"/>
        <v>6563.7181372549012</v>
      </c>
      <c r="BQ402">
        <f t="shared" si="31"/>
        <v>6143.9999999999991</v>
      </c>
      <c r="BR402">
        <f t="shared" si="29"/>
        <v>6.5637181372549014</v>
      </c>
      <c r="BS402">
        <f t="shared" si="29"/>
        <v>6.1439999999999992</v>
      </c>
      <c r="BT402">
        <f t="shared" si="30"/>
        <v>12.707718137254901</v>
      </c>
      <c r="BU402">
        <v>2.2722634508348794</v>
      </c>
      <c r="BV402">
        <v>0.21844248516828527</v>
      </c>
      <c r="BW402">
        <v>2.2536557959512216</v>
      </c>
      <c r="BX402">
        <v>0.5058407055182601</v>
      </c>
      <c r="BY402">
        <v>0.17652387174501577</v>
      </c>
      <c r="BZ402">
        <v>0.15805699836660245</v>
      </c>
      <c r="CA402">
        <v>6.2469276897593211</v>
      </c>
      <c r="CB402">
        <v>148.09668519937594</v>
      </c>
      <c r="CC402">
        <v>26.604659704776385</v>
      </c>
      <c r="CD402">
        <v>11.071570712269887</v>
      </c>
      <c r="CE402">
        <v>3.7987760819693959</v>
      </c>
      <c r="CF402" s="25">
        <v>1.4542020774315392</v>
      </c>
      <c r="CG402" s="25">
        <v>3.7101038715769606E-2</v>
      </c>
      <c r="CH402" s="25">
        <v>0.79663297827572266</v>
      </c>
      <c r="CI402" s="25">
        <v>0.52768730986839818</v>
      </c>
      <c r="CJ402" s="25">
        <v>0.10891611644896369</v>
      </c>
      <c r="CK402" s="25">
        <v>19.027845528774815</v>
      </c>
      <c r="CL402" s="25">
        <v>114.79084499716221</v>
      </c>
      <c r="CM402" s="25">
        <v>3.9157999894126445</v>
      </c>
      <c r="CN402" s="25">
        <v>269.55640082427743</v>
      </c>
      <c r="CO402" s="25">
        <v>14.400635210708344</v>
      </c>
      <c r="CP402" s="25">
        <v>0.91642924976258311</v>
      </c>
      <c r="CQ402" s="25">
        <v>0.19335232668566002</v>
      </c>
      <c r="CR402" s="25">
        <v>0.39047040790492465</v>
      </c>
      <c r="CS402" s="25">
        <v>0.14176595639011327</v>
      </c>
      <c r="CT402" s="25">
        <v>5.5149121266781648E-2</v>
      </c>
      <c r="CU402" s="25">
        <v>13.91892825092329</v>
      </c>
      <c r="CV402" s="25">
        <v>17.723670858888706</v>
      </c>
      <c r="CW402" s="25">
        <v>2.1782430885855457</v>
      </c>
      <c r="CX402" s="25">
        <v>18.314411135990895</v>
      </c>
      <c r="CY402" s="25">
        <v>17.006455456938816</v>
      </c>
    </row>
    <row r="403" spans="1:103">
      <c r="A403" t="s">
        <v>177</v>
      </c>
      <c r="B403" t="s">
        <v>1090</v>
      </c>
      <c r="C403" t="s">
        <v>164</v>
      </c>
      <c r="D403" t="s">
        <v>173</v>
      </c>
      <c r="E403" t="s">
        <v>959</v>
      </c>
      <c r="F403" t="s">
        <v>216</v>
      </c>
      <c r="G403" t="s">
        <v>298</v>
      </c>
      <c r="H403">
        <v>11.01717</v>
      </c>
      <c r="I403">
        <v>7.8768399999999996</v>
      </c>
      <c r="J403">
        <v>672</v>
      </c>
      <c r="K403" t="s">
        <v>128</v>
      </c>
      <c r="L403" s="18">
        <v>3.5</v>
      </c>
      <c r="M403" t="s">
        <v>364</v>
      </c>
      <c r="N403" t="s">
        <v>330</v>
      </c>
      <c r="O403">
        <v>800</v>
      </c>
      <c r="P403" t="s">
        <v>365</v>
      </c>
      <c r="Q403" t="s">
        <v>368</v>
      </c>
      <c r="R403">
        <v>14500</v>
      </c>
      <c r="S403" t="s">
        <v>337</v>
      </c>
      <c r="T403">
        <v>8100</v>
      </c>
      <c r="U403" t="s">
        <v>329</v>
      </c>
      <c r="V403">
        <v>62000</v>
      </c>
      <c r="W403">
        <v>2015</v>
      </c>
      <c r="X403">
        <v>1</v>
      </c>
      <c r="Y403" s="19"/>
      <c r="Z403" s="24"/>
      <c r="AA403" s="25"/>
      <c r="AB403" s="26"/>
      <c r="AC403" s="25"/>
      <c r="AD403" s="27"/>
      <c r="AE403" s="27"/>
      <c r="AF403" s="27"/>
      <c r="AG403" s="25"/>
      <c r="AH403" s="25"/>
      <c r="AI403" s="25"/>
      <c r="AJ403" s="28"/>
      <c r="AK403" s="25"/>
      <c r="AL403" s="25"/>
      <c r="AM403" s="29"/>
      <c r="AN403" s="29"/>
      <c r="AO403" s="30"/>
      <c r="AP403" s="30"/>
      <c r="AQ403" s="31"/>
      <c r="AR403" s="28"/>
      <c r="AS403" s="28"/>
      <c r="AT403" t="s">
        <v>159</v>
      </c>
      <c r="AU403">
        <v>5</v>
      </c>
      <c r="AV403" t="s">
        <v>409</v>
      </c>
      <c r="AW403" t="s">
        <v>1006</v>
      </c>
      <c r="AX403" t="s">
        <v>1091</v>
      </c>
      <c r="AY403" s="19" t="s">
        <v>398</v>
      </c>
      <c r="AZ403" s="19" t="s">
        <v>398</v>
      </c>
      <c r="BA403" s="21" t="s">
        <v>404</v>
      </c>
      <c r="BB403" s="22">
        <v>42346</v>
      </c>
      <c r="BC403" s="15">
        <v>42257</v>
      </c>
      <c r="BD403" t="s">
        <v>161</v>
      </c>
      <c r="BE403">
        <v>49</v>
      </c>
      <c r="BF403">
        <v>39</v>
      </c>
      <c r="BG403">
        <v>15.14</v>
      </c>
      <c r="BH403">
        <v>7.08</v>
      </c>
      <c r="BI403">
        <v>1.18</v>
      </c>
      <c r="BJ403">
        <v>0.63400000000000001</v>
      </c>
      <c r="BK403">
        <v>8.1000000000000003E-2</v>
      </c>
      <c r="BL403">
        <v>9.4</v>
      </c>
      <c r="BM403">
        <f t="shared" si="28"/>
        <v>88.671328671328681</v>
      </c>
      <c r="BN403">
        <v>0.22600000000000001</v>
      </c>
      <c r="BO403">
        <v>25</v>
      </c>
      <c r="BP403">
        <f t="shared" si="33"/>
        <v>7435.0387494858087</v>
      </c>
      <c r="BQ403">
        <f t="shared" si="31"/>
        <v>8074.6666666666661</v>
      </c>
      <c r="BR403">
        <f t="shared" si="29"/>
        <v>7.435038749485809</v>
      </c>
      <c r="BS403">
        <f t="shared" si="29"/>
        <v>8.0746666666666655</v>
      </c>
      <c r="BT403">
        <f t="shared" si="30"/>
        <v>15.509705416152475</v>
      </c>
      <c r="BU403">
        <v>2.6685878962536025</v>
      </c>
      <c r="BV403">
        <v>0.20733114175071518</v>
      </c>
      <c r="BW403">
        <v>1.9846104909742721</v>
      </c>
      <c r="BX403">
        <v>0.58573875347476312</v>
      </c>
      <c r="BY403">
        <v>0.22841455853311601</v>
      </c>
      <c r="BZ403">
        <v>0.17381987498322229</v>
      </c>
      <c r="CA403">
        <v>6.8531004041313919</v>
      </c>
      <c r="CB403">
        <v>153.64836767126249</v>
      </c>
      <c r="CC403">
        <v>65.032092807483906</v>
      </c>
      <c r="CD403">
        <v>11.520776871503433</v>
      </c>
      <c r="CE403">
        <v>3.4708786397687286</v>
      </c>
      <c r="CF403" s="25">
        <v>0.37765151515151518</v>
      </c>
      <c r="CG403" s="25">
        <v>0.13584280303030305</v>
      </c>
      <c r="CH403" s="25">
        <v>0.82192069933550049</v>
      </c>
      <c r="CI403" s="25">
        <v>0.43752941355814506</v>
      </c>
      <c r="CJ403" s="25">
        <v>8.4595316598642639E-2</v>
      </c>
      <c r="CK403" s="25">
        <v>14.412734921342294</v>
      </c>
      <c r="CL403" s="25">
        <v>73.80618399744138</v>
      </c>
      <c r="CM403" s="25">
        <v>3.9080459300276686</v>
      </c>
      <c r="CN403" s="25">
        <v>136.6505995469611</v>
      </c>
      <c r="CO403" s="25">
        <v>13.066175827605296</v>
      </c>
      <c r="CP403" s="25">
        <v>1.0284474445515912</v>
      </c>
      <c r="CQ403" s="25">
        <v>0.25033751205400195</v>
      </c>
      <c r="CR403" s="25">
        <v>0.34371358888849335</v>
      </c>
      <c r="CS403" s="25">
        <v>0.18046870438411997</v>
      </c>
      <c r="CT403" s="25">
        <v>7.0097706555655032E-2</v>
      </c>
      <c r="CU403" s="25">
        <v>11.458718777844854</v>
      </c>
      <c r="CV403" s="25">
        <v>17.933005554072434</v>
      </c>
      <c r="CW403" s="25">
        <v>2.203970369159391</v>
      </c>
      <c r="CX403" s="25">
        <v>28.008270113090919</v>
      </c>
      <c r="CY403" s="25">
        <v>18.831371676775234</v>
      </c>
    </row>
    <row r="404" spans="1:103">
      <c r="A404" t="s">
        <v>177</v>
      </c>
      <c r="B404" t="s">
        <v>1090</v>
      </c>
      <c r="C404" t="s">
        <v>164</v>
      </c>
      <c r="D404" t="s">
        <v>173</v>
      </c>
      <c r="E404" t="s">
        <v>959</v>
      </c>
      <c r="F404" t="s">
        <v>216</v>
      </c>
      <c r="G404" t="s">
        <v>298</v>
      </c>
      <c r="H404">
        <v>11.01717</v>
      </c>
      <c r="I404">
        <v>7.8768399999999996</v>
      </c>
      <c r="J404">
        <v>672</v>
      </c>
      <c r="K404" t="s">
        <v>128</v>
      </c>
      <c r="L404" s="18">
        <v>3.5</v>
      </c>
      <c r="M404" t="s">
        <v>364</v>
      </c>
      <c r="N404" t="s">
        <v>330</v>
      </c>
      <c r="O404">
        <v>800</v>
      </c>
      <c r="P404" t="s">
        <v>365</v>
      </c>
      <c r="Q404" t="s">
        <v>368</v>
      </c>
      <c r="R404">
        <v>14500</v>
      </c>
      <c r="S404" t="s">
        <v>337</v>
      </c>
      <c r="T404">
        <v>8100</v>
      </c>
      <c r="U404" t="s">
        <v>329</v>
      </c>
      <c r="V404">
        <v>62000</v>
      </c>
      <c r="W404">
        <v>2015</v>
      </c>
      <c r="X404">
        <v>1</v>
      </c>
      <c r="Y404" s="19"/>
      <c r="Z404" s="24"/>
      <c r="AA404" s="25"/>
      <c r="AB404" s="26"/>
      <c r="AC404" s="25"/>
      <c r="AD404" s="27"/>
      <c r="AE404" s="27"/>
      <c r="AF404" s="27"/>
      <c r="AG404" s="25"/>
      <c r="AH404" s="25"/>
      <c r="AI404" s="25"/>
      <c r="AJ404" s="28"/>
      <c r="AK404" s="25"/>
      <c r="AL404" s="25"/>
      <c r="AM404" s="29"/>
      <c r="AN404" s="29"/>
      <c r="AO404" s="30"/>
      <c r="AP404" s="30"/>
      <c r="AQ404" s="31"/>
      <c r="AR404" s="28"/>
      <c r="AS404" s="28"/>
      <c r="AT404" t="s">
        <v>160</v>
      </c>
      <c r="AU404">
        <v>6</v>
      </c>
      <c r="AV404" t="s">
        <v>409</v>
      </c>
      <c r="AW404" t="s">
        <v>1006</v>
      </c>
      <c r="AX404" t="s">
        <v>1091</v>
      </c>
      <c r="AY404" s="19" t="s">
        <v>398</v>
      </c>
      <c r="AZ404" s="19" t="s">
        <v>398</v>
      </c>
      <c r="BA404" s="21" t="s">
        <v>404</v>
      </c>
      <c r="BB404" s="22">
        <v>42346</v>
      </c>
      <c r="BC404" s="15">
        <v>42257</v>
      </c>
      <c r="BD404" t="s">
        <v>161</v>
      </c>
      <c r="BE404">
        <v>38</v>
      </c>
      <c r="BF404">
        <v>38</v>
      </c>
      <c r="BG404">
        <v>12.02</v>
      </c>
      <c r="BH404">
        <v>6.94</v>
      </c>
      <c r="BI404">
        <v>1.32</v>
      </c>
      <c r="BJ404">
        <v>0.52900000000000003</v>
      </c>
      <c r="BK404">
        <v>0.16700000000000001</v>
      </c>
      <c r="BL404">
        <v>9.6</v>
      </c>
      <c r="BM404">
        <f t="shared" si="28"/>
        <v>76.005747126436773</v>
      </c>
      <c r="BN404">
        <v>0.188</v>
      </c>
      <c r="BO404">
        <v>20</v>
      </c>
      <c r="BP404">
        <f t="shared" si="33"/>
        <v>6233.2263541431912</v>
      </c>
      <c r="BQ404">
        <f t="shared" si="31"/>
        <v>6410.6666666666661</v>
      </c>
      <c r="BR404">
        <f t="shared" si="29"/>
        <v>6.2332263541431914</v>
      </c>
      <c r="BS404">
        <f t="shared" si="29"/>
        <v>6.4106666666666658</v>
      </c>
      <c r="BT404">
        <f t="shared" si="30"/>
        <v>12.643893020809857</v>
      </c>
      <c r="BU404">
        <v>2.758220502901354</v>
      </c>
      <c r="BV404">
        <v>0.33792360888671408</v>
      </c>
      <c r="BW404">
        <v>2.4992963138152851</v>
      </c>
      <c r="BX404">
        <v>0.67760125056592968</v>
      </c>
      <c r="BY404">
        <v>0.27848401462939737</v>
      </c>
      <c r="BZ404">
        <v>0.1907930305814019</v>
      </c>
      <c r="CA404">
        <v>7.7537033199140994</v>
      </c>
      <c r="CB404">
        <v>136.38750575076182</v>
      </c>
      <c r="CC404">
        <v>71.540105806786002</v>
      </c>
      <c r="CD404">
        <v>11.539030736054229</v>
      </c>
      <c r="CE404">
        <v>3.3547226159433157</v>
      </c>
      <c r="CF404" s="25">
        <v>0.46199052132701424</v>
      </c>
      <c r="CG404" s="25">
        <v>1.5924170616113745E-2</v>
      </c>
      <c r="CH404" s="25">
        <v>0.80455483681387774</v>
      </c>
      <c r="CI404" s="25">
        <v>0.56434698486551249</v>
      </c>
      <c r="CJ404" s="25">
        <v>0.20894274572494123</v>
      </c>
      <c r="CK404" s="25">
        <v>15.386108169167954</v>
      </c>
      <c r="CL404" s="25">
        <v>132.66928691815568</v>
      </c>
      <c r="CM404" s="25">
        <v>8.1017838747156645</v>
      </c>
      <c r="CN404" s="25">
        <v>107.12487490584707</v>
      </c>
      <c r="CO404" s="25">
        <v>11.79750885264246</v>
      </c>
      <c r="CP404" s="25">
        <v>1.1259124087591241</v>
      </c>
      <c r="CQ404" s="25">
        <v>0.27659671532846714</v>
      </c>
      <c r="CR404" s="25">
        <v>0.34541345826974207</v>
      </c>
      <c r="CS404" s="25">
        <v>0.18136123012291383</v>
      </c>
      <c r="CT404" s="25">
        <v>7.9688683938150928E-2</v>
      </c>
      <c r="CU404" s="25">
        <v>9.7466686563002831</v>
      </c>
      <c r="CV404" s="25">
        <v>24.716314721307462</v>
      </c>
      <c r="CW404" s="25">
        <v>2.2148703215291206</v>
      </c>
      <c r="CX404" s="25">
        <v>9.0996678810999967</v>
      </c>
      <c r="CY404" s="25">
        <v>17.292419594196936</v>
      </c>
    </row>
    <row r="405" spans="1:103">
      <c r="A405" t="s">
        <v>177</v>
      </c>
      <c r="B405" t="s">
        <v>1090</v>
      </c>
      <c r="C405" t="s">
        <v>164</v>
      </c>
      <c r="D405" t="s">
        <v>173</v>
      </c>
      <c r="E405" t="s">
        <v>959</v>
      </c>
      <c r="F405" t="s">
        <v>217</v>
      </c>
      <c r="G405" t="s">
        <v>261</v>
      </c>
      <c r="H405">
        <v>11.046580000000001</v>
      </c>
      <c r="I405">
        <v>7.87486</v>
      </c>
      <c r="J405" t="s">
        <v>579</v>
      </c>
      <c r="K405" t="s">
        <v>129</v>
      </c>
      <c r="L405" s="18">
        <v>2</v>
      </c>
      <c r="M405" t="s">
        <v>364</v>
      </c>
      <c r="N405" t="s">
        <v>330</v>
      </c>
      <c r="O405">
        <v>500</v>
      </c>
      <c r="P405" t="s">
        <v>365</v>
      </c>
      <c r="Q405" t="s">
        <v>366</v>
      </c>
      <c r="R405">
        <v>8800</v>
      </c>
      <c r="S405" t="s">
        <v>337</v>
      </c>
      <c r="T405">
        <v>4500</v>
      </c>
      <c r="U405" t="s">
        <v>329</v>
      </c>
      <c r="V405">
        <v>3900</v>
      </c>
      <c r="W405">
        <v>2015</v>
      </c>
      <c r="X405">
        <v>1</v>
      </c>
      <c r="Y405" s="19" t="s">
        <v>398</v>
      </c>
      <c r="Z405" s="24">
        <v>5</v>
      </c>
      <c r="AA405" s="25">
        <v>0.64018774006364587</v>
      </c>
      <c r="AB405" s="26">
        <v>5.4415873775510201E-2</v>
      </c>
      <c r="AC405" s="25">
        <v>12.911460000000002</v>
      </c>
      <c r="AD405" s="27">
        <v>36</v>
      </c>
      <c r="AE405" s="27">
        <v>40</v>
      </c>
      <c r="AF405" s="27">
        <v>24</v>
      </c>
      <c r="AG405" s="25">
        <v>1.651661748569357</v>
      </c>
      <c r="AH405" s="25">
        <v>0.61027991827105121</v>
      </c>
      <c r="AI405" s="25">
        <v>8.9442396561894566E-2</v>
      </c>
      <c r="AJ405" s="28">
        <v>7.7414811849190843E-2</v>
      </c>
      <c r="AK405" s="25">
        <v>0</v>
      </c>
      <c r="AL405" s="25">
        <f t="shared" si="32"/>
        <v>2.4287988752514931</v>
      </c>
      <c r="AM405" s="29">
        <v>2.6135847480310503</v>
      </c>
      <c r="AN405" s="29">
        <v>2.5010139245640111</v>
      </c>
      <c r="AO405" s="30">
        <v>21.763333461403839</v>
      </c>
      <c r="AP405" s="30">
        <v>81.258959050860526</v>
      </c>
      <c r="AQ405" s="31">
        <v>1.6569062951988913</v>
      </c>
      <c r="AR405" s="28">
        <v>1.32771E-2</v>
      </c>
      <c r="AS405" s="28">
        <v>7.3426299999999998</v>
      </c>
      <c r="AT405" t="s">
        <v>155</v>
      </c>
      <c r="AU405">
        <v>1</v>
      </c>
      <c r="AV405" t="s">
        <v>409</v>
      </c>
      <c r="AW405" t="s">
        <v>1006</v>
      </c>
      <c r="AX405" t="s">
        <v>1091</v>
      </c>
      <c r="AY405" s="19" t="s">
        <v>398</v>
      </c>
      <c r="AZ405" s="19" t="s">
        <v>398</v>
      </c>
      <c r="BA405" s="21" t="s">
        <v>404</v>
      </c>
      <c r="BB405" s="22">
        <v>42346</v>
      </c>
      <c r="BC405" s="15">
        <v>42257</v>
      </c>
      <c r="BD405" t="s">
        <v>161</v>
      </c>
      <c r="BE405">
        <v>23</v>
      </c>
      <c r="BF405">
        <v>18</v>
      </c>
      <c r="BG405">
        <v>1.76</v>
      </c>
      <c r="BH405">
        <v>0.72</v>
      </c>
      <c r="BI405">
        <v>0.28000000000000003</v>
      </c>
      <c r="BJ405">
        <v>0.18</v>
      </c>
      <c r="BK405">
        <v>5.7000000000000002E-2</v>
      </c>
      <c r="BL405">
        <v>9</v>
      </c>
      <c r="BM405">
        <f t="shared" si="28"/>
        <v>75.949367088607602</v>
      </c>
      <c r="BN405">
        <v>0.122</v>
      </c>
      <c r="BO405">
        <v>16.399999999999999</v>
      </c>
      <c r="BP405">
        <f t="shared" si="33"/>
        <v>650.4839910647803</v>
      </c>
      <c r="BQ405">
        <f t="shared" si="31"/>
        <v>938.66666666666663</v>
      </c>
      <c r="BR405">
        <f t="shared" si="29"/>
        <v>0.65048399106478028</v>
      </c>
      <c r="BS405">
        <f t="shared" si="29"/>
        <v>0.93866666666666665</v>
      </c>
      <c r="BT405">
        <f t="shared" si="30"/>
        <v>1.5891506577314469</v>
      </c>
      <c r="BU405">
        <v>1.4041626331074542</v>
      </c>
      <c r="BV405">
        <v>0.14048758224926819</v>
      </c>
      <c r="BW405">
        <v>2.2411822632344647</v>
      </c>
      <c r="BX405">
        <v>0.2864971907315591</v>
      </c>
      <c r="BY405">
        <v>0.17079383125754458</v>
      </c>
      <c r="BZ405">
        <v>0.10810315824188303</v>
      </c>
      <c r="CA405">
        <v>4.193054268591732</v>
      </c>
      <c r="CB405">
        <v>134.86166136053109</v>
      </c>
      <c r="CC405">
        <v>33.614331688170985</v>
      </c>
      <c r="CD405">
        <v>8.6890389261057273</v>
      </c>
      <c r="CE405">
        <v>3.875860761110697</v>
      </c>
      <c r="CF405" s="25"/>
      <c r="CG405" s="25"/>
      <c r="CH405" s="25"/>
      <c r="CI405" s="25"/>
      <c r="CJ405" s="25"/>
      <c r="CK405" s="25"/>
      <c r="CL405" s="25"/>
      <c r="CM405" s="25"/>
      <c r="CN405" s="25"/>
      <c r="CO405" s="25"/>
      <c r="CP405" s="25"/>
      <c r="CQ405" s="25"/>
      <c r="CR405" s="25"/>
      <c r="CS405" s="25"/>
      <c r="CT405" s="25"/>
      <c r="CU405" s="25"/>
      <c r="CV405" s="25"/>
      <c r="CW405" s="25"/>
      <c r="CX405" s="25"/>
      <c r="CY405" s="25"/>
    </row>
    <row r="406" spans="1:103">
      <c r="A406" t="s">
        <v>177</v>
      </c>
      <c r="B406" t="s">
        <v>1090</v>
      </c>
      <c r="C406" t="s">
        <v>164</v>
      </c>
      <c r="D406" t="s">
        <v>173</v>
      </c>
      <c r="E406" t="s">
        <v>959</v>
      </c>
      <c r="F406" t="s">
        <v>217</v>
      </c>
      <c r="G406" t="s">
        <v>261</v>
      </c>
      <c r="H406">
        <v>11.046580000000001</v>
      </c>
      <c r="I406">
        <v>7.87486</v>
      </c>
      <c r="J406" t="s">
        <v>579</v>
      </c>
      <c r="K406" t="s">
        <v>129</v>
      </c>
      <c r="L406" s="18">
        <v>2</v>
      </c>
      <c r="M406" t="s">
        <v>364</v>
      </c>
      <c r="N406" t="s">
        <v>330</v>
      </c>
      <c r="O406">
        <v>500</v>
      </c>
      <c r="P406" t="s">
        <v>365</v>
      </c>
      <c r="Q406" t="s">
        <v>366</v>
      </c>
      <c r="R406">
        <v>8800</v>
      </c>
      <c r="S406" t="s">
        <v>337</v>
      </c>
      <c r="T406">
        <v>4500</v>
      </c>
      <c r="U406" t="s">
        <v>329</v>
      </c>
      <c r="V406">
        <v>3900</v>
      </c>
      <c r="W406">
        <v>2015</v>
      </c>
      <c r="X406">
        <v>1</v>
      </c>
      <c r="Y406" s="19"/>
      <c r="Z406" s="24"/>
      <c r="AA406" s="25"/>
      <c r="AB406" s="26"/>
      <c r="AC406" s="25"/>
      <c r="AD406" s="27"/>
      <c r="AE406" s="27"/>
      <c r="AF406" s="27"/>
      <c r="AG406" s="25"/>
      <c r="AH406" s="25"/>
      <c r="AI406" s="25"/>
      <c r="AJ406" s="28"/>
      <c r="AK406" s="25"/>
      <c r="AL406" s="25"/>
      <c r="AM406" s="29"/>
      <c r="AN406" s="29"/>
      <c r="AO406" s="30"/>
      <c r="AP406" s="30"/>
      <c r="AQ406" s="31"/>
      <c r="AR406" s="28"/>
      <c r="AS406" s="28"/>
      <c r="AT406" t="s">
        <v>156</v>
      </c>
      <c r="AU406">
        <v>2</v>
      </c>
      <c r="AV406" t="s">
        <v>409</v>
      </c>
      <c r="AW406" t="s">
        <v>1006</v>
      </c>
      <c r="AX406" t="s">
        <v>1091</v>
      </c>
      <c r="AY406" s="19" t="s">
        <v>398</v>
      </c>
      <c r="AZ406" s="19" t="s">
        <v>398</v>
      </c>
      <c r="BA406" s="21" t="s">
        <v>404</v>
      </c>
      <c r="BB406" s="22">
        <v>42346</v>
      </c>
      <c r="BC406" s="15">
        <v>42257</v>
      </c>
      <c r="BD406" t="s">
        <v>161</v>
      </c>
      <c r="BE406">
        <v>23</v>
      </c>
      <c r="BF406">
        <v>25</v>
      </c>
      <c r="BG406">
        <v>4.32</v>
      </c>
      <c r="BH406">
        <v>2.08</v>
      </c>
      <c r="BI406">
        <v>0.7</v>
      </c>
      <c r="BJ406">
        <v>0.32300000000000001</v>
      </c>
      <c r="BK406">
        <v>8.8999999999999996E-2</v>
      </c>
      <c r="BL406">
        <v>9.8000000000000007</v>
      </c>
      <c r="BM406">
        <f t="shared" si="28"/>
        <v>78.398058252427177</v>
      </c>
      <c r="BN406">
        <v>0.121</v>
      </c>
      <c r="BO406">
        <v>16.3</v>
      </c>
      <c r="BP406">
        <f t="shared" si="33"/>
        <v>1922.7098166127289</v>
      </c>
      <c r="BQ406">
        <f t="shared" si="31"/>
        <v>2304</v>
      </c>
      <c r="BR406">
        <f t="shared" si="29"/>
        <v>1.922709816612729</v>
      </c>
      <c r="BS406">
        <f t="shared" si="29"/>
        <v>2.3039999999999998</v>
      </c>
      <c r="BT406">
        <f t="shared" si="30"/>
        <v>4.226709816612729</v>
      </c>
      <c r="BU406">
        <v>2.650507848568791</v>
      </c>
      <c r="BV406">
        <v>0.32206728636792531</v>
      </c>
      <c r="BW406">
        <v>2.2775204531408653</v>
      </c>
      <c r="BX406">
        <v>0.32943065261171733</v>
      </c>
      <c r="BY406">
        <v>0.12518666931911396</v>
      </c>
      <c r="BZ406">
        <v>0.15492234926574919</v>
      </c>
      <c r="CA406">
        <v>5.9048943821460531</v>
      </c>
      <c r="CB406">
        <v>164.33416727351786</v>
      </c>
      <c r="CC406">
        <v>51.733330156001557</v>
      </c>
      <c r="CD406">
        <v>10.828581557977797</v>
      </c>
      <c r="CE406">
        <v>3.8371972295426184</v>
      </c>
      <c r="CF406" s="25"/>
      <c r="CG406" s="25"/>
      <c r="CH406" s="25"/>
      <c r="CI406" s="25"/>
      <c r="CJ406" s="25"/>
      <c r="CK406" s="25"/>
      <c r="CL406" s="25"/>
      <c r="CM406" s="25"/>
      <c r="CN406" s="25"/>
      <c r="CO406" s="25"/>
      <c r="CP406" s="25"/>
      <c r="CQ406" s="25"/>
      <c r="CR406" s="25"/>
      <c r="CS406" s="25"/>
      <c r="CT406" s="25"/>
      <c r="CU406" s="25"/>
      <c r="CV406" s="25"/>
      <c r="CW406" s="25"/>
      <c r="CX406" s="25"/>
      <c r="CY406" s="25"/>
    </row>
    <row r="407" spans="1:103">
      <c r="A407" t="s">
        <v>177</v>
      </c>
      <c r="B407" t="s">
        <v>1090</v>
      </c>
      <c r="C407" t="s">
        <v>164</v>
      </c>
      <c r="D407" t="s">
        <v>173</v>
      </c>
      <c r="E407" t="s">
        <v>959</v>
      </c>
      <c r="F407" t="s">
        <v>217</v>
      </c>
      <c r="G407" t="s">
        <v>261</v>
      </c>
      <c r="H407">
        <v>11.046580000000001</v>
      </c>
      <c r="I407">
        <v>7.87486</v>
      </c>
      <c r="J407" t="s">
        <v>579</v>
      </c>
      <c r="K407" t="s">
        <v>129</v>
      </c>
      <c r="L407" s="18">
        <v>2</v>
      </c>
      <c r="M407" t="s">
        <v>364</v>
      </c>
      <c r="N407" t="s">
        <v>330</v>
      </c>
      <c r="O407">
        <v>500</v>
      </c>
      <c r="P407" t="s">
        <v>365</v>
      </c>
      <c r="Q407" t="s">
        <v>366</v>
      </c>
      <c r="R407">
        <v>8800</v>
      </c>
      <c r="S407" t="s">
        <v>337</v>
      </c>
      <c r="T407">
        <v>4500</v>
      </c>
      <c r="U407" t="s">
        <v>329</v>
      </c>
      <c r="V407">
        <v>3900</v>
      </c>
      <c r="W407">
        <v>2015</v>
      </c>
      <c r="X407">
        <v>1</v>
      </c>
      <c r="Y407" s="19"/>
      <c r="Z407" s="24"/>
      <c r="AA407" s="25"/>
      <c r="AB407" s="26"/>
      <c r="AC407" s="25"/>
      <c r="AD407" s="27"/>
      <c r="AE407" s="27"/>
      <c r="AF407" s="27"/>
      <c r="AG407" s="25"/>
      <c r="AH407" s="25"/>
      <c r="AI407" s="25"/>
      <c r="AJ407" s="28"/>
      <c r="AK407" s="25"/>
      <c r="AL407" s="25"/>
      <c r="AM407" s="29"/>
      <c r="AN407" s="29"/>
      <c r="AO407" s="30"/>
      <c r="AP407" s="30"/>
      <c r="AQ407" s="31"/>
      <c r="AR407" s="28"/>
      <c r="AS407" s="28"/>
      <c r="AT407" t="s">
        <v>157</v>
      </c>
      <c r="AU407">
        <v>3</v>
      </c>
      <c r="AV407" t="s">
        <v>409</v>
      </c>
      <c r="AW407" t="s">
        <v>1006</v>
      </c>
      <c r="AX407" t="s">
        <v>1091</v>
      </c>
      <c r="AY407" s="19" t="s">
        <v>398</v>
      </c>
      <c r="AZ407" s="19" t="s">
        <v>398</v>
      </c>
      <c r="BA407" s="21" t="s">
        <v>404</v>
      </c>
      <c r="BB407" s="22">
        <v>42346</v>
      </c>
      <c r="BC407" s="15">
        <v>42257</v>
      </c>
      <c r="BD407" t="s">
        <v>161</v>
      </c>
      <c r="BE407">
        <v>24</v>
      </c>
      <c r="BF407">
        <v>20</v>
      </c>
      <c r="BG407">
        <v>5.22</v>
      </c>
      <c r="BH407">
        <v>2.04</v>
      </c>
      <c r="BI407">
        <v>0.52</v>
      </c>
      <c r="BJ407">
        <v>0.19500000000000001</v>
      </c>
      <c r="BK407">
        <v>6.0999999999999999E-2</v>
      </c>
      <c r="BL407">
        <v>7.3</v>
      </c>
      <c r="BM407">
        <f t="shared" si="28"/>
        <v>76.171875</v>
      </c>
      <c r="BN407">
        <v>0.13200000000000001</v>
      </c>
      <c r="BO407">
        <v>17</v>
      </c>
      <c r="BP407">
        <f t="shared" si="33"/>
        <v>1882.96875</v>
      </c>
      <c r="BQ407">
        <f t="shared" si="31"/>
        <v>2783.9999999999995</v>
      </c>
      <c r="BR407">
        <f t="shared" si="29"/>
        <v>1.8829687500000001</v>
      </c>
      <c r="BS407">
        <f t="shared" si="29"/>
        <v>2.7839999999999994</v>
      </c>
      <c r="BT407">
        <f t="shared" si="30"/>
        <v>4.6669687499999997</v>
      </c>
      <c r="BU407">
        <v>2.1020710059171597</v>
      </c>
      <c r="BV407">
        <v>0.14756460758240686</v>
      </c>
      <c r="BW407">
        <v>2.3495385411955247</v>
      </c>
      <c r="BX407">
        <v>0.40753773691083434</v>
      </c>
      <c r="BY407">
        <v>0.25094814536065935</v>
      </c>
      <c r="BZ407">
        <v>0.14074531139717511</v>
      </c>
      <c r="CA407">
        <v>6.383931727981186</v>
      </c>
      <c r="CB407">
        <v>206.1917360086172</v>
      </c>
      <c r="CC407">
        <v>86.315794322646553</v>
      </c>
      <c r="CD407">
        <v>11.326808792968217</v>
      </c>
      <c r="CE407">
        <v>3.3364853521225766</v>
      </c>
      <c r="CF407" s="25">
        <v>0.780893536121673</v>
      </c>
      <c r="CG407" s="25">
        <v>2.8949619771863118E-2</v>
      </c>
      <c r="CH407" s="25">
        <v>0.34229464646200514</v>
      </c>
      <c r="CI407" s="25">
        <v>0.48495086295860967</v>
      </c>
      <c r="CJ407" s="25">
        <v>8.9911653374832368E-2</v>
      </c>
      <c r="CK407" s="25">
        <v>12.412155962150729</v>
      </c>
      <c r="CL407" s="25">
        <v>67.199644641505927</v>
      </c>
      <c r="CM407" s="25">
        <v>3.8602703074111941</v>
      </c>
      <c r="CN407" s="25">
        <v>134.98005432022566</v>
      </c>
      <c r="CO407" s="25">
        <v>10.315800014967117</v>
      </c>
      <c r="CP407" s="25">
        <v>0.79191033138401568</v>
      </c>
      <c r="CQ407" s="25">
        <v>0.14230019493177387</v>
      </c>
      <c r="CR407" s="25">
        <v>0.35383969333731302</v>
      </c>
      <c r="CS407" s="25">
        <v>0.1445787729851552</v>
      </c>
      <c r="CT407" s="25">
        <v>6.5391259165175436E-2</v>
      </c>
      <c r="CU407" s="25">
        <v>8.8855763797963405</v>
      </c>
      <c r="CV407" s="25">
        <v>24.789875181787544</v>
      </c>
      <c r="CW407" s="25">
        <v>3.1582620972919364</v>
      </c>
      <c r="CX407" s="25">
        <v>9.1267502259842228</v>
      </c>
      <c r="CY407" s="25">
        <v>14.082956941257976</v>
      </c>
    </row>
    <row r="408" spans="1:103">
      <c r="A408" t="s">
        <v>177</v>
      </c>
      <c r="B408" t="s">
        <v>1090</v>
      </c>
      <c r="C408" t="s">
        <v>164</v>
      </c>
      <c r="D408" t="s">
        <v>173</v>
      </c>
      <c r="E408" t="s">
        <v>959</v>
      </c>
      <c r="F408" t="s">
        <v>217</v>
      </c>
      <c r="G408" t="s">
        <v>261</v>
      </c>
      <c r="H408">
        <v>11.046580000000001</v>
      </c>
      <c r="I408">
        <v>7.87486</v>
      </c>
      <c r="J408" t="s">
        <v>579</v>
      </c>
      <c r="K408" t="s">
        <v>129</v>
      </c>
      <c r="L408" s="18">
        <v>2</v>
      </c>
      <c r="M408" t="s">
        <v>364</v>
      </c>
      <c r="N408" t="s">
        <v>330</v>
      </c>
      <c r="O408">
        <v>500</v>
      </c>
      <c r="P408" t="s">
        <v>365</v>
      </c>
      <c r="Q408" t="s">
        <v>366</v>
      </c>
      <c r="R408">
        <v>8800</v>
      </c>
      <c r="S408" t="s">
        <v>337</v>
      </c>
      <c r="T408">
        <v>4500</v>
      </c>
      <c r="U408" t="s">
        <v>329</v>
      </c>
      <c r="V408">
        <v>3900</v>
      </c>
      <c r="W408">
        <v>2015</v>
      </c>
      <c r="X408">
        <v>1</v>
      </c>
      <c r="Y408" s="19"/>
      <c r="Z408" s="24"/>
      <c r="AA408" s="25"/>
      <c r="AB408" s="26"/>
      <c r="AC408" s="25"/>
      <c r="AD408" s="27"/>
      <c r="AE408" s="27"/>
      <c r="AF408" s="27"/>
      <c r="AG408" s="25"/>
      <c r="AH408" s="25"/>
      <c r="AI408" s="25"/>
      <c r="AJ408" s="28"/>
      <c r="AK408" s="25"/>
      <c r="AL408" s="25"/>
      <c r="AM408" s="29"/>
      <c r="AN408" s="29"/>
      <c r="AO408" s="30"/>
      <c r="AP408" s="30"/>
      <c r="AQ408" s="31"/>
      <c r="AR408" s="28"/>
      <c r="AS408" s="28"/>
      <c r="AT408" t="s">
        <v>158</v>
      </c>
      <c r="AU408">
        <v>4</v>
      </c>
      <c r="AV408" t="s">
        <v>409</v>
      </c>
      <c r="AW408" t="s">
        <v>1006</v>
      </c>
      <c r="AX408" t="s">
        <v>1091</v>
      </c>
      <c r="AY408" s="19" t="s">
        <v>398</v>
      </c>
      <c r="AZ408" s="19" t="s">
        <v>398</v>
      </c>
      <c r="BA408" s="21" t="s">
        <v>404</v>
      </c>
      <c r="BB408" s="22">
        <v>42346</v>
      </c>
      <c r="BC408" s="15">
        <v>42257</v>
      </c>
      <c r="BD408" t="s">
        <v>161</v>
      </c>
      <c r="BE408">
        <v>27</v>
      </c>
      <c r="BF408">
        <v>26</v>
      </c>
      <c r="BG408">
        <v>5.82</v>
      </c>
      <c r="BH408">
        <v>3.16</v>
      </c>
      <c r="BI408">
        <v>0.6</v>
      </c>
      <c r="BJ408">
        <v>0.28399999999999997</v>
      </c>
      <c r="BK408">
        <v>7.3999999999999996E-2</v>
      </c>
      <c r="BL408">
        <v>11.6</v>
      </c>
      <c r="BM408">
        <f t="shared" si="28"/>
        <v>79.32960893854748</v>
      </c>
      <c r="BN408">
        <v>0.151</v>
      </c>
      <c r="BO408">
        <v>20</v>
      </c>
      <c r="BP408">
        <f t="shared" si="33"/>
        <v>2896.7647423960275</v>
      </c>
      <c r="BQ408">
        <f t="shared" si="31"/>
        <v>3104</v>
      </c>
      <c r="BR408">
        <f t="shared" si="29"/>
        <v>2.8967647423960274</v>
      </c>
      <c r="BS408">
        <f t="shared" si="29"/>
        <v>3.1040000000000001</v>
      </c>
      <c r="BT408">
        <f t="shared" si="30"/>
        <v>6.0007647423960275</v>
      </c>
      <c r="CF408" s="25">
        <v>0.38498622589531684</v>
      </c>
      <c r="CG408" s="25">
        <v>2.2249770431588618E-2</v>
      </c>
      <c r="CH408" s="25">
        <v>0.42973907279751605</v>
      </c>
      <c r="CI408" s="25">
        <v>0.37732804097659967</v>
      </c>
      <c r="CJ408" s="25">
        <v>0.18084632989988456</v>
      </c>
      <c r="CK408" s="25">
        <v>9.6266857703275299</v>
      </c>
      <c r="CL408" s="25">
        <v>61.398175382675724</v>
      </c>
      <c r="CM408" s="25">
        <v>6.0431951169354914</v>
      </c>
      <c r="CN408" s="25">
        <v>194.21314823651474</v>
      </c>
      <c r="CO408" s="25">
        <v>7.5653496524273178</v>
      </c>
      <c r="CP408" s="25">
        <v>0.98740671641791045</v>
      </c>
      <c r="CQ408" s="25">
        <v>0.22453358208955224</v>
      </c>
      <c r="CR408" s="25">
        <v>0.36609222817969733</v>
      </c>
      <c r="CS408" s="25">
        <v>0.14358167799905069</v>
      </c>
      <c r="CT408" s="25">
        <v>6.2336631687844167E-2</v>
      </c>
      <c r="CU408" s="25">
        <v>7.9382772203121634</v>
      </c>
      <c r="CV408" s="25">
        <v>8.0094726186752787</v>
      </c>
      <c r="CW408" s="25">
        <v>3.136480979379578</v>
      </c>
      <c r="CX408" s="25">
        <v>9.0638071209774349</v>
      </c>
      <c r="CY408" s="25">
        <v>12.373046697254694</v>
      </c>
    </row>
    <row r="409" spans="1:103">
      <c r="A409" t="s">
        <v>177</v>
      </c>
      <c r="B409" t="s">
        <v>1090</v>
      </c>
      <c r="C409" t="s">
        <v>164</v>
      </c>
      <c r="D409" t="s">
        <v>173</v>
      </c>
      <c r="E409" t="s">
        <v>959</v>
      </c>
      <c r="F409" t="s">
        <v>217</v>
      </c>
      <c r="G409" t="s">
        <v>261</v>
      </c>
      <c r="H409">
        <v>11.046580000000001</v>
      </c>
      <c r="I409">
        <v>7.87486</v>
      </c>
      <c r="J409" t="s">
        <v>579</v>
      </c>
      <c r="K409" t="s">
        <v>129</v>
      </c>
      <c r="L409" s="18">
        <v>2</v>
      </c>
      <c r="M409" t="s">
        <v>364</v>
      </c>
      <c r="N409" t="s">
        <v>330</v>
      </c>
      <c r="O409">
        <v>500</v>
      </c>
      <c r="P409" t="s">
        <v>365</v>
      </c>
      <c r="Q409" t="s">
        <v>366</v>
      </c>
      <c r="R409">
        <v>8800</v>
      </c>
      <c r="S409" t="s">
        <v>337</v>
      </c>
      <c r="T409">
        <v>4500</v>
      </c>
      <c r="U409" t="s">
        <v>329</v>
      </c>
      <c r="V409">
        <v>3900</v>
      </c>
      <c r="W409">
        <v>2015</v>
      </c>
      <c r="X409">
        <v>1</v>
      </c>
      <c r="Y409" s="19"/>
      <c r="Z409" s="24"/>
      <c r="AA409" s="25"/>
      <c r="AB409" s="26"/>
      <c r="AC409" s="25"/>
      <c r="AD409" s="27"/>
      <c r="AE409" s="27"/>
      <c r="AF409" s="27"/>
      <c r="AG409" s="25"/>
      <c r="AH409" s="25"/>
      <c r="AI409" s="25"/>
      <c r="AJ409" s="28"/>
      <c r="AK409" s="25"/>
      <c r="AL409" s="25"/>
      <c r="AM409" s="29"/>
      <c r="AN409" s="29"/>
      <c r="AO409" s="30"/>
      <c r="AP409" s="30"/>
      <c r="AQ409" s="31"/>
      <c r="AR409" s="28"/>
      <c r="AS409" s="28"/>
      <c r="AT409" t="s">
        <v>159</v>
      </c>
      <c r="AU409">
        <v>5</v>
      </c>
      <c r="AV409" t="s">
        <v>409</v>
      </c>
      <c r="AW409" t="s">
        <v>1006</v>
      </c>
      <c r="AX409" t="s">
        <v>1091</v>
      </c>
      <c r="AY409" s="19" t="s">
        <v>398</v>
      </c>
      <c r="AZ409" s="19" t="s">
        <v>398</v>
      </c>
      <c r="BA409" s="21" t="s">
        <v>404</v>
      </c>
      <c r="BB409" s="22">
        <v>42346</v>
      </c>
      <c r="BC409" s="15">
        <v>42257</v>
      </c>
      <c r="BD409" t="s">
        <v>161</v>
      </c>
      <c r="BE409">
        <v>33</v>
      </c>
      <c r="BF409">
        <v>34</v>
      </c>
      <c r="BG409">
        <v>8.6999999999999993</v>
      </c>
      <c r="BH409">
        <v>4.04</v>
      </c>
      <c r="BI409">
        <v>0.52</v>
      </c>
      <c r="BJ409">
        <v>0.58699999999999997</v>
      </c>
      <c r="BK409">
        <v>9.7000000000000003E-2</v>
      </c>
      <c r="BL409">
        <v>9.4</v>
      </c>
      <c r="BM409">
        <f t="shared" si="28"/>
        <v>85.818713450292407</v>
      </c>
      <c r="BN409">
        <v>0.17599999999999999</v>
      </c>
      <c r="BO409">
        <v>22</v>
      </c>
      <c r="BP409">
        <f t="shared" si="33"/>
        <v>4106.1057218208925</v>
      </c>
      <c r="BQ409">
        <f t="shared" si="31"/>
        <v>4639.9999999999991</v>
      </c>
      <c r="BR409">
        <f t="shared" si="29"/>
        <v>4.1061057218208923</v>
      </c>
      <c r="BS409">
        <f t="shared" si="29"/>
        <v>4.6399999999999988</v>
      </c>
      <c r="BT409">
        <f t="shared" si="30"/>
        <v>8.7461057218208911</v>
      </c>
      <c r="BU409">
        <v>2.2126099706744871</v>
      </c>
      <c r="BV409">
        <v>0.25097940915451261</v>
      </c>
      <c r="BW409">
        <v>2.2715845844887896</v>
      </c>
      <c r="BX409">
        <v>0.46093338694261765</v>
      </c>
      <c r="BY409">
        <v>0.19615854131764404</v>
      </c>
      <c r="BZ409">
        <v>0.14369017376174748</v>
      </c>
      <c r="CA409">
        <v>5.9677705976816657</v>
      </c>
      <c r="CB409">
        <v>149.86065301855504</v>
      </c>
      <c r="CC409">
        <v>59.942668607858117</v>
      </c>
      <c r="CD409">
        <v>12.10795813367517</v>
      </c>
      <c r="CE409">
        <v>2.9635927486880598</v>
      </c>
      <c r="CF409" s="25">
        <v>0.68651892890120036</v>
      </c>
      <c r="CG409" s="25">
        <v>2.4750692520775625E-2</v>
      </c>
      <c r="CH409" s="25">
        <v>0.76041985704463888</v>
      </c>
      <c r="CI409" s="25">
        <v>0.3129290328509457</v>
      </c>
      <c r="CJ409" s="25">
        <v>0.1886914685964699</v>
      </c>
      <c r="CK409" s="25">
        <v>9.788478808484296</v>
      </c>
      <c r="CL409" s="25">
        <v>33.893494545404103</v>
      </c>
      <c r="CM409" s="25">
        <v>2.8435849536584912</v>
      </c>
      <c r="CN409" s="25">
        <v>134.52670198019291</v>
      </c>
      <c r="CO409" s="25">
        <v>7.6924983860815574</v>
      </c>
      <c r="CP409" s="25">
        <v>0.93157380254154443</v>
      </c>
      <c r="CQ409" s="25">
        <v>0.1918377321603128</v>
      </c>
      <c r="CR409" s="25">
        <v>0.415657602374089</v>
      </c>
      <c r="CS409" s="25">
        <v>0.21676879557886447</v>
      </c>
      <c r="CT409" s="25">
        <v>6.335676722039095E-2</v>
      </c>
      <c r="CU409" s="25">
        <v>9.6654065831481955</v>
      </c>
      <c r="CV409" s="25">
        <v>7.9741193800445398</v>
      </c>
      <c r="CW409" s="25">
        <v>2.1964040167395202</v>
      </c>
      <c r="CX409" s="25">
        <v>9.0238001253478135</v>
      </c>
      <c r="CY409" s="25">
        <v>10.717035086059498</v>
      </c>
    </row>
    <row r="410" spans="1:103">
      <c r="A410" t="s">
        <v>177</v>
      </c>
      <c r="B410" t="s">
        <v>1090</v>
      </c>
      <c r="C410" t="s">
        <v>164</v>
      </c>
      <c r="D410" t="s">
        <v>173</v>
      </c>
      <c r="E410" t="s">
        <v>959</v>
      </c>
      <c r="F410" t="s">
        <v>217</v>
      </c>
      <c r="G410" t="s">
        <v>261</v>
      </c>
      <c r="H410">
        <v>11.046580000000001</v>
      </c>
      <c r="I410">
        <v>7.87486</v>
      </c>
      <c r="J410" t="s">
        <v>579</v>
      </c>
      <c r="K410" t="s">
        <v>129</v>
      </c>
      <c r="L410" s="18">
        <v>2</v>
      </c>
      <c r="M410" t="s">
        <v>364</v>
      </c>
      <c r="N410" t="s">
        <v>330</v>
      </c>
      <c r="O410">
        <v>500</v>
      </c>
      <c r="P410" t="s">
        <v>365</v>
      </c>
      <c r="Q410" t="s">
        <v>366</v>
      </c>
      <c r="R410">
        <v>8800</v>
      </c>
      <c r="S410" t="s">
        <v>337</v>
      </c>
      <c r="T410">
        <v>4500</v>
      </c>
      <c r="U410" t="s">
        <v>329</v>
      </c>
      <c r="V410">
        <v>3900</v>
      </c>
      <c r="W410">
        <v>2015</v>
      </c>
      <c r="X410">
        <v>1</v>
      </c>
      <c r="Y410" s="19"/>
      <c r="Z410" s="24"/>
      <c r="AA410" s="25"/>
      <c r="AB410" s="26"/>
      <c r="AC410" s="25"/>
      <c r="AD410" s="27"/>
      <c r="AE410" s="27"/>
      <c r="AF410" s="27"/>
      <c r="AG410" s="25"/>
      <c r="AH410" s="25"/>
      <c r="AI410" s="25"/>
      <c r="AJ410" s="28"/>
      <c r="AK410" s="25"/>
      <c r="AL410" s="25"/>
      <c r="AM410" s="29"/>
      <c r="AN410" s="29"/>
      <c r="AO410" s="30"/>
      <c r="AP410" s="30"/>
      <c r="AQ410" s="31"/>
      <c r="AR410" s="28"/>
      <c r="AS410" s="28"/>
      <c r="AT410" t="s">
        <v>160</v>
      </c>
      <c r="AU410">
        <v>6</v>
      </c>
      <c r="AV410" t="s">
        <v>409</v>
      </c>
      <c r="AW410" t="s">
        <v>1006</v>
      </c>
      <c r="AX410" t="s">
        <v>1091</v>
      </c>
      <c r="AY410" s="19" t="s">
        <v>398</v>
      </c>
      <c r="AZ410" s="19" t="s">
        <v>398</v>
      </c>
      <c r="BA410" s="21" t="s">
        <v>404</v>
      </c>
      <c r="BB410" s="22">
        <v>42346</v>
      </c>
      <c r="BC410" s="15">
        <v>42257</v>
      </c>
      <c r="BD410" t="s">
        <v>161</v>
      </c>
      <c r="BE410">
        <v>36</v>
      </c>
      <c r="BF410">
        <v>34</v>
      </c>
      <c r="BG410">
        <v>7.1</v>
      </c>
      <c r="BH410">
        <v>4.24</v>
      </c>
      <c r="BI410">
        <v>0.6</v>
      </c>
      <c r="BJ410">
        <v>0.27200000000000002</v>
      </c>
      <c r="BK410">
        <v>6.5000000000000002E-2</v>
      </c>
      <c r="BL410">
        <v>9.1999999999999993</v>
      </c>
      <c r="BM410">
        <f t="shared" si="28"/>
        <v>80.712166172106819</v>
      </c>
      <c r="BN410">
        <v>0.151</v>
      </c>
      <c r="BO410">
        <v>20</v>
      </c>
      <c r="BP410">
        <f t="shared" si="33"/>
        <v>4061.9004286185282</v>
      </c>
      <c r="BQ410">
        <f t="shared" si="31"/>
        <v>3786.6666666666665</v>
      </c>
      <c r="BR410">
        <f t="shared" si="29"/>
        <v>4.0619004286185278</v>
      </c>
      <c r="BS410">
        <f t="shared" si="29"/>
        <v>3.7866666666666666</v>
      </c>
      <c r="BT410">
        <f t="shared" si="30"/>
        <v>7.848567095285194</v>
      </c>
      <c r="BU410">
        <v>2.6870229007633588</v>
      </c>
      <c r="BV410">
        <v>0.28932833713944833</v>
      </c>
      <c r="BW410">
        <v>2.3430675665528855</v>
      </c>
      <c r="BX410">
        <v>0.41824724016300008</v>
      </c>
      <c r="BY410">
        <v>0.24152904310293422</v>
      </c>
      <c r="BZ410">
        <v>0.17603871261968487</v>
      </c>
      <c r="CA410">
        <v>6.7845278535239801</v>
      </c>
      <c r="CB410">
        <v>143.65742172454475</v>
      </c>
      <c r="CC410">
        <v>73.20854976087594</v>
      </c>
      <c r="CD410">
        <v>13.499134345048558</v>
      </c>
      <c r="CE410">
        <v>35.81312333497759</v>
      </c>
      <c r="CF410" s="25">
        <v>0.57136237256719191</v>
      </c>
      <c r="CG410" s="25">
        <v>2.1672845227062098E-2</v>
      </c>
      <c r="CH410" s="25">
        <v>0.89034589547956211</v>
      </c>
      <c r="CI410" s="25">
        <v>0.36416221488947148</v>
      </c>
      <c r="CJ410" s="25">
        <v>0.16225393977673153</v>
      </c>
      <c r="CK410" s="25">
        <v>10.667110093343435</v>
      </c>
      <c r="CL410" s="25">
        <v>28.082877242994655</v>
      </c>
      <c r="CM410" s="25">
        <v>2.8295978166508253</v>
      </c>
      <c r="CN410" s="25">
        <v>196.50587600713763</v>
      </c>
      <c r="CO410" s="25">
        <v>6.3303380479271709</v>
      </c>
      <c r="CP410" s="25">
        <v>0.75820463320463327</v>
      </c>
      <c r="CQ410" s="25">
        <v>0.16583011583011584</v>
      </c>
      <c r="CR410" s="25">
        <v>0.2868142562055469</v>
      </c>
      <c r="CS410" s="25">
        <v>0.1770702111581515</v>
      </c>
      <c r="CT410" s="25">
        <v>5.0956765266136191E-2</v>
      </c>
      <c r="CU410" s="25">
        <v>11.242934117132179</v>
      </c>
      <c r="CV410" s="25">
        <v>11.091045970918632</v>
      </c>
      <c r="CW410" s="25">
        <v>2.16246633999608</v>
      </c>
      <c r="CX410" s="25">
        <v>8.8843691238938636</v>
      </c>
      <c r="CY410" s="25">
        <v>10.551441110804111</v>
      </c>
    </row>
    <row r="411" spans="1:103">
      <c r="A411" t="s">
        <v>177</v>
      </c>
      <c r="B411" t="s">
        <v>1090</v>
      </c>
      <c r="C411" t="s">
        <v>164</v>
      </c>
      <c r="D411" t="s">
        <v>173</v>
      </c>
      <c r="E411" t="s">
        <v>959</v>
      </c>
      <c r="F411" t="s">
        <v>217</v>
      </c>
      <c r="G411" t="s">
        <v>299</v>
      </c>
      <c r="H411">
        <v>11.051970000000001</v>
      </c>
      <c r="I411">
        <v>7.8528000000000002</v>
      </c>
      <c r="J411" t="s">
        <v>579</v>
      </c>
      <c r="K411" t="s">
        <v>130</v>
      </c>
      <c r="L411" s="18">
        <v>3</v>
      </c>
      <c r="M411" t="s">
        <v>364</v>
      </c>
      <c r="N411" t="s">
        <v>330</v>
      </c>
      <c r="O411">
        <v>800</v>
      </c>
      <c r="P411" t="s">
        <v>159</v>
      </c>
      <c r="Q411">
        <v>900</v>
      </c>
      <c r="R411">
        <v>14500</v>
      </c>
      <c r="S411" t="s">
        <v>329</v>
      </c>
      <c r="T411">
        <v>6000</v>
      </c>
      <c r="U411" t="s">
        <v>337</v>
      </c>
      <c r="V411">
        <v>5200</v>
      </c>
      <c r="W411">
        <v>2015</v>
      </c>
      <c r="X411">
        <v>1</v>
      </c>
      <c r="Y411" s="19" t="s">
        <v>398</v>
      </c>
      <c r="Z411" s="24">
        <v>6.2</v>
      </c>
      <c r="AA411" s="32">
        <v>0.93596432631840709</v>
      </c>
      <c r="AB411" s="26">
        <v>4.4025521130952372E-2</v>
      </c>
      <c r="AC411" s="25">
        <v>3.9011400000000003</v>
      </c>
      <c r="AD411" s="27">
        <v>36.400000000000006</v>
      </c>
      <c r="AE411" s="27">
        <v>41.199999999999996</v>
      </c>
      <c r="AF411" s="27">
        <v>22.4</v>
      </c>
      <c r="AG411" s="25">
        <v>2.6251164690819948</v>
      </c>
      <c r="AH411" s="25">
        <v>0.6318607179775767</v>
      </c>
      <c r="AI411" s="25">
        <v>1.3536442121828869</v>
      </c>
      <c r="AJ411" s="28">
        <v>7.3129414063783649E-2</v>
      </c>
      <c r="AK411" s="25">
        <v>0</v>
      </c>
      <c r="AL411" s="25">
        <f t="shared" si="32"/>
        <v>4.6837508133062418</v>
      </c>
      <c r="AM411" s="29">
        <v>11.339018485022995</v>
      </c>
      <c r="AN411" s="29">
        <v>2.5010139245640111</v>
      </c>
      <c r="AO411" s="30">
        <v>28.060524945725721</v>
      </c>
      <c r="AP411" s="30">
        <v>91.39352868671601</v>
      </c>
      <c r="AQ411" s="31">
        <v>1.7376986884899639</v>
      </c>
      <c r="AR411" s="28">
        <v>3.3753699999999998E-2</v>
      </c>
      <c r="AS411" s="28">
        <v>8.2008200000000002</v>
      </c>
      <c r="AT411" t="s">
        <v>155</v>
      </c>
      <c r="AU411">
        <v>1</v>
      </c>
      <c r="AV411" t="s">
        <v>409</v>
      </c>
      <c r="AW411" t="s">
        <v>1006</v>
      </c>
      <c r="AX411" t="s">
        <v>1091</v>
      </c>
      <c r="AY411" s="19" t="s">
        <v>398</v>
      </c>
      <c r="AZ411" s="19" t="s">
        <v>398</v>
      </c>
      <c r="BA411" s="21" t="s">
        <v>404</v>
      </c>
      <c r="BB411" s="22">
        <v>42346</v>
      </c>
      <c r="BC411" s="15">
        <v>42257</v>
      </c>
      <c r="BD411" t="s">
        <v>161</v>
      </c>
      <c r="BE411">
        <v>44</v>
      </c>
      <c r="BF411">
        <v>37</v>
      </c>
      <c r="BG411">
        <v>9.6999999999999993</v>
      </c>
      <c r="BH411">
        <v>5.82</v>
      </c>
      <c r="BI411">
        <v>1.3</v>
      </c>
      <c r="BJ411">
        <v>0.52300000000000002</v>
      </c>
      <c r="BK411">
        <v>0.13400000000000001</v>
      </c>
      <c r="BL411">
        <v>9.6999999999999993</v>
      </c>
      <c r="BM411">
        <f t="shared" si="28"/>
        <v>79.604261796042621</v>
      </c>
      <c r="BN411">
        <v>0.105</v>
      </c>
      <c r="BO411">
        <v>23</v>
      </c>
      <c r="BP411">
        <f t="shared" si="33"/>
        <v>5468.7191333154269</v>
      </c>
      <c r="BQ411">
        <f t="shared" si="31"/>
        <v>5173.333333333333</v>
      </c>
      <c r="BR411">
        <f t="shared" si="29"/>
        <v>5.4687191333154272</v>
      </c>
      <c r="BS411">
        <f t="shared" si="29"/>
        <v>5.1733333333333329</v>
      </c>
      <c r="BT411">
        <f t="shared" si="30"/>
        <v>10.64205246664876</v>
      </c>
      <c r="BU411">
        <v>1.6618357487922708</v>
      </c>
      <c r="BV411">
        <v>0.12501648272272248</v>
      </c>
      <c r="BW411">
        <v>1.9706865474191453</v>
      </c>
      <c r="BX411">
        <v>0.38165577247789895</v>
      </c>
      <c r="BY411">
        <v>0.26742085193063103</v>
      </c>
      <c r="BZ411">
        <v>0.139792080829577</v>
      </c>
      <c r="CA411">
        <v>4.0027703568375239</v>
      </c>
      <c r="CB411">
        <v>134.90289635659212</v>
      </c>
      <c r="CC411">
        <v>41.653113699676403</v>
      </c>
      <c r="CD411">
        <v>8.1029315557799144</v>
      </c>
      <c r="CE411">
        <v>3.2548804569755312</v>
      </c>
      <c r="CF411" s="25">
        <v>0.56154580152671751</v>
      </c>
      <c r="CG411" s="25">
        <v>6.5553435114503816E-2</v>
      </c>
      <c r="CH411" s="25">
        <v>1.1333935841698286</v>
      </c>
      <c r="CI411" s="25">
        <v>0.33614013641485618</v>
      </c>
      <c r="CJ411" s="25">
        <v>0.20530499039338482</v>
      </c>
      <c r="CK411" s="25">
        <v>17.898172450968236</v>
      </c>
      <c r="CL411" s="25">
        <v>49.204385693903347</v>
      </c>
      <c r="CM411" s="25">
        <v>2.7445478822763016</v>
      </c>
      <c r="CN411" s="25">
        <v>159.58445729639323</v>
      </c>
      <c r="CO411" s="25">
        <v>8.7055485783025244</v>
      </c>
      <c r="CP411" s="25">
        <v>0.80919765166340518</v>
      </c>
      <c r="CQ411" s="25">
        <v>0.23106653620352252</v>
      </c>
      <c r="CR411" s="25">
        <v>0.40668227026908227</v>
      </c>
      <c r="CS411" s="25">
        <v>0.21208808742097154</v>
      </c>
      <c r="CT411" s="25">
        <v>5.1893759248424473E-2</v>
      </c>
      <c r="CU411" s="25">
        <v>10.31575282214153</v>
      </c>
      <c r="CV411" s="25">
        <v>11.02185998357605</v>
      </c>
      <c r="CW411" s="25">
        <v>1.2431699843713868</v>
      </c>
      <c r="CX411" s="25">
        <v>8.8289483951939509</v>
      </c>
      <c r="CY411" s="25">
        <v>13.623436273309059</v>
      </c>
    </row>
    <row r="412" spans="1:103">
      <c r="A412" t="s">
        <v>177</v>
      </c>
      <c r="B412" t="s">
        <v>1090</v>
      </c>
      <c r="C412" t="s">
        <v>164</v>
      </c>
      <c r="D412" t="s">
        <v>173</v>
      </c>
      <c r="E412" t="s">
        <v>959</v>
      </c>
      <c r="F412" t="s">
        <v>217</v>
      </c>
      <c r="G412" t="s">
        <v>299</v>
      </c>
      <c r="H412">
        <v>11.051970000000001</v>
      </c>
      <c r="I412">
        <v>7.8528000000000002</v>
      </c>
      <c r="J412" t="s">
        <v>579</v>
      </c>
      <c r="K412" t="s">
        <v>130</v>
      </c>
      <c r="L412" s="18">
        <v>3</v>
      </c>
      <c r="M412" t="s">
        <v>364</v>
      </c>
      <c r="N412" t="s">
        <v>330</v>
      </c>
      <c r="O412">
        <v>800</v>
      </c>
      <c r="P412" t="s">
        <v>159</v>
      </c>
      <c r="Q412">
        <v>900</v>
      </c>
      <c r="R412">
        <v>14500</v>
      </c>
      <c r="S412" t="s">
        <v>329</v>
      </c>
      <c r="T412">
        <v>6000</v>
      </c>
      <c r="U412" t="s">
        <v>337</v>
      </c>
      <c r="V412">
        <v>5200</v>
      </c>
      <c r="W412">
        <v>2015</v>
      </c>
      <c r="X412">
        <v>1</v>
      </c>
      <c r="Y412" s="19"/>
      <c r="Z412" s="24"/>
      <c r="AA412" s="25"/>
      <c r="AB412" s="26"/>
      <c r="AC412" s="25"/>
      <c r="AD412" s="27"/>
      <c r="AE412" s="27"/>
      <c r="AF412" s="27"/>
      <c r="AG412" s="25"/>
      <c r="AH412" s="25"/>
      <c r="AI412" s="25"/>
      <c r="AJ412" s="28"/>
      <c r="AK412" s="25"/>
      <c r="AL412" s="25"/>
      <c r="AM412" s="29"/>
      <c r="AN412" s="29"/>
      <c r="AO412" s="30"/>
      <c r="AP412" s="30"/>
      <c r="AQ412" s="31"/>
      <c r="AR412" s="28"/>
      <c r="AS412" s="28"/>
      <c r="AT412" t="s">
        <v>156</v>
      </c>
      <c r="AU412">
        <v>2</v>
      </c>
      <c r="AV412" t="s">
        <v>409</v>
      </c>
      <c r="AW412" t="s">
        <v>1006</v>
      </c>
      <c r="AX412" t="s">
        <v>1091</v>
      </c>
      <c r="AY412" s="19" t="s">
        <v>398</v>
      </c>
      <c r="AZ412" s="19" t="s">
        <v>398</v>
      </c>
      <c r="BA412" s="21" t="s">
        <v>404</v>
      </c>
      <c r="BB412" s="22">
        <v>42346</v>
      </c>
      <c r="BC412" s="15">
        <v>42257</v>
      </c>
      <c r="BD412" t="s">
        <v>161</v>
      </c>
      <c r="BE412">
        <v>26</v>
      </c>
      <c r="BF412">
        <v>25</v>
      </c>
      <c r="BG412">
        <v>7.68</v>
      </c>
      <c r="BH412">
        <v>4.4400000000000004</v>
      </c>
      <c r="BI412">
        <v>0.88</v>
      </c>
      <c r="BJ412">
        <v>0.38</v>
      </c>
      <c r="BK412">
        <v>0.121</v>
      </c>
      <c r="BL412">
        <v>10</v>
      </c>
      <c r="BM412">
        <f t="shared" si="28"/>
        <v>75.848303393213584</v>
      </c>
      <c r="BN412">
        <v>0.17899999999999999</v>
      </c>
      <c r="BO412">
        <v>23</v>
      </c>
      <c r="BP412">
        <f t="shared" si="33"/>
        <v>3961.9584360690392</v>
      </c>
      <c r="BQ412">
        <f t="shared" si="31"/>
        <v>4096</v>
      </c>
      <c r="BR412">
        <f t="shared" si="29"/>
        <v>3.9619584360690392</v>
      </c>
      <c r="BS412">
        <f t="shared" si="29"/>
        <v>4.0960000000000001</v>
      </c>
      <c r="BT412">
        <f t="shared" si="30"/>
        <v>8.0579584360690397</v>
      </c>
      <c r="BU412">
        <v>1.7716873212583415</v>
      </c>
      <c r="BV412">
        <v>0.13557909328607548</v>
      </c>
      <c r="BW412">
        <v>1.8597747088485157</v>
      </c>
      <c r="BX412">
        <v>0.31742895434138274</v>
      </c>
      <c r="BY412">
        <v>0.17979469404356835</v>
      </c>
      <c r="BZ412">
        <v>0.12668621626764617</v>
      </c>
      <c r="CA412">
        <v>3.9666543241750172</v>
      </c>
      <c r="CB412">
        <v>110.12565655311953</v>
      </c>
      <c r="CC412">
        <v>31.522289728669453</v>
      </c>
      <c r="CD412">
        <v>6.6174094282534659</v>
      </c>
      <c r="CE412">
        <v>2.5264940858176899</v>
      </c>
      <c r="CF412" s="25">
        <v>0.55560704355885082</v>
      </c>
      <c r="CG412" s="25">
        <v>0.15681186283595924</v>
      </c>
      <c r="CH412" s="25">
        <v>0.98844413918892948</v>
      </c>
      <c r="CI412" s="25">
        <v>0.75532083775688474</v>
      </c>
      <c r="CJ412" s="25">
        <v>0.30785580113890432</v>
      </c>
      <c r="CK412" s="25">
        <v>17.140686764727548</v>
      </c>
      <c r="CL412" s="25">
        <v>71.867132635878775</v>
      </c>
      <c r="CM412" s="25">
        <v>5.9734994500414729</v>
      </c>
      <c r="CN412" s="25">
        <v>224.49293051116879</v>
      </c>
      <c r="CO412" s="25">
        <v>7.4780991038169109</v>
      </c>
      <c r="CP412" s="25">
        <v>1.0528756957328385</v>
      </c>
      <c r="CQ412" s="25">
        <v>0.32045454545454544</v>
      </c>
      <c r="CR412" s="25">
        <v>0.42296711011895555</v>
      </c>
      <c r="CS412" s="25">
        <v>0.10606511587735555</v>
      </c>
      <c r="CT412" s="25">
        <v>6.5952110186450877E-2</v>
      </c>
      <c r="CU412" s="25">
        <v>11.419380361246073</v>
      </c>
      <c r="CV412" s="25">
        <v>14.564215544757529</v>
      </c>
      <c r="CW412" s="25">
        <v>1.2706063008484405</v>
      </c>
      <c r="CX412" s="25">
        <v>18.467106079253202</v>
      </c>
      <c r="CY412" s="25">
        <v>15.534038124042411</v>
      </c>
    </row>
    <row r="413" spans="1:103">
      <c r="A413" t="s">
        <v>177</v>
      </c>
      <c r="B413" t="s">
        <v>1090</v>
      </c>
      <c r="C413" t="s">
        <v>164</v>
      </c>
      <c r="D413" t="s">
        <v>173</v>
      </c>
      <c r="E413" t="s">
        <v>959</v>
      </c>
      <c r="F413" t="s">
        <v>217</v>
      </c>
      <c r="G413" t="s">
        <v>299</v>
      </c>
      <c r="H413">
        <v>11.051970000000001</v>
      </c>
      <c r="I413">
        <v>7.8528000000000002</v>
      </c>
      <c r="J413" t="s">
        <v>579</v>
      </c>
      <c r="K413" t="s">
        <v>130</v>
      </c>
      <c r="L413" s="18">
        <v>3</v>
      </c>
      <c r="M413" t="s">
        <v>364</v>
      </c>
      <c r="N413" t="s">
        <v>330</v>
      </c>
      <c r="O413">
        <v>800</v>
      </c>
      <c r="P413" t="s">
        <v>159</v>
      </c>
      <c r="Q413">
        <v>900</v>
      </c>
      <c r="R413">
        <v>14500</v>
      </c>
      <c r="S413" t="s">
        <v>329</v>
      </c>
      <c r="T413">
        <v>6000</v>
      </c>
      <c r="U413" t="s">
        <v>337</v>
      </c>
      <c r="V413">
        <v>5200</v>
      </c>
      <c r="W413">
        <v>2015</v>
      </c>
      <c r="X413">
        <v>1</v>
      </c>
      <c r="Y413" s="19"/>
      <c r="Z413" s="24"/>
      <c r="AA413" s="25"/>
      <c r="AB413" s="26"/>
      <c r="AC413" s="25"/>
      <c r="AD413" s="27"/>
      <c r="AE413" s="27"/>
      <c r="AF413" s="27"/>
      <c r="AG413" s="25"/>
      <c r="AH413" s="25"/>
      <c r="AI413" s="25"/>
      <c r="AJ413" s="28"/>
      <c r="AK413" s="25"/>
      <c r="AL413" s="25"/>
      <c r="AM413" s="29"/>
      <c r="AN413" s="29"/>
      <c r="AO413" s="30"/>
      <c r="AP413" s="30"/>
      <c r="AQ413" s="31"/>
      <c r="AR413" s="28"/>
      <c r="AS413" s="28"/>
      <c r="AT413" t="s">
        <v>157</v>
      </c>
      <c r="AU413">
        <v>3</v>
      </c>
      <c r="AV413" t="s">
        <v>409</v>
      </c>
      <c r="AW413" t="s">
        <v>1006</v>
      </c>
      <c r="AX413" t="s">
        <v>1091</v>
      </c>
      <c r="AY413" s="19" t="s">
        <v>398</v>
      </c>
      <c r="AZ413" s="19" t="s">
        <v>398</v>
      </c>
      <c r="BA413" s="21" t="s">
        <v>404</v>
      </c>
      <c r="BB413" s="22">
        <v>42346</v>
      </c>
      <c r="BC413" s="15">
        <v>42257</v>
      </c>
      <c r="BD413" t="s">
        <v>161</v>
      </c>
      <c r="BE413">
        <v>46</v>
      </c>
      <c r="BF413">
        <v>44</v>
      </c>
      <c r="BG413">
        <v>15.24</v>
      </c>
      <c r="BH413">
        <v>8.74</v>
      </c>
      <c r="BI413">
        <v>0.82</v>
      </c>
      <c r="BJ413">
        <v>0.54200000000000004</v>
      </c>
      <c r="BK413">
        <v>0.123</v>
      </c>
      <c r="BL413">
        <v>9.9</v>
      </c>
      <c r="BM413">
        <f t="shared" si="28"/>
        <v>81.503759398496243</v>
      </c>
      <c r="BN413">
        <v>0.16600000000000001</v>
      </c>
      <c r="BO413">
        <v>25</v>
      </c>
      <c r="BP413">
        <f t="shared" si="33"/>
        <v>8389.8158730158721</v>
      </c>
      <c r="BQ413">
        <f t="shared" si="31"/>
        <v>8128</v>
      </c>
      <c r="BR413">
        <f t="shared" si="29"/>
        <v>8.3898158730158716</v>
      </c>
      <c r="BS413">
        <f t="shared" si="29"/>
        <v>8.1280000000000001</v>
      </c>
      <c r="BT413">
        <f t="shared" si="30"/>
        <v>16.51781587301587</v>
      </c>
      <c r="BU413">
        <v>1.911764705882353</v>
      </c>
      <c r="BV413">
        <v>8.2450850977290865E-2</v>
      </c>
      <c r="BW413">
        <v>1.6276153444756247</v>
      </c>
      <c r="BX413">
        <v>0.25864664050322761</v>
      </c>
      <c r="BY413">
        <v>0.15861097421198889</v>
      </c>
      <c r="BZ413">
        <v>0.12306525067125056</v>
      </c>
      <c r="CA413">
        <v>3.9117920060875537</v>
      </c>
      <c r="CB413">
        <v>150.26478117745671</v>
      </c>
      <c r="CC413">
        <v>72.315834791765113</v>
      </c>
      <c r="CD413">
        <v>9.2556841061929891</v>
      </c>
      <c r="CE413">
        <v>3.1079460351866288</v>
      </c>
      <c r="CF413" s="25">
        <v>0.61487130600571982</v>
      </c>
      <c r="CG413" s="25">
        <v>3.5781696854146817E-2</v>
      </c>
      <c r="CH413" s="25">
        <v>1.0269678960490645</v>
      </c>
      <c r="CI413" s="25">
        <v>0.55898036393170658</v>
      </c>
      <c r="CJ413" s="25">
        <v>0.33940959633624984</v>
      </c>
      <c r="CK413" s="25">
        <v>31.24325707076828</v>
      </c>
      <c r="CL413" s="25">
        <v>49.180921513791809</v>
      </c>
      <c r="CM413" s="25">
        <v>2.7432390850029225</v>
      </c>
      <c r="CN413" s="25">
        <v>256.32286595466593</v>
      </c>
      <c r="CO413" s="25">
        <v>9.9782041042790812</v>
      </c>
      <c r="CP413" s="25">
        <v>0.89423984891407016</v>
      </c>
      <c r="CQ413" s="25">
        <v>0.21874409820585461</v>
      </c>
      <c r="CR413" s="25">
        <v>0.33263342162774284</v>
      </c>
      <c r="CS413" s="25">
        <v>0.10759540859399401</v>
      </c>
      <c r="CT413" s="25">
        <v>5.1203766933921681E-2</v>
      </c>
      <c r="CU413" s="25">
        <v>15.995968749641843</v>
      </c>
      <c r="CV413" s="25">
        <v>14.774346017791343</v>
      </c>
      <c r="CW413" s="25">
        <v>2.2280934279263094</v>
      </c>
      <c r="CX413" s="25">
        <v>9.1539942565095487</v>
      </c>
      <c r="CY413" s="25">
        <v>14.124995618694566</v>
      </c>
    </row>
    <row r="414" spans="1:103">
      <c r="A414" t="s">
        <v>177</v>
      </c>
      <c r="B414" t="s">
        <v>1090</v>
      </c>
      <c r="C414" t="s">
        <v>164</v>
      </c>
      <c r="D414" t="s">
        <v>173</v>
      </c>
      <c r="E414" t="s">
        <v>959</v>
      </c>
      <c r="F414" t="s">
        <v>217</v>
      </c>
      <c r="G414" t="s">
        <v>299</v>
      </c>
      <c r="H414">
        <v>11.051970000000001</v>
      </c>
      <c r="I414">
        <v>7.8528000000000002</v>
      </c>
      <c r="J414" t="s">
        <v>579</v>
      </c>
      <c r="K414" t="s">
        <v>130</v>
      </c>
      <c r="L414" s="18">
        <v>3</v>
      </c>
      <c r="M414" t="s">
        <v>364</v>
      </c>
      <c r="N414" t="s">
        <v>330</v>
      </c>
      <c r="O414">
        <v>800</v>
      </c>
      <c r="P414" t="s">
        <v>159</v>
      </c>
      <c r="Q414">
        <v>900</v>
      </c>
      <c r="R414">
        <v>14500</v>
      </c>
      <c r="S414" t="s">
        <v>329</v>
      </c>
      <c r="T414">
        <v>6000</v>
      </c>
      <c r="U414" t="s">
        <v>337</v>
      </c>
      <c r="V414">
        <v>5200</v>
      </c>
      <c r="W414">
        <v>2015</v>
      </c>
      <c r="X414">
        <v>1</v>
      </c>
      <c r="Y414" s="19"/>
      <c r="Z414" s="24"/>
      <c r="AA414" s="25"/>
      <c r="AB414" s="26"/>
      <c r="AC414" s="25"/>
      <c r="AD414" s="27"/>
      <c r="AE414" s="27"/>
      <c r="AF414" s="27"/>
      <c r="AG414" s="25"/>
      <c r="AH414" s="25"/>
      <c r="AI414" s="25"/>
      <c r="AJ414" s="28"/>
      <c r="AK414" s="25"/>
      <c r="AL414" s="25"/>
      <c r="AM414" s="29"/>
      <c r="AN414" s="29"/>
      <c r="AO414" s="30"/>
      <c r="AP414" s="30"/>
      <c r="AQ414" s="31"/>
      <c r="AR414" s="28"/>
      <c r="AS414" s="28"/>
      <c r="AT414" t="s">
        <v>158</v>
      </c>
      <c r="AU414">
        <v>4</v>
      </c>
      <c r="AV414" t="s">
        <v>409</v>
      </c>
      <c r="AW414" t="s">
        <v>1006</v>
      </c>
      <c r="AX414" t="s">
        <v>1091</v>
      </c>
      <c r="AY414" s="19" t="s">
        <v>398</v>
      </c>
      <c r="AZ414" s="19" t="s">
        <v>398</v>
      </c>
      <c r="BA414" s="21" t="s">
        <v>404</v>
      </c>
      <c r="BB414" s="22">
        <v>42346</v>
      </c>
      <c r="BC414" s="15">
        <v>42257</v>
      </c>
      <c r="BD414" t="s">
        <v>161</v>
      </c>
      <c r="BE414">
        <v>39</v>
      </c>
      <c r="BF414">
        <v>47</v>
      </c>
      <c r="BG414">
        <v>15.62</v>
      </c>
      <c r="BH414">
        <v>8.86</v>
      </c>
      <c r="BI414">
        <v>1.1000000000000001</v>
      </c>
      <c r="BJ414">
        <v>0.72499999999999998</v>
      </c>
      <c r="BK414">
        <v>9.9000000000000005E-2</v>
      </c>
      <c r="BL414">
        <v>9.9</v>
      </c>
      <c r="BM414">
        <f t="shared" si="28"/>
        <v>87.985436893203882</v>
      </c>
      <c r="BN414">
        <v>0.14499999999999999</v>
      </c>
      <c r="BO414">
        <v>25</v>
      </c>
      <c r="BP414">
        <f t="shared" si="33"/>
        <v>9181.3781014023716</v>
      </c>
      <c r="BQ414">
        <f t="shared" si="31"/>
        <v>8330.6666666666661</v>
      </c>
      <c r="BR414">
        <f t="shared" si="29"/>
        <v>9.1813781014023714</v>
      </c>
      <c r="BS414">
        <f t="shared" si="29"/>
        <v>8.3306666666666658</v>
      </c>
      <c r="BT414">
        <f t="shared" si="30"/>
        <v>17.512044768069039</v>
      </c>
      <c r="BU414">
        <v>2.4208294062205469</v>
      </c>
      <c r="BV414">
        <v>0.19249257615694029</v>
      </c>
      <c r="BW414">
        <v>1.3977020568128189</v>
      </c>
      <c r="BX414">
        <v>0.52190071939592186</v>
      </c>
      <c r="BY414">
        <v>0.34880448640855877</v>
      </c>
      <c r="BZ414">
        <v>0.16370985686190312</v>
      </c>
      <c r="CA414">
        <v>5.7561927667149995</v>
      </c>
      <c r="CB414">
        <v>160.16905173571888</v>
      </c>
      <c r="CC414">
        <v>95.909459487312418</v>
      </c>
      <c r="CD414">
        <v>6.3529711363057464</v>
      </c>
      <c r="CE414">
        <v>2.5259985331612795</v>
      </c>
      <c r="CF414" s="25"/>
      <c r="CG414" s="25"/>
      <c r="CH414" s="25"/>
      <c r="CI414" s="25"/>
      <c r="CJ414" s="25"/>
      <c r="CK414" s="25"/>
      <c r="CL414" s="25"/>
      <c r="CM414" s="25"/>
      <c r="CN414" s="25"/>
      <c r="CO414" s="25"/>
      <c r="CP414" s="25">
        <v>1.5105698529411766</v>
      </c>
      <c r="CQ414" s="25">
        <v>0.2792279411764706</v>
      </c>
      <c r="CR414" s="25">
        <v>0.38895695671149466</v>
      </c>
      <c r="CS414" s="25">
        <v>0.14121647593898881</v>
      </c>
      <c r="CT414" s="25">
        <v>5.748041118679359E-2</v>
      </c>
      <c r="CU414" s="25">
        <v>10.41571166731732</v>
      </c>
      <c r="CV414" s="25">
        <v>7.8775336317397366</v>
      </c>
      <c r="CW414" s="25">
        <v>3.0848141415409613</v>
      </c>
      <c r="CX414" s="25">
        <v>8.914500220728776</v>
      </c>
      <c r="CY414" s="25">
        <v>15.345883592501199</v>
      </c>
    </row>
    <row r="415" spans="1:103">
      <c r="A415" t="s">
        <v>177</v>
      </c>
      <c r="B415" t="s">
        <v>1090</v>
      </c>
      <c r="C415" t="s">
        <v>164</v>
      </c>
      <c r="D415" t="s">
        <v>173</v>
      </c>
      <c r="E415" t="s">
        <v>959</v>
      </c>
      <c r="F415" t="s">
        <v>217</v>
      </c>
      <c r="G415" t="s">
        <v>299</v>
      </c>
      <c r="H415">
        <v>11.051970000000001</v>
      </c>
      <c r="I415">
        <v>7.8528000000000002</v>
      </c>
      <c r="J415" t="s">
        <v>579</v>
      </c>
      <c r="K415" t="s">
        <v>130</v>
      </c>
      <c r="L415" s="18">
        <v>3</v>
      </c>
      <c r="M415" t="s">
        <v>364</v>
      </c>
      <c r="N415" t="s">
        <v>330</v>
      </c>
      <c r="O415">
        <v>800</v>
      </c>
      <c r="P415" t="s">
        <v>159</v>
      </c>
      <c r="Q415">
        <v>900</v>
      </c>
      <c r="R415">
        <v>14500</v>
      </c>
      <c r="S415" t="s">
        <v>329</v>
      </c>
      <c r="T415">
        <v>6000</v>
      </c>
      <c r="U415" t="s">
        <v>337</v>
      </c>
      <c r="V415">
        <v>5200</v>
      </c>
      <c r="W415">
        <v>2015</v>
      </c>
      <c r="X415">
        <v>1</v>
      </c>
      <c r="Y415" s="19"/>
      <c r="Z415" s="24"/>
      <c r="AA415" s="25"/>
      <c r="AB415" s="26"/>
      <c r="AC415" s="25"/>
      <c r="AD415" s="27"/>
      <c r="AE415" s="27"/>
      <c r="AF415" s="27"/>
      <c r="AG415" s="25"/>
      <c r="AH415" s="25"/>
      <c r="AI415" s="25"/>
      <c r="AJ415" s="28"/>
      <c r="AK415" s="25"/>
      <c r="AL415" s="25"/>
      <c r="AM415" s="29"/>
      <c r="AN415" s="29"/>
      <c r="AO415" s="30"/>
      <c r="AP415" s="30"/>
      <c r="AQ415" s="31"/>
      <c r="AR415" s="28"/>
      <c r="AS415" s="28"/>
      <c r="AT415" t="s">
        <v>159</v>
      </c>
      <c r="AU415">
        <v>5</v>
      </c>
      <c r="AV415" t="s">
        <v>409</v>
      </c>
      <c r="AW415" t="s">
        <v>1006</v>
      </c>
      <c r="AX415" t="s">
        <v>1091</v>
      </c>
      <c r="AY415" s="19" t="s">
        <v>398</v>
      </c>
      <c r="AZ415" s="19" t="s">
        <v>398</v>
      </c>
      <c r="BA415" s="21" t="s">
        <v>404</v>
      </c>
      <c r="BB415" s="22">
        <v>42346</v>
      </c>
      <c r="BC415" s="15">
        <v>42257</v>
      </c>
      <c r="BD415" t="s">
        <v>161</v>
      </c>
      <c r="BE415">
        <v>38</v>
      </c>
      <c r="BF415">
        <v>40</v>
      </c>
      <c r="BG415">
        <v>12.88</v>
      </c>
      <c r="BH415">
        <v>6.44</v>
      </c>
      <c r="BI415">
        <v>0.8</v>
      </c>
      <c r="BJ415">
        <v>0.502</v>
      </c>
      <c r="BK415">
        <v>0.106</v>
      </c>
      <c r="BL415">
        <v>9.3000000000000007</v>
      </c>
      <c r="BM415">
        <f t="shared" si="28"/>
        <v>82.56578947368422</v>
      </c>
      <c r="BN415">
        <v>0.155</v>
      </c>
      <c r="BO415">
        <v>24</v>
      </c>
      <c r="BP415">
        <f t="shared" si="33"/>
        <v>6304.2272101823201</v>
      </c>
      <c r="BQ415">
        <f t="shared" si="31"/>
        <v>6869.3333333333339</v>
      </c>
      <c r="BR415">
        <f t="shared" si="29"/>
        <v>6.3042272101823205</v>
      </c>
      <c r="BS415">
        <f t="shared" si="29"/>
        <v>6.8693333333333335</v>
      </c>
      <c r="BT415">
        <f t="shared" si="30"/>
        <v>13.173560543515654</v>
      </c>
      <c r="BU415">
        <v>2.4635666347075742</v>
      </c>
      <c r="BV415">
        <v>0.21548126184773908</v>
      </c>
      <c r="BW415">
        <v>2.2855608249815882</v>
      </c>
      <c r="BX415">
        <v>0.48076712559189128</v>
      </c>
      <c r="BY415">
        <v>0.25902286848402784</v>
      </c>
      <c r="BZ415">
        <v>0.16977068477935617</v>
      </c>
      <c r="CA415">
        <v>5.7926307705358333</v>
      </c>
      <c r="CB415">
        <v>140.5800422455375</v>
      </c>
      <c r="CC415">
        <v>99.598355714946251</v>
      </c>
      <c r="CD415">
        <v>7.9321725760133734</v>
      </c>
      <c r="CE415">
        <v>3.4436471746952906</v>
      </c>
      <c r="CF415" s="25">
        <v>0.83493282149712089</v>
      </c>
      <c r="CG415" s="25">
        <v>7.8071017274472174E-2</v>
      </c>
      <c r="CH415" s="25">
        <v>1.7014174026333408</v>
      </c>
      <c r="CI415" s="25">
        <v>0.30926010427819406</v>
      </c>
      <c r="CJ415" s="25">
        <v>0.12787348369595872</v>
      </c>
      <c r="CK415" s="25">
        <v>35.020209180639021</v>
      </c>
      <c r="CL415" s="25">
        <v>56.034315754823176</v>
      </c>
      <c r="CM415" s="25">
        <v>2.8102454134104193</v>
      </c>
      <c r="CN415" s="25">
        <v>103.79674292163232</v>
      </c>
      <c r="CO415" s="25">
        <v>17.993556305272627</v>
      </c>
      <c r="CP415" s="25">
        <v>1.2984718242597899</v>
      </c>
      <c r="CQ415" s="25">
        <v>0.29474689589302766</v>
      </c>
      <c r="CR415" s="25">
        <v>0.40184396364068625</v>
      </c>
      <c r="CS415" s="25">
        <v>0.10437585486193435</v>
      </c>
      <c r="CT415" s="25">
        <v>5.7258479097269291E-2</v>
      </c>
      <c r="CU415" s="25">
        <v>10.375496564354705</v>
      </c>
      <c r="CV415" s="25">
        <v>7.847118443972402</v>
      </c>
      <c r="CW415" s="25">
        <v>3.0729036622299923</v>
      </c>
      <c r="CX415" s="25">
        <v>8.880081300957622</v>
      </c>
      <c r="CY415" s="25">
        <v>16.875131476576353</v>
      </c>
    </row>
    <row r="416" spans="1:103">
      <c r="A416" t="s">
        <v>177</v>
      </c>
      <c r="B416" t="s">
        <v>1090</v>
      </c>
      <c r="C416" t="s">
        <v>164</v>
      </c>
      <c r="D416" t="s">
        <v>173</v>
      </c>
      <c r="E416" t="s">
        <v>959</v>
      </c>
      <c r="F416" t="s">
        <v>217</v>
      </c>
      <c r="G416" t="s">
        <v>299</v>
      </c>
      <c r="H416">
        <v>11.051970000000001</v>
      </c>
      <c r="I416">
        <v>7.8528000000000002</v>
      </c>
      <c r="J416" t="s">
        <v>579</v>
      </c>
      <c r="K416" t="s">
        <v>130</v>
      </c>
      <c r="L416" s="18">
        <v>3</v>
      </c>
      <c r="M416" t="s">
        <v>364</v>
      </c>
      <c r="N416" t="s">
        <v>330</v>
      </c>
      <c r="O416">
        <v>800</v>
      </c>
      <c r="P416" t="s">
        <v>159</v>
      </c>
      <c r="Q416">
        <v>900</v>
      </c>
      <c r="R416">
        <v>14500</v>
      </c>
      <c r="S416" t="s">
        <v>329</v>
      </c>
      <c r="T416">
        <v>6000</v>
      </c>
      <c r="U416" t="s">
        <v>337</v>
      </c>
      <c r="V416">
        <v>5200</v>
      </c>
      <c r="W416">
        <v>2015</v>
      </c>
      <c r="X416">
        <v>1</v>
      </c>
      <c r="Y416" s="19"/>
      <c r="Z416" s="24"/>
      <c r="AA416" s="25"/>
      <c r="AB416" s="26"/>
      <c r="AC416" s="25"/>
      <c r="AD416" s="27"/>
      <c r="AE416" s="27"/>
      <c r="AF416" s="27"/>
      <c r="AG416" s="25"/>
      <c r="AH416" s="25"/>
      <c r="AI416" s="25"/>
      <c r="AJ416" s="28"/>
      <c r="AK416" s="25"/>
      <c r="AL416" s="25"/>
      <c r="AM416" s="29"/>
      <c r="AN416" s="29"/>
      <c r="AO416" s="30"/>
      <c r="AP416" s="30"/>
      <c r="AQ416" s="31"/>
      <c r="AR416" s="28"/>
      <c r="AS416" s="28"/>
      <c r="AT416" t="s">
        <v>160</v>
      </c>
      <c r="AU416">
        <v>6</v>
      </c>
      <c r="AV416" t="s">
        <v>409</v>
      </c>
      <c r="AW416" t="s">
        <v>1006</v>
      </c>
      <c r="AX416" t="s">
        <v>1091</v>
      </c>
      <c r="AY416" s="19" t="s">
        <v>398</v>
      </c>
      <c r="AZ416" s="19" t="s">
        <v>398</v>
      </c>
      <c r="BA416" s="21" t="s">
        <v>404</v>
      </c>
      <c r="BB416" s="22">
        <v>42346</v>
      </c>
      <c r="BC416" s="15">
        <v>42257</v>
      </c>
      <c r="BD416" t="s">
        <v>161</v>
      </c>
      <c r="BE416">
        <v>27</v>
      </c>
      <c r="BF416">
        <v>36</v>
      </c>
      <c r="BG416">
        <v>11.74</v>
      </c>
      <c r="BH416">
        <v>6.8</v>
      </c>
      <c r="BI416">
        <v>1.04</v>
      </c>
      <c r="BJ416">
        <v>0.56399999999999995</v>
      </c>
      <c r="BK416">
        <v>0.10199999999999999</v>
      </c>
      <c r="BL416">
        <v>9.8000000000000007</v>
      </c>
      <c r="BM416">
        <f t="shared" si="28"/>
        <v>84.684684684684683</v>
      </c>
      <c r="BN416">
        <v>0.182</v>
      </c>
      <c r="BO416">
        <v>0</v>
      </c>
      <c r="BP416">
        <f t="shared" si="33"/>
        <v>6789.8298298298305</v>
      </c>
      <c r="BQ416">
        <f t="shared" si="31"/>
        <v>6261.333333333333</v>
      </c>
      <c r="BR416">
        <f t="shared" si="29"/>
        <v>6.7898298298298307</v>
      </c>
      <c r="BS416">
        <f t="shared" si="29"/>
        <v>6.261333333333333</v>
      </c>
      <c r="BT416">
        <f t="shared" si="30"/>
        <v>13.051163163163164</v>
      </c>
      <c r="BU416">
        <v>2.6021611001964637</v>
      </c>
      <c r="BV416">
        <v>0.17020986978365604</v>
      </c>
      <c r="BW416">
        <v>1.9796741933889996</v>
      </c>
      <c r="BX416">
        <v>0.45049777692282789</v>
      </c>
      <c r="BY416">
        <v>0.26648931349900729</v>
      </c>
      <c r="BZ416">
        <v>0.18193773393312615</v>
      </c>
      <c r="CA416">
        <v>5.7729595090790724</v>
      </c>
      <c r="CB416">
        <v>152.37803333189783</v>
      </c>
      <c r="CC416">
        <v>72.832076897404832</v>
      </c>
      <c r="CD416">
        <v>10.275924019838445</v>
      </c>
      <c r="CE416">
        <v>13.281159944684079</v>
      </c>
      <c r="CF416" s="25"/>
      <c r="CG416" s="25"/>
      <c r="CH416" s="25"/>
      <c r="CI416" s="25"/>
      <c r="CJ416" s="25"/>
      <c r="CK416" s="25"/>
      <c r="CL416" s="25"/>
      <c r="CM416" s="25"/>
      <c r="CN416" s="25"/>
      <c r="CO416" s="25"/>
      <c r="CP416" s="25"/>
      <c r="CQ416" s="25"/>
      <c r="CR416" s="25"/>
      <c r="CS416" s="25"/>
      <c r="CT416" s="25"/>
      <c r="CU416" s="25"/>
      <c r="CV416" s="25"/>
      <c r="CW416" s="25"/>
      <c r="CX416" s="25"/>
      <c r="CY416" s="25"/>
    </row>
    <row r="417" spans="1:103">
      <c r="A417" t="s">
        <v>177</v>
      </c>
      <c r="B417" t="s">
        <v>1090</v>
      </c>
      <c r="C417" t="s">
        <v>164</v>
      </c>
      <c r="D417" t="s">
        <v>173</v>
      </c>
      <c r="E417" t="s">
        <v>959</v>
      </c>
      <c r="F417" t="s">
        <v>217</v>
      </c>
      <c r="G417" t="s">
        <v>300</v>
      </c>
      <c r="H417">
        <v>11.055</v>
      </c>
      <c r="I417">
        <v>7.84558</v>
      </c>
      <c r="J417" t="s">
        <v>579</v>
      </c>
      <c r="K417" t="s">
        <v>131</v>
      </c>
      <c r="L417" s="18">
        <v>2.5</v>
      </c>
      <c r="M417" t="s">
        <v>364</v>
      </c>
      <c r="N417" t="s">
        <v>331</v>
      </c>
      <c r="O417">
        <v>700</v>
      </c>
      <c r="P417" t="s">
        <v>159</v>
      </c>
      <c r="Q417">
        <v>800</v>
      </c>
      <c r="R417">
        <v>12300</v>
      </c>
      <c r="S417" t="s">
        <v>337</v>
      </c>
      <c r="T417">
        <v>7500</v>
      </c>
      <c r="U417" t="s">
        <v>329</v>
      </c>
      <c r="V417">
        <v>5100</v>
      </c>
      <c r="W417">
        <v>2015</v>
      </c>
      <c r="X417">
        <v>1</v>
      </c>
      <c r="Y417" s="19" t="s">
        <v>398</v>
      </c>
      <c r="Z417" s="24">
        <v>5.7</v>
      </c>
      <c r="AA417" s="32">
        <v>1.0150461187902604</v>
      </c>
      <c r="AB417" s="26">
        <v>4.9021445508574797E-2</v>
      </c>
      <c r="AC417" s="25">
        <v>3.4915800000000004</v>
      </c>
      <c r="AD417" s="27">
        <v>38.400000000000006</v>
      </c>
      <c r="AE417" s="27">
        <v>39.999999999999993</v>
      </c>
      <c r="AF417" s="27">
        <v>21.6</v>
      </c>
      <c r="AG417" s="25">
        <v>2.812560493203982</v>
      </c>
      <c r="AH417" s="25">
        <v>0.85620209430312832</v>
      </c>
      <c r="AI417" s="25">
        <v>0.14654294237073831</v>
      </c>
      <c r="AJ417" s="28">
        <v>7.7414811849190843E-2</v>
      </c>
      <c r="AK417" s="25">
        <v>0</v>
      </c>
      <c r="AL417" s="25">
        <f t="shared" si="32"/>
        <v>3.8927203417270397</v>
      </c>
      <c r="AM417" s="29">
        <v>14.023767327174363</v>
      </c>
      <c r="AN417" s="29">
        <v>5.1169392997161003</v>
      </c>
      <c r="AO417" s="30">
        <v>37.716218555019267</v>
      </c>
      <c r="AP417" s="30">
        <v>111.66266795842694</v>
      </c>
      <c r="AQ417" s="31">
        <v>1.6343479112882719</v>
      </c>
      <c r="AR417" s="28">
        <v>1.38554E-2</v>
      </c>
      <c r="AS417" s="28">
        <v>6.9234600000000004</v>
      </c>
      <c r="AT417" t="s">
        <v>155</v>
      </c>
      <c r="AU417">
        <v>1</v>
      </c>
      <c r="AV417" t="s">
        <v>409</v>
      </c>
      <c r="AW417" t="s">
        <v>1006</v>
      </c>
      <c r="AX417" t="s">
        <v>1091</v>
      </c>
      <c r="AY417" s="19" t="s">
        <v>398</v>
      </c>
      <c r="AZ417" s="19" t="s">
        <v>398</v>
      </c>
      <c r="BA417" s="21" t="s">
        <v>404</v>
      </c>
      <c r="BB417" s="22">
        <v>42346</v>
      </c>
      <c r="BC417" s="15">
        <v>42257</v>
      </c>
      <c r="BD417" t="s">
        <v>161</v>
      </c>
      <c r="BE417">
        <v>17</v>
      </c>
      <c r="BF417">
        <v>15</v>
      </c>
      <c r="BG417">
        <v>4.22</v>
      </c>
      <c r="BH417">
        <v>1.3</v>
      </c>
      <c r="BI417">
        <v>0.76</v>
      </c>
      <c r="BJ417">
        <v>0.312</v>
      </c>
      <c r="BK417">
        <v>7.0000000000000007E-2</v>
      </c>
      <c r="BL417">
        <v>8.6</v>
      </c>
      <c r="BM417">
        <f t="shared" si="28"/>
        <v>81.675392670157066</v>
      </c>
      <c r="BN417">
        <v>0.129</v>
      </c>
      <c r="BO417">
        <v>20</v>
      </c>
      <c r="BP417">
        <f t="shared" si="33"/>
        <v>1268.5843342572634</v>
      </c>
      <c r="BQ417">
        <f t="shared" si="31"/>
        <v>2250.6666666666665</v>
      </c>
      <c r="BR417">
        <f t="shared" si="29"/>
        <v>1.2685843342572634</v>
      </c>
      <c r="BS417">
        <f t="shared" si="29"/>
        <v>2.2506666666666666</v>
      </c>
      <c r="BT417">
        <f t="shared" si="30"/>
        <v>3.51925100092393</v>
      </c>
      <c r="BU417">
        <v>2.2621951219512195</v>
      </c>
      <c r="BV417">
        <v>0.15667525032248406</v>
      </c>
      <c r="BW417">
        <v>1.876534883064823</v>
      </c>
      <c r="BX417">
        <v>0.26449274015495161</v>
      </c>
      <c r="BY417">
        <v>0.13009750167585837</v>
      </c>
      <c r="BZ417">
        <v>0.12171129082223246</v>
      </c>
      <c r="CA417">
        <v>4.4475022427533775</v>
      </c>
      <c r="CB417">
        <v>231.26358840490781</v>
      </c>
      <c r="CC417">
        <v>32.612634563416883</v>
      </c>
      <c r="CD417">
        <v>10.33019685658793</v>
      </c>
      <c r="CE417">
        <v>2.9485464754677468</v>
      </c>
      <c r="CF417" s="25"/>
      <c r="CG417" s="25"/>
      <c r="CH417" s="25"/>
      <c r="CI417" s="25"/>
      <c r="CJ417" s="25"/>
      <c r="CK417" s="25"/>
      <c r="CL417" s="25"/>
      <c r="CM417" s="25"/>
      <c r="CN417" s="25"/>
      <c r="CO417" s="25"/>
      <c r="CP417" s="25">
        <v>0.42338867187499996</v>
      </c>
      <c r="CQ417" s="25">
        <v>0.20747070312499999</v>
      </c>
      <c r="CR417" s="25">
        <v>0.4365141356456313</v>
      </c>
      <c r="CS417" s="25">
        <v>0.14259824184837228</v>
      </c>
      <c r="CT417" s="25">
        <v>5.2909292697513016E-2</v>
      </c>
      <c r="CU417" s="25">
        <v>11.39144645625281</v>
      </c>
      <c r="CV417" s="25">
        <v>11.237551959771276</v>
      </c>
      <c r="CW417" s="25">
        <v>1.2674981641046821</v>
      </c>
      <c r="CX417" s="25">
        <v>18.42193214070317</v>
      </c>
      <c r="CY417" s="25">
        <v>15.49603900925757</v>
      </c>
    </row>
    <row r="418" spans="1:103">
      <c r="A418" t="s">
        <v>177</v>
      </c>
      <c r="B418" t="s">
        <v>1090</v>
      </c>
      <c r="C418" t="s">
        <v>164</v>
      </c>
      <c r="D418" t="s">
        <v>173</v>
      </c>
      <c r="E418" t="s">
        <v>959</v>
      </c>
      <c r="F418" t="s">
        <v>217</v>
      </c>
      <c r="G418" t="s">
        <v>300</v>
      </c>
      <c r="H418">
        <v>11.055</v>
      </c>
      <c r="I418">
        <v>7.84558</v>
      </c>
      <c r="J418" t="s">
        <v>579</v>
      </c>
      <c r="K418" t="s">
        <v>131</v>
      </c>
      <c r="L418" s="18">
        <v>2.5</v>
      </c>
      <c r="M418" t="s">
        <v>364</v>
      </c>
      <c r="N418" t="s">
        <v>331</v>
      </c>
      <c r="O418">
        <v>700</v>
      </c>
      <c r="P418" t="s">
        <v>159</v>
      </c>
      <c r="Q418">
        <v>800</v>
      </c>
      <c r="R418">
        <v>12300</v>
      </c>
      <c r="S418" t="s">
        <v>337</v>
      </c>
      <c r="T418">
        <v>7500</v>
      </c>
      <c r="U418" t="s">
        <v>329</v>
      </c>
      <c r="V418">
        <v>5100</v>
      </c>
      <c r="W418">
        <v>2015</v>
      </c>
      <c r="X418">
        <v>1</v>
      </c>
      <c r="Y418" s="19"/>
      <c r="Z418" s="24"/>
      <c r="AA418" s="25"/>
      <c r="AB418" s="26"/>
      <c r="AC418" s="25"/>
      <c r="AD418" s="27"/>
      <c r="AE418" s="27"/>
      <c r="AF418" s="27"/>
      <c r="AG418" s="25"/>
      <c r="AH418" s="25"/>
      <c r="AI418" s="25"/>
      <c r="AJ418" s="28"/>
      <c r="AK418" s="25"/>
      <c r="AL418" s="25"/>
      <c r="AM418" s="29"/>
      <c r="AN418" s="29"/>
      <c r="AO418" s="30"/>
      <c r="AP418" s="30"/>
      <c r="AQ418" s="31"/>
      <c r="AR418" s="28"/>
      <c r="AS418" s="28"/>
      <c r="AT418" t="s">
        <v>156</v>
      </c>
      <c r="AU418">
        <v>2</v>
      </c>
      <c r="AV418" t="s">
        <v>409</v>
      </c>
      <c r="AW418" t="s">
        <v>1006</v>
      </c>
      <c r="AX418" t="s">
        <v>1091</v>
      </c>
      <c r="AY418" s="19" t="s">
        <v>398</v>
      </c>
      <c r="AZ418" s="19" t="s">
        <v>398</v>
      </c>
      <c r="BA418" s="21" t="s">
        <v>404</v>
      </c>
      <c r="BB418" s="22">
        <v>42346</v>
      </c>
      <c r="BC418" s="15">
        <v>42257</v>
      </c>
      <c r="BD418" t="s">
        <v>161</v>
      </c>
      <c r="BE418">
        <v>19</v>
      </c>
      <c r="BF418">
        <v>15</v>
      </c>
      <c r="BG418">
        <v>4.4000000000000004</v>
      </c>
      <c r="BH418">
        <v>1.76</v>
      </c>
      <c r="BI418">
        <v>0.48</v>
      </c>
      <c r="BJ418">
        <v>0.21199999999999999</v>
      </c>
      <c r="BK418">
        <v>6.6000000000000003E-2</v>
      </c>
      <c r="BL418">
        <v>9</v>
      </c>
      <c r="BM418">
        <f t="shared" ref="BM418:BM487" si="34">((BJ418)/(BJ418+BK418))*100</f>
        <v>76.258992805755383</v>
      </c>
      <c r="BN418">
        <v>0.17699999999999999</v>
      </c>
      <c r="BO418">
        <v>0</v>
      </c>
      <c r="BP418">
        <f t="shared" si="33"/>
        <v>1596.5542859829782</v>
      </c>
      <c r="BQ418">
        <f t="shared" si="31"/>
        <v>2346.6666666666665</v>
      </c>
      <c r="BR418">
        <f t="shared" ref="BR418:BS487" si="35">BP418/1000</f>
        <v>1.5965542859829782</v>
      </c>
      <c r="BS418">
        <f t="shared" si="35"/>
        <v>2.3466666666666667</v>
      </c>
      <c r="BT418">
        <f t="shared" ref="BT418:BT487" si="36">BR418+BS418</f>
        <v>3.9432209526496447</v>
      </c>
      <c r="BU418">
        <v>2.1270642201834864</v>
      </c>
      <c r="BV418">
        <v>0.29712142222237209</v>
      </c>
      <c r="BW418">
        <v>2.1882851360641</v>
      </c>
      <c r="BX418">
        <v>0.34683665658119589</v>
      </c>
      <c r="BY418">
        <v>0.12401294380643797</v>
      </c>
      <c r="BZ418">
        <v>0.12514701584044879</v>
      </c>
      <c r="CA418">
        <v>3.4777819930156966</v>
      </c>
      <c r="CB418">
        <v>135.45054313645815</v>
      </c>
      <c r="CC418">
        <v>40.568922209034625</v>
      </c>
      <c r="CD418">
        <v>8.0515596411702433</v>
      </c>
      <c r="CE418">
        <v>2.5825996828224707</v>
      </c>
      <c r="CF418" s="25">
        <v>0.86598440545808963</v>
      </c>
      <c r="CG418" s="25">
        <v>0.1875730994152047</v>
      </c>
      <c r="CH418" s="25">
        <v>1.3026586662779209</v>
      </c>
      <c r="CI418" s="25">
        <v>0.30567621123006433</v>
      </c>
      <c r="CJ418" s="25">
        <v>0.1639729778977356</v>
      </c>
      <c r="CK418" s="25">
        <v>29.49096267753356</v>
      </c>
      <c r="CL418" s="25">
        <v>44.223317699207698</v>
      </c>
      <c r="CM418" s="25">
        <v>2.7776785906572323</v>
      </c>
      <c r="CN418" s="25">
        <v>192.90026360333695</v>
      </c>
      <c r="CO418" s="25">
        <v>12.678367061415578</v>
      </c>
      <c r="CP418" s="25"/>
      <c r="CQ418" s="25"/>
      <c r="CR418" s="25"/>
      <c r="CS418" s="25"/>
      <c r="CT418" s="25"/>
      <c r="CU418" s="25"/>
      <c r="CV418" s="25"/>
      <c r="CW418" s="25"/>
      <c r="CX418" s="25"/>
      <c r="CY418" s="25"/>
    </row>
    <row r="419" spans="1:103">
      <c r="A419" t="s">
        <v>177</v>
      </c>
      <c r="B419" t="s">
        <v>1090</v>
      </c>
      <c r="C419" t="s">
        <v>164</v>
      </c>
      <c r="D419" t="s">
        <v>173</v>
      </c>
      <c r="E419" t="s">
        <v>959</v>
      </c>
      <c r="F419" t="s">
        <v>217</v>
      </c>
      <c r="G419" t="s">
        <v>300</v>
      </c>
      <c r="H419">
        <v>11.055</v>
      </c>
      <c r="I419">
        <v>7.84558</v>
      </c>
      <c r="J419" t="s">
        <v>579</v>
      </c>
      <c r="K419" t="s">
        <v>131</v>
      </c>
      <c r="L419" s="18">
        <v>2.5</v>
      </c>
      <c r="M419" t="s">
        <v>364</v>
      </c>
      <c r="N419" t="s">
        <v>331</v>
      </c>
      <c r="O419">
        <v>700</v>
      </c>
      <c r="P419" t="s">
        <v>159</v>
      </c>
      <c r="Q419">
        <v>800</v>
      </c>
      <c r="R419">
        <v>12300</v>
      </c>
      <c r="S419" t="s">
        <v>337</v>
      </c>
      <c r="T419">
        <v>7500</v>
      </c>
      <c r="U419" t="s">
        <v>329</v>
      </c>
      <c r="V419">
        <v>5100</v>
      </c>
      <c r="W419">
        <v>2015</v>
      </c>
      <c r="X419">
        <v>1</v>
      </c>
      <c r="Y419" s="19"/>
      <c r="Z419" s="24"/>
      <c r="AA419" s="25"/>
      <c r="AB419" s="26"/>
      <c r="AC419" s="25"/>
      <c r="AD419" s="27"/>
      <c r="AE419" s="27"/>
      <c r="AF419" s="27"/>
      <c r="AG419" s="25"/>
      <c r="AH419" s="25"/>
      <c r="AI419" s="25"/>
      <c r="AJ419" s="28"/>
      <c r="AK419" s="25"/>
      <c r="AL419" s="25"/>
      <c r="AM419" s="29"/>
      <c r="AN419" s="29"/>
      <c r="AO419" s="30"/>
      <c r="AP419" s="30"/>
      <c r="AQ419" s="31"/>
      <c r="AR419" s="28"/>
      <c r="AS419" s="28"/>
      <c r="AT419" t="s">
        <v>157</v>
      </c>
      <c r="AU419">
        <v>3</v>
      </c>
      <c r="AV419" t="s">
        <v>409</v>
      </c>
      <c r="AW419" t="s">
        <v>1006</v>
      </c>
      <c r="AX419" t="s">
        <v>1091</v>
      </c>
      <c r="AY419" s="19" t="s">
        <v>398</v>
      </c>
      <c r="AZ419" s="19" t="s">
        <v>398</v>
      </c>
      <c r="BA419" s="21" t="s">
        <v>404</v>
      </c>
      <c r="BB419" s="22">
        <v>42346</v>
      </c>
      <c r="BC419" s="15">
        <v>42257</v>
      </c>
      <c r="BD419" t="s">
        <v>161</v>
      </c>
      <c r="BE419">
        <v>31</v>
      </c>
      <c r="BF419">
        <v>21</v>
      </c>
      <c r="BG419">
        <v>7.78</v>
      </c>
      <c r="BH419">
        <v>5.3</v>
      </c>
      <c r="BI419">
        <v>0.96</v>
      </c>
      <c r="BJ419">
        <v>0.54700000000000004</v>
      </c>
      <c r="BK419">
        <v>8.7999999999999995E-2</v>
      </c>
      <c r="BL419">
        <v>9.6</v>
      </c>
      <c r="BM419">
        <f t="shared" si="34"/>
        <v>86.141732283464563</v>
      </c>
      <c r="BN419">
        <v>0.21199999999999999</v>
      </c>
      <c r="BO419">
        <v>0</v>
      </c>
      <c r="BP419">
        <f t="shared" si="33"/>
        <v>5395.0623230919664</v>
      </c>
      <c r="BQ419">
        <f t="shared" si="31"/>
        <v>4149.333333333333</v>
      </c>
      <c r="BR419">
        <f t="shared" si="35"/>
        <v>5.3950623230919668</v>
      </c>
      <c r="BS419">
        <f t="shared" si="35"/>
        <v>4.1493333333333329</v>
      </c>
      <c r="BT419">
        <f t="shared" si="36"/>
        <v>9.5443956564252996</v>
      </c>
      <c r="BU419">
        <v>2.4710743801652892</v>
      </c>
      <c r="BV419">
        <v>0.26408986335682616</v>
      </c>
      <c r="BW419">
        <v>2.3617606228370684</v>
      </c>
      <c r="BX419">
        <v>0.32608901839489957</v>
      </c>
      <c r="BY419">
        <v>0.17497746107881501</v>
      </c>
      <c r="BZ419">
        <v>0.14764483587984151</v>
      </c>
      <c r="CA419">
        <v>4.2863727833633645</v>
      </c>
      <c r="CB419">
        <v>126.53107915933806</v>
      </c>
      <c r="CC419">
        <v>107.90896436771884</v>
      </c>
      <c r="CD419">
        <v>16.114976584822173</v>
      </c>
      <c r="CE419">
        <v>3.6410005604688012</v>
      </c>
      <c r="CF419" s="25"/>
      <c r="CG419" s="25"/>
      <c r="CH419" s="25"/>
      <c r="CI419" s="25"/>
      <c r="CJ419" s="25"/>
      <c r="CK419" s="25"/>
      <c r="CL419" s="25"/>
      <c r="CM419" s="25"/>
      <c r="CN419" s="25"/>
      <c r="CO419" s="25"/>
      <c r="CP419" s="25"/>
      <c r="CQ419" s="25"/>
      <c r="CR419" s="25"/>
      <c r="CS419" s="25"/>
      <c r="CT419" s="25"/>
      <c r="CU419" s="25"/>
      <c r="CV419" s="25"/>
      <c r="CW419" s="25"/>
      <c r="CX419" s="25"/>
      <c r="CY419" s="25"/>
    </row>
    <row r="420" spans="1:103">
      <c r="A420" t="s">
        <v>177</v>
      </c>
      <c r="B420" t="s">
        <v>1090</v>
      </c>
      <c r="C420" t="s">
        <v>164</v>
      </c>
      <c r="D420" t="s">
        <v>173</v>
      </c>
      <c r="E420" t="s">
        <v>959</v>
      </c>
      <c r="F420" t="s">
        <v>217</v>
      </c>
      <c r="G420" t="s">
        <v>300</v>
      </c>
      <c r="H420">
        <v>11.055</v>
      </c>
      <c r="I420">
        <v>7.84558</v>
      </c>
      <c r="J420" t="s">
        <v>579</v>
      </c>
      <c r="K420" t="s">
        <v>131</v>
      </c>
      <c r="L420" s="18">
        <v>2.5</v>
      </c>
      <c r="M420" t="s">
        <v>364</v>
      </c>
      <c r="N420" t="s">
        <v>331</v>
      </c>
      <c r="O420">
        <v>700</v>
      </c>
      <c r="P420" t="s">
        <v>159</v>
      </c>
      <c r="Q420">
        <v>800</v>
      </c>
      <c r="R420">
        <v>12300</v>
      </c>
      <c r="S420" t="s">
        <v>337</v>
      </c>
      <c r="T420">
        <v>7500</v>
      </c>
      <c r="U420" t="s">
        <v>329</v>
      </c>
      <c r="V420">
        <v>5100</v>
      </c>
      <c r="W420">
        <v>2015</v>
      </c>
      <c r="X420">
        <v>1</v>
      </c>
      <c r="Y420" s="19"/>
      <c r="Z420" s="24"/>
      <c r="AA420" s="25"/>
      <c r="AB420" s="26"/>
      <c r="AC420" s="25"/>
      <c r="AD420" s="27"/>
      <c r="AE420" s="27"/>
      <c r="AF420" s="27"/>
      <c r="AG420" s="25"/>
      <c r="AH420" s="25"/>
      <c r="AI420" s="25"/>
      <c r="AJ420" s="28"/>
      <c r="AK420" s="25"/>
      <c r="AL420" s="25"/>
      <c r="AM420" s="29"/>
      <c r="AN420" s="29"/>
      <c r="AO420" s="30"/>
      <c r="AP420" s="30"/>
      <c r="AQ420" s="31"/>
      <c r="AR420" s="28"/>
      <c r="AS420" s="28"/>
      <c r="AT420" t="s">
        <v>158</v>
      </c>
      <c r="AU420">
        <v>4</v>
      </c>
      <c r="AV420" t="s">
        <v>409</v>
      </c>
      <c r="AW420" t="s">
        <v>1006</v>
      </c>
      <c r="AX420" t="s">
        <v>1091</v>
      </c>
      <c r="AY420" s="19" t="s">
        <v>398</v>
      </c>
      <c r="AZ420" s="19" t="s">
        <v>398</v>
      </c>
      <c r="BA420" s="21" t="s">
        <v>404</v>
      </c>
      <c r="BB420" s="22">
        <v>42346</v>
      </c>
      <c r="BC420" s="15">
        <v>42257</v>
      </c>
      <c r="BD420" t="s">
        <v>161</v>
      </c>
      <c r="BE420">
        <v>30</v>
      </c>
      <c r="BF420">
        <v>31</v>
      </c>
      <c r="BG420">
        <v>5.3</v>
      </c>
      <c r="BH420">
        <v>8.4600000000000009</v>
      </c>
      <c r="BI420">
        <v>0.88</v>
      </c>
      <c r="BJ420">
        <v>0.32700000000000001</v>
      </c>
      <c r="BK420">
        <v>5.8000000000000003E-2</v>
      </c>
      <c r="BL420">
        <v>10.4</v>
      </c>
      <c r="BM420">
        <f t="shared" si="34"/>
        <v>84.935064935064943</v>
      </c>
      <c r="BN420">
        <v>0.11</v>
      </c>
      <c r="BO420">
        <v>22</v>
      </c>
      <c r="BP420">
        <f t="shared" si="33"/>
        <v>8415.9657754010695</v>
      </c>
      <c r="BQ420">
        <f t="shared" si="31"/>
        <v>2826.6666666666665</v>
      </c>
      <c r="BR420">
        <f t="shared" si="35"/>
        <v>8.4159657754010695</v>
      </c>
      <c r="BS420">
        <f t="shared" si="35"/>
        <v>2.8266666666666667</v>
      </c>
      <c r="BT420">
        <f t="shared" si="36"/>
        <v>11.242632442067736</v>
      </c>
      <c r="BU420">
        <v>2.6073194856577646</v>
      </c>
      <c r="BV420">
        <v>0.31468471470413462</v>
      </c>
      <c r="BW420">
        <v>1.8783249297307996</v>
      </c>
      <c r="BX420">
        <v>0.58769907275531041</v>
      </c>
      <c r="BY420">
        <v>0.22497175544109654</v>
      </c>
      <c r="BZ420">
        <v>0.14876917523982297</v>
      </c>
      <c r="CA420">
        <v>3.0686197765838839</v>
      </c>
      <c r="CB420">
        <v>149.26390999841627</v>
      </c>
      <c r="CC420">
        <v>213.11862849498357</v>
      </c>
      <c r="CD420">
        <v>12.672281603526766</v>
      </c>
      <c r="CE420">
        <v>2.4890002173265766</v>
      </c>
      <c r="CF420" s="25">
        <v>0.64468503937007882</v>
      </c>
      <c r="CG420" s="25">
        <v>3.4173228346456697E-2</v>
      </c>
      <c r="CH420" s="25">
        <v>1.0702034494381816</v>
      </c>
      <c r="CI420" s="25">
        <v>0.22036999059060158</v>
      </c>
      <c r="CJ420" s="25">
        <v>0.12053278834735409</v>
      </c>
      <c r="CK420" s="25">
        <v>9.5940371267266134</v>
      </c>
      <c r="CL420" s="25">
        <v>100.83492101935616</v>
      </c>
      <c r="CM420" s="25">
        <v>2.7870990122340737</v>
      </c>
      <c r="CN420" s="25">
        <v>226.34195174115422</v>
      </c>
      <c r="CO420" s="25">
        <v>8.8405183237025646</v>
      </c>
      <c r="CP420" s="25">
        <v>0.97573739295908657</v>
      </c>
      <c r="CQ420" s="25">
        <v>0.29400570884871552</v>
      </c>
      <c r="CR420" s="25">
        <v>0.47449249117055065</v>
      </c>
      <c r="CS420" s="25">
        <v>0.1828077803133259</v>
      </c>
      <c r="CT420" s="25">
        <v>6.3082433861577109E-2</v>
      </c>
      <c r="CU420" s="25">
        <v>10.716863849124101</v>
      </c>
      <c r="CV420" s="25">
        <v>11.450426822418986</v>
      </c>
      <c r="CW420" s="25">
        <v>2.2325362862073193</v>
      </c>
      <c r="CX420" s="25">
        <v>28.371288569192796</v>
      </c>
      <c r="CY420" s="25">
        <v>17.430345174210469</v>
      </c>
    </row>
    <row r="421" spans="1:103">
      <c r="A421" t="s">
        <v>177</v>
      </c>
      <c r="B421" t="s">
        <v>1090</v>
      </c>
      <c r="C421" t="s">
        <v>164</v>
      </c>
      <c r="D421" t="s">
        <v>173</v>
      </c>
      <c r="E421" t="s">
        <v>959</v>
      </c>
      <c r="F421" t="s">
        <v>217</v>
      </c>
      <c r="G421" t="s">
        <v>300</v>
      </c>
      <c r="H421">
        <v>11.055</v>
      </c>
      <c r="I421">
        <v>7.84558</v>
      </c>
      <c r="J421" t="s">
        <v>579</v>
      </c>
      <c r="K421" t="s">
        <v>131</v>
      </c>
      <c r="L421" s="18">
        <v>2.5</v>
      </c>
      <c r="M421" t="s">
        <v>364</v>
      </c>
      <c r="N421" t="s">
        <v>331</v>
      </c>
      <c r="O421">
        <v>700</v>
      </c>
      <c r="P421" t="s">
        <v>159</v>
      </c>
      <c r="Q421">
        <v>800</v>
      </c>
      <c r="R421">
        <v>12300</v>
      </c>
      <c r="S421" t="s">
        <v>337</v>
      </c>
      <c r="T421">
        <v>7500</v>
      </c>
      <c r="U421" t="s">
        <v>329</v>
      </c>
      <c r="V421">
        <v>5100</v>
      </c>
      <c r="W421">
        <v>2015</v>
      </c>
      <c r="X421">
        <v>1</v>
      </c>
      <c r="Y421" s="19"/>
      <c r="Z421" s="24"/>
      <c r="AA421" s="25"/>
      <c r="AB421" s="26"/>
      <c r="AC421" s="25"/>
      <c r="AD421" s="27"/>
      <c r="AE421" s="27"/>
      <c r="AF421" s="27"/>
      <c r="AG421" s="25"/>
      <c r="AH421" s="25"/>
      <c r="AI421" s="25"/>
      <c r="AJ421" s="28"/>
      <c r="AK421" s="25"/>
      <c r="AL421" s="25"/>
      <c r="AM421" s="29"/>
      <c r="AN421" s="29"/>
      <c r="AO421" s="30"/>
      <c r="AP421" s="30"/>
      <c r="AQ421" s="31"/>
      <c r="AR421" s="28"/>
      <c r="AS421" s="28"/>
      <c r="AT421" t="s">
        <v>159</v>
      </c>
      <c r="AU421">
        <v>5</v>
      </c>
      <c r="AV421" t="s">
        <v>409</v>
      </c>
      <c r="AW421" t="s">
        <v>1006</v>
      </c>
      <c r="AX421" t="s">
        <v>1091</v>
      </c>
      <c r="AY421" s="19" t="s">
        <v>398</v>
      </c>
      <c r="AZ421" s="19" t="s">
        <v>398</v>
      </c>
      <c r="BA421" s="21" t="s">
        <v>404</v>
      </c>
      <c r="BB421" s="22">
        <v>42346</v>
      </c>
      <c r="BC421" s="15">
        <v>42257</v>
      </c>
      <c r="BD421" t="s">
        <v>161</v>
      </c>
      <c r="BE421">
        <v>31</v>
      </c>
      <c r="BF421">
        <v>33</v>
      </c>
      <c r="BG421">
        <v>9.84</v>
      </c>
      <c r="BH421">
        <v>5.5</v>
      </c>
      <c r="BI421">
        <v>0.88</v>
      </c>
      <c r="BJ421">
        <v>0.43099999999999999</v>
      </c>
      <c r="BK421">
        <v>0.14599999999999999</v>
      </c>
      <c r="BL421">
        <v>9</v>
      </c>
      <c r="BM421">
        <f t="shared" si="34"/>
        <v>74.696707105719241</v>
      </c>
      <c r="BN421">
        <v>0.16600000000000001</v>
      </c>
      <c r="BO421">
        <v>0</v>
      </c>
      <c r="BP421">
        <f t="shared" si="33"/>
        <v>4887.0198570473822</v>
      </c>
      <c r="BQ421">
        <f t="shared" si="31"/>
        <v>5247.9999999999991</v>
      </c>
      <c r="BR421">
        <f t="shared" si="35"/>
        <v>4.887019857047382</v>
      </c>
      <c r="BS421">
        <f t="shared" si="35"/>
        <v>5.2479999999999993</v>
      </c>
      <c r="BT421">
        <f t="shared" si="36"/>
        <v>10.135019857047382</v>
      </c>
      <c r="BU421">
        <v>2.3906862745098043</v>
      </c>
      <c r="BV421">
        <v>0.38997650889489716</v>
      </c>
      <c r="BW421">
        <v>2.3659558645126757</v>
      </c>
      <c r="BX421">
        <v>0.45348535034976206</v>
      </c>
      <c r="BY421">
        <v>0.16618504032726605</v>
      </c>
      <c r="BZ421">
        <v>0.14599574092260442</v>
      </c>
      <c r="CA421">
        <v>2.8060156282290287</v>
      </c>
      <c r="CB421">
        <v>142.83701865159921</v>
      </c>
      <c r="CC421">
        <v>150.48447097686304</v>
      </c>
      <c r="CD421">
        <v>9.5717631478744938</v>
      </c>
      <c r="CE421">
        <v>2.4449014336610269</v>
      </c>
      <c r="CF421" s="25"/>
      <c r="CG421" s="25"/>
      <c r="CH421" s="25"/>
      <c r="CI421" s="25"/>
      <c r="CJ421" s="25"/>
      <c r="CK421" s="25"/>
      <c r="CL421" s="25"/>
      <c r="CM421" s="25"/>
      <c r="CN421" s="25"/>
      <c r="CO421" s="25"/>
      <c r="CP421" s="25"/>
      <c r="CQ421" s="25"/>
      <c r="CR421" s="25"/>
      <c r="CS421" s="25"/>
      <c r="CT421" s="25"/>
      <c r="CU421" s="25"/>
      <c r="CV421" s="25"/>
      <c r="CW421" s="25"/>
      <c r="CX421" s="25"/>
      <c r="CY421" s="25"/>
    </row>
    <row r="422" spans="1:103">
      <c r="A422" t="s">
        <v>177</v>
      </c>
      <c r="B422" t="s">
        <v>1090</v>
      </c>
      <c r="C422" t="s">
        <v>164</v>
      </c>
      <c r="D422" t="s">
        <v>173</v>
      </c>
      <c r="E422" t="s">
        <v>959</v>
      </c>
      <c r="F422" t="s">
        <v>217</v>
      </c>
      <c r="G422" t="s">
        <v>300</v>
      </c>
      <c r="H422">
        <v>11.055</v>
      </c>
      <c r="I422">
        <v>7.84558</v>
      </c>
      <c r="J422" t="s">
        <v>579</v>
      </c>
      <c r="K422" t="s">
        <v>131</v>
      </c>
      <c r="L422" s="18">
        <v>2.5</v>
      </c>
      <c r="M422" t="s">
        <v>364</v>
      </c>
      <c r="N422" t="s">
        <v>331</v>
      </c>
      <c r="O422">
        <v>700</v>
      </c>
      <c r="P422" t="s">
        <v>159</v>
      </c>
      <c r="Q422">
        <v>800</v>
      </c>
      <c r="R422">
        <v>12300</v>
      </c>
      <c r="S422" t="s">
        <v>337</v>
      </c>
      <c r="T422">
        <v>7500</v>
      </c>
      <c r="U422" t="s">
        <v>329</v>
      </c>
      <c r="V422">
        <v>5100</v>
      </c>
      <c r="W422">
        <v>2015</v>
      </c>
      <c r="X422">
        <v>1</v>
      </c>
      <c r="Y422" s="19"/>
      <c r="Z422" s="24"/>
      <c r="AA422" s="25"/>
      <c r="AB422" s="26"/>
      <c r="AC422" s="25"/>
      <c r="AD422" s="27"/>
      <c r="AE422" s="27"/>
      <c r="AF422" s="27"/>
      <c r="AG422" s="25"/>
      <c r="AH422" s="25"/>
      <c r="AI422" s="25"/>
      <c r="AJ422" s="28"/>
      <c r="AK422" s="25"/>
      <c r="AL422" s="25"/>
      <c r="AM422" s="29"/>
      <c r="AN422" s="29"/>
      <c r="AO422" s="30"/>
      <c r="AP422" s="30"/>
      <c r="AQ422" s="31"/>
      <c r="AR422" s="28"/>
      <c r="AS422" s="28"/>
      <c r="AT422" t="s">
        <v>160</v>
      </c>
      <c r="AU422">
        <v>6</v>
      </c>
      <c r="AV422" t="s">
        <v>409</v>
      </c>
      <c r="AW422" t="s">
        <v>1006</v>
      </c>
      <c r="AX422" t="s">
        <v>1091</v>
      </c>
      <c r="AY422" s="19" t="s">
        <v>398</v>
      </c>
      <c r="AZ422" s="19" t="s">
        <v>398</v>
      </c>
      <c r="BA422" s="21" t="s">
        <v>404</v>
      </c>
      <c r="BB422" s="22">
        <v>42346</v>
      </c>
      <c r="BC422" s="15">
        <v>42257</v>
      </c>
      <c r="BD422" t="s">
        <v>161</v>
      </c>
      <c r="BE422">
        <v>30</v>
      </c>
      <c r="BF422">
        <v>27</v>
      </c>
      <c r="BG422">
        <v>10.4</v>
      </c>
      <c r="BH422">
        <v>5.78</v>
      </c>
      <c r="BI422">
        <v>1.4</v>
      </c>
      <c r="BJ422">
        <v>0.64800000000000002</v>
      </c>
      <c r="BK422">
        <v>9.6000000000000002E-2</v>
      </c>
      <c r="BL422">
        <v>9.6999999999999993</v>
      </c>
      <c r="BM422">
        <f t="shared" si="34"/>
        <v>87.096774193548384</v>
      </c>
      <c r="BN422">
        <v>0.25800000000000001</v>
      </c>
      <c r="BO422">
        <v>26</v>
      </c>
      <c r="BP422">
        <f t="shared" si="33"/>
        <v>5942.322580645161</v>
      </c>
      <c r="BQ422">
        <f t="shared" si="31"/>
        <v>5546.666666666667</v>
      </c>
      <c r="BR422">
        <f t="shared" si="35"/>
        <v>5.9423225806451612</v>
      </c>
      <c r="BS422">
        <f t="shared" si="35"/>
        <v>5.5466666666666669</v>
      </c>
      <c r="BT422">
        <f t="shared" si="36"/>
        <v>11.488989247311828</v>
      </c>
      <c r="BU422">
        <v>2.6443825441039923</v>
      </c>
      <c r="BV422">
        <v>0.35503686760154907</v>
      </c>
      <c r="BW422">
        <v>2.5951894237945816</v>
      </c>
      <c r="BX422">
        <v>0.42964678859813166</v>
      </c>
      <c r="BY422">
        <v>0.19404594985369772</v>
      </c>
      <c r="BZ422">
        <v>0.17416896658494121</v>
      </c>
      <c r="CA422">
        <v>2.2799077402615802</v>
      </c>
      <c r="CB422">
        <v>133.98990535445947</v>
      </c>
      <c r="CC422">
        <v>116.63958486323125</v>
      </c>
      <c r="CD422">
        <v>14.006389903843115</v>
      </c>
      <c r="CE422">
        <v>38.718597552681345</v>
      </c>
      <c r="CF422" s="25">
        <v>0.54697674418604658</v>
      </c>
      <c r="CG422" s="25">
        <v>3.254883720930233E-2</v>
      </c>
      <c r="CH422" s="25">
        <v>0.91053380496596792</v>
      </c>
      <c r="CI422" s="25">
        <v>0.46326848012065402</v>
      </c>
      <c r="CJ422" s="25">
        <v>0.20858907409817476</v>
      </c>
      <c r="CK422" s="25">
        <v>30.898715885495683</v>
      </c>
      <c r="CL422" s="25">
        <v>61.219605798431388</v>
      </c>
      <c r="CM422" s="25">
        <v>2.78845000545377</v>
      </c>
      <c r="CN422" s="25">
        <v>226.45166669594875</v>
      </c>
      <c r="CO422" s="25">
        <v>8.8448035967630112</v>
      </c>
      <c r="CP422" s="25">
        <v>0.96895893027698188</v>
      </c>
      <c r="CQ422" s="25">
        <v>0.30181470869149957</v>
      </c>
      <c r="CR422" s="25">
        <v>0.43207500884245542</v>
      </c>
      <c r="CS422" s="25">
        <v>0.17758470087580233</v>
      </c>
      <c r="CT422" s="25">
        <v>0.11098557817250423</v>
      </c>
      <c r="CU422" s="25">
        <v>11.27560123805363</v>
      </c>
      <c r="CV422" s="25">
        <v>11.123271770349874</v>
      </c>
      <c r="CW422" s="25">
        <v>2.1687495351728243</v>
      </c>
      <c r="CX422" s="25">
        <v>27.560680324358717</v>
      </c>
      <c r="CY422" s="25">
        <v>15.338452171875291</v>
      </c>
    </row>
    <row r="423" spans="1:103">
      <c r="A423" t="s">
        <v>177</v>
      </c>
      <c r="B423" t="s">
        <v>1090</v>
      </c>
      <c r="C423" t="s">
        <v>164</v>
      </c>
      <c r="D423" t="s">
        <v>174</v>
      </c>
      <c r="E423" t="s">
        <v>959</v>
      </c>
      <c r="F423" t="s">
        <v>218</v>
      </c>
      <c r="G423" t="s">
        <v>301</v>
      </c>
      <c r="H423">
        <v>11.319940000000001</v>
      </c>
      <c r="I423">
        <v>7.9963600000000001</v>
      </c>
      <c r="J423" t="s">
        <v>579</v>
      </c>
      <c r="K423" t="s">
        <v>132</v>
      </c>
      <c r="L423" s="18">
        <v>0.4</v>
      </c>
      <c r="M423" t="s">
        <v>326</v>
      </c>
      <c r="N423" t="s">
        <v>331</v>
      </c>
      <c r="O423">
        <v>3000</v>
      </c>
      <c r="P423" t="s">
        <v>353</v>
      </c>
      <c r="Q423" t="s">
        <v>369</v>
      </c>
      <c r="R423">
        <v>2800</v>
      </c>
      <c r="W423">
        <v>2015</v>
      </c>
      <c r="X423">
        <v>1</v>
      </c>
      <c r="Y423" s="19" t="s">
        <v>398</v>
      </c>
      <c r="Z423" s="24">
        <v>6.1</v>
      </c>
      <c r="AA423" s="32">
        <v>1.0414448572437749</v>
      </c>
      <c r="AB423" s="26">
        <v>5.2484439594354511E-2</v>
      </c>
      <c r="AC423" s="25">
        <v>17.621400000000001</v>
      </c>
      <c r="AD423" s="27">
        <v>58.4</v>
      </c>
      <c r="AE423" s="27">
        <v>20</v>
      </c>
      <c r="AF423" s="27">
        <v>21.6</v>
      </c>
      <c r="AG423" s="25">
        <v>1.8753403725940463</v>
      </c>
      <c r="AH423" s="25">
        <v>0.64056657224564906</v>
      </c>
      <c r="AI423" s="25">
        <v>0.12804739355617298</v>
      </c>
      <c r="AJ423" s="28">
        <v>7.7414811849190843E-2</v>
      </c>
      <c r="AK423" s="25">
        <v>0</v>
      </c>
      <c r="AL423" s="25">
        <f t="shared" si="32"/>
        <v>2.7213691502450592</v>
      </c>
      <c r="AM423" s="29">
        <v>5.298333590182418</v>
      </c>
      <c r="AN423" s="29">
        <v>1.6290387995133151</v>
      </c>
      <c r="AO423" s="30">
        <v>12.107639852110292</v>
      </c>
      <c r="AP423" s="30">
        <v>152.20094650184888</v>
      </c>
      <c r="AQ423" s="31">
        <v>1.5948168382893284</v>
      </c>
      <c r="AR423" s="28">
        <v>3.7058899999999999E-2</v>
      </c>
      <c r="AS423" s="28">
        <v>8.8785100000000003</v>
      </c>
      <c r="AT423" t="s">
        <v>155</v>
      </c>
      <c r="AU423">
        <v>1</v>
      </c>
      <c r="AV423" t="s">
        <v>409</v>
      </c>
      <c r="AW423" t="s">
        <v>1006</v>
      </c>
      <c r="AX423" t="s">
        <v>1091</v>
      </c>
      <c r="AY423" s="19" t="s">
        <v>398</v>
      </c>
      <c r="AZ423" s="19" t="s">
        <v>398</v>
      </c>
      <c r="BA423" t="s">
        <v>405</v>
      </c>
      <c r="BB423" t="s">
        <v>406</v>
      </c>
      <c r="BC423" s="15">
        <v>42318</v>
      </c>
      <c r="BD423" t="s">
        <v>161</v>
      </c>
      <c r="BE423">
        <v>21</v>
      </c>
      <c r="BF423">
        <v>21</v>
      </c>
      <c r="BG423">
        <v>5.56</v>
      </c>
      <c r="BH423">
        <v>3.84</v>
      </c>
      <c r="BI423">
        <v>1.46</v>
      </c>
      <c r="BJ423">
        <v>0.79600000000000004</v>
      </c>
      <c r="BK423">
        <v>0.12</v>
      </c>
      <c r="BL423">
        <v>10.6</v>
      </c>
      <c r="BM423">
        <f t="shared" si="34"/>
        <v>86.899563318777297</v>
      </c>
      <c r="BN423">
        <v>0.23100000000000001</v>
      </c>
      <c r="BO423">
        <v>18</v>
      </c>
      <c r="BP423">
        <f t="shared" si="33"/>
        <v>3899.6434626252244</v>
      </c>
      <c r="BQ423">
        <f t="shared" si="31"/>
        <v>2965.333333333333</v>
      </c>
      <c r="BR423">
        <f t="shared" si="35"/>
        <v>3.8996434626252245</v>
      </c>
      <c r="BS423">
        <f t="shared" si="35"/>
        <v>2.9653333333333332</v>
      </c>
      <c r="BT423">
        <f t="shared" si="36"/>
        <v>6.8649767959585581</v>
      </c>
      <c r="BU423">
        <v>2.5707269155206287</v>
      </c>
      <c r="BV423">
        <v>0.20454853853870011</v>
      </c>
      <c r="BW423">
        <v>2.1979500154211995</v>
      </c>
      <c r="BX423">
        <v>0.56160525786073889</v>
      </c>
      <c r="BY423">
        <v>0.23197227621745875</v>
      </c>
      <c r="BZ423">
        <v>0.15999976288100243</v>
      </c>
      <c r="CA423">
        <v>5.1275931862397881</v>
      </c>
      <c r="CB423">
        <v>271.70676629325436</v>
      </c>
      <c r="CC423">
        <v>29.36544025495569</v>
      </c>
      <c r="CD423">
        <v>12.04114373355311</v>
      </c>
      <c r="CE423">
        <v>2.7613844648960924</v>
      </c>
      <c r="CF423" s="25"/>
      <c r="CG423" s="25"/>
      <c r="CH423" s="25"/>
      <c r="CI423" s="25"/>
      <c r="CJ423" s="25"/>
      <c r="CK423" s="25"/>
      <c r="CL423" s="25"/>
      <c r="CM423" s="25"/>
      <c r="CN423" s="25"/>
      <c r="CO423" s="25"/>
      <c r="CP423" s="25"/>
      <c r="CQ423" s="25"/>
      <c r="CR423" s="25"/>
      <c r="CS423" s="25"/>
      <c r="CT423" s="25"/>
      <c r="CU423" s="25"/>
      <c r="CV423" s="25"/>
      <c r="CW423" s="25"/>
      <c r="CX423" s="25"/>
      <c r="CY423" s="25"/>
    </row>
    <row r="424" spans="1:103">
      <c r="A424" t="s">
        <v>177</v>
      </c>
      <c r="B424" t="s">
        <v>1090</v>
      </c>
      <c r="C424" t="s">
        <v>164</v>
      </c>
      <c r="D424" t="s">
        <v>174</v>
      </c>
      <c r="E424" t="s">
        <v>959</v>
      </c>
      <c r="F424" t="s">
        <v>218</v>
      </c>
      <c r="G424" t="s">
        <v>301</v>
      </c>
      <c r="H424">
        <v>11.319940000000001</v>
      </c>
      <c r="I424">
        <v>7.9963600000000001</v>
      </c>
      <c r="J424" t="s">
        <v>579</v>
      </c>
      <c r="K424" t="s">
        <v>132</v>
      </c>
      <c r="L424" s="18">
        <v>0.4</v>
      </c>
      <c r="M424" t="s">
        <v>326</v>
      </c>
      <c r="N424" t="s">
        <v>331</v>
      </c>
      <c r="O424">
        <v>3000</v>
      </c>
      <c r="P424" t="s">
        <v>353</v>
      </c>
      <c r="Q424" t="s">
        <v>369</v>
      </c>
      <c r="R424">
        <v>2800</v>
      </c>
      <c r="W424">
        <v>2015</v>
      </c>
      <c r="X424">
        <v>1</v>
      </c>
      <c r="Y424" s="19"/>
      <c r="Z424" s="24"/>
      <c r="AA424" s="25"/>
      <c r="AB424" s="26"/>
      <c r="AC424" s="25"/>
      <c r="AD424" s="27"/>
      <c r="AE424" s="27"/>
      <c r="AF424" s="27"/>
      <c r="AG424" s="25"/>
      <c r="AH424" s="25"/>
      <c r="AI424" s="25"/>
      <c r="AJ424" s="28"/>
      <c r="AK424" s="25"/>
      <c r="AL424" s="25"/>
      <c r="AM424" s="29"/>
      <c r="AN424" s="29"/>
      <c r="AO424" s="30"/>
      <c r="AP424" s="30"/>
      <c r="AQ424" s="31"/>
      <c r="AR424" s="28"/>
      <c r="AS424" s="28"/>
      <c r="AT424" t="s">
        <v>156</v>
      </c>
      <c r="AU424">
        <v>2</v>
      </c>
      <c r="AV424" t="s">
        <v>409</v>
      </c>
      <c r="AW424" t="s">
        <v>1006</v>
      </c>
      <c r="AX424" t="s">
        <v>1091</v>
      </c>
      <c r="AY424" s="19" t="s">
        <v>398</v>
      </c>
      <c r="AZ424" s="19" t="s">
        <v>398</v>
      </c>
      <c r="BA424" t="s">
        <v>405</v>
      </c>
      <c r="BB424" t="s">
        <v>406</v>
      </c>
      <c r="BC424" s="15">
        <v>42318</v>
      </c>
      <c r="BD424" t="s">
        <v>161</v>
      </c>
      <c r="BE424">
        <v>29</v>
      </c>
      <c r="BF424">
        <v>25</v>
      </c>
      <c r="BG424">
        <v>4.58</v>
      </c>
      <c r="BH424">
        <v>2.56</v>
      </c>
      <c r="BI424">
        <v>0.7</v>
      </c>
      <c r="BJ424">
        <v>0.36299999999999999</v>
      </c>
      <c r="BK424">
        <v>8.4000000000000005E-2</v>
      </c>
      <c r="BL424">
        <v>10.3</v>
      </c>
      <c r="BM424">
        <f t="shared" si="34"/>
        <v>81.208053691275168</v>
      </c>
      <c r="BN424">
        <v>0.14799999999999999</v>
      </c>
      <c r="BO424">
        <v>18.7</v>
      </c>
      <c r="BP424">
        <f t="shared" si="33"/>
        <v>2437.6428477431241</v>
      </c>
      <c r="BQ424">
        <f t="shared" si="31"/>
        <v>2442.6666666666665</v>
      </c>
      <c r="BR424">
        <f t="shared" si="35"/>
        <v>2.437642847743124</v>
      </c>
      <c r="BS424">
        <f t="shared" si="35"/>
        <v>2.4426666666666663</v>
      </c>
      <c r="BT424">
        <f t="shared" si="36"/>
        <v>4.8803095144097899</v>
      </c>
      <c r="BU424">
        <v>1.7759588400374184</v>
      </c>
      <c r="BV424">
        <v>0.25194238841724231</v>
      </c>
      <c r="BW424">
        <v>2.3567430698445198</v>
      </c>
      <c r="BX424">
        <v>0.42827544612319379</v>
      </c>
      <c r="BY424">
        <v>0.17917826509223289</v>
      </c>
      <c r="BZ424">
        <v>0.12381131497080899</v>
      </c>
      <c r="CA424">
        <v>3.2584023078116577</v>
      </c>
      <c r="CB424">
        <v>112.23847662906716</v>
      </c>
      <c r="CC424">
        <v>24.452455994245394</v>
      </c>
      <c r="CD424">
        <v>8.9529322943426912</v>
      </c>
      <c r="CE424">
        <v>3.5594449515198305</v>
      </c>
      <c r="CF424" s="25">
        <v>0.34081532416502952</v>
      </c>
      <c r="CG424" s="25">
        <v>0.10555009823182712</v>
      </c>
      <c r="CH424" s="25">
        <v>0.8005086694354292</v>
      </c>
      <c r="CI424" s="25">
        <v>0.28567823908854384</v>
      </c>
      <c r="CJ424" s="25">
        <v>0.11587298508261379</v>
      </c>
      <c r="CK424" s="25">
        <v>9.0187880740449202</v>
      </c>
      <c r="CL424" s="25">
        <v>49.322043239799818</v>
      </c>
      <c r="CM424" s="25">
        <v>2.7511106462224428</v>
      </c>
      <c r="CN424" s="25">
        <v>101.61259338143536</v>
      </c>
      <c r="CO424" s="25">
        <v>10.006835966845161</v>
      </c>
      <c r="CP424" s="25">
        <v>0.82277318640955022</v>
      </c>
      <c r="CQ424" s="25">
        <v>0.22194674012855833</v>
      </c>
      <c r="CR424" s="25">
        <v>0.38895695671149466</v>
      </c>
      <c r="CS424" s="25">
        <v>0.14121647593898881</v>
      </c>
      <c r="CT424" s="25">
        <v>6.387053220784579E-2</v>
      </c>
      <c r="CU424" s="25">
        <v>9.5483352824802186</v>
      </c>
      <c r="CV424" s="25">
        <v>14.38780789523285</v>
      </c>
      <c r="CW424" s="25">
        <v>1.2552162051501794</v>
      </c>
      <c r="CX424" s="25">
        <v>18.243425046316514</v>
      </c>
      <c r="CY424" s="25">
        <v>16.940538962919671</v>
      </c>
    </row>
    <row r="425" spans="1:103">
      <c r="A425" t="s">
        <v>177</v>
      </c>
      <c r="B425" t="s">
        <v>1090</v>
      </c>
      <c r="C425" t="s">
        <v>164</v>
      </c>
      <c r="D425" t="s">
        <v>174</v>
      </c>
      <c r="E425" t="s">
        <v>959</v>
      </c>
      <c r="F425" t="s">
        <v>218</v>
      </c>
      <c r="G425" t="s">
        <v>301</v>
      </c>
      <c r="H425">
        <v>11.319940000000001</v>
      </c>
      <c r="I425">
        <v>7.9963600000000001</v>
      </c>
      <c r="J425" t="s">
        <v>579</v>
      </c>
      <c r="K425" t="s">
        <v>132</v>
      </c>
      <c r="L425" s="18">
        <v>0.4</v>
      </c>
      <c r="M425" t="s">
        <v>326</v>
      </c>
      <c r="N425" t="s">
        <v>331</v>
      </c>
      <c r="O425">
        <v>3000</v>
      </c>
      <c r="P425" t="s">
        <v>353</v>
      </c>
      <c r="Q425" t="s">
        <v>369</v>
      </c>
      <c r="R425">
        <v>2800</v>
      </c>
      <c r="W425">
        <v>2015</v>
      </c>
      <c r="X425">
        <v>1</v>
      </c>
      <c r="Y425" s="19"/>
      <c r="Z425" s="24"/>
      <c r="AA425" s="25"/>
      <c r="AB425" s="26"/>
      <c r="AC425" s="25"/>
      <c r="AD425" s="27"/>
      <c r="AE425" s="27"/>
      <c r="AF425" s="27"/>
      <c r="AG425" s="25"/>
      <c r="AH425" s="25"/>
      <c r="AI425" s="25"/>
      <c r="AJ425" s="28"/>
      <c r="AK425" s="25"/>
      <c r="AL425" s="25"/>
      <c r="AM425" s="29"/>
      <c r="AN425" s="29"/>
      <c r="AO425" s="30"/>
      <c r="AP425" s="30"/>
      <c r="AQ425" s="31"/>
      <c r="AR425" s="28"/>
      <c r="AS425" s="28"/>
      <c r="AT425" t="s">
        <v>157</v>
      </c>
      <c r="AU425">
        <v>3</v>
      </c>
      <c r="AV425" t="s">
        <v>409</v>
      </c>
      <c r="AW425" t="s">
        <v>1006</v>
      </c>
      <c r="AX425" t="s">
        <v>1091</v>
      </c>
      <c r="AY425" s="19" t="s">
        <v>398</v>
      </c>
      <c r="AZ425" s="19" t="s">
        <v>398</v>
      </c>
      <c r="BA425" t="s">
        <v>405</v>
      </c>
      <c r="BB425" t="s">
        <v>406</v>
      </c>
      <c r="BC425" s="15">
        <v>42318</v>
      </c>
      <c r="BD425" t="s">
        <v>161</v>
      </c>
      <c r="BE425">
        <v>21</v>
      </c>
      <c r="BF425">
        <v>21</v>
      </c>
      <c r="BG425">
        <v>4.38</v>
      </c>
      <c r="BH425">
        <v>3.92</v>
      </c>
      <c r="BI425">
        <v>0.92</v>
      </c>
      <c r="BJ425">
        <v>0.46100000000000002</v>
      </c>
      <c r="BK425">
        <v>8.7999999999999995E-2</v>
      </c>
      <c r="BL425">
        <v>10.8</v>
      </c>
      <c r="BM425">
        <f t="shared" si="34"/>
        <v>83.970856102003637</v>
      </c>
      <c r="BN425">
        <v>0.28599999999999998</v>
      </c>
      <c r="BO425">
        <v>23.7</v>
      </c>
      <c r="BP425">
        <f t="shared" si="33"/>
        <v>3838.1157422288893</v>
      </c>
      <c r="BQ425">
        <f t="shared" si="31"/>
        <v>2335.9999999999995</v>
      </c>
      <c r="BR425">
        <f t="shared" si="35"/>
        <v>3.8381157422288892</v>
      </c>
      <c r="BS425">
        <f t="shared" si="35"/>
        <v>2.3359999999999994</v>
      </c>
      <c r="BT425">
        <f t="shared" si="36"/>
        <v>6.1741157422288886</v>
      </c>
      <c r="BU425">
        <v>2.7529469548133596</v>
      </c>
      <c r="BV425">
        <v>0.25213302884281158</v>
      </c>
      <c r="BW425">
        <v>2.5118616921107768</v>
      </c>
      <c r="BX425">
        <v>0.46549652540927411</v>
      </c>
      <c r="BY425">
        <v>0.21579032245106194</v>
      </c>
      <c r="BZ425">
        <v>0.1743567394299663</v>
      </c>
      <c r="CA425">
        <v>5.870402844894576</v>
      </c>
      <c r="CB425">
        <v>122.37588414485612</v>
      </c>
      <c r="CC425">
        <v>31.366464456566053</v>
      </c>
      <c r="CD425">
        <v>12.947420621876368</v>
      </c>
      <c r="CE425">
        <v>3.3948285937419858</v>
      </c>
      <c r="CF425" s="25">
        <v>0.68627450980392168</v>
      </c>
      <c r="CG425" s="25">
        <v>6.8186274509803926E-2</v>
      </c>
      <c r="CH425" s="25">
        <v>1.5850004011707788</v>
      </c>
      <c r="CI425" s="25">
        <v>0.63905220690197329</v>
      </c>
      <c r="CJ425" s="25">
        <v>0.18678471177837985</v>
      </c>
      <c r="CK425" s="25">
        <v>25.282070538093514</v>
      </c>
      <c r="CL425" s="25">
        <v>66.915962955140316</v>
      </c>
      <c r="CM425" s="25">
        <v>2.7911559249156372</v>
      </c>
      <c r="CN425" s="25">
        <v>103.09167043211127</v>
      </c>
      <c r="CO425" s="25">
        <v>10.152495879026315</v>
      </c>
      <c r="CP425" s="25">
        <v>0.72416974169741699</v>
      </c>
      <c r="CQ425" s="25">
        <v>0.33297970479704803</v>
      </c>
      <c r="CR425" s="25">
        <v>0.51697881567345705</v>
      </c>
      <c r="CS425" s="25">
        <v>0.18208163222866522</v>
      </c>
      <c r="CT425" s="25">
        <v>6.0213963500449913E-2</v>
      </c>
      <c r="CU425" s="25">
        <v>8.8944001895081541</v>
      </c>
      <c r="CV425" s="25">
        <v>8.0731029870460862</v>
      </c>
      <c r="CW425" s="25">
        <v>3.1613984052336366</v>
      </c>
      <c r="CX425" s="25">
        <v>28.258592288878226</v>
      </c>
      <c r="CY425" s="25">
        <v>10.850066802619322</v>
      </c>
    </row>
    <row r="426" spans="1:103">
      <c r="A426" t="s">
        <v>177</v>
      </c>
      <c r="B426" t="s">
        <v>1090</v>
      </c>
      <c r="C426" t="s">
        <v>164</v>
      </c>
      <c r="D426" t="s">
        <v>174</v>
      </c>
      <c r="E426" t="s">
        <v>959</v>
      </c>
      <c r="F426" t="s">
        <v>218</v>
      </c>
      <c r="G426" t="s">
        <v>301</v>
      </c>
      <c r="H426">
        <v>11.319940000000001</v>
      </c>
      <c r="I426">
        <v>7.9963600000000001</v>
      </c>
      <c r="J426" t="s">
        <v>579</v>
      </c>
      <c r="K426" t="s">
        <v>132</v>
      </c>
      <c r="L426" s="18">
        <v>0.4</v>
      </c>
      <c r="M426" t="s">
        <v>326</v>
      </c>
      <c r="N426" t="s">
        <v>331</v>
      </c>
      <c r="O426">
        <v>3000</v>
      </c>
      <c r="P426" t="s">
        <v>353</v>
      </c>
      <c r="Q426" t="s">
        <v>369</v>
      </c>
      <c r="R426">
        <v>2800</v>
      </c>
      <c r="W426">
        <v>2015</v>
      </c>
      <c r="X426">
        <v>1</v>
      </c>
      <c r="Y426" s="19"/>
      <c r="Z426" s="24"/>
      <c r="AA426" s="25"/>
      <c r="AB426" s="26"/>
      <c r="AC426" s="25"/>
      <c r="AD426" s="27"/>
      <c r="AE426" s="27"/>
      <c r="AF426" s="27"/>
      <c r="AG426" s="25"/>
      <c r="AH426" s="25"/>
      <c r="AI426" s="25"/>
      <c r="AJ426" s="28"/>
      <c r="AK426" s="25"/>
      <c r="AL426" s="25"/>
      <c r="AM426" s="29"/>
      <c r="AN426" s="29"/>
      <c r="AO426" s="30"/>
      <c r="AP426" s="30"/>
      <c r="AQ426" s="31"/>
      <c r="AR426" s="28"/>
      <c r="AS426" s="28"/>
      <c r="AT426" t="s">
        <v>158</v>
      </c>
      <c r="AU426">
        <v>4</v>
      </c>
      <c r="AV426" t="s">
        <v>409</v>
      </c>
      <c r="AW426" t="s">
        <v>1006</v>
      </c>
      <c r="AX426" t="s">
        <v>1091</v>
      </c>
      <c r="AY426" s="19" t="s">
        <v>398</v>
      </c>
      <c r="AZ426" s="19" t="s">
        <v>398</v>
      </c>
      <c r="BA426" t="s">
        <v>405</v>
      </c>
      <c r="BB426" t="s">
        <v>406</v>
      </c>
      <c r="BC426" s="15">
        <v>42318</v>
      </c>
      <c r="BD426" t="s">
        <v>161</v>
      </c>
      <c r="BE426">
        <v>36</v>
      </c>
      <c r="BF426">
        <v>26</v>
      </c>
      <c r="BG426">
        <v>6.74</v>
      </c>
      <c r="BH426">
        <v>2.8</v>
      </c>
      <c r="BI426">
        <v>0.68</v>
      </c>
      <c r="BJ426">
        <v>0.33600000000000002</v>
      </c>
      <c r="BK426">
        <v>5.8999999999999997E-2</v>
      </c>
      <c r="BL426">
        <v>9.8000000000000007</v>
      </c>
      <c r="BM426">
        <f t="shared" si="34"/>
        <v>85.063291139240505</v>
      </c>
      <c r="BN426">
        <v>0.183</v>
      </c>
      <c r="BO426">
        <v>20.3</v>
      </c>
      <c r="BP426">
        <f t="shared" si="33"/>
        <v>2808.3117398858276</v>
      </c>
      <c r="BQ426">
        <f t="shared" si="31"/>
        <v>3594.6666666666665</v>
      </c>
      <c r="BR426">
        <f t="shared" si="35"/>
        <v>2.8083117398858275</v>
      </c>
      <c r="BS426">
        <f t="shared" si="35"/>
        <v>3.5946666666666665</v>
      </c>
      <c r="BT426">
        <f t="shared" si="36"/>
        <v>6.402978406552494</v>
      </c>
      <c r="BU426">
        <v>2.8894184938036229</v>
      </c>
      <c r="BV426">
        <v>0.31889639831257388</v>
      </c>
      <c r="BW426">
        <v>2.3440785142276193</v>
      </c>
      <c r="BX426">
        <v>0.58504569725594213</v>
      </c>
      <c r="BY426">
        <v>0.16753740403486478</v>
      </c>
      <c r="BZ426">
        <v>0.16646622957638349</v>
      </c>
      <c r="CA426">
        <v>5.9746115031923628</v>
      </c>
      <c r="CB426">
        <v>152.70641008204015</v>
      </c>
      <c r="CC426">
        <v>63.639011231830018</v>
      </c>
      <c r="CD426">
        <v>16.199557172843789</v>
      </c>
      <c r="CE426">
        <v>3.7876335852447478</v>
      </c>
      <c r="CF426" s="25">
        <v>0.60009718172983484</v>
      </c>
      <c r="CG426" s="25">
        <v>0.10179786200194364</v>
      </c>
      <c r="CH426" s="25">
        <v>1.328772316168743</v>
      </c>
      <c r="CI426" s="25">
        <v>0.30231873613059373</v>
      </c>
      <c r="CJ426" s="25">
        <v>0.12345407460347066</v>
      </c>
      <c r="CK426" s="25">
        <v>25.31446897159935</v>
      </c>
      <c r="CL426" s="25">
        <v>21.796747794175307</v>
      </c>
      <c r="CM426" s="25">
        <v>2.7471692269585137</v>
      </c>
      <c r="CN426" s="25">
        <v>101.46701660008659</v>
      </c>
      <c r="CO426" s="25">
        <v>11.267582041402303</v>
      </c>
      <c r="CP426" s="25">
        <v>0.91086350974930363</v>
      </c>
      <c r="CQ426" s="25">
        <v>0.27502321262766949</v>
      </c>
      <c r="CR426" s="25">
        <v>0.32472685120154615</v>
      </c>
      <c r="CS426" s="25">
        <v>0.21956859124953038</v>
      </c>
      <c r="CT426" s="25">
        <v>7.472922179785231E-2</v>
      </c>
      <c r="CU426" s="25">
        <v>12.452075036638135</v>
      </c>
      <c r="CV426" s="25">
        <v>11.410609143453794</v>
      </c>
      <c r="CW426" s="25">
        <v>1.2870175099006309</v>
      </c>
      <c r="CX426" s="25">
        <v>18.705628065373709</v>
      </c>
      <c r="CY426" s="25">
        <v>15.734676470403613</v>
      </c>
    </row>
    <row r="427" spans="1:103">
      <c r="A427" t="s">
        <v>177</v>
      </c>
      <c r="B427" t="s">
        <v>1090</v>
      </c>
      <c r="C427" t="s">
        <v>164</v>
      </c>
      <c r="D427" t="s">
        <v>174</v>
      </c>
      <c r="E427" t="s">
        <v>959</v>
      </c>
      <c r="F427" t="s">
        <v>218</v>
      </c>
      <c r="G427" t="s">
        <v>301</v>
      </c>
      <c r="H427">
        <v>11.319940000000001</v>
      </c>
      <c r="I427">
        <v>7.9963600000000001</v>
      </c>
      <c r="J427" t="s">
        <v>579</v>
      </c>
      <c r="K427" t="s">
        <v>132</v>
      </c>
      <c r="L427" s="18">
        <v>0.4</v>
      </c>
      <c r="M427" t="s">
        <v>326</v>
      </c>
      <c r="N427" t="s">
        <v>331</v>
      </c>
      <c r="O427">
        <v>3000</v>
      </c>
      <c r="P427" t="s">
        <v>353</v>
      </c>
      <c r="Q427" t="s">
        <v>369</v>
      </c>
      <c r="R427">
        <v>2800</v>
      </c>
      <c r="W427">
        <v>2015</v>
      </c>
      <c r="X427">
        <v>1</v>
      </c>
      <c r="Y427" s="19"/>
      <c r="Z427" s="24"/>
      <c r="AA427" s="25"/>
      <c r="AB427" s="26"/>
      <c r="AC427" s="25"/>
      <c r="AD427" s="27"/>
      <c r="AE427" s="27"/>
      <c r="AF427" s="27"/>
      <c r="AG427" s="25"/>
      <c r="AH427" s="25"/>
      <c r="AI427" s="25"/>
      <c r="AJ427" s="28"/>
      <c r="AK427" s="25"/>
      <c r="AL427" s="25"/>
      <c r="AM427" s="29"/>
      <c r="AN427" s="29"/>
      <c r="AO427" s="30"/>
      <c r="AP427" s="30"/>
      <c r="AQ427" s="31"/>
      <c r="AR427" s="28"/>
      <c r="AS427" s="28"/>
      <c r="AT427" t="s">
        <v>159</v>
      </c>
      <c r="AU427">
        <v>5</v>
      </c>
      <c r="AV427" t="s">
        <v>409</v>
      </c>
      <c r="AW427" t="s">
        <v>1006</v>
      </c>
      <c r="AX427" t="s">
        <v>1091</v>
      </c>
      <c r="AY427" s="19" t="s">
        <v>398</v>
      </c>
      <c r="AZ427" s="19" t="s">
        <v>398</v>
      </c>
      <c r="BA427" t="s">
        <v>405</v>
      </c>
      <c r="BB427" t="s">
        <v>406</v>
      </c>
      <c r="BC427" s="15">
        <v>42318</v>
      </c>
      <c r="BD427" t="s">
        <v>161</v>
      </c>
      <c r="BE427">
        <v>22</v>
      </c>
      <c r="BF427">
        <v>20</v>
      </c>
      <c r="BG427">
        <v>5.22</v>
      </c>
      <c r="BH427">
        <v>3.7</v>
      </c>
      <c r="BI427">
        <v>1.1200000000000001</v>
      </c>
      <c r="BJ427">
        <v>0.57599999999999996</v>
      </c>
      <c r="BK427">
        <v>0.113</v>
      </c>
      <c r="BL427">
        <v>10.7</v>
      </c>
      <c r="BM427">
        <f t="shared" si="34"/>
        <v>83.599419448476056</v>
      </c>
      <c r="BN427">
        <v>0.16700000000000001</v>
      </c>
      <c r="BO427">
        <v>26.4</v>
      </c>
      <c r="BP427">
        <f t="shared" si="33"/>
        <v>3610.7299581661405</v>
      </c>
      <c r="BQ427">
        <f t="shared" si="31"/>
        <v>2783.9999999999995</v>
      </c>
      <c r="BR427">
        <f t="shared" si="35"/>
        <v>3.6107299581661403</v>
      </c>
      <c r="BS427">
        <f t="shared" si="35"/>
        <v>2.7839999999999994</v>
      </c>
      <c r="BT427">
        <f t="shared" si="36"/>
        <v>6.3947299581661401</v>
      </c>
      <c r="BU427">
        <v>2.7537383177570098</v>
      </c>
      <c r="BV427">
        <v>0.3178332129964393</v>
      </c>
      <c r="BW427">
        <v>2.5316617157497583</v>
      </c>
      <c r="BX427">
        <v>0.50817965808112908</v>
      </c>
      <c r="BY427">
        <v>0.17906020967260156</v>
      </c>
      <c r="BZ427">
        <v>0.16641947386330022</v>
      </c>
      <c r="CA427">
        <v>5.2588303820734685</v>
      </c>
      <c r="CB427">
        <v>119.65917745306301</v>
      </c>
      <c r="CC427">
        <v>52.869956738698015</v>
      </c>
      <c r="CD427">
        <v>12.81496086583013</v>
      </c>
      <c r="CE427">
        <v>3.6052875273986604</v>
      </c>
      <c r="CF427" s="25">
        <v>0.74301397205588826</v>
      </c>
      <c r="CG427" s="25">
        <v>6.6117764471057897E-2</v>
      </c>
      <c r="CH427" s="25">
        <v>1.4027388823771911</v>
      </c>
      <c r="CI427" s="25">
        <v>0.31123669294860529</v>
      </c>
      <c r="CJ427" s="25">
        <v>0.25295015221361483</v>
      </c>
      <c r="CK427" s="25">
        <v>31.339258049054866</v>
      </c>
      <c r="CL427" s="25">
        <v>39.363097331384544</v>
      </c>
      <c r="CM427" s="25">
        <v>2.8282066672817741</v>
      </c>
      <c r="CN427" s="25">
        <v>133.79917311009356</v>
      </c>
      <c r="CO427" s="25">
        <v>35.846059020071628</v>
      </c>
      <c r="CP427" s="25">
        <v>0.79796107506950897</v>
      </c>
      <c r="CQ427" s="25">
        <v>0.30338276181649676</v>
      </c>
      <c r="CR427" s="25">
        <v>0.32440231803579</v>
      </c>
      <c r="CS427" s="25">
        <v>0.25099869333740488</v>
      </c>
      <c r="CT427" s="25">
        <v>5.1204008183487644E-2</v>
      </c>
      <c r="CU427" s="25">
        <v>12.162070377851803</v>
      </c>
      <c r="CV427" s="25">
        <v>14.408750847045416</v>
      </c>
      <c r="CW427" s="25">
        <v>2.1729586560562262</v>
      </c>
      <c r="CX427" s="25">
        <v>8.9274762035828203</v>
      </c>
      <c r="CY427" s="25">
        <v>15.368221123203529</v>
      </c>
    </row>
    <row r="428" spans="1:103">
      <c r="A428" t="s">
        <v>177</v>
      </c>
      <c r="B428" t="s">
        <v>1090</v>
      </c>
      <c r="C428" t="s">
        <v>164</v>
      </c>
      <c r="D428" t="s">
        <v>174</v>
      </c>
      <c r="E428" t="s">
        <v>959</v>
      </c>
      <c r="F428" t="s">
        <v>218</v>
      </c>
      <c r="G428" t="s">
        <v>301</v>
      </c>
      <c r="H428">
        <v>11.319940000000001</v>
      </c>
      <c r="I428">
        <v>7.9963600000000001</v>
      </c>
      <c r="J428" t="s">
        <v>579</v>
      </c>
      <c r="K428" t="s">
        <v>132</v>
      </c>
      <c r="L428" s="18">
        <v>0.4</v>
      </c>
      <c r="M428" t="s">
        <v>326</v>
      </c>
      <c r="N428" t="s">
        <v>331</v>
      </c>
      <c r="O428">
        <v>3000</v>
      </c>
      <c r="P428" t="s">
        <v>353</v>
      </c>
      <c r="Q428" t="s">
        <v>369</v>
      </c>
      <c r="R428">
        <v>2800</v>
      </c>
      <c r="W428">
        <v>2015</v>
      </c>
      <c r="X428">
        <v>1</v>
      </c>
      <c r="Y428" s="19"/>
      <c r="Z428" s="24"/>
      <c r="AA428" s="25"/>
      <c r="AB428" s="26"/>
      <c r="AC428" s="25"/>
      <c r="AD428" s="27"/>
      <c r="AE428" s="27"/>
      <c r="AF428" s="27"/>
      <c r="AG428" s="25"/>
      <c r="AH428" s="25"/>
      <c r="AI428" s="25"/>
      <c r="AJ428" s="28"/>
      <c r="AK428" s="25"/>
      <c r="AL428" s="25"/>
      <c r="AM428" s="29"/>
      <c r="AN428" s="29"/>
      <c r="AO428" s="30"/>
      <c r="AP428" s="30"/>
      <c r="AQ428" s="31"/>
      <c r="AR428" s="28"/>
      <c r="AS428" s="28"/>
      <c r="AT428" t="s">
        <v>160</v>
      </c>
      <c r="AU428">
        <v>6</v>
      </c>
      <c r="AV428" t="s">
        <v>409</v>
      </c>
      <c r="AW428" t="s">
        <v>1006</v>
      </c>
      <c r="AX428" t="s">
        <v>1091</v>
      </c>
      <c r="AY428" s="19" t="s">
        <v>398</v>
      </c>
      <c r="AZ428" s="19" t="s">
        <v>398</v>
      </c>
      <c r="BA428" t="s">
        <v>405</v>
      </c>
      <c r="BB428" t="s">
        <v>406</v>
      </c>
      <c r="BC428" s="15">
        <v>42318</v>
      </c>
      <c r="BD428" t="s">
        <v>161</v>
      </c>
      <c r="BE428">
        <v>27</v>
      </c>
      <c r="BF428">
        <v>27</v>
      </c>
      <c r="BG428">
        <v>6.54</v>
      </c>
      <c r="BH428">
        <v>5.3</v>
      </c>
      <c r="BI428">
        <v>1.28</v>
      </c>
      <c r="BJ428">
        <v>0.68899999999999995</v>
      </c>
      <c r="BK428">
        <v>0.14799999999999999</v>
      </c>
      <c r="BL428">
        <v>10.4</v>
      </c>
      <c r="BM428">
        <f t="shared" si="34"/>
        <v>82.317801672640371</v>
      </c>
      <c r="BN428">
        <v>0.24099999999999999</v>
      </c>
      <c r="BO428">
        <v>28.6</v>
      </c>
      <c r="BP428">
        <f t="shared" si="33"/>
        <v>5109.9447919350914</v>
      </c>
      <c r="BQ428">
        <f t="shared" si="31"/>
        <v>3487.9999999999995</v>
      </c>
      <c r="BR428">
        <f t="shared" si="35"/>
        <v>5.1099447919350913</v>
      </c>
      <c r="BS428">
        <f t="shared" si="35"/>
        <v>3.4879999999999995</v>
      </c>
      <c r="BT428">
        <f t="shared" si="36"/>
        <v>8.5979447919350918</v>
      </c>
      <c r="BU428">
        <v>3.0959164292497627</v>
      </c>
      <c r="BV428">
        <v>0.35706834952715133</v>
      </c>
      <c r="BW428">
        <v>2.557114445577926</v>
      </c>
      <c r="BX428">
        <v>0.60721414394140016</v>
      </c>
      <c r="BY428">
        <v>0.22143680132677593</v>
      </c>
      <c r="BZ428">
        <v>0.17664672195965941</v>
      </c>
      <c r="CA428">
        <v>4.8244748701855853</v>
      </c>
      <c r="CB428">
        <v>161.21326380400319</v>
      </c>
      <c r="CC428">
        <v>44.443925026125555</v>
      </c>
      <c r="CD428">
        <v>13.846240761457166</v>
      </c>
      <c r="CE428">
        <v>38.608987520239985</v>
      </c>
      <c r="CF428" s="25">
        <v>0.60724499523355591</v>
      </c>
      <c r="CG428" s="25">
        <v>7.2306959008579599E-2</v>
      </c>
      <c r="CH428" s="25">
        <v>1.2165664747475027</v>
      </c>
      <c r="CI428" s="25">
        <v>0.39941747082206008</v>
      </c>
      <c r="CJ428" s="25">
        <v>0.13194545192381832</v>
      </c>
      <c r="CK428" s="25">
        <v>36.553359193387195</v>
      </c>
      <c r="CL428" s="25">
        <v>79.302093879155237</v>
      </c>
      <c r="CM428" s="25">
        <v>2.8295978166508253</v>
      </c>
      <c r="CN428" s="25">
        <v>196.50587600713763</v>
      </c>
      <c r="CO428" s="25">
        <v>15.523726890112281</v>
      </c>
      <c r="CP428" s="25">
        <v>0.64005602240896353</v>
      </c>
      <c r="CQ428" s="25">
        <v>0.3140522875816994</v>
      </c>
      <c r="CR428" s="25">
        <v>0.36321923123648142</v>
      </c>
      <c r="CS428" s="25">
        <v>0.10786372632116106</v>
      </c>
      <c r="CT428" s="25">
        <v>5.5244374942557732E-2</v>
      </c>
      <c r="CU428" s="25">
        <v>10.722208918375534</v>
      </c>
      <c r="CV428" s="25">
        <v>8.1093413545689845</v>
      </c>
      <c r="CW428" s="25">
        <v>2.2336497706393423</v>
      </c>
      <c r="CX428" s="25">
        <v>18.780263987829066</v>
      </c>
      <c r="CY428" s="25">
        <v>12.527324087494778</v>
      </c>
    </row>
    <row r="429" spans="1:103">
      <c r="A429" t="s">
        <v>177</v>
      </c>
      <c r="B429" t="s">
        <v>1090</v>
      </c>
      <c r="C429" t="s">
        <v>164</v>
      </c>
      <c r="D429" t="s">
        <v>174</v>
      </c>
      <c r="E429" t="s">
        <v>959</v>
      </c>
      <c r="F429" t="s">
        <v>219</v>
      </c>
      <c r="G429" t="s">
        <v>302</v>
      </c>
      <c r="H429">
        <v>11.452780000000001</v>
      </c>
      <c r="I429">
        <v>7.9236399999999998</v>
      </c>
      <c r="J429">
        <v>641</v>
      </c>
      <c r="K429" t="s">
        <v>133</v>
      </c>
      <c r="L429" s="18">
        <v>0.2</v>
      </c>
      <c r="M429" t="s">
        <v>326</v>
      </c>
      <c r="N429" t="s">
        <v>331</v>
      </c>
      <c r="O429">
        <v>150</v>
      </c>
      <c r="P429" t="s">
        <v>353</v>
      </c>
      <c r="Q429" t="s">
        <v>370</v>
      </c>
      <c r="R429">
        <v>1100</v>
      </c>
      <c r="W429">
        <v>2015</v>
      </c>
      <c r="X429">
        <v>1</v>
      </c>
      <c r="Y429" s="19" t="s">
        <v>398</v>
      </c>
      <c r="Z429" s="24">
        <v>6.3</v>
      </c>
      <c r="AA429" s="32">
        <v>1.12418579029871</v>
      </c>
      <c r="AB429" s="26">
        <v>5.3622022620126032E-2</v>
      </c>
      <c r="AC429" s="25">
        <v>8.4063000000000017</v>
      </c>
      <c r="AD429" s="27">
        <v>44.4</v>
      </c>
      <c r="AE429" s="27">
        <v>35.200000000000003</v>
      </c>
      <c r="AF429" s="27">
        <v>20.399999999999999</v>
      </c>
      <c r="AG429" s="25">
        <v>3.3748925655699442</v>
      </c>
      <c r="AH429" s="25">
        <v>0.6688466407122039</v>
      </c>
      <c r="AI429" s="25">
        <v>0.44247172340378377</v>
      </c>
      <c r="AJ429" s="28">
        <v>9.0530356376221019E-2</v>
      </c>
      <c r="AK429" s="25">
        <v>0</v>
      </c>
      <c r="AL429" s="25">
        <f t="shared" si="32"/>
        <v>4.5767412860621528</v>
      </c>
      <c r="AM429" s="29">
        <v>37.515319695998834</v>
      </c>
      <c r="AN429" s="29">
        <v>2.5010139245640111</v>
      </c>
      <c r="AO429" s="30">
        <v>25.751554734807694</v>
      </c>
      <c r="AP429" s="30">
        <v>101.52809832257148</v>
      </c>
      <c r="AQ429" s="31">
        <v>1.3508576478518686</v>
      </c>
      <c r="AR429" s="28">
        <v>5.7019599999999998E-3</v>
      </c>
      <c r="AS429" s="28">
        <v>6.8073699999999997</v>
      </c>
      <c r="AT429" t="s">
        <v>155</v>
      </c>
      <c r="AU429">
        <v>1</v>
      </c>
      <c r="AV429" t="s">
        <v>409</v>
      </c>
      <c r="AW429" t="s">
        <v>1006</v>
      </c>
      <c r="AX429" t="s">
        <v>1091</v>
      </c>
      <c r="AY429" s="19" t="s">
        <v>398</v>
      </c>
      <c r="AZ429" s="19" t="s">
        <v>398</v>
      </c>
      <c r="BA429" t="s">
        <v>405</v>
      </c>
      <c r="BB429" t="s">
        <v>406</v>
      </c>
      <c r="BC429" s="15">
        <v>42318</v>
      </c>
      <c r="BD429" t="s">
        <v>161</v>
      </c>
      <c r="BE429">
        <v>32</v>
      </c>
      <c r="BF429">
        <v>28</v>
      </c>
      <c r="BG429">
        <v>8.6999999999999993</v>
      </c>
      <c r="BH429">
        <v>3.9</v>
      </c>
      <c r="BI429">
        <v>0.64</v>
      </c>
      <c r="BJ429">
        <v>0.28299999999999997</v>
      </c>
      <c r="BK429">
        <v>5.6000000000000001E-2</v>
      </c>
      <c r="BL429">
        <v>10.199999999999999</v>
      </c>
      <c r="BM429">
        <f t="shared" si="34"/>
        <v>83.48082595870207</v>
      </c>
      <c r="BN429">
        <v>0.19700000000000001</v>
      </c>
      <c r="BO429">
        <v>20.8</v>
      </c>
      <c r="BP429">
        <f t="shared" si="33"/>
        <v>3821.7849499681874</v>
      </c>
      <c r="BQ429">
        <f t="shared" si="31"/>
        <v>4639.9999999999991</v>
      </c>
      <c r="BR429">
        <f t="shared" si="35"/>
        <v>3.8217849499681873</v>
      </c>
      <c r="BS429">
        <f t="shared" si="35"/>
        <v>4.6399999999999988</v>
      </c>
      <c r="BT429">
        <f t="shared" si="36"/>
        <v>8.4617849499681856</v>
      </c>
      <c r="BU429">
        <v>2.1043902439024391</v>
      </c>
      <c r="BV429">
        <v>0.26626838218383359</v>
      </c>
      <c r="BW429">
        <v>2.5915542983499984</v>
      </c>
      <c r="BX429">
        <v>0.41274389730952665</v>
      </c>
      <c r="BY429">
        <v>0.12280729028609332</v>
      </c>
      <c r="BZ429">
        <v>0.14241879499876844</v>
      </c>
      <c r="CA429">
        <v>3.7900849254073257</v>
      </c>
      <c r="CB429">
        <v>105.24243164747632</v>
      </c>
      <c r="CC429">
        <v>18.329612679527141</v>
      </c>
      <c r="CD429">
        <v>12.429939320124527</v>
      </c>
      <c r="CE429">
        <v>3.6737374750403951</v>
      </c>
      <c r="CF429" s="25">
        <v>0.52189054726368156</v>
      </c>
      <c r="CG429" s="25">
        <v>0.17144278606965174</v>
      </c>
      <c r="CH429" s="25">
        <v>1.2218224880336594</v>
      </c>
      <c r="CI429" s="25">
        <v>0.69874363175640342</v>
      </c>
      <c r="CJ429" s="25">
        <v>0.18238071713839399</v>
      </c>
      <c r="CK429" s="25">
        <v>42.522885359210846</v>
      </c>
      <c r="CL429" s="25">
        <v>60.342115032089794</v>
      </c>
      <c r="CM429" s="25">
        <v>2.7484817779508495</v>
      </c>
      <c r="CN429" s="25">
        <v>74.277241498897837</v>
      </c>
      <c r="CO429" s="25">
        <v>9.9972737728969108</v>
      </c>
      <c r="CP429" s="25">
        <v>0.69195612431444242</v>
      </c>
      <c r="CQ429" s="25">
        <v>0.30479890310786106</v>
      </c>
      <c r="CR429" s="25">
        <v>0.39881130583831342</v>
      </c>
      <c r="CS429" s="25">
        <v>0.14479424060510329</v>
      </c>
      <c r="CT429" s="25">
        <v>5.5024824520530681E-2</v>
      </c>
      <c r="CU429" s="25">
        <v>9.7902454163135477</v>
      </c>
      <c r="CV429" s="25">
        <v>8.0771134703978227</v>
      </c>
      <c r="CW429" s="25">
        <v>2.2247728714018291</v>
      </c>
      <c r="CX429" s="25">
        <v>18.705628065373709</v>
      </c>
      <c r="CY429" s="25">
        <v>17.369732945586787</v>
      </c>
    </row>
    <row r="430" spans="1:103">
      <c r="A430" t="s">
        <v>177</v>
      </c>
      <c r="B430" t="s">
        <v>1090</v>
      </c>
      <c r="C430" t="s">
        <v>164</v>
      </c>
      <c r="D430" t="s">
        <v>174</v>
      </c>
      <c r="E430" t="s">
        <v>959</v>
      </c>
      <c r="F430" t="s">
        <v>219</v>
      </c>
      <c r="G430" t="s">
        <v>302</v>
      </c>
      <c r="H430">
        <v>11.452780000000001</v>
      </c>
      <c r="I430">
        <v>7.9236399999999998</v>
      </c>
      <c r="J430">
        <v>641</v>
      </c>
      <c r="K430" t="s">
        <v>133</v>
      </c>
      <c r="L430" s="18">
        <v>0.2</v>
      </c>
      <c r="M430" t="s">
        <v>326</v>
      </c>
      <c r="N430" t="s">
        <v>331</v>
      </c>
      <c r="O430">
        <v>151</v>
      </c>
      <c r="P430" t="s">
        <v>353</v>
      </c>
      <c r="Q430" t="s">
        <v>370</v>
      </c>
      <c r="R430">
        <v>1100</v>
      </c>
      <c r="W430">
        <v>2015</v>
      </c>
      <c r="X430">
        <v>1</v>
      </c>
      <c r="Y430" s="19"/>
      <c r="Z430" s="24"/>
      <c r="AA430" s="25"/>
      <c r="AB430" s="26"/>
      <c r="AC430" s="25"/>
      <c r="AD430" s="27"/>
      <c r="AE430" s="27"/>
      <c r="AF430" s="27"/>
      <c r="AG430" s="25"/>
      <c r="AH430" s="25"/>
      <c r="AI430" s="25"/>
      <c r="AJ430" s="28"/>
      <c r="AK430" s="25"/>
      <c r="AL430" s="25"/>
      <c r="AM430" s="29"/>
      <c r="AN430" s="29"/>
      <c r="AO430" s="30"/>
      <c r="AP430" s="30"/>
      <c r="AQ430" s="31"/>
      <c r="AR430" s="28"/>
      <c r="AS430" s="28"/>
      <c r="AT430" t="s">
        <v>156</v>
      </c>
      <c r="AU430">
        <v>2</v>
      </c>
      <c r="AV430" t="s">
        <v>409</v>
      </c>
      <c r="AW430" t="s">
        <v>1006</v>
      </c>
      <c r="AX430" t="s">
        <v>1091</v>
      </c>
      <c r="AY430" s="19" t="s">
        <v>398</v>
      </c>
      <c r="AZ430" s="19" t="s">
        <v>398</v>
      </c>
      <c r="BA430" t="s">
        <v>405</v>
      </c>
      <c r="BB430" t="s">
        <v>406</v>
      </c>
      <c r="BC430" s="15">
        <v>42318</v>
      </c>
      <c r="BD430" t="s">
        <v>161</v>
      </c>
      <c r="BE430">
        <v>42</v>
      </c>
      <c r="BF430">
        <v>46</v>
      </c>
      <c r="BG430">
        <v>13.18</v>
      </c>
      <c r="BH430">
        <v>4.4800000000000004</v>
      </c>
      <c r="BI430">
        <v>0.98</v>
      </c>
      <c r="BJ430">
        <v>0.51600000000000001</v>
      </c>
      <c r="BK430">
        <v>0.107</v>
      </c>
      <c r="BL430">
        <v>10.9</v>
      </c>
      <c r="BM430">
        <f t="shared" si="34"/>
        <v>82.825040128410919</v>
      </c>
      <c r="BN430">
        <v>0.22700000000000001</v>
      </c>
      <c r="BO430">
        <v>24.3</v>
      </c>
      <c r="BP430">
        <f t="shared" si="33"/>
        <v>4321.7131526768017</v>
      </c>
      <c r="BQ430">
        <f t="shared" ref="BQ430:BQ499" si="37">(BG430*0.48)*(10000/9)</f>
        <v>7029.333333333333</v>
      </c>
      <c r="BR430">
        <f t="shared" si="35"/>
        <v>4.3217131526768018</v>
      </c>
      <c r="BS430">
        <f t="shared" si="35"/>
        <v>7.0293333333333328</v>
      </c>
      <c r="BT430">
        <f t="shared" si="36"/>
        <v>11.351046486010134</v>
      </c>
      <c r="BU430">
        <v>2.475875118259224</v>
      </c>
      <c r="BV430">
        <v>0.26653317252602665</v>
      </c>
      <c r="BW430">
        <v>2.3541059346815834</v>
      </c>
      <c r="BX430">
        <v>0.44720862044808862</v>
      </c>
      <c r="BY430">
        <v>0.13282618171945898</v>
      </c>
      <c r="BZ430">
        <v>0.14944905328020372</v>
      </c>
      <c r="CA430">
        <v>3.3412908549568536</v>
      </c>
      <c r="CB430">
        <v>128.00158046794994</v>
      </c>
      <c r="CC430">
        <v>20.492279725047922</v>
      </c>
      <c r="CD430">
        <v>12.64992131002953</v>
      </c>
      <c r="CE430">
        <v>5.2885831773121623</v>
      </c>
      <c r="CF430" s="25">
        <v>0.56787762906309758</v>
      </c>
      <c r="CG430" s="25">
        <v>0.17562141491395794</v>
      </c>
      <c r="CH430" s="25">
        <v>1.5323507391761615</v>
      </c>
      <c r="CI430" s="25">
        <v>0.46461977369417079</v>
      </c>
      <c r="CJ430" s="25">
        <v>0.14932685203413071</v>
      </c>
      <c r="CK430" s="25">
        <v>39.927237823769659</v>
      </c>
      <c r="CL430" s="25">
        <v>78.376838530054741</v>
      </c>
      <c r="CM430" s="25">
        <v>2.7965835494657894</v>
      </c>
      <c r="CN430" s="25">
        <v>103.29214037947561</v>
      </c>
      <c r="CO430" s="25">
        <v>10.172238214231033</v>
      </c>
      <c r="CP430" s="25">
        <v>0.65145631067961174</v>
      </c>
      <c r="CQ430" s="25">
        <v>0.41786407766990302</v>
      </c>
      <c r="CR430" s="25">
        <v>0.36881748049865293</v>
      </c>
      <c r="CS430" s="25">
        <v>0.14465052423725702</v>
      </c>
      <c r="CT430" s="25">
        <v>5.4970209310088461E-2</v>
      </c>
      <c r="CU430" s="25">
        <v>8.8899860951212997</v>
      </c>
      <c r="CV430" s="25">
        <v>14.73768510955861</v>
      </c>
      <c r="CW430" s="25">
        <v>2.2225646601150779</v>
      </c>
      <c r="CX430" s="25">
        <v>28.244568173598385</v>
      </c>
      <c r="CY430" s="25">
        <v>17.352492515864121</v>
      </c>
    </row>
    <row r="431" spans="1:103">
      <c r="A431" t="s">
        <v>177</v>
      </c>
      <c r="B431" t="s">
        <v>1090</v>
      </c>
      <c r="C431" t="s">
        <v>164</v>
      </c>
      <c r="D431" t="s">
        <v>174</v>
      </c>
      <c r="E431" t="s">
        <v>959</v>
      </c>
      <c r="F431" t="s">
        <v>219</v>
      </c>
      <c r="G431" t="s">
        <v>302</v>
      </c>
      <c r="H431">
        <v>11.452780000000001</v>
      </c>
      <c r="I431">
        <v>7.9236399999999998</v>
      </c>
      <c r="J431">
        <v>641</v>
      </c>
      <c r="K431" t="s">
        <v>133</v>
      </c>
      <c r="L431" s="18">
        <v>0.2</v>
      </c>
      <c r="M431" t="s">
        <v>326</v>
      </c>
      <c r="N431" t="s">
        <v>331</v>
      </c>
      <c r="O431">
        <v>152</v>
      </c>
      <c r="P431" t="s">
        <v>353</v>
      </c>
      <c r="Q431" t="s">
        <v>370</v>
      </c>
      <c r="R431">
        <v>1100</v>
      </c>
      <c r="W431">
        <v>2015</v>
      </c>
      <c r="X431">
        <v>1</v>
      </c>
      <c r="Y431" s="19"/>
      <c r="Z431" s="24"/>
      <c r="AA431" s="25"/>
      <c r="AB431" s="26"/>
      <c r="AC431" s="25"/>
      <c r="AD431" s="27"/>
      <c r="AE431" s="27"/>
      <c r="AF431" s="27"/>
      <c r="AG431" s="25"/>
      <c r="AH431" s="25"/>
      <c r="AI431" s="25"/>
      <c r="AJ431" s="28"/>
      <c r="AK431" s="25"/>
      <c r="AL431" s="25"/>
      <c r="AM431" s="29"/>
      <c r="AN431" s="29"/>
      <c r="AO431" s="30"/>
      <c r="AP431" s="30"/>
      <c r="AQ431" s="31"/>
      <c r="AR431" s="28"/>
      <c r="AS431" s="28"/>
      <c r="AT431" t="s">
        <v>157</v>
      </c>
      <c r="AU431">
        <v>3</v>
      </c>
      <c r="AV431" t="s">
        <v>409</v>
      </c>
      <c r="AW431" t="s">
        <v>1006</v>
      </c>
      <c r="AX431" t="s">
        <v>1091</v>
      </c>
      <c r="AY431" s="19" t="s">
        <v>398</v>
      </c>
      <c r="AZ431" s="19" t="s">
        <v>398</v>
      </c>
      <c r="BA431" t="s">
        <v>405</v>
      </c>
      <c r="BB431" t="s">
        <v>406</v>
      </c>
      <c r="BC431" s="15">
        <v>42318</v>
      </c>
      <c r="BD431" t="s">
        <v>161</v>
      </c>
      <c r="BE431">
        <v>45</v>
      </c>
      <c r="BF431">
        <v>45</v>
      </c>
      <c r="BG431">
        <v>14.24</v>
      </c>
      <c r="BH431">
        <v>10.18</v>
      </c>
      <c r="BI431">
        <v>1.5</v>
      </c>
      <c r="BJ431">
        <v>0.79500000000000004</v>
      </c>
      <c r="BK431">
        <v>0.113</v>
      </c>
      <c r="BL431">
        <v>10.7</v>
      </c>
      <c r="BM431">
        <f t="shared" si="34"/>
        <v>87.555066079295159</v>
      </c>
      <c r="BN431">
        <v>0.20100000000000001</v>
      </c>
      <c r="BO431">
        <v>28</v>
      </c>
      <c r="BP431">
        <f t="shared" si="33"/>
        <v>10404.448907316229</v>
      </c>
      <c r="BQ431">
        <f t="shared" si="37"/>
        <v>7594.6666666666661</v>
      </c>
      <c r="BR431">
        <f t="shared" si="35"/>
        <v>10.40444890731623</v>
      </c>
      <c r="BS431">
        <f t="shared" si="35"/>
        <v>7.594666666666666</v>
      </c>
      <c r="BT431">
        <f t="shared" si="36"/>
        <v>17.999115573982895</v>
      </c>
      <c r="BU431">
        <v>2.8481701285855592</v>
      </c>
      <c r="BV431">
        <v>0.31831252096588603</v>
      </c>
      <c r="BW431">
        <v>2.4951040607377331</v>
      </c>
      <c r="BX431">
        <v>0.51607500008303486</v>
      </c>
      <c r="BY431">
        <v>0.17665017172091607</v>
      </c>
      <c r="BZ431">
        <v>0.17158277190220003</v>
      </c>
      <c r="CA431">
        <v>3.9010278214685306</v>
      </c>
      <c r="CB431">
        <v>158.35689070533167</v>
      </c>
      <c r="CC431">
        <v>22.874086591380102</v>
      </c>
      <c r="CD431">
        <v>17.024858339967139</v>
      </c>
      <c r="CE431">
        <v>4.815831462371742</v>
      </c>
      <c r="CF431" s="25"/>
      <c r="CG431" s="25"/>
      <c r="CH431" s="25"/>
      <c r="CI431" s="25"/>
      <c r="CJ431" s="25"/>
      <c r="CK431" s="25"/>
      <c r="CL431" s="25"/>
      <c r="CM431" s="25"/>
      <c r="CN431" s="25"/>
      <c r="CO431" s="25"/>
      <c r="CP431" s="25">
        <v>0.92174320524836006</v>
      </c>
      <c r="CQ431" s="25">
        <v>0.321883786316776</v>
      </c>
      <c r="CR431" s="25">
        <v>0.41122069443996478</v>
      </c>
      <c r="CS431" s="25">
        <v>0.14142203121692037</v>
      </c>
      <c r="CT431" s="25">
        <v>4.7406853524939827E-2</v>
      </c>
      <c r="CU431" s="25">
        <v>7.8188756706616651</v>
      </c>
      <c r="CV431" s="25">
        <v>4.641171822501506</v>
      </c>
      <c r="CW431" s="25">
        <v>2.1729586560562262</v>
      </c>
      <c r="CX431" s="25">
        <v>18.269980250168501</v>
      </c>
      <c r="CY431" s="25">
        <v>12.186940706175172</v>
      </c>
    </row>
    <row r="432" spans="1:103">
      <c r="A432" t="s">
        <v>177</v>
      </c>
      <c r="B432" t="s">
        <v>1090</v>
      </c>
      <c r="C432" t="s">
        <v>164</v>
      </c>
      <c r="D432" t="s">
        <v>174</v>
      </c>
      <c r="E432" t="s">
        <v>959</v>
      </c>
      <c r="F432" t="s">
        <v>219</v>
      </c>
      <c r="G432" t="s">
        <v>302</v>
      </c>
      <c r="H432">
        <v>11.452780000000001</v>
      </c>
      <c r="I432">
        <v>7.9236399999999998</v>
      </c>
      <c r="J432">
        <v>641</v>
      </c>
      <c r="K432" t="s">
        <v>133</v>
      </c>
      <c r="L432" s="18">
        <v>0.2</v>
      </c>
      <c r="M432" t="s">
        <v>326</v>
      </c>
      <c r="N432" t="s">
        <v>331</v>
      </c>
      <c r="O432">
        <v>153</v>
      </c>
      <c r="P432" t="s">
        <v>353</v>
      </c>
      <c r="Q432" t="s">
        <v>370</v>
      </c>
      <c r="R432">
        <v>1100</v>
      </c>
      <c r="W432">
        <v>2015</v>
      </c>
      <c r="X432">
        <v>1</v>
      </c>
      <c r="Y432" s="19"/>
      <c r="Z432" s="24"/>
      <c r="AA432" s="25"/>
      <c r="AB432" s="26"/>
      <c r="AC432" s="25"/>
      <c r="AD432" s="27"/>
      <c r="AE432" s="27"/>
      <c r="AF432" s="27"/>
      <c r="AG432" s="25"/>
      <c r="AH432" s="25"/>
      <c r="AI432" s="25"/>
      <c r="AJ432" s="28"/>
      <c r="AK432" s="25"/>
      <c r="AL432" s="25"/>
      <c r="AM432" s="29"/>
      <c r="AN432" s="29"/>
      <c r="AO432" s="30"/>
      <c r="AP432" s="30"/>
      <c r="AQ432" s="31"/>
      <c r="AR432" s="28"/>
      <c r="AS432" s="28"/>
      <c r="AT432" t="s">
        <v>158</v>
      </c>
      <c r="AU432">
        <v>4</v>
      </c>
      <c r="AV432" t="s">
        <v>409</v>
      </c>
      <c r="AW432" t="s">
        <v>1006</v>
      </c>
      <c r="AX432" t="s">
        <v>1091</v>
      </c>
      <c r="AY432" s="19" t="s">
        <v>398</v>
      </c>
      <c r="AZ432" s="19" t="s">
        <v>398</v>
      </c>
      <c r="BA432" t="s">
        <v>405</v>
      </c>
      <c r="BB432" t="s">
        <v>406</v>
      </c>
      <c r="BC432" s="15">
        <v>42318</v>
      </c>
      <c r="BD432" t="s">
        <v>161</v>
      </c>
      <c r="BE432">
        <v>48</v>
      </c>
      <c r="BF432">
        <v>45</v>
      </c>
      <c r="BG432">
        <v>14.8</v>
      </c>
      <c r="BH432">
        <v>9.6</v>
      </c>
      <c r="BI432">
        <v>1.26</v>
      </c>
      <c r="BJ432">
        <v>0.51600000000000001</v>
      </c>
      <c r="BK432">
        <v>9.7000000000000003E-2</v>
      </c>
      <c r="BL432">
        <v>10.6</v>
      </c>
      <c r="BM432">
        <f t="shared" si="34"/>
        <v>84.176182707993476</v>
      </c>
      <c r="BN432">
        <v>0.22500000000000001</v>
      </c>
      <c r="BO432">
        <v>29.7</v>
      </c>
      <c r="BP432">
        <f t="shared" si="33"/>
        <v>9443.5773918050072</v>
      </c>
      <c r="BQ432">
        <f t="shared" si="37"/>
        <v>7893.333333333333</v>
      </c>
      <c r="BR432">
        <f t="shared" si="35"/>
        <v>9.4435773918050074</v>
      </c>
      <c r="BS432">
        <f t="shared" si="35"/>
        <v>7.8933333333333326</v>
      </c>
      <c r="BT432">
        <f t="shared" si="36"/>
        <v>17.336910725138338</v>
      </c>
      <c r="BU432">
        <v>3.2538240917782026</v>
      </c>
      <c r="BV432">
        <v>0.29799999533362842</v>
      </c>
      <c r="BW432">
        <v>2.6244509470303314</v>
      </c>
      <c r="BX432">
        <v>0.52436296815975059</v>
      </c>
      <c r="BY432">
        <v>0.17375523467673321</v>
      </c>
      <c r="BZ432">
        <v>0.18676480511920315</v>
      </c>
      <c r="CA432">
        <v>5.4056223343715875</v>
      </c>
      <c r="CB432">
        <v>156.73136266705527</v>
      </c>
      <c r="CC432">
        <v>33.540869132519767</v>
      </c>
      <c r="CD432">
        <v>16.826169548282667</v>
      </c>
      <c r="CE432">
        <v>5.135500795663031</v>
      </c>
      <c r="CF432" s="25">
        <v>0.70018975332068323</v>
      </c>
      <c r="CG432" s="25">
        <v>6.3519924098671729E-2</v>
      </c>
      <c r="CH432" s="25">
        <v>1.4880671336239588</v>
      </c>
      <c r="CI432" s="25">
        <v>0.42106213215219301</v>
      </c>
      <c r="CJ432" s="25">
        <v>0.15097340568332246</v>
      </c>
      <c r="CK432" s="25">
        <v>30.368771258588659</v>
      </c>
      <c r="CL432" s="25">
        <v>76.808554957752548</v>
      </c>
      <c r="CM432" s="25">
        <v>2.7406252316584698</v>
      </c>
      <c r="CN432" s="25">
        <v>101.22531336854756</v>
      </c>
      <c r="CO432" s="25">
        <v>8.69310615537022</v>
      </c>
      <c r="CP432" s="25">
        <v>0.93793103448275861</v>
      </c>
      <c r="CQ432" s="25">
        <v>0.27320197044334976</v>
      </c>
      <c r="CR432" s="25">
        <v>0.40556292872065358</v>
      </c>
      <c r="CS432" s="25">
        <v>0.14197311560549092</v>
      </c>
      <c r="CT432" s="25">
        <v>5.1403536710262071E-2</v>
      </c>
      <c r="CU432" s="25">
        <v>12.209462761204367</v>
      </c>
      <c r="CV432" s="25">
        <v>7.9197415567027836</v>
      </c>
      <c r="CW432" s="25">
        <v>1.2619416694739261</v>
      </c>
      <c r="CX432" s="25">
        <v>74.650172310605853</v>
      </c>
      <c r="CY432" s="25">
        <v>12.234430002643464</v>
      </c>
    </row>
    <row r="433" spans="1:103">
      <c r="A433" t="s">
        <v>177</v>
      </c>
      <c r="B433" t="s">
        <v>1090</v>
      </c>
      <c r="C433" t="s">
        <v>164</v>
      </c>
      <c r="D433" t="s">
        <v>174</v>
      </c>
      <c r="E433" t="s">
        <v>959</v>
      </c>
      <c r="F433" t="s">
        <v>219</v>
      </c>
      <c r="G433" t="s">
        <v>302</v>
      </c>
      <c r="H433">
        <v>11.452780000000001</v>
      </c>
      <c r="I433">
        <v>7.9236399999999998</v>
      </c>
      <c r="J433">
        <v>641</v>
      </c>
      <c r="K433" t="s">
        <v>133</v>
      </c>
      <c r="L433" s="18">
        <v>0.2</v>
      </c>
      <c r="M433" t="s">
        <v>326</v>
      </c>
      <c r="N433" t="s">
        <v>331</v>
      </c>
      <c r="O433">
        <v>154</v>
      </c>
      <c r="P433" t="s">
        <v>353</v>
      </c>
      <c r="Q433" t="s">
        <v>370</v>
      </c>
      <c r="R433">
        <v>1100</v>
      </c>
      <c r="W433">
        <v>2015</v>
      </c>
      <c r="X433">
        <v>1</v>
      </c>
      <c r="Y433" s="19"/>
      <c r="Z433" s="24"/>
      <c r="AA433" s="25"/>
      <c r="AB433" s="26"/>
      <c r="AC433" s="25"/>
      <c r="AD433" s="27"/>
      <c r="AE433" s="27"/>
      <c r="AF433" s="27"/>
      <c r="AG433" s="25"/>
      <c r="AH433" s="25"/>
      <c r="AI433" s="25"/>
      <c r="AJ433" s="28"/>
      <c r="AK433" s="25"/>
      <c r="AL433" s="25"/>
      <c r="AM433" s="29"/>
      <c r="AN433" s="29"/>
      <c r="AO433" s="30"/>
      <c r="AP433" s="30"/>
      <c r="AQ433" s="31"/>
      <c r="AR433" s="28"/>
      <c r="AS433" s="28"/>
      <c r="AT433" t="s">
        <v>159</v>
      </c>
      <c r="AU433">
        <v>5</v>
      </c>
      <c r="AV433" t="s">
        <v>409</v>
      </c>
      <c r="AW433" t="s">
        <v>1006</v>
      </c>
      <c r="AX433" t="s">
        <v>1091</v>
      </c>
      <c r="AY433" s="19" t="s">
        <v>398</v>
      </c>
      <c r="AZ433" s="19" t="s">
        <v>398</v>
      </c>
      <c r="BA433" t="s">
        <v>405</v>
      </c>
      <c r="BB433" t="s">
        <v>406</v>
      </c>
      <c r="BC433" s="15">
        <v>42318</v>
      </c>
      <c r="BD433" t="s">
        <v>161</v>
      </c>
      <c r="BE433">
        <v>56</v>
      </c>
      <c r="BF433">
        <v>55</v>
      </c>
      <c r="BG433">
        <v>21.26</v>
      </c>
      <c r="BH433">
        <v>11.6</v>
      </c>
      <c r="BI433">
        <v>1.28</v>
      </c>
      <c r="BJ433">
        <v>0.55700000000000005</v>
      </c>
      <c r="BK433">
        <v>0.123</v>
      </c>
      <c r="BL433">
        <v>10.199999999999999</v>
      </c>
      <c r="BM433">
        <f t="shared" si="34"/>
        <v>81.911764705882348</v>
      </c>
      <c r="BN433">
        <v>0.23499999999999999</v>
      </c>
      <c r="BO433">
        <v>23.9</v>
      </c>
      <c r="BP433">
        <f t="shared" si="33"/>
        <v>11153.705497885428</v>
      </c>
      <c r="BQ433">
        <f t="shared" si="37"/>
        <v>11338.666666666668</v>
      </c>
      <c r="BR433">
        <f t="shared" si="35"/>
        <v>11.153705497885429</v>
      </c>
      <c r="BS433">
        <f t="shared" si="35"/>
        <v>11.338666666666668</v>
      </c>
      <c r="BT433">
        <f t="shared" si="36"/>
        <v>22.492372164552098</v>
      </c>
      <c r="BU433">
        <v>2.7305194805194803</v>
      </c>
      <c r="BV433">
        <v>0.28835053379214759</v>
      </c>
      <c r="BW433">
        <v>2.6479646185957701</v>
      </c>
      <c r="BX433">
        <v>0.58008942027457788</v>
      </c>
      <c r="BY433">
        <v>0.23088220148284555</v>
      </c>
      <c r="BZ433">
        <v>0.17068227964215063</v>
      </c>
      <c r="CA433">
        <v>3.5610029997132555</v>
      </c>
      <c r="CB433">
        <v>119.55544813583134</v>
      </c>
      <c r="CC433">
        <v>35.505766844355058</v>
      </c>
      <c r="CD433">
        <v>14.23896323409819</v>
      </c>
      <c r="CE433">
        <v>12.227360837378241</v>
      </c>
      <c r="CF433" s="25">
        <v>0.9206642066420665</v>
      </c>
      <c r="CG433" s="25">
        <v>8.3302583025830254E-2</v>
      </c>
      <c r="CH433" s="25">
        <v>0.8455315168247528</v>
      </c>
      <c r="CI433" s="25">
        <v>0.34469164673460789</v>
      </c>
      <c r="CJ433" s="25">
        <v>0.17406834580083436</v>
      </c>
      <c r="CK433" s="25">
        <v>22.832262275452042</v>
      </c>
      <c r="CL433" s="25">
        <v>90.325007811868034</v>
      </c>
      <c r="CM433" s="25">
        <v>6.0816303109277428</v>
      </c>
      <c r="CN433" s="25">
        <v>262.96920249850024</v>
      </c>
      <c r="CO433" s="25">
        <v>10.23693444553485</v>
      </c>
      <c r="CP433" s="25"/>
      <c r="CQ433" s="25"/>
      <c r="CR433" s="25"/>
      <c r="CS433" s="25"/>
      <c r="CT433" s="25"/>
      <c r="CU433" s="25"/>
      <c r="CV433" s="25"/>
      <c r="CW433" s="25"/>
      <c r="CX433" s="25"/>
      <c r="CY433" s="25"/>
    </row>
    <row r="434" spans="1:103">
      <c r="A434" t="s">
        <v>177</v>
      </c>
      <c r="B434" t="s">
        <v>1090</v>
      </c>
      <c r="C434" t="s">
        <v>164</v>
      </c>
      <c r="D434" t="s">
        <v>174</v>
      </c>
      <c r="E434" t="s">
        <v>959</v>
      </c>
      <c r="F434" t="s">
        <v>219</v>
      </c>
      <c r="G434" t="s">
        <v>302</v>
      </c>
      <c r="H434">
        <v>11.452780000000001</v>
      </c>
      <c r="I434">
        <v>7.9236399999999998</v>
      </c>
      <c r="J434">
        <v>641</v>
      </c>
      <c r="K434" t="s">
        <v>133</v>
      </c>
      <c r="L434" s="18">
        <v>0.2</v>
      </c>
      <c r="M434" t="s">
        <v>326</v>
      </c>
      <c r="N434" t="s">
        <v>331</v>
      </c>
      <c r="O434">
        <v>155</v>
      </c>
      <c r="P434" t="s">
        <v>353</v>
      </c>
      <c r="Q434" t="s">
        <v>370</v>
      </c>
      <c r="R434">
        <v>1100</v>
      </c>
      <c r="W434">
        <v>2015</v>
      </c>
      <c r="X434">
        <v>1</v>
      </c>
      <c r="Y434" s="19"/>
      <c r="Z434" s="24"/>
      <c r="AA434" s="25"/>
      <c r="AB434" s="26"/>
      <c r="AC434" s="25"/>
      <c r="AD434" s="27"/>
      <c r="AE434" s="27"/>
      <c r="AF434" s="27"/>
      <c r="AG434" s="25"/>
      <c r="AH434" s="25"/>
      <c r="AI434" s="25"/>
      <c r="AJ434" s="28"/>
      <c r="AK434" s="25"/>
      <c r="AL434" s="25"/>
      <c r="AM434" s="29"/>
      <c r="AN434" s="29"/>
      <c r="AO434" s="30"/>
      <c r="AP434" s="30"/>
      <c r="AQ434" s="31"/>
      <c r="AR434" s="28"/>
      <c r="AS434" s="28"/>
      <c r="AT434" t="s">
        <v>160</v>
      </c>
      <c r="AU434">
        <v>6</v>
      </c>
      <c r="AV434" t="s">
        <v>409</v>
      </c>
      <c r="AW434" t="s">
        <v>1006</v>
      </c>
      <c r="AX434" t="s">
        <v>1091</v>
      </c>
      <c r="AY434" s="19" t="s">
        <v>398</v>
      </c>
      <c r="AZ434" s="19" t="s">
        <v>398</v>
      </c>
      <c r="BA434" t="s">
        <v>405</v>
      </c>
      <c r="BB434" t="s">
        <v>406</v>
      </c>
      <c r="BC434" s="15">
        <v>42318</v>
      </c>
      <c r="BD434" t="s">
        <v>161</v>
      </c>
      <c r="BE434">
        <v>48</v>
      </c>
      <c r="BF434">
        <v>48</v>
      </c>
      <c r="BG434">
        <v>23.04</v>
      </c>
      <c r="BH434">
        <v>11.8</v>
      </c>
      <c r="BI434">
        <v>1.6</v>
      </c>
      <c r="BJ434">
        <v>0.57499999999999996</v>
      </c>
      <c r="BK434">
        <v>0.122</v>
      </c>
      <c r="BL434">
        <v>10.199999999999999</v>
      </c>
      <c r="BM434">
        <f t="shared" si="34"/>
        <v>82.496413199426115</v>
      </c>
      <c r="BN434">
        <v>9.9000000000000005E-2</v>
      </c>
      <c r="BO434">
        <v>22.1</v>
      </c>
      <c r="BP434">
        <f t="shared" si="33"/>
        <v>11426.993370279723</v>
      </c>
      <c r="BQ434">
        <f t="shared" si="37"/>
        <v>12287.999999999998</v>
      </c>
      <c r="BR434">
        <f t="shared" si="35"/>
        <v>11.426993370279723</v>
      </c>
      <c r="BS434">
        <f t="shared" si="35"/>
        <v>12.287999999999998</v>
      </c>
      <c r="BT434">
        <f t="shared" si="36"/>
        <v>23.714993370279721</v>
      </c>
      <c r="BU434">
        <v>3.2437092264678471</v>
      </c>
      <c r="BV434">
        <v>0.3434183524762941</v>
      </c>
      <c r="BW434">
        <v>2.8161448393025674</v>
      </c>
      <c r="BX434">
        <v>0.4559904964600604</v>
      </c>
      <c r="BY434">
        <v>0.15757583880614151</v>
      </c>
      <c r="BZ434">
        <v>0.18691250453340819</v>
      </c>
      <c r="CA434">
        <v>3.477482990054606</v>
      </c>
      <c r="CB434">
        <v>118.24308357604943</v>
      </c>
      <c r="CC434">
        <v>30.080477687702366</v>
      </c>
      <c r="CD434">
        <v>16.058718709808428</v>
      </c>
      <c r="CE434">
        <v>71.129973698705214</v>
      </c>
      <c r="CF434" s="25">
        <v>0.66021297192642781</v>
      </c>
      <c r="CG434" s="25">
        <v>5.7744433688286551E-2</v>
      </c>
      <c r="CH434" s="25">
        <v>0.95244386017420812</v>
      </c>
      <c r="CI434" s="25">
        <v>0.35713544759782712</v>
      </c>
      <c r="CJ434" s="25">
        <v>0.15286694574495602</v>
      </c>
      <c r="CK434" s="25">
        <v>14.074538834381476</v>
      </c>
      <c r="CL434" s="25">
        <v>111.86714019170149</v>
      </c>
      <c r="CM434" s="25">
        <v>3.8081296568528176</v>
      </c>
      <c r="CN434" s="25">
        <v>76.015191564434176</v>
      </c>
      <c r="CO434" s="25">
        <v>8.8021369127458229</v>
      </c>
      <c r="CP434" s="25"/>
      <c r="CQ434" s="25"/>
      <c r="CR434" s="25"/>
      <c r="CS434" s="25"/>
      <c r="CT434" s="25"/>
      <c r="CU434" s="25"/>
      <c r="CV434" s="25"/>
      <c r="CW434" s="25"/>
      <c r="CX434" s="25"/>
      <c r="CY434" s="25"/>
    </row>
    <row r="435" spans="1:103">
      <c r="A435" t="s">
        <v>177</v>
      </c>
      <c r="B435" t="s">
        <v>1090</v>
      </c>
      <c r="C435" t="s">
        <v>164</v>
      </c>
      <c r="D435" t="s">
        <v>174</v>
      </c>
      <c r="E435" t="s">
        <v>959</v>
      </c>
      <c r="F435" t="s">
        <v>219</v>
      </c>
      <c r="G435" t="s">
        <v>303</v>
      </c>
      <c r="H435">
        <v>11.45514</v>
      </c>
      <c r="I435">
        <v>7.9268099999999997</v>
      </c>
      <c r="J435">
        <v>637</v>
      </c>
      <c r="K435" t="s">
        <v>450</v>
      </c>
      <c r="L435" s="18">
        <v>0.3</v>
      </c>
      <c r="M435" t="s">
        <v>327</v>
      </c>
      <c r="N435" t="s">
        <v>331</v>
      </c>
      <c r="O435">
        <v>250</v>
      </c>
      <c r="P435" t="s">
        <v>353</v>
      </c>
      <c r="Q435" t="s">
        <v>371</v>
      </c>
      <c r="R435">
        <v>1300</v>
      </c>
      <c r="S435" t="s">
        <v>332</v>
      </c>
      <c r="T435">
        <v>3000</v>
      </c>
      <c r="W435">
        <v>2015</v>
      </c>
      <c r="X435">
        <v>1</v>
      </c>
      <c r="Y435" s="19" t="s">
        <v>398</v>
      </c>
      <c r="Z435" s="24">
        <v>5.5</v>
      </c>
      <c r="AA435" s="25">
        <v>0.48141851801625068</v>
      </c>
      <c r="AB435" s="26">
        <v>2.6920885352987579E-2</v>
      </c>
      <c r="AC435" s="25">
        <v>1.64856</v>
      </c>
      <c r="AD435" s="27">
        <v>58.8</v>
      </c>
      <c r="AE435" s="27">
        <v>26.800000000000011</v>
      </c>
      <c r="AF435" s="27">
        <v>14.399999999999999</v>
      </c>
      <c r="AG435" s="25">
        <v>1.8141863471453652</v>
      </c>
      <c r="AH435" s="25">
        <v>0.88856895201162489</v>
      </c>
      <c r="AI435" s="25">
        <v>0.10798830565255524</v>
      </c>
      <c r="AJ435" s="28">
        <v>6.8887241473511204E-2</v>
      </c>
      <c r="AK435" s="25">
        <v>0</v>
      </c>
      <c r="AL435" s="25">
        <f t="shared" si="32"/>
        <v>2.8796308462830562</v>
      </c>
      <c r="AM435" s="29">
        <v>5.96952080072026</v>
      </c>
      <c r="AN435" s="29">
        <v>2.5010139245640111</v>
      </c>
      <c r="AO435" s="30">
        <v>6.6500738990313319</v>
      </c>
      <c r="AP435" s="30">
        <v>152.20094650184888</v>
      </c>
      <c r="AQ435" s="31">
        <v>1.7978240190407941</v>
      </c>
      <c r="AR435" s="28">
        <v>1.0970799999999999E-2</v>
      </c>
      <c r="AS435" s="28">
        <v>6.0328200000000001</v>
      </c>
      <c r="AU435">
        <v>1</v>
      </c>
      <c r="AV435" t="s">
        <v>409</v>
      </c>
      <c r="AW435" t="s">
        <v>1006</v>
      </c>
      <c r="AX435" t="s">
        <v>1091</v>
      </c>
      <c r="AY435" s="19" t="s">
        <v>398</v>
      </c>
      <c r="AZ435" s="19" t="s">
        <v>398</v>
      </c>
      <c r="BA435" t="s">
        <v>405</v>
      </c>
      <c r="BB435" t="s">
        <v>406</v>
      </c>
      <c r="BC435" s="15"/>
      <c r="CF435" s="25"/>
      <c r="CG435" s="25"/>
      <c r="CH435" s="25"/>
      <c r="CI435" s="25"/>
      <c r="CJ435" s="25"/>
      <c r="CK435" s="25"/>
      <c r="CL435" s="25"/>
      <c r="CM435" s="25"/>
      <c r="CN435" s="25"/>
      <c r="CO435" s="25"/>
      <c r="CP435" s="25"/>
      <c r="CQ435" s="25"/>
      <c r="CR435" s="25"/>
      <c r="CS435" s="25"/>
      <c r="CT435" s="25"/>
      <c r="CU435" s="25"/>
      <c r="CV435" s="25"/>
      <c r="CW435" s="25"/>
      <c r="CX435" s="25"/>
      <c r="CY435" s="25"/>
    </row>
    <row r="436" spans="1:103">
      <c r="A436" t="s">
        <v>177</v>
      </c>
      <c r="B436" t="s">
        <v>1090</v>
      </c>
      <c r="C436" t="s">
        <v>164</v>
      </c>
      <c r="D436" t="s">
        <v>174</v>
      </c>
      <c r="E436" t="s">
        <v>959</v>
      </c>
      <c r="F436" t="s">
        <v>219</v>
      </c>
      <c r="G436" t="s">
        <v>303</v>
      </c>
      <c r="H436">
        <v>11.45514</v>
      </c>
      <c r="I436">
        <v>7.9268099999999997</v>
      </c>
      <c r="J436">
        <v>637</v>
      </c>
      <c r="K436" t="s">
        <v>450</v>
      </c>
      <c r="L436" s="18">
        <v>0.3</v>
      </c>
      <c r="M436" t="s">
        <v>327</v>
      </c>
      <c r="N436" t="s">
        <v>331</v>
      </c>
      <c r="O436">
        <v>250</v>
      </c>
      <c r="P436" t="s">
        <v>353</v>
      </c>
      <c r="Q436" t="s">
        <v>371</v>
      </c>
      <c r="R436">
        <v>1300</v>
      </c>
      <c r="S436" t="s">
        <v>332</v>
      </c>
      <c r="T436">
        <v>3000</v>
      </c>
      <c r="W436">
        <v>2015</v>
      </c>
      <c r="X436">
        <v>1</v>
      </c>
      <c r="Y436" s="19"/>
      <c r="Z436" s="24"/>
      <c r="AA436" s="25"/>
      <c r="AB436" s="26"/>
      <c r="AC436" s="25"/>
      <c r="AD436" s="27"/>
      <c r="AE436" s="27"/>
      <c r="AF436" s="27"/>
      <c r="AG436" s="25"/>
      <c r="AH436" s="25"/>
      <c r="AI436" s="25"/>
      <c r="AJ436" s="28"/>
      <c r="AK436" s="25"/>
      <c r="AL436" s="25"/>
      <c r="AM436" s="29"/>
      <c r="AN436" s="29"/>
      <c r="AO436" s="30"/>
      <c r="AP436" s="30"/>
      <c r="AQ436" s="31"/>
      <c r="AR436" s="28"/>
      <c r="AS436" s="28"/>
      <c r="AU436">
        <v>2</v>
      </c>
      <c r="AV436" t="s">
        <v>409</v>
      </c>
      <c r="AW436" t="s">
        <v>1006</v>
      </c>
      <c r="AX436" t="s">
        <v>1091</v>
      </c>
      <c r="AY436" s="19" t="s">
        <v>398</v>
      </c>
      <c r="AZ436" s="19" t="s">
        <v>398</v>
      </c>
      <c r="BA436" t="s">
        <v>405</v>
      </c>
      <c r="BB436" t="s">
        <v>406</v>
      </c>
      <c r="BC436" s="15"/>
      <c r="CF436" s="25"/>
      <c r="CG436" s="25"/>
      <c r="CH436" s="25"/>
      <c r="CI436" s="25"/>
      <c r="CJ436" s="25"/>
      <c r="CK436" s="25"/>
      <c r="CL436" s="25"/>
      <c r="CM436" s="25"/>
      <c r="CN436" s="25"/>
      <c r="CO436" s="25"/>
      <c r="CP436" s="25"/>
      <c r="CQ436" s="25"/>
      <c r="CR436" s="25"/>
      <c r="CS436" s="25"/>
      <c r="CT436" s="25"/>
      <c r="CU436" s="25"/>
      <c r="CV436" s="25"/>
      <c r="CW436" s="25"/>
      <c r="CX436" s="25"/>
      <c r="CY436" s="25"/>
    </row>
    <row r="437" spans="1:103">
      <c r="A437" t="s">
        <v>177</v>
      </c>
      <c r="B437" t="s">
        <v>1090</v>
      </c>
      <c r="C437" t="s">
        <v>164</v>
      </c>
      <c r="D437" t="s">
        <v>174</v>
      </c>
      <c r="E437" t="s">
        <v>959</v>
      </c>
      <c r="F437" t="s">
        <v>219</v>
      </c>
      <c r="G437" t="s">
        <v>303</v>
      </c>
      <c r="H437">
        <v>11.45514</v>
      </c>
      <c r="I437">
        <v>7.9268099999999997</v>
      </c>
      <c r="J437">
        <v>637</v>
      </c>
      <c r="K437" t="s">
        <v>450</v>
      </c>
      <c r="L437" s="18">
        <v>0.3</v>
      </c>
      <c r="M437" t="s">
        <v>327</v>
      </c>
      <c r="N437" t="s">
        <v>331</v>
      </c>
      <c r="O437">
        <v>250</v>
      </c>
      <c r="P437" t="s">
        <v>353</v>
      </c>
      <c r="Q437" t="s">
        <v>371</v>
      </c>
      <c r="R437">
        <v>1300</v>
      </c>
      <c r="S437" t="s">
        <v>332</v>
      </c>
      <c r="T437">
        <v>3000</v>
      </c>
      <c r="W437">
        <v>2015</v>
      </c>
      <c r="X437">
        <v>1</v>
      </c>
      <c r="Y437" s="19"/>
      <c r="Z437" s="24"/>
      <c r="AA437" s="25"/>
      <c r="AB437" s="26"/>
      <c r="AC437" s="25"/>
      <c r="AD437" s="27"/>
      <c r="AE437" s="27"/>
      <c r="AF437" s="27"/>
      <c r="AG437" s="25"/>
      <c r="AH437" s="25"/>
      <c r="AI437" s="25"/>
      <c r="AJ437" s="28"/>
      <c r="AK437" s="25"/>
      <c r="AL437" s="25"/>
      <c r="AM437" s="29"/>
      <c r="AN437" s="29"/>
      <c r="AO437" s="30"/>
      <c r="AP437" s="30"/>
      <c r="AQ437" s="31"/>
      <c r="AR437" s="28"/>
      <c r="AS437" s="28"/>
      <c r="AU437">
        <v>3</v>
      </c>
      <c r="AV437" t="s">
        <v>409</v>
      </c>
      <c r="AW437" t="s">
        <v>1006</v>
      </c>
      <c r="AX437" t="s">
        <v>1091</v>
      </c>
      <c r="AY437" s="19" t="s">
        <v>398</v>
      </c>
      <c r="AZ437" s="19" t="s">
        <v>398</v>
      </c>
      <c r="BA437" t="s">
        <v>405</v>
      </c>
      <c r="BB437" t="s">
        <v>406</v>
      </c>
      <c r="BC437" s="15"/>
      <c r="CF437" s="25"/>
      <c r="CG437" s="25"/>
      <c r="CH437" s="25"/>
      <c r="CI437" s="25"/>
      <c r="CJ437" s="25"/>
      <c r="CK437" s="25"/>
      <c r="CL437" s="25"/>
      <c r="CM437" s="25"/>
      <c r="CN437" s="25"/>
      <c r="CO437" s="25"/>
      <c r="CP437" s="25"/>
      <c r="CQ437" s="25"/>
      <c r="CR437" s="25"/>
      <c r="CS437" s="25"/>
      <c r="CT437" s="25"/>
      <c r="CU437" s="25"/>
      <c r="CV437" s="25"/>
      <c r="CW437" s="25"/>
      <c r="CX437" s="25"/>
      <c r="CY437" s="25"/>
    </row>
    <row r="438" spans="1:103">
      <c r="A438" t="s">
        <v>177</v>
      </c>
      <c r="B438" t="s">
        <v>1090</v>
      </c>
      <c r="C438" t="s">
        <v>164</v>
      </c>
      <c r="D438" t="s">
        <v>174</v>
      </c>
      <c r="E438" t="s">
        <v>959</v>
      </c>
      <c r="F438" t="s">
        <v>219</v>
      </c>
      <c r="G438" t="s">
        <v>303</v>
      </c>
      <c r="H438">
        <v>11.45514</v>
      </c>
      <c r="I438">
        <v>7.9268099999999997</v>
      </c>
      <c r="J438">
        <v>637</v>
      </c>
      <c r="K438" t="s">
        <v>450</v>
      </c>
      <c r="L438" s="18">
        <v>0.3</v>
      </c>
      <c r="M438" t="s">
        <v>327</v>
      </c>
      <c r="N438" t="s">
        <v>331</v>
      </c>
      <c r="O438">
        <v>250</v>
      </c>
      <c r="P438" t="s">
        <v>353</v>
      </c>
      <c r="Q438" t="s">
        <v>371</v>
      </c>
      <c r="R438">
        <v>1300</v>
      </c>
      <c r="S438" t="s">
        <v>332</v>
      </c>
      <c r="T438">
        <v>3000</v>
      </c>
      <c r="W438">
        <v>2015</v>
      </c>
      <c r="X438">
        <v>1</v>
      </c>
      <c r="Y438" s="19"/>
      <c r="Z438" s="24"/>
      <c r="AA438" s="25"/>
      <c r="AB438" s="26"/>
      <c r="AC438" s="25"/>
      <c r="AD438" s="27"/>
      <c r="AE438" s="27"/>
      <c r="AF438" s="27"/>
      <c r="AG438" s="25"/>
      <c r="AH438" s="25"/>
      <c r="AI438" s="25"/>
      <c r="AJ438" s="28"/>
      <c r="AK438" s="25"/>
      <c r="AL438" s="25"/>
      <c r="AM438" s="29"/>
      <c r="AN438" s="29"/>
      <c r="AO438" s="30"/>
      <c r="AP438" s="30"/>
      <c r="AQ438" s="31"/>
      <c r="AR438" s="28"/>
      <c r="AS438" s="28"/>
      <c r="AU438">
        <v>4</v>
      </c>
      <c r="AV438" t="s">
        <v>409</v>
      </c>
      <c r="AW438" t="s">
        <v>1006</v>
      </c>
      <c r="AX438" t="s">
        <v>1091</v>
      </c>
      <c r="AY438" s="19" t="s">
        <v>398</v>
      </c>
      <c r="AZ438" s="19" t="s">
        <v>398</v>
      </c>
      <c r="BA438" t="s">
        <v>405</v>
      </c>
      <c r="BB438" t="s">
        <v>406</v>
      </c>
      <c r="BC438" s="15"/>
      <c r="CF438" s="25"/>
      <c r="CG438" s="25"/>
      <c r="CH438" s="25"/>
      <c r="CI438" s="25"/>
      <c r="CJ438" s="25"/>
      <c r="CK438" s="25"/>
      <c r="CL438" s="25"/>
      <c r="CM438" s="25"/>
      <c r="CN438" s="25"/>
      <c r="CO438" s="25"/>
      <c r="CP438" s="25"/>
      <c r="CQ438" s="25"/>
      <c r="CR438" s="25"/>
      <c r="CS438" s="25"/>
      <c r="CT438" s="25"/>
      <c r="CU438" s="25"/>
      <c r="CV438" s="25"/>
      <c r="CW438" s="25"/>
      <c r="CX438" s="25"/>
      <c r="CY438" s="25"/>
    </row>
    <row r="439" spans="1:103">
      <c r="A439" t="s">
        <v>177</v>
      </c>
      <c r="B439" t="s">
        <v>1090</v>
      </c>
      <c r="C439" t="s">
        <v>164</v>
      </c>
      <c r="D439" t="s">
        <v>174</v>
      </c>
      <c r="E439" t="s">
        <v>959</v>
      </c>
      <c r="F439" t="s">
        <v>219</v>
      </c>
      <c r="G439" t="s">
        <v>303</v>
      </c>
      <c r="H439">
        <v>11.45514</v>
      </c>
      <c r="I439">
        <v>7.9268099999999997</v>
      </c>
      <c r="J439">
        <v>637</v>
      </c>
      <c r="K439" t="s">
        <v>450</v>
      </c>
      <c r="L439" s="18">
        <v>0.3</v>
      </c>
      <c r="M439" t="s">
        <v>327</v>
      </c>
      <c r="N439" t="s">
        <v>331</v>
      </c>
      <c r="O439">
        <v>250</v>
      </c>
      <c r="P439" t="s">
        <v>353</v>
      </c>
      <c r="Q439" t="s">
        <v>371</v>
      </c>
      <c r="R439">
        <v>1300</v>
      </c>
      <c r="S439" t="s">
        <v>332</v>
      </c>
      <c r="T439">
        <v>3000</v>
      </c>
      <c r="W439">
        <v>2015</v>
      </c>
      <c r="X439">
        <v>1</v>
      </c>
      <c r="Y439" s="19"/>
      <c r="Z439" s="24"/>
      <c r="AA439" s="25"/>
      <c r="AB439" s="26"/>
      <c r="AC439" s="25"/>
      <c r="AD439" s="27"/>
      <c r="AE439" s="27"/>
      <c r="AF439" s="27"/>
      <c r="AG439" s="25"/>
      <c r="AH439" s="25"/>
      <c r="AI439" s="25"/>
      <c r="AJ439" s="28"/>
      <c r="AK439" s="25"/>
      <c r="AL439" s="25"/>
      <c r="AM439" s="29"/>
      <c r="AN439" s="29"/>
      <c r="AO439" s="30"/>
      <c r="AP439" s="30"/>
      <c r="AQ439" s="31"/>
      <c r="AR439" s="28"/>
      <c r="AS439" s="28"/>
      <c r="AU439">
        <v>5</v>
      </c>
      <c r="AV439" t="s">
        <v>409</v>
      </c>
      <c r="AW439" t="s">
        <v>1006</v>
      </c>
      <c r="AX439" t="s">
        <v>1091</v>
      </c>
      <c r="AY439" s="19" t="s">
        <v>398</v>
      </c>
      <c r="AZ439" s="19" t="s">
        <v>398</v>
      </c>
      <c r="BA439" t="s">
        <v>405</v>
      </c>
      <c r="BB439" t="s">
        <v>406</v>
      </c>
      <c r="BC439" s="15"/>
      <c r="CF439" s="25"/>
      <c r="CG439" s="25"/>
      <c r="CH439" s="25"/>
      <c r="CI439" s="25"/>
      <c r="CJ439" s="25"/>
      <c r="CK439" s="25"/>
      <c r="CL439" s="25"/>
      <c r="CM439" s="25"/>
      <c r="CN439" s="25"/>
      <c r="CO439" s="25"/>
      <c r="CP439" s="25"/>
      <c r="CQ439" s="25"/>
      <c r="CR439" s="25"/>
      <c r="CS439" s="25"/>
      <c r="CT439" s="25"/>
      <c r="CU439" s="25"/>
      <c r="CV439" s="25"/>
      <c r="CW439" s="25"/>
      <c r="CX439" s="25"/>
      <c r="CY439" s="25"/>
    </row>
    <row r="440" spans="1:103">
      <c r="A440" t="s">
        <v>177</v>
      </c>
      <c r="B440" t="s">
        <v>1090</v>
      </c>
      <c r="C440" t="s">
        <v>164</v>
      </c>
      <c r="D440" t="s">
        <v>174</v>
      </c>
      <c r="E440" t="s">
        <v>959</v>
      </c>
      <c r="F440" t="s">
        <v>219</v>
      </c>
      <c r="G440" t="s">
        <v>303</v>
      </c>
      <c r="H440">
        <v>11.45514</v>
      </c>
      <c r="I440">
        <v>7.9268099999999997</v>
      </c>
      <c r="J440">
        <v>637</v>
      </c>
      <c r="K440" t="s">
        <v>450</v>
      </c>
      <c r="L440" s="18">
        <v>0.3</v>
      </c>
      <c r="M440" t="s">
        <v>327</v>
      </c>
      <c r="N440" t="s">
        <v>331</v>
      </c>
      <c r="O440">
        <v>250</v>
      </c>
      <c r="P440" t="s">
        <v>353</v>
      </c>
      <c r="Q440" t="s">
        <v>371</v>
      </c>
      <c r="R440">
        <v>1300</v>
      </c>
      <c r="S440" t="s">
        <v>332</v>
      </c>
      <c r="T440">
        <v>3000</v>
      </c>
      <c r="W440">
        <v>2015</v>
      </c>
      <c r="X440">
        <v>1</v>
      </c>
      <c r="Y440" s="19"/>
      <c r="Z440" s="24"/>
      <c r="AA440" s="25"/>
      <c r="AB440" s="26"/>
      <c r="AC440" s="25"/>
      <c r="AD440" s="27"/>
      <c r="AE440" s="27"/>
      <c r="AF440" s="27"/>
      <c r="AG440" s="25"/>
      <c r="AH440" s="25"/>
      <c r="AI440" s="25"/>
      <c r="AJ440" s="28"/>
      <c r="AK440" s="25"/>
      <c r="AL440" s="25"/>
      <c r="AM440" s="29"/>
      <c r="AN440" s="29"/>
      <c r="AO440" s="30"/>
      <c r="AP440" s="30"/>
      <c r="AQ440" s="31"/>
      <c r="AR440" s="28"/>
      <c r="AS440" s="28"/>
      <c r="AU440">
        <v>6</v>
      </c>
      <c r="AV440" t="s">
        <v>409</v>
      </c>
      <c r="AW440" t="s">
        <v>1006</v>
      </c>
      <c r="AX440" t="s">
        <v>1091</v>
      </c>
      <c r="AY440" s="19" t="s">
        <v>398</v>
      </c>
      <c r="AZ440" s="19" t="s">
        <v>398</v>
      </c>
      <c r="BA440" t="s">
        <v>405</v>
      </c>
      <c r="BB440" t="s">
        <v>406</v>
      </c>
      <c r="BC440" s="15"/>
      <c r="CF440" s="25"/>
      <c r="CG440" s="25"/>
      <c r="CH440" s="25"/>
      <c r="CI440" s="25"/>
      <c r="CJ440" s="25"/>
      <c r="CK440" s="25"/>
      <c r="CL440" s="25"/>
      <c r="CM440" s="25"/>
      <c r="CN440" s="25"/>
      <c r="CO440" s="25"/>
      <c r="CP440" s="25"/>
      <c r="CQ440" s="25"/>
      <c r="CR440" s="25"/>
      <c r="CS440" s="25"/>
      <c r="CT440" s="25"/>
      <c r="CU440" s="25"/>
      <c r="CV440" s="25"/>
      <c r="CW440" s="25"/>
      <c r="CX440" s="25"/>
      <c r="CY440" s="25"/>
    </row>
    <row r="441" spans="1:103">
      <c r="A441" t="s">
        <v>177</v>
      </c>
      <c r="B441" t="s">
        <v>1090</v>
      </c>
      <c r="C441" t="s">
        <v>164</v>
      </c>
      <c r="D441" t="s">
        <v>174</v>
      </c>
      <c r="E441" t="s">
        <v>959</v>
      </c>
      <c r="F441" t="s">
        <v>220</v>
      </c>
      <c r="G441" t="s">
        <v>304</v>
      </c>
      <c r="H441">
        <v>11.32161</v>
      </c>
      <c r="I441">
        <v>7.9561099999999998</v>
      </c>
      <c r="J441">
        <v>696</v>
      </c>
      <c r="K441" t="s">
        <v>134</v>
      </c>
      <c r="L441" s="18">
        <v>0.6</v>
      </c>
      <c r="M441" t="s">
        <v>343</v>
      </c>
      <c r="N441" t="s">
        <v>331</v>
      </c>
      <c r="O441">
        <v>3000</v>
      </c>
      <c r="P441" t="s">
        <v>353</v>
      </c>
      <c r="Q441" t="s">
        <v>372</v>
      </c>
      <c r="R441">
        <v>3200</v>
      </c>
      <c r="S441" t="s">
        <v>337</v>
      </c>
      <c r="T441">
        <v>1000</v>
      </c>
      <c r="W441">
        <v>2015</v>
      </c>
      <c r="X441">
        <v>1</v>
      </c>
      <c r="Y441" s="20">
        <v>42011</v>
      </c>
      <c r="Z441" s="24">
        <v>6</v>
      </c>
      <c r="AA441" s="32">
        <v>0.91439546279406902</v>
      </c>
      <c r="AB441" s="26">
        <v>4.135160909449595E-2</v>
      </c>
      <c r="AC441" s="25">
        <v>3.2868000000000004</v>
      </c>
      <c r="AD441" s="27">
        <v>38.400000000000006</v>
      </c>
      <c r="AE441" s="27">
        <v>35.199999999999989</v>
      </c>
      <c r="AF441" s="27">
        <v>26.4</v>
      </c>
      <c r="AG441" s="25">
        <v>1.6878963484720586</v>
      </c>
      <c r="AH441" s="25">
        <v>0.9135493206121752</v>
      </c>
      <c r="AI441" s="25">
        <v>0.51831923349744435</v>
      </c>
      <c r="AJ441" s="28">
        <v>8.6115283005409521E-2</v>
      </c>
      <c r="AK441" s="25">
        <v>0</v>
      </c>
      <c r="AL441" s="25">
        <f t="shared" si="32"/>
        <v>3.205880185587088</v>
      </c>
      <c r="AM441" s="29">
        <v>7.311895221795945</v>
      </c>
      <c r="AN441" s="29">
        <v>2.5010139245640111</v>
      </c>
      <c r="AO441" s="30">
        <v>35.827061109722699</v>
      </c>
      <c r="AP441" s="30">
        <v>50.855250143294093</v>
      </c>
      <c r="AQ441" s="31">
        <v>1.6783824380520009</v>
      </c>
      <c r="AR441" s="28">
        <v>1.17453E-2</v>
      </c>
      <c r="AS441" s="28">
        <v>7.8989099999999999</v>
      </c>
      <c r="AT441" t="s">
        <v>155</v>
      </c>
      <c r="AU441">
        <v>1</v>
      </c>
      <c r="AV441" t="s">
        <v>409</v>
      </c>
      <c r="AW441" t="s">
        <v>1006</v>
      </c>
      <c r="AX441" t="s">
        <v>1091</v>
      </c>
      <c r="AY441" s="20">
        <v>42011</v>
      </c>
      <c r="AZ441" s="20">
        <v>42011</v>
      </c>
      <c r="BA441" t="s">
        <v>405</v>
      </c>
      <c r="BB441" t="s">
        <v>406</v>
      </c>
      <c r="BC441" s="15">
        <v>42318</v>
      </c>
      <c r="BD441" t="s">
        <v>161</v>
      </c>
      <c r="BE441">
        <v>45</v>
      </c>
      <c r="BF441">
        <v>32</v>
      </c>
      <c r="BG441">
        <v>6.4</v>
      </c>
      <c r="BH441">
        <v>2.82</v>
      </c>
      <c r="BI441">
        <v>0.42</v>
      </c>
      <c r="BJ441">
        <v>0.20100000000000001</v>
      </c>
      <c r="BK441">
        <v>4.8000000000000001E-2</v>
      </c>
      <c r="BL441">
        <v>10.3</v>
      </c>
      <c r="BM441">
        <f t="shared" si="34"/>
        <v>80.722891566265062</v>
      </c>
      <c r="BN441">
        <v>0.11899999999999999</v>
      </c>
      <c r="BO441">
        <v>21.4</v>
      </c>
      <c r="BP441">
        <f t="shared" si="33"/>
        <v>2669.1736357193481</v>
      </c>
      <c r="BQ441">
        <f t="shared" si="37"/>
        <v>3413.3333333333335</v>
      </c>
      <c r="BR441">
        <f t="shared" si="35"/>
        <v>2.6691736357193481</v>
      </c>
      <c r="BS441">
        <f t="shared" si="35"/>
        <v>3.4133333333333336</v>
      </c>
      <c r="BT441">
        <f t="shared" si="36"/>
        <v>6.0825069690526821</v>
      </c>
      <c r="CF441" s="25">
        <v>0.75245579567779963</v>
      </c>
      <c r="CG441" s="25">
        <v>4.4302554027504909E-2</v>
      </c>
      <c r="CH441" s="25">
        <v>1.0071529513577473</v>
      </c>
      <c r="CI441" s="25">
        <v>0.40298546808002389</v>
      </c>
      <c r="CJ441" s="25">
        <v>0.19265689458445745</v>
      </c>
      <c r="CK441" s="25">
        <v>26.306946911428799</v>
      </c>
      <c r="CL441" s="25">
        <v>79.926318952582022</v>
      </c>
      <c r="CM441" s="25">
        <v>3.9177433144694249</v>
      </c>
      <c r="CN441" s="25">
        <v>78.20322189234345</v>
      </c>
      <c r="CO441" s="25">
        <v>9.055498670035778</v>
      </c>
      <c r="CP441" s="25">
        <v>0.88025594149908604</v>
      </c>
      <c r="CQ441" s="25">
        <v>0.17714808043875685</v>
      </c>
      <c r="CR441" s="25">
        <v>0.3912315587975268</v>
      </c>
      <c r="CS441" s="25">
        <v>0.25209956479941109</v>
      </c>
      <c r="CT441" s="25">
        <v>5.3979031072041064E-2</v>
      </c>
      <c r="CU441" s="25">
        <v>9.6041735005064197</v>
      </c>
      <c r="CV441" s="25">
        <v>11.193740841019732</v>
      </c>
      <c r="CW441" s="25">
        <v>1.2625566507943324</v>
      </c>
      <c r="CX441" s="25">
        <v>27.73528502426937</v>
      </c>
      <c r="CY441" s="25">
        <v>15.435625601814072</v>
      </c>
    </row>
    <row r="442" spans="1:103">
      <c r="A442" t="s">
        <v>177</v>
      </c>
      <c r="B442" t="s">
        <v>1090</v>
      </c>
      <c r="C442" t="s">
        <v>164</v>
      </c>
      <c r="D442" t="s">
        <v>174</v>
      </c>
      <c r="E442" t="s">
        <v>959</v>
      </c>
      <c r="F442" t="s">
        <v>220</v>
      </c>
      <c r="G442" t="s">
        <v>304</v>
      </c>
      <c r="H442">
        <v>11.32161</v>
      </c>
      <c r="I442">
        <v>7.9561099999999998</v>
      </c>
      <c r="J442">
        <v>696</v>
      </c>
      <c r="K442" t="s">
        <v>134</v>
      </c>
      <c r="L442" s="18">
        <v>0.6</v>
      </c>
      <c r="M442" t="s">
        <v>343</v>
      </c>
      <c r="N442" t="s">
        <v>331</v>
      </c>
      <c r="O442">
        <v>3000</v>
      </c>
      <c r="P442" t="s">
        <v>353</v>
      </c>
      <c r="Q442" t="s">
        <v>372</v>
      </c>
      <c r="R442">
        <v>3200</v>
      </c>
      <c r="S442" t="s">
        <v>337</v>
      </c>
      <c r="T442">
        <v>1000</v>
      </c>
      <c r="W442">
        <v>2015</v>
      </c>
      <c r="X442">
        <v>1</v>
      </c>
      <c r="Y442" s="20"/>
      <c r="Z442" s="24"/>
      <c r="AA442" s="25"/>
      <c r="AB442" s="26"/>
      <c r="AC442" s="25"/>
      <c r="AD442" s="27"/>
      <c r="AE442" s="27"/>
      <c r="AF442" s="27"/>
      <c r="AG442" s="25"/>
      <c r="AH442" s="25"/>
      <c r="AI442" s="25"/>
      <c r="AJ442" s="28"/>
      <c r="AK442" s="25"/>
      <c r="AL442" s="25"/>
      <c r="AM442" s="29"/>
      <c r="AN442" s="29"/>
      <c r="AO442" s="30"/>
      <c r="AP442" s="30"/>
      <c r="AQ442" s="31"/>
      <c r="AR442" s="28"/>
      <c r="AS442" s="28"/>
      <c r="AT442" t="s">
        <v>156</v>
      </c>
      <c r="AU442">
        <v>2</v>
      </c>
      <c r="AV442" t="s">
        <v>409</v>
      </c>
      <c r="AW442" t="s">
        <v>1006</v>
      </c>
      <c r="AX442" t="s">
        <v>1091</v>
      </c>
      <c r="AY442" s="20">
        <v>42011</v>
      </c>
      <c r="AZ442" s="20">
        <v>42011</v>
      </c>
      <c r="BA442" t="s">
        <v>405</v>
      </c>
      <c r="BB442" t="s">
        <v>406</v>
      </c>
      <c r="BC442" s="15">
        <v>42318</v>
      </c>
      <c r="BD442" t="s">
        <v>161</v>
      </c>
      <c r="BE442">
        <v>55</v>
      </c>
      <c r="BF442">
        <v>51</v>
      </c>
      <c r="BG442">
        <v>7.88</v>
      </c>
      <c r="BH442">
        <v>5.04</v>
      </c>
      <c r="BI442">
        <v>0.52</v>
      </c>
      <c r="BJ442">
        <v>0.22700000000000001</v>
      </c>
      <c r="BK442">
        <v>0.06</v>
      </c>
      <c r="BL442">
        <v>9.9</v>
      </c>
      <c r="BM442">
        <f t="shared" si="34"/>
        <v>79.094076655052262</v>
      </c>
      <c r="BN442">
        <v>9.4E-2</v>
      </c>
      <c r="BO442">
        <v>21.8</v>
      </c>
      <c r="BP442">
        <f t="shared" si="33"/>
        <v>4695.0243902439006</v>
      </c>
      <c r="BQ442">
        <f t="shared" si="37"/>
        <v>4202.666666666667</v>
      </c>
      <c r="BR442">
        <f t="shared" si="35"/>
        <v>4.6950243902439004</v>
      </c>
      <c r="BS442">
        <f t="shared" si="35"/>
        <v>4.2026666666666666</v>
      </c>
      <c r="BT442">
        <f t="shared" si="36"/>
        <v>8.8976910569105669</v>
      </c>
      <c r="BU442">
        <v>2.4666666666666668</v>
      </c>
      <c r="BV442">
        <v>0.15650738045075718</v>
      </c>
      <c r="BW442">
        <v>2.3337095903750495</v>
      </c>
      <c r="BX442">
        <v>0.32348569565112795</v>
      </c>
      <c r="BY442">
        <v>0.22081096789095284</v>
      </c>
      <c r="BZ442">
        <v>0.13447691200014192</v>
      </c>
      <c r="CA442">
        <v>4.4619109597378888</v>
      </c>
      <c r="CB442">
        <v>177.32926462687973</v>
      </c>
      <c r="CC442">
        <v>37.136265139722155</v>
      </c>
      <c r="CD442">
        <v>8.8543620102760592</v>
      </c>
      <c r="CE442">
        <v>2.7147812097290047</v>
      </c>
      <c r="CF442" s="25">
        <v>0.68833017077798864</v>
      </c>
      <c r="CG442" s="25">
        <v>4.9762808349146107E-2</v>
      </c>
      <c r="CH442" s="25">
        <v>0.99183463529871385</v>
      </c>
      <c r="CI442" s="25">
        <v>0.30730846284342872</v>
      </c>
      <c r="CJ442" s="25">
        <v>0.19631258483871997</v>
      </c>
      <c r="CK442" s="25">
        <v>17.315421921067003</v>
      </c>
      <c r="CL442" s="25">
        <v>95.327324039712309</v>
      </c>
      <c r="CM442" s="25">
        <v>3.8321615430368405</v>
      </c>
      <c r="CN442" s="25">
        <v>195.75340441527624</v>
      </c>
      <c r="CO442" s="25">
        <v>14.034969987941237</v>
      </c>
      <c r="CP442" s="25">
        <v>0.8062381852551983</v>
      </c>
      <c r="CQ442" s="25">
        <v>0.23837429111531189</v>
      </c>
      <c r="CR442" s="25">
        <v>0.41946981397497585</v>
      </c>
      <c r="CS442" s="25">
        <v>0.10518811832389491</v>
      </c>
      <c r="CT442" s="25">
        <v>5.2600483596165662E-2</v>
      </c>
      <c r="CU442" s="25">
        <v>7.8378904461253365</v>
      </c>
      <c r="CV442" s="25">
        <v>11.171963135103351</v>
      </c>
      <c r="CW442" s="25">
        <v>1.2601003148978454</v>
      </c>
      <c r="CX442" s="25">
        <v>18.314411135990895</v>
      </c>
      <c r="CY442" s="25">
        <v>12.216578207892525</v>
      </c>
    </row>
    <row r="443" spans="1:103">
      <c r="A443" t="s">
        <v>177</v>
      </c>
      <c r="B443" t="s">
        <v>1090</v>
      </c>
      <c r="C443" t="s">
        <v>164</v>
      </c>
      <c r="D443" t="s">
        <v>174</v>
      </c>
      <c r="E443" t="s">
        <v>959</v>
      </c>
      <c r="F443" t="s">
        <v>220</v>
      </c>
      <c r="G443" t="s">
        <v>304</v>
      </c>
      <c r="H443">
        <v>11.32161</v>
      </c>
      <c r="I443">
        <v>7.9561099999999998</v>
      </c>
      <c r="J443">
        <v>696</v>
      </c>
      <c r="K443" t="s">
        <v>134</v>
      </c>
      <c r="L443" s="18">
        <v>0.6</v>
      </c>
      <c r="M443" t="s">
        <v>343</v>
      </c>
      <c r="N443" t="s">
        <v>331</v>
      </c>
      <c r="O443">
        <v>3000</v>
      </c>
      <c r="P443" t="s">
        <v>353</v>
      </c>
      <c r="Q443" t="s">
        <v>372</v>
      </c>
      <c r="R443">
        <v>3200</v>
      </c>
      <c r="S443" t="s">
        <v>337</v>
      </c>
      <c r="T443">
        <v>1000</v>
      </c>
      <c r="W443">
        <v>2015</v>
      </c>
      <c r="X443">
        <v>1</v>
      </c>
      <c r="Y443" s="20"/>
      <c r="Z443" s="24"/>
      <c r="AA443" s="25"/>
      <c r="AB443" s="26"/>
      <c r="AC443" s="25"/>
      <c r="AD443" s="27"/>
      <c r="AE443" s="27"/>
      <c r="AF443" s="27"/>
      <c r="AG443" s="25"/>
      <c r="AH443" s="25"/>
      <c r="AI443" s="25"/>
      <c r="AJ443" s="28"/>
      <c r="AK443" s="25"/>
      <c r="AL443" s="25"/>
      <c r="AM443" s="29"/>
      <c r="AN443" s="29"/>
      <c r="AO443" s="30"/>
      <c r="AP443" s="30"/>
      <c r="AQ443" s="31"/>
      <c r="AR443" s="28"/>
      <c r="AS443" s="28"/>
      <c r="AT443" t="s">
        <v>157</v>
      </c>
      <c r="AU443">
        <v>3</v>
      </c>
      <c r="AV443" t="s">
        <v>409</v>
      </c>
      <c r="AW443" t="s">
        <v>1006</v>
      </c>
      <c r="AX443" t="s">
        <v>1091</v>
      </c>
      <c r="AY443" s="20">
        <v>42011</v>
      </c>
      <c r="AZ443" s="20">
        <v>42011</v>
      </c>
      <c r="BA443" t="s">
        <v>405</v>
      </c>
      <c r="BB443" t="s">
        <v>406</v>
      </c>
      <c r="BC443" s="15">
        <v>42318</v>
      </c>
      <c r="BD443" t="s">
        <v>161</v>
      </c>
      <c r="BE443">
        <v>47</v>
      </c>
      <c r="BF443">
        <v>37</v>
      </c>
      <c r="BG443">
        <v>6.82</v>
      </c>
      <c r="BH443">
        <v>2.08</v>
      </c>
      <c r="BI443">
        <v>0.4</v>
      </c>
      <c r="BJ443">
        <v>0.20200000000000001</v>
      </c>
      <c r="BK443">
        <v>5.3999999999999999E-2</v>
      </c>
      <c r="BL443">
        <v>10</v>
      </c>
      <c r="BM443">
        <f t="shared" si="34"/>
        <v>78.90625</v>
      </c>
      <c r="BN443">
        <v>0.122</v>
      </c>
      <c r="BO443">
        <v>19.3</v>
      </c>
      <c r="BP443">
        <f t="shared" si="33"/>
        <v>1930.8823529411766</v>
      </c>
      <c r="BQ443">
        <f t="shared" si="37"/>
        <v>3637.3333333333335</v>
      </c>
      <c r="BR443">
        <f t="shared" si="35"/>
        <v>1.9308823529411765</v>
      </c>
      <c r="BS443">
        <f t="shared" si="35"/>
        <v>3.6373333333333333</v>
      </c>
      <c r="BT443">
        <f t="shared" si="36"/>
        <v>5.5682156862745096</v>
      </c>
      <c r="BU443">
        <v>2.1305970149253732</v>
      </c>
      <c r="BV443">
        <v>0.12312547897640727</v>
      </c>
      <c r="BW443">
        <v>2.223921229437205</v>
      </c>
      <c r="BX443">
        <v>0.35671286654774392</v>
      </c>
      <c r="BY443">
        <v>0.23233594031171259</v>
      </c>
      <c r="BZ443">
        <v>0.13954174835992364</v>
      </c>
      <c r="CA443">
        <v>4.8650395139915039</v>
      </c>
      <c r="CB443">
        <v>122.47703481795467</v>
      </c>
      <c r="CC443">
        <v>46.214304628152959</v>
      </c>
      <c r="CD443">
        <v>10.491746284651438</v>
      </c>
      <c r="CE443">
        <v>4.1547686639254104</v>
      </c>
      <c r="CF443" s="25">
        <v>0.50391006842619745</v>
      </c>
      <c r="CG443" s="25">
        <v>2.5943304007820141E-2</v>
      </c>
      <c r="CH443" s="25">
        <v>0.82718342947479206</v>
      </c>
      <c r="CI443" s="25">
        <v>0.39804692067708247</v>
      </c>
      <c r="CJ443" s="25">
        <v>0.14421249932227598</v>
      </c>
      <c r="CK443" s="25">
        <v>27.307846707131244</v>
      </c>
      <c r="CL443" s="25">
        <v>96.261905647944786</v>
      </c>
      <c r="CM443" s="25">
        <v>7.9945543822561937</v>
      </c>
      <c r="CN443" s="25">
        <v>134.90678253547117</v>
      </c>
      <c r="CO443" s="25">
        <v>6.3086162997235</v>
      </c>
      <c r="CP443" s="25">
        <v>0.76034958601655933</v>
      </c>
      <c r="CQ443" s="25">
        <v>0.16287948482060716</v>
      </c>
      <c r="CR443" s="25">
        <v>0.52039579963162819</v>
      </c>
      <c r="CS443" s="25">
        <v>0.14162818578137654</v>
      </c>
      <c r="CT443" s="25">
        <v>5.5095526396745906E-2</v>
      </c>
      <c r="CU443" s="25">
        <v>7.8302734486072358</v>
      </c>
      <c r="CV443" s="25">
        <v>7.9005002020946629</v>
      </c>
      <c r="CW443" s="25">
        <v>2.1761262342720515</v>
      </c>
      <c r="CX443" s="25">
        <v>27.654424134985785</v>
      </c>
      <c r="CY443" s="25">
        <v>13.795549656742505</v>
      </c>
    </row>
    <row r="444" spans="1:103">
      <c r="A444" t="s">
        <v>177</v>
      </c>
      <c r="B444" t="s">
        <v>1090</v>
      </c>
      <c r="C444" t="s">
        <v>164</v>
      </c>
      <c r="D444" t="s">
        <v>174</v>
      </c>
      <c r="E444" t="s">
        <v>959</v>
      </c>
      <c r="F444" t="s">
        <v>220</v>
      </c>
      <c r="G444" t="s">
        <v>304</v>
      </c>
      <c r="H444">
        <v>11.32161</v>
      </c>
      <c r="I444">
        <v>7.9561099999999998</v>
      </c>
      <c r="J444">
        <v>696</v>
      </c>
      <c r="K444" t="s">
        <v>134</v>
      </c>
      <c r="L444" s="18">
        <v>0.6</v>
      </c>
      <c r="M444" t="s">
        <v>343</v>
      </c>
      <c r="N444" t="s">
        <v>331</v>
      </c>
      <c r="O444">
        <v>3000</v>
      </c>
      <c r="P444" t="s">
        <v>353</v>
      </c>
      <c r="Q444" t="s">
        <v>372</v>
      </c>
      <c r="R444">
        <v>3200</v>
      </c>
      <c r="S444" t="s">
        <v>337</v>
      </c>
      <c r="T444">
        <v>1000</v>
      </c>
      <c r="W444">
        <v>2015</v>
      </c>
      <c r="X444">
        <v>1</v>
      </c>
      <c r="Y444" s="20"/>
      <c r="Z444" s="24"/>
      <c r="AA444" s="25"/>
      <c r="AB444" s="26"/>
      <c r="AC444" s="25"/>
      <c r="AD444" s="27"/>
      <c r="AE444" s="27"/>
      <c r="AF444" s="27"/>
      <c r="AG444" s="25"/>
      <c r="AH444" s="25"/>
      <c r="AI444" s="25"/>
      <c r="AJ444" s="28"/>
      <c r="AK444" s="25"/>
      <c r="AL444" s="25"/>
      <c r="AM444" s="29"/>
      <c r="AN444" s="29"/>
      <c r="AO444" s="30"/>
      <c r="AP444" s="30"/>
      <c r="AQ444" s="31"/>
      <c r="AR444" s="28"/>
      <c r="AS444" s="28"/>
      <c r="AT444" t="s">
        <v>158</v>
      </c>
      <c r="AU444">
        <v>4</v>
      </c>
      <c r="AV444" t="s">
        <v>409</v>
      </c>
      <c r="AW444" t="s">
        <v>1006</v>
      </c>
      <c r="AX444" t="s">
        <v>1091</v>
      </c>
      <c r="AY444" s="20">
        <v>42011</v>
      </c>
      <c r="AZ444" s="20">
        <v>42011</v>
      </c>
      <c r="BA444" t="s">
        <v>405</v>
      </c>
      <c r="BB444" t="s">
        <v>406</v>
      </c>
      <c r="BC444" s="15">
        <v>42318</v>
      </c>
      <c r="BD444" t="s">
        <v>161</v>
      </c>
      <c r="BE444">
        <v>39</v>
      </c>
      <c r="BF444">
        <v>39</v>
      </c>
      <c r="BG444">
        <v>6.62</v>
      </c>
      <c r="BH444">
        <v>2.98</v>
      </c>
      <c r="BI444">
        <v>0.5</v>
      </c>
      <c r="BJ444">
        <v>0.13300000000000001</v>
      </c>
      <c r="BK444">
        <v>3.4000000000000002E-2</v>
      </c>
      <c r="BL444">
        <v>8.5</v>
      </c>
      <c r="BM444">
        <f t="shared" si="34"/>
        <v>79.640718562874241</v>
      </c>
      <c r="BN444">
        <v>0.21</v>
      </c>
      <c r="BO444">
        <v>17.3</v>
      </c>
      <c r="BP444">
        <f t="shared" si="33"/>
        <v>2838.6450628155449</v>
      </c>
      <c r="BQ444">
        <f t="shared" si="37"/>
        <v>3530.6666666666665</v>
      </c>
      <c r="BR444">
        <f t="shared" si="35"/>
        <v>2.8386450628155449</v>
      </c>
      <c r="BS444">
        <f t="shared" si="35"/>
        <v>3.5306666666666664</v>
      </c>
      <c r="BT444">
        <f t="shared" si="36"/>
        <v>6.3693117294822112</v>
      </c>
      <c r="BU444">
        <v>2.2383828996282529</v>
      </c>
      <c r="BV444">
        <v>0.14608279057744888</v>
      </c>
      <c r="BW444">
        <v>2.0062660203157012</v>
      </c>
      <c r="BX444">
        <v>0.29624152744323295</v>
      </c>
      <c r="BY444">
        <v>0.17630515709384104</v>
      </c>
      <c r="BZ444">
        <v>0.12662277407218203</v>
      </c>
      <c r="CA444">
        <v>3.7818682804342809</v>
      </c>
      <c r="CB444">
        <v>99.052216040813107</v>
      </c>
      <c r="CC444">
        <v>41.315103575038449</v>
      </c>
      <c r="CD444">
        <v>7.372447890640859</v>
      </c>
      <c r="CE444">
        <v>2.5118737819753223</v>
      </c>
      <c r="CF444" s="25">
        <v>0.7796451914098973</v>
      </c>
      <c r="CG444" s="25">
        <v>0.10149393090569563</v>
      </c>
      <c r="CH444" s="25">
        <v>0.32348422622550427</v>
      </c>
      <c r="CI444" s="25">
        <v>0.47610394371116493</v>
      </c>
      <c r="CJ444" s="25">
        <v>0.23145993219726674</v>
      </c>
      <c r="CK444" s="25">
        <v>25.880696860117446</v>
      </c>
      <c r="CL444" s="25">
        <v>99.949001478625902</v>
      </c>
      <c r="CM444" s="25">
        <v>3.7898477093883298</v>
      </c>
      <c r="CN444" s="25">
        <v>132.12186095648639</v>
      </c>
      <c r="CO444" s="25">
        <v>16.418624081377647</v>
      </c>
      <c r="CP444" s="25"/>
      <c r="CQ444" s="25"/>
      <c r="CR444" s="25"/>
      <c r="CS444" s="25"/>
      <c r="CT444" s="25"/>
      <c r="CU444" s="25"/>
      <c r="CV444" s="25"/>
      <c r="CW444" s="25"/>
      <c r="CX444" s="25"/>
      <c r="CY444" s="25"/>
    </row>
    <row r="445" spans="1:103">
      <c r="A445" t="s">
        <v>177</v>
      </c>
      <c r="B445" t="s">
        <v>1090</v>
      </c>
      <c r="C445" t="s">
        <v>164</v>
      </c>
      <c r="D445" t="s">
        <v>174</v>
      </c>
      <c r="E445" t="s">
        <v>959</v>
      </c>
      <c r="F445" t="s">
        <v>220</v>
      </c>
      <c r="G445" t="s">
        <v>304</v>
      </c>
      <c r="H445">
        <v>11.32161</v>
      </c>
      <c r="I445">
        <v>7.9561099999999998</v>
      </c>
      <c r="J445">
        <v>696</v>
      </c>
      <c r="K445" t="s">
        <v>134</v>
      </c>
      <c r="L445" s="18">
        <v>0.6</v>
      </c>
      <c r="M445" t="s">
        <v>343</v>
      </c>
      <c r="N445" t="s">
        <v>331</v>
      </c>
      <c r="O445">
        <v>3000</v>
      </c>
      <c r="P445" t="s">
        <v>353</v>
      </c>
      <c r="Q445" t="s">
        <v>372</v>
      </c>
      <c r="R445">
        <v>3200</v>
      </c>
      <c r="S445" t="s">
        <v>337</v>
      </c>
      <c r="T445">
        <v>1000</v>
      </c>
      <c r="W445">
        <v>2015</v>
      </c>
      <c r="X445">
        <v>1</v>
      </c>
      <c r="Y445" s="20"/>
      <c r="Z445" s="24"/>
      <c r="AA445" s="25"/>
      <c r="AB445" s="26"/>
      <c r="AC445" s="25"/>
      <c r="AD445" s="27"/>
      <c r="AE445" s="27"/>
      <c r="AF445" s="27"/>
      <c r="AG445" s="25"/>
      <c r="AH445" s="25"/>
      <c r="AI445" s="25"/>
      <c r="AJ445" s="28"/>
      <c r="AK445" s="25"/>
      <c r="AL445" s="25"/>
      <c r="AM445" s="29"/>
      <c r="AN445" s="29"/>
      <c r="AO445" s="30"/>
      <c r="AP445" s="30"/>
      <c r="AQ445" s="31"/>
      <c r="AR445" s="28"/>
      <c r="AS445" s="28"/>
      <c r="AT445" t="s">
        <v>159</v>
      </c>
      <c r="AU445">
        <v>5</v>
      </c>
      <c r="AV445" t="s">
        <v>409</v>
      </c>
      <c r="AW445" t="s">
        <v>1006</v>
      </c>
      <c r="AX445" t="s">
        <v>1091</v>
      </c>
      <c r="AY445" s="20">
        <v>42011</v>
      </c>
      <c r="AZ445" s="20">
        <v>42011</v>
      </c>
      <c r="BA445" t="s">
        <v>405</v>
      </c>
      <c r="BB445" t="s">
        <v>406</v>
      </c>
      <c r="BC445" s="15">
        <v>42318</v>
      </c>
      <c r="BD445" t="s">
        <v>161</v>
      </c>
      <c r="BE445">
        <v>50</v>
      </c>
      <c r="BF445">
        <v>43</v>
      </c>
      <c r="BG445">
        <v>12.36</v>
      </c>
      <c r="BH445">
        <v>5.18</v>
      </c>
      <c r="BI445">
        <v>0.62</v>
      </c>
      <c r="BJ445">
        <v>0.20599999999999999</v>
      </c>
      <c r="BK445">
        <v>8.5000000000000006E-2</v>
      </c>
      <c r="BL445">
        <v>10.199999999999999</v>
      </c>
      <c r="BM445">
        <f t="shared" si="34"/>
        <v>70.790378006872857</v>
      </c>
      <c r="BN445">
        <v>0.21299999999999999</v>
      </c>
      <c r="BO445">
        <v>18.600000000000001</v>
      </c>
      <c r="BP445">
        <f t="shared" si="33"/>
        <v>4304.4621431619616</v>
      </c>
      <c r="BQ445">
        <f t="shared" si="37"/>
        <v>6591.9999999999991</v>
      </c>
      <c r="BR445">
        <f t="shared" si="35"/>
        <v>4.3044621431619614</v>
      </c>
      <c r="BS445">
        <f t="shared" si="35"/>
        <v>6.5919999999999987</v>
      </c>
      <c r="BT445">
        <f t="shared" si="36"/>
        <v>10.89646214316196</v>
      </c>
      <c r="BU445">
        <v>1.8195631528964864</v>
      </c>
      <c r="BV445">
        <v>8.2196131510121437E-2</v>
      </c>
      <c r="BW445">
        <v>2.3665882448170934</v>
      </c>
      <c r="BX445">
        <v>0.52264584650801305</v>
      </c>
      <c r="BY445">
        <v>0.23019289382326974</v>
      </c>
      <c r="BZ445">
        <v>0.11903610509263385</v>
      </c>
      <c r="CA445">
        <v>4.1014079623102742</v>
      </c>
      <c r="CB445">
        <v>226.86932303263529</v>
      </c>
      <c r="CC445">
        <v>53.876885924559943</v>
      </c>
      <c r="CD445">
        <v>8.0845613305829467</v>
      </c>
      <c r="CE445">
        <v>3.3998712985902801</v>
      </c>
      <c r="CF445" s="25"/>
      <c r="CG445" s="25"/>
      <c r="CH445" s="25"/>
      <c r="CI445" s="25"/>
      <c r="CJ445" s="25"/>
      <c r="CK445" s="25"/>
      <c r="CL445" s="25"/>
      <c r="CM445" s="25"/>
      <c r="CN445" s="25"/>
      <c r="CO445" s="25"/>
      <c r="CP445" s="25">
        <v>0.57618613138686126</v>
      </c>
      <c r="CQ445" s="25">
        <v>0.2220346715328467</v>
      </c>
      <c r="CR445" s="25">
        <v>0.34878091888369028</v>
      </c>
      <c r="CS445" s="25">
        <v>0.17562854756155735</v>
      </c>
      <c r="CT445" s="25">
        <v>6.5673932443446437E-2</v>
      </c>
      <c r="CU445" s="25">
        <v>13.705611342863163</v>
      </c>
      <c r="CV445" s="25">
        <v>7.7869872681565209</v>
      </c>
      <c r="CW445" s="25">
        <v>1.2407884326771887</v>
      </c>
      <c r="CX445" s="25">
        <v>27.257090454885414</v>
      </c>
      <c r="CY445" s="25">
        <v>24.689994248153695</v>
      </c>
    </row>
    <row r="446" spans="1:103">
      <c r="A446" t="s">
        <v>177</v>
      </c>
      <c r="B446" t="s">
        <v>1090</v>
      </c>
      <c r="C446" t="s">
        <v>164</v>
      </c>
      <c r="D446" t="s">
        <v>174</v>
      </c>
      <c r="E446" t="s">
        <v>959</v>
      </c>
      <c r="F446" t="s">
        <v>220</v>
      </c>
      <c r="G446" t="s">
        <v>304</v>
      </c>
      <c r="H446">
        <v>11.32161</v>
      </c>
      <c r="I446">
        <v>7.9561099999999998</v>
      </c>
      <c r="J446">
        <v>696</v>
      </c>
      <c r="K446" t="s">
        <v>134</v>
      </c>
      <c r="L446" s="18">
        <v>0.6</v>
      </c>
      <c r="M446" t="s">
        <v>343</v>
      </c>
      <c r="N446" t="s">
        <v>331</v>
      </c>
      <c r="O446">
        <v>3000</v>
      </c>
      <c r="P446" t="s">
        <v>353</v>
      </c>
      <c r="Q446" t="s">
        <v>372</v>
      </c>
      <c r="R446">
        <v>3200</v>
      </c>
      <c r="S446" t="s">
        <v>337</v>
      </c>
      <c r="T446">
        <v>1000</v>
      </c>
      <c r="W446">
        <v>2015</v>
      </c>
      <c r="X446">
        <v>1</v>
      </c>
      <c r="Y446" s="20"/>
      <c r="Z446" s="24"/>
      <c r="AA446" s="25"/>
      <c r="AB446" s="26"/>
      <c r="AC446" s="25"/>
      <c r="AD446" s="27"/>
      <c r="AE446" s="27"/>
      <c r="AF446" s="27"/>
      <c r="AG446" s="25"/>
      <c r="AH446" s="25"/>
      <c r="AI446" s="25"/>
      <c r="AJ446" s="28"/>
      <c r="AK446" s="25"/>
      <c r="AL446" s="25"/>
      <c r="AM446" s="29"/>
      <c r="AN446" s="29"/>
      <c r="AO446" s="30"/>
      <c r="AP446" s="30"/>
      <c r="AQ446" s="31"/>
      <c r="AR446" s="28"/>
      <c r="AS446" s="28"/>
      <c r="AT446" t="s">
        <v>160</v>
      </c>
      <c r="AU446">
        <v>6</v>
      </c>
      <c r="AV446" t="s">
        <v>409</v>
      </c>
      <c r="AW446" t="s">
        <v>1006</v>
      </c>
      <c r="AX446" t="s">
        <v>1091</v>
      </c>
      <c r="AY446" s="20">
        <v>42011</v>
      </c>
      <c r="AZ446" s="20">
        <v>42011</v>
      </c>
      <c r="BA446" t="s">
        <v>405</v>
      </c>
      <c r="BB446" t="s">
        <v>406</v>
      </c>
      <c r="BC446" s="15">
        <v>42318</v>
      </c>
      <c r="BD446" t="s">
        <v>161</v>
      </c>
      <c r="BE446">
        <v>50</v>
      </c>
      <c r="BF446">
        <v>40</v>
      </c>
      <c r="BG446">
        <v>8.3000000000000007</v>
      </c>
      <c r="BH446">
        <v>4.96</v>
      </c>
      <c r="BI446">
        <v>0.62</v>
      </c>
      <c r="BJ446">
        <v>0.30099999999999999</v>
      </c>
      <c r="BK446">
        <v>4.8000000000000001E-2</v>
      </c>
      <c r="BL446">
        <v>9</v>
      </c>
      <c r="BM446">
        <f t="shared" si="34"/>
        <v>86.246418338108882</v>
      </c>
      <c r="BN446">
        <v>0.20200000000000001</v>
      </c>
      <c r="BO446">
        <v>20</v>
      </c>
      <c r="BP446">
        <f t="shared" si="33"/>
        <v>5088.6514223645509</v>
      </c>
      <c r="BQ446">
        <f t="shared" si="37"/>
        <v>4426.666666666667</v>
      </c>
      <c r="BR446">
        <f t="shared" si="35"/>
        <v>5.0886514223645509</v>
      </c>
      <c r="BS446">
        <f t="shared" si="35"/>
        <v>4.4266666666666667</v>
      </c>
      <c r="BT446">
        <f t="shared" si="36"/>
        <v>9.5153180890312186</v>
      </c>
      <c r="BU446" s="16">
        <v>2.3952734012974979</v>
      </c>
      <c r="BV446" s="16">
        <v>0.15587865749575067</v>
      </c>
      <c r="BW446" s="16">
        <v>2.2483794914089694</v>
      </c>
      <c r="BX446" s="16">
        <v>0.41817183598964369</v>
      </c>
      <c r="BY446" s="16">
        <v>0.23684988840899607</v>
      </c>
      <c r="BZ446" s="16">
        <v>0.14399425894363532</v>
      </c>
      <c r="CA446" s="16">
        <v>4.8461708865851048</v>
      </c>
      <c r="CB446" s="16">
        <v>105.33655188788752</v>
      </c>
      <c r="CC446" s="16">
        <v>38.905187833257443</v>
      </c>
      <c r="CD446" s="16">
        <v>8.8181727875169571</v>
      </c>
      <c r="CE446" s="16">
        <v>15.044597772125114</v>
      </c>
      <c r="CF446" s="25">
        <v>0.441742700729927</v>
      </c>
      <c r="CG446" s="25">
        <v>3.0474452554744527E-2</v>
      </c>
      <c r="CH446" s="25">
        <v>0.37976856537181491</v>
      </c>
      <c r="CI446" s="25">
        <v>0.52753433015711126</v>
      </c>
      <c r="CJ446" s="25">
        <v>0.20328106304229773</v>
      </c>
      <c r="CK446" s="25">
        <v>28.008202642092108</v>
      </c>
      <c r="CL446" s="25">
        <v>94.184310562017913</v>
      </c>
      <c r="CM446" s="25">
        <v>3.7862123638637368</v>
      </c>
      <c r="CN446" s="25">
        <v>117.42260959906761</v>
      </c>
      <c r="CO446" s="25">
        <v>12.593236539180653</v>
      </c>
      <c r="CP446" s="25"/>
      <c r="CQ446" s="25"/>
      <c r="CR446" s="25"/>
      <c r="CS446" s="25"/>
      <c r="CT446" s="25"/>
      <c r="CU446" s="25"/>
      <c r="CV446" s="25"/>
      <c r="CW446" s="25"/>
      <c r="CX446" s="25"/>
      <c r="CY446" s="25"/>
    </row>
    <row r="447" spans="1:103">
      <c r="A447" t="s">
        <v>177</v>
      </c>
      <c r="B447" t="s">
        <v>1090</v>
      </c>
      <c r="C447" t="s">
        <v>164</v>
      </c>
      <c r="D447" t="s">
        <v>174</v>
      </c>
      <c r="E447" t="s">
        <v>959</v>
      </c>
      <c r="F447" t="s">
        <v>220</v>
      </c>
      <c r="G447" t="s">
        <v>305</v>
      </c>
      <c r="H447">
        <v>11.31616</v>
      </c>
      <c r="I447">
        <v>7.9603299999999999</v>
      </c>
      <c r="J447">
        <v>683</v>
      </c>
      <c r="K447" t="s">
        <v>135</v>
      </c>
      <c r="L447" s="18">
        <v>0.3</v>
      </c>
      <c r="M447" t="s">
        <v>326</v>
      </c>
      <c r="N447" t="s">
        <v>373</v>
      </c>
      <c r="P447" t="s">
        <v>353</v>
      </c>
      <c r="Q447" t="s">
        <v>374</v>
      </c>
      <c r="R447">
        <v>1400</v>
      </c>
      <c r="W447">
        <v>2015</v>
      </c>
      <c r="X447">
        <v>1</v>
      </c>
      <c r="Y447" s="20">
        <v>42011</v>
      </c>
      <c r="Z447" s="24">
        <v>5.5</v>
      </c>
      <c r="AA447" s="32">
        <v>1.0166306680242514</v>
      </c>
      <c r="AB447" s="26">
        <v>5.3303731343283582E-2</v>
      </c>
      <c r="AC447" s="25">
        <v>2.4676799999999997</v>
      </c>
      <c r="AD447" s="27">
        <v>38.799999999999997</v>
      </c>
      <c r="AE447" s="27">
        <v>34.800000000000011</v>
      </c>
      <c r="AF447" s="27">
        <v>26.4</v>
      </c>
      <c r="AG447" s="25">
        <v>2.9518585371774209</v>
      </c>
      <c r="AH447" s="25">
        <v>0.8145933860805864</v>
      </c>
      <c r="AI447" s="25">
        <v>8.0169442016564216E-2</v>
      </c>
      <c r="AJ447" s="28">
        <v>7.7414811849190843E-2</v>
      </c>
      <c r="AK447" s="25">
        <v>0</v>
      </c>
      <c r="AL447" s="25">
        <f t="shared" si="32"/>
        <v>3.9240361771237624</v>
      </c>
      <c r="AM447" s="29">
        <v>6.6407080112581012</v>
      </c>
      <c r="AN447" s="29">
        <v>3.3729890496147075</v>
      </c>
      <c r="AO447" s="30">
        <v>29.949682391022279</v>
      </c>
      <c r="AP447" s="30">
        <v>101.52809832257148</v>
      </c>
      <c r="AQ447" s="31">
        <v>1.7258824742275551</v>
      </c>
      <c r="AR447" s="28">
        <v>1.6756099999999999E-2</v>
      </c>
      <c r="AS447" s="28">
        <v>10.573700000000001</v>
      </c>
      <c r="AT447" t="s">
        <v>155</v>
      </c>
      <c r="AU447">
        <v>1</v>
      </c>
      <c r="AV447" t="s">
        <v>409</v>
      </c>
      <c r="AW447" t="s">
        <v>1006</v>
      </c>
      <c r="AX447" t="s">
        <v>1091</v>
      </c>
      <c r="AY447" s="20">
        <v>42011</v>
      </c>
      <c r="AZ447" s="20">
        <v>42011</v>
      </c>
      <c r="BA447" t="s">
        <v>405</v>
      </c>
      <c r="BB447" t="s">
        <v>406</v>
      </c>
      <c r="BC447" s="15">
        <v>42318</v>
      </c>
      <c r="BD447" t="s">
        <v>161</v>
      </c>
      <c r="BE447">
        <v>41</v>
      </c>
      <c r="BF447">
        <v>21</v>
      </c>
      <c r="BG447">
        <v>5.78</v>
      </c>
      <c r="BH447">
        <v>1.92</v>
      </c>
      <c r="BI447">
        <v>0.4</v>
      </c>
      <c r="BJ447">
        <v>0.17399999999999999</v>
      </c>
      <c r="BK447">
        <v>6.6000000000000003E-2</v>
      </c>
      <c r="BL447">
        <v>11.3</v>
      </c>
      <c r="BM447">
        <f t="shared" si="34"/>
        <v>72.5</v>
      </c>
      <c r="BN447">
        <v>0.10299999999999999</v>
      </c>
      <c r="BO447">
        <v>16.2</v>
      </c>
      <c r="BP447">
        <f t="shared" si="33"/>
        <v>1613.9921568627449</v>
      </c>
      <c r="BQ447">
        <f t="shared" si="37"/>
        <v>3082.6666666666665</v>
      </c>
      <c r="BR447">
        <f t="shared" si="35"/>
        <v>1.6139921568627449</v>
      </c>
      <c r="BS447">
        <f t="shared" si="35"/>
        <v>3.0826666666666664</v>
      </c>
      <c r="BT447">
        <f t="shared" si="36"/>
        <v>4.6966588235294111</v>
      </c>
      <c r="BU447">
        <v>2.3305555555555557</v>
      </c>
      <c r="BV447">
        <v>0.16181428258793401</v>
      </c>
      <c r="BW447">
        <v>0.87131931264121754</v>
      </c>
      <c r="BX447">
        <v>0.74217849443665551</v>
      </c>
      <c r="BY447">
        <v>0.57473173535965105</v>
      </c>
      <c r="BZ447">
        <v>0.15442104890533984</v>
      </c>
      <c r="CA447">
        <v>6.1702129841455138</v>
      </c>
      <c r="CB447">
        <v>102.5894953971461</v>
      </c>
      <c r="CC447">
        <v>108.93642239060607</v>
      </c>
      <c r="CD447">
        <v>11.210792616039001</v>
      </c>
      <c r="CE447">
        <v>2.8670910443791473</v>
      </c>
      <c r="CF447" s="25">
        <v>0.81655372700871254</v>
      </c>
      <c r="CG447" s="25">
        <v>9.346563407550823E-2</v>
      </c>
      <c r="CH447" s="25">
        <v>0.76100252627144216</v>
      </c>
      <c r="CI447" s="25">
        <v>0.49963835463569162</v>
      </c>
      <c r="CJ447" s="25">
        <v>0.19659889390751734</v>
      </c>
      <c r="CK447" s="25">
        <v>22.245451454811235</v>
      </c>
      <c r="CL447" s="25">
        <v>72.592373371926854</v>
      </c>
      <c r="CM447" s="25">
        <v>7.9284836848821749</v>
      </c>
      <c r="CN447" s="25">
        <v>263.34760441536002</v>
      </c>
      <c r="CO447" s="25">
        <v>14.055439073971291</v>
      </c>
      <c r="CP447" s="25">
        <v>0.68780971258671952</v>
      </c>
      <c r="CQ447" s="25">
        <v>0.24514370664023785</v>
      </c>
      <c r="CR447" s="25">
        <v>0.54906271489422198</v>
      </c>
      <c r="CS447" s="25">
        <v>0.1781021890765089</v>
      </c>
      <c r="CT447" s="25">
        <v>4.6189105401459374E-2</v>
      </c>
      <c r="CU447" s="25">
        <v>10.44100479909808</v>
      </c>
      <c r="CV447" s="25">
        <v>4.6456800029993222</v>
      </c>
      <c r="CW447" s="25">
        <v>2.1750693492626918</v>
      </c>
      <c r="CX447" s="25">
        <v>18.287726709857836</v>
      </c>
      <c r="CY447" s="25">
        <v>12.198778433913079</v>
      </c>
    </row>
    <row r="448" spans="1:103">
      <c r="A448" t="s">
        <v>177</v>
      </c>
      <c r="B448" t="s">
        <v>1090</v>
      </c>
      <c r="C448" t="s">
        <v>164</v>
      </c>
      <c r="D448" t="s">
        <v>174</v>
      </c>
      <c r="E448" t="s">
        <v>959</v>
      </c>
      <c r="F448" t="s">
        <v>220</v>
      </c>
      <c r="G448" t="s">
        <v>305</v>
      </c>
      <c r="H448">
        <v>11.31616</v>
      </c>
      <c r="I448">
        <v>7.9603299999999999</v>
      </c>
      <c r="J448">
        <v>683</v>
      </c>
      <c r="K448" t="s">
        <v>135</v>
      </c>
      <c r="L448" s="18">
        <v>0.3</v>
      </c>
      <c r="M448" t="s">
        <v>326</v>
      </c>
      <c r="N448" t="s">
        <v>373</v>
      </c>
      <c r="P448" t="s">
        <v>353</v>
      </c>
      <c r="Q448" t="s">
        <v>374</v>
      </c>
      <c r="R448">
        <v>1400</v>
      </c>
      <c r="W448">
        <v>2015</v>
      </c>
      <c r="X448">
        <v>1</v>
      </c>
      <c r="Y448" s="20"/>
      <c r="Z448" s="24"/>
      <c r="AA448" s="25"/>
      <c r="AB448" s="26"/>
      <c r="AC448" s="25"/>
      <c r="AD448" s="27"/>
      <c r="AE448" s="27"/>
      <c r="AF448" s="27"/>
      <c r="AG448" s="25"/>
      <c r="AH448" s="25"/>
      <c r="AI448" s="25"/>
      <c r="AJ448" s="28"/>
      <c r="AK448" s="25"/>
      <c r="AL448" s="25"/>
      <c r="AM448" s="29"/>
      <c r="AN448" s="29"/>
      <c r="AO448" s="30"/>
      <c r="AP448" s="30"/>
      <c r="AQ448" s="31"/>
      <c r="AR448" s="28"/>
      <c r="AS448" s="28"/>
      <c r="AT448" t="s">
        <v>156</v>
      </c>
      <c r="AU448">
        <v>2</v>
      </c>
      <c r="AV448" t="s">
        <v>409</v>
      </c>
      <c r="AW448" t="s">
        <v>1006</v>
      </c>
      <c r="AX448" t="s">
        <v>1091</v>
      </c>
      <c r="AY448" s="20">
        <v>42011</v>
      </c>
      <c r="AZ448" s="20">
        <v>42011</v>
      </c>
      <c r="BA448" t="s">
        <v>405</v>
      </c>
      <c r="BB448" t="s">
        <v>406</v>
      </c>
      <c r="BC448" s="15">
        <v>42318</v>
      </c>
      <c r="BD448" t="s">
        <v>161</v>
      </c>
      <c r="BE448">
        <v>48</v>
      </c>
      <c r="BF448">
        <v>36</v>
      </c>
      <c r="BG448">
        <v>7.06</v>
      </c>
      <c r="BH448">
        <v>3.4</v>
      </c>
      <c r="BI448">
        <v>0.52</v>
      </c>
      <c r="BJ448">
        <v>0.22500000000000001</v>
      </c>
      <c r="BK448">
        <v>4.0000000000000001E-3</v>
      </c>
      <c r="BL448">
        <v>10</v>
      </c>
      <c r="BM448">
        <f t="shared" si="34"/>
        <v>98.253275109170303</v>
      </c>
      <c r="BN448">
        <v>0.18099999999999999</v>
      </c>
      <c r="BO448">
        <v>18</v>
      </c>
      <c r="BP448">
        <f t="shared" si="33"/>
        <v>3930.1310043668118</v>
      </c>
      <c r="BQ448">
        <f t="shared" si="37"/>
        <v>3765.333333333333</v>
      </c>
      <c r="BR448">
        <f t="shared" si="35"/>
        <v>3.9301310043668116</v>
      </c>
      <c r="BS448">
        <f t="shared" si="35"/>
        <v>3.765333333333333</v>
      </c>
      <c r="BT448">
        <f t="shared" si="36"/>
        <v>7.6954643377001446</v>
      </c>
      <c r="BU448">
        <v>2.82861328125</v>
      </c>
      <c r="BV448">
        <v>0.20504036620828905</v>
      </c>
      <c r="BW448">
        <v>1.5653460759958941</v>
      </c>
      <c r="BX448">
        <v>0.65009931463882664</v>
      </c>
      <c r="BY448">
        <v>0.33499536069153513</v>
      </c>
      <c r="BZ448">
        <v>0.15899528353565864</v>
      </c>
      <c r="CA448">
        <v>6.2675486624111292</v>
      </c>
      <c r="CB448">
        <v>144.21902799910154</v>
      </c>
      <c r="CC448">
        <v>90.547218283716319</v>
      </c>
      <c r="CD448">
        <v>9.7257361824826969</v>
      </c>
      <c r="CE448">
        <v>3.0833899616649365</v>
      </c>
      <c r="CF448" s="25">
        <v>0.73170731707317072</v>
      </c>
      <c r="CG448" s="25">
        <v>6.2878048780487805E-2</v>
      </c>
      <c r="CH448" s="25">
        <v>0.31184566540640524</v>
      </c>
      <c r="CI448" s="25">
        <v>0.41665729560070969</v>
      </c>
      <c r="CJ448" s="25">
        <v>0.21782533955848848</v>
      </c>
      <c r="CK448" s="25">
        <v>28.696364869170541</v>
      </c>
      <c r="CL448" s="25">
        <v>79.140802304399415</v>
      </c>
      <c r="CM448" s="25">
        <v>3.8792396946711998</v>
      </c>
      <c r="CN448" s="25">
        <v>260.32949092230024</v>
      </c>
      <c r="CO448" s="25">
        <v>14.207389766662873</v>
      </c>
      <c r="CP448" s="25">
        <v>0.68278084714548803</v>
      </c>
      <c r="CQ448" s="25">
        <v>0.22196132596685081</v>
      </c>
      <c r="CR448" s="25">
        <v>0.39637152777545059</v>
      </c>
      <c r="CS448" s="25">
        <v>0.17775686248595821</v>
      </c>
      <c r="CT448" s="25">
        <v>4.8623813032845485E-2</v>
      </c>
      <c r="CU448" s="25">
        <v>13.012002112388954</v>
      </c>
      <c r="CV448" s="25">
        <v>7.8813521162922031</v>
      </c>
      <c r="CW448" s="25">
        <v>2.1708520553232584</v>
      </c>
      <c r="CX448" s="25">
        <v>36.92421482219806</v>
      </c>
      <c r="CY448" s="25">
        <v>16.948750566876491</v>
      </c>
    </row>
    <row r="449" spans="1:103">
      <c r="A449" t="s">
        <v>177</v>
      </c>
      <c r="B449" t="s">
        <v>1090</v>
      </c>
      <c r="C449" t="s">
        <v>164</v>
      </c>
      <c r="D449" t="s">
        <v>174</v>
      </c>
      <c r="E449" t="s">
        <v>959</v>
      </c>
      <c r="F449" t="s">
        <v>220</v>
      </c>
      <c r="G449" t="s">
        <v>305</v>
      </c>
      <c r="H449">
        <v>11.31616</v>
      </c>
      <c r="I449">
        <v>7.9603299999999999</v>
      </c>
      <c r="J449">
        <v>683</v>
      </c>
      <c r="K449" t="s">
        <v>135</v>
      </c>
      <c r="L449" s="18">
        <v>0.3</v>
      </c>
      <c r="M449" t="s">
        <v>326</v>
      </c>
      <c r="N449" t="s">
        <v>373</v>
      </c>
      <c r="P449" t="s">
        <v>353</v>
      </c>
      <c r="Q449" t="s">
        <v>374</v>
      </c>
      <c r="R449">
        <v>1400</v>
      </c>
      <c r="W449">
        <v>2015</v>
      </c>
      <c r="X449">
        <v>1</v>
      </c>
      <c r="Y449" s="20"/>
      <c r="Z449" s="24"/>
      <c r="AA449" s="25"/>
      <c r="AB449" s="26"/>
      <c r="AC449" s="25"/>
      <c r="AD449" s="27"/>
      <c r="AE449" s="27"/>
      <c r="AF449" s="27"/>
      <c r="AG449" s="25"/>
      <c r="AH449" s="25"/>
      <c r="AI449" s="25"/>
      <c r="AJ449" s="28"/>
      <c r="AK449" s="25"/>
      <c r="AL449" s="25"/>
      <c r="AM449" s="29"/>
      <c r="AN449" s="29"/>
      <c r="AO449" s="30"/>
      <c r="AP449" s="30"/>
      <c r="AQ449" s="31"/>
      <c r="AR449" s="28"/>
      <c r="AS449" s="28"/>
      <c r="AT449" t="s">
        <v>157</v>
      </c>
      <c r="AU449">
        <v>3</v>
      </c>
      <c r="AV449" t="s">
        <v>409</v>
      </c>
      <c r="AW449" t="s">
        <v>1006</v>
      </c>
      <c r="AX449" t="s">
        <v>1091</v>
      </c>
      <c r="AY449" s="20">
        <v>42011</v>
      </c>
      <c r="AZ449" s="20">
        <v>42011</v>
      </c>
      <c r="BA449" t="s">
        <v>405</v>
      </c>
      <c r="BB449" t="s">
        <v>406</v>
      </c>
      <c r="BC449" s="15">
        <v>42318</v>
      </c>
      <c r="BD449" t="s">
        <v>161</v>
      </c>
      <c r="BE449">
        <v>43</v>
      </c>
      <c r="BF449">
        <v>34</v>
      </c>
      <c r="BG449">
        <v>7.62</v>
      </c>
      <c r="BH449">
        <v>3.48</v>
      </c>
      <c r="BI449">
        <v>0.57999999999999996</v>
      </c>
      <c r="BJ449">
        <v>0.436</v>
      </c>
      <c r="BK449">
        <v>6.3E-2</v>
      </c>
      <c r="BL449">
        <v>10.8</v>
      </c>
      <c r="BM449">
        <f t="shared" si="34"/>
        <v>87.374749498998</v>
      </c>
      <c r="BN449">
        <v>0.19</v>
      </c>
      <c r="BO449">
        <v>19.399999999999999</v>
      </c>
      <c r="BP449">
        <f t="shared" si="33"/>
        <v>3545.4274824158124</v>
      </c>
      <c r="BQ449">
        <f t="shared" si="37"/>
        <v>4064</v>
      </c>
      <c r="BR449">
        <f t="shared" si="35"/>
        <v>3.5454274824158123</v>
      </c>
      <c r="BS449">
        <f t="shared" si="35"/>
        <v>4.0640000000000001</v>
      </c>
      <c r="BT449">
        <f t="shared" si="36"/>
        <v>7.6094274824158123</v>
      </c>
      <c r="BU449">
        <v>2.63183125599233</v>
      </c>
      <c r="BV449">
        <v>0.13545124085577459</v>
      </c>
      <c r="BW449">
        <v>1.2657619294500599</v>
      </c>
      <c r="BX449">
        <v>0.5111928071451336</v>
      </c>
      <c r="BY449">
        <v>0.31698122769055304</v>
      </c>
      <c r="BZ449">
        <v>0.16831074444396552</v>
      </c>
      <c r="CA449">
        <v>5.7535434665602923</v>
      </c>
      <c r="CB449">
        <v>128.00197504307789</v>
      </c>
      <c r="CC449">
        <v>61.287553154521362</v>
      </c>
      <c r="CD449">
        <v>13.385126772938325</v>
      </c>
      <c r="CE449">
        <v>2.9553715777697782</v>
      </c>
      <c r="CF449" s="25">
        <v>0.88160377358490583</v>
      </c>
      <c r="CG449" s="25">
        <v>6.5707547169811323E-2</v>
      </c>
      <c r="CH449" s="25">
        <v>0.64373684999678071</v>
      </c>
      <c r="CI449" s="25">
        <v>0.43007757439778738</v>
      </c>
      <c r="CJ449" s="25">
        <v>0.17629103392126172</v>
      </c>
      <c r="CK449" s="25">
        <v>32.742355632765822</v>
      </c>
      <c r="CL449" s="25">
        <v>136.05138217836981</v>
      </c>
      <c r="CM449" s="25">
        <v>3.8414855370588281</v>
      </c>
      <c r="CN449" s="25">
        <v>263.60390378705381</v>
      </c>
      <c r="CO449" s="25">
        <v>12.777079408365772</v>
      </c>
      <c r="CP449" s="25">
        <v>0.65752128666035958</v>
      </c>
      <c r="CQ449" s="25">
        <v>0.22582781456953641</v>
      </c>
      <c r="CR449" s="25">
        <v>0.51085321846707055</v>
      </c>
      <c r="CS449" s="25">
        <v>0.10764896529314483</v>
      </c>
      <c r="CT449" s="25">
        <v>5.2529348365439543E-2</v>
      </c>
      <c r="CU449" s="25">
        <v>12.476867620085898</v>
      </c>
      <c r="CV449" s="25">
        <v>11.433328126317814</v>
      </c>
      <c r="CW449" s="25">
        <v>2.229202483888443</v>
      </c>
      <c r="CX449" s="25">
        <v>18.742871725035979</v>
      </c>
      <c r="CY449" s="25">
        <v>12.502381680152828</v>
      </c>
    </row>
    <row r="450" spans="1:103">
      <c r="A450" t="s">
        <v>177</v>
      </c>
      <c r="B450" t="s">
        <v>1090</v>
      </c>
      <c r="C450" t="s">
        <v>164</v>
      </c>
      <c r="D450" t="s">
        <v>174</v>
      </c>
      <c r="E450" t="s">
        <v>959</v>
      </c>
      <c r="F450" t="s">
        <v>220</v>
      </c>
      <c r="G450" t="s">
        <v>305</v>
      </c>
      <c r="H450">
        <v>11.31616</v>
      </c>
      <c r="I450">
        <v>7.9603299999999999</v>
      </c>
      <c r="J450">
        <v>683</v>
      </c>
      <c r="K450" t="s">
        <v>135</v>
      </c>
      <c r="L450" s="18">
        <v>0.3</v>
      </c>
      <c r="M450" t="s">
        <v>326</v>
      </c>
      <c r="N450" t="s">
        <v>373</v>
      </c>
      <c r="P450" t="s">
        <v>353</v>
      </c>
      <c r="Q450" t="s">
        <v>374</v>
      </c>
      <c r="R450">
        <v>1400</v>
      </c>
      <c r="W450">
        <v>2015</v>
      </c>
      <c r="X450">
        <v>1</v>
      </c>
      <c r="Y450" s="20"/>
      <c r="Z450" s="24"/>
      <c r="AA450" s="25"/>
      <c r="AB450" s="26"/>
      <c r="AC450" s="25"/>
      <c r="AD450" s="27"/>
      <c r="AE450" s="27"/>
      <c r="AF450" s="27"/>
      <c r="AG450" s="25"/>
      <c r="AH450" s="25"/>
      <c r="AI450" s="25"/>
      <c r="AJ450" s="28"/>
      <c r="AK450" s="25"/>
      <c r="AL450" s="25"/>
      <c r="AM450" s="29"/>
      <c r="AN450" s="29"/>
      <c r="AO450" s="30"/>
      <c r="AP450" s="30"/>
      <c r="AQ450" s="31"/>
      <c r="AR450" s="28"/>
      <c r="AS450" s="28"/>
      <c r="AT450" t="s">
        <v>158</v>
      </c>
      <c r="AU450">
        <v>4</v>
      </c>
      <c r="AV450" t="s">
        <v>409</v>
      </c>
      <c r="AW450" t="s">
        <v>1006</v>
      </c>
      <c r="AX450" t="s">
        <v>1091</v>
      </c>
      <c r="AY450" s="20">
        <v>42011</v>
      </c>
      <c r="AZ450" s="20">
        <v>42011</v>
      </c>
      <c r="BA450" t="s">
        <v>405</v>
      </c>
      <c r="BB450" t="s">
        <v>406</v>
      </c>
      <c r="BC450" s="15">
        <v>42318</v>
      </c>
      <c r="BD450" t="s">
        <v>161</v>
      </c>
      <c r="BE450">
        <v>45</v>
      </c>
      <c r="BF450">
        <v>38</v>
      </c>
      <c r="BG450">
        <v>8.6199999999999992</v>
      </c>
      <c r="BH450">
        <v>4.68</v>
      </c>
      <c r="BI450">
        <v>0.66</v>
      </c>
      <c r="BJ450">
        <v>0.26900000000000002</v>
      </c>
      <c r="BK450">
        <v>8.7999999999999995E-2</v>
      </c>
      <c r="BL450">
        <v>10.4</v>
      </c>
      <c r="BM450">
        <f t="shared" si="34"/>
        <v>75.350140056022425</v>
      </c>
      <c r="BN450">
        <v>0.14799999999999999</v>
      </c>
      <c r="BO450">
        <v>19.2</v>
      </c>
      <c r="BP450">
        <f t="shared" si="33"/>
        <v>4130.251441753172</v>
      </c>
      <c r="BQ450">
        <f t="shared" si="37"/>
        <v>4597.3333333333321</v>
      </c>
      <c r="BR450">
        <f t="shared" si="35"/>
        <v>4.1302514417531722</v>
      </c>
      <c r="BS450">
        <f t="shared" si="35"/>
        <v>4.5973333333333324</v>
      </c>
      <c r="BT450">
        <f t="shared" si="36"/>
        <v>8.7275847750865054</v>
      </c>
      <c r="BU450">
        <v>1.362857142857143</v>
      </c>
      <c r="BV450">
        <v>0.10600906319782219</v>
      </c>
      <c r="BW450">
        <v>0.73599973901412852</v>
      </c>
      <c r="BX450">
        <v>0.91670062267257979</v>
      </c>
      <c r="BY450">
        <v>0.59008628144136965</v>
      </c>
      <c r="BZ450">
        <v>0.10073442430667671</v>
      </c>
      <c r="CA450">
        <v>2.6988011621078698</v>
      </c>
      <c r="CB450">
        <v>226.84784044546882</v>
      </c>
      <c r="CC450">
        <v>93.877490528061841</v>
      </c>
      <c r="CD450">
        <v>12.333633686742749</v>
      </c>
      <c r="CE450">
        <v>3.3813060830579151</v>
      </c>
      <c r="CF450" s="25">
        <v>0.56181998021760637</v>
      </c>
      <c r="CG450" s="25">
        <v>7.4579624134520281E-2</v>
      </c>
      <c r="CH450" s="25">
        <v>0.92291608995156882</v>
      </c>
      <c r="CI450" s="25">
        <v>0.60269943334007381</v>
      </c>
      <c r="CJ450" s="25">
        <v>0.30867566350830855</v>
      </c>
      <c r="CK450" s="25">
        <v>30.00792407189503</v>
      </c>
      <c r="CL450" s="25">
        <v>129.60310652601575</v>
      </c>
      <c r="CM450" s="25">
        <v>3.8228827015282767</v>
      </c>
      <c r="CN450" s="25">
        <v>163.64622066631375</v>
      </c>
      <c r="CO450" s="25">
        <v>11.42581927103943</v>
      </c>
      <c r="CP450" s="25">
        <v>0.61227402473834447</v>
      </c>
      <c r="CQ450" s="25">
        <v>0.25333016175071366</v>
      </c>
      <c r="CR450" s="25">
        <v>0.49578032901089697</v>
      </c>
      <c r="CS450" s="25">
        <v>0.10759540859399401</v>
      </c>
      <c r="CT450" s="25">
        <v>5.5106951124292661E-2</v>
      </c>
      <c r="CU450" s="25">
        <v>8.9121004883927455</v>
      </c>
      <c r="CV450" s="25">
        <v>11.427639903369396</v>
      </c>
      <c r="CW450" s="25">
        <v>3.1676897453435542</v>
      </c>
      <c r="CX450" s="25">
        <v>18.733546913232477</v>
      </c>
      <c r="CY450" s="25">
        <v>10.871658975360853</v>
      </c>
    </row>
    <row r="451" spans="1:103">
      <c r="A451" t="s">
        <v>177</v>
      </c>
      <c r="B451" t="s">
        <v>1090</v>
      </c>
      <c r="C451" t="s">
        <v>164</v>
      </c>
      <c r="D451" t="s">
        <v>174</v>
      </c>
      <c r="E451" t="s">
        <v>959</v>
      </c>
      <c r="F451" t="s">
        <v>220</v>
      </c>
      <c r="G451" t="s">
        <v>305</v>
      </c>
      <c r="H451">
        <v>11.31616</v>
      </c>
      <c r="I451">
        <v>7.9603299999999999</v>
      </c>
      <c r="J451">
        <v>683</v>
      </c>
      <c r="K451" t="s">
        <v>135</v>
      </c>
      <c r="L451" s="18">
        <v>0.3</v>
      </c>
      <c r="M451" t="s">
        <v>326</v>
      </c>
      <c r="N451" t="s">
        <v>373</v>
      </c>
      <c r="P451" t="s">
        <v>353</v>
      </c>
      <c r="Q451" t="s">
        <v>374</v>
      </c>
      <c r="R451">
        <v>1400</v>
      </c>
      <c r="W451">
        <v>2015</v>
      </c>
      <c r="X451">
        <v>1</v>
      </c>
      <c r="Y451" s="20"/>
      <c r="Z451" s="24"/>
      <c r="AA451" s="25"/>
      <c r="AB451" s="26"/>
      <c r="AC451" s="25"/>
      <c r="AD451" s="27"/>
      <c r="AE451" s="27"/>
      <c r="AF451" s="27"/>
      <c r="AG451" s="25"/>
      <c r="AH451" s="25"/>
      <c r="AI451" s="25"/>
      <c r="AJ451" s="28"/>
      <c r="AK451" s="25"/>
      <c r="AL451" s="25"/>
      <c r="AM451" s="29"/>
      <c r="AN451" s="29"/>
      <c r="AO451" s="30"/>
      <c r="AP451" s="30"/>
      <c r="AQ451" s="31"/>
      <c r="AR451" s="28"/>
      <c r="AS451" s="28"/>
      <c r="AT451" t="s">
        <v>159</v>
      </c>
      <c r="AU451">
        <v>5</v>
      </c>
      <c r="AV451" t="s">
        <v>409</v>
      </c>
      <c r="AW451" t="s">
        <v>1006</v>
      </c>
      <c r="AX451" t="s">
        <v>1091</v>
      </c>
      <c r="AY451" s="20">
        <v>42011</v>
      </c>
      <c r="AZ451" s="20">
        <v>42011</v>
      </c>
      <c r="BA451" t="s">
        <v>405</v>
      </c>
      <c r="BB451" t="s">
        <v>406</v>
      </c>
      <c r="BC451" s="15">
        <v>42318</v>
      </c>
      <c r="BD451" t="s">
        <v>161</v>
      </c>
      <c r="BE451">
        <v>38</v>
      </c>
      <c r="BF451">
        <v>33</v>
      </c>
      <c r="BG451">
        <v>8.08</v>
      </c>
      <c r="BH451">
        <v>4.28</v>
      </c>
      <c r="BI451">
        <v>0.78</v>
      </c>
      <c r="BJ451">
        <v>0.35899999999999999</v>
      </c>
      <c r="BK451">
        <v>7.4999999999999997E-2</v>
      </c>
      <c r="BL451">
        <v>10.3</v>
      </c>
      <c r="BM451">
        <f t="shared" si="34"/>
        <v>82.718894009216598</v>
      </c>
      <c r="BN451">
        <v>0.13400000000000001</v>
      </c>
      <c r="BO451">
        <v>22.5</v>
      </c>
      <c r="BP451">
        <f t="shared" si="33"/>
        <v>4151.2558055480267</v>
      </c>
      <c r="BQ451">
        <f t="shared" si="37"/>
        <v>4309.333333333333</v>
      </c>
      <c r="BR451">
        <f t="shared" si="35"/>
        <v>4.1512558055480264</v>
      </c>
      <c r="BS451">
        <f t="shared" si="35"/>
        <v>4.309333333333333</v>
      </c>
      <c r="BT451">
        <f t="shared" si="36"/>
        <v>8.4605891388813603</v>
      </c>
      <c r="BU451">
        <v>2.5101058710298365</v>
      </c>
      <c r="BV451">
        <v>0.19240130491658022</v>
      </c>
      <c r="BW451">
        <v>0.91796748003127893</v>
      </c>
      <c r="BX451">
        <v>0.73860651922958664</v>
      </c>
      <c r="BY451">
        <v>0.55432976183448368</v>
      </c>
      <c r="BZ451">
        <v>0.16639942867108587</v>
      </c>
      <c r="CA451">
        <v>5.569478515151193</v>
      </c>
      <c r="CB451">
        <v>109.0973658248314</v>
      </c>
      <c r="CC451">
        <v>67.077025914372726</v>
      </c>
      <c r="CD451">
        <v>11.275638336756375</v>
      </c>
      <c r="CE451">
        <v>2.7625811608849693</v>
      </c>
      <c r="CF451" s="25">
        <v>0.64071294559099434</v>
      </c>
      <c r="CG451" s="25">
        <v>4.5318949343339583E-2</v>
      </c>
      <c r="CH451" s="25">
        <v>1.1559543319629768</v>
      </c>
      <c r="CI451" s="25">
        <v>0.22395059605071474</v>
      </c>
      <c r="CJ451" s="25">
        <v>0.14804510753821171</v>
      </c>
      <c r="CK451" s="25">
        <v>13.447016565353348</v>
      </c>
      <c r="CL451" s="25">
        <v>125.89751602638499</v>
      </c>
      <c r="CM451" s="25">
        <v>3.8868797531540578</v>
      </c>
      <c r="CN451" s="25">
        <v>166.3857438089305</v>
      </c>
      <c r="CO451" s="25">
        <v>16.838992595524193</v>
      </c>
      <c r="CP451" s="25">
        <v>0.7879924953095685</v>
      </c>
      <c r="CQ451" s="25">
        <v>0.2297842401500938</v>
      </c>
      <c r="CR451" s="25">
        <v>0.44170044220775762</v>
      </c>
      <c r="CS451" s="25">
        <v>0.14429247838518461</v>
      </c>
      <c r="CT451" s="25">
        <v>5.4834144435558542E-2</v>
      </c>
      <c r="CU451" s="25">
        <v>11.526790374544923</v>
      </c>
      <c r="CV451" s="25">
        <v>14.701205690970594</v>
      </c>
      <c r="CW451" s="25">
        <v>3.1520081129408632</v>
      </c>
      <c r="CX451" s="25">
        <v>37.710225335739899</v>
      </c>
      <c r="CY451" s="25">
        <v>9.2056883310499682</v>
      </c>
    </row>
    <row r="452" spans="1:103">
      <c r="A452" t="s">
        <v>177</v>
      </c>
      <c r="B452" t="s">
        <v>1090</v>
      </c>
      <c r="C452" t="s">
        <v>164</v>
      </c>
      <c r="D452" t="s">
        <v>174</v>
      </c>
      <c r="E452" t="s">
        <v>959</v>
      </c>
      <c r="F452" t="s">
        <v>220</v>
      </c>
      <c r="G452" t="s">
        <v>305</v>
      </c>
      <c r="H452">
        <v>11.31616</v>
      </c>
      <c r="I452">
        <v>7.9603299999999999</v>
      </c>
      <c r="J452">
        <v>683</v>
      </c>
      <c r="K452" t="s">
        <v>135</v>
      </c>
      <c r="L452" s="18">
        <v>0.3</v>
      </c>
      <c r="M452" t="s">
        <v>326</v>
      </c>
      <c r="N452" t="s">
        <v>373</v>
      </c>
      <c r="P452" t="s">
        <v>353</v>
      </c>
      <c r="Q452" t="s">
        <v>374</v>
      </c>
      <c r="R452">
        <v>1400</v>
      </c>
      <c r="W452">
        <v>2015</v>
      </c>
      <c r="X452">
        <v>1</v>
      </c>
      <c r="Y452" s="20"/>
      <c r="Z452" s="24"/>
      <c r="AA452" s="25"/>
      <c r="AB452" s="26"/>
      <c r="AC452" s="25"/>
      <c r="AD452" s="27"/>
      <c r="AE452" s="27"/>
      <c r="AF452" s="27"/>
      <c r="AG452" s="25"/>
      <c r="AH452" s="25"/>
      <c r="AI452" s="25"/>
      <c r="AJ452" s="28"/>
      <c r="AK452" s="25"/>
      <c r="AL452" s="25"/>
      <c r="AM452" s="29"/>
      <c r="AN452" s="29"/>
      <c r="AO452" s="30"/>
      <c r="AP452" s="30"/>
      <c r="AQ452" s="31"/>
      <c r="AR452" s="28"/>
      <c r="AS452" s="28"/>
      <c r="AT452" t="s">
        <v>160</v>
      </c>
      <c r="AU452">
        <v>6</v>
      </c>
      <c r="AV452" t="s">
        <v>409</v>
      </c>
      <c r="AW452" t="s">
        <v>1006</v>
      </c>
      <c r="AX452" t="s">
        <v>1091</v>
      </c>
      <c r="AY452" s="20">
        <v>42011</v>
      </c>
      <c r="AZ452" s="20">
        <v>42011</v>
      </c>
      <c r="BA452" t="s">
        <v>405</v>
      </c>
      <c r="BB452" t="s">
        <v>406</v>
      </c>
      <c r="BC452" s="15">
        <v>42318</v>
      </c>
      <c r="BD452" t="s">
        <v>161</v>
      </c>
      <c r="BE452">
        <v>48</v>
      </c>
      <c r="BF452">
        <v>41</v>
      </c>
      <c r="BG452">
        <v>9.4600000000000009</v>
      </c>
      <c r="BH452">
        <v>6.64</v>
      </c>
      <c r="BI452">
        <v>0.86</v>
      </c>
      <c r="BJ452">
        <v>0.432</v>
      </c>
      <c r="BK452">
        <v>9.8000000000000004E-2</v>
      </c>
      <c r="BL452">
        <v>10.6</v>
      </c>
      <c r="BM452">
        <f t="shared" si="34"/>
        <v>81.50943396226414</v>
      </c>
      <c r="BN452">
        <v>0.13</v>
      </c>
      <c r="BO452">
        <v>21.7</v>
      </c>
      <c r="BP452">
        <f t="shared" si="33"/>
        <v>6324.8763596004428</v>
      </c>
      <c r="BQ452">
        <f t="shared" si="37"/>
        <v>5045.333333333333</v>
      </c>
      <c r="BR452">
        <f t="shared" si="35"/>
        <v>6.3248763596004425</v>
      </c>
      <c r="BS452">
        <f t="shared" si="35"/>
        <v>5.0453333333333328</v>
      </c>
      <c r="BT452">
        <f t="shared" si="36"/>
        <v>11.370209692933775</v>
      </c>
      <c r="BU452">
        <v>3.1715257531584062</v>
      </c>
      <c r="BV452">
        <v>0.20798079184085036</v>
      </c>
      <c r="BW452">
        <v>1.1555725708136384</v>
      </c>
      <c r="BX452">
        <v>0.67189850395446782</v>
      </c>
      <c r="BY452">
        <v>0.44258740065350743</v>
      </c>
      <c r="BZ452">
        <v>0.16837467742583259</v>
      </c>
      <c r="CA452">
        <v>5.7460857599174249</v>
      </c>
      <c r="CB452">
        <v>109.74628154453491</v>
      </c>
      <c r="CC452">
        <v>127.58373057192239</v>
      </c>
      <c r="CD452">
        <v>14.251105300222683</v>
      </c>
      <c r="CE452">
        <v>24.597425236275928</v>
      </c>
      <c r="CF452" s="25">
        <v>0.90877712031558189</v>
      </c>
      <c r="CG452" s="25">
        <v>8.1262327416173563E-2</v>
      </c>
      <c r="CH452" s="25">
        <v>0.71726637195493936</v>
      </c>
      <c r="CI452" s="25">
        <v>0.38557564842964009</v>
      </c>
      <c r="CJ452" s="25">
        <v>0.20894274572494123</v>
      </c>
      <c r="CK452" s="25">
        <v>14.494048188610432</v>
      </c>
      <c r="CL452" s="25">
        <v>97.553048942775632</v>
      </c>
      <c r="CM452" s="25">
        <v>3.9216357569080431</v>
      </c>
      <c r="CN452" s="25">
        <v>200.32390118999953</v>
      </c>
      <c r="CO452" s="25">
        <v>9.0644956880884706</v>
      </c>
      <c r="CP452" s="25">
        <v>0.64180478821362796</v>
      </c>
      <c r="CQ452" s="25">
        <v>0.21749539594843464</v>
      </c>
      <c r="CR452" s="25">
        <v>0.49921610303497771</v>
      </c>
      <c r="CS452" s="25">
        <v>0.25533480107028206</v>
      </c>
      <c r="CT452" s="25">
        <v>5.2088578907289261E-2</v>
      </c>
      <c r="CU452" s="25">
        <v>14.125032815349599</v>
      </c>
      <c r="CV452" s="25">
        <v>4.721350012919844</v>
      </c>
      <c r="CW452" s="25">
        <v>2.2104974284954997</v>
      </c>
      <c r="CX452" s="25">
        <v>37.598546484794966</v>
      </c>
      <c r="CY452" s="25">
        <v>17.258278588087958</v>
      </c>
    </row>
    <row r="453" spans="1:103">
      <c r="A453" t="s">
        <v>177</v>
      </c>
      <c r="B453" t="s">
        <v>1090</v>
      </c>
      <c r="C453" t="s">
        <v>164</v>
      </c>
      <c r="D453" t="s">
        <v>174</v>
      </c>
      <c r="E453" t="s">
        <v>959</v>
      </c>
      <c r="F453" t="s">
        <v>220</v>
      </c>
      <c r="G453" t="s">
        <v>306</v>
      </c>
      <c r="H453">
        <v>11.31644</v>
      </c>
      <c r="I453">
        <v>7.9647800000000002</v>
      </c>
      <c r="J453">
        <v>681</v>
      </c>
      <c r="K453" t="s">
        <v>136</v>
      </c>
      <c r="L453" s="18">
        <v>0.7</v>
      </c>
      <c r="M453" t="s">
        <v>375</v>
      </c>
      <c r="N453" t="s">
        <v>373</v>
      </c>
      <c r="O453">
        <v>3000</v>
      </c>
      <c r="P453" t="s">
        <v>353</v>
      </c>
      <c r="Q453" t="s">
        <v>376</v>
      </c>
      <c r="R453">
        <v>3200</v>
      </c>
      <c r="S453" t="s">
        <v>334</v>
      </c>
      <c r="T453">
        <v>5000</v>
      </c>
      <c r="W453">
        <v>2015</v>
      </c>
      <c r="X453">
        <v>1</v>
      </c>
      <c r="Y453" s="20">
        <v>42011</v>
      </c>
      <c r="Z453" s="24">
        <v>5.2</v>
      </c>
      <c r="AA453" s="32">
        <v>0.74477562875739789</v>
      </c>
      <c r="AB453" s="26">
        <v>4.7573345437201917E-2</v>
      </c>
      <c r="AC453" s="25">
        <v>3.6963600000000003</v>
      </c>
      <c r="AD453" s="27">
        <v>36.799999999999997</v>
      </c>
      <c r="AE453" s="27">
        <v>36.800000000000004</v>
      </c>
      <c r="AF453" s="27">
        <v>26.4</v>
      </c>
      <c r="AG453" s="25">
        <v>2.1392355442973812</v>
      </c>
      <c r="AH453" s="25">
        <v>0.5926666882874706</v>
      </c>
      <c r="AI453" s="25">
        <v>7.0896487471233852E-2</v>
      </c>
      <c r="AJ453" s="28">
        <v>6.8887241473511204E-2</v>
      </c>
      <c r="AK453" s="25">
        <v>1</v>
      </c>
      <c r="AL453" s="25">
        <f t="shared" si="32"/>
        <v>3.8716859615295967</v>
      </c>
      <c r="AM453" s="29">
        <v>4.6271463796445769</v>
      </c>
      <c r="AN453" s="29">
        <v>1.6290387995133151</v>
      </c>
      <c r="AO453" s="30">
        <v>7.9095121958957071</v>
      </c>
      <c r="AP453" s="30">
        <v>81.258959050860526</v>
      </c>
      <c r="AQ453" s="31">
        <v>1.4870891545394533</v>
      </c>
      <c r="AR453" s="28">
        <v>1.45042E-2</v>
      </c>
      <c r="AS453" s="28">
        <v>8.0631000000000004</v>
      </c>
      <c r="AT453" t="s">
        <v>155</v>
      </c>
      <c r="AU453">
        <v>1</v>
      </c>
      <c r="AV453" t="s">
        <v>409</v>
      </c>
      <c r="AW453" t="s">
        <v>1006</v>
      </c>
      <c r="AX453" t="s">
        <v>1091</v>
      </c>
      <c r="AY453" s="20">
        <v>42011</v>
      </c>
      <c r="AZ453" s="20">
        <v>42011</v>
      </c>
      <c r="BA453" t="s">
        <v>405</v>
      </c>
      <c r="BB453" t="s">
        <v>406</v>
      </c>
      <c r="BC453" s="15">
        <v>42318</v>
      </c>
      <c r="BD453" t="s">
        <v>161</v>
      </c>
      <c r="BE453">
        <v>40</v>
      </c>
      <c r="BF453">
        <v>0</v>
      </c>
      <c r="BG453">
        <v>3.44</v>
      </c>
      <c r="BH453">
        <v>0</v>
      </c>
      <c r="BI453">
        <v>0</v>
      </c>
      <c r="BJ453">
        <v>0</v>
      </c>
      <c r="BK453">
        <v>0</v>
      </c>
      <c r="BL453">
        <v>0</v>
      </c>
      <c r="BM453" t="e">
        <f t="shared" si="34"/>
        <v>#DIV/0!</v>
      </c>
      <c r="BN453">
        <v>9.6000000000000002E-2</v>
      </c>
      <c r="BO453">
        <v>0</v>
      </c>
      <c r="BP453" t="e">
        <f t="shared" si="33"/>
        <v>#DIV/0!</v>
      </c>
      <c r="BQ453">
        <f t="shared" si="37"/>
        <v>1834.6666666666665</v>
      </c>
      <c r="BR453" t="e">
        <f t="shared" si="35"/>
        <v>#DIV/0!</v>
      </c>
      <c r="BS453">
        <f t="shared" si="35"/>
        <v>1.8346666666666664</v>
      </c>
      <c r="BT453" t="e">
        <f t="shared" si="36"/>
        <v>#DIV/0!</v>
      </c>
      <c r="BU453">
        <v>2.6367924528301891</v>
      </c>
      <c r="BV453">
        <v>0.12402480188624743</v>
      </c>
      <c r="BW453">
        <v>2.4564044934281077</v>
      </c>
      <c r="BX453">
        <v>0.45374525898142337</v>
      </c>
      <c r="BY453">
        <v>0.30014211568540861</v>
      </c>
      <c r="BZ453">
        <v>0.1747027594428063</v>
      </c>
      <c r="CA453">
        <v>6.9799169556192711</v>
      </c>
      <c r="CB453">
        <v>140.33378189892991</v>
      </c>
      <c r="CC453">
        <v>42.757166893389204</v>
      </c>
      <c r="CD453">
        <v>11.698297170512763</v>
      </c>
      <c r="CE453">
        <v>3.1388267047199485</v>
      </c>
      <c r="CF453" s="25">
        <v>1.1184088806660499</v>
      </c>
      <c r="CG453" s="25">
        <v>4.2229417206290476E-2</v>
      </c>
      <c r="CH453" s="25">
        <v>0.91230545409999331</v>
      </c>
      <c r="CI453" s="25">
        <v>0.27682646766123209</v>
      </c>
      <c r="CJ453" s="25">
        <v>0.16576944787168402</v>
      </c>
      <c r="CK453" s="25">
        <v>10.688139388746775</v>
      </c>
      <c r="CL453" s="25">
        <v>85.166667731170421</v>
      </c>
      <c r="CM453" s="25">
        <v>8.0378959782171684</v>
      </c>
      <c r="CN453" s="25">
        <v>166.54975144205906</v>
      </c>
      <c r="CO453" s="25">
        <v>15.554330590240644</v>
      </c>
      <c r="CP453" s="25"/>
      <c r="CQ453" s="25"/>
      <c r="CR453" s="25"/>
      <c r="CS453" s="25"/>
      <c r="CT453" s="25"/>
      <c r="CU453" s="25"/>
      <c r="CV453" s="25"/>
      <c r="CW453" s="25"/>
      <c r="CX453" s="25"/>
      <c r="CY453" s="25"/>
    </row>
    <row r="454" spans="1:103">
      <c r="A454" t="s">
        <v>177</v>
      </c>
      <c r="B454" t="s">
        <v>1090</v>
      </c>
      <c r="C454" t="s">
        <v>164</v>
      </c>
      <c r="D454" t="s">
        <v>174</v>
      </c>
      <c r="E454" t="s">
        <v>959</v>
      </c>
      <c r="F454" t="s">
        <v>220</v>
      </c>
      <c r="G454" t="s">
        <v>306</v>
      </c>
      <c r="H454">
        <v>11.31644</v>
      </c>
      <c r="I454">
        <v>7.9647800000000002</v>
      </c>
      <c r="J454">
        <v>681</v>
      </c>
      <c r="K454" t="s">
        <v>136</v>
      </c>
      <c r="L454" s="18">
        <v>0.7</v>
      </c>
      <c r="M454" t="s">
        <v>375</v>
      </c>
      <c r="N454" t="s">
        <v>373</v>
      </c>
      <c r="O454">
        <v>3000</v>
      </c>
      <c r="P454" t="s">
        <v>353</v>
      </c>
      <c r="Q454" t="s">
        <v>376</v>
      </c>
      <c r="R454">
        <v>3200</v>
      </c>
      <c r="S454" t="s">
        <v>334</v>
      </c>
      <c r="T454">
        <v>5000</v>
      </c>
      <c r="W454">
        <v>2015</v>
      </c>
      <c r="X454">
        <v>1</v>
      </c>
      <c r="Y454" s="20"/>
      <c r="Z454" s="24"/>
      <c r="AA454" s="25"/>
      <c r="AB454" s="26"/>
      <c r="AC454" s="25"/>
      <c r="AD454" s="27"/>
      <c r="AE454" s="27"/>
      <c r="AF454" s="27"/>
      <c r="AG454" s="25"/>
      <c r="AH454" s="25"/>
      <c r="AI454" s="25"/>
      <c r="AJ454" s="28"/>
      <c r="AK454" s="25"/>
      <c r="AL454" s="25"/>
      <c r="AM454" s="29"/>
      <c r="AN454" s="29"/>
      <c r="AO454" s="30"/>
      <c r="AP454" s="30"/>
      <c r="AQ454" s="31"/>
      <c r="AR454" s="28"/>
      <c r="AS454" s="28"/>
      <c r="AT454" t="s">
        <v>156</v>
      </c>
      <c r="AU454">
        <v>2</v>
      </c>
      <c r="AV454" t="s">
        <v>409</v>
      </c>
      <c r="AW454" t="s">
        <v>1006</v>
      </c>
      <c r="AX454" t="s">
        <v>1091</v>
      </c>
      <c r="AY454" s="20">
        <v>42011</v>
      </c>
      <c r="AZ454" s="20">
        <v>42011</v>
      </c>
      <c r="BA454" t="s">
        <v>405</v>
      </c>
      <c r="BB454" t="s">
        <v>406</v>
      </c>
      <c r="BC454" s="15">
        <v>42318</v>
      </c>
      <c r="BD454" t="s">
        <v>161</v>
      </c>
      <c r="BE454">
        <v>36</v>
      </c>
      <c r="BF454">
        <v>30</v>
      </c>
      <c r="BG454">
        <v>8.18</v>
      </c>
      <c r="BH454">
        <v>2.5</v>
      </c>
      <c r="BI454">
        <v>0.57999999999999996</v>
      </c>
      <c r="BJ454">
        <v>0.222</v>
      </c>
      <c r="BK454">
        <v>0.222</v>
      </c>
      <c r="BL454">
        <v>10.1</v>
      </c>
      <c r="BM454">
        <f t="shared" si="34"/>
        <v>50</v>
      </c>
      <c r="BN454">
        <v>0.10299999999999999</v>
      </c>
      <c r="BO454">
        <v>16.100000000000001</v>
      </c>
      <c r="BP454">
        <f t="shared" si="33"/>
        <v>1468.954248366013</v>
      </c>
      <c r="BQ454">
        <f t="shared" si="37"/>
        <v>4362.6666666666661</v>
      </c>
      <c r="BR454">
        <f t="shared" si="35"/>
        <v>1.468954248366013</v>
      </c>
      <c r="BS454">
        <f t="shared" si="35"/>
        <v>4.3626666666666658</v>
      </c>
      <c r="BT454">
        <f t="shared" si="36"/>
        <v>5.831620915032679</v>
      </c>
      <c r="BU454">
        <v>1.7458178438661711</v>
      </c>
      <c r="BV454">
        <v>0.20900094942658809</v>
      </c>
      <c r="BW454">
        <v>1.6875891292191902</v>
      </c>
      <c r="BX454">
        <v>0.31175238472787814</v>
      </c>
      <c r="BY454">
        <v>0.14727309994536047</v>
      </c>
      <c r="BZ454">
        <v>9.1152475367644897E-2</v>
      </c>
      <c r="CA454">
        <v>4.3684712908743366</v>
      </c>
      <c r="CB454">
        <v>131.26622313968801</v>
      </c>
      <c r="CC454">
        <v>41.070231041803694</v>
      </c>
      <c r="CD454">
        <v>11.167656244912955</v>
      </c>
      <c r="CE454">
        <v>2.6324448085904706</v>
      </c>
      <c r="CF454" s="25">
        <v>0.77311725452812208</v>
      </c>
      <c r="CG454" s="25">
        <v>8.3698760724499527E-2</v>
      </c>
      <c r="CH454" s="25">
        <v>1.1006961415832202</v>
      </c>
      <c r="CI454" s="25">
        <v>0.39961403453801586</v>
      </c>
      <c r="CJ454" s="25">
        <v>0.16392927354573908</v>
      </c>
      <c r="CK454" s="25">
        <v>10.672359655397248</v>
      </c>
      <c r="CL454" s="25">
        <v>85.040929540622443</v>
      </c>
      <c r="CM454" s="25">
        <v>8.0260290058083825</v>
      </c>
      <c r="CN454" s="25">
        <v>135.43791160057145</v>
      </c>
      <c r="CO454" s="25">
        <v>10.297388782811632</v>
      </c>
      <c r="CP454" s="25">
        <v>0.38923745173745172</v>
      </c>
      <c r="CQ454" s="25">
        <v>0.18947876447876449</v>
      </c>
      <c r="CR454" s="25">
        <v>0.48788470456732563</v>
      </c>
      <c r="CS454" s="25">
        <v>0.14486620593343585</v>
      </c>
      <c r="CT454" s="25">
        <v>6.289431527153265E-2</v>
      </c>
      <c r="CU454" s="25">
        <v>13.341829203706965</v>
      </c>
      <c r="CV454" s="25">
        <v>8.081127940313527</v>
      </c>
      <c r="CW454" s="25">
        <v>2.2258786233259853</v>
      </c>
      <c r="CX454" s="25">
        <v>37.860166589559945</v>
      </c>
      <c r="CY454" s="25">
        <v>14.110954867582544</v>
      </c>
    </row>
    <row r="455" spans="1:103">
      <c r="A455" t="s">
        <v>177</v>
      </c>
      <c r="B455" t="s">
        <v>1090</v>
      </c>
      <c r="C455" t="s">
        <v>164</v>
      </c>
      <c r="D455" t="s">
        <v>174</v>
      </c>
      <c r="E455" t="s">
        <v>959</v>
      </c>
      <c r="F455" t="s">
        <v>220</v>
      </c>
      <c r="G455" t="s">
        <v>306</v>
      </c>
      <c r="H455">
        <v>11.31644</v>
      </c>
      <c r="I455">
        <v>7.9647800000000002</v>
      </c>
      <c r="J455">
        <v>681</v>
      </c>
      <c r="K455" t="s">
        <v>136</v>
      </c>
      <c r="L455" s="18">
        <v>0.7</v>
      </c>
      <c r="M455" t="s">
        <v>375</v>
      </c>
      <c r="N455" t="s">
        <v>373</v>
      </c>
      <c r="O455">
        <v>3000</v>
      </c>
      <c r="P455" t="s">
        <v>353</v>
      </c>
      <c r="Q455" t="s">
        <v>376</v>
      </c>
      <c r="R455">
        <v>3200</v>
      </c>
      <c r="S455" t="s">
        <v>334</v>
      </c>
      <c r="T455">
        <v>5000</v>
      </c>
      <c r="W455">
        <v>2015</v>
      </c>
      <c r="X455">
        <v>1</v>
      </c>
      <c r="Y455" s="20"/>
      <c r="Z455" s="24"/>
      <c r="AA455" s="25"/>
      <c r="AB455" s="26"/>
      <c r="AC455" s="25"/>
      <c r="AD455" s="27"/>
      <c r="AE455" s="27"/>
      <c r="AF455" s="27"/>
      <c r="AG455" s="25"/>
      <c r="AH455" s="25"/>
      <c r="AI455" s="25"/>
      <c r="AJ455" s="28"/>
      <c r="AK455" s="25"/>
      <c r="AL455" s="25"/>
      <c r="AM455" s="29"/>
      <c r="AN455" s="29"/>
      <c r="AO455" s="30"/>
      <c r="AP455" s="30"/>
      <c r="AQ455" s="31"/>
      <c r="AR455" s="28"/>
      <c r="AS455" s="28"/>
      <c r="AT455" t="s">
        <v>157</v>
      </c>
      <c r="AU455">
        <v>3</v>
      </c>
      <c r="AV455" t="s">
        <v>409</v>
      </c>
      <c r="AW455" t="s">
        <v>1006</v>
      </c>
      <c r="AX455" t="s">
        <v>1091</v>
      </c>
      <c r="AY455" s="20">
        <v>42011</v>
      </c>
      <c r="AZ455" s="20">
        <v>42011</v>
      </c>
      <c r="BA455" t="s">
        <v>405</v>
      </c>
      <c r="BB455" t="s">
        <v>406</v>
      </c>
      <c r="BC455" s="15">
        <v>42318</v>
      </c>
      <c r="BD455" t="s">
        <v>161</v>
      </c>
      <c r="BE455">
        <v>36</v>
      </c>
      <c r="BF455">
        <v>10</v>
      </c>
      <c r="BG455">
        <v>4.24</v>
      </c>
      <c r="BH455">
        <v>0.42</v>
      </c>
      <c r="BI455">
        <v>0.24</v>
      </c>
      <c r="BJ455">
        <v>5.8999999999999997E-2</v>
      </c>
      <c r="BK455">
        <v>5.8999999999999997E-2</v>
      </c>
      <c r="BL455">
        <v>0</v>
      </c>
      <c r="BM455">
        <f t="shared" si="34"/>
        <v>50</v>
      </c>
      <c r="BN455">
        <v>7.1999999999999995E-2</v>
      </c>
      <c r="BO455">
        <v>9.9</v>
      </c>
      <c r="BP455">
        <f t="shared" si="33"/>
        <v>274.50980392156862</v>
      </c>
      <c r="BQ455">
        <f t="shared" si="37"/>
        <v>2261.3333333333335</v>
      </c>
      <c r="BR455">
        <f t="shared" si="35"/>
        <v>0.2745098039215686</v>
      </c>
      <c r="BS455">
        <f t="shared" si="35"/>
        <v>2.2613333333333334</v>
      </c>
      <c r="BT455">
        <f t="shared" si="36"/>
        <v>2.535843137254902</v>
      </c>
      <c r="BU455">
        <v>3.2079689018464528</v>
      </c>
      <c r="BV455">
        <v>0.1169833132348459</v>
      </c>
      <c r="BW455">
        <v>2.5175535052905338</v>
      </c>
      <c r="BX455">
        <v>0.41796897771908992</v>
      </c>
      <c r="BY455">
        <v>0.23016513221350005</v>
      </c>
      <c r="BZ455">
        <v>0.19068342070448374</v>
      </c>
      <c r="CA455">
        <v>8.2922467839057781</v>
      </c>
      <c r="CB455">
        <v>234.06502609132383</v>
      </c>
      <c r="CC455">
        <v>57.221906461363474</v>
      </c>
      <c r="CD455">
        <v>11.900480496766111</v>
      </c>
      <c r="CE455">
        <v>4.2348125517328477</v>
      </c>
      <c r="CF455" s="25">
        <v>0.72675521821631883</v>
      </c>
      <c r="CG455" s="25">
        <v>6.5037950664136632E-2</v>
      </c>
      <c r="CH455" s="25">
        <v>0.78126815557469176</v>
      </c>
      <c r="CI455" s="25">
        <v>0.49578200457579236</v>
      </c>
      <c r="CJ455" s="25">
        <v>0.22164326331383338</v>
      </c>
      <c r="CK455" s="25">
        <v>11.367944308866306</v>
      </c>
      <c r="CL455" s="25">
        <v>123.34677040501104</v>
      </c>
      <c r="CM455" s="25">
        <v>3.8081296568528176</v>
      </c>
      <c r="CN455" s="25">
        <v>227.29258978820789</v>
      </c>
      <c r="CO455" s="25">
        <v>12.666135158799642</v>
      </c>
      <c r="CP455" s="25">
        <v>0.60474860335195535</v>
      </c>
      <c r="CQ455" s="25">
        <v>0.17681564245810055</v>
      </c>
      <c r="CR455" s="25">
        <v>0.39159979285229291</v>
      </c>
      <c r="CS455" s="25">
        <v>0.29456391931301812</v>
      </c>
      <c r="CT455" s="25">
        <v>6.5521261668485931E-2</v>
      </c>
      <c r="CU455" s="25">
        <v>10.684905010607828</v>
      </c>
      <c r="CV455" s="25">
        <v>8.081127940313527</v>
      </c>
      <c r="CW455" s="25">
        <v>3.164540948379992</v>
      </c>
      <c r="CX455" s="25">
        <v>57.012316102163744</v>
      </c>
      <c r="CY455" s="25">
        <v>17.378366013651195</v>
      </c>
    </row>
    <row r="456" spans="1:103">
      <c r="A456" t="s">
        <v>177</v>
      </c>
      <c r="B456" t="s">
        <v>1090</v>
      </c>
      <c r="C456" t="s">
        <v>164</v>
      </c>
      <c r="D456" t="s">
        <v>174</v>
      </c>
      <c r="E456" t="s">
        <v>959</v>
      </c>
      <c r="F456" t="s">
        <v>220</v>
      </c>
      <c r="G456" t="s">
        <v>306</v>
      </c>
      <c r="H456">
        <v>11.31644</v>
      </c>
      <c r="I456">
        <v>7.9647800000000002</v>
      </c>
      <c r="J456">
        <v>681</v>
      </c>
      <c r="K456" t="s">
        <v>136</v>
      </c>
      <c r="L456" s="18">
        <v>0.7</v>
      </c>
      <c r="M456" t="s">
        <v>375</v>
      </c>
      <c r="N456" t="s">
        <v>373</v>
      </c>
      <c r="O456">
        <v>3000</v>
      </c>
      <c r="P456" t="s">
        <v>353</v>
      </c>
      <c r="Q456" t="s">
        <v>376</v>
      </c>
      <c r="R456">
        <v>3200</v>
      </c>
      <c r="S456" t="s">
        <v>334</v>
      </c>
      <c r="T456">
        <v>5000</v>
      </c>
      <c r="W456">
        <v>2015</v>
      </c>
      <c r="X456">
        <v>1</v>
      </c>
      <c r="Y456" s="20"/>
      <c r="Z456" s="24"/>
      <c r="AA456" s="25"/>
      <c r="AB456" s="26"/>
      <c r="AC456" s="25"/>
      <c r="AD456" s="27"/>
      <c r="AE456" s="27"/>
      <c r="AF456" s="27"/>
      <c r="AG456" s="25"/>
      <c r="AH456" s="25"/>
      <c r="AI456" s="25"/>
      <c r="AJ456" s="28"/>
      <c r="AK456" s="25"/>
      <c r="AL456" s="25"/>
      <c r="AM456" s="29"/>
      <c r="AN456" s="29"/>
      <c r="AO456" s="30"/>
      <c r="AP456" s="30"/>
      <c r="AQ456" s="31"/>
      <c r="AR456" s="28"/>
      <c r="AS456" s="28"/>
      <c r="AT456" t="s">
        <v>158</v>
      </c>
      <c r="AU456">
        <v>4</v>
      </c>
      <c r="AV456" t="s">
        <v>409</v>
      </c>
      <c r="AW456" t="s">
        <v>1006</v>
      </c>
      <c r="AX456" t="s">
        <v>1091</v>
      </c>
      <c r="AY456" s="20">
        <v>42011</v>
      </c>
      <c r="AZ456" s="20">
        <v>42011</v>
      </c>
      <c r="BA456" t="s">
        <v>405</v>
      </c>
      <c r="BB456" t="s">
        <v>406</v>
      </c>
      <c r="BC456" s="15">
        <v>42318</v>
      </c>
      <c r="BD456" t="s">
        <v>161</v>
      </c>
      <c r="BE456">
        <v>41</v>
      </c>
      <c r="BF456">
        <v>35</v>
      </c>
      <c r="BG456">
        <v>11.54</v>
      </c>
      <c r="BH456">
        <v>3.98</v>
      </c>
      <c r="BI456">
        <v>0.76</v>
      </c>
      <c r="BJ456">
        <v>0.309</v>
      </c>
      <c r="BK456">
        <v>0.08</v>
      </c>
      <c r="BL456">
        <v>10.4</v>
      </c>
      <c r="BM456">
        <f t="shared" si="34"/>
        <v>79.434447300771211</v>
      </c>
      <c r="BN456">
        <v>0.14799999999999999</v>
      </c>
      <c r="BO456">
        <v>17.5</v>
      </c>
      <c r="BP456">
        <f t="shared" si="33"/>
        <v>3702.870507586068</v>
      </c>
      <c r="BQ456">
        <f t="shared" si="37"/>
        <v>6154.6666666666661</v>
      </c>
      <c r="BR456">
        <f t="shared" si="35"/>
        <v>3.7028705075860682</v>
      </c>
      <c r="BS456">
        <f t="shared" si="35"/>
        <v>6.1546666666666656</v>
      </c>
      <c r="BT456">
        <f t="shared" si="36"/>
        <v>9.8575371742527338</v>
      </c>
      <c r="BU456">
        <v>3.1327433628318584</v>
      </c>
      <c r="BV456">
        <v>0.18439885260977443</v>
      </c>
      <c r="BW456">
        <v>1.5612900374665786</v>
      </c>
      <c r="BX456">
        <v>0.813949259368694</v>
      </c>
      <c r="BY456">
        <v>0.43606353745112847</v>
      </c>
      <c r="BZ456">
        <v>0.19518000105421132</v>
      </c>
      <c r="CA456">
        <v>8.2733340347084514</v>
      </c>
      <c r="CB456">
        <v>245.79917410035097</v>
      </c>
      <c r="CC456">
        <v>72.663808631497687</v>
      </c>
      <c r="CD456">
        <v>8.0886772497308037</v>
      </c>
      <c r="CE456">
        <v>2.5047500910691665</v>
      </c>
      <c r="CF456" s="25">
        <v>0.60578842315369263</v>
      </c>
      <c r="CG456" s="25">
        <v>8.3832335329341326E-2</v>
      </c>
      <c r="CH456" s="25">
        <v>0.70744318959218322</v>
      </c>
      <c r="CI456" s="25">
        <v>0.6041622960423555</v>
      </c>
      <c r="CJ456" s="25">
        <v>0.30628621161040154</v>
      </c>
      <c r="CK456" s="25">
        <v>13.257713904967305</v>
      </c>
      <c r="CL456" s="25">
        <v>147.36106194091414</v>
      </c>
      <c r="CM456" s="25">
        <v>7.9169373494187552</v>
      </c>
      <c r="CN456" s="25">
        <v>195.75340441527624</v>
      </c>
      <c r="CO456" s="25">
        <v>7.5543321529334921</v>
      </c>
      <c r="CP456" s="25">
        <v>0.76990291262135935</v>
      </c>
      <c r="CQ456" s="25">
        <v>0.2522815533980583</v>
      </c>
      <c r="CR456" s="25">
        <v>0.58949509366462582</v>
      </c>
      <c r="CS456" s="25">
        <v>0.10580566109291975</v>
      </c>
      <c r="CT456" s="25">
        <v>5.0352040869463106E-2</v>
      </c>
      <c r="CU456" s="25">
        <v>19.163861250367919</v>
      </c>
      <c r="CV456" s="25">
        <v>7.9546132171775028</v>
      </c>
      <c r="CW456" s="25">
        <v>2.1910312084793944</v>
      </c>
      <c r="CX456" s="25">
        <v>27.843837998924045</v>
      </c>
      <c r="CY456" s="25">
        <v>12.288299802068019</v>
      </c>
    </row>
    <row r="457" spans="1:103">
      <c r="A457" t="s">
        <v>177</v>
      </c>
      <c r="B457" t="s">
        <v>1090</v>
      </c>
      <c r="C457" t="s">
        <v>164</v>
      </c>
      <c r="D457" t="s">
        <v>174</v>
      </c>
      <c r="E457" t="s">
        <v>959</v>
      </c>
      <c r="F457" t="s">
        <v>220</v>
      </c>
      <c r="G457" t="s">
        <v>306</v>
      </c>
      <c r="H457">
        <v>11.31644</v>
      </c>
      <c r="I457">
        <v>7.9647800000000002</v>
      </c>
      <c r="J457">
        <v>681</v>
      </c>
      <c r="K457" t="s">
        <v>136</v>
      </c>
      <c r="L457" s="18">
        <v>0.7</v>
      </c>
      <c r="M457" t="s">
        <v>375</v>
      </c>
      <c r="N457" t="s">
        <v>373</v>
      </c>
      <c r="O457">
        <v>3000</v>
      </c>
      <c r="P457" t="s">
        <v>353</v>
      </c>
      <c r="Q457" t="s">
        <v>376</v>
      </c>
      <c r="R457">
        <v>3200</v>
      </c>
      <c r="S457" t="s">
        <v>334</v>
      </c>
      <c r="T457">
        <v>5000</v>
      </c>
      <c r="W457">
        <v>2015</v>
      </c>
      <c r="X457">
        <v>1</v>
      </c>
      <c r="Y457" s="20"/>
      <c r="Z457" s="24"/>
      <c r="AA457" s="25"/>
      <c r="AB457" s="26"/>
      <c r="AC457" s="25"/>
      <c r="AD457" s="27"/>
      <c r="AE457" s="27"/>
      <c r="AF457" s="27"/>
      <c r="AG457" s="25"/>
      <c r="AH457" s="25"/>
      <c r="AI457" s="25"/>
      <c r="AJ457" s="28"/>
      <c r="AK457" s="25"/>
      <c r="AL457" s="25"/>
      <c r="AM457" s="29"/>
      <c r="AN457" s="29"/>
      <c r="AO457" s="30"/>
      <c r="AP457" s="30"/>
      <c r="AQ457" s="31"/>
      <c r="AR457" s="28"/>
      <c r="AS457" s="28"/>
      <c r="AT457" t="s">
        <v>159</v>
      </c>
      <c r="AU457">
        <v>5</v>
      </c>
      <c r="AV457" t="s">
        <v>409</v>
      </c>
      <c r="AW457" t="s">
        <v>1006</v>
      </c>
      <c r="AX457" t="s">
        <v>1091</v>
      </c>
      <c r="AY457" s="20">
        <v>42011</v>
      </c>
      <c r="AZ457" s="20">
        <v>42011</v>
      </c>
      <c r="BA457" t="s">
        <v>405</v>
      </c>
      <c r="BB457" t="s">
        <v>406</v>
      </c>
      <c r="BC457" s="15">
        <v>42318</v>
      </c>
      <c r="BD457" t="s">
        <v>161</v>
      </c>
      <c r="BE457">
        <v>50</v>
      </c>
      <c r="BF457">
        <v>47</v>
      </c>
      <c r="BG457">
        <v>15.04</v>
      </c>
      <c r="BH457">
        <v>5.5</v>
      </c>
      <c r="BI457">
        <v>0.74</v>
      </c>
      <c r="BJ457">
        <v>0.28799999999999998</v>
      </c>
      <c r="BK457">
        <v>8.7999999999999995E-2</v>
      </c>
      <c r="BL457">
        <v>10</v>
      </c>
      <c r="BM457">
        <f t="shared" si="34"/>
        <v>76.59574468085107</v>
      </c>
      <c r="BN457">
        <v>0.13100000000000001</v>
      </c>
      <c r="BO457">
        <v>16.100000000000001</v>
      </c>
      <c r="BP457">
        <f t="shared" ref="BP457:BP520" si="38">(BH457*(BM457/100)*((100-BL457)/85))*(10000/9)</f>
        <v>4956.1952440550695</v>
      </c>
      <c r="BQ457">
        <f t="shared" si="37"/>
        <v>8021.3333333333321</v>
      </c>
      <c r="BR457">
        <f t="shared" si="35"/>
        <v>4.9561952440550696</v>
      </c>
      <c r="BS457">
        <f t="shared" si="35"/>
        <v>8.0213333333333328</v>
      </c>
      <c r="BT457">
        <f t="shared" si="36"/>
        <v>12.977528577388401</v>
      </c>
      <c r="BU457">
        <v>2.5112745098039215</v>
      </c>
      <c r="BV457">
        <v>0.14487508968761847</v>
      </c>
      <c r="BW457">
        <v>1.3882958652732875</v>
      </c>
      <c r="BX457">
        <v>0.62879172785166015</v>
      </c>
      <c r="BY457">
        <v>0.37402871388275266</v>
      </c>
      <c r="BZ457">
        <v>0.15177466703498838</v>
      </c>
      <c r="CA457">
        <v>7.0533651054874449</v>
      </c>
      <c r="CB457">
        <v>141.46699820846155</v>
      </c>
      <c r="CC457">
        <v>62.544783802982643</v>
      </c>
      <c r="CD457">
        <v>8.4784856959028314</v>
      </c>
      <c r="CE457">
        <v>3.3144736567688051</v>
      </c>
      <c r="CF457" s="25">
        <v>0.80445304937076478</v>
      </c>
      <c r="CG457" s="25">
        <v>5.5082284607938042E-2</v>
      </c>
      <c r="CH457" s="25">
        <v>1.2885426376638291</v>
      </c>
      <c r="CI457" s="25">
        <v>0.29139180387031471</v>
      </c>
      <c r="CJ457" s="25">
        <v>0.15141855983319222</v>
      </c>
      <c r="CK457" s="25">
        <v>12.410065281513008</v>
      </c>
      <c r="CL457" s="25">
        <v>84.294228695875503</v>
      </c>
      <c r="CM457" s="25">
        <v>3.8508550139784838</v>
      </c>
      <c r="CN457" s="25">
        <v>196.70829907096052</v>
      </c>
      <c r="CO457" s="25">
        <v>7.5911825536795083</v>
      </c>
      <c r="CP457" s="25">
        <v>0.99306930693069306</v>
      </c>
      <c r="CQ457" s="25">
        <v>0.23267326732673266</v>
      </c>
      <c r="CR457" s="25">
        <v>0.44315376780410709</v>
      </c>
      <c r="CS457" s="25">
        <v>0.14238925566100288</v>
      </c>
      <c r="CT457" s="25">
        <v>6.698933607323701E-2</v>
      </c>
      <c r="CU457" s="25">
        <v>13.98012529745886</v>
      </c>
      <c r="CV457" s="25">
        <v>11.221082660367605</v>
      </c>
      <c r="CW457" s="25">
        <v>2.1878201221943732</v>
      </c>
      <c r="CX457" s="25">
        <v>27.803031201661334</v>
      </c>
      <c r="CY457" s="25">
        <v>20.309784180823485</v>
      </c>
    </row>
    <row r="458" spans="1:103">
      <c r="A458" t="s">
        <v>177</v>
      </c>
      <c r="B458" t="s">
        <v>1090</v>
      </c>
      <c r="C458" t="s">
        <v>164</v>
      </c>
      <c r="D458" t="s">
        <v>174</v>
      </c>
      <c r="E458" t="s">
        <v>959</v>
      </c>
      <c r="F458" t="s">
        <v>220</v>
      </c>
      <c r="G458" t="s">
        <v>306</v>
      </c>
      <c r="H458">
        <v>11.31644</v>
      </c>
      <c r="I458">
        <v>7.9647800000000002</v>
      </c>
      <c r="J458">
        <v>681</v>
      </c>
      <c r="K458" t="s">
        <v>136</v>
      </c>
      <c r="L458" s="18">
        <v>0.7</v>
      </c>
      <c r="M458" t="s">
        <v>375</v>
      </c>
      <c r="N458" t="s">
        <v>373</v>
      </c>
      <c r="O458">
        <v>3000</v>
      </c>
      <c r="P458" t="s">
        <v>353</v>
      </c>
      <c r="Q458" t="s">
        <v>376</v>
      </c>
      <c r="R458">
        <v>3200</v>
      </c>
      <c r="S458" t="s">
        <v>334</v>
      </c>
      <c r="T458">
        <v>5000</v>
      </c>
      <c r="W458">
        <v>2015</v>
      </c>
      <c r="X458">
        <v>1</v>
      </c>
      <c r="Y458" s="20"/>
      <c r="Z458" s="24"/>
      <c r="AA458" s="25"/>
      <c r="AB458" s="26"/>
      <c r="AC458" s="25"/>
      <c r="AD458" s="27"/>
      <c r="AE458" s="27"/>
      <c r="AF458" s="27"/>
      <c r="AG458" s="25"/>
      <c r="AH458" s="25"/>
      <c r="AI458" s="25"/>
      <c r="AJ458" s="28"/>
      <c r="AK458" s="25"/>
      <c r="AL458" s="25"/>
      <c r="AM458" s="29"/>
      <c r="AN458" s="29"/>
      <c r="AO458" s="30"/>
      <c r="AP458" s="30"/>
      <c r="AQ458" s="31"/>
      <c r="AR458" s="28"/>
      <c r="AS458" s="28"/>
      <c r="AT458" t="s">
        <v>160</v>
      </c>
      <c r="AU458">
        <v>6</v>
      </c>
      <c r="AV458" t="s">
        <v>409</v>
      </c>
      <c r="AW458" t="s">
        <v>1006</v>
      </c>
      <c r="AX458" t="s">
        <v>1091</v>
      </c>
      <c r="AY458" s="20">
        <v>42011</v>
      </c>
      <c r="AZ458" s="20">
        <v>42011</v>
      </c>
      <c r="BA458" t="s">
        <v>405</v>
      </c>
      <c r="BB458" t="s">
        <v>406</v>
      </c>
      <c r="BC458" s="15">
        <v>42318</v>
      </c>
      <c r="BD458" t="s">
        <v>161</v>
      </c>
      <c r="BE458">
        <v>40</v>
      </c>
      <c r="BF458">
        <v>35</v>
      </c>
      <c r="BG458">
        <v>12.32</v>
      </c>
      <c r="BH458">
        <v>4.4800000000000004</v>
      </c>
      <c r="BI458">
        <v>0.94</v>
      </c>
      <c r="BJ458">
        <v>0.38300000000000001</v>
      </c>
      <c r="BK458">
        <v>0.1</v>
      </c>
      <c r="BL458">
        <v>10.5</v>
      </c>
      <c r="BM458">
        <f t="shared" si="34"/>
        <v>79.296066252587991</v>
      </c>
      <c r="BN458">
        <v>0.16</v>
      </c>
      <c r="BO458">
        <v>17.3</v>
      </c>
      <c r="BP458">
        <f t="shared" si="38"/>
        <v>4156.1504215212663</v>
      </c>
      <c r="BQ458">
        <f t="shared" si="37"/>
        <v>6570.6666666666661</v>
      </c>
      <c r="BR458">
        <f t="shared" si="35"/>
        <v>4.1561504215212661</v>
      </c>
      <c r="BS458">
        <f t="shared" si="35"/>
        <v>6.570666666666666</v>
      </c>
      <c r="BT458">
        <f t="shared" si="36"/>
        <v>10.726817088187932</v>
      </c>
      <c r="BU458">
        <v>3.3807654563297356</v>
      </c>
      <c r="BV458">
        <v>0.22204195622399711</v>
      </c>
      <c r="BW458">
        <v>1.8714509596564164</v>
      </c>
      <c r="BX458">
        <v>0.61218221630146497</v>
      </c>
      <c r="BY458">
        <v>0.34743528640367582</v>
      </c>
      <c r="BZ458">
        <v>0.1960396799253431</v>
      </c>
      <c r="CA458">
        <v>6.3079444678838321</v>
      </c>
      <c r="CB458">
        <v>125.33273211373015</v>
      </c>
      <c r="CC458">
        <v>68.638145898055413</v>
      </c>
      <c r="CD458">
        <v>8.6515446005307943</v>
      </c>
      <c r="CE458">
        <v>10.752813022017918</v>
      </c>
      <c r="CF458" s="25">
        <v>0.92794117647058827</v>
      </c>
      <c r="CG458" s="25">
        <v>6.2598039215686282E-2</v>
      </c>
      <c r="CH458" s="25">
        <v>1.1998701639136398</v>
      </c>
      <c r="CI458" s="25">
        <v>0.223181383993622</v>
      </c>
      <c r="CJ458" s="25">
        <v>7.9068406621720683E-2</v>
      </c>
      <c r="CK458" s="25">
        <v>11.56317397069669</v>
      </c>
      <c r="CL458" s="25">
        <v>73.269142309152855</v>
      </c>
      <c r="CM458" s="25">
        <v>8.0023998723271017</v>
      </c>
      <c r="CN458" s="25">
        <v>377.28617366655811</v>
      </c>
      <c r="CO458" s="25">
        <v>8.9533021688528418</v>
      </c>
      <c r="CP458" s="25">
        <v>0.83885819521178639</v>
      </c>
      <c r="CQ458" s="25">
        <v>0.2264732965009208</v>
      </c>
      <c r="CR458" s="25">
        <v>0.42312823327047799</v>
      </c>
      <c r="CS458" s="25">
        <v>0.14551712747781972</v>
      </c>
      <c r="CT458" s="25">
        <v>5.0080342629435969E-2</v>
      </c>
      <c r="CU458" s="25">
        <v>10.732915068069369</v>
      </c>
      <c r="CV458" s="25">
        <v>11.467576737779574</v>
      </c>
      <c r="CW458" s="25">
        <v>1.293442959276071</v>
      </c>
      <c r="CX458" s="25">
        <v>38.030282165848526</v>
      </c>
      <c r="CY458" s="25">
        <v>19.104017597207825</v>
      </c>
    </row>
    <row r="459" spans="1:103">
      <c r="A459" t="s">
        <v>177</v>
      </c>
      <c r="B459" t="s">
        <v>1090</v>
      </c>
      <c r="C459" t="s">
        <v>164</v>
      </c>
      <c r="D459" t="s">
        <v>174</v>
      </c>
      <c r="E459" t="s">
        <v>959</v>
      </c>
      <c r="F459" t="s">
        <v>221</v>
      </c>
      <c r="G459" t="s">
        <v>307</v>
      </c>
      <c r="H459">
        <v>11.32039</v>
      </c>
      <c r="I459">
        <v>7.9858500000000001</v>
      </c>
      <c r="J459">
        <v>679</v>
      </c>
      <c r="K459" t="s">
        <v>137</v>
      </c>
      <c r="L459" s="18">
        <v>0.6</v>
      </c>
      <c r="M459" t="s">
        <v>377</v>
      </c>
      <c r="N459" t="s">
        <v>373</v>
      </c>
      <c r="O459">
        <v>3000</v>
      </c>
      <c r="P459" t="s">
        <v>353</v>
      </c>
      <c r="Q459" t="s">
        <v>378</v>
      </c>
      <c r="R459">
        <v>2500</v>
      </c>
      <c r="S459" t="s">
        <v>334</v>
      </c>
      <c r="T459">
        <v>4000</v>
      </c>
      <c r="U459" t="s">
        <v>379</v>
      </c>
      <c r="V459">
        <v>4000</v>
      </c>
      <c r="W459">
        <v>2015</v>
      </c>
      <c r="X459">
        <v>1</v>
      </c>
      <c r="Y459" s="20">
        <v>42011</v>
      </c>
      <c r="Z459" s="24">
        <v>5.3</v>
      </c>
      <c r="AA459" s="25">
        <v>0.69737148317125341</v>
      </c>
      <c r="AB459" s="26">
        <v>3.2019473066336637E-2</v>
      </c>
      <c r="AC459" s="25">
        <v>2.4676799999999997</v>
      </c>
      <c r="AD459" s="27">
        <v>44</v>
      </c>
      <c r="AE459" s="27">
        <v>36</v>
      </c>
      <c r="AF459" s="27">
        <v>20</v>
      </c>
      <c r="AG459" s="25">
        <v>1.3266125514173415</v>
      </c>
      <c r="AH459" s="25">
        <v>0.70891400617910283</v>
      </c>
      <c r="AI459" s="25">
        <v>6.1623532925903515E-2</v>
      </c>
      <c r="AJ459" s="28">
        <v>6.4688294078373537E-2</v>
      </c>
      <c r="AK459" s="25">
        <v>0.17</v>
      </c>
      <c r="AL459" s="25">
        <f t="shared" si="32"/>
        <v>2.3318383846007213</v>
      </c>
      <c r="AM459" s="29">
        <v>5.298333590182418</v>
      </c>
      <c r="AN459" s="29">
        <v>2.5010139245640111</v>
      </c>
      <c r="AO459" s="30">
        <v>15.676048359892693</v>
      </c>
      <c r="AP459" s="30">
        <v>101.52809832257148</v>
      </c>
      <c r="AQ459" s="31">
        <v>1.6720584650374868</v>
      </c>
      <c r="AR459" s="28">
        <v>8.0864200000000004E-3</v>
      </c>
      <c r="AS459" s="28">
        <v>7.8798599999999999</v>
      </c>
      <c r="AT459" t="s">
        <v>155</v>
      </c>
      <c r="AU459">
        <v>1</v>
      </c>
      <c r="AV459" t="s">
        <v>409</v>
      </c>
      <c r="AW459" t="s">
        <v>1006</v>
      </c>
      <c r="AX459" t="s">
        <v>1091</v>
      </c>
      <c r="AY459" s="20">
        <v>42011</v>
      </c>
      <c r="AZ459" s="20">
        <v>42011</v>
      </c>
      <c r="BA459" t="s">
        <v>405</v>
      </c>
      <c r="BB459" t="s">
        <v>406</v>
      </c>
      <c r="BC459" s="15">
        <v>42318</v>
      </c>
      <c r="BD459" t="s">
        <v>161</v>
      </c>
      <c r="BE459">
        <v>45</v>
      </c>
      <c r="BF459">
        <v>33</v>
      </c>
      <c r="BG459">
        <v>10.3</v>
      </c>
      <c r="BH459">
        <v>3.8</v>
      </c>
      <c r="BI459">
        <v>0.56000000000000005</v>
      </c>
      <c r="BJ459">
        <v>0.39100000000000001</v>
      </c>
      <c r="BK459">
        <v>5.8999999999999997E-2</v>
      </c>
      <c r="BL459">
        <v>8.3000000000000007</v>
      </c>
      <c r="BM459">
        <f t="shared" si="34"/>
        <v>86.8888888888889</v>
      </c>
      <c r="BN459">
        <v>0.14699999999999999</v>
      </c>
      <c r="BO459">
        <v>18.8</v>
      </c>
      <c r="BP459">
        <f t="shared" si="38"/>
        <v>3957.8172839506178</v>
      </c>
      <c r="BQ459">
        <f t="shared" si="37"/>
        <v>5493.333333333333</v>
      </c>
      <c r="BR459">
        <f t="shared" si="35"/>
        <v>3.9578172839506176</v>
      </c>
      <c r="BS459">
        <f t="shared" si="35"/>
        <v>5.4933333333333332</v>
      </c>
      <c r="BT459">
        <f t="shared" si="36"/>
        <v>9.4511506172839503</v>
      </c>
      <c r="BU459">
        <v>2.5209143968871595</v>
      </c>
      <c r="BV459">
        <v>0.19841618789661025</v>
      </c>
      <c r="BW459">
        <v>2.3238246079939366</v>
      </c>
      <c r="BX459">
        <v>0.46514737611698626</v>
      </c>
      <c r="BY459">
        <v>0.2245909323187123</v>
      </c>
      <c r="BZ459">
        <v>0.164580994254729</v>
      </c>
      <c r="CA459">
        <v>5.2944594698195537</v>
      </c>
      <c r="CB459">
        <v>129.6301213862086</v>
      </c>
      <c r="CC459">
        <v>43.742240051288952</v>
      </c>
      <c r="CD459">
        <v>10.539870783745082</v>
      </c>
      <c r="CE459">
        <v>2.4995192642468669</v>
      </c>
      <c r="CF459" s="25">
        <v>0.64068627450980398</v>
      </c>
      <c r="CG459" s="25">
        <v>4.2838235294117649E-2</v>
      </c>
      <c r="CH459" s="25">
        <v>1.0169048654177371</v>
      </c>
      <c r="CI459" s="25">
        <v>0.27042893735418388</v>
      </c>
      <c r="CJ459" s="25">
        <v>0.11977837031725509</v>
      </c>
      <c r="CK459" s="25">
        <v>9.079579134726977</v>
      </c>
      <c r="CL459" s="25">
        <v>88.867318458030638</v>
      </c>
      <c r="CM459" s="25">
        <v>3.8007957528434719</v>
      </c>
      <c r="CN459" s="25">
        <v>194.15118589093359</v>
      </c>
      <c r="CO459" s="25">
        <v>10.074286955548018</v>
      </c>
      <c r="CP459" s="25">
        <v>0.46202290076335872</v>
      </c>
      <c r="CQ459" s="25">
        <v>0.22433206106870227</v>
      </c>
      <c r="CR459" s="25">
        <v>0.55229472515549427</v>
      </c>
      <c r="CS459" s="25">
        <v>0.18154079569729292</v>
      </c>
      <c r="CT459" s="25">
        <v>5.0950282939199287E-2</v>
      </c>
      <c r="CU459" s="25">
        <v>8.8679811790442677</v>
      </c>
      <c r="CV459" s="25">
        <v>14.701205690970594</v>
      </c>
      <c r="CW459" s="25">
        <v>1.2825575482326586</v>
      </c>
      <c r="CX459" s="25">
        <v>47.247514960781594</v>
      </c>
      <c r="CY459" s="25">
        <v>12.434299403676746</v>
      </c>
    </row>
    <row r="460" spans="1:103">
      <c r="A460" t="s">
        <v>177</v>
      </c>
      <c r="B460" t="s">
        <v>1090</v>
      </c>
      <c r="C460" t="s">
        <v>164</v>
      </c>
      <c r="D460" t="s">
        <v>174</v>
      </c>
      <c r="E460" t="s">
        <v>959</v>
      </c>
      <c r="F460" t="s">
        <v>221</v>
      </c>
      <c r="G460" t="s">
        <v>307</v>
      </c>
      <c r="H460">
        <v>11.32039</v>
      </c>
      <c r="I460">
        <v>7.9858500000000001</v>
      </c>
      <c r="J460">
        <v>679</v>
      </c>
      <c r="K460" t="s">
        <v>137</v>
      </c>
      <c r="L460" s="18">
        <v>0.6</v>
      </c>
      <c r="M460" t="s">
        <v>377</v>
      </c>
      <c r="N460" t="s">
        <v>373</v>
      </c>
      <c r="O460">
        <v>3000</v>
      </c>
      <c r="P460" t="s">
        <v>353</v>
      </c>
      <c r="Q460" t="s">
        <v>378</v>
      </c>
      <c r="R460">
        <v>2500</v>
      </c>
      <c r="S460" t="s">
        <v>334</v>
      </c>
      <c r="T460">
        <v>4000</v>
      </c>
      <c r="U460" t="s">
        <v>379</v>
      </c>
      <c r="V460">
        <v>4000</v>
      </c>
      <c r="W460">
        <v>2015</v>
      </c>
      <c r="X460">
        <v>1</v>
      </c>
      <c r="Y460" s="20"/>
      <c r="Z460" s="24"/>
      <c r="AA460" s="25"/>
      <c r="AB460" s="26"/>
      <c r="AC460" s="25"/>
      <c r="AD460" s="27"/>
      <c r="AE460" s="27"/>
      <c r="AF460" s="27"/>
      <c r="AG460" s="25"/>
      <c r="AH460" s="25"/>
      <c r="AI460" s="25"/>
      <c r="AJ460" s="28"/>
      <c r="AK460" s="25"/>
      <c r="AL460" s="25"/>
      <c r="AM460" s="29"/>
      <c r="AN460" s="29"/>
      <c r="AO460" s="30"/>
      <c r="AP460" s="30"/>
      <c r="AQ460" s="31"/>
      <c r="AR460" s="28"/>
      <c r="AS460" s="28"/>
      <c r="AT460" t="s">
        <v>156</v>
      </c>
      <c r="AU460">
        <v>2</v>
      </c>
      <c r="AV460" t="s">
        <v>409</v>
      </c>
      <c r="AW460" t="s">
        <v>1006</v>
      </c>
      <c r="AX460" t="s">
        <v>1091</v>
      </c>
      <c r="AY460" s="20">
        <v>42011</v>
      </c>
      <c r="AZ460" s="20">
        <v>42011</v>
      </c>
      <c r="BA460" t="s">
        <v>405</v>
      </c>
      <c r="BB460" t="s">
        <v>406</v>
      </c>
      <c r="BC460" s="15">
        <v>42318</v>
      </c>
      <c r="BD460" t="s">
        <v>161</v>
      </c>
      <c r="BE460">
        <v>45</v>
      </c>
      <c r="BF460">
        <v>38</v>
      </c>
      <c r="BG460">
        <v>11.04</v>
      </c>
      <c r="BH460">
        <v>5.2</v>
      </c>
      <c r="BI460">
        <v>1.06</v>
      </c>
      <c r="BJ460">
        <v>0.53100000000000003</v>
      </c>
      <c r="BK460">
        <v>0.121</v>
      </c>
      <c r="BL460">
        <v>11.4</v>
      </c>
      <c r="BM460">
        <f t="shared" si="34"/>
        <v>81.441717791411037</v>
      </c>
      <c r="BN460">
        <v>0.13</v>
      </c>
      <c r="BO460">
        <v>28</v>
      </c>
      <c r="BP460">
        <f t="shared" si="38"/>
        <v>4904.8141465175022</v>
      </c>
      <c r="BQ460">
        <f t="shared" si="37"/>
        <v>5887.9999999999991</v>
      </c>
      <c r="BR460">
        <f t="shared" si="35"/>
        <v>4.9048141465175021</v>
      </c>
      <c r="BS460">
        <f t="shared" si="35"/>
        <v>5.887999999999999</v>
      </c>
      <c r="BT460">
        <f t="shared" si="36"/>
        <v>10.7928141465175</v>
      </c>
      <c r="BU460">
        <v>2.6487130600571973</v>
      </c>
      <c r="BV460">
        <v>0.24299820988562232</v>
      </c>
      <c r="BW460">
        <v>2.4939266200727568</v>
      </c>
      <c r="BX460">
        <v>0.49627996692670495</v>
      </c>
      <c r="BY460">
        <v>0.20967133269382746</v>
      </c>
      <c r="BZ460">
        <v>0.16174520341358614</v>
      </c>
      <c r="CA460">
        <v>4.5466797813574846</v>
      </c>
      <c r="CB460">
        <v>119.86239608523198</v>
      </c>
      <c r="CC460">
        <v>38.382561615050768</v>
      </c>
      <c r="CD460">
        <v>9.434302145148532</v>
      </c>
      <c r="CE460">
        <v>2.8398664750238991</v>
      </c>
      <c r="CF460" s="25">
        <v>0.32320754716981137</v>
      </c>
      <c r="CG460" s="25">
        <v>3.0570754716981136E-2</v>
      </c>
      <c r="CH460" s="25">
        <v>0.84440035398455393</v>
      </c>
      <c r="CI460" s="25">
        <v>0.39057995102513138</v>
      </c>
      <c r="CJ460" s="25">
        <v>0.16957881831796506</v>
      </c>
      <c r="CK460" s="25">
        <v>13.13655153642744</v>
      </c>
      <c r="CL460" s="25">
        <v>117.0158441282336</v>
      </c>
      <c r="CM460" s="25">
        <v>3.7971393836728673</v>
      </c>
      <c r="CN460" s="25">
        <v>132.77258830440667</v>
      </c>
      <c r="CO460" s="25">
        <v>10.147095252817582</v>
      </c>
      <c r="CP460" s="25">
        <v>1.1502463054187193</v>
      </c>
      <c r="CQ460" s="25">
        <v>0.12192118226600986</v>
      </c>
      <c r="CR460" s="25">
        <v>0.3914223104107874</v>
      </c>
      <c r="CS460" s="25">
        <v>0.2522224802381236</v>
      </c>
      <c r="CT460" s="25">
        <v>5.9127704773235555E-2</v>
      </c>
      <c r="CU460" s="25">
        <v>15.67620535679186</v>
      </c>
      <c r="CV460" s="25">
        <v>14.479003167118773</v>
      </c>
      <c r="CW460" s="25">
        <v>2.1835532862661542</v>
      </c>
      <c r="CX460" s="25">
        <v>37.140251183907658</v>
      </c>
      <c r="CY460" s="25">
        <v>15.44315150410652</v>
      </c>
    </row>
    <row r="461" spans="1:103">
      <c r="A461" t="s">
        <v>177</v>
      </c>
      <c r="B461" t="s">
        <v>1090</v>
      </c>
      <c r="C461" t="s">
        <v>164</v>
      </c>
      <c r="D461" t="s">
        <v>174</v>
      </c>
      <c r="E461" t="s">
        <v>959</v>
      </c>
      <c r="F461" t="s">
        <v>221</v>
      </c>
      <c r="G461" t="s">
        <v>307</v>
      </c>
      <c r="H461">
        <v>11.32039</v>
      </c>
      <c r="I461">
        <v>7.9858500000000001</v>
      </c>
      <c r="J461">
        <v>679</v>
      </c>
      <c r="K461" t="s">
        <v>137</v>
      </c>
      <c r="L461" s="18">
        <v>0.6</v>
      </c>
      <c r="M461" t="s">
        <v>377</v>
      </c>
      <c r="N461" t="s">
        <v>373</v>
      </c>
      <c r="O461">
        <v>3000</v>
      </c>
      <c r="P461" t="s">
        <v>353</v>
      </c>
      <c r="Q461" t="s">
        <v>378</v>
      </c>
      <c r="R461">
        <v>2500</v>
      </c>
      <c r="S461" t="s">
        <v>334</v>
      </c>
      <c r="T461">
        <v>4000</v>
      </c>
      <c r="U461" t="s">
        <v>379</v>
      </c>
      <c r="V461">
        <v>4000</v>
      </c>
      <c r="W461">
        <v>2015</v>
      </c>
      <c r="X461">
        <v>1</v>
      </c>
      <c r="Y461" s="20"/>
      <c r="Z461" s="24"/>
      <c r="AA461" s="25"/>
      <c r="AB461" s="26"/>
      <c r="AC461" s="25"/>
      <c r="AD461" s="27"/>
      <c r="AE461" s="27"/>
      <c r="AF461" s="27"/>
      <c r="AG461" s="25"/>
      <c r="AH461" s="25"/>
      <c r="AI461" s="25"/>
      <c r="AJ461" s="28"/>
      <c r="AK461" s="25"/>
      <c r="AL461" s="25"/>
      <c r="AM461" s="29"/>
      <c r="AN461" s="29"/>
      <c r="AO461" s="30"/>
      <c r="AP461" s="30"/>
      <c r="AQ461" s="31"/>
      <c r="AR461" s="28"/>
      <c r="AS461" s="28"/>
      <c r="AT461" t="s">
        <v>157</v>
      </c>
      <c r="AU461">
        <v>3</v>
      </c>
      <c r="AV461" t="s">
        <v>409</v>
      </c>
      <c r="AW461" t="s">
        <v>1006</v>
      </c>
      <c r="AX461" t="s">
        <v>1091</v>
      </c>
      <c r="AY461" s="20">
        <v>42011</v>
      </c>
      <c r="AZ461" s="20">
        <v>42011</v>
      </c>
      <c r="BA461" t="s">
        <v>405</v>
      </c>
      <c r="BB461" t="s">
        <v>406</v>
      </c>
      <c r="BC461" s="15">
        <v>42318</v>
      </c>
      <c r="BD461" t="s">
        <v>161</v>
      </c>
      <c r="BE461">
        <v>40</v>
      </c>
      <c r="BF461">
        <v>36</v>
      </c>
      <c r="BG461">
        <v>13.36</v>
      </c>
      <c r="BH461">
        <v>7.24</v>
      </c>
      <c r="BI461">
        <v>1.24</v>
      </c>
      <c r="BJ461">
        <v>0.42099999999999999</v>
      </c>
      <c r="BK461">
        <v>9.7000000000000003E-2</v>
      </c>
      <c r="BL461">
        <v>9.5</v>
      </c>
      <c r="BM461">
        <f t="shared" si="34"/>
        <v>81.274131274131264</v>
      </c>
      <c r="BN461">
        <v>0.122</v>
      </c>
      <c r="BO461">
        <v>22.3</v>
      </c>
      <c r="BP461">
        <f t="shared" si="38"/>
        <v>6961.1027834557235</v>
      </c>
      <c r="BQ461">
        <f t="shared" si="37"/>
        <v>7125.333333333333</v>
      </c>
      <c r="BR461">
        <f t="shared" si="35"/>
        <v>6.9611027834557238</v>
      </c>
      <c r="BS461">
        <f t="shared" si="35"/>
        <v>7.1253333333333329</v>
      </c>
      <c r="BT461">
        <f t="shared" si="36"/>
        <v>14.086436116789056</v>
      </c>
      <c r="BU461">
        <v>2.9690265486725664</v>
      </c>
      <c r="BV461">
        <v>0.24149232911908927</v>
      </c>
      <c r="BW461">
        <v>2.43378227831642</v>
      </c>
      <c r="BX461">
        <v>0.44903167703696789</v>
      </c>
      <c r="BY461">
        <v>0.22534257073713712</v>
      </c>
      <c r="BZ461">
        <v>0.19215070261183789</v>
      </c>
      <c r="CA461">
        <v>6.7760715036653218</v>
      </c>
      <c r="CB461">
        <v>147.35906365023092</v>
      </c>
      <c r="CC461">
        <v>43.940943480277895</v>
      </c>
      <c r="CD461">
        <v>13.628242471650656</v>
      </c>
      <c r="CE461">
        <v>3.3327656558946122</v>
      </c>
      <c r="CF461" s="25">
        <v>0.57975167144221584</v>
      </c>
      <c r="CG461" s="25">
        <v>4.4727793696275067E-2</v>
      </c>
      <c r="CH461" s="25">
        <v>0.91714231268045687</v>
      </c>
      <c r="CI461" s="25">
        <v>0.6163693425886444</v>
      </c>
      <c r="CJ461" s="25">
        <v>0.27095116329611985</v>
      </c>
      <c r="CK461" s="25">
        <v>12.693138013897261</v>
      </c>
      <c r="CL461" s="25">
        <v>83.008214729426442</v>
      </c>
      <c r="CM461" s="25">
        <v>3.7989666884773294</v>
      </c>
      <c r="CN461" s="25">
        <v>194.68966761185709</v>
      </c>
      <c r="CO461" s="25">
        <v>13.970972369965361</v>
      </c>
      <c r="CP461" s="25">
        <v>1.1252345215759849</v>
      </c>
      <c r="CQ461" s="25">
        <v>0.11561913696060039</v>
      </c>
      <c r="CR461" s="25">
        <v>0.42843017264408861</v>
      </c>
      <c r="CS461" s="25">
        <v>0.25698375905036835</v>
      </c>
      <c r="CT461" s="25">
        <v>4.8537270300497259E-2</v>
      </c>
      <c r="CU461" s="25">
        <v>15.972129750014954</v>
      </c>
      <c r="CV461" s="25">
        <v>8.0771134703978227</v>
      </c>
      <c r="CW461" s="25">
        <v>1.2870175099006309</v>
      </c>
      <c r="CX461" s="25">
        <v>28.272630337705287</v>
      </c>
      <c r="CY461" s="25">
        <v>12.477538398125699</v>
      </c>
    </row>
    <row r="462" spans="1:103">
      <c r="A462" t="s">
        <v>177</v>
      </c>
      <c r="B462" t="s">
        <v>1090</v>
      </c>
      <c r="C462" t="s">
        <v>164</v>
      </c>
      <c r="D462" t="s">
        <v>174</v>
      </c>
      <c r="E462" t="s">
        <v>959</v>
      </c>
      <c r="F462" t="s">
        <v>221</v>
      </c>
      <c r="G462" t="s">
        <v>307</v>
      </c>
      <c r="H462">
        <v>11.32039</v>
      </c>
      <c r="I462">
        <v>7.9858500000000001</v>
      </c>
      <c r="J462">
        <v>679</v>
      </c>
      <c r="K462" t="s">
        <v>137</v>
      </c>
      <c r="L462" s="18">
        <v>0.6</v>
      </c>
      <c r="M462" t="s">
        <v>377</v>
      </c>
      <c r="N462" t="s">
        <v>373</v>
      </c>
      <c r="O462">
        <v>3000</v>
      </c>
      <c r="P462" t="s">
        <v>353</v>
      </c>
      <c r="Q462" t="s">
        <v>378</v>
      </c>
      <c r="R462">
        <v>2500</v>
      </c>
      <c r="S462" t="s">
        <v>334</v>
      </c>
      <c r="T462">
        <v>4000</v>
      </c>
      <c r="U462" t="s">
        <v>379</v>
      </c>
      <c r="V462">
        <v>4000</v>
      </c>
      <c r="W462">
        <v>2015</v>
      </c>
      <c r="X462">
        <v>1</v>
      </c>
      <c r="Y462" s="20"/>
      <c r="Z462" s="24"/>
      <c r="AA462" s="25"/>
      <c r="AB462" s="26"/>
      <c r="AC462" s="25"/>
      <c r="AD462" s="27"/>
      <c r="AE462" s="27"/>
      <c r="AF462" s="27"/>
      <c r="AG462" s="25"/>
      <c r="AH462" s="25"/>
      <c r="AI462" s="25"/>
      <c r="AJ462" s="28"/>
      <c r="AK462" s="25"/>
      <c r="AL462" s="25"/>
      <c r="AM462" s="29"/>
      <c r="AN462" s="29"/>
      <c r="AO462" s="30"/>
      <c r="AP462" s="30"/>
      <c r="AQ462" s="31"/>
      <c r="AR462" s="28"/>
      <c r="AS462" s="28"/>
      <c r="AT462" t="s">
        <v>158</v>
      </c>
      <c r="AU462">
        <v>4</v>
      </c>
      <c r="AV462" t="s">
        <v>409</v>
      </c>
      <c r="AW462" t="s">
        <v>1006</v>
      </c>
      <c r="AX462" t="s">
        <v>1091</v>
      </c>
      <c r="AY462" s="20">
        <v>42011</v>
      </c>
      <c r="AZ462" s="20">
        <v>42011</v>
      </c>
      <c r="BA462" t="s">
        <v>405</v>
      </c>
      <c r="BB462" t="s">
        <v>406</v>
      </c>
      <c r="BC462" s="15">
        <v>42318</v>
      </c>
      <c r="BD462" t="s">
        <v>161</v>
      </c>
      <c r="BE462">
        <v>40</v>
      </c>
      <c r="BF462">
        <v>38</v>
      </c>
      <c r="BG462">
        <v>11.94</v>
      </c>
      <c r="BH462">
        <v>6.4</v>
      </c>
      <c r="BI462">
        <v>1.06</v>
      </c>
      <c r="BJ462">
        <v>0.58199999999999996</v>
      </c>
      <c r="BK462">
        <v>0.14499999999999999</v>
      </c>
      <c r="BL462">
        <v>10.4</v>
      </c>
      <c r="BM462">
        <f t="shared" si="34"/>
        <v>80.055020632737268</v>
      </c>
      <c r="BN462">
        <v>0.83</v>
      </c>
      <c r="BO462">
        <v>23.5</v>
      </c>
      <c r="BP462">
        <f t="shared" si="38"/>
        <v>6000.8824877956686</v>
      </c>
      <c r="BQ462">
        <f t="shared" si="37"/>
        <v>6367.9999999999991</v>
      </c>
      <c r="BR462">
        <f t="shared" si="35"/>
        <v>6.0008824877956686</v>
      </c>
      <c r="BS462">
        <f t="shared" si="35"/>
        <v>6.3679999999999994</v>
      </c>
      <c r="BT462">
        <f t="shared" si="36"/>
        <v>12.368882487795668</v>
      </c>
      <c r="BU462">
        <v>3.0320388349514569</v>
      </c>
      <c r="BV462">
        <v>0.27222950181056127</v>
      </c>
      <c r="BW462">
        <v>2.223244441760019</v>
      </c>
      <c r="BX462">
        <v>0.62688797550234365</v>
      </c>
      <c r="BY462">
        <v>0.30187771982257033</v>
      </c>
      <c r="BZ462">
        <v>0.19653755832047975</v>
      </c>
      <c r="CA462">
        <v>5.3302078722044257</v>
      </c>
      <c r="CB462">
        <v>121.45587436118123</v>
      </c>
      <c r="CC462">
        <v>90.958240648735327</v>
      </c>
      <c r="CD462">
        <v>12.019349381372791</v>
      </c>
      <c r="CE462">
        <v>3.0178986164489361</v>
      </c>
      <c r="CF462" s="25">
        <v>0.81915933528836771</v>
      </c>
      <c r="CG462" s="25">
        <v>0.10542521994134897</v>
      </c>
      <c r="CH462" s="25">
        <v>1.1466064944014023</v>
      </c>
      <c r="CI462" s="25">
        <v>0.51046910589956362</v>
      </c>
      <c r="CJ462" s="25">
        <v>0.22668821922719362</v>
      </c>
      <c r="CK462" s="25">
        <v>9.9542909222057681</v>
      </c>
      <c r="CL462" s="25">
        <v>43.66740514240869</v>
      </c>
      <c r="CM462" s="25">
        <v>7.8257634068150832</v>
      </c>
      <c r="CN462" s="25">
        <v>132.45403602920416</v>
      </c>
      <c r="CO462" s="25">
        <v>11.395578368699267</v>
      </c>
      <c r="CP462" s="25">
        <v>1.0275049115913555</v>
      </c>
      <c r="CQ462" s="25">
        <v>0.14553045186640473</v>
      </c>
      <c r="CR462" s="25">
        <v>0.51164389914807984</v>
      </c>
      <c r="CS462" s="25">
        <v>0.25420555624982383</v>
      </c>
      <c r="CT462" s="25">
        <v>4.8012543054005395E-2</v>
      </c>
      <c r="CU462" s="25">
        <v>17.528142092087482</v>
      </c>
      <c r="CV462" s="25">
        <v>4.7004693494720424</v>
      </c>
      <c r="CW462" s="25">
        <v>2.2007212727920797</v>
      </c>
      <c r="CX462" s="25">
        <v>46.899253179743901</v>
      </c>
      <c r="CY462" s="25">
        <v>13.95146987399316</v>
      </c>
    </row>
    <row r="463" spans="1:103">
      <c r="A463" t="s">
        <v>177</v>
      </c>
      <c r="B463" t="s">
        <v>1090</v>
      </c>
      <c r="C463" t="s">
        <v>164</v>
      </c>
      <c r="D463" t="s">
        <v>174</v>
      </c>
      <c r="E463" t="s">
        <v>959</v>
      </c>
      <c r="F463" t="s">
        <v>221</v>
      </c>
      <c r="G463" t="s">
        <v>307</v>
      </c>
      <c r="H463">
        <v>11.32039</v>
      </c>
      <c r="I463">
        <v>7.9858500000000001</v>
      </c>
      <c r="J463">
        <v>679</v>
      </c>
      <c r="K463" t="s">
        <v>137</v>
      </c>
      <c r="L463" s="18">
        <v>0.6</v>
      </c>
      <c r="M463" t="s">
        <v>377</v>
      </c>
      <c r="N463" t="s">
        <v>373</v>
      </c>
      <c r="O463">
        <v>3000</v>
      </c>
      <c r="P463" t="s">
        <v>353</v>
      </c>
      <c r="Q463" t="s">
        <v>378</v>
      </c>
      <c r="R463">
        <v>2500</v>
      </c>
      <c r="S463" t="s">
        <v>334</v>
      </c>
      <c r="T463">
        <v>4000</v>
      </c>
      <c r="U463" t="s">
        <v>379</v>
      </c>
      <c r="V463">
        <v>4000</v>
      </c>
      <c r="W463">
        <v>2015</v>
      </c>
      <c r="X463">
        <v>1</v>
      </c>
      <c r="Y463" s="20"/>
      <c r="Z463" s="24"/>
      <c r="AA463" s="25"/>
      <c r="AB463" s="26"/>
      <c r="AC463" s="25"/>
      <c r="AD463" s="27"/>
      <c r="AE463" s="27"/>
      <c r="AF463" s="27"/>
      <c r="AG463" s="25"/>
      <c r="AH463" s="25"/>
      <c r="AI463" s="25"/>
      <c r="AJ463" s="28"/>
      <c r="AK463" s="25"/>
      <c r="AL463" s="25"/>
      <c r="AM463" s="29"/>
      <c r="AN463" s="29"/>
      <c r="AO463" s="30"/>
      <c r="AP463" s="30"/>
      <c r="AQ463" s="31"/>
      <c r="AR463" s="28"/>
      <c r="AS463" s="28"/>
      <c r="AT463" t="s">
        <v>159</v>
      </c>
      <c r="AU463">
        <v>5</v>
      </c>
      <c r="AV463" t="s">
        <v>409</v>
      </c>
      <c r="AW463" t="s">
        <v>1006</v>
      </c>
      <c r="AX463" t="s">
        <v>1091</v>
      </c>
      <c r="AY463" s="20">
        <v>42011</v>
      </c>
      <c r="AZ463" s="20">
        <v>42011</v>
      </c>
      <c r="BA463" t="s">
        <v>405</v>
      </c>
      <c r="BB463" t="s">
        <v>406</v>
      </c>
      <c r="BC463" s="15">
        <v>42318</v>
      </c>
      <c r="BD463" t="s">
        <v>161</v>
      </c>
      <c r="BE463">
        <v>41</v>
      </c>
      <c r="BF463">
        <v>40</v>
      </c>
      <c r="BG463">
        <v>13.14</v>
      </c>
      <c r="BH463">
        <v>6.88</v>
      </c>
      <c r="BI463">
        <v>1.1000000000000001</v>
      </c>
      <c r="BJ463">
        <v>0.54600000000000004</v>
      </c>
      <c r="BK463">
        <v>0.13200000000000001</v>
      </c>
      <c r="BL463">
        <v>10</v>
      </c>
      <c r="BM463">
        <f t="shared" si="34"/>
        <v>80.530973451327441</v>
      </c>
      <c r="BN463">
        <v>0.23599999999999999</v>
      </c>
      <c r="BO463">
        <v>24</v>
      </c>
      <c r="BP463">
        <f t="shared" si="38"/>
        <v>6518.2717334721501</v>
      </c>
      <c r="BQ463">
        <f t="shared" si="37"/>
        <v>7008</v>
      </c>
      <c r="BR463">
        <f t="shared" si="35"/>
        <v>6.5182717334721501</v>
      </c>
      <c r="BS463">
        <f t="shared" si="35"/>
        <v>7.008</v>
      </c>
      <c r="BT463">
        <f t="shared" si="36"/>
        <v>13.52627173347215</v>
      </c>
      <c r="CF463" s="25"/>
      <c r="CG463" s="25"/>
      <c r="CH463" s="25"/>
      <c r="CI463" s="25"/>
      <c r="CJ463" s="25"/>
      <c r="CK463" s="25"/>
      <c r="CL463" s="25"/>
      <c r="CM463" s="25"/>
      <c r="CN463" s="25"/>
      <c r="CO463" s="25"/>
      <c r="CP463" s="25"/>
      <c r="CQ463" s="25"/>
      <c r="CR463" s="25"/>
      <c r="CS463" s="25"/>
      <c r="CT463" s="25"/>
      <c r="CU463" s="25"/>
      <c r="CV463" s="25"/>
      <c r="CW463" s="25"/>
      <c r="CX463" s="25"/>
      <c r="CY463" s="25"/>
    </row>
    <row r="464" spans="1:103">
      <c r="A464" t="s">
        <v>177</v>
      </c>
      <c r="B464" t="s">
        <v>1090</v>
      </c>
      <c r="C464" t="s">
        <v>164</v>
      </c>
      <c r="D464" t="s">
        <v>174</v>
      </c>
      <c r="E464" t="s">
        <v>959</v>
      </c>
      <c r="F464" t="s">
        <v>221</v>
      </c>
      <c r="G464" t="s">
        <v>307</v>
      </c>
      <c r="H464">
        <v>11.32039</v>
      </c>
      <c r="I464">
        <v>7.9858500000000001</v>
      </c>
      <c r="J464">
        <v>679</v>
      </c>
      <c r="K464" t="s">
        <v>137</v>
      </c>
      <c r="L464" s="18">
        <v>0.6</v>
      </c>
      <c r="M464" t="s">
        <v>377</v>
      </c>
      <c r="N464" t="s">
        <v>373</v>
      </c>
      <c r="O464">
        <v>3000</v>
      </c>
      <c r="P464" t="s">
        <v>353</v>
      </c>
      <c r="Q464" t="s">
        <v>378</v>
      </c>
      <c r="R464">
        <v>2500</v>
      </c>
      <c r="S464" t="s">
        <v>334</v>
      </c>
      <c r="T464">
        <v>4000</v>
      </c>
      <c r="U464" t="s">
        <v>379</v>
      </c>
      <c r="V464">
        <v>4000</v>
      </c>
      <c r="W464">
        <v>2015</v>
      </c>
      <c r="X464">
        <v>1</v>
      </c>
      <c r="Y464" s="20"/>
      <c r="Z464" s="24"/>
      <c r="AA464" s="25"/>
      <c r="AB464" s="26"/>
      <c r="AC464" s="25"/>
      <c r="AD464" s="27"/>
      <c r="AE464" s="27"/>
      <c r="AF464" s="27"/>
      <c r="AG464" s="25"/>
      <c r="AH464" s="25"/>
      <c r="AI464" s="25"/>
      <c r="AJ464" s="28"/>
      <c r="AK464" s="25"/>
      <c r="AL464" s="25"/>
      <c r="AM464" s="29"/>
      <c r="AN464" s="29"/>
      <c r="AO464" s="30"/>
      <c r="AP464" s="30"/>
      <c r="AQ464" s="31"/>
      <c r="AR464" s="28"/>
      <c r="AS464" s="28"/>
      <c r="AT464" t="s">
        <v>160</v>
      </c>
      <c r="AU464">
        <v>6</v>
      </c>
      <c r="AV464" t="s">
        <v>409</v>
      </c>
      <c r="AW464" t="s">
        <v>1006</v>
      </c>
      <c r="AX464" t="s">
        <v>1091</v>
      </c>
      <c r="AY464" s="20">
        <v>42011</v>
      </c>
      <c r="AZ464" s="20">
        <v>42011</v>
      </c>
      <c r="BA464" t="s">
        <v>405</v>
      </c>
      <c r="BB464" t="s">
        <v>406</v>
      </c>
      <c r="BC464" s="15">
        <v>42318</v>
      </c>
      <c r="BD464" t="s">
        <v>161</v>
      </c>
      <c r="BE464">
        <v>43</v>
      </c>
      <c r="BF464">
        <v>50</v>
      </c>
      <c r="BG464">
        <v>16.52</v>
      </c>
      <c r="BH464">
        <v>9.14</v>
      </c>
      <c r="BI464">
        <v>1.4</v>
      </c>
      <c r="BJ464">
        <v>0.68100000000000005</v>
      </c>
      <c r="BK464">
        <v>0.14000000000000001</v>
      </c>
      <c r="BL464">
        <v>11.2</v>
      </c>
      <c r="BM464">
        <f t="shared" si="34"/>
        <v>82.947624847746653</v>
      </c>
      <c r="BN464">
        <v>8.6999999999999994E-2</v>
      </c>
      <c r="BO464">
        <v>24.3</v>
      </c>
      <c r="BP464">
        <f t="shared" si="38"/>
        <v>8800.3851830622625</v>
      </c>
      <c r="BQ464">
        <f t="shared" si="37"/>
        <v>8810.6666666666661</v>
      </c>
      <c r="BR464">
        <f t="shared" si="35"/>
        <v>8.8003851830622626</v>
      </c>
      <c r="BS464">
        <f t="shared" si="35"/>
        <v>8.8106666666666662</v>
      </c>
      <c r="BT464">
        <f t="shared" si="36"/>
        <v>17.611051849728931</v>
      </c>
      <c r="BU464">
        <v>3.062072336265885</v>
      </c>
      <c r="BV464">
        <v>0.25603133013403662</v>
      </c>
      <c r="BW464">
        <v>2.4356273508385873</v>
      </c>
      <c r="BX464">
        <v>0.44802316814077658</v>
      </c>
      <c r="BY464">
        <v>0.22579550159483616</v>
      </c>
      <c r="BZ464">
        <v>0.18774538156628881</v>
      </c>
      <c r="CA464">
        <v>4.9546526665803983</v>
      </c>
      <c r="CB464">
        <v>127.85100758880337</v>
      </c>
      <c r="CC464">
        <v>59.352551319879431</v>
      </c>
      <c r="CD464">
        <v>20.604521964790976</v>
      </c>
      <c r="CE464">
        <v>25.904703954907092</v>
      </c>
      <c r="CF464" s="25">
        <v>0.85311572700296745</v>
      </c>
      <c r="CG464" s="25">
        <v>7.0919881305637991E-2</v>
      </c>
      <c r="CH464" s="25">
        <v>1.312307123815377</v>
      </c>
      <c r="CI464" s="25">
        <v>0.35456981938232546</v>
      </c>
      <c r="CJ464" s="25">
        <v>0.11603946925658307</v>
      </c>
      <c r="CK464" s="25">
        <v>15.309522598018541</v>
      </c>
      <c r="CL464" s="25">
        <v>60.240470385344032</v>
      </c>
      <c r="CM464" s="25">
        <v>7.8107715228939814</v>
      </c>
      <c r="CN464" s="25">
        <v>162.36037505851746</v>
      </c>
      <c r="CO464" s="25">
        <v>8.8294790720680716</v>
      </c>
      <c r="CP464" s="25">
        <v>1.2509433962264151</v>
      </c>
      <c r="CQ464" s="25">
        <v>0.1453301886792453</v>
      </c>
      <c r="CR464" s="25">
        <v>0.40541123539948171</v>
      </c>
      <c r="CS464" s="25">
        <v>0.29383371624084903</v>
      </c>
      <c r="CT464" s="25">
        <v>6.5358839106095051E-2</v>
      </c>
      <c r="CU464" s="25">
        <v>7.0956402328864598</v>
      </c>
      <c r="CV464" s="25">
        <v>11.387980270586262</v>
      </c>
      <c r="CW464" s="25">
        <v>2.2203608280277054</v>
      </c>
      <c r="CX464" s="25">
        <v>66.425907044381972</v>
      </c>
      <c r="CY464" s="25">
        <v>17.33528627638384</v>
      </c>
    </row>
    <row r="465" spans="1:103">
      <c r="A465" t="s">
        <v>177</v>
      </c>
      <c r="B465" t="s">
        <v>1090</v>
      </c>
      <c r="C465" t="s">
        <v>164</v>
      </c>
      <c r="D465" t="s">
        <v>174</v>
      </c>
      <c r="E465" t="s">
        <v>959</v>
      </c>
      <c r="F465" t="s">
        <v>221</v>
      </c>
      <c r="G465" t="s">
        <v>308</v>
      </c>
      <c r="H465">
        <v>11.31147</v>
      </c>
      <c r="I465">
        <v>7.9835799999999999</v>
      </c>
      <c r="J465">
        <v>674</v>
      </c>
      <c r="K465" t="s">
        <v>138</v>
      </c>
      <c r="W465">
        <v>2015</v>
      </c>
      <c r="X465">
        <v>1</v>
      </c>
      <c r="Y465" s="20">
        <v>42011</v>
      </c>
      <c r="Z465" s="24">
        <v>5.6</v>
      </c>
      <c r="AA465" s="32">
        <v>0.79833978687424123</v>
      </c>
      <c r="AB465" s="26">
        <v>3.7707780475059384E-2</v>
      </c>
      <c r="AC465" s="25">
        <v>3.9011400000000003</v>
      </c>
      <c r="AD465" s="27">
        <v>44.8</v>
      </c>
      <c r="AE465" s="27">
        <v>28.800000000000011</v>
      </c>
      <c r="AF465" s="27">
        <v>26.4</v>
      </c>
      <c r="AG465" s="25">
        <v>1.651661748569357</v>
      </c>
      <c r="AH465" s="25">
        <v>0.62789314825463183</v>
      </c>
      <c r="AI465" s="25">
        <v>0.15435307837920703</v>
      </c>
      <c r="AJ465" s="28">
        <v>7.3129414063783649E-2</v>
      </c>
      <c r="AK465" s="25">
        <v>0</v>
      </c>
      <c r="AL465" s="25">
        <f t="shared" si="32"/>
        <v>2.5070373892669795</v>
      </c>
      <c r="AM465" s="29">
        <v>5.96952080072026</v>
      </c>
      <c r="AN465" s="29">
        <v>1.6290387995133151</v>
      </c>
      <c r="AO465" s="30">
        <v>9.5887632583815421</v>
      </c>
      <c r="AP465" s="30">
        <v>81.258959050860526</v>
      </c>
      <c r="AQ465" s="31">
        <v>1.6883815415947527</v>
      </c>
      <c r="AR465" s="28">
        <v>9.4930499999999994E-3</v>
      </c>
      <c r="AS465" s="28">
        <v>7.79087</v>
      </c>
      <c r="AT465" t="s">
        <v>155</v>
      </c>
      <c r="AU465">
        <v>1</v>
      </c>
      <c r="AV465" t="s">
        <v>409</v>
      </c>
      <c r="AW465" t="s">
        <v>1006</v>
      </c>
      <c r="AX465" t="s">
        <v>1091</v>
      </c>
      <c r="AY465" s="20">
        <v>42011</v>
      </c>
      <c r="AZ465" s="20">
        <v>42011</v>
      </c>
      <c r="BA465" t="s">
        <v>405</v>
      </c>
      <c r="BB465" t="s">
        <v>406</v>
      </c>
      <c r="BC465" s="15">
        <v>42318</v>
      </c>
      <c r="BD465" t="s">
        <v>161</v>
      </c>
      <c r="BE465">
        <v>42</v>
      </c>
      <c r="BF465">
        <v>30</v>
      </c>
      <c r="BG465">
        <v>8.98</v>
      </c>
      <c r="BH465">
        <v>2.64</v>
      </c>
      <c r="BI465">
        <v>0.24</v>
      </c>
      <c r="BJ465">
        <v>0.161</v>
      </c>
      <c r="BK465">
        <v>5.6000000000000001E-2</v>
      </c>
      <c r="BL465">
        <v>9.5</v>
      </c>
      <c r="BM465">
        <f t="shared" si="34"/>
        <v>74.193548387096769</v>
      </c>
      <c r="BN465">
        <v>0.185</v>
      </c>
      <c r="BO465">
        <v>17.8</v>
      </c>
      <c r="BP465">
        <f t="shared" si="38"/>
        <v>2317.166350411132</v>
      </c>
      <c r="BQ465">
        <f t="shared" si="37"/>
        <v>4789.3333333333339</v>
      </c>
      <c r="BR465">
        <f t="shared" si="35"/>
        <v>2.3171663504111319</v>
      </c>
      <c r="BS465">
        <f t="shared" si="35"/>
        <v>4.7893333333333343</v>
      </c>
      <c r="BT465">
        <f t="shared" si="36"/>
        <v>7.1064996837444667</v>
      </c>
      <c r="BU465">
        <v>2.4755083179297599</v>
      </c>
      <c r="BV465">
        <v>0.1486560750929049</v>
      </c>
      <c r="BW465">
        <v>2.5120156358533317</v>
      </c>
      <c r="BX465">
        <v>0.4174759506746592</v>
      </c>
      <c r="BY465">
        <v>0.21197017389584652</v>
      </c>
      <c r="BZ465">
        <v>0.15352489274085662</v>
      </c>
      <c r="CA465">
        <v>5.0412750910013369</v>
      </c>
      <c r="CB465">
        <v>125.74079567074912</v>
      </c>
      <c r="CC465">
        <v>32.371331592969881</v>
      </c>
      <c r="CD465">
        <v>11.80917411000814</v>
      </c>
      <c r="CE465">
        <v>2.7290823767901915</v>
      </c>
      <c r="CF465" s="25">
        <v>0.68829891838741408</v>
      </c>
      <c r="CG465" s="25">
        <v>6.7502458210422819E-2</v>
      </c>
      <c r="CH465" s="25">
        <v>1.6132599930785685</v>
      </c>
      <c r="CI465" s="25">
        <v>0.4205841252715497</v>
      </c>
      <c r="CJ465" s="25">
        <v>0.16040571221824282</v>
      </c>
      <c r="CK465" s="25">
        <v>8.4162703304008932</v>
      </c>
      <c r="CL465" s="25">
        <v>56.629453518347212</v>
      </c>
      <c r="CM465" s="25">
        <v>3.9157999894126445</v>
      </c>
      <c r="CN465" s="25">
        <v>78.29015348413219</v>
      </c>
      <c r="CO465" s="25">
        <v>14.400635210708344</v>
      </c>
      <c r="CP465" s="25"/>
      <c r="CQ465" s="25"/>
      <c r="CR465" s="25"/>
      <c r="CS465" s="25"/>
      <c r="CT465" s="25"/>
      <c r="CU465" s="25"/>
      <c r="CV465" s="25"/>
      <c r="CW465" s="25"/>
      <c r="CX465" s="25"/>
      <c r="CY465" s="25"/>
    </row>
    <row r="466" spans="1:103">
      <c r="A466" t="s">
        <v>177</v>
      </c>
      <c r="B466" t="s">
        <v>1090</v>
      </c>
      <c r="C466" t="s">
        <v>164</v>
      </c>
      <c r="D466" t="s">
        <v>174</v>
      </c>
      <c r="E466" t="s">
        <v>959</v>
      </c>
      <c r="F466" t="s">
        <v>221</v>
      </c>
      <c r="G466" t="s">
        <v>308</v>
      </c>
      <c r="H466">
        <v>11.31147</v>
      </c>
      <c r="I466">
        <v>7.9835799999999999</v>
      </c>
      <c r="J466">
        <v>674</v>
      </c>
      <c r="K466" t="s">
        <v>138</v>
      </c>
      <c r="W466">
        <v>2015</v>
      </c>
      <c r="X466">
        <v>1</v>
      </c>
      <c r="Y466" s="20"/>
      <c r="Z466" s="24"/>
      <c r="AA466" s="25"/>
      <c r="AB466" s="26"/>
      <c r="AC466" s="25"/>
      <c r="AD466" s="27"/>
      <c r="AE466" s="27"/>
      <c r="AF466" s="27"/>
      <c r="AG466" s="25"/>
      <c r="AH466" s="25"/>
      <c r="AI466" s="25"/>
      <c r="AJ466" s="28"/>
      <c r="AK466" s="25"/>
      <c r="AL466" s="25"/>
      <c r="AM466" s="29"/>
      <c r="AN466" s="29"/>
      <c r="AO466" s="30"/>
      <c r="AP466" s="30"/>
      <c r="AQ466" s="31"/>
      <c r="AR466" s="28"/>
      <c r="AS466" s="28"/>
      <c r="AT466" t="s">
        <v>156</v>
      </c>
      <c r="AU466">
        <v>2</v>
      </c>
      <c r="AV466" t="s">
        <v>409</v>
      </c>
      <c r="AW466" t="s">
        <v>1006</v>
      </c>
      <c r="AX466" t="s">
        <v>1091</v>
      </c>
      <c r="AY466" s="20">
        <v>42011</v>
      </c>
      <c r="AZ466" s="20">
        <v>42011</v>
      </c>
      <c r="BA466" t="s">
        <v>405</v>
      </c>
      <c r="BB466" t="s">
        <v>406</v>
      </c>
      <c r="BC466" s="15">
        <v>42318</v>
      </c>
      <c r="BD466" t="s">
        <v>161</v>
      </c>
      <c r="BE466">
        <v>43</v>
      </c>
      <c r="BF466">
        <v>32</v>
      </c>
      <c r="BG466">
        <v>10.92</v>
      </c>
      <c r="BH466">
        <v>3.6</v>
      </c>
      <c r="BI466">
        <v>0.72</v>
      </c>
      <c r="BJ466">
        <v>0.24399999999999999</v>
      </c>
      <c r="BK466">
        <v>7.2999999999999995E-2</v>
      </c>
      <c r="BL466">
        <v>10.1</v>
      </c>
      <c r="BM466">
        <f t="shared" si="34"/>
        <v>76.971608832807576</v>
      </c>
      <c r="BN466">
        <v>0.11700000000000001</v>
      </c>
      <c r="BO466">
        <v>19.8</v>
      </c>
      <c r="BP466">
        <f t="shared" si="38"/>
        <v>3256.3518277973653</v>
      </c>
      <c r="BQ466">
        <f t="shared" si="37"/>
        <v>5824</v>
      </c>
      <c r="BR466">
        <f t="shared" si="35"/>
        <v>3.2563518277973653</v>
      </c>
      <c r="BS466">
        <f t="shared" si="35"/>
        <v>5.8239999999999998</v>
      </c>
      <c r="BT466">
        <f t="shared" si="36"/>
        <v>9.0803518277973652</v>
      </c>
      <c r="BU466">
        <v>3.0640273704789833</v>
      </c>
      <c r="BV466">
        <v>0.18103701316784732</v>
      </c>
      <c r="BW466">
        <v>2.5792966998515263</v>
      </c>
      <c r="BX466">
        <v>0.40056976965428837</v>
      </c>
      <c r="BY466">
        <v>0.18294245584295182</v>
      </c>
      <c r="BZ466">
        <v>0.18838766901505105</v>
      </c>
      <c r="CA466">
        <v>7.800138032803476</v>
      </c>
      <c r="CB466">
        <v>124.35754225107782</v>
      </c>
      <c r="CC466">
        <v>38.362248846330729</v>
      </c>
      <c r="CD466">
        <v>13.418386923992838</v>
      </c>
      <c r="CE466">
        <v>3.5222426343327484</v>
      </c>
      <c r="CF466" s="25">
        <v>0.39535113748763601</v>
      </c>
      <c r="CG466" s="25">
        <v>5.1632047477744816E-2</v>
      </c>
      <c r="CH466" s="25">
        <v>1.1215236317895452</v>
      </c>
      <c r="CI466" s="25">
        <v>0.26054410515549653</v>
      </c>
      <c r="CJ466" s="25">
        <v>9.5893210376796337E-2</v>
      </c>
      <c r="CK466" s="25">
        <v>20.85503749599334</v>
      </c>
      <c r="CL466" s="25">
        <v>50.80331930512552</v>
      </c>
      <c r="CM466" s="25">
        <v>3.9099815644655234</v>
      </c>
      <c r="CN466" s="25">
        <v>106.80652460895006</v>
      </c>
      <c r="CO466" s="25">
        <v>11.762449390970419</v>
      </c>
      <c r="CP466" s="25"/>
      <c r="CQ466" s="25"/>
      <c r="CR466" s="25"/>
      <c r="CS466" s="25"/>
      <c r="CT466" s="25"/>
      <c r="CU466" s="25"/>
      <c r="CV466" s="25"/>
      <c r="CW466" s="25"/>
      <c r="CX466" s="25"/>
      <c r="CY466" s="25"/>
    </row>
    <row r="467" spans="1:103">
      <c r="A467" t="s">
        <v>177</v>
      </c>
      <c r="B467" t="s">
        <v>1090</v>
      </c>
      <c r="C467" t="s">
        <v>164</v>
      </c>
      <c r="D467" t="s">
        <v>174</v>
      </c>
      <c r="E467" t="s">
        <v>959</v>
      </c>
      <c r="F467" t="s">
        <v>221</v>
      </c>
      <c r="G467" t="s">
        <v>308</v>
      </c>
      <c r="H467">
        <v>11.31147</v>
      </c>
      <c r="I467">
        <v>7.9835799999999999</v>
      </c>
      <c r="J467">
        <v>674</v>
      </c>
      <c r="K467" t="s">
        <v>138</v>
      </c>
      <c r="W467">
        <v>2015</v>
      </c>
      <c r="X467">
        <v>1</v>
      </c>
      <c r="Y467" s="20"/>
      <c r="Z467" s="24"/>
      <c r="AA467" s="25"/>
      <c r="AB467" s="26"/>
      <c r="AC467" s="25"/>
      <c r="AD467" s="27"/>
      <c r="AE467" s="27"/>
      <c r="AF467" s="27"/>
      <c r="AG467" s="25"/>
      <c r="AH467" s="25"/>
      <c r="AI467" s="25"/>
      <c r="AJ467" s="28"/>
      <c r="AK467" s="25"/>
      <c r="AL467" s="25"/>
      <c r="AM467" s="29"/>
      <c r="AN467" s="29"/>
      <c r="AO467" s="30"/>
      <c r="AP467" s="30"/>
      <c r="AQ467" s="31"/>
      <c r="AR467" s="28"/>
      <c r="AS467" s="28"/>
      <c r="AT467" t="s">
        <v>157</v>
      </c>
      <c r="AU467">
        <v>3</v>
      </c>
      <c r="AV467" t="s">
        <v>409</v>
      </c>
      <c r="AW467" t="s">
        <v>1006</v>
      </c>
      <c r="AX467" t="s">
        <v>1091</v>
      </c>
      <c r="AY467" s="20">
        <v>42011</v>
      </c>
      <c r="AZ467" s="20">
        <v>42011</v>
      </c>
      <c r="BA467" t="s">
        <v>405</v>
      </c>
      <c r="BB467" t="s">
        <v>406</v>
      </c>
      <c r="BC467" s="15">
        <v>42318</v>
      </c>
      <c r="BD467" t="s">
        <v>161</v>
      </c>
      <c r="BE467">
        <v>41</v>
      </c>
      <c r="BF467">
        <v>38</v>
      </c>
      <c r="BG467">
        <v>13.14</v>
      </c>
      <c r="BH467">
        <v>5.46</v>
      </c>
      <c r="BI467">
        <v>0.8</v>
      </c>
      <c r="BJ467">
        <v>0.33300000000000002</v>
      </c>
      <c r="BK467">
        <v>0.09</v>
      </c>
      <c r="BL467">
        <v>10.9</v>
      </c>
      <c r="BM467">
        <f t="shared" si="34"/>
        <v>78.723404255319139</v>
      </c>
      <c r="BN467">
        <v>0.185</v>
      </c>
      <c r="BO467">
        <v>20.6</v>
      </c>
      <c r="BP467">
        <f t="shared" si="38"/>
        <v>5006.2528160200236</v>
      </c>
      <c r="BQ467">
        <f t="shared" si="37"/>
        <v>7008</v>
      </c>
      <c r="BR467">
        <f t="shared" si="35"/>
        <v>5.0062528160200239</v>
      </c>
      <c r="BS467">
        <f t="shared" si="35"/>
        <v>7.008</v>
      </c>
      <c r="BT467">
        <f t="shared" si="36"/>
        <v>12.014252816020024</v>
      </c>
      <c r="BU467">
        <v>2.8711538461538466</v>
      </c>
      <c r="BV467">
        <v>0.21035633520557373</v>
      </c>
      <c r="BW467">
        <v>2.5096332842946731</v>
      </c>
      <c r="BX467">
        <v>0.4389138252364283</v>
      </c>
      <c r="BY467">
        <v>0.19230357055449188</v>
      </c>
      <c r="BZ467">
        <v>0.17266710486294404</v>
      </c>
      <c r="CA467">
        <v>6.3938847934370271</v>
      </c>
      <c r="CB467">
        <v>122.65780185463966</v>
      </c>
      <c r="CC467">
        <v>25.499723584141485</v>
      </c>
      <c r="CD467">
        <v>10.644694521392831</v>
      </c>
      <c r="CE467">
        <v>2.7757753424782705</v>
      </c>
      <c r="CF467" s="25">
        <v>0.88787295476419625</v>
      </c>
      <c r="CG467" s="25">
        <v>7.4975938402309913E-2</v>
      </c>
      <c r="CH467" s="25">
        <v>1.4798980878123635</v>
      </c>
      <c r="CI467" s="25">
        <v>0.6006632866058168</v>
      </c>
      <c r="CJ467" s="25">
        <v>0.26080558978608698</v>
      </c>
      <c r="CK467" s="25">
        <v>20.76312722518275</v>
      </c>
      <c r="CL467" s="25">
        <v>77.595442718848673</v>
      </c>
      <c r="CM467" s="25">
        <v>7.871086360908607</v>
      </c>
      <c r="CN467" s="25">
        <v>76.174203389966451</v>
      </c>
      <c r="CO467" s="25">
        <v>11.461575926819147</v>
      </c>
      <c r="CP467" s="25">
        <v>1.1437265917602997</v>
      </c>
      <c r="CQ467" s="25">
        <v>0.12785580524344567</v>
      </c>
      <c r="CR467" s="25">
        <v>0.39742928646164605</v>
      </c>
      <c r="CS467" s="25">
        <v>0.10706275805639998</v>
      </c>
      <c r="CT467" s="25">
        <v>5.7431415330564846E-2</v>
      </c>
      <c r="CU467" s="25">
        <v>6.1905607718635203</v>
      </c>
      <c r="CV467" s="25">
        <v>8.049123473223176</v>
      </c>
      <c r="CW467" s="25">
        <v>2.2170632624415254</v>
      </c>
      <c r="CX467" s="25">
        <v>37.710225335739899</v>
      </c>
      <c r="CY467" s="25">
        <v>17.30954080171594</v>
      </c>
    </row>
    <row r="468" spans="1:103">
      <c r="A468" t="s">
        <v>177</v>
      </c>
      <c r="B468" t="s">
        <v>1090</v>
      </c>
      <c r="C468" t="s">
        <v>164</v>
      </c>
      <c r="D468" t="s">
        <v>174</v>
      </c>
      <c r="E468" t="s">
        <v>959</v>
      </c>
      <c r="F468" t="s">
        <v>221</v>
      </c>
      <c r="G468" t="s">
        <v>308</v>
      </c>
      <c r="H468">
        <v>11.31147</v>
      </c>
      <c r="I468">
        <v>7.9835799999999999</v>
      </c>
      <c r="J468">
        <v>674</v>
      </c>
      <c r="K468" t="s">
        <v>138</v>
      </c>
      <c r="W468">
        <v>2015</v>
      </c>
      <c r="X468">
        <v>1</v>
      </c>
      <c r="Y468" s="20"/>
      <c r="Z468" s="24"/>
      <c r="AA468" s="25"/>
      <c r="AB468" s="26"/>
      <c r="AC468" s="25"/>
      <c r="AD468" s="27"/>
      <c r="AE468" s="27"/>
      <c r="AF468" s="27"/>
      <c r="AG468" s="25"/>
      <c r="AH468" s="25"/>
      <c r="AI468" s="25"/>
      <c r="AJ468" s="28"/>
      <c r="AK468" s="25"/>
      <c r="AL468" s="25"/>
      <c r="AM468" s="29"/>
      <c r="AN468" s="29"/>
      <c r="AO468" s="30"/>
      <c r="AP468" s="30"/>
      <c r="AQ468" s="31"/>
      <c r="AR468" s="28"/>
      <c r="AS468" s="28"/>
      <c r="AT468" t="s">
        <v>158</v>
      </c>
      <c r="AU468">
        <v>4</v>
      </c>
      <c r="AV468" t="s">
        <v>409</v>
      </c>
      <c r="AW468" t="s">
        <v>1006</v>
      </c>
      <c r="AX468" t="s">
        <v>1091</v>
      </c>
      <c r="AY468" s="20">
        <v>42011</v>
      </c>
      <c r="AZ468" s="20">
        <v>42011</v>
      </c>
      <c r="BA468" t="s">
        <v>405</v>
      </c>
      <c r="BB468" t="s">
        <v>406</v>
      </c>
      <c r="BC468" s="15">
        <v>42318</v>
      </c>
      <c r="BD468" t="s">
        <v>161</v>
      </c>
      <c r="BE468">
        <v>44</v>
      </c>
      <c r="BF468">
        <v>39</v>
      </c>
      <c r="BG468">
        <v>10.88</v>
      </c>
      <c r="BH468">
        <v>6.7</v>
      </c>
      <c r="BI468">
        <v>1.06</v>
      </c>
      <c r="BJ468">
        <v>0.44500000000000001</v>
      </c>
      <c r="BK468">
        <v>7.5999999999999998E-2</v>
      </c>
      <c r="BL468">
        <v>11.1</v>
      </c>
      <c r="BM468">
        <f t="shared" si="34"/>
        <v>85.412667946257187</v>
      </c>
      <c r="BN468">
        <v>0.17799999999999999</v>
      </c>
      <c r="BO468">
        <v>23.1</v>
      </c>
      <c r="BP468">
        <f t="shared" si="38"/>
        <v>6650.2414913502189</v>
      </c>
      <c r="BQ468">
        <f t="shared" si="37"/>
        <v>5802.666666666667</v>
      </c>
      <c r="BR468">
        <f t="shared" si="35"/>
        <v>6.6502414913502186</v>
      </c>
      <c r="BS468">
        <f t="shared" si="35"/>
        <v>5.8026666666666671</v>
      </c>
      <c r="BT468">
        <f t="shared" si="36"/>
        <v>12.452908158016886</v>
      </c>
      <c r="BU468">
        <v>2.9056244041944712</v>
      </c>
      <c r="BV468">
        <v>0.21628087583925426</v>
      </c>
      <c r="BW468">
        <v>2.4988921467301979</v>
      </c>
      <c r="BX468">
        <v>0.43428026124633723</v>
      </c>
      <c r="BY468">
        <v>0.18578623182459747</v>
      </c>
      <c r="BZ468">
        <v>0.1841821300749355</v>
      </c>
      <c r="CA468">
        <v>6.8733524777661588</v>
      </c>
      <c r="CB468">
        <v>120.40070718650162</v>
      </c>
      <c r="CC468">
        <v>40.47034252952448</v>
      </c>
      <c r="CD468">
        <v>13.864424051910536</v>
      </c>
      <c r="CE468">
        <v>18.154922125319153</v>
      </c>
      <c r="CF468" s="25">
        <v>0.6410867492850334</v>
      </c>
      <c r="CG468" s="25">
        <v>9.0228789323164943E-2</v>
      </c>
      <c r="CH468" s="25">
        <v>0.95336365144429436</v>
      </c>
      <c r="CI468" s="25">
        <v>0.56599798317952144</v>
      </c>
      <c r="CJ468" s="25">
        <v>0.19214104638925886</v>
      </c>
      <c r="CK468" s="25">
        <v>8.1927575983042988</v>
      </c>
      <c r="CL468" s="25">
        <v>60.734960002220355</v>
      </c>
      <c r="CM468" s="25">
        <v>3.8118072325716521</v>
      </c>
      <c r="CN468" s="25">
        <v>195.34772056853649</v>
      </c>
      <c r="CO468" s="25">
        <v>8.9019566887871235</v>
      </c>
      <c r="CP468" s="25">
        <v>1.0365497076023391</v>
      </c>
      <c r="CQ468" s="25">
        <v>0.13099415204678364</v>
      </c>
      <c r="CR468" s="25">
        <v>0.43930816999491401</v>
      </c>
      <c r="CS468" s="25">
        <v>0.14351098293356618</v>
      </c>
      <c r="CT468" s="25">
        <v>5.0674333597825E-2</v>
      </c>
      <c r="CU468" s="25">
        <v>5.2652791656970246</v>
      </c>
      <c r="CV468" s="25">
        <v>4.7097267977230945</v>
      </c>
      <c r="CW468" s="25">
        <v>2.2050555342845306</v>
      </c>
      <c r="CX468" s="25">
        <v>46.99162000038347</v>
      </c>
      <c r="CY468" s="25">
        <v>15.595225866530022</v>
      </c>
    </row>
    <row r="469" spans="1:103">
      <c r="A469" t="s">
        <v>177</v>
      </c>
      <c r="B469" t="s">
        <v>1090</v>
      </c>
      <c r="C469" t="s">
        <v>164</v>
      </c>
      <c r="D469" t="s">
        <v>174</v>
      </c>
      <c r="E469" t="s">
        <v>959</v>
      </c>
      <c r="F469" t="s">
        <v>221</v>
      </c>
      <c r="G469" t="s">
        <v>308</v>
      </c>
      <c r="H469">
        <v>11.31147</v>
      </c>
      <c r="I469">
        <v>7.9835799999999999</v>
      </c>
      <c r="J469">
        <v>674</v>
      </c>
      <c r="K469" t="s">
        <v>138</v>
      </c>
      <c r="W469">
        <v>2015</v>
      </c>
      <c r="X469">
        <v>1</v>
      </c>
      <c r="Y469" s="20"/>
      <c r="Z469" s="24"/>
      <c r="AA469" s="25"/>
      <c r="AB469" s="26"/>
      <c r="AC469" s="25"/>
      <c r="AD469" s="27"/>
      <c r="AE469" s="27"/>
      <c r="AF469" s="27"/>
      <c r="AG469" s="25"/>
      <c r="AH469" s="25"/>
      <c r="AI469" s="25"/>
      <c r="AJ469" s="28"/>
      <c r="AK469" s="25"/>
      <c r="AL469" s="25"/>
      <c r="AM469" s="29"/>
      <c r="AN469" s="29"/>
      <c r="AO469" s="30"/>
      <c r="AP469" s="30"/>
      <c r="AQ469" s="31"/>
      <c r="AR469" s="28"/>
      <c r="AS469" s="28"/>
      <c r="AT469" t="s">
        <v>159</v>
      </c>
      <c r="AU469">
        <v>5</v>
      </c>
      <c r="AV469" t="s">
        <v>409</v>
      </c>
      <c r="AW469" t="s">
        <v>1006</v>
      </c>
      <c r="AX469" t="s">
        <v>1091</v>
      </c>
      <c r="AY469" s="20">
        <v>42011</v>
      </c>
      <c r="AZ469" s="20">
        <v>42011</v>
      </c>
      <c r="BA469" t="s">
        <v>405</v>
      </c>
      <c r="BB469" t="s">
        <v>406</v>
      </c>
      <c r="BC469" s="15">
        <v>42318</v>
      </c>
      <c r="BD469" t="s">
        <v>161</v>
      </c>
      <c r="BE469">
        <v>27</v>
      </c>
      <c r="BF469">
        <v>26</v>
      </c>
      <c r="BG469">
        <v>7.28</v>
      </c>
      <c r="BH469">
        <v>4.18</v>
      </c>
      <c r="BI469">
        <v>0.96</v>
      </c>
      <c r="BJ469">
        <v>0.55900000000000005</v>
      </c>
      <c r="BK469">
        <v>0.108</v>
      </c>
      <c r="BL469">
        <v>10.6</v>
      </c>
      <c r="BM469">
        <f t="shared" si="34"/>
        <v>83.80809595202399</v>
      </c>
      <c r="BN469">
        <v>0.23200000000000001</v>
      </c>
      <c r="BO469">
        <v>21.1</v>
      </c>
      <c r="BP469">
        <f t="shared" si="38"/>
        <v>4093.9104565364369</v>
      </c>
      <c r="BQ469">
        <f t="shared" si="37"/>
        <v>3882.666666666667</v>
      </c>
      <c r="BR469">
        <f t="shared" si="35"/>
        <v>4.0939104565364373</v>
      </c>
      <c r="BS469">
        <f t="shared" si="35"/>
        <v>3.8826666666666672</v>
      </c>
      <c r="BT469">
        <f t="shared" si="36"/>
        <v>7.9765771232031044</v>
      </c>
      <c r="BU469">
        <v>2.8735105407882675</v>
      </c>
      <c r="BV469">
        <v>0.19712106896140774</v>
      </c>
      <c r="BW469">
        <v>2.4304210769462022</v>
      </c>
      <c r="BX469">
        <v>0.50089756260995633</v>
      </c>
      <c r="BY469">
        <v>0.19008557199375536</v>
      </c>
      <c r="BZ469">
        <v>0.17976271669199867</v>
      </c>
      <c r="CA469">
        <v>6.1667590022084813</v>
      </c>
      <c r="CB469">
        <v>116.62281304649792</v>
      </c>
      <c r="CC469">
        <v>41.340621539455285</v>
      </c>
      <c r="CD469">
        <v>12.377763695451868</v>
      </c>
      <c r="CE469">
        <v>2.8168144226539598</v>
      </c>
      <c r="CF469" s="25">
        <v>0.74754901960784315</v>
      </c>
      <c r="CG469" s="25">
        <v>8.8725490196078449E-2</v>
      </c>
      <c r="CH469" s="25">
        <v>1.0393589179608533</v>
      </c>
      <c r="CI469" s="25">
        <v>0.35730781026558667</v>
      </c>
      <c r="CJ469" s="25">
        <v>0.18735697036085028</v>
      </c>
      <c r="CK469" s="25">
        <v>7.7316230096931857</v>
      </c>
      <c r="CL469" s="25">
        <v>71.953905248470846</v>
      </c>
      <c r="CM469" s="25">
        <v>3.8099675572663569</v>
      </c>
      <c r="CN469" s="25">
        <v>297.64942695501588</v>
      </c>
      <c r="CO469" s="25">
        <v>33.903997864445806</v>
      </c>
      <c r="CP469" s="25">
        <v>1.3500473036896876</v>
      </c>
      <c r="CQ469" s="25">
        <v>0.19720908230842005</v>
      </c>
      <c r="CR469" s="25">
        <v>0.38247513748486084</v>
      </c>
      <c r="CS469" s="25">
        <v>0.10498386955045047</v>
      </c>
      <c r="CT469" s="25">
        <v>5.1228864498139827E-2</v>
      </c>
      <c r="CU469" s="25">
        <v>6.0703557083321904</v>
      </c>
      <c r="CV469" s="25">
        <v>7.8928298135489401</v>
      </c>
      <c r="CW469" s="25">
        <v>2.1740134903552826</v>
      </c>
      <c r="CX469" s="25">
        <v>36.977987950579909</v>
      </c>
      <c r="CY469" s="25">
        <v>16.973433213333109</v>
      </c>
    </row>
    <row r="470" spans="1:103">
      <c r="A470" t="s">
        <v>177</v>
      </c>
      <c r="B470" t="s">
        <v>1090</v>
      </c>
      <c r="C470" t="s">
        <v>164</v>
      </c>
      <c r="D470" t="s">
        <v>174</v>
      </c>
      <c r="E470" t="s">
        <v>959</v>
      </c>
      <c r="F470" t="s">
        <v>221</v>
      </c>
      <c r="G470" t="s">
        <v>308</v>
      </c>
      <c r="H470">
        <v>11.31147</v>
      </c>
      <c r="I470">
        <v>7.9835799999999999</v>
      </c>
      <c r="J470">
        <v>674</v>
      </c>
      <c r="K470" t="s">
        <v>138</v>
      </c>
      <c r="W470">
        <v>2015</v>
      </c>
      <c r="X470">
        <v>1</v>
      </c>
      <c r="Y470" s="20"/>
      <c r="Z470" s="24"/>
      <c r="AA470" s="25"/>
      <c r="AB470" s="26"/>
      <c r="AC470" s="25"/>
      <c r="AD470" s="27"/>
      <c r="AE470" s="27"/>
      <c r="AF470" s="27"/>
      <c r="AG470" s="25"/>
      <c r="AH470" s="25"/>
      <c r="AI470" s="25"/>
      <c r="AJ470" s="28"/>
      <c r="AK470" s="25"/>
      <c r="AL470" s="25"/>
      <c r="AM470" s="29"/>
      <c r="AN470" s="29"/>
      <c r="AO470" s="30"/>
      <c r="AP470" s="30"/>
      <c r="AQ470" s="31"/>
      <c r="AR470" s="28"/>
      <c r="AS470" s="28"/>
      <c r="AT470" t="s">
        <v>160</v>
      </c>
      <c r="AU470">
        <v>6</v>
      </c>
      <c r="AV470" t="s">
        <v>409</v>
      </c>
      <c r="AW470" t="s">
        <v>1006</v>
      </c>
      <c r="AX470" t="s">
        <v>1091</v>
      </c>
      <c r="AY470" s="20">
        <v>42011</v>
      </c>
      <c r="AZ470" s="20">
        <v>42011</v>
      </c>
      <c r="BA470" t="s">
        <v>405</v>
      </c>
      <c r="BB470" t="s">
        <v>406</v>
      </c>
      <c r="BC470" s="15">
        <v>42318</v>
      </c>
      <c r="BD470" t="s">
        <v>161</v>
      </c>
      <c r="BE470">
        <v>38</v>
      </c>
      <c r="BF470">
        <v>36</v>
      </c>
      <c r="BG470">
        <v>9.1999999999999993</v>
      </c>
      <c r="BH470">
        <v>7.24</v>
      </c>
      <c r="BI470">
        <v>1.2</v>
      </c>
      <c r="BJ470">
        <v>0.61299999999999999</v>
      </c>
      <c r="BK470">
        <v>0.123</v>
      </c>
      <c r="BL470">
        <v>10.6</v>
      </c>
      <c r="BM470">
        <f t="shared" si="34"/>
        <v>83.28804347826086</v>
      </c>
      <c r="BN470">
        <v>0.11700000000000001</v>
      </c>
      <c r="BO470">
        <v>22.5</v>
      </c>
      <c r="BP470">
        <f t="shared" si="38"/>
        <v>7046.8870417732305</v>
      </c>
      <c r="BQ470">
        <f t="shared" si="37"/>
        <v>4906.6666666666661</v>
      </c>
      <c r="BR470">
        <f t="shared" si="35"/>
        <v>7.0468870417732301</v>
      </c>
      <c r="BS470">
        <f t="shared" si="35"/>
        <v>4.9066666666666663</v>
      </c>
      <c r="BT470">
        <f t="shared" si="36"/>
        <v>11.953553708439896</v>
      </c>
      <c r="BU470">
        <v>2.6592417061611378</v>
      </c>
      <c r="BV470">
        <v>0.18144577673155068</v>
      </c>
      <c r="BW470">
        <v>2.4278999487693067</v>
      </c>
      <c r="BX470">
        <v>0.48111801192680143</v>
      </c>
      <c r="BY470">
        <v>0.22965608423103659</v>
      </c>
      <c r="BZ470">
        <v>0.15554862387883414</v>
      </c>
      <c r="CA470">
        <v>5.1774160441443939</v>
      </c>
      <c r="CB470">
        <v>109.18145804083784</v>
      </c>
      <c r="CC470">
        <v>47.986873390189814</v>
      </c>
      <c r="CD470">
        <v>10.07712410247882</v>
      </c>
      <c r="CE470">
        <v>3.4011075322831803</v>
      </c>
      <c r="CF470" s="25">
        <v>0.57592592592592595</v>
      </c>
      <c r="CG470" s="25">
        <v>6.3935185185185178E-2</v>
      </c>
      <c r="CH470" s="25">
        <v>0.67482398079774641</v>
      </c>
      <c r="CI470" s="25">
        <v>0.31339377893933823</v>
      </c>
      <c r="CJ470" s="25">
        <v>0.13761212365015058</v>
      </c>
      <c r="CK470" s="25">
        <v>17.200808582103093</v>
      </c>
      <c r="CL470" s="25">
        <v>39.335589213951394</v>
      </c>
      <c r="CM470" s="25">
        <v>3.9080459300276686</v>
      </c>
      <c r="CN470" s="25">
        <v>136.6505995469611</v>
      </c>
      <c r="CO470" s="25">
        <v>15.674456217547151</v>
      </c>
      <c r="CP470" s="25">
        <v>1.2799415774099319</v>
      </c>
      <c r="CQ470" s="25">
        <v>0.16095423563777997</v>
      </c>
      <c r="CR470" s="25">
        <v>0.44148188681824363</v>
      </c>
      <c r="CS470" s="25">
        <v>0.14422108181003113</v>
      </c>
      <c r="CT470" s="25">
        <v>3.8089610375209818E-2</v>
      </c>
      <c r="CU470" s="25">
        <v>4.3930994699807169</v>
      </c>
      <c r="CV470" s="25">
        <v>4.7330307403144998</v>
      </c>
      <c r="CW470" s="25">
        <v>2.2159662494467502</v>
      </c>
      <c r="CX470" s="25">
        <v>66.294435679623177</v>
      </c>
      <c r="CY470" s="25">
        <v>17.300975962130728</v>
      </c>
    </row>
    <row r="471" spans="1:103">
      <c r="A471" t="s">
        <v>177</v>
      </c>
      <c r="B471" t="s">
        <v>1090</v>
      </c>
      <c r="C471" t="s">
        <v>164</v>
      </c>
      <c r="D471" t="s">
        <v>174</v>
      </c>
      <c r="E471" t="s">
        <v>959</v>
      </c>
      <c r="F471" t="s">
        <v>222</v>
      </c>
      <c r="G471" t="s">
        <v>309</v>
      </c>
      <c r="H471">
        <v>11.32</v>
      </c>
      <c r="I471">
        <v>7.9955999999999996</v>
      </c>
      <c r="J471">
        <v>672</v>
      </c>
      <c r="K471" t="s">
        <v>139</v>
      </c>
      <c r="L471" s="18">
        <v>0.3</v>
      </c>
      <c r="M471" t="s">
        <v>327</v>
      </c>
      <c r="N471" t="s">
        <v>373</v>
      </c>
      <c r="O471">
        <v>250</v>
      </c>
      <c r="P471" t="s">
        <v>353</v>
      </c>
      <c r="Q471" t="s">
        <v>371</v>
      </c>
      <c r="R471">
        <v>1300</v>
      </c>
      <c r="S471" t="s">
        <v>332</v>
      </c>
      <c r="T471">
        <v>3000</v>
      </c>
      <c r="W471">
        <v>2015</v>
      </c>
      <c r="X471">
        <v>1</v>
      </c>
      <c r="Y471" s="20">
        <v>42042</v>
      </c>
      <c r="Z471" s="24">
        <v>5.2</v>
      </c>
      <c r="AA471" s="32">
        <v>1.1331819227417197</v>
      </c>
      <c r="AB471" s="26">
        <v>4.8537700905574278E-2</v>
      </c>
      <c r="AC471" s="25">
        <v>1.85334</v>
      </c>
      <c r="AD471" s="27">
        <v>32.400000000000006</v>
      </c>
      <c r="AE471" s="27">
        <v>31.199999999999989</v>
      </c>
      <c r="AF471" s="27">
        <v>36.4</v>
      </c>
      <c r="AG471" s="25">
        <v>3.187448541447957</v>
      </c>
      <c r="AH471" s="25">
        <v>0.92059153567804031</v>
      </c>
      <c r="AI471" s="25">
        <v>0.40694256967271869</v>
      </c>
      <c r="AJ471" s="28">
        <v>6.8887241473511204E-2</v>
      </c>
      <c r="AK471" s="25">
        <v>0.67</v>
      </c>
      <c r="AL471" s="25">
        <f t="shared" si="32"/>
        <v>5.2538698882722272</v>
      </c>
      <c r="AM471" s="29">
        <v>14.023767327174363</v>
      </c>
      <c r="AN471" s="29">
        <v>2.5010139245640111</v>
      </c>
      <c r="AO471" s="30">
        <v>18.194924953621442</v>
      </c>
      <c r="AP471" s="30">
        <v>121.79723759428245</v>
      </c>
      <c r="AQ471" s="31">
        <v>1.5638820920768688</v>
      </c>
      <c r="AR471" s="28">
        <v>2.6532E-2</v>
      </c>
      <c r="AS471" s="28">
        <v>9.4430399999999999</v>
      </c>
      <c r="AT471" t="s">
        <v>155</v>
      </c>
      <c r="AU471">
        <v>1</v>
      </c>
      <c r="AV471" t="s">
        <v>409</v>
      </c>
      <c r="AW471" t="s">
        <v>1006</v>
      </c>
      <c r="AX471" t="s">
        <v>1091</v>
      </c>
      <c r="AY471" s="20">
        <v>42042</v>
      </c>
      <c r="AZ471" s="20">
        <v>42042</v>
      </c>
      <c r="BA471" t="s">
        <v>405</v>
      </c>
      <c r="BB471" t="s">
        <v>406</v>
      </c>
      <c r="BC471" s="15">
        <v>42318</v>
      </c>
      <c r="BD471" t="s">
        <v>161</v>
      </c>
      <c r="BE471">
        <v>45</v>
      </c>
      <c r="BF471">
        <v>49</v>
      </c>
      <c r="BG471">
        <v>10.32</v>
      </c>
      <c r="BH471">
        <v>6.62</v>
      </c>
      <c r="BI471">
        <v>1.02</v>
      </c>
      <c r="BJ471">
        <v>0.43099999999999999</v>
      </c>
      <c r="BK471">
        <v>0.104</v>
      </c>
      <c r="BL471">
        <v>9.3000000000000007</v>
      </c>
      <c r="BM471">
        <f t="shared" si="34"/>
        <v>80.560747663551396</v>
      </c>
      <c r="BN471">
        <v>0.182</v>
      </c>
      <c r="BO471">
        <v>22.8</v>
      </c>
      <c r="BP471">
        <f t="shared" si="38"/>
        <v>6323.0603872701722</v>
      </c>
      <c r="BQ471">
        <f t="shared" si="37"/>
        <v>5504</v>
      </c>
      <c r="BR471">
        <f t="shared" si="35"/>
        <v>6.3230603872701723</v>
      </c>
      <c r="BS471">
        <f t="shared" si="35"/>
        <v>5.5039999999999996</v>
      </c>
      <c r="BT471">
        <f t="shared" si="36"/>
        <v>11.827060387270173</v>
      </c>
      <c r="BU471">
        <v>2.8066792097836313</v>
      </c>
      <c r="BV471">
        <v>0.24028082963826064</v>
      </c>
      <c r="BW471">
        <v>2.0736710314349427</v>
      </c>
      <c r="BX471">
        <v>0.49081974888434193</v>
      </c>
      <c r="BY471">
        <v>0.2710128970355658</v>
      </c>
      <c r="BZ471">
        <v>0.19242088782569958</v>
      </c>
      <c r="CA471">
        <v>8.4899221784345666</v>
      </c>
      <c r="CB471">
        <v>135.56034962130383</v>
      </c>
      <c r="CC471">
        <v>74.012279222443041</v>
      </c>
      <c r="CD471">
        <v>14.064149319048665</v>
      </c>
      <c r="CE471">
        <v>3.1612305119910276</v>
      </c>
      <c r="CF471" s="25"/>
      <c r="CG471" s="25"/>
      <c r="CH471" s="25"/>
      <c r="CI471" s="25"/>
      <c r="CJ471" s="25"/>
      <c r="CK471" s="25"/>
      <c r="CL471" s="25"/>
      <c r="CM471" s="25"/>
      <c r="CN471" s="25"/>
      <c r="CO471" s="25"/>
      <c r="CP471" s="25"/>
      <c r="CQ471" s="25"/>
      <c r="CR471" s="25"/>
      <c r="CS471" s="25"/>
      <c r="CT471" s="25"/>
      <c r="CU471" s="25"/>
      <c r="CV471" s="25"/>
      <c r="CW471" s="25"/>
      <c r="CX471" s="25"/>
      <c r="CY471" s="25"/>
    </row>
    <row r="472" spans="1:103">
      <c r="A472" t="s">
        <v>177</v>
      </c>
      <c r="B472" t="s">
        <v>1090</v>
      </c>
      <c r="C472" t="s">
        <v>164</v>
      </c>
      <c r="D472" t="s">
        <v>174</v>
      </c>
      <c r="E472" t="s">
        <v>959</v>
      </c>
      <c r="F472" t="s">
        <v>222</v>
      </c>
      <c r="G472" t="s">
        <v>309</v>
      </c>
      <c r="H472">
        <v>11.32</v>
      </c>
      <c r="I472">
        <v>7.9955999999999996</v>
      </c>
      <c r="J472">
        <v>672</v>
      </c>
      <c r="K472" t="s">
        <v>139</v>
      </c>
      <c r="L472" s="18">
        <v>0.3</v>
      </c>
      <c r="M472" t="s">
        <v>327</v>
      </c>
      <c r="N472" t="s">
        <v>373</v>
      </c>
      <c r="O472">
        <v>250</v>
      </c>
      <c r="P472" t="s">
        <v>353</v>
      </c>
      <c r="Q472" t="s">
        <v>371</v>
      </c>
      <c r="R472">
        <v>1300</v>
      </c>
      <c r="S472" t="s">
        <v>332</v>
      </c>
      <c r="T472">
        <v>3000</v>
      </c>
      <c r="W472">
        <v>2015</v>
      </c>
      <c r="X472">
        <v>1</v>
      </c>
      <c r="Y472" s="20"/>
      <c r="Z472" s="24"/>
      <c r="AA472" s="25"/>
      <c r="AB472" s="26"/>
      <c r="AC472" s="25"/>
      <c r="AD472" s="27"/>
      <c r="AE472" s="27"/>
      <c r="AF472" s="27"/>
      <c r="AG472" s="25"/>
      <c r="AH472" s="25"/>
      <c r="AI472" s="25"/>
      <c r="AJ472" s="28"/>
      <c r="AK472" s="25"/>
      <c r="AL472" s="25"/>
      <c r="AM472" s="29"/>
      <c r="AN472" s="29"/>
      <c r="AO472" s="30"/>
      <c r="AP472" s="30"/>
      <c r="AQ472" s="31"/>
      <c r="AR472" s="28"/>
      <c r="AS472" s="28"/>
      <c r="AT472" t="s">
        <v>156</v>
      </c>
      <c r="AU472">
        <v>2</v>
      </c>
      <c r="AV472" t="s">
        <v>409</v>
      </c>
      <c r="AW472" t="s">
        <v>1006</v>
      </c>
      <c r="AX472" t="s">
        <v>1091</v>
      </c>
      <c r="AY472" s="20">
        <v>42042</v>
      </c>
      <c r="AZ472" s="20">
        <v>42042</v>
      </c>
      <c r="BA472" t="s">
        <v>405</v>
      </c>
      <c r="BB472" t="s">
        <v>406</v>
      </c>
      <c r="BC472" s="15">
        <v>42318</v>
      </c>
      <c r="BD472" t="s">
        <v>161</v>
      </c>
      <c r="BE472">
        <v>55</v>
      </c>
      <c r="BF472">
        <v>24</v>
      </c>
      <c r="BG472">
        <v>11.38</v>
      </c>
      <c r="BH472">
        <v>3.8</v>
      </c>
      <c r="BI472">
        <v>0.74</v>
      </c>
      <c r="BJ472">
        <v>0.35899999999999999</v>
      </c>
      <c r="BK472">
        <v>7.0000000000000007E-2</v>
      </c>
      <c r="BL472">
        <v>9.6</v>
      </c>
      <c r="BM472">
        <f t="shared" si="34"/>
        <v>83.682983682983675</v>
      </c>
      <c r="BN472">
        <v>0.129</v>
      </c>
      <c r="BO472">
        <v>17.899999999999999</v>
      </c>
      <c r="BP472">
        <f t="shared" si="38"/>
        <v>3757.7488306900077</v>
      </c>
      <c r="BQ472">
        <f t="shared" si="37"/>
        <v>6069.3333333333339</v>
      </c>
      <c r="BR472">
        <f t="shared" si="35"/>
        <v>3.7577488306900078</v>
      </c>
      <c r="BS472">
        <f t="shared" si="35"/>
        <v>6.0693333333333337</v>
      </c>
      <c r="BT472">
        <f t="shared" si="36"/>
        <v>9.8270821640233414</v>
      </c>
      <c r="BU472">
        <v>2.7573459715639812</v>
      </c>
      <c r="BV472">
        <v>0.2748037486236895</v>
      </c>
      <c r="BW472">
        <v>2.1702942667820979</v>
      </c>
      <c r="BX472">
        <v>0.54972261300108205</v>
      </c>
      <c r="BY472">
        <v>0.24210222850075436</v>
      </c>
      <c r="BZ472">
        <v>0.18540642608043573</v>
      </c>
      <c r="CA472">
        <v>7.7517809215121458</v>
      </c>
      <c r="CB472">
        <v>132.31874742433973</v>
      </c>
      <c r="CC472">
        <v>86.90440501971139</v>
      </c>
      <c r="CD472">
        <v>12.03952380006549</v>
      </c>
      <c r="CE472">
        <v>3.335885342687738</v>
      </c>
      <c r="CF472" s="25"/>
      <c r="CG472" s="25"/>
      <c r="CH472" s="25"/>
      <c r="CI472" s="25"/>
      <c r="CJ472" s="25"/>
      <c r="CK472" s="25"/>
      <c r="CL472" s="25"/>
      <c r="CM472" s="25"/>
      <c r="CN472" s="25"/>
      <c r="CO472" s="25"/>
      <c r="CP472" s="25">
        <v>0.9031007751937985</v>
      </c>
      <c r="CQ472" s="25">
        <v>0.1825581395348837</v>
      </c>
      <c r="CR472" s="25">
        <v>0.31593772424780686</v>
      </c>
      <c r="CS472" s="25">
        <v>0.1045271973291097</v>
      </c>
      <c r="CT472" s="25">
        <v>5.7341502508236816E-2</v>
      </c>
      <c r="CU472" s="25">
        <v>6.0439501010943992</v>
      </c>
      <c r="CV472" s="25">
        <v>7.8584965760806265</v>
      </c>
      <c r="CW472" s="25">
        <v>2.1645566892855883</v>
      </c>
      <c r="CX472" s="25">
        <v>46.128554964127034</v>
      </c>
      <c r="CY472" s="25">
        <v>18.494609592656971</v>
      </c>
    </row>
    <row r="473" spans="1:103">
      <c r="A473" t="s">
        <v>177</v>
      </c>
      <c r="B473" t="s">
        <v>1090</v>
      </c>
      <c r="C473" t="s">
        <v>164</v>
      </c>
      <c r="D473" t="s">
        <v>174</v>
      </c>
      <c r="E473" t="s">
        <v>959</v>
      </c>
      <c r="F473" t="s">
        <v>222</v>
      </c>
      <c r="G473" t="s">
        <v>309</v>
      </c>
      <c r="H473">
        <v>11.32</v>
      </c>
      <c r="I473">
        <v>7.9955999999999996</v>
      </c>
      <c r="J473">
        <v>672</v>
      </c>
      <c r="K473" t="s">
        <v>139</v>
      </c>
      <c r="L473" s="18">
        <v>0.3</v>
      </c>
      <c r="M473" t="s">
        <v>327</v>
      </c>
      <c r="N473" t="s">
        <v>373</v>
      </c>
      <c r="O473">
        <v>250</v>
      </c>
      <c r="P473" t="s">
        <v>353</v>
      </c>
      <c r="Q473" t="s">
        <v>371</v>
      </c>
      <c r="R473">
        <v>1300</v>
      </c>
      <c r="S473" t="s">
        <v>332</v>
      </c>
      <c r="T473">
        <v>3000</v>
      </c>
      <c r="W473">
        <v>2015</v>
      </c>
      <c r="X473">
        <v>1</v>
      </c>
      <c r="Y473" s="20"/>
      <c r="Z473" s="24"/>
      <c r="AA473" s="25"/>
      <c r="AB473" s="26"/>
      <c r="AC473" s="25"/>
      <c r="AD473" s="27"/>
      <c r="AE473" s="27"/>
      <c r="AF473" s="27"/>
      <c r="AG473" s="25"/>
      <c r="AH473" s="25"/>
      <c r="AI473" s="25"/>
      <c r="AJ473" s="28"/>
      <c r="AK473" s="25"/>
      <c r="AL473" s="25"/>
      <c r="AM473" s="29"/>
      <c r="AN473" s="29"/>
      <c r="AO473" s="30"/>
      <c r="AP473" s="30"/>
      <c r="AQ473" s="31"/>
      <c r="AR473" s="28"/>
      <c r="AS473" s="28"/>
      <c r="AT473" t="s">
        <v>157</v>
      </c>
      <c r="AU473">
        <v>3</v>
      </c>
      <c r="AV473" t="s">
        <v>409</v>
      </c>
      <c r="AW473" t="s">
        <v>1006</v>
      </c>
      <c r="AX473" t="s">
        <v>1091</v>
      </c>
      <c r="AY473" s="20">
        <v>42042</v>
      </c>
      <c r="AZ473" s="20">
        <v>42042</v>
      </c>
      <c r="BA473" t="s">
        <v>405</v>
      </c>
      <c r="BB473" t="s">
        <v>406</v>
      </c>
      <c r="BC473" s="15">
        <v>42318</v>
      </c>
      <c r="BD473" t="s">
        <v>161</v>
      </c>
      <c r="BE473">
        <v>54</v>
      </c>
      <c r="BF473">
        <v>54</v>
      </c>
      <c r="BG473">
        <v>18.18</v>
      </c>
      <c r="BH473">
        <v>9.2200000000000006</v>
      </c>
      <c r="BI473">
        <v>1.2</v>
      </c>
      <c r="BJ473">
        <v>0.54100000000000004</v>
      </c>
      <c r="BK473">
        <v>0.123</v>
      </c>
      <c r="BL473">
        <v>8.9</v>
      </c>
      <c r="BM473">
        <f t="shared" si="34"/>
        <v>81.475903614457835</v>
      </c>
      <c r="BN473">
        <v>0.221</v>
      </c>
      <c r="BO473">
        <v>22.8</v>
      </c>
      <c r="BP473">
        <f t="shared" si="38"/>
        <v>8945.7560044097972</v>
      </c>
      <c r="BQ473">
        <f t="shared" si="37"/>
        <v>9696</v>
      </c>
      <c r="BR473">
        <f t="shared" si="35"/>
        <v>8.9457560044097981</v>
      </c>
      <c r="BS473">
        <f t="shared" si="35"/>
        <v>9.6959999999999997</v>
      </c>
      <c r="BT473">
        <f t="shared" si="36"/>
        <v>18.6417560044098</v>
      </c>
      <c r="BU473">
        <v>3.0270522388059709</v>
      </c>
      <c r="BV473">
        <v>0.29371131502101039</v>
      </c>
      <c r="BW473">
        <v>2.2870783849757541</v>
      </c>
      <c r="BX473">
        <v>0.548903858599469</v>
      </c>
      <c r="BY473">
        <v>0.29456999765747877</v>
      </c>
      <c r="BZ473">
        <v>0.20065610680928359</v>
      </c>
      <c r="CA473">
        <v>8.5627829827241264</v>
      </c>
      <c r="CB473">
        <v>130.12227279449897</v>
      </c>
      <c r="CC473">
        <v>65.205211498158633</v>
      </c>
      <c r="CD473">
        <v>14.276094196110282</v>
      </c>
      <c r="CE473">
        <v>3.1638351172853878</v>
      </c>
      <c r="CF473" s="25"/>
      <c r="CG473" s="25"/>
      <c r="CH473" s="25"/>
      <c r="CI473" s="25"/>
      <c r="CJ473" s="25"/>
      <c r="CK473" s="25"/>
      <c r="CL473" s="25"/>
      <c r="CM473" s="25"/>
      <c r="CN473" s="25"/>
      <c r="CO473" s="25"/>
      <c r="CP473" s="25">
        <v>1.2178877259752616</v>
      </c>
      <c r="CQ473" s="25">
        <v>0.33087535680304475</v>
      </c>
      <c r="CR473" s="25">
        <v>0.30745977457179124</v>
      </c>
      <c r="CS473" s="25">
        <v>0.10658786164313847</v>
      </c>
      <c r="CT473" s="25">
        <v>4.815452198861557E-2</v>
      </c>
      <c r="CU473" s="25">
        <v>5.2704691895173275</v>
      </c>
      <c r="CV473" s="25">
        <v>4.7143692095493375</v>
      </c>
      <c r="CW473" s="25">
        <v>3.1380268053920868</v>
      </c>
      <c r="CX473" s="25">
        <v>56.534637751381688</v>
      </c>
      <c r="CY473" s="25">
        <v>13.992726068790576</v>
      </c>
    </row>
    <row r="474" spans="1:103">
      <c r="A474" t="s">
        <v>177</v>
      </c>
      <c r="B474" t="s">
        <v>1090</v>
      </c>
      <c r="C474" t="s">
        <v>164</v>
      </c>
      <c r="D474" t="s">
        <v>174</v>
      </c>
      <c r="E474" t="s">
        <v>959</v>
      </c>
      <c r="F474" t="s">
        <v>222</v>
      </c>
      <c r="G474" t="s">
        <v>309</v>
      </c>
      <c r="H474">
        <v>11.32</v>
      </c>
      <c r="I474">
        <v>7.9955999999999996</v>
      </c>
      <c r="J474">
        <v>672</v>
      </c>
      <c r="K474" t="s">
        <v>139</v>
      </c>
      <c r="L474" s="18">
        <v>0.3</v>
      </c>
      <c r="M474" t="s">
        <v>327</v>
      </c>
      <c r="N474" t="s">
        <v>373</v>
      </c>
      <c r="O474">
        <v>250</v>
      </c>
      <c r="P474" t="s">
        <v>353</v>
      </c>
      <c r="Q474" t="s">
        <v>371</v>
      </c>
      <c r="R474">
        <v>1300</v>
      </c>
      <c r="S474" t="s">
        <v>332</v>
      </c>
      <c r="T474">
        <v>3000</v>
      </c>
      <c r="W474">
        <v>2015</v>
      </c>
      <c r="X474">
        <v>1</v>
      </c>
      <c r="Y474" s="20"/>
      <c r="Z474" s="24"/>
      <c r="AA474" s="25"/>
      <c r="AB474" s="26"/>
      <c r="AC474" s="25"/>
      <c r="AD474" s="27"/>
      <c r="AE474" s="27"/>
      <c r="AF474" s="27"/>
      <c r="AG474" s="25"/>
      <c r="AH474" s="25"/>
      <c r="AI474" s="25"/>
      <c r="AJ474" s="28"/>
      <c r="AK474" s="25"/>
      <c r="AL474" s="25"/>
      <c r="AM474" s="29"/>
      <c r="AN474" s="29"/>
      <c r="AO474" s="30"/>
      <c r="AP474" s="30"/>
      <c r="AQ474" s="31"/>
      <c r="AR474" s="28"/>
      <c r="AS474" s="28"/>
      <c r="AT474" t="s">
        <v>158</v>
      </c>
      <c r="AU474">
        <v>4</v>
      </c>
      <c r="AV474" t="s">
        <v>409</v>
      </c>
      <c r="AW474" t="s">
        <v>1006</v>
      </c>
      <c r="AX474" t="s">
        <v>1091</v>
      </c>
      <c r="AY474" s="20">
        <v>42042</v>
      </c>
      <c r="AZ474" s="20">
        <v>42042</v>
      </c>
      <c r="BA474" t="s">
        <v>405</v>
      </c>
      <c r="BB474" t="s">
        <v>406</v>
      </c>
      <c r="BC474" s="15">
        <v>42318</v>
      </c>
      <c r="BD474" t="s">
        <v>161</v>
      </c>
      <c r="BE474">
        <v>42</v>
      </c>
      <c r="BF474">
        <v>39</v>
      </c>
      <c r="BG474">
        <v>12.12</v>
      </c>
      <c r="BH474">
        <v>6.64</v>
      </c>
      <c r="BI474">
        <v>0.98</v>
      </c>
      <c r="BJ474">
        <v>0.32800000000000001</v>
      </c>
      <c r="BK474">
        <v>8.4000000000000005E-2</v>
      </c>
      <c r="BL474">
        <v>8.6</v>
      </c>
      <c r="BM474">
        <f t="shared" si="34"/>
        <v>79.611650485436897</v>
      </c>
      <c r="BN474">
        <v>0.154</v>
      </c>
      <c r="BO474">
        <v>19.5</v>
      </c>
      <c r="BP474">
        <f t="shared" si="38"/>
        <v>6315.8159781712047</v>
      </c>
      <c r="BQ474">
        <f t="shared" si="37"/>
        <v>6463.9999999999991</v>
      </c>
      <c r="BR474">
        <f t="shared" si="35"/>
        <v>6.3158159781712051</v>
      </c>
      <c r="BS474">
        <f t="shared" si="35"/>
        <v>6.4639999999999995</v>
      </c>
      <c r="BT474">
        <f t="shared" si="36"/>
        <v>12.779815978171204</v>
      </c>
      <c r="BU474">
        <v>3.1714417744916821</v>
      </c>
      <c r="BV474">
        <v>0.32910172804835103</v>
      </c>
      <c r="BW474">
        <v>2.2449005439969372</v>
      </c>
      <c r="BX474">
        <v>0.49355084054429038</v>
      </c>
      <c r="BY474">
        <v>0.27274995968809035</v>
      </c>
      <c r="BZ474">
        <v>0.2048163297352712</v>
      </c>
      <c r="CA474">
        <v>8.229389372528976</v>
      </c>
      <c r="CB474">
        <v>148.22470265160641</v>
      </c>
      <c r="CC474">
        <v>101.80820586531132</v>
      </c>
      <c r="CD474">
        <v>13.819146623419453</v>
      </c>
      <c r="CE474">
        <v>3.186529311788024</v>
      </c>
      <c r="CF474" s="25"/>
      <c r="CG474" s="25"/>
      <c r="CH474" s="25"/>
      <c r="CI474" s="25"/>
      <c r="CJ474" s="25"/>
      <c r="CK474" s="25"/>
      <c r="CL474" s="25"/>
      <c r="CM474" s="25"/>
      <c r="CN474" s="25"/>
      <c r="CO474" s="25"/>
      <c r="CP474" s="25"/>
      <c r="CQ474" s="25"/>
      <c r="CR474" s="25"/>
      <c r="CS474" s="25"/>
      <c r="CT474" s="25"/>
      <c r="CU474" s="25"/>
      <c r="CV474" s="25"/>
      <c r="CW474" s="25"/>
      <c r="CX474" s="25"/>
      <c r="CY474" s="25"/>
    </row>
    <row r="475" spans="1:103">
      <c r="A475" t="s">
        <v>177</v>
      </c>
      <c r="B475" t="s">
        <v>1090</v>
      </c>
      <c r="C475" t="s">
        <v>164</v>
      </c>
      <c r="D475" t="s">
        <v>174</v>
      </c>
      <c r="E475" t="s">
        <v>959</v>
      </c>
      <c r="F475" t="s">
        <v>222</v>
      </c>
      <c r="G475" t="s">
        <v>309</v>
      </c>
      <c r="H475">
        <v>11.32</v>
      </c>
      <c r="I475">
        <v>7.9955999999999996</v>
      </c>
      <c r="J475">
        <v>672</v>
      </c>
      <c r="K475" t="s">
        <v>139</v>
      </c>
      <c r="L475" s="18">
        <v>0.3</v>
      </c>
      <c r="M475" t="s">
        <v>327</v>
      </c>
      <c r="N475" t="s">
        <v>373</v>
      </c>
      <c r="O475">
        <v>250</v>
      </c>
      <c r="P475" t="s">
        <v>353</v>
      </c>
      <c r="Q475" t="s">
        <v>371</v>
      </c>
      <c r="R475">
        <v>1300</v>
      </c>
      <c r="S475" t="s">
        <v>332</v>
      </c>
      <c r="T475">
        <v>3000</v>
      </c>
      <c r="W475">
        <v>2015</v>
      </c>
      <c r="X475">
        <v>1</v>
      </c>
      <c r="Y475" s="20"/>
      <c r="Z475" s="24"/>
      <c r="AA475" s="25"/>
      <c r="AB475" s="26"/>
      <c r="AC475" s="25"/>
      <c r="AD475" s="27"/>
      <c r="AE475" s="27"/>
      <c r="AF475" s="27"/>
      <c r="AG475" s="25"/>
      <c r="AH475" s="25"/>
      <c r="AI475" s="25"/>
      <c r="AJ475" s="28"/>
      <c r="AK475" s="25"/>
      <c r="AL475" s="25"/>
      <c r="AM475" s="29"/>
      <c r="AN475" s="29"/>
      <c r="AO475" s="30"/>
      <c r="AP475" s="30"/>
      <c r="AQ475" s="31"/>
      <c r="AR475" s="28"/>
      <c r="AS475" s="28"/>
      <c r="AT475" t="s">
        <v>159</v>
      </c>
      <c r="AU475">
        <v>5</v>
      </c>
      <c r="AV475" t="s">
        <v>409</v>
      </c>
      <c r="AW475" t="s">
        <v>1006</v>
      </c>
      <c r="AX475" t="s">
        <v>1091</v>
      </c>
      <c r="AY475" s="20">
        <v>42042</v>
      </c>
      <c r="AZ475" s="20">
        <v>42042</v>
      </c>
      <c r="BA475" t="s">
        <v>405</v>
      </c>
      <c r="BB475" t="s">
        <v>406</v>
      </c>
      <c r="BC475" s="15">
        <v>42318</v>
      </c>
      <c r="BD475" t="s">
        <v>161</v>
      </c>
      <c r="BE475">
        <v>55</v>
      </c>
      <c r="BF475">
        <v>49</v>
      </c>
      <c r="BG475">
        <v>15.68</v>
      </c>
      <c r="BH475">
        <v>9.06</v>
      </c>
      <c r="BI475">
        <v>1.26</v>
      </c>
      <c r="BJ475">
        <v>0.629</v>
      </c>
      <c r="BK475">
        <v>0.104</v>
      </c>
      <c r="BL475">
        <v>0.3</v>
      </c>
      <c r="BM475">
        <f t="shared" si="34"/>
        <v>85.811732605729887</v>
      </c>
      <c r="BN475">
        <v>0.11899999999999999</v>
      </c>
      <c r="BO475">
        <v>22.4</v>
      </c>
      <c r="BP475">
        <f t="shared" si="38"/>
        <v>10132.312869486133</v>
      </c>
      <c r="BQ475">
        <f t="shared" si="37"/>
        <v>8362.6666666666661</v>
      </c>
      <c r="BR475">
        <f t="shared" si="35"/>
        <v>10.132312869486134</v>
      </c>
      <c r="BS475">
        <f t="shared" si="35"/>
        <v>8.3626666666666658</v>
      </c>
      <c r="BT475">
        <f t="shared" si="36"/>
        <v>18.494979536152798</v>
      </c>
      <c r="BU475">
        <v>3.0051691729323311</v>
      </c>
      <c r="BV475">
        <v>0.33797900932584662</v>
      </c>
      <c r="BW475">
        <v>2.6794869859771708</v>
      </c>
      <c r="BX475">
        <v>0.51602553119737338</v>
      </c>
      <c r="BY475">
        <v>0.23465190272931841</v>
      </c>
      <c r="BZ475">
        <v>0.21750420129291506</v>
      </c>
      <c r="CA475">
        <v>7.4106515709721252</v>
      </c>
      <c r="CB475">
        <v>142.4181516318998</v>
      </c>
      <c r="CC475">
        <v>76.069446323101076</v>
      </c>
      <c r="CD475">
        <v>14.744051620967289</v>
      </c>
      <c r="CE475">
        <v>3.4744740672582015</v>
      </c>
      <c r="CF475" s="25"/>
      <c r="CG475" s="25"/>
      <c r="CH475" s="25"/>
      <c r="CI475" s="25"/>
      <c r="CJ475" s="25"/>
      <c r="CK475" s="25"/>
      <c r="CL475" s="25"/>
      <c r="CM475" s="25"/>
      <c r="CN475" s="25"/>
      <c r="CO475" s="25"/>
      <c r="CP475" s="25">
        <v>1.2202925045703841</v>
      </c>
      <c r="CQ475" s="25">
        <v>0.14163619744058503</v>
      </c>
      <c r="CR475" s="25">
        <v>0.40440873481738604</v>
      </c>
      <c r="CS475" s="25">
        <v>0.18136123012291383</v>
      </c>
      <c r="CT475" s="25">
        <v>4.5748988628522176E-2</v>
      </c>
      <c r="CU475" s="25">
        <v>7.9696848453183442</v>
      </c>
      <c r="CV475" s="25">
        <v>4.730689973380616</v>
      </c>
      <c r="CW475" s="25">
        <v>2.2148703215291206</v>
      </c>
      <c r="CX475" s="25">
        <v>66.261649114005166</v>
      </c>
      <c r="CY475" s="25">
        <v>12.422000393386266</v>
      </c>
    </row>
    <row r="476" spans="1:103">
      <c r="A476" t="s">
        <v>177</v>
      </c>
      <c r="B476" t="s">
        <v>1090</v>
      </c>
      <c r="C476" t="s">
        <v>164</v>
      </c>
      <c r="D476" t="s">
        <v>174</v>
      </c>
      <c r="E476" t="s">
        <v>959</v>
      </c>
      <c r="F476" t="s">
        <v>222</v>
      </c>
      <c r="G476" t="s">
        <v>309</v>
      </c>
      <c r="H476">
        <v>11.32</v>
      </c>
      <c r="I476">
        <v>7.9955999999999996</v>
      </c>
      <c r="J476">
        <v>672</v>
      </c>
      <c r="K476" t="s">
        <v>139</v>
      </c>
      <c r="L476" s="18">
        <v>0.3</v>
      </c>
      <c r="M476" t="s">
        <v>327</v>
      </c>
      <c r="N476" t="s">
        <v>373</v>
      </c>
      <c r="O476">
        <v>250</v>
      </c>
      <c r="P476" t="s">
        <v>353</v>
      </c>
      <c r="Q476" t="s">
        <v>371</v>
      </c>
      <c r="R476">
        <v>1300</v>
      </c>
      <c r="S476" t="s">
        <v>332</v>
      </c>
      <c r="T476">
        <v>3000</v>
      </c>
      <c r="W476">
        <v>2015</v>
      </c>
      <c r="X476">
        <v>1</v>
      </c>
      <c r="Y476" s="20"/>
      <c r="Z476" s="24"/>
      <c r="AA476" s="25"/>
      <c r="AB476" s="26"/>
      <c r="AC476" s="25"/>
      <c r="AD476" s="27"/>
      <c r="AE476" s="27"/>
      <c r="AF476" s="27"/>
      <c r="AG476" s="25"/>
      <c r="AH476" s="25"/>
      <c r="AI476" s="25"/>
      <c r="AJ476" s="28"/>
      <c r="AK476" s="25"/>
      <c r="AL476" s="25"/>
      <c r="AM476" s="29"/>
      <c r="AN476" s="29"/>
      <c r="AO476" s="30"/>
      <c r="AP476" s="30"/>
      <c r="AQ476" s="31"/>
      <c r="AR476" s="28"/>
      <c r="AS476" s="28"/>
      <c r="AT476" t="s">
        <v>160</v>
      </c>
      <c r="AU476">
        <v>6</v>
      </c>
      <c r="AV476" t="s">
        <v>409</v>
      </c>
      <c r="AW476" t="s">
        <v>1006</v>
      </c>
      <c r="AX476" t="s">
        <v>1091</v>
      </c>
      <c r="AY476" s="20">
        <v>42042</v>
      </c>
      <c r="AZ476" s="20">
        <v>42042</v>
      </c>
      <c r="BA476" t="s">
        <v>405</v>
      </c>
      <c r="BB476" t="s">
        <v>406</v>
      </c>
      <c r="BC476" s="15">
        <v>42318</v>
      </c>
      <c r="BD476" t="s">
        <v>161</v>
      </c>
      <c r="BE476">
        <v>51</v>
      </c>
      <c r="BF476">
        <v>51</v>
      </c>
      <c r="BG476">
        <v>14.92</v>
      </c>
      <c r="BH476">
        <v>7.84</v>
      </c>
      <c r="BI476">
        <v>1.08</v>
      </c>
      <c r="BJ476">
        <v>0.53</v>
      </c>
      <c r="BK476">
        <v>0.10199999999999999</v>
      </c>
      <c r="BL476">
        <v>9.1999999999999993</v>
      </c>
      <c r="BM476">
        <f t="shared" si="34"/>
        <v>83.860759493670884</v>
      </c>
      <c r="BN476">
        <v>0.111</v>
      </c>
      <c r="BO476">
        <v>23.7</v>
      </c>
      <c r="BP476">
        <f t="shared" si="38"/>
        <v>7803.6766774220232</v>
      </c>
      <c r="BQ476">
        <f t="shared" si="37"/>
        <v>7957.333333333333</v>
      </c>
      <c r="BR476">
        <f t="shared" si="35"/>
        <v>7.8036766774220236</v>
      </c>
      <c r="BS476">
        <f t="shared" si="35"/>
        <v>7.9573333333333327</v>
      </c>
      <c r="BT476">
        <f t="shared" si="36"/>
        <v>15.761010010755356</v>
      </c>
      <c r="BU476">
        <v>2.9442870632672338</v>
      </c>
      <c r="BV476">
        <v>0.32503855332415027</v>
      </c>
      <c r="BW476">
        <v>2.3656831438726416</v>
      </c>
      <c r="BX476">
        <v>0.57535126077452392</v>
      </c>
      <c r="BY476">
        <v>0.26856797673358057</v>
      </c>
      <c r="BZ476">
        <v>0.20954583569129906</v>
      </c>
      <c r="CA476">
        <v>7.0982712069677207</v>
      </c>
      <c r="CB476">
        <v>147.14800328525246</v>
      </c>
      <c r="CC476">
        <v>83.761521180733055</v>
      </c>
      <c r="CD476">
        <v>16.487351343121222</v>
      </c>
      <c r="CE476">
        <v>14.189806109357233</v>
      </c>
      <c r="CF476" s="25"/>
      <c r="CG476" s="25"/>
      <c r="CH476" s="25"/>
      <c r="CI476" s="25"/>
      <c r="CJ476" s="25"/>
      <c r="CK476" s="25"/>
      <c r="CL476" s="25"/>
      <c r="CM476" s="25"/>
      <c r="CN476" s="25"/>
      <c r="CO476" s="25"/>
      <c r="CP476" s="25">
        <v>1.24169921875</v>
      </c>
      <c r="CQ476" s="25">
        <v>0.19228515625000001</v>
      </c>
      <c r="CR476" s="25">
        <v>0.40874849909842997</v>
      </c>
      <c r="CS476" s="25">
        <v>0.18002572769196457</v>
      </c>
      <c r="CT476" s="25">
        <v>6.2122416458676326E-2</v>
      </c>
      <c r="CU476" s="25">
        <v>4.3585930431178346</v>
      </c>
      <c r="CV476" s="25">
        <v>7.9819486577863605</v>
      </c>
      <c r="CW476" s="25">
        <v>3.1257026942270714</v>
      </c>
      <c r="CX476" s="25">
        <v>46.853205803033298</v>
      </c>
      <c r="CY476" s="25">
        <v>20.409488570518249</v>
      </c>
    </row>
    <row r="477" spans="1:103">
      <c r="A477" t="s">
        <v>177</v>
      </c>
      <c r="B477" t="s">
        <v>1090</v>
      </c>
      <c r="C477" t="s">
        <v>164</v>
      </c>
      <c r="D477" t="s">
        <v>174</v>
      </c>
      <c r="E477" t="s">
        <v>959</v>
      </c>
      <c r="F477" t="s">
        <v>174</v>
      </c>
      <c r="G477" t="s">
        <v>310</v>
      </c>
      <c r="H477">
        <v>11.3934</v>
      </c>
      <c r="I477">
        <v>7.9013900000000001</v>
      </c>
      <c r="J477">
        <v>688</v>
      </c>
      <c r="K477" t="s">
        <v>140</v>
      </c>
      <c r="L477" s="18">
        <v>0.4</v>
      </c>
      <c r="M477" t="s">
        <v>326</v>
      </c>
      <c r="N477" t="s">
        <v>373</v>
      </c>
      <c r="O477">
        <v>2000</v>
      </c>
      <c r="P477" t="s">
        <v>353</v>
      </c>
      <c r="Q477" t="s">
        <v>369</v>
      </c>
      <c r="R477">
        <v>2700</v>
      </c>
      <c r="W477">
        <v>2015</v>
      </c>
      <c r="X477">
        <v>1</v>
      </c>
      <c r="Y477" s="20">
        <v>42042</v>
      </c>
      <c r="Z477" s="24">
        <v>5.5</v>
      </c>
      <c r="AA477" s="32">
        <v>0.86254269892111646</v>
      </c>
      <c r="AB477" s="26">
        <v>3.3423199384065176E-2</v>
      </c>
      <c r="AC477" s="25">
        <v>2.4676799999999997</v>
      </c>
      <c r="AD477" s="27">
        <v>38.400000000000006</v>
      </c>
      <c r="AE477" s="27">
        <v>39.199999999999996</v>
      </c>
      <c r="AF477" s="27">
        <v>22.4</v>
      </c>
      <c r="AG477" s="25">
        <v>1.6878963484720586</v>
      </c>
      <c r="AH477" s="25">
        <v>0.46988977146268257</v>
      </c>
      <c r="AI477" s="25">
        <v>0.33269146045623493</v>
      </c>
      <c r="AJ477" s="28">
        <v>7.7414811849190843E-2</v>
      </c>
      <c r="AK477" s="25">
        <v>0</v>
      </c>
      <c r="AL477" s="25">
        <f t="shared" si="32"/>
        <v>2.5678923922401666</v>
      </c>
      <c r="AM477" s="29">
        <v>8.6542696428716273</v>
      </c>
      <c r="AN477" s="29">
        <v>2.5010139245640111</v>
      </c>
      <c r="AO477" s="30">
        <v>15.676048359892693</v>
      </c>
      <c r="AP477" s="30">
        <v>60.989819779149563</v>
      </c>
      <c r="AQ477" s="31">
        <v>1.449293644222539</v>
      </c>
      <c r="AR477" s="28">
        <v>1.07084E-2</v>
      </c>
      <c r="AS477" s="28">
        <v>6.1221199999999998</v>
      </c>
      <c r="AT477" t="s">
        <v>155</v>
      </c>
      <c r="AU477">
        <v>1</v>
      </c>
      <c r="AV477" t="s">
        <v>409</v>
      </c>
      <c r="AW477" t="s">
        <v>1006</v>
      </c>
      <c r="AX477" t="s">
        <v>1091</v>
      </c>
      <c r="AY477" s="20">
        <v>42042</v>
      </c>
      <c r="AZ477" s="20">
        <v>42042</v>
      </c>
      <c r="BA477" t="s">
        <v>405</v>
      </c>
      <c r="BB477" t="s">
        <v>406</v>
      </c>
      <c r="BC477" s="15">
        <v>42318</v>
      </c>
      <c r="BD477" t="s">
        <v>161</v>
      </c>
      <c r="BE477">
        <v>30</v>
      </c>
      <c r="BF477">
        <v>20</v>
      </c>
      <c r="BG477">
        <v>2.78</v>
      </c>
      <c r="BH477">
        <v>1.34</v>
      </c>
      <c r="BI477">
        <v>0.57999999999999996</v>
      </c>
      <c r="BJ477">
        <v>0.17299999999999999</v>
      </c>
      <c r="BK477">
        <v>5.8999999999999997E-2</v>
      </c>
      <c r="BL477">
        <v>8.6</v>
      </c>
      <c r="BM477">
        <f t="shared" si="34"/>
        <v>74.568965517241381</v>
      </c>
      <c r="BN477">
        <v>6.2E-2</v>
      </c>
      <c r="BO477">
        <v>17.5</v>
      </c>
      <c r="BP477">
        <f t="shared" si="38"/>
        <v>1193.844264142439</v>
      </c>
      <c r="BQ477">
        <f t="shared" si="37"/>
        <v>1482.6666666666665</v>
      </c>
      <c r="BR477">
        <f t="shared" si="35"/>
        <v>1.1938442641424389</v>
      </c>
      <c r="BS477">
        <f t="shared" si="35"/>
        <v>1.4826666666666666</v>
      </c>
      <c r="BT477">
        <f t="shared" si="36"/>
        <v>2.6765109308091057</v>
      </c>
      <c r="BU477">
        <v>1.535885167464115</v>
      </c>
      <c r="BV477">
        <v>0.16224840002843391</v>
      </c>
      <c r="BW477">
        <v>2.1297505287879237</v>
      </c>
      <c r="BX477">
        <v>0.39683478575752862</v>
      </c>
      <c r="BY477">
        <v>0.17435025365559403</v>
      </c>
      <c r="BZ477">
        <v>0.13050070658719892</v>
      </c>
      <c r="CA477">
        <v>5.4408080360490256</v>
      </c>
      <c r="CB477">
        <v>296.53545831639087</v>
      </c>
      <c r="CC477">
        <v>34.655287313841598</v>
      </c>
      <c r="CD477">
        <v>12.14496582406351</v>
      </c>
      <c r="CE477">
        <v>3.7975458750432143</v>
      </c>
      <c r="CF477" s="25"/>
      <c r="CG477" s="25"/>
      <c r="CH477" s="25"/>
      <c r="CI477" s="25"/>
      <c r="CJ477" s="25"/>
      <c r="CK477" s="25"/>
      <c r="CL477" s="25"/>
      <c r="CM477" s="25"/>
      <c r="CN477" s="25"/>
      <c r="CO477" s="25"/>
      <c r="CP477" s="25"/>
      <c r="CQ477" s="25"/>
      <c r="CR477" s="25"/>
      <c r="CS477" s="25"/>
      <c r="CT477" s="25"/>
      <c r="CU477" s="25"/>
      <c r="CV477" s="25"/>
      <c r="CW477" s="25"/>
      <c r="CX477" s="25"/>
      <c r="CY477" s="25"/>
    </row>
    <row r="478" spans="1:103">
      <c r="A478" t="s">
        <v>177</v>
      </c>
      <c r="B478" t="s">
        <v>1090</v>
      </c>
      <c r="C478" t="s">
        <v>164</v>
      </c>
      <c r="D478" t="s">
        <v>174</v>
      </c>
      <c r="E478" t="s">
        <v>959</v>
      </c>
      <c r="F478" t="s">
        <v>174</v>
      </c>
      <c r="G478" t="s">
        <v>310</v>
      </c>
      <c r="H478">
        <v>11.3934</v>
      </c>
      <c r="I478">
        <v>7.9013900000000001</v>
      </c>
      <c r="J478">
        <v>688</v>
      </c>
      <c r="K478" t="s">
        <v>140</v>
      </c>
      <c r="L478" s="18">
        <v>0.4</v>
      </c>
      <c r="M478" t="s">
        <v>326</v>
      </c>
      <c r="N478" t="s">
        <v>373</v>
      </c>
      <c r="O478">
        <v>2000</v>
      </c>
      <c r="P478" t="s">
        <v>353</v>
      </c>
      <c r="Q478" t="s">
        <v>369</v>
      </c>
      <c r="R478">
        <v>2700</v>
      </c>
      <c r="W478">
        <v>2015</v>
      </c>
      <c r="X478">
        <v>1</v>
      </c>
      <c r="Y478" s="20"/>
      <c r="Z478" s="24"/>
      <c r="AA478" s="25"/>
      <c r="AB478" s="26"/>
      <c r="AC478" s="25"/>
      <c r="AD478" s="27"/>
      <c r="AE478" s="27"/>
      <c r="AF478" s="27"/>
      <c r="AG478" s="25"/>
      <c r="AH478" s="25"/>
      <c r="AI478" s="25"/>
      <c r="AJ478" s="28"/>
      <c r="AK478" s="25"/>
      <c r="AL478" s="25"/>
      <c r="AM478" s="29"/>
      <c r="AN478" s="29"/>
      <c r="AO478" s="30"/>
      <c r="AP478" s="30"/>
      <c r="AQ478" s="31"/>
      <c r="AR478" s="28"/>
      <c r="AS478" s="28"/>
      <c r="AT478" t="s">
        <v>156</v>
      </c>
      <c r="AU478">
        <v>2</v>
      </c>
      <c r="AV478" t="s">
        <v>409</v>
      </c>
      <c r="AW478" t="s">
        <v>1006</v>
      </c>
      <c r="AX478" t="s">
        <v>1091</v>
      </c>
      <c r="AY478" s="20">
        <v>42042</v>
      </c>
      <c r="AZ478" s="20">
        <v>42042</v>
      </c>
      <c r="BA478" t="s">
        <v>405</v>
      </c>
      <c r="BB478" t="s">
        <v>406</v>
      </c>
      <c r="BC478" s="15">
        <v>42318</v>
      </c>
      <c r="BD478" t="s">
        <v>161</v>
      </c>
      <c r="BE478">
        <v>33</v>
      </c>
      <c r="BF478">
        <v>22</v>
      </c>
      <c r="BG478">
        <v>4.26</v>
      </c>
      <c r="BH478">
        <v>2.2999999999999998</v>
      </c>
      <c r="BI478">
        <v>0.42</v>
      </c>
      <c r="BJ478">
        <v>0.154</v>
      </c>
      <c r="BK478">
        <v>3.7999999999999999E-2</v>
      </c>
      <c r="BL478">
        <v>7.4</v>
      </c>
      <c r="BM478">
        <f t="shared" si="34"/>
        <v>80.208333333333329</v>
      </c>
      <c r="BN478">
        <v>0.14599999999999999</v>
      </c>
      <c r="BO478">
        <v>16.3</v>
      </c>
      <c r="BP478">
        <f t="shared" si="38"/>
        <v>2233.0419389978206</v>
      </c>
      <c r="BQ478">
        <f t="shared" si="37"/>
        <v>2272</v>
      </c>
      <c r="BR478">
        <f t="shared" si="35"/>
        <v>2.2330419389978204</v>
      </c>
      <c r="BS478">
        <f t="shared" si="35"/>
        <v>2.2719999999999998</v>
      </c>
      <c r="BT478">
        <f t="shared" si="36"/>
        <v>4.5050419389978202</v>
      </c>
      <c r="BU478">
        <v>1.4777777777777779</v>
      </c>
      <c r="BV478">
        <v>0.20025117103486595</v>
      </c>
      <c r="BW478">
        <v>2.2063291305789887</v>
      </c>
      <c r="BX478">
        <v>0.30491750367639969</v>
      </c>
      <c r="BY478">
        <v>0.12776072926240598</v>
      </c>
      <c r="BZ478">
        <v>0.11460562689742959</v>
      </c>
      <c r="CA478">
        <v>5.6702601867209319</v>
      </c>
      <c r="CB478">
        <v>183.88764422439198</v>
      </c>
      <c r="CC478">
        <v>29.696032919867299</v>
      </c>
      <c r="CD478">
        <v>8.0844653783268612</v>
      </c>
      <c r="CE478">
        <v>3.2671895287744133</v>
      </c>
      <c r="CF478" s="25"/>
      <c r="CG478" s="25"/>
      <c r="CH478" s="25"/>
      <c r="CI478" s="25"/>
      <c r="CJ478" s="25"/>
      <c r="CK478" s="25"/>
      <c r="CL478" s="25"/>
      <c r="CM478" s="25"/>
      <c r="CN478" s="25"/>
      <c r="CO478" s="25"/>
      <c r="CP478" s="25">
        <v>0.91302325581395349</v>
      </c>
      <c r="CQ478" s="25">
        <v>0.18562790697674419</v>
      </c>
      <c r="CR478" s="25">
        <v>0.44191921409592388</v>
      </c>
      <c r="CS478" s="25">
        <v>0.14436394568502869</v>
      </c>
      <c r="CT478" s="25">
        <v>6.0064845215406698E-2</v>
      </c>
      <c r="CU478" s="25">
        <v>9.7611510762947855</v>
      </c>
      <c r="CV478" s="25">
        <v>8.0531101614219001</v>
      </c>
      <c r="CW478" s="25">
        <v>2.2181613621257465</v>
      </c>
      <c r="CX478" s="25">
        <v>28.188610633878529</v>
      </c>
      <c r="CY478" s="25">
        <v>22.234579164081939</v>
      </c>
    </row>
    <row r="479" spans="1:103">
      <c r="A479" t="s">
        <v>177</v>
      </c>
      <c r="B479" t="s">
        <v>1090</v>
      </c>
      <c r="C479" t="s">
        <v>164</v>
      </c>
      <c r="D479" t="s">
        <v>174</v>
      </c>
      <c r="E479" t="s">
        <v>959</v>
      </c>
      <c r="F479" t="s">
        <v>174</v>
      </c>
      <c r="G479" t="s">
        <v>310</v>
      </c>
      <c r="H479">
        <v>11.3934</v>
      </c>
      <c r="I479">
        <v>7.9013900000000001</v>
      </c>
      <c r="J479">
        <v>688</v>
      </c>
      <c r="K479" t="s">
        <v>140</v>
      </c>
      <c r="L479" s="18">
        <v>0.4</v>
      </c>
      <c r="M479" t="s">
        <v>326</v>
      </c>
      <c r="N479" t="s">
        <v>373</v>
      </c>
      <c r="O479">
        <v>2000</v>
      </c>
      <c r="P479" t="s">
        <v>353</v>
      </c>
      <c r="Q479" t="s">
        <v>369</v>
      </c>
      <c r="R479">
        <v>2700</v>
      </c>
      <c r="W479">
        <v>2015</v>
      </c>
      <c r="X479">
        <v>1</v>
      </c>
      <c r="Y479" s="20"/>
      <c r="Z479" s="24"/>
      <c r="AA479" s="25"/>
      <c r="AB479" s="26"/>
      <c r="AC479" s="25"/>
      <c r="AD479" s="27"/>
      <c r="AE479" s="27"/>
      <c r="AF479" s="27"/>
      <c r="AG479" s="25"/>
      <c r="AH479" s="25"/>
      <c r="AI479" s="25"/>
      <c r="AJ479" s="28"/>
      <c r="AK479" s="25"/>
      <c r="AL479" s="25"/>
      <c r="AM479" s="29"/>
      <c r="AN479" s="29"/>
      <c r="AO479" s="30"/>
      <c r="AP479" s="30"/>
      <c r="AQ479" s="31"/>
      <c r="AR479" s="28"/>
      <c r="AS479" s="28"/>
      <c r="AT479" t="s">
        <v>157</v>
      </c>
      <c r="AU479">
        <v>3</v>
      </c>
      <c r="AV479" t="s">
        <v>409</v>
      </c>
      <c r="AW479" t="s">
        <v>1006</v>
      </c>
      <c r="AX479" t="s">
        <v>1091</v>
      </c>
      <c r="AY479" s="20">
        <v>42042</v>
      </c>
      <c r="AZ479" s="20">
        <v>42042</v>
      </c>
      <c r="BA479" t="s">
        <v>405</v>
      </c>
      <c r="BB479" t="s">
        <v>406</v>
      </c>
      <c r="BC479" s="15">
        <v>42318</v>
      </c>
      <c r="BD479" t="s">
        <v>161</v>
      </c>
      <c r="BE479">
        <v>31</v>
      </c>
      <c r="BF479">
        <v>26</v>
      </c>
      <c r="BG479">
        <v>8.26</v>
      </c>
      <c r="BH479">
        <v>2.8</v>
      </c>
      <c r="BI479">
        <v>0.66</v>
      </c>
      <c r="BJ479">
        <v>0.28599999999999998</v>
      </c>
      <c r="BK479">
        <v>7.2999999999999995E-2</v>
      </c>
      <c r="BL479">
        <v>9.1999999999999993</v>
      </c>
      <c r="BM479">
        <f t="shared" si="34"/>
        <v>79.665738161559887</v>
      </c>
      <c r="BN479">
        <v>0.107</v>
      </c>
      <c r="BO479">
        <v>17.8</v>
      </c>
      <c r="BP479">
        <f t="shared" si="38"/>
        <v>2647.6101006790827</v>
      </c>
      <c r="BQ479">
        <f t="shared" si="37"/>
        <v>4405.333333333333</v>
      </c>
      <c r="BR479">
        <f t="shared" si="35"/>
        <v>2.6476101006790826</v>
      </c>
      <c r="BS479">
        <f t="shared" si="35"/>
        <v>4.4053333333333331</v>
      </c>
      <c r="BT479">
        <f t="shared" si="36"/>
        <v>7.0529434340124162</v>
      </c>
      <c r="CF479" s="25"/>
      <c r="CG479" s="25"/>
      <c r="CH479" s="25"/>
      <c r="CI479" s="25"/>
      <c r="CJ479" s="25"/>
      <c r="CK479" s="25"/>
      <c r="CL479" s="25"/>
      <c r="CM479" s="25"/>
      <c r="CN479" s="25"/>
      <c r="CO479" s="25"/>
      <c r="CP479" s="25">
        <v>1.0284474445515912</v>
      </c>
      <c r="CQ479" s="25">
        <v>0.1084860173577628</v>
      </c>
      <c r="CR479" s="25">
        <v>0.45350158988830308</v>
      </c>
      <c r="CS479" s="25">
        <v>0.17749874506705313</v>
      </c>
      <c r="CT479" s="25">
        <v>5.9973630381816717E-2</v>
      </c>
      <c r="CU479" s="25">
        <v>11.270143541423399</v>
      </c>
      <c r="CV479" s="25">
        <v>11.117887805310982</v>
      </c>
      <c r="CW479" s="25">
        <v>2.1676998016127214</v>
      </c>
      <c r="CX479" s="25">
        <v>46.195537376950064</v>
      </c>
      <c r="CY479" s="25">
        <v>23.338726326047681</v>
      </c>
    </row>
    <row r="480" spans="1:103">
      <c r="A480" t="s">
        <v>177</v>
      </c>
      <c r="B480" t="s">
        <v>1090</v>
      </c>
      <c r="C480" t="s">
        <v>164</v>
      </c>
      <c r="D480" t="s">
        <v>174</v>
      </c>
      <c r="E480" t="s">
        <v>959</v>
      </c>
      <c r="F480" t="s">
        <v>174</v>
      </c>
      <c r="G480" t="s">
        <v>310</v>
      </c>
      <c r="H480">
        <v>11.3934</v>
      </c>
      <c r="I480">
        <v>7.9013900000000001</v>
      </c>
      <c r="J480">
        <v>688</v>
      </c>
      <c r="K480" t="s">
        <v>140</v>
      </c>
      <c r="L480" s="18">
        <v>0.4</v>
      </c>
      <c r="M480" t="s">
        <v>326</v>
      </c>
      <c r="N480" t="s">
        <v>373</v>
      </c>
      <c r="O480">
        <v>2000</v>
      </c>
      <c r="P480" t="s">
        <v>353</v>
      </c>
      <c r="Q480" t="s">
        <v>369</v>
      </c>
      <c r="R480">
        <v>2700</v>
      </c>
      <c r="W480">
        <v>2015</v>
      </c>
      <c r="X480">
        <v>1</v>
      </c>
      <c r="Y480" s="20"/>
      <c r="Z480" s="24"/>
      <c r="AA480" s="25"/>
      <c r="AB480" s="26"/>
      <c r="AC480" s="25"/>
      <c r="AD480" s="27"/>
      <c r="AE480" s="27"/>
      <c r="AF480" s="27"/>
      <c r="AG480" s="25"/>
      <c r="AH480" s="25"/>
      <c r="AI480" s="25"/>
      <c r="AJ480" s="28"/>
      <c r="AK480" s="25"/>
      <c r="AL480" s="25"/>
      <c r="AM480" s="29"/>
      <c r="AN480" s="29"/>
      <c r="AO480" s="30"/>
      <c r="AP480" s="30"/>
      <c r="AQ480" s="31"/>
      <c r="AR480" s="28"/>
      <c r="AS480" s="28"/>
      <c r="AT480" t="s">
        <v>158</v>
      </c>
      <c r="AU480">
        <v>4</v>
      </c>
      <c r="AV480" t="s">
        <v>409</v>
      </c>
      <c r="AW480" t="s">
        <v>1006</v>
      </c>
      <c r="AX480" t="s">
        <v>1091</v>
      </c>
      <c r="AY480" s="20">
        <v>42042</v>
      </c>
      <c r="AZ480" s="20">
        <v>42042</v>
      </c>
      <c r="BA480" t="s">
        <v>405</v>
      </c>
      <c r="BB480" t="s">
        <v>406</v>
      </c>
      <c r="BC480" s="15">
        <v>42318</v>
      </c>
      <c r="BD480" t="s">
        <v>161</v>
      </c>
      <c r="BE480">
        <v>32</v>
      </c>
      <c r="BF480">
        <v>32</v>
      </c>
      <c r="BG480">
        <v>9.02</v>
      </c>
      <c r="BH480">
        <v>3.84</v>
      </c>
      <c r="BI480">
        <v>1.26</v>
      </c>
      <c r="BJ480">
        <v>0.41199999999999998</v>
      </c>
      <c r="BK480">
        <v>0.13100000000000001</v>
      </c>
      <c r="BL480">
        <v>9</v>
      </c>
      <c r="BM480">
        <f t="shared" si="34"/>
        <v>75.874769797421735</v>
      </c>
      <c r="BN480">
        <v>7.0999999999999994E-2</v>
      </c>
      <c r="BO480">
        <v>19.100000000000001</v>
      </c>
      <c r="BP480">
        <f t="shared" si="38"/>
        <v>3465.8404650994835</v>
      </c>
      <c r="BQ480">
        <f t="shared" si="37"/>
        <v>4810.6666666666661</v>
      </c>
      <c r="BR480">
        <f t="shared" si="35"/>
        <v>3.4658404650994834</v>
      </c>
      <c r="BS480">
        <f t="shared" si="35"/>
        <v>4.8106666666666662</v>
      </c>
      <c r="BT480">
        <f t="shared" si="36"/>
        <v>8.2765071317661487</v>
      </c>
      <c r="BU480">
        <v>1.28494623655914</v>
      </c>
      <c r="BV480">
        <v>0.22192266895380935</v>
      </c>
      <c r="BW480">
        <v>1.866592290746335</v>
      </c>
      <c r="BX480">
        <v>0.44246056671612377</v>
      </c>
      <c r="BY480">
        <v>0.18694325240508036</v>
      </c>
      <c r="BZ480">
        <v>9.9367369054558327E-2</v>
      </c>
      <c r="CA480">
        <v>4.3061103846873898</v>
      </c>
      <c r="CB480">
        <v>145.86516207432064</v>
      </c>
      <c r="CC480">
        <v>50.366787532997961</v>
      </c>
      <c r="CD480">
        <v>6.7480014717809702</v>
      </c>
      <c r="CE480">
        <v>3.0521863628758976</v>
      </c>
      <c r="CF480" s="25"/>
      <c r="CG480" s="25"/>
      <c r="CH480" s="25"/>
      <c r="CI480" s="25"/>
      <c r="CJ480" s="25"/>
      <c r="CK480" s="25"/>
      <c r="CL480" s="25"/>
      <c r="CM480" s="25"/>
      <c r="CN480" s="25"/>
      <c r="CO480" s="25"/>
      <c r="CP480" s="25">
        <v>1.0210325047801148</v>
      </c>
      <c r="CQ480" s="25">
        <v>0.17141491395793498</v>
      </c>
      <c r="CR480" s="25">
        <v>0.36483417928560907</v>
      </c>
      <c r="CS480" s="25">
        <v>0.21698162699327672</v>
      </c>
      <c r="CT480" s="25">
        <v>7.1231757598685885E-2</v>
      </c>
      <c r="CU480" s="25">
        <v>6.1388967889859165</v>
      </c>
      <c r="CV480" s="25">
        <v>7.9819486577863605</v>
      </c>
      <c r="CW480" s="25">
        <v>2.1985605253470211</v>
      </c>
      <c r="CX480" s="25">
        <v>46.853205803033298</v>
      </c>
      <c r="CY480" s="25">
        <v>13.937771818152223</v>
      </c>
    </row>
    <row r="481" spans="1:103">
      <c r="A481" t="s">
        <v>177</v>
      </c>
      <c r="B481" t="s">
        <v>1090</v>
      </c>
      <c r="C481" t="s">
        <v>164</v>
      </c>
      <c r="D481" t="s">
        <v>174</v>
      </c>
      <c r="E481" t="s">
        <v>959</v>
      </c>
      <c r="F481" t="s">
        <v>174</v>
      </c>
      <c r="G481" t="s">
        <v>310</v>
      </c>
      <c r="H481">
        <v>11.3934</v>
      </c>
      <c r="I481">
        <v>7.9013900000000001</v>
      </c>
      <c r="J481">
        <v>688</v>
      </c>
      <c r="K481" t="s">
        <v>140</v>
      </c>
      <c r="L481" s="18">
        <v>0.4</v>
      </c>
      <c r="M481" t="s">
        <v>326</v>
      </c>
      <c r="N481" t="s">
        <v>373</v>
      </c>
      <c r="O481">
        <v>2000</v>
      </c>
      <c r="P481" t="s">
        <v>353</v>
      </c>
      <c r="Q481" t="s">
        <v>369</v>
      </c>
      <c r="R481">
        <v>2700</v>
      </c>
      <c r="W481">
        <v>2015</v>
      </c>
      <c r="X481">
        <v>1</v>
      </c>
      <c r="Y481" s="20"/>
      <c r="Z481" s="24"/>
      <c r="AA481" s="25"/>
      <c r="AB481" s="26"/>
      <c r="AC481" s="25"/>
      <c r="AD481" s="27"/>
      <c r="AE481" s="27"/>
      <c r="AF481" s="27"/>
      <c r="AG481" s="25"/>
      <c r="AH481" s="25"/>
      <c r="AI481" s="25"/>
      <c r="AJ481" s="28"/>
      <c r="AK481" s="25"/>
      <c r="AL481" s="25"/>
      <c r="AM481" s="29"/>
      <c r="AN481" s="29"/>
      <c r="AO481" s="30"/>
      <c r="AP481" s="30"/>
      <c r="AQ481" s="31"/>
      <c r="AR481" s="28"/>
      <c r="AS481" s="28"/>
      <c r="AT481" t="s">
        <v>159</v>
      </c>
      <c r="AU481">
        <v>5</v>
      </c>
      <c r="AV481" t="s">
        <v>409</v>
      </c>
      <c r="AW481" t="s">
        <v>1006</v>
      </c>
      <c r="AX481" t="s">
        <v>1091</v>
      </c>
      <c r="AY481" s="20">
        <v>42042</v>
      </c>
      <c r="AZ481" s="20">
        <v>42042</v>
      </c>
      <c r="BA481" t="s">
        <v>405</v>
      </c>
      <c r="BB481" t="s">
        <v>406</v>
      </c>
      <c r="BC481" s="15">
        <v>42318</v>
      </c>
      <c r="BD481" t="s">
        <v>161</v>
      </c>
      <c r="BE481">
        <v>45</v>
      </c>
      <c r="BF481">
        <v>31</v>
      </c>
      <c r="BG481">
        <v>9.6199999999999992</v>
      </c>
      <c r="BH481">
        <v>4.38</v>
      </c>
      <c r="BI481">
        <v>0.84</v>
      </c>
      <c r="BJ481">
        <v>0.34399999999999997</v>
      </c>
      <c r="BK481">
        <v>9.1999999999999998E-2</v>
      </c>
      <c r="BL481">
        <v>9</v>
      </c>
      <c r="BM481">
        <f t="shared" si="34"/>
        <v>78.899082568807344</v>
      </c>
      <c r="BN481">
        <v>8.2000000000000003E-2</v>
      </c>
      <c r="BO481">
        <v>17.7</v>
      </c>
      <c r="BP481">
        <f t="shared" si="38"/>
        <v>4110.7969059183306</v>
      </c>
      <c r="BQ481">
        <f t="shared" si="37"/>
        <v>5130.6666666666661</v>
      </c>
      <c r="BR481">
        <f t="shared" si="35"/>
        <v>4.1107969059183302</v>
      </c>
      <c r="BS481">
        <f t="shared" si="35"/>
        <v>5.1306666666666665</v>
      </c>
      <c r="BT481">
        <f t="shared" si="36"/>
        <v>9.2414635725849976</v>
      </c>
      <c r="CF481" s="25"/>
      <c r="CG481" s="25"/>
      <c r="CH481" s="25"/>
      <c r="CI481" s="25"/>
      <c r="CJ481" s="25"/>
      <c r="CK481" s="25"/>
      <c r="CL481" s="25"/>
      <c r="CM481" s="25"/>
      <c r="CN481" s="25"/>
      <c r="CO481" s="25"/>
      <c r="CP481" s="25">
        <v>1.0276134122287968</v>
      </c>
      <c r="CQ481" s="25">
        <v>9.3885601577909261E-2</v>
      </c>
      <c r="CR481" s="25">
        <v>0.37435990888639187</v>
      </c>
      <c r="CS481" s="25">
        <v>0.21826744404212575</v>
      </c>
      <c r="CT481" s="25">
        <v>5.4698751486334941E-2</v>
      </c>
      <c r="CU481" s="25">
        <v>6.175275436624351</v>
      </c>
      <c r="CV481" s="25">
        <v>8.0292490942769454</v>
      </c>
      <c r="CW481" s="25">
        <v>3.1442253768595276</v>
      </c>
      <c r="CX481" s="25">
        <v>28.105088824592961</v>
      </c>
      <c r="CY481" s="25">
        <v>20.530433687973172</v>
      </c>
    </row>
    <row r="482" spans="1:103">
      <c r="A482" t="s">
        <v>177</v>
      </c>
      <c r="B482" t="s">
        <v>1090</v>
      </c>
      <c r="C482" t="s">
        <v>164</v>
      </c>
      <c r="D482" t="s">
        <v>174</v>
      </c>
      <c r="E482" t="s">
        <v>959</v>
      </c>
      <c r="F482" t="s">
        <v>174</v>
      </c>
      <c r="G482" t="s">
        <v>310</v>
      </c>
      <c r="H482">
        <v>11.3934</v>
      </c>
      <c r="I482">
        <v>7.9013900000000001</v>
      </c>
      <c r="J482">
        <v>688</v>
      </c>
      <c r="K482" t="s">
        <v>140</v>
      </c>
      <c r="L482" s="18">
        <v>0.4</v>
      </c>
      <c r="M482" t="s">
        <v>326</v>
      </c>
      <c r="N482" t="s">
        <v>373</v>
      </c>
      <c r="O482">
        <v>2000</v>
      </c>
      <c r="P482" t="s">
        <v>353</v>
      </c>
      <c r="Q482" t="s">
        <v>369</v>
      </c>
      <c r="R482">
        <v>2700</v>
      </c>
      <c r="W482">
        <v>2015</v>
      </c>
      <c r="X482">
        <v>1</v>
      </c>
      <c r="Y482" s="20"/>
      <c r="Z482" s="24"/>
      <c r="AA482" s="25"/>
      <c r="AB482" s="26"/>
      <c r="AC482" s="25"/>
      <c r="AD482" s="27"/>
      <c r="AE482" s="27"/>
      <c r="AF482" s="27"/>
      <c r="AG482" s="25"/>
      <c r="AH482" s="25"/>
      <c r="AI482" s="25"/>
      <c r="AJ482" s="28"/>
      <c r="AK482" s="25"/>
      <c r="AL482" s="25"/>
      <c r="AM482" s="29"/>
      <c r="AN482" s="29"/>
      <c r="AO482" s="30"/>
      <c r="AP482" s="30"/>
      <c r="AQ482" s="31"/>
      <c r="AR482" s="28"/>
      <c r="AS482" s="28"/>
      <c r="AT482" t="s">
        <v>160</v>
      </c>
      <c r="AU482">
        <v>6</v>
      </c>
      <c r="AV482" t="s">
        <v>409</v>
      </c>
      <c r="AW482" t="s">
        <v>1006</v>
      </c>
      <c r="AX482" t="s">
        <v>1091</v>
      </c>
      <c r="AY482" s="20">
        <v>42042</v>
      </c>
      <c r="AZ482" s="20">
        <v>42042</v>
      </c>
      <c r="BA482" t="s">
        <v>405</v>
      </c>
      <c r="BB482" t="s">
        <v>406</v>
      </c>
      <c r="BC482" s="15">
        <v>42318</v>
      </c>
      <c r="BD482" t="s">
        <v>161</v>
      </c>
      <c r="BE482">
        <v>35</v>
      </c>
      <c r="BF482">
        <v>32</v>
      </c>
      <c r="BG482">
        <v>8.5399999999999991</v>
      </c>
      <c r="BH482">
        <v>4.54</v>
      </c>
      <c r="BI482">
        <v>0.76</v>
      </c>
      <c r="BJ482">
        <v>0.39300000000000002</v>
      </c>
      <c r="BK482">
        <v>0.11700000000000001</v>
      </c>
      <c r="BL482">
        <v>9.4</v>
      </c>
      <c r="BM482">
        <f t="shared" si="34"/>
        <v>77.058823529411768</v>
      </c>
      <c r="BN482">
        <v>0.107</v>
      </c>
      <c r="BO482">
        <v>18.7</v>
      </c>
      <c r="BP482">
        <f t="shared" si="38"/>
        <v>4143.286735870819</v>
      </c>
      <c r="BQ482">
        <f t="shared" si="37"/>
        <v>4554.6666666666661</v>
      </c>
      <c r="BR482">
        <f t="shared" si="35"/>
        <v>4.1432867358708192</v>
      </c>
      <c r="BS482">
        <f t="shared" si="35"/>
        <v>4.554666666666666</v>
      </c>
      <c r="BT482">
        <f t="shared" si="36"/>
        <v>8.6979534025374861</v>
      </c>
      <c r="BU482">
        <v>2.1362318840579713</v>
      </c>
      <c r="BV482">
        <v>0.23436220649473077</v>
      </c>
      <c r="BW482">
        <v>2.2269286382651421</v>
      </c>
      <c r="BX482">
        <v>0.64337946194599349</v>
      </c>
      <c r="BY482">
        <v>0.27667858616498897</v>
      </c>
      <c r="BZ482">
        <v>0.14755906662319623</v>
      </c>
      <c r="CA482">
        <v>5.3225655892375752</v>
      </c>
      <c r="CB482">
        <v>202.11718523783651</v>
      </c>
      <c r="CC482">
        <v>33.204929927478034</v>
      </c>
      <c r="CD482">
        <v>8.2113535923192398</v>
      </c>
      <c r="CE482">
        <v>3.9963120441502045</v>
      </c>
      <c r="CF482" s="25"/>
      <c r="CG482" s="25"/>
      <c r="CH482" s="25"/>
      <c r="CI482" s="25"/>
      <c r="CJ482" s="25"/>
      <c r="CK482" s="25"/>
      <c r="CL482" s="25"/>
      <c r="CM482" s="25"/>
      <c r="CN482" s="25"/>
      <c r="CO482" s="25"/>
      <c r="CP482" s="25">
        <v>1.0234375</v>
      </c>
      <c r="CQ482" s="25">
        <v>8.3409926470588244E-2</v>
      </c>
      <c r="CR482" s="25">
        <v>0.38081139836578698</v>
      </c>
      <c r="CS482" s="25">
        <v>0.25002818123170206</v>
      </c>
      <c r="CT482" s="25">
        <v>4.9743630515796319E-2</v>
      </c>
      <c r="CU482" s="25">
        <v>5.1685751500873165</v>
      </c>
      <c r="CV482" s="25">
        <v>7.8584965760806265</v>
      </c>
      <c r="CW482" s="25">
        <v>2.1645566892855883</v>
      </c>
      <c r="CX482" s="25">
        <v>27.507397230449854</v>
      </c>
      <c r="CY482" s="25">
        <v>15.308798325240442</v>
      </c>
    </row>
    <row r="483" spans="1:103">
      <c r="A483" t="s">
        <v>177</v>
      </c>
      <c r="B483" t="s">
        <v>1090</v>
      </c>
      <c r="C483" t="s">
        <v>166</v>
      </c>
      <c r="D483" t="s">
        <v>175</v>
      </c>
      <c r="E483" t="s">
        <v>959</v>
      </c>
      <c r="F483" t="s">
        <v>223</v>
      </c>
      <c r="G483" t="s">
        <v>311</v>
      </c>
      <c r="H483">
        <v>11.248250000000001</v>
      </c>
      <c r="I483">
        <v>8.3721300000000003</v>
      </c>
      <c r="J483">
        <v>612</v>
      </c>
      <c r="K483" t="s">
        <v>141</v>
      </c>
      <c r="W483">
        <v>2015</v>
      </c>
      <c r="X483">
        <v>1</v>
      </c>
      <c r="Y483" s="19" t="s">
        <v>398</v>
      </c>
      <c r="Z483" s="24">
        <v>5.9</v>
      </c>
      <c r="AA483" s="25">
        <v>0.55840902977259765</v>
      </c>
      <c r="AB483" s="26">
        <v>4.3501010111154828E-2</v>
      </c>
      <c r="AC483" s="25">
        <v>8.8158600000000007</v>
      </c>
      <c r="AD483" s="27">
        <v>64.8</v>
      </c>
      <c r="AE483" s="27">
        <v>15.200000000000003</v>
      </c>
      <c r="AF483" s="27">
        <v>20</v>
      </c>
      <c r="AG483" s="25">
        <v>2.2502284208380203</v>
      </c>
      <c r="AH483" s="25">
        <v>0.43960550367325035</v>
      </c>
      <c r="AI483" s="25">
        <v>0.2231110431838576</v>
      </c>
      <c r="AJ483" s="28">
        <v>4.0402338805377629E-2</v>
      </c>
      <c r="AK483" s="25">
        <v>0</v>
      </c>
      <c r="AL483" s="25">
        <f t="shared" si="32"/>
        <v>2.9533473065005063</v>
      </c>
      <c r="AM483" s="29">
        <v>8.6542696428716273</v>
      </c>
      <c r="AN483" s="29">
        <v>1.6290387995133151</v>
      </c>
      <c r="AO483" s="30">
        <v>22.812865375457484</v>
      </c>
      <c r="AP483" s="30">
        <v>172.47008577355982</v>
      </c>
      <c r="AQ483" s="31">
        <v>1.4517388251118035</v>
      </c>
      <c r="AR483" s="28">
        <v>3.5606400000000003E-2</v>
      </c>
      <c r="AS483" s="28">
        <v>9.7655200000000004</v>
      </c>
      <c r="AT483" t="s">
        <v>155</v>
      </c>
      <c r="AU483">
        <v>1</v>
      </c>
      <c r="AV483" t="s">
        <v>409</v>
      </c>
      <c r="AW483" t="s">
        <v>1006</v>
      </c>
      <c r="AX483" t="s">
        <v>1091</v>
      </c>
      <c r="AY483" s="19" t="s">
        <v>398</v>
      </c>
      <c r="AZ483" s="19" t="s">
        <v>398</v>
      </c>
      <c r="BA483" t="s">
        <v>405</v>
      </c>
      <c r="BB483" t="s">
        <v>407</v>
      </c>
      <c r="BC483" s="18" t="s">
        <v>162</v>
      </c>
      <c r="BD483" t="s">
        <v>161</v>
      </c>
      <c r="BE483">
        <v>37</v>
      </c>
      <c r="BF483">
        <v>22</v>
      </c>
      <c r="BG483">
        <v>2.52</v>
      </c>
      <c r="BH483">
        <v>0.84</v>
      </c>
      <c r="BI483">
        <v>0.32</v>
      </c>
      <c r="BJ483">
        <v>0.20499999999999999</v>
      </c>
      <c r="BK483">
        <v>5.5E-2</v>
      </c>
      <c r="BL483">
        <v>9.9</v>
      </c>
      <c r="BM483">
        <f t="shared" si="34"/>
        <v>78.84615384615384</v>
      </c>
      <c r="BN483">
        <v>0.246</v>
      </c>
      <c r="BO483">
        <v>12.7</v>
      </c>
      <c r="BP483">
        <f t="shared" si="38"/>
        <v>780.05128205128187</v>
      </c>
      <c r="BQ483">
        <f t="shared" si="37"/>
        <v>1344</v>
      </c>
      <c r="BR483">
        <f t="shared" si="35"/>
        <v>0.78005128205128182</v>
      </c>
      <c r="BS483">
        <f t="shared" si="35"/>
        <v>1.3440000000000001</v>
      </c>
      <c r="BT483">
        <f t="shared" si="36"/>
        <v>2.124051282051282</v>
      </c>
      <c r="BU483">
        <v>1.131957773512476</v>
      </c>
      <c r="BV483">
        <v>0.29884996785152518</v>
      </c>
      <c r="BW483">
        <v>2.0871798653758709</v>
      </c>
      <c r="BX483">
        <v>0.52191809859766702</v>
      </c>
      <c r="BY483">
        <v>0.22443851867645614</v>
      </c>
      <c r="BZ483">
        <v>0.10702459421606605</v>
      </c>
      <c r="CA483">
        <v>3.0982981173615074</v>
      </c>
      <c r="CB483">
        <v>146.84156633828417</v>
      </c>
      <c r="CC483">
        <v>25.929548145259595</v>
      </c>
      <c r="CD483">
        <v>13.867164340783402</v>
      </c>
      <c r="CE483">
        <v>3.2464313536803608</v>
      </c>
      <c r="CF483" s="25"/>
      <c r="CG483" s="25"/>
      <c r="CH483" s="25"/>
      <c r="CI483" s="25"/>
      <c r="CJ483" s="25"/>
      <c r="CK483" s="25"/>
      <c r="CL483" s="25"/>
      <c r="CM483" s="25"/>
      <c r="CN483" s="25"/>
      <c r="CO483" s="25"/>
      <c r="CP483" s="25">
        <v>1.0424528301886793</v>
      </c>
      <c r="CQ483" s="25">
        <v>0.32726415094339623</v>
      </c>
      <c r="CR483" s="25">
        <v>0.44337036299853727</v>
      </c>
      <c r="CS483" s="25">
        <v>0.25283885971084624</v>
      </c>
      <c r="CT483" s="25">
        <v>4.2676618383721956E-2</v>
      </c>
      <c r="CU483" s="25">
        <v>8.7552893361043118</v>
      </c>
      <c r="CV483" s="25">
        <v>11.226567060494862</v>
      </c>
      <c r="CW483" s="25">
        <v>2.1888894379921222</v>
      </c>
      <c r="CX483" s="25">
        <v>37.231014261092184</v>
      </c>
      <c r="CY483" s="25">
        <v>13.876461971444808</v>
      </c>
    </row>
    <row r="484" spans="1:103">
      <c r="A484" t="s">
        <v>177</v>
      </c>
      <c r="B484" t="s">
        <v>1090</v>
      </c>
      <c r="C484" t="s">
        <v>166</v>
      </c>
      <c r="D484" t="s">
        <v>175</v>
      </c>
      <c r="E484" t="s">
        <v>959</v>
      </c>
      <c r="F484" t="s">
        <v>223</v>
      </c>
      <c r="G484" t="s">
        <v>311</v>
      </c>
      <c r="H484">
        <v>11.248250000000001</v>
      </c>
      <c r="I484">
        <v>8.3721300000000003</v>
      </c>
      <c r="J484">
        <v>612</v>
      </c>
      <c r="K484" t="s">
        <v>141</v>
      </c>
      <c r="W484">
        <v>2015</v>
      </c>
      <c r="X484">
        <v>1</v>
      </c>
      <c r="Y484" s="19"/>
      <c r="Z484" s="24"/>
      <c r="AA484" s="25"/>
      <c r="AB484" s="26"/>
      <c r="AC484" s="25"/>
      <c r="AD484" s="27"/>
      <c r="AE484" s="27"/>
      <c r="AF484" s="27"/>
      <c r="AG484" s="25"/>
      <c r="AH484" s="25"/>
      <c r="AI484" s="25"/>
      <c r="AJ484" s="28"/>
      <c r="AK484" s="25"/>
      <c r="AL484" s="25"/>
      <c r="AM484" s="29"/>
      <c r="AN484" s="29"/>
      <c r="AO484" s="30"/>
      <c r="AP484" s="30"/>
      <c r="AQ484" s="31"/>
      <c r="AR484" s="28"/>
      <c r="AS484" s="28"/>
      <c r="AT484" t="s">
        <v>156</v>
      </c>
      <c r="AU484">
        <v>2</v>
      </c>
      <c r="AV484" t="s">
        <v>409</v>
      </c>
      <c r="AW484" t="s">
        <v>1006</v>
      </c>
      <c r="AX484" t="s">
        <v>1091</v>
      </c>
      <c r="AY484" s="19" t="s">
        <v>398</v>
      </c>
      <c r="AZ484" s="19" t="s">
        <v>398</v>
      </c>
      <c r="BA484" t="s">
        <v>405</v>
      </c>
      <c r="BB484" t="s">
        <v>407</v>
      </c>
      <c r="BC484" s="18" t="s">
        <v>162</v>
      </c>
      <c r="BD484" t="s">
        <v>161</v>
      </c>
      <c r="BE484">
        <v>56</v>
      </c>
      <c r="BF484">
        <v>27</v>
      </c>
      <c r="BG484">
        <v>2.2599999999999998</v>
      </c>
      <c r="BH484">
        <v>0.4</v>
      </c>
      <c r="BI484">
        <v>0.16</v>
      </c>
      <c r="BJ484">
        <v>0.108</v>
      </c>
      <c r="BK484">
        <v>2.7E-2</v>
      </c>
      <c r="BL484">
        <v>0</v>
      </c>
      <c r="BM484">
        <f t="shared" si="34"/>
        <v>80</v>
      </c>
      <c r="BN484">
        <v>0.214</v>
      </c>
      <c r="BO484">
        <v>15.9</v>
      </c>
      <c r="BP484">
        <f t="shared" si="38"/>
        <v>418.30065359477135</v>
      </c>
      <c r="BQ484">
        <f t="shared" si="37"/>
        <v>1205.333333333333</v>
      </c>
      <c r="BR484">
        <f t="shared" si="35"/>
        <v>0.41830065359477137</v>
      </c>
      <c r="BS484">
        <f t="shared" si="35"/>
        <v>1.2053333333333329</v>
      </c>
      <c r="BT484">
        <f t="shared" si="36"/>
        <v>1.6236339869281042</v>
      </c>
      <c r="BU484">
        <v>0.86586493987049029</v>
      </c>
      <c r="BV484">
        <v>0.42010363927063699</v>
      </c>
      <c r="BW484">
        <v>2.1908147963499576</v>
      </c>
      <c r="BX484">
        <v>0.38133600379968857</v>
      </c>
      <c r="BY484">
        <v>0.18181097542523592</v>
      </c>
      <c r="BZ484">
        <v>0.10598985499021599</v>
      </c>
      <c r="CA484">
        <v>2.6499796806087934</v>
      </c>
      <c r="CB484">
        <v>129.18221863570858</v>
      </c>
      <c r="CC484">
        <v>31.728132433832233</v>
      </c>
      <c r="CD484">
        <v>20.600711429997471</v>
      </c>
      <c r="CE484">
        <v>3.7174913361093949</v>
      </c>
      <c r="CF484" s="25">
        <v>0.52500000000000002</v>
      </c>
      <c r="CG484" s="25">
        <v>0.33779411764705886</v>
      </c>
      <c r="CH484" s="25">
        <v>0.89877092805970904</v>
      </c>
      <c r="CI484" s="25">
        <v>0.4400723323929544</v>
      </c>
      <c r="CJ484" s="25">
        <v>0.16713537289811098</v>
      </c>
      <c r="CK484" s="25">
        <v>33.459095018690185</v>
      </c>
      <c r="CL484" s="25">
        <v>76.927156609308341</v>
      </c>
      <c r="CM484" s="25">
        <v>3.7771544395482737</v>
      </c>
      <c r="CN484" s="25">
        <v>75.518157619143778</v>
      </c>
      <c r="CO484" s="25">
        <v>20.149493337030222</v>
      </c>
      <c r="CP484" s="25">
        <v>1.1635467980295566</v>
      </c>
      <c r="CQ484" s="25">
        <v>0.33871921182266007</v>
      </c>
      <c r="CR484" s="25">
        <v>0.33051747156157252</v>
      </c>
      <c r="CS484" s="25">
        <v>0.54216370496150412</v>
      </c>
      <c r="CT484" s="25">
        <v>5.991562880504514E-2</v>
      </c>
      <c r="CU484" s="25">
        <v>5.1710744610883248</v>
      </c>
      <c r="CV484" s="25">
        <v>11.107135496021511</v>
      </c>
      <c r="CW484" s="25">
        <v>3.0788473830466847</v>
      </c>
      <c r="CX484" s="25">
        <v>36.834939641293325</v>
      </c>
      <c r="CY484" s="25">
        <v>21.707744357969744</v>
      </c>
    </row>
    <row r="485" spans="1:103">
      <c r="A485" t="s">
        <v>177</v>
      </c>
      <c r="B485" t="s">
        <v>1090</v>
      </c>
      <c r="C485" t="s">
        <v>166</v>
      </c>
      <c r="D485" t="s">
        <v>175</v>
      </c>
      <c r="E485" t="s">
        <v>959</v>
      </c>
      <c r="F485" t="s">
        <v>223</v>
      </c>
      <c r="G485" t="s">
        <v>311</v>
      </c>
      <c r="H485">
        <v>11.248250000000001</v>
      </c>
      <c r="I485">
        <v>8.3721300000000003</v>
      </c>
      <c r="J485">
        <v>612</v>
      </c>
      <c r="K485" t="s">
        <v>141</v>
      </c>
      <c r="W485">
        <v>2015</v>
      </c>
      <c r="X485">
        <v>1</v>
      </c>
      <c r="Y485" s="19"/>
      <c r="Z485" s="24"/>
      <c r="AA485" s="25"/>
      <c r="AB485" s="26"/>
      <c r="AC485" s="25"/>
      <c r="AD485" s="27"/>
      <c r="AE485" s="27"/>
      <c r="AF485" s="27"/>
      <c r="AG485" s="25"/>
      <c r="AH485" s="25"/>
      <c r="AI485" s="25"/>
      <c r="AJ485" s="28"/>
      <c r="AK485" s="25"/>
      <c r="AL485" s="25"/>
      <c r="AM485" s="29"/>
      <c r="AN485" s="29"/>
      <c r="AO485" s="30"/>
      <c r="AP485" s="30"/>
      <c r="AQ485" s="31"/>
      <c r="AR485" s="28"/>
      <c r="AS485" s="28"/>
      <c r="AT485" t="s">
        <v>157</v>
      </c>
      <c r="AU485">
        <v>3</v>
      </c>
      <c r="AV485" t="s">
        <v>409</v>
      </c>
      <c r="AW485" t="s">
        <v>1006</v>
      </c>
      <c r="AX485" t="s">
        <v>1091</v>
      </c>
      <c r="AY485" s="19" t="s">
        <v>398</v>
      </c>
      <c r="AZ485" s="19" t="s">
        <v>398</v>
      </c>
      <c r="BA485" t="s">
        <v>405</v>
      </c>
      <c r="BB485" t="s">
        <v>407</v>
      </c>
      <c r="BC485" s="18" t="s">
        <v>162</v>
      </c>
      <c r="BD485" t="s">
        <v>161</v>
      </c>
      <c r="BE485">
        <v>66</v>
      </c>
      <c r="BF485">
        <v>43</v>
      </c>
      <c r="BG485">
        <v>5</v>
      </c>
      <c r="BH485">
        <v>2.58</v>
      </c>
      <c r="BI485">
        <v>0.36</v>
      </c>
      <c r="BJ485">
        <v>0.254</v>
      </c>
      <c r="BK485">
        <v>6.0999999999999999E-2</v>
      </c>
      <c r="BL485">
        <v>9.6999999999999993</v>
      </c>
      <c r="BM485">
        <f t="shared" si="34"/>
        <v>80.634920634920633</v>
      </c>
      <c r="BN485">
        <v>0.185</v>
      </c>
      <c r="BO485">
        <v>21.1</v>
      </c>
      <c r="BP485">
        <f t="shared" si="38"/>
        <v>2455.6653594771242</v>
      </c>
      <c r="BQ485">
        <f t="shared" si="37"/>
        <v>2666.6666666666665</v>
      </c>
      <c r="BR485">
        <f t="shared" si="35"/>
        <v>2.4556653594771243</v>
      </c>
      <c r="BS485">
        <f t="shared" si="35"/>
        <v>2.6666666666666665</v>
      </c>
      <c r="BT485">
        <f t="shared" si="36"/>
        <v>5.1223320261437912</v>
      </c>
      <c r="BU485">
        <v>1.7622070312500002</v>
      </c>
      <c r="BV485">
        <v>0.46553583812425864</v>
      </c>
      <c r="BW485">
        <v>2.0948939395411523</v>
      </c>
      <c r="BX485">
        <v>0.51523064540734176</v>
      </c>
      <c r="BY485">
        <v>0.27820840512265732</v>
      </c>
      <c r="BZ485">
        <v>0.13395853025645776</v>
      </c>
      <c r="CA485">
        <v>4.5154892537700846</v>
      </c>
      <c r="CB485">
        <v>120.73685958069188</v>
      </c>
      <c r="CC485">
        <v>42.967872033324333</v>
      </c>
      <c r="CD485">
        <v>20.273625094834568</v>
      </c>
      <c r="CE485">
        <v>5.7981564821025646</v>
      </c>
      <c r="CF485" s="25">
        <v>0.49165848871442597</v>
      </c>
      <c r="CG485" s="25">
        <v>9.0922473012757604E-2</v>
      </c>
      <c r="CH485" s="25">
        <v>1.0175586790153797</v>
      </c>
      <c r="CI485" s="25">
        <v>0.46964269016654026</v>
      </c>
      <c r="CJ485" s="25">
        <v>0.21941677963411185</v>
      </c>
      <c r="CK485" s="25">
        <v>17.074021295257129</v>
      </c>
      <c r="CL485" s="25">
        <v>56.100726433900732</v>
      </c>
      <c r="CM485" s="25">
        <v>3.8792396946711998</v>
      </c>
      <c r="CN485" s="25">
        <v>50.420609238566328</v>
      </c>
      <c r="CO485" s="25">
        <v>16.84807768832156</v>
      </c>
      <c r="CP485" s="25">
        <v>1.2444547134935307</v>
      </c>
      <c r="CQ485" s="25">
        <v>0.29805914972273567</v>
      </c>
      <c r="CR485" s="25">
        <v>0.36997501976327163</v>
      </c>
      <c r="CS485" s="25">
        <v>0.25246867104362691</v>
      </c>
      <c r="CT485" s="25">
        <v>4.6414528073013592E-2</v>
      </c>
      <c r="CU485" s="25">
        <v>6.1029442455657934</v>
      </c>
      <c r="CV485" s="25">
        <v>11.210129919849921</v>
      </c>
      <c r="CW485" s="25">
        <v>3.1073969683458</v>
      </c>
      <c r="CX485" s="25">
        <v>27.775893055051611</v>
      </c>
      <c r="CY485" s="25">
        <v>21.909036277345749</v>
      </c>
    </row>
    <row r="486" spans="1:103">
      <c r="A486" t="s">
        <v>177</v>
      </c>
      <c r="B486" t="s">
        <v>1090</v>
      </c>
      <c r="C486" t="s">
        <v>166</v>
      </c>
      <c r="D486" t="s">
        <v>175</v>
      </c>
      <c r="E486" t="s">
        <v>959</v>
      </c>
      <c r="F486" t="s">
        <v>223</v>
      </c>
      <c r="G486" t="s">
        <v>311</v>
      </c>
      <c r="H486">
        <v>11.248250000000001</v>
      </c>
      <c r="I486">
        <v>8.3721300000000003</v>
      </c>
      <c r="J486">
        <v>612</v>
      </c>
      <c r="K486" t="s">
        <v>141</v>
      </c>
      <c r="W486">
        <v>2015</v>
      </c>
      <c r="X486">
        <v>1</v>
      </c>
      <c r="Y486" s="19"/>
      <c r="Z486" s="24"/>
      <c r="AA486" s="25"/>
      <c r="AB486" s="26"/>
      <c r="AC486" s="25"/>
      <c r="AD486" s="27"/>
      <c r="AE486" s="27"/>
      <c r="AF486" s="27"/>
      <c r="AG486" s="25"/>
      <c r="AH486" s="25"/>
      <c r="AI486" s="25"/>
      <c r="AJ486" s="28"/>
      <c r="AK486" s="25"/>
      <c r="AL486" s="25"/>
      <c r="AM486" s="29"/>
      <c r="AN486" s="29"/>
      <c r="AO486" s="30"/>
      <c r="AP486" s="30"/>
      <c r="AQ486" s="31"/>
      <c r="AR486" s="28"/>
      <c r="AS486" s="28"/>
      <c r="AT486" t="s">
        <v>158</v>
      </c>
      <c r="AU486">
        <v>4</v>
      </c>
      <c r="AV486" t="s">
        <v>409</v>
      </c>
      <c r="AW486" t="s">
        <v>1006</v>
      </c>
      <c r="AX486" t="s">
        <v>1091</v>
      </c>
      <c r="AY486" s="19" t="s">
        <v>398</v>
      </c>
      <c r="AZ486" s="19" t="s">
        <v>398</v>
      </c>
      <c r="BA486" t="s">
        <v>405</v>
      </c>
      <c r="BB486" t="s">
        <v>407</v>
      </c>
      <c r="BC486" s="18" t="s">
        <v>162</v>
      </c>
      <c r="BD486" t="s">
        <v>161</v>
      </c>
      <c r="BE486">
        <v>45</v>
      </c>
      <c r="BF486">
        <v>46</v>
      </c>
      <c r="BG486">
        <v>6.28</v>
      </c>
      <c r="BH486">
        <v>3.54</v>
      </c>
      <c r="BI486">
        <v>0.6</v>
      </c>
      <c r="BJ486">
        <v>0.37</v>
      </c>
      <c r="BK486">
        <v>8.2000000000000003E-2</v>
      </c>
      <c r="BL486">
        <v>9.1</v>
      </c>
      <c r="BM486">
        <f t="shared" si="34"/>
        <v>81.858407079646014</v>
      </c>
      <c r="BN486">
        <v>0.23300000000000001</v>
      </c>
      <c r="BO486">
        <v>20.8</v>
      </c>
      <c r="BP486">
        <f t="shared" si="38"/>
        <v>3443.2535137948989</v>
      </c>
      <c r="BQ486">
        <f t="shared" si="37"/>
        <v>3349.3333333333335</v>
      </c>
      <c r="BR486">
        <f t="shared" si="35"/>
        <v>3.443253513794899</v>
      </c>
      <c r="BS486">
        <f t="shared" si="35"/>
        <v>3.3493333333333335</v>
      </c>
      <c r="BT486">
        <f t="shared" si="36"/>
        <v>6.7925868471282325</v>
      </c>
      <c r="CF486" s="25">
        <v>0.48863636363636365</v>
      </c>
      <c r="CG486" s="25">
        <v>8.352272727272729E-2</v>
      </c>
      <c r="CH486" s="25">
        <v>0.98903522986442327</v>
      </c>
      <c r="CI486" s="25">
        <v>0.41604396297715607</v>
      </c>
      <c r="CJ486" s="25">
        <v>0.1793518719654682</v>
      </c>
      <c r="CK486" s="25">
        <v>12.942267317408493</v>
      </c>
      <c r="CL486" s="25">
        <v>73.154313873813336</v>
      </c>
      <c r="CM486" s="25">
        <v>3.8735293320195736</v>
      </c>
      <c r="CN486" s="25">
        <v>166.34370123757824</v>
      </c>
      <c r="CO486" s="25">
        <v>52.599002432775194</v>
      </c>
      <c r="CP486" s="25">
        <v>1.3169934640522876</v>
      </c>
      <c r="CQ486" s="25">
        <v>0.29467787114845945</v>
      </c>
      <c r="CR486" s="25">
        <v>0.28441499861062186</v>
      </c>
      <c r="CS486" s="25">
        <v>0.32812105611665393</v>
      </c>
      <c r="CT486" s="25">
        <v>8.0458633585616432E-2</v>
      </c>
      <c r="CU486" s="25">
        <v>7.0294235509489136</v>
      </c>
      <c r="CV486" s="25">
        <v>4.6981606710096289</v>
      </c>
      <c r="CW486" s="25">
        <v>2.1996403684341268</v>
      </c>
      <c r="CX486" s="25">
        <v>18.494316942827741</v>
      </c>
      <c r="CY486" s="25">
        <v>17.173512976162183</v>
      </c>
    </row>
    <row r="487" spans="1:103">
      <c r="A487" t="s">
        <v>177</v>
      </c>
      <c r="B487" t="s">
        <v>1090</v>
      </c>
      <c r="C487" t="s">
        <v>166</v>
      </c>
      <c r="D487" t="s">
        <v>175</v>
      </c>
      <c r="E487" t="s">
        <v>959</v>
      </c>
      <c r="F487" t="s">
        <v>223</v>
      </c>
      <c r="G487" t="s">
        <v>311</v>
      </c>
      <c r="H487">
        <v>11.248250000000001</v>
      </c>
      <c r="I487">
        <v>8.3721300000000003</v>
      </c>
      <c r="J487">
        <v>612</v>
      </c>
      <c r="K487" t="s">
        <v>141</v>
      </c>
      <c r="W487">
        <v>2015</v>
      </c>
      <c r="X487">
        <v>1</v>
      </c>
      <c r="Y487" s="19"/>
      <c r="Z487" s="24"/>
      <c r="AA487" s="25"/>
      <c r="AB487" s="26"/>
      <c r="AC487" s="25"/>
      <c r="AD487" s="27"/>
      <c r="AE487" s="27"/>
      <c r="AF487" s="27"/>
      <c r="AG487" s="25"/>
      <c r="AH487" s="25"/>
      <c r="AI487" s="25"/>
      <c r="AJ487" s="28"/>
      <c r="AK487" s="25"/>
      <c r="AL487" s="25"/>
      <c r="AM487" s="29"/>
      <c r="AN487" s="29"/>
      <c r="AO487" s="30"/>
      <c r="AP487" s="30"/>
      <c r="AQ487" s="31"/>
      <c r="AR487" s="28"/>
      <c r="AS487" s="28"/>
      <c r="AT487" t="s">
        <v>159</v>
      </c>
      <c r="AU487">
        <v>5</v>
      </c>
      <c r="AV487" t="s">
        <v>409</v>
      </c>
      <c r="AW487" t="s">
        <v>1006</v>
      </c>
      <c r="AX487" t="s">
        <v>1091</v>
      </c>
      <c r="AY487" s="19" t="s">
        <v>398</v>
      </c>
      <c r="AZ487" s="19" t="s">
        <v>398</v>
      </c>
      <c r="BA487" t="s">
        <v>405</v>
      </c>
      <c r="BB487" t="s">
        <v>407</v>
      </c>
      <c r="BC487" s="18" t="s">
        <v>162</v>
      </c>
      <c r="BD487" t="s">
        <v>161</v>
      </c>
      <c r="BE487">
        <v>42</v>
      </c>
      <c r="BF487">
        <v>39</v>
      </c>
      <c r="BG487">
        <v>5.46</v>
      </c>
      <c r="BH487">
        <v>2.74</v>
      </c>
      <c r="BI487">
        <v>0.52</v>
      </c>
      <c r="BJ487">
        <v>0.33100000000000002</v>
      </c>
      <c r="BK487">
        <v>7.8E-2</v>
      </c>
      <c r="BL487">
        <v>10.9</v>
      </c>
      <c r="BM487">
        <f t="shared" si="34"/>
        <v>80.929095354523227</v>
      </c>
      <c r="BN487">
        <v>0.20799999999999999</v>
      </c>
      <c r="BO487">
        <v>21.8</v>
      </c>
      <c r="BP487">
        <f t="shared" si="38"/>
        <v>2582.6854595138784</v>
      </c>
      <c r="BQ487">
        <f t="shared" si="37"/>
        <v>2912</v>
      </c>
      <c r="BR487">
        <f t="shared" si="35"/>
        <v>2.5826854595138786</v>
      </c>
      <c r="BS487">
        <f t="shared" si="35"/>
        <v>2.9119999999999999</v>
      </c>
      <c r="BT487">
        <f t="shared" si="36"/>
        <v>5.4946854595138781</v>
      </c>
      <c r="BU487">
        <v>1.732427366447985</v>
      </c>
      <c r="BV487">
        <v>0.33453837388698393</v>
      </c>
      <c r="BW487">
        <v>1.8061161027208814</v>
      </c>
      <c r="BX487">
        <v>0.65922545138385114</v>
      </c>
      <c r="BY487">
        <v>0.25000143428435689</v>
      </c>
      <c r="BZ487">
        <v>0.118353505486993</v>
      </c>
      <c r="CA487">
        <v>5.0681824776138251</v>
      </c>
      <c r="CB487">
        <v>174.47712124498639</v>
      </c>
      <c r="CC487">
        <v>102.82541380902366</v>
      </c>
      <c r="CD487">
        <v>25.429554262552209</v>
      </c>
      <c r="CE487">
        <v>3.1198594810561184</v>
      </c>
      <c r="CF487" s="25">
        <v>0.37660377358490571</v>
      </c>
      <c r="CG487" s="25">
        <v>7.8113207547169827E-2</v>
      </c>
      <c r="CH487" s="25">
        <v>1.1509655777228491</v>
      </c>
      <c r="CI487" s="25">
        <v>0.32402500458071437</v>
      </c>
      <c r="CJ487" s="25">
        <v>9.5375265745902132E-2</v>
      </c>
      <c r="CK487" s="25">
        <v>13.684245824207403</v>
      </c>
      <c r="CL487" s="25">
        <v>72.232796354085082</v>
      </c>
      <c r="CM487" s="25">
        <v>3.8247348733797923</v>
      </c>
      <c r="CN487" s="25">
        <v>76.469452240315164</v>
      </c>
      <c r="CO487" s="25">
        <v>17.8788712178563</v>
      </c>
      <c r="CP487" s="25">
        <v>1.1845351043643264</v>
      </c>
      <c r="CQ487" s="25">
        <v>0.32893738140417461</v>
      </c>
      <c r="CR487" s="25">
        <v>0.34494237029401498</v>
      </c>
      <c r="CS487" s="25">
        <v>0.25014908460753937</v>
      </c>
      <c r="CT487" s="25">
        <v>6.3746991526592689E-2</v>
      </c>
      <c r="CU487" s="25">
        <v>7.7924094570762525</v>
      </c>
      <c r="CV487" s="25">
        <v>7.8622966227808586</v>
      </c>
      <c r="CW487" s="25">
        <v>2.1656033801411421</v>
      </c>
      <c r="CX487" s="25">
        <v>36.834939641293325</v>
      </c>
      <c r="CY487" s="25">
        <v>13.728840035578374</v>
      </c>
    </row>
    <row r="488" spans="1:103">
      <c r="A488" t="s">
        <v>177</v>
      </c>
      <c r="B488" t="s">
        <v>1090</v>
      </c>
      <c r="C488" t="s">
        <v>166</v>
      </c>
      <c r="D488" t="s">
        <v>175</v>
      </c>
      <c r="E488" t="s">
        <v>959</v>
      </c>
      <c r="F488" t="s">
        <v>223</v>
      </c>
      <c r="G488" t="s">
        <v>311</v>
      </c>
      <c r="H488">
        <v>11.248250000000001</v>
      </c>
      <c r="I488">
        <v>8.3721300000000003</v>
      </c>
      <c r="J488">
        <v>612</v>
      </c>
      <c r="K488" t="s">
        <v>141</v>
      </c>
      <c r="W488">
        <v>2015</v>
      </c>
      <c r="X488">
        <v>1</v>
      </c>
      <c r="Y488" s="19"/>
      <c r="Z488" s="24"/>
      <c r="AA488" s="25"/>
      <c r="AB488" s="26"/>
      <c r="AC488" s="25"/>
      <c r="AD488" s="27"/>
      <c r="AE488" s="27"/>
      <c r="AF488" s="27"/>
      <c r="AG488" s="25"/>
      <c r="AH488" s="25"/>
      <c r="AI488" s="25"/>
      <c r="AJ488" s="28"/>
      <c r="AK488" s="25"/>
      <c r="AL488" s="25"/>
      <c r="AM488" s="29"/>
      <c r="AN488" s="29"/>
      <c r="AO488" s="30"/>
      <c r="AP488" s="30"/>
      <c r="AQ488" s="31"/>
      <c r="AR488" s="28"/>
      <c r="AS488" s="28"/>
      <c r="AT488" t="s">
        <v>160</v>
      </c>
      <c r="AU488">
        <v>6</v>
      </c>
      <c r="AV488" t="s">
        <v>409</v>
      </c>
      <c r="AW488" t="s">
        <v>1006</v>
      </c>
      <c r="AX488" t="s">
        <v>1091</v>
      </c>
      <c r="AY488" s="19" t="s">
        <v>398</v>
      </c>
      <c r="AZ488" s="19" t="s">
        <v>398</v>
      </c>
      <c r="BA488" t="s">
        <v>405</v>
      </c>
      <c r="BB488" t="s">
        <v>407</v>
      </c>
      <c r="BC488" s="18" t="s">
        <v>162</v>
      </c>
      <c r="BD488" t="s">
        <v>161</v>
      </c>
      <c r="BE488">
        <v>37</v>
      </c>
      <c r="BF488">
        <v>27</v>
      </c>
      <c r="BG488">
        <v>5.28</v>
      </c>
      <c r="BH488">
        <v>2.88</v>
      </c>
      <c r="BI488">
        <v>0.5</v>
      </c>
      <c r="BJ488">
        <v>0.42799999999999999</v>
      </c>
      <c r="BK488">
        <v>8.4000000000000005E-2</v>
      </c>
      <c r="BL488">
        <v>9.6999999999999993</v>
      </c>
      <c r="BM488">
        <f t="shared" ref="BM488:BM557" si="39">((BJ488)/(BJ488+BK488))*100</f>
        <v>83.59375</v>
      </c>
      <c r="BN488">
        <v>0.28899999999999998</v>
      </c>
      <c r="BO488">
        <v>15.2</v>
      </c>
      <c r="BP488">
        <f t="shared" si="38"/>
        <v>2841.7941176470586</v>
      </c>
      <c r="BQ488">
        <f t="shared" si="37"/>
        <v>2816</v>
      </c>
      <c r="BR488">
        <f t="shared" ref="BR488:BS557" si="40">BP488/1000</f>
        <v>2.8417941176470585</v>
      </c>
      <c r="BS488">
        <f t="shared" si="40"/>
        <v>2.8159999999999998</v>
      </c>
      <c r="BT488">
        <f t="shared" ref="BT488:BT557" si="41">BR488+BS488</f>
        <v>5.6577941176470583</v>
      </c>
      <c r="BU488">
        <v>1.878891050583658</v>
      </c>
      <c r="BV488">
        <v>0.26951794086552977</v>
      </c>
      <c r="BW488">
        <v>1.5592345119286992</v>
      </c>
      <c r="BX488">
        <v>0.62734939472599627</v>
      </c>
      <c r="BY488">
        <v>0.29846434445614622</v>
      </c>
      <c r="BZ488">
        <v>0.14324577326303822</v>
      </c>
      <c r="CA488">
        <v>3.6069417203344862</v>
      </c>
      <c r="CB488">
        <v>104.30114827759463</v>
      </c>
      <c r="CC488">
        <v>83.510469189748804</v>
      </c>
      <c r="CD488">
        <v>25.782956538505218</v>
      </c>
      <c r="CE488">
        <v>48.873663125161436</v>
      </c>
      <c r="CF488" s="25"/>
      <c r="CG488" s="25"/>
      <c r="CH488" s="25"/>
      <c r="CI488" s="25"/>
      <c r="CJ488" s="25"/>
      <c r="CK488" s="25"/>
      <c r="CL488" s="25"/>
      <c r="CM488" s="25"/>
      <c r="CN488" s="25"/>
      <c r="CO488" s="25"/>
      <c r="CP488" s="25">
        <v>1.1332099907493063</v>
      </c>
      <c r="CQ488" s="25">
        <v>0.26447733580018501</v>
      </c>
      <c r="CR488" s="25">
        <v>0.31527939446208259</v>
      </c>
      <c r="CS488" s="25">
        <v>0.25533480107028206</v>
      </c>
      <c r="CT488" s="25">
        <v>0.10091409341979099</v>
      </c>
      <c r="CU488" s="25">
        <v>5.2782734380704133</v>
      </c>
      <c r="CV488" s="25">
        <v>8.0252859900843116</v>
      </c>
      <c r="CW488" s="25">
        <v>3.1426734393586102</v>
      </c>
      <c r="CX488" s="25">
        <v>37.598546484794966</v>
      </c>
      <c r="CY488" s="25">
        <v>15.633713590781083</v>
      </c>
    </row>
    <row r="489" spans="1:103">
      <c r="A489" t="s">
        <v>177</v>
      </c>
      <c r="B489" t="s">
        <v>1090</v>
      </c>
      <c r="C489" t="s">
        <v>166</v>
      </c>
      <c r="D489" t="s">
        <v>175</v>
      </c>
      <c r="E489" t="s">
        <v>959</v>
      </c>
      <c r="F489" t="s">
        <v>223</v>
      </c>
      <c r="G489" t="s">
        <v>312</v>
      </c>
      <c r="H489">
        <v>11.24925</v>
      </c>
      <c r="I489">
        <v>8.3704800000000006</v>
      </c>
      <c r="J489">
        <v>615</v>
      </c>
      <c r="K489" t="s">
        <v>142</v>
      </c>
      <c r="W489">
        <v>2015</v>
      </c>
      <c r="X489">
        <v>1</v>
      </c>
      <c r="Y489" s="19" t="s">
        <v>398</v>
      </c>
      <c r="Z489" s="24">
        <v>7.2</v>
      </c>
      <c r="AA489" s="32">
        <v>1.0121492045961487</v>
      </c>
      <c r="AB489" s="26">
        <v>3.5809303897955169E-2</v>
      </c>
      <c r="AC489" s="25">
        <v>3.08202</v>
      </c>
      <c r="AD489" s="27">
        <v>64.400000000000006</v>
      </c>
      <c r="AE489" s="27">
        <v>14</v>
      </c>
      <c r="AF489" s="27">
        <v>21.6</v>
      </c>
      <c r="AG489" s="25">
        <v>2.812560493203982</v>
      </c>
      <c r="AH489" s="25">
        <v>0.49876586126663452</v>
      </c>
      <c r="AI489" s="25">
        <v>0.20969432870169002</v>
      </c>
      <c r="AJ489" s="28">
        <v>3.6505967776183333E-2</v>
      </c>
      <c r="AK489" s="25">
        <v>0</v>
      </c>
      <c r="AL489" s="25">
        <f t="shared" si="32"/>
        <v>3.55752665094849</v>
      </c>
      <c r="AM489" s="29">
        <v>5.96952080072026</v>
      </c>
      <c r="AN489" s="29">
        <v>0.75706367446261846</v>
      </c>
      <c r="AO489" s="30">
        <v>16.515673891135606</v>
      </c>
      <c r="AP489" s="30">
        <v>182.60465540941533</v>
      </c>
      <c r="AQ489" s="31">
        <v>1.489475592086922</v>
      </c>
      <c r="AR489" s="28">
        <v>7.32429E-2</v>
      </c>
      <c r="AS489" s="28">
        <v>7.0064700000000002</v>
      </c>
      <c r="AT489" t="s">
        <v>155</v>
      </c>
      <c r="AU489">
        <v>1</v>
      </c>
      <c r="AV489" t="s">
        <v>409</v>
      </c>
      <c r="AW489" t="s">
        <v>1006</v>
      </c>
      <c r="AX489" t="s">
        <v>1091</v>
      </c>
      <c r="AY489" s="19" t="s">
        <v>398</v>
      </c>
      <c r="AZ489" s="19" t="s">
        <v>398</v>
      </c>
      <c r="BA489" t="s">
        <v>405</v>
      </c>
      <c r="BB489" t="s">
        <v>407</v>
      </c>
      <c r="BC489" s="18" t="s">
        <v>162</v>
      </c>
      <c r="BD489" t="s">
        <v>161</v>
      </c>
      <c r="BE489">
        <v>37</v>
      </c>
      <c r="BF489">
        <v>30</v>
      </c>
      <c r="BG489">
        <v>1.46</v>
      </c>
      <c r="BH489">
        <v>0.7</v>
      </c>
      <c r="BI489">
        <v>0.24</v>
      </c>
      <c r="BJ489">
        <v>0.14499999999999999</v>
      </c>
      <c r="BK489">
        <v>4.1000000000000002E-2</v>
      </c>
      <c r="BL489">
        <v>8.1</v>
      </c>
      <c r="BM489">
        <f t="shared" si="39"/>
        <v>77.956989247311824</v>
      </c>
      <c r="BN489">
        <v>0.21</v>
      </c>
      <c r="BO489">
        <v>20.9</v>
      </c>
      <c r="BP489">
        <f t="shared" si="38"/>
        <v>655.55204160517246</v>
      </c>
      <c r="BQ489">
        <f t="shared" si="37"/>
        <v>778.66666666666663</v>
      </c>
      <c r="BR489">
        <f t="shared" si="40"/>
        <v>0.65555204160517244</v>
      </c>
      <c r="BS489">
        <f t="shared" si="40"/>
        <v>0.77866666666666662</v>
      </c>
      <c r="BT489">
        <f t="shared" si="41"/>
        <v>1.4342187082718389</v>
      </c>
      <c r="BU489">
        <v>1.1149954001839926</v>
      </c>
      <c r="BV489">
        <v>0.2223944760921519</v>
      </c>
      <c r="BW489">
        <v>1.3637413982734894</v>
      </c>
      <c r="BX489">
        <v>0.3985970417669179</v>
      </c>
      <c r="BY489">
        <v>0.20533987974350115</v>
      </c>
      <c r="BZ489">
        <v>0.10707572530554137</v>
      </c>
      <c r="CA489">
        <v>3.5196521823486036</v>
      </c>
      <c r="CB489">
        <v>196.68802971444708</v>
      </c>
      <c r="CC489">
        <v>53.218517919314074</v>
      </c>
      <c r="CD489">
        <v>12.523196930855114</v>
      </c>
      <c r="CE489">
        <v>2.4979122960161475</v>
      </c>
      <c r="CF489" s="25">
        <v>0.45885466794995189</v>
      </c>
      <c r="CG489" s="25">
        <v>0.17074109720885469</v>
      </c>
      <c r="CH489" s="25">
        <v>1.2798025228734737</v>
      </c>
      <c r="CI489" s="25">
        <v>0.32402500458071437</v>
      </c>
      <c r="CJ489" s="25">
        <v>0.11896080071434731</v>
      </c>
      <c r="CK489" s="25">
        <v>35.156522443307566</v>
      </c>
      <c r="CL489" s="25">
        <v>170.09517165826196</v>
      </c>
      <c r="CM489" s="25">
        <v>7.9015944475787956</v>
      </c>
      <c r="CN489" s="25">
        <v>196.01023706271275</v>
      </c>
      <c r="CO489" s="25">
        <v>11.506000639713795</v>
      </c>
      <c r="CP489" s="25">
        <v>1.027673545966229</v>
      </c>
      <c r="CQ489" s="25">
        <v>0.23719512195121953</v>
      </c>
      <c r="CR489" s="25">
        <v>0.47182691369616253</v>
      </c>
      <c r="CS489" s="25">
        <v>0.36934123236738015</v>
      </c>
      <c r="CT489" s="25">
        <v>9.3447140105325344E-2</v>
      </c>
      <c r="CU489" s="25">
        <v>7.0019111300058654</v>
      </c>
      <c r="CV489" s="25">
        <v>9.7853620765852263</v>
      </c>
      <c r="CW489" s="25">
        <v>1.8460407420235141</v>
      </c>
      <c r="CX489" s="25">
        <v>28.867104985882708</v>
      </c>
      <c r="CY489" s="25">
        <v>28.464329044204462</v>
      </c>
    </row>
    <row r="490" spans="1:103">
      <c r="A490" t="s">
        <v>177</v>
      </c>
      <c r="B490" t="s">
        <v>1090</v>
      </c>
      <c r="C490" t="s">
        <v>166</v>
      </c>
      <c r="D490" t="s">
        <v>175</v>
      </c>
      <c r="E490" t="s">
        <v>959</v>
      </c>
      <c r="F490" t="s">
        <v>223</v>
      </c>
      <c r="G490" t="s">
        <v>312</v>
      </c>
      <c r="H490">
        <v>11.24925</v>
      </c>
      <c r="I490">
        <v>8.3704800000000006</v>
      </c>
      <c r="J490">
        <v>615</v>
      </c>
      <c r="K490" t="s">
        <v>142</v>
      </c>
      <c r="W490">
        <v>2015</v>
      </c>
      <c r="X490">
        <v>1</v>
      </c>
      <c r="Y490" s="19"/>
      <c r="Z490" s="24"/>
      <c r="AA490" s="25"/>
      <c r="AB490" s="26"/>
      <c r="AC490" s="25"/>
      <c r="AD490" s="27"/>
      <c r="AE490" s="27"/>
      <c r="AF490" s="27"/>
      <c r="AG490" s="25"/>
      <c r="AH490" s="25"/>
      <c r="AI490" s="25"/>
      <c r="AJ490" s="28"/>
      <c r="AK490" s="25"/>
      <c r="AL490" s="25"/>
      <c r="AM490" s="29"/>
      <c r="AN490" s="29"/>
      <c r="AO490" s="30"/>
      <c r="AP490" s="30"/>
      <c r="AQ490" s="31"/>
      <c r="AR490" s="28"/>
      <c r="AS490" s="28"/>
      <c r="AT490" t="s">
        <v>156</v>
      </c>
      <c r="AU490">
        <v>2</v>
      </c>
      <c r="AV490" t="s">
        <v>409</v>
      </c>
      <c r="AW490" t="s">
        <v>1006</v>
      </c>
      <c r="AX490" t="s">
        <v>1091</v>
      </c>
      <c r="AY490" s="19" t="s">
        <v>398</v>
      </c>
      <c r="AZ490" s="19" t="s">
        <v>398</v>
      </c>
      <c r="BA490" t="s">
        <v>405</v>
      </c>
      <c r="BB490" t="s">
        <v>407</v>
      </c>
      <c r="BC490" s="18" t="s">
        <v>162</v>
      </c>
      <c r="BD490" t="s">
        <v>161</v>
      </c>
      <c r="BE490">
        <v>40</v>
      </c>
      <c r="BF490">
        <v>29</v>
      </c>
      <c r="BG490">
        <v>2.52</v>
      </c>
      <c r="BH490">
        <v>0.9</v>
      </c>
      <c r="BI490">
        <v>0.36</v>
      </c>
      <c r="BJ490">
        <v>0.218</v>
      </c>
      <c r="BK490">
        <v>5.5E-2</v>
      </c>
      <c r="BL490">
        <v>10.3</v>
      </c>
      <c r="BM490">
        <f t="shared" si="39"/>
        <v>79.853479853479854</v>
      </c>
      <c r="BN490">
        <v>0.20100000000000001</v>
      </c>
      <c r="BO490">
        <v>17.2</v>
      </c>
      <c r="BP490">
        <f t="shared" si="38"/>
        <v>842.68907563025232</v>
      </c>
      <c r="BQ490">
        <f t="shared" si="37"/>
        <v>1344</v>
      </c>
      <c r="BR490">
        <f t="shared" si="40"/>
        <v>0.8426890756302523</v>
      </c>
      <c r="BS490">
        <f t="shared" si="40"/>
        <v>1.3440000000000001</v>
      </c>
      <c r="BT490">
        <f t="shared" si="41"/>
        <v>2.1866890756302526</v>
      </c>
      <c r="BU490">
        <v>1.4543670264965651</v>
      </c>
      <c r="BV490">
        <v>0.23107107508944794</v>
      </c>
      <c r="BW490">
        <v>1.489587555873904</v>
      </c>
      <c r="BX490">
        <v>0.47417559700676837</v>
      </c>
      <c r="BY490">
        <v>0.24676259528876229</v>
      </c>
      <c r="BZ490">
        <v>0.11238327426501729</v>
      </c>
      <c r="CA490">
        <v>3.4621095747647055</v>
      </c>
      <c r="CB490">
        <v>92.701535865488637</v>
      </c>
      <c r="CC490">
        <v>49.042146521381596</v>
      </c>
      <c r="CD490">
        <v>10.58681241206272</v>
      </c>
      <c r="CE490">
        <v>2.4797253000166237</v>
      </c>
      <c r="CF490" s="25">
        <v>0.64794007490636696</v>
      </c>
      <c r="CG490" s="25">
        <v>0.22017790262172285</v>
      </c>
      <c r="CH490" s="25">
        <v>1.7782954109595392</v>
      </c>
      <c r="CI490" s="25">
        <v>0.27533377592384306</v>
      </c>
      <c r="CJ490" s="25">
        <v>0.10127079823189385</v>
      </c>
      <c r="CK490" s="25">
        <v>27.307846707131244</v>
      </c>
      <c r="CL490" s="25">
        <v>90.308054096917971</v>
      </c>
      <c r="CM490" s="25">
        <v>3.8697317542430842</v>
      </c>
      <c r="CN490" s="25">
        <v>135.31088778669681</v>
      </c>
      <c r="CO490" s="25">
        <v>12.938076064589559</v>
      </c>
      <c r="CP490" s="25">
        <v>1.0728021978021978</v>
      </c>
      <c r="CQ490" s="25">
        <v>0.26355311355311356</v>
      </c>
      <c r="CR490" s="25">
        <v>0.37603900268400908</v>
      </c>
      <c r="CS490" s="25">
        <v>0.17396226088397121</v>
      </c>
      <c r="CT490" s="25">
        <v>7.7692634934604834E-2</v>
      </c>
      <c r="CU490" s="25">
        <v>5.3902338231587112</v>
      </c>
      <c r="CV490" s="25">
        <v>9.6033533840202541</v>
      </c>
      <c r="CW490" s="25">
        <v>0.8512781119607733</v>
      </c>
      <c r="CX490" s="25">
        <v>37.692934954032033</v>
      </c>
      <c r="CY490" s="25">
        <v>21.288966138212281</v>
      </c>
    </row>
    <row r="491" spans="1:103">
      <c r="A491" t="s">
        <v>177</v>
      </c>
      <c r="B491" t="s">
        <v>1090</v>
      </c>
      <c r="C491" t="s">
        <v>166</v>
      </c>
      <c r="D491" t="s">
        <v>175</v>
      </c>
      <c r="E491" t="s">
        <v>959</v>
      </c>
      <c r="F491" t="s">
        <v>223</v>
      </c>
      <c r="G491" t="s">
        <v>312</v>
      </c>
      <c r="H491">
        <v>11.24925</v>
      </c>
      <c r="I491">
        <v>8.3704800000000006</v>
      </c>
      <c r="J491">
        <v>615</v>
      </c>
      <c r="K491" t="s">
        <v>142</v>
      </c>
      <c r="W491">
        <v>2015</v>
      </c>
      <c r="X491">
        <v>1</v>
      </c>
      <c r="Y491" s="19"/>
      <c r="Z491" s="24"/>
      <c r="AA491" s="25"/>
      <c r="AB491" s="26"/>
      <c r="AC491" s="25"/>
      <c r="AD491" s="27"/>
      <c r="AE491" s="27"/>
      <c r="AF491" s="27"/>
      <c r="AG491" s="25"/>
      <c r="AH491" s="25"/>
      <c r="AI491" s="25"/>
      <c r="AJ491" s="28"/>
      <c r="AK491" s="25"/>
      <c r="AL491" s="25"/>
      <c r="AM491" s="29"/>
      <c r="AN491" s="29"/>
      <c r="AO491" s="30"/>
      <c r="AP491" s="30"/>
      <c r="AQ491" s="31"/>
      <c r="AR491" s="28"/>
      <c r="AS491" s="28"/>
      <c r="AT491" t="s">
        <v>157</v>
      </c>
      <c r="AU491">
        <v>3</v>
      </c>
      <c r="AV491" t="s">
        <v>409</v>
      </c>
      <c r="AW491" t="s">
        <v>1006</v>
      </c>
      <c r="AX491" t="s">
        <v>1091</v>
      </c>
      <c r="AY491" s="19" t="s">
        <v>398</v>
      </c>
      <c r="AZ491" s="19" t="s">
        <v>398</v>
      </c>
      <c r="BA491" t="s">
        <v>405</v>
      </c>
      <c r="BB491" t="s">
        <v>407</v>
      </c>
      <c r="BC491" s="18" t="s">
        <v>162</v>
      </c>
      <c r="BD491" t="s">
        <v>161</v>
      </c>
      <c r="BE491">
        <v>25</v>
      </c>
      <c r="BF491">
        <v>25</v>
      </c>
      <c r="BG491">
        <v>2.06</v>
      </c>
      <c r="BH491">
        <v>1.22</v>
      </c>
      <c r="BI491">
        <v>0.38</v>
      </c>
      <c r="BJ491">
        <v>0.222</v>
      </c>
      <c r="BK491">
        <v>0.08</v>
      </c>
      <c r="BL491">
        <v>10.5</v>
      </c>
      <c r="BM491">
        <f t="shared" si="39"/>
        <v>73.509933774834437</v>
      </c>
      <c r="BN491">
        <v>0.219</v>
      </c>
      <c r="BO491">
        <v>22.6</v>
      </c>
      <c r="BP491">
        <f t="shared" si="38"/>
        <v>1049.2221789378002</v>
      </c>
      <c r="BQ491">
        <f t="shared" si="37"/>
        <v>1098.6666666666667</v>
      </c>
      <c r="BR491">
        <f t="shared" si="40"/>
        <v>1.0492221789378002</v>
      </c>
      <c r="BS491">
        <f t="shared" si="40"/>
        <v>1.0986666666666667</v>
      </c>
      <c r="BT491">
        <f t="shared" si="41"/>
        <v>2.1478888456044669</v>
      </c>
      <c r="BU491">
        <v>2.1070736434108528</v>
      </c>
      <c r="BV491">
        <v>0.2021020518273263</v>
      </c>
      <c r="BW491">
        <v>2.0524805031096851</v>
      </c>
      <c r="BX491">
        <v>0.43122332652734741</v>
      </c>
      <c r="BY491">
        <v>0.26601581302550409</v>
      </c>
      <c r="BZ491">
        <v>0.15386134669642842</v>
      </c>
      <c r="CA491">
        <v>6.3912269125323808</v>
      </c>
      <c r="CB491">
        <v>165.99822730888528</v>
      </c>
      <c r="CC491">
        <v>65.242568164057829</v>
      </c>
      <c r="CD491">
        <v>15.336098548648229</v>
      </c>
      <c r="CE491">
        <v>3.6057423070962673</v>
      </c>
      <c r="CF491" s="25"/>
      <c r="CG491" s="25"/>
      <c r="CH491" s="25"/>
      <c r="CI491" s="25"/>
      <c r="CJ491" s="25"/>
      <c r="CK491" s="25"/>
      <c r="CL491" s="25"/>
      <c r="CM491" s="25"/>
      <c r="CN491" s="25"/>
      <c r="CO491" s="25"/>
      <c r="CP491" s="25">
        <v>1.2711442786069651</v>
      </c>
      <c r="CQ491" s="25">
        <v>0.25626865671641791</v>
      </c>
      <c r="CR491" s="25">
        <v>0.34690117296655548</v>
      </c>
      <c r="CS491" s="25">
        <v>0.20581468797660041</v>
      </c>
      <c r="CT491" s="25">
        <v>7.2326424285128921E-2</v>
      </c>
      <c r="CU491" s="25">
        <v>8.829218893159247</v>
      </c>
      <c r="CV491" s="25">
        <v>9.4826732544965591</v>
      </c>
      <c r="CW491" s="25">
        <v>1.7889375001242853</v>
      </c>
      <c r="CX491" s="25">
        <v>37.219268299220609</v>
      </c>
      <c r="CY491" s="25">
        <v>27.583847140468801</v>
      </c>
    </row>
    <row r="492" spans="1:103">
      <c r="A492" t="s">
        <v>177</v>
      </c>
      <c r="B492" t="s">
        <v>1090</v>
      </c>
      <c r="C492" t="s">
        <v>166</v>
      </c>
      <c r="D492" t="s">
        <v>175</v>
      </c>
      <c r="E492" t="s">
        <v>959</v>
      </c>
      <c r="F492" t="s">
        <v>223</v>
      </c>
      <c r="G492" t="s">
        <v>312</v>
      </c>
      <c r="H492">
        <v>11.24925</v>
      </c>
      <c r="I492">
        <v>8.3704800000000006</v>
      </c>
      <c r="J492">
        <v>615</v>
      </c>
      <c r="K492" t="s">
        <v>142</v>
      </c>
      <c r="W492">
        <v>2015</v>
      </c>
      <c r="X492">
        <v>1</v>
      </c>
      <c r="Y492" s="19"/>
      <c r="Z492" s="24"/>
      <c r="AA492" s="25"/>
      <c r="AB492" s="26"/>
      <c r="AC492" s="25"/>
      <c r="AD492" s="27"/>
      <c r="AE492" s="27"/>
      <c r="AF492" s="27"/>
      <c r="AG492" s="25"/>
      <c r="AH492" s="25"/>
      <c r="AI492" s="25"/>
      <c r="AJ492" s="28"/>
      <c r="AK492" s="25"/>
      <c r="AL492" s="25"/>
      <c r="AM492" s="29"/>
      <c r="AN492" s="29"/>
      <c r="AO492" s="30"/>
      <c r="AP492" s="30"/>
      <c r="AQ492" s="31"/>
      <c r="AR492" s="28"/>
      <c r="AS492" s="28"/>
      <c r="AT492" t="s">
        <v>158</v>
      </c>
      <c r="AU492">
        <v>4</v>
      </c>
      <c r="AV492" t="s">
        <v>409</v>
      </c>
      <c r="AW492" t="s">
        <v>1006</v>
      </c>
      <c r="AX492" t="s">
        <v>1091</v>
      </c>
      <c r="AY492" s="19" t="s">
        <v>398</v>
      </c>
      <c r="AZ492" s="19" t="s">
        <v>398</v>
      </c>
      <c r="BA492" t="s">
        <v>405</v>
      </c>
      <c r="BB492" t="s">
        <v>407</v>
      </c>
      <c r="BC492" s="18" t="s">
        <v>162</v>
      </c>
      <c r="BD492" t="s">
        <v>161</v>
      </c>
      <c r="BE492">
        <v>34</v>
      </c>
      <c r="BF492">
        <v>30</v>
      </c>
      <c r="BG492">
        <v>3.3</v>
      </c>
      <c r="BH492">
        <v>1.8</v>
      </c>
      <c r="BI492">
        <v>0.4</v>
      </c>
      <c r="BJ492">
        <v>0.44800000000000001</v>
      </c>
      <c r="BK492">
        <v>8.5000000000000006E-2</v>
      </c>
      <c r="BL492">
        <v>11.9</v>
      </c>
      <c r="BM492">
        <f t="shared" si="39"/>
        <v>84.052532833020635</v>
      </c>
      <c r="BN492">
        <v>0.20499999999999999</v>
      </c>
      <c r="BO492">
        <v>18</v>
      </c>
      <c r="BP492">
        <f t="shared" si="38"/>
        <v>1742.3595629621452</v>
      </c>
      <c r="BQ492">
        <f t="shared" si="37"/>
        <v>1759.9999999999998</v>
      </c>
      <c r="BR492">
        <f t="shared" si="40"/>
        <v>1.7423595629621451</v>
      </c>
      <c r="BS492">
        <f t="shared" si="40"/>
        <v>1.7599999999999998</v>
      </c>
      <c r="BT492">
        <f t="shared" si="41"/>
        <v>3.5023595629621447</v>
      </c>
      <c r="BU492">
        <v>2.388785912882299</v>
      </c>
      <c r="BV492">
        <v>0.20357955429157565</v>
      </c>
      <c r="BW492">
        <v>0.92432637790623196</v>
      </c>
      <c r="BX492">
        <v>0.49698308398056906</v>
      </c>
      <c r="BY492">
        <v>0.24666033810281549</v>
      </c>
      <c r="BZ492">
        <v>0.13853276854060478</v>
      </c>
      <c r="CA492">
        <v>4.1833991331386571</v>
      </c>
      <c r="CB492">
        <v>134.25229718037244</v>
      </c>
      <c r="CC492">
        <v>91.507594469720473</v>
      </c>
      <c r="CD492">
        <v>11.040020070260262</v>
      </c>
      <c r="CE492">
        <v>3.3984420378886737</v>
      </c>
      <c r="CF492" s="25">
        <v>0.68204121687929342</v>
      </c>
      <c r="CG492" s="25">
        <v>9.9852796859666332E-2</v>
      </c>
      <c r="CH492" s="25">
        <v>0.90127893977920626</v>
      </c>
      <c r="CI492" s="25">
        <v>0.44453899212241405</v>
      </c>
      <c r="CJ492" s="25">
        <v>0.16099772056304582</v>
      </c>
      <c r="CK492" s="25">
        <v>8.2006771319904317</v>
      </c>
      <c r="CL492" s="25">
        <v>123.32411001768349</v>
      </c>
      <c r="CM492" s="25">
        <v>7.8824992459171748</v>
      </c>
      <c r="CN492" s="25">
        <v>104.22540994947808</v>
      </c>
      <c r="CO492" s="25">
        <v>11.478194934929567</v>
      </c>
      <c r="CP492" s="25">
        <v>1.3271119842829076</v>
      </c>
      <c r="CQ492" s="25">
        <v>0.21493123772102166</v>
      </c>
      <c r="CR492" s="25">
        <v>0.40811152024691655</v>
      </c>
      <c r="CS492" s="25">
        <v>0.13395037795695586</v>
      </c>
      <c r="CT492" s="25">
        <v>7.1417537368061085E-2</v>
      </c>
      <c r="CU492" s="25">
        <v>6.1002208968175049</v>
      </c>
      <c r="CV492" s="25">
        <v>9.5287280056111605</v>
      </c>
      <c r="CW492" s="25">
        <v>2.7506956489259569</v>
      </c>
      <c r="CX492" s="25">
        <v>74.588468349630517</v>
      </c>
      <c r="CY492" s="25">
        <v>16.768925394085233</v>
      </c>
    </row>
    <row r="493" spans="1:103">
      <c r="A493" t="s">
        <v>177</v>
      </c>
      <c r="B493" t="s">
        <v>1090</v>
      </c>
      <c r="C493" t="s">
        <v>166</v>
      </c>
      <c r="D493" t="s">
        <v>175</v>
      </c>
      <c r="E493" t="s">
        <v>959</v>
      </c>
      <c r="F493" t="s">
        <v>223</v>
      </c>
      <c r="G493" t="s">
        <v>312</v>
      </c>
      <c r="H493">
        <v>11.24925</v>
      </c>
      <c r="I493">
        <v>8.3704800000000006</v>
      </c>
      <c r="J493">
        <v>615</v>
      </c>
      <c r="K493" t="s">
        <v>142</v>
      </c>
      <c r="W493">
        <v>2015</v>
      </c>
      <c r="X493">
        <v>1</v>
      </c>
      <c r="Y493" s="19"/>
      <c r="Z493" s="24"/>
      <c r="AA493" s="25"/>
      <c r="AB493" s="26"/>
      <c r="AC493" s="25"/>
      <c r="AD493" s="27"/>
      <c r="AE493" s="27"/>
      <c r="AF493" s="27"/>
      <c r="AG493" s="25"/>
      <c r="AH493" s="25"/>
      <c r="AI493" s="25"/>
      <c r="AJ493" s="28"/>
      <c r="AK493" s="25"/>
      <c r="AL493" s="25"/>
      <c r="AM493" s="29"/>
      <c r="AN493" s="29"/>
      <c r="AO493" s="30"/>
      <c r="AP493" s="30"/>
      <c r="AQ493" s="31"/>
      <c r="AR493" s="28"/>
      <c r="AS493" s="28"/>
      <c r="AT493" t="s">
        <v>159</v>
      </c>
      <c r="AU493">
        <v>5</v>
      </c>
      <c r="AV493" t="s">
        <v>409</v>
      </c>
      <c r="AW493" t="s">
        <v>1006</v>
      </c>
      <c r="AX493" t="s">
        <v>1091</v>
      </c>
      <c r="AY493" s="19" t="s">
        <v>398</v>
      </c>
      <c r="AZ493" s="19" t="s">
        <v>398</v>
      </c>
      <c r="BA493" t="s">
        <v>405</v>
      </c>
      <c r="BB493" t="s">
        <v>407</v>
      </c>
      <c r="BC493" s="18" t="s">
        <v>162</v>
      </c>
      <c r="BD493" t="s">
        <v>161</v>
      </c>
      <c r="BE493">
        <v>48</v>
      </c>
      <c r="BF493">
        <v>33</v>
      </c>
      <c r="BG493">
        <v>4.04</v>
      </c>
      <c r="BH493">
        <v>1.98</v>
      </c>
      <c r="BI493">
        <v>0.48</v>
      </c>
      <c r="BJ493">
        <v>0.316</v>
      </c>
      <c r="BK493">
        <v>7.1999999999999995E-2</v>
      </c>
      <c r="BL493">
        <v>10.3</v>
      </c>
      <c r="BM493">
        <f t="shared" si="39"/>
        <v>81.44329896907216</v>
      </c>
      <c r="BN493">
        <v>0.14599999999999999</v>
      </c>
      <c r="BO493">
        <v>16.8</v>
      </c>
      <c r="BP493">
        <f t="shared" si="38"/>
        <v>1890.8259551243177</v>
      </c>
      <c r="BQ493">
        <f t="shared" si="37"/>
        <v>2154.6666666666665</v>
      </c>
      <c r="BR493">
        <f t="shared" si="40"/>
        <v>1.8908259551243176</v>
      </c>
      <c r="BS493">
        <f t="shared" si="40"/>
        <v>2.1546666666666665</v>
      </c>
      <c r="BT493">
        <f t="shared" si="41"/>
        <v>4.0454926217909843</v>
      </c>
      <c r="BU493">
        <v>2.016990291262136</v>
      </c>
      <c r="BV493">
        <v>0.23760434290100663</v>
      </c>
      <c r="BW493">
        <v>1.5702410277875227</v>
      </c>
      <c r="BX493">
        <v>0.4953220691832253</v>
      </c>
      <c r="BY493">
        <v>0.2139506201432034</v>
      </c>
      <c r="BZ493">
        <v>0.13021342378336204</v>
      </c>
      <c r="CA493">
        <v>4.8055235000965579</v>
      </c>
      <c r="CB493">
        <v>148.90605126229215</v>
      </c>
      <c r="CC493">
        <v>93.508080120970718</v>
      </c>
      <c r="CD493">
        <v>23.210808456030829</v>
      </c>
      <c r="CE493">
        <v>2.8459691057315752</v>
      </c>
      <c r="CF493" s="25"/>
      <c r="CG493" s="25"/>
      <c r="CH493" s="25"/>
      <c r="CI493" s="25"/>
      <c r="CJ493" s="25"/>
      <c r="CK493" s="25"/>
      <c r="CL493" s="25"/>
      <c r="CM493" s="25"/>
      <c r="CN493" s="25"/>
      <c r="CO493" s="25"/>
      <c r="CP493" s="25">
        <v>1.2652764306498547</v>
      </c>
      <c r="CQ493" s="25">
        <v>0.20960232783705141</v>
      </c>
      <c r="CR493" s="25">
        <v>0.40277656594429695</v>
      </c>
      <c r="CS493" s="25">
        <v>9.9818554782871716E-2</v>
      </c>
      <c r="CT493" s="25">
        <v>7.5655042760506414E-2</v>
      </c>
      <c r="CU493" s="25">
        <v>5.2488678073983568</v>
      </c>
      <c r="CV493" s="25">
        <v>9.4598124221568849</v>
      </c>
      <c r="CW493" s="25">
        <v>1.7846247289089423</v>
      </c>
      <c r="CX493" s="25">
        <v>27.906723961762214</v>
      </c>
      <c r="CY493" s="25">
        <v>20.97076076199021</v>
      </c>
    </row>
    <row r="494" spans="1:103">
      <c r="A494" t="s">
        <v>177</v>
      </c>
      <c r="B494" t="s">
        <v>1090</v>
      </c>
      <c r="C494" t="s">
        <v>166</v>
      </c>
      <c r="D494" t="s">
        <v>175</v>
      </c>
      <c r="E494" t="s">
        <v>959</v>
      </c>
      <c r="F494" t="s">
        <v>223</v>
      </c>
      <c r="G494" t="s">
        <v>312</v>
      </c>
      <c r="H494">
        <v>11.24925</v>
      </c>
      <c r="I494">
        <v>8.3704800000000006</v>
      </c>
      <c r="J494">
        <v>615</v>
      </c>
      <c r="K494" t="s">
        <v>142</v>
      </c>
      <c r="W494">
        <v>2015</v>
      </c>
      <c r="X494">
        <v>1</v>
      </c>
      <c r="Y494" s="19"/>
      <c r="Z494" s="24"/>
      <c r="AA494" s="25"/>
      <c r="AB494" s="26"/>
      <c r="AC494" s="25"/>
      <c r="AD494" s="27"/>
      <c r="AE494" s="27"/>
      <c r="AF494" s="27"/>
      <c r="AG494" s="25"/>
      <c r="AH494" s="25"/>
      <c r="AI494" s="25"/>
      <c r="AJ494" s="28"/>
      <c r="AK494" s="25"/>
      <c r="AL494" s="25"/>
      <c r="AM494" s="29"/>
      <c r="AN494" s="29"/>
      <c r="AO494" s="30"/>
      <c r="AP494" s="30"/>
      <c r="AQ494" s="31"/>
      <c r="AR494" s="28"/>
      <c r="AS494" s="28"/>
      <c r="AT494" t="s">
        <v>160</v>
      </c>
      <c r="AU494">
        <v>6</v>
      </c>
      <c r="AV494" t="s">
        <v>409</v>
      </c>
      <c r="AW494" t="s">
        <v>1006</v>
      </c>
      <c r="AX494" t="s">
        <v>1091</v>
      </c>
      <c r="AY494" s="19" t="s">
        <v>398</v>
      </c>
      <c r="AZ494" s="19" t="s">
        <v>398</v>
      </c>
      <c r="BA494" t="s">
        <v>405</v>
      </c>
      <c r="BB494" t="s">
        <v>407</v>
      </c>
      <c r="BC494" s="18" t="s">
        <v>162</v>
      </c>
      <c r="BD494" t="s">
        <v>161</v>
      </c>
      <c r="BE494">
        <v>37</v>
      </c>
      <c r="BF494">
        <v>34</v>
      </c>
      <c r="BG494">
        <v>4.8</v>
      </c>
      <c r="BH494">
        <v>2.98</v>
      </c>
      <c r="BI494">
        <v>0.62</v>
      </c>
      <c r="BJ494">
        <v>0.28999999999999998</v>
      </c>
      <c r="BK494">
        <v>6.2E-2</v>
      </c>
      <c r="BL494">
        <v>10.4</v>
      </c>
      <c r="BM494">
        <f t="shared" si="39"/>
        <v>82.38636363636364</v>
      </c>
      <c r="BN494">
        <v>0.27700000000000002</v>
      </c>
      <c r="BO494">
        <v>16.8</v>
      </c>
      <c r="BP494">
        <f t="shared" si="38"/>
        <v>2875.5317884729643</v>
      </c>
      <c r="BQ494">
        <f t="shared" si="37"/>
        <v>2559.9999999999995</v>
      </c>
      <c r="BR494">
        <f t="shared" si="40"/>
        <v>2.8755317884729643</v>
      </c>
      <c r="BS494">
        <f t="shared" si="40"/>
        <v>2.5599999999999996</v>
      </c>
      <c r="BT494">
        <f t="shared" si="41"/>
        <v>5.4355317884729644</v>
      </c>
      <c r="BU494">
        <v>2.4548417132216014</v>
      </c>
      <c r="BV494">
        <v>0.19237481241300958</v>
      </c>
      <c r="BW494">
        <v>1.6669695290834887</v>
      </c>
      <c r="BX494">
        <v>0.42643737483340827</v>
      </c>
      <c r="BY494">
        <v>0.24859732157276576</v>
      </c>
      <c r="BZ494">
        <v>0.15815052822907355</v>
      </c>
      <c r="CA494">
        <v>4.1562431525636372</v>
      </c>
      <c r="CB494">
        <v>133.01728869693224</v>
      </c>
      <c r="CC494">
        <v>80.119085095989888</v>
      </c>
      <c r="CD494">
        <v>13.308582585958113</v>
      </c>
      <c r="CE494">
        <v>36.038216235883993</v>
      </c>
      <c r="CF494" s="25"/>
      <c r="CG494" s="25"/>
      <c r="CH494" s="25"/>
      <c r="CI494" s="25"/>
      <c r="CJ494" s="25"/>
      <c r="CK494" s="25"/>
      <c r="CL494" s="25"/>
      <c r="CM494" s="25"/>
      <c r="CN494" s="25"/>
      <c r="CO494" s="25"/>
      <c r="CP494" s="25"/>
      <c r="CQ494" s="25"/>
      <c r="CR494" s="25"/>
      <c r="CS494" s="25"/>
      <c r="CT494" s="25"/>
      <c r="CU494" s="25"/>
      <c r="CV494" s="25"/>
      <c r="CW494" s="25"/>
      <c r="CX494" s="25"/>
      <c r="CY494" s="25"/>
    </row>
    <row r="495" spans="1:103">
      <c r="A495" t="s">
        <v>177</v>
      </c>
      <c r="B495" t="s">
        <v>1090</v>
      </c>
      <c r="C495" t="s">
        <v>166</v>
      </c>
      <c r="D495" t="s">
        <v>175</v>
      </c>
      <c r="E495" t="s">
        <v>959</v>
      </c>
      <c r="F495" t="s">
        <v>224</v>
      </c>
      <c r="G495" t="s">
        <v>313</v>
      </c>
      <c r="H495">
        <v>11.283340000000001</v>
      </c>
      <c r="I495">
        <v>8.3661799999999999</v>
      </c>
      <c r="J495">
        <v>580</v>
      </c>
      <c r="K495" t="s">
        <v>143</v>
      </c>
      <c r="W495">
        <v>2015</v>
      </c>
      <c r="X495">
        <v>1</v>
      </c>
      <c r="Y495" s="19" t="s">
        <v>398</v>
      </c>
      <c r="Z495" s="24">
        <v>6</v>
      </c>
      <c r="AA495" s="25">
        <v>0.49631895787735703</v>
      </c>
      <c r="AB495" s="26">
        <v>3.7716735476142932E-2</v>
      </c>
      <c r="AC495" s="25">
        <v>6.5632800000000007</v>
      </c>
      <c r="AD495" s="27">
        <v>60</v>
      </c>
      <c r="AE495" s="27">
        <v>20</v>
      </c>
      <c r="AF495" s="27">
        <v>20</v>
      </c>
      <c r="AG495" s="25">
        <v>1.8753403725940463</v>
      </c>
      <c r="AH495" s="25">
        <v>0.5102744769848907</v>
      </c>
      <c r="AI495" s="25">
        <v>0.26023782042301724</v>
      </c>
      <c r="AJ495" s="28">
        <v>4.4341935029706708E-2</v>
      </c>
      <c r="AK495" s="25">
        <v>0</v>
      </c>
      <c r="AL495" s="25">
        <f t="shared" si="32"/>
        <v>2.6901946050316607</v>
      </c>
      <c r="AM495" s="29">
        <v>5.96952080072026</v>
      </c>
      <c r="AN495" s="29">
        <v>2.5010139245640111</v>
      </c>
      <c r="AO495" s="30">
        <v>30.579401539454469</v>
      </c>
      <c r="AP495" s="30">
        <v>233.27750358869264</v>
      </c>
      <c r="AQ495" s="31">
        <v>1.416584320355688</v>
      </c>
      <c r="AR495" s="28">
        <v>3.1549099999999997E-2</v>
      </c>
      <c r="AS495" s="28">
        <v>8.2659900000000004</v>
      </c>
      <c r="AT495" t="s">
        <v>155</v>
      </c>
      <c r="AU495">
        <v>1</v>
      </c>
      <c r="AV495" t="s">
        <v>409</v>
      </c>
      <c r="AW495" t="s">
        <v>1006</v>
      </c>
      <c r="AX495" t="s">
        <v>1091</v>
      </c>
      <c r="AY495" s="19" t="s">
        <v>398</v>
      </c>
      <c r="AZ495" s="19" t="s">
        <v>398</v>
      </c>
      <c r="BA495" t="s">
        <v>405</v>
      </c>
      <c r="BB495" t="s">
        <v>407</v>
      </c>
      <c r="BC495" s="18" t="s">
        <v>162</v>
      </c>
      <c r="BD495" t="s">
        <v>161</v>
      </c>
      <c r="BE495">
        <v>23</v>
      </c>
      <c r="BF495">
        <v>20</v>
      </c>
      <c r="BG495">
        <v>1.26</v>
      </c>
      <c r="BH495">
        <v>0.96</v>
      </c>
      <c r="BI495">
        <v>0.34</v>
      </c>
      <c r="BJ495">
        <v>0.214</v>
      </c>
      <c r="BK495">
        <v>5.5E-2</v>
      </c>
      <c r="BL495">
        <v>9.3000000000000007</v>
      </c>
      <c r="BM495">
        <f t="shared" si="39"/>
        <v>79.553903345724891</v>
      </c>
      <c r="BN495">
        <v>0.27600000000000002</v>
      </c>
      <c r="BO495">
        <v>20.7</v>
      </c>
      <c r="BP495">
        <f t="shared" si="38"/>
        <v>905.47940812012519</v>
      </c>
      <c r="BQ495">
        <f t="shared" si="37"/>
        <v>672</v>
      </c>
      <c r="BR495">
        <f t="shared" si="40"/>
        <v>0.90547940812012517</v>
      </c>
      <c r="BS495">
        <f t="shared" si="40"/>
        <v>0.67200000000000004</v>
      </c>
      <c r="BT495">
        <f t="shared" si="41"/>
        <v>1.5774794081201251</v>
      </c>
      <c r="BU495">
        <v>1.9367647058823532</v>
      </c>
      <c r="BV495">
        <v>0.2728795379892095</v>
      </c>
      <c r="BW495">
        <v>2.0522754401018237</v>
      </c>
      <c r="BX495">
        <v>0.60278723622186214</v>
      </c>
      <c r="BY495">
        <v>0.2372674698426947</v>
      </c>
      <c r="BZ495">
        <v>0.11615794118790221</v>
      </c>
      <c r="CA495">
        <v>5.1921269991325625</v>
      </c>
      <c r="CB495">
        <v>154.89389389157739</v>
      </c>
      <c r="CC495">
        <v>44.037890976967518</v>
      </c>
      <c r="CD495">
        <v>16.857517948145851</v>
      </c>
      <c r="CE495">
        <v>3.3713341621827699</v>
      </c>
      <c r="CF495" s="25"/>
      <c r="CG495" s="25"/>
      <c r="CH495" s="25"/>
      <c r="CI495" s="25"/>
      <c r="CJ495" s="25"/>
      <c r="CK495" s="25"/>
      <c r="CL495" s="25"/>
      <c r="CM495" s="25"/>
      <c r="CN495" s="25"/>
      <c r="CO495" s="25"/>
      <c r="CP495" s="25">
        <v>1.2888994307400381</v>
      </c>
      <c r="CQ495" s="25">
        <v>0.26048387096774189</v>
      </c>
      <c r="CR495" s="25">
        <v>0.44343387059239636</v>
      </c>
      <c r="CS495" s="25">
        <v>9.9096626951751615E-2</v>
      </c>
      <c r="CT495" s="25">
        <v>6.2287583588417142E-2</v>
      </c>
      <c r="CU495" s="25">
        <v>6.9581078460742569</v>
      </c>
      <c r="CV495" s="25">
        <v>9.7367994856344318</v>
      </c>
      <c r="CW495" s="25">
        <v>1.8368792495072686</v>
      </c>
      <c r="CX495" s="25">
        <v>47.712475186999093</v>
      </c>
      <c r="CY495" s="25">
        <v>21.584792962961632</v>
      </c>
    </row>
    <row r="496" spans="1:103">
      <c r="A496" t="s">
        <v>177</v>
      </c>
      <c r="B496" t="s">
        <v>1090</v>
      </c>
      <c r="C496" t="s">
        <v>166</v>
      </c>
      <c r="D496" t="s">
        <v>175</v>
      </c>
      <c r="E496" t="s">
        <v>959</v>
      </c>
      <c r="F496" t="s">
        <v>224</v>
      </c>
      <c r="G496" t="s">
        <v>313</v>
      </c>
      <c r="H496">
        <v>11.283340000000001</v>
      </c>
      <c r="I496">
        <v>8.3661799999999999</v>
      </c>
      <c r="J496">
        <v>580</v>
      </c>
      <c r="K496" t="s">
        <v>143</v>
      </c>
      <c r="W496">
        <v>2015</v>
      </c>
      <c r="X496">
        <v>1</v>
      </c>
      <c r="Y496" s="19"/>
      <c r="Z496" s="24"/>
      <c r="AA496" s="25"/>
      <c r="AB496" s="26"/>
      <c r="AC496" s="25"/>
      <c r="AD496" s="27"/>
      <c r="AE496" s="27"/>
      <c r="AF496" s="27"/>
      <c r="AG496" s="25"/>
      <c r="AH496" s="25"/>
      <c r="AI496" s="25"/>
      <c r="AJ496" s="28"/>
      <c r="AK496" s="25"/>
      <c r="AL496" s="25"/>
      <c r="AM496" s="29"/>
      <c r="AN496" s="29"/>
      <c r="AO496" s="30"/>
      <c r="AP496" s="30"/>
      <c r="AQ496" s="31"/>
      <c r="AR496" s="28"/>
      <c r="AS496" s="28"/>
      <c r="AT496" t="s">
        <v>156</v>
      </c>
      <c r="AU496">
        <v>2</v>
      </c>
      <c r="AV496" t="s">
        <v>409</v>
      </c>
      <c r="AW496" t="s">
        <v>1006</v>
      </c>
      <c r="AX496" t="s">
        <v>1091</v>
      </c>
      <c r="AY496" s="19" t="s">
        <v>398</v>
      </c>
      <c r="AZ496" s="19" t="s">
        <v>398</v>
      </c>
      <c r="BA496" t="s">
        <v>405</v>
      </c>
      <c r="BB496" t="s">
        <v>407</v>
      </c>
      <c r="BC496" s="18" t="s">
        <v>162</v>
      </c>
      <c r="BD496" t="s">
        <v>161</v>
      </c>
      <c r="BE496">
        <v>28</v>
      </c>
      <c r="BF496">
        <v>24</v>
      </c>
      <c r="BG496">
        <v>3.36</v>
      </c>
      <c r="BH496">
        <v>1.74</v>
      </c>
      <c r="BI496">
        <v>0.44</v>
      </c>
      <c r="BJ496">
        <v>0.33400000000000002</v>
      </c>
      <c r="BK496">
        <v>7.5999999999999998E-2</v>
      </c>
      <c r="BL496">
        <v>10.1</v>
      </c>
      <c r="BM496">
        <f t="shared" si="39"/>
        <v>81.463414634146332</v>
      </c>
      <c r="BN496">
        <v>0.193</v>
      </c>
      <c r="BO496">
        <v>24.3</v>
      </c>
      <c r="BP496">
        <f t="shared" si="38"/>
        <v>1665.7511238641796</v>
      </c>
      <c r="BQ496">
        <f t="shared" si="37"/>
        <v>1791.9999999999998</v>
      </c>
      <c r="BR496">
        <f t="shared" si="40"/>
        <v>1.6657511238641796</v>
      </c>
      <c r="BS496">
        <f t="shared" si="40"/>
        <v>1.7919999999999998</v>
      </c>
      <c r="BT496">
        <f t="shared" si="41"/>
        <v>3.4577511238641794</v>
      </c>
      <c r="CF496" s="25"/>
      <c r="CG496" s="25"/>
      <c r="CH496" s="25"/>
      <c r="CI496" s="25"/>
      <c r="CJ496" s="25"/>
      <c r="CK496" s="25"/>
      <c r="CL496" s="25"/>
      <c r="CM496" s="25"/>
      <c r="CN496" s="25"/>
      <c r="CO496" s="25"/>
      <c r="CP496" s="25">
        <v>1.1606291706387037</v>
      </c>
      <c r="CQ496" s="25">
        <v>0.2629170638703528</v>
      </c>
      <c r="CR496" s="25">
        <v>0.47882752370582748</v>
      </c>
      <c r="CS496" s="25">
        <v>0.10199821553247287</v>
      </c>
      <c r="CT496" s="25">
        <v>6.9370339102839726E-2</v>
      </c>
      <c r="CU496" s="25">
        <v>5.3634832830934069</v>
      </c>
      <c r="CV496" s="25">
        <v>13.717524353729171</v>
      </c>
      <c r="CW496" s="25">
        <v>0.84795767076346173</v>
      </c>
      <c r="CX496" s="25">
        <v>37.545912292095288</v>
      </c>
      <c r="CY496" s="25">
        <v>23.404246850223981</v>
      </c>
    </row>
    <row r="497" spans="1:103">
      <c r="A497" t="s">
        <v>177</v>
      </c>
      <c r="B497" t="s">
        <v>1090</v>
      </c>
      <c r="C497" t="s">
        <v>166</v>
      </c>
      <c r="D497" t="s">
        <v>175</v>
      </c>
      <c r="E497" t="s">
        <v>959</v>
      </c>
      <c r="F497" t="s">
        <v>224</v>
      </c>
      <c r="G497" t="s">
        <v>313</v>
      </c>
      <c r="H497">
        <v>11.283340000000001</v>
      </c>
      <c r="I497">
        <v>8.3661799999999999</v>
      </c>
      <c r="J497">
        <v>580</v>
      </c>
      <c r="K497" t="s">
        <v>143</v>
      </c>
      <c r="W497">
        <v>2015</v>
      </c>
      <c r="X497">
        <v>1</v>
      </c>
      <c r="Y497" s="19"/>
      <c r="Z497" s="24"/>
      <c r="AA497" s="25"/>
      <c r="AB497" s="26"/>
      <c r="AC497" s="25"/>
      <c r="AD497" s="27"/>
      <c r="AE497" s="27"/>
      <c r="AF497" s="27"/>
      <c r="AG497" s="25"/>
      <c r="AH497" s="25"/>
      <c r="AI497" s="25"/>
      <c r="AJ497" s="28"/>
      <c r="AK497" s="25"/>
      <c r="AL497" s="25"/>
      <c r="AM497" s="29"/>
      <c r="AN497" s="29"/>
      <c r="AO497" s="30"/>
      <c r="AP497" s="30"/>
      <c r="AQ497" s="31"/>
      <c r="AR497" s="28"/>
      <c r="AS497" s="28"/>
      <c r="AT497" t="s">
        <v>157</v>
      </c>
      <c r="AU497">
        <v>3</v>
      </c>
      <c r="AV497" t="s">
        <v>409</v>
      </c>
      <c r="AW497" t="s">
        <v>1006</v>
      </c>
      <c r="AX497" t="s">
        <v>1091</v>
      </c>
      <c r="AY497" s="19" t="s">
        <v>398</v>
      </c>
      <c r="AZ497" s="19" t="s">
        <v>398</v>
      </c>
      <c r="BA497" t="s">
        <v>405</v>
      </c>
      <c r="BB497" t="s">
        <v>407</v>
      </c>
      <c r="BC497" s="18" t="s">
        <v>162</v>
      </c>
      <c r="BD497" t="s">
        <v>161</v>
      </c>
      <c r="BE497">
        <v>43</v>
      </c>
      <c r="BF497">
        <v>35</v>
      </c>
      <c r="BG497">
        <v>4.8600000000000003</v>
      </c>
      <c r="BH497">
        <v>2.68</v>
      </c>
      <c r="BI497">
        <v>0.52</v>
      </c>
      <c r="BJ497">
        <v>0.375</v>
      </c>
      <c r="BK497">
        <v>7.8E-2</v>
      </c>
      <c r="BL497">
        <v>10.1</v>
      </c>
      <c r="BM497">
        <f t="shared" si="39"/>
        <v>82.78145695364239</v>
      </c>
      <c r="BN497">
        <v>0.22500000000000001</v>
      </c>
      <c r="BO497">
        <v>17.8</v>
      </c>
      <c r="BP497">
        <f t="shared" si="38"/>
        <v>2607.1505865039171</v>
      </c>
      <c r="BQ497">
        <f t="shared" si="37"/>
        <v>2592</v>
      </c>
      <c r="BR497">
        <f t="shared" si="40"/>
        <v>2.6071505865039173</v>
      </c>
      <c r="BS497">
        <f t="shared" si="40"/>
        <v>2.5920000000000001</v>
      </c>
      <c r="BT497">
        <f t="shared" si="41"/>
        <v>5.1991505865039169</v>
      </c>
      <c r="BU497">
        <v>2.0996326905417817</v>
      </c>
      <c r="BV497">
        <v>0.23929221951272633</v>
      </c>
      <c r="BW497">
        <v>2.0121147916196827</v>
      </c>
      <c r="BX497">
        <v>0.54041834537766087</v>
      </c>
      <c r="BY497">
        <v>0.22041823554577</v>
      </c>
      <c r="BZ497">
        <v>0.10907818435018939</v>
      </c>
      <c r="CA497">
        <v>5.110847367138482</v>
      </c>
      <c r="CB497">
        <v>138.98519297001766</v>
      </c>
      <c r="CC497">
        <v>50.57727004253254</v>
      </c>
      <c r="CD497">
        <v>21.992144558973809</v>
      </c>
      <c r="CE497">
        <v>3.0334200174283374</v>
      </c>
      <c r="CF497" s="25"/>
      <c r="CG497" s="25"/>
      <c r="CH497" s="25"/>
      <c r="CI497" s="25"/>
      <c r="CJ497" s="25"/>
      <c r="CK497" s="25"/>
      <c r="CL497" s="25"/>
      <c r="CM497" s="25"/>
      <c r="CN497" s="25"/>
      <c r="CO497" s="25"/>
      <c r="CP497" s="25"/>
      <c r="CQ497" s="25"/>
      <c r="CR497" s="25"/>
      <c r="CS497" s="25"/>
      <c r="CT497" s="25"/>
      <c r="CU497" s="25"/>
      <c r="CV497" s="25"/>
      <c r="CW497" s="25"/>
      <c r="CX497" s="25"/>
      <c r="CY497" s="25"/>
    </row>
    <row r="498" spans="1:103">
      <c r="A498" t="s">
        <v>177</v>
      </c>
      <c r="B498" t="s">
        <v>1090</v>
      </c>
      <c r="C498" t="s">
        <v>166</v>
      </c>
      <c r="D498" t="s">
        <v>175</v>
      </c>
      <c r="E498" t="s">
        <v>959</v>
      </c>
      <c r="F498" t="s">
        <v>224</v>
      </c>
      <c r="G498" t="s">
        <v>313</v>
      </c>
      <c r="H498">
        <v>11.283340000000001</v>
      </c>
      <c r="I498">
        <v>8.3661799999999999</v>
      </c>
      <c r="J498">
        <v>580</v>
      </c>
      <c r="K498" t="s">
        <v>143</v>
      </c>
      <c r="W498">
        <v>2015</v>
      </c>
      <c r="X498">
        <v>1</v>
      </c>
      <c r="Y498" s="19"/>
      <c r="Z498" s="24"/>
      <c r="AA498" s="25"/>
      <c r="AB498" s="26"/>
      <c r="AC498" s="25"/>
      <c r="AD498" s="27"/>
      <c r="AE498" s="27"/>
      <c r="AF498" s="27"/>
      <c r="AG498" s="25"/>
      <c r="AH498" s="25"/>
      <c r="AI498" s="25"/>
      <c r="AJ498" s="28"/>
      <c r="AK498" s="25"/>
      <c r="AL498" s="25"/>
      <c r="AM498" s="29"/>
      <c r="AN498" s="29"/>
      <c r="AO498" s="30"/>
      <c r="AP498" s="30"/>
      <c r="AQ498" s="31"/>
      <c r="AR498" s="28"/>
      <c r="AS498" s="28"/>
      <c r="AT498" t="s">
        <v>158</v>
      </c>
      <c r="AU498">
        <v>4</v>
      </c>
      <c r="AV498" t="s">
        <v>409</v>
      </c>
      <c r="AW498" t="s">
        <v>1006</v>
      </c>
      <c r="AX498" t="s">
        <v>1091</v>
      </c>
      <c r="AY498" s="19" t="s">
        <v>398</v>
      </c>
      <c r="AZ498" s="19" t="s">
        <v>398</v>
      </c>
      <c r="BA498" t="s">
        <v>405</v>
      </c>
      <c r="BB498" t="s">
        <v>407</v>
      </c>
      <c r="BC498" s="18" t="s">
        <v>162</v>
      </c>
      <c r="BD498" t="s">
        <v>161</v>
      </c>
      <c r="BE498">
        <v>41</v>
      </c>
      <c r="BF498">
        <v>41</v>
      </c>
      <c r="BG498">
        <v>5.48</v>
      </c>
      <c r="BH498">
        <v>2.6</v>
      </c>
      <c r="BI498">
        <v>0.42</v>
      </c>
      <c r="BJ498">
        <v>0.39300000000000002</v>
      </c>
      <c r="BK498">
        <v>0.06</v>
      </c>
      <c r="BL498">
        <v>9.3000000000000007</v>
      </c>
      <c r="BM498">
        <f t="shared" si="39"/>
        <v>86.754966887417211</v>
      </c>
      <c r="BN498">
        <v>0.25800000000000001</v>
      </c>
      <c r="BO498">
        <v>23.1</v>
      </c>
      <c r="BP498">
        <f t="shared" si="38"/>
        <v>2674.321083841925</v>
      </c>
      <c r="BQ498">
        <f t="shared" si="37"/>
        <v>2922.666666666667</v>
      </c>
      <c r="BR498">
        <f t="shared" si="40"/>
        <v>2.6743210838419249</v>
      </c>
      <c r="BS498">
        <f t="shared" si="40"/>
        <v>2.9226666666666672</v>
      </c>
      <c r="BT498">
        <f t="shared" si="41"/>
        <v>5.5969877505085925</v>
      </c>
      <c r="BU498">
        <v>1.9990272373540856</v>
      </c>
      <c r="BV498">
        <v>0.24113091857735211</v>
      </c>
      <c r="BW498">
        <v>1.4161136585206824</v>
      </c>
      <c r="BX498">
        <v>0.70084126355425225</v>
      </c>
      <c r="BY498">
        <v>0.32854011250270931</v>
      </c>
      <c r="BZ498">
        <v>0.11608228901708935</v>
      </c>
      <c r="CA498">
        <v>4.7674542231338757</v>
      </c>
      <c r="CB498">
        <v>138.76002583542299</v>
      </c>
      <c r="CC498">
        <v>73.243760920236085</v>
      </c>
      <c r="CD498">
        <v>11.441423338181941</v>
      </c>
      <c r="CE498">
        <v>2.6545270809907042</v>
      </c>
      <c r="CF498" s="25">
        <v>0.85451197053406991</v>
      </c>
      <c r="CG498" s="25">
        <v>8.8121546961325972E-2</v>
      </c>
      <c r="CH498" s="25">
        <v>0.38363248972879566</v>
      </c>
      <c r="CI498" s="25">
        <v>0.60299143887948281</v>
      </c>
      <c r="CJ498" s="25">
        <v>0.18494323690438888</v>
      </c>
      <c r="CK498" s="25">
        <v>8.6789350686382853</v>
      </c>
      <c r="CL498" s="25">
        <v>44.090538913168466</v>
      </c>
      <c r="CM498" s="25">
        <v>3.8247348733797923</v>
      </c>
      <c r="CN498" s="25">
        <v>133.73750537057242</v>
      </c>
      <c r="CO498" s="25">
        <v>6.3441770984082337</v>
      </c>
      <c r="CP498" s="25">
        <v>1.1754051477597713</v>
      </c>
      <c r="CQ498" s="25">
        <v>0.24652049571020018</v>
      </c>
      <c r="CR498" s="25">
        <v>0.44106582201060557</v>
      </c>
      <c r="CS498" s="25">
        <v>0.10020790068158598</v>
      </c>
      <c r="CT498" s="25">
        <v>8.2491481389932786E-2</v>
      </c>
      <c r="CU498" s="25">
        <v>7.9164771951053048</v>
      </c>
      <c r="CV498" s="25">
        <v>13.784734174178604</v>
      </c>
      <c r="CW498" s="25">
        <v>2.7749546012437749</v>
      </c>
      <c r="CX498" s="25">
        <v>37.729870706069299</v>
      </c>
      <c r="CY498" s="25">
        <v>23.518917339446048</v>
      </c>
    </row>
    <row r="499" spans="1:103">
      <c r="A499" t="s">
        <v>177</v>
      </c>
      <c r="B499" t="s">
        <v>1090</v>
      </c>
      <c r="C499" t="s">
        <v>166</v>
      </c>
      <c r="D499" t="s">
        <v>175</v>
      </c>
      <c r="E499" t="s">
        <v>959</v>
      </c>
      <c r="F499" t="s">
        <v>224</v>
      </c>
      <c r="G499" t="s">
        <v>313</v>
      </c>
      <c r="H499">
        <v>11.283340000000001</v>
      </c>
      <c r="I499">
        <v>8.3661799999999999</v>
      </c>
      <c r="J499">
        <v>580</v>
      </c>
      <c r="K499" t="s">
        <v>143</v>
      </c>
      <c r="W499">
        <v>2015</v>
      </c>
      <c r="X499">
        <v>1</v>
      </c>
      <c r="Y499" s="19"/>
      <c r="Z499" s="24"/>
      <c r="AA499" s="25"/>
      <c r="AB499" s="26"/>
      <c r="AC499" s="25"/>
      <c r="AD499" s="27"/>
      <c r="AE499" s="27"/>
      <c r="AF499" s="27"/>
      <c r="AG499" s="25"/>
      <c r="AH499" s="25"/>
      <c r="AI499" s="25"/>
      <c r="AJ499" s="28"/>
      <c r="AK499" s="25"/>
      <c r="AL499" s="25"/>
      <c r="AM499" s="29"/>
      <c r="AN499" s="29"/>
      <c r="AO499" s="30"/>
      <c r="AP499" s="30"/>
      <c r="AQ499" s="31"/>
      <c r="AR499" s="28"/>
      <c r="AS499" s="28"/>
      <c r="AT499" t="s">
        <v>159</v>
      </c>
      <c r="AU499">
        <v>5</v>
      </c>
      <c r="AV499" t="s">
        <v>409</v>
      </c>
      <c r="AW499" t="s">
        <v>1006</v>
      </c>
      <c r="AX499" t="s">
        <v>1091</v>
      </c>
      <c r="AY499" s="19" t="s">
        <v>398</v>
      </c>
      <c r="AZ499" s="19" t="s">
        <v>398</v>
      </c>
      <c r="BA499" t="s">
        <v>405</v>
      </c>
      <c r="BB499" t="s">
        <v>407</v>
      </c>
      <c r="BC499" s="18" t="s">
        <v>162</v>
      </c>
      <c r="BD499" t="s">
        <v>161</v>
      </c>
      <c r="BE499">
        <v>34</v>
      </c>
      <c r="BF499">
        <v>31</v>
      </c>
      <c r="BG499">
        <v>4.58</v>
      </c>
      <c r="BH499">
        <v>2.5</v>
      </c>
      <c r="BI499">
        <v>0.38</v>
      </c>
      <c r="BJ499">
        <v>0.28199999999999997</v>
      </c>
      <c r="BK499">
        <v>6.2E-2</v>
      </c>
      <c r="BL499">
        <v>10</v>
      </c>
      <c r="BM499">
        <f t="shared" si="39"/>
        <v>81.976744186046517</v>
      </c>
      <c r="BN499">
        <v>0.17199999999999999</v>
      </c>
      <c r="BO499">
        <v>22.9</v>
      </c>
      <c r="BP499">
        <f t="shared" si="38"/>
        <v>2411.0807113543087</v>
      </c>
      <c r="BQ499">
        <f t="shared" si="37"/>
        <v>2442.6666666666665</v>
      </c>
      <c r="BR499">
        <f t="shared" si="40"/>
        <v>2.4110807113543089</v>
      </c>
      <c r="BS499">
        <f t="shared" si="40"/>
        <v>2.4426666666666663</v>
      </c>
      <c r="BT499">
        <f t="shared" si="41"/>
        <v>4.8537473780209748</v>
      </c>
      <c r="BU499">
        <v>2.4474689589302772</v>
      </c>
      <c r="BV499">
        <v>0.37516302570175969</v>
      </c>
      <c r="BW499">
        <v>2.5531028746983693</v>
      </c>
      <c r="BX499">
        <v>0.54338465787851464</v>
      </c>
      <c r="BY499">
        <v>0.19600355067334235</v>
      </c>
      <c r="BZ499">
        <v>0.1280717074839216</v>
      </c>
      <c r="CA499">
        <v>4.8206894405203622</v>
      </c>
      <c r="CB499">
        <v>128.22461936590082</v>
      </c>
      <c r="CC499">
        <v>63.266322715455544</v>
      </c>
      <c r="CD499">
        <v>14.785765426960255</v>
      </c>
      <c r="CE499">
        <v>2.9084320756916506</v>
      </c>
      <c r="CF499" s="25">
        <v>0.7653256704980842</v>
      </c>
      <c r="CG499" s="25">
        <v>9.6982758620689655E-2</v>
      </c>
      <c r="CH499" s="25">
        <v>0.74265531100321558</v>
      </c>
      <c r="CI499" s="25">
        <v>0.20603986605638736</v>
      </c>
      <c r="CJ499" s="25">
        <v>9.0353479681342608E-2</v>
      </c>
      <c r="CK499" s="25">
        <v>12.041164494792195</v>
      </c>
      <c r="CL499" s="25">
        <v>61.809386813070446</v>
      </c>
      <c r="CM499" s="25">
        <v>3.8792396946711998</v>
      </c>
      <c r="CN499" s="25">
        <v>105.96676815010819</v>
      </c>
      <c r="CO499" s="25">
        <v>12.969864949269141</v>
      </c>
      <c r="CP499" s="25">
        <v>1.2727703984819736</v>
      </c>
      <c r="CQ499" s="25">
        <v>0.19350094876660343</v>
      </c>
      <c r="CR499" s="25">
        <v>0.44322685004593437</v>
      </c>
      <c r="CS499" s="25">
        <v>0.13578801175548341</v>
      </c>
      <c r="CT499" s="25">
        <v>7.6322260188085592E-2</v>
      </c>
      <c r="CU499" s="25">
        <v>8.8378707490075161</v>
      </c>
      <c r="CV499" s="25">
        <v>5.5405714350888369</v>
      </c>
      <c r="CW499" s="25">
        <v>1.8423652004764293</v>
      </c>
      <c r="CX499" s="25">
        <v>66.911962474964696</v>
      </c>
      <c r="CY499" s="25">
        <v>21.649257252547386</v>
      </c>
    </row>
    <row r="500" spans="1:103">
      <c r="A500" t="s">
        <v>177</v>
      </c>
      <c r="B500" t="s">
        <v>1090</v>
      </c>
      <c r="C500" t="s">
        <v>166</v>
      </c>
      <c r="D500" t="s">
        <v>175</v>
      </c>
      <c r="E500" t="s">
        <v>959</v>
      </c>
      <c r="F500" t="s">
        <v>224</v>
      </c>
      <c r="G500" t="s">
        <v>313</v>
      </c>
      <c r="H500">
        <v>11.283340000000001</v>
      </c>
      <c r="I500">
        <v>8.3661799999999999</v>
      </c>
      <c r="J500">
        <v>580</v>
      </c>
      <c r="K500" t="s">
        <v>143</v>
      </c>
      <c r="W500">
        <v>2015</v>
      </c>
      <c r="X500">
        <v>1</v>
      </c>
      <c r="Y500" s="19"/>
      <c r="Z500" s="24"/>
      <c r="AA500" s="25"/>
      <c r="AB500" s="26"/>
      <c r="AC500" s="25"/>
      <c r="AD500" s="27"/>
      <c r="AE500" s="27"/>
      <c r="AF500" s="27"/>
      <c r="AG500" s="25"/>
      <c r="AH500" s="25"/>
      <c r="AI500" s="25"/>
      <c r="AJ500" s="28"/>
      <c r="AK500" s="25"/>
      <c r="AL500" s="25"/>
      <c r="AM500" s="29"/>
      <c r="AN500" s="29"/>
      <c r="AO500" s="30"/>
      <c r="AP500" s="30"/>
      <c r="AQ500" s="31"/>
      <c r="AR500" s="28"/>
      <c r="AS500" s="28"/>
      <c r="AT500" t="s">
        <v>160</v>
      </c>
      <c r="AU500">
        <v>6</v>
      </c>
      <c r="AV500" t="s">
        <v>409</v>
      </c>
      <c r="AW500" t="s">
        <v>1006</v>
      </c>
      <c r="AX500" t="s">
        <v>1091</v>
      </c>
      <c r="AY500" s="19" t="s">
        <v>398</v>
      </c>
      <c r="AZ500" s="19" t="s">
        <v>398</v>
      </c>
      <c r="BA500" t="s">
        <v>405</v>
      </c>
      <c r="BB500" t="s">
        <v>407</v>
      </c>
      <c r="BC500" s="18" t="s">
        <v>162</v>
      </c>
      <c r="BD500" t="s">
        <v>161</v>
      </c>
      <c r="BE500">
        <v>47</v>
      </c>
      <c r="BF500">
        <v>37</v>
      </c>
      <c r="BG500">
        <v>10.5</v>
      </c>
      <c r="BH500">
        <v>5.08</v>
      </c>
      <c r="BI500">
        <v>0.82</v>
      </c>
      <c r="BJ500">
        <v>0.57299999999999995</v>
      </c>
      <c r="BK500">
        <v>9.7000000000000003E-2</v>
      </c>
      <c r="BL500">
        <v>10.1</v>
      </c>
      <c r="BM500">
        <f t="shared" si="39"/>
        <v>85.522388059701498</v>
      </c>
      <c r="BN500">
        <v>0.245</v>
      </c>
      <c r="BO500">
        <v>18.2</v>
      </c>
      <c r="BP500">
        <f t="shared" si="38"/>
        <v>5105.5412350014631</v>
      </c>
      <c r="BQ500">
        <f t="shared" ref="BQ500:BQ572" si="42">(BG500*0.48)*(10000/9)</f>
        <v>5600</v>
      </c>
      <c r="BR500">
        <f t="shared" si="40"/>
        <v>5.1055412350014633</v>
      </c>
      <c r="BS500">
        <f t="shared" si="40"/>
        <v>5.6</v>
      </c>
      <c r="BT500">
        <f t="shared" si="41"/>
        <v>10.705541235001462</v>
      </c>
      <c r="BU500">
        <v>2.2766666666666668</v>
      </c>
      <c r="BV500">
        <v>0.31892121796535677</v>
      </c>
      <c r="BW500">
        <v>2.3443318987923361</v>
      </c>
      <c r="BX500">
        <v>0.66415635363368619</v>
      </c>
      <c r="BY500">
        <v>0.25038860846056277</v>
      </c>
      <c r="BZ500">
        <v>0.14142662451492452</v>
      </c>
      <c r="CA500">
        <v>4.7612431092970118</v>
      </c>
      <c r="CB500">
        <v>133.18708010005065</v>
      </c>
      <c r="CC500">
        <v>62.264480735818722</v>
      </c>
      <c r="CD500">
        <v>15.001451610068381</v>
      </c>
      <c r="CE500">
        <v>25.460633323802259</v>
      </c>
      <c r="CF500" s="25">
        <v>0.68502415458937205</v>
      </c>
      <c r="CG500" s="25">
        <v>6.2415458937198083E-2</v>
      </c>
      <c r="CH500" s="25">
        <v>1.0140704759041614</v>
      </c>
      <c r="CI500" s="25">
        <v>0.32751596937051641</v>
      </c>
      <c r="CJ500" s="25">
        <v>0.20121613559980658</v>
      </c>
      <c r="CK500" s="25">
        <v>11.999887241382035</v>
      </c>
      <c r="CL500" s="25">
        <v>67.298370857923416</v>
      </c>
      <c r="CM500" s="25">
        <v>3.8659416154044521</v>
      </c>
      <c r="CN500" s="25">
        <v>231.49079804633959</v>
      </c>
      <c r="CO500" s="25">
        <v>16.79032227998745</v>
      </c>
      <c r="CP500" s="25">
        <v>1.2490196078431375</v>
      </c>
      <c r="CQ500" s="25">
        <v>0.19617647058823531</v>
      </c>
      <c r="CR500" s="25">
        <v>0.49523706450620497</v>
      </c>
      <c r="CS500" s="25">
        <v>0.13795088700494856</v>
      </c>
      <c r="CT500" s="25">
        <v>8.0204339931777585E-2</v>
      </c>
      <c r="CU500" s="25">
        <v>6.2824076831833837</v>
      </c>
      <c r="CV500" s="25">
        <v>5.4060262326826001</v>
      </c>
      <c r="CW500" s="25">
        <v>2.7506956489259569</v>
      </c>
      <c r="CX500" s="25">
        <v>28.110026953227216</v>
      </c>
      <c r="CY500" s="25">
        <v>29.932538469164061</v>
      </c>
    </row>
    <row r="501" spans="1:103">
      <c r="A501" t="s">
        <v>177</v>
      </c>
      <c r="B501" t="s">
        <v>1090</v>
      </c>
      <c r="C501" t="s">
        <v>166</v>
      </c>
      <c r="D501" t="s">
        <v>175</v>
      </c>
      <c r="E501" t="s">
        <v>959</v>
      </c>
      <c r="F501" t="s">
        <v>225</v>
      </c>
      <c r="G501" t="s">
        <v>314</v>
      </c>
      <c r="H501">
        <v>11.290940000000001</v>
      </c>
      <c r="I501">
        <v>8.3742000000000001</v>
      </c>
      <c r="J501">
        <v>571</v>
      </c>
      <c r="K501" t="s">
        <v>144</v>
      </c>
      <c r="W501">
        <v>2015</v>
      </c>
      <c r="X501">
        <v>1</v>
      </c>
      <c r="Y501" s="19" t="s">
        <v>398</v>
      </c>
      <c r="Z501" s="24">
        <v>6.2</v>
      </c>
      <c r="AA501" s="32">
        <v>0.99671931766311028</v>
      </c>
      <c r="AB501" s="26">
        <v>6.6306957977304404E-2</v>
      </c>
      <c r="AC501" s="25">
        <v>10.249319999999999</v>
      </c>
      <c r="AD501" s="27">
        <v>60</v>
      </c>
      <c r="AE501" s="27">
        <v>17.200000000000003</v>
      </c>
      <c r="AF501" s="27">
        <v>22.8</v>
      </c>
      <c r="AG501" s="25">
        <v>4.3121126861798809</v>
      </c>
      <c r="AH501" s="25">
        <v>0.91552997267072</v>
      </c>
      <c r="AI501" s="25">
        <v>0.13564830140633083</v>
      </c>
      <c r="AJ501" s="28">
        <v>5.2350803063769144E-2</v>
      </c>
      <c r="AK501" s="25">
        <v>0</v>
      </c>
      <c r="AL501" s="25">
        <f t="shared" si="32"/>
        <v>5.4156417633207008</v>
      </c>
      <c r="AM501" s="29">
        <v>10.667831274485152</v>
      </c>
      <c r="AN501" s="29">
        <v>2.5010139245640111</v>
      </c>
      <c r="AO501" s="30">
        <v>29.739776008211553</v>
      </c>
      <c r="AP501" s="30">
        <v>273.81578213211463</v>
      </c>
      <c r="AQ501" s="31">
        <v>1.5711334770351906</v>
      </c>
      <c r="AR501" s="28">
        <v>9.5806100000000005E-2</v>
      </c>
      <c r="AS501" s="28">
        <v>9.9473400000000005</v>
      </c>
      <c r="AT501" t="s">
        <v>155</v>
      </c>
      <c r="AU501">
        <v>1</v>
      </c>
      <c r="AV501" t="s">
        <v>409</v>
      </c>
      <c r="AW501" t="s">
        <v>1006</v>
      </c>
      <c r="AX501" t="s">
        <v>1091</v>
      </c>
      <c r="AY501" s="19" t="s">
        <v>398</v>
      </c>
      <c r="AZ501" s="19" t="s">
        <v>398</v>
      </c>
      <c r="BA501" t="s">
        <v>405</v>
      </c>
      <c r="BB501" t="s">
        <v>407</v>
      </c>
      <c r="BC501" s="18" t="s">
        <v>162</v>
      </c>
      <c r="BD501" t="s">
        <v>161</v>
      </c>
      <c r="BE501">
        <v>20</v>
      </c>
      <c r="BF501">
        <v>16</v>
      </c>
      <c r="BG501">
        <v>3.28</v>
      </c>
      <c r="BH501">
        <v>0.82</v>
      </c>
      <c r="BI501">
        <v>0.38</v>
      </c>
      <c r="BJ501">
        <v>0.17599999999999999</v>
      </c>
      <c r="BK501">
        <v>0.08</v>
      </c>
      <c r="BL501">
        <v>15</v>
      </c>
      <c r="BM501">
        <f t="shared" si="39"/>
        <v>68.75</v>
      </c>
      <c r="BN501">
        <v>0.14799999999999999</v>
      </c>
      <c r="BO501">
        <v>17.2</v>
      </c>
      <c r="BP501">
        <f t="shared" si="38"/>
        <v>626.3888888888888</v>
      </c>
      <c r="BQ501">
        <f t="shared" si="42"/>
        <v>1749.333333333333</v>
      </c>
      <c r="BR501">
        <f t="shared" si="40"/>
        <v>0.62638888888888877</v>
      </c>
      <c r="BS501">
        <f t="shared" si="40"/>
        <v>1.749333333333333</v>
      </c>
      <c r="BT501">
        <f t="shared" si="41"/>
        <v>2.3757222222222216</v>
      </c>
      <c r="BU501">
        <v>1.0748837209302327</v>
      </c>
      <c r="BV501">
        <v>0.24530655343249402</v>
      </c>
      <c r="BW501">
        <v>2.0718660556628095</v>
      </c>
      <c r="BX501">
        <v>0.37430949283248732</v>
      </c>
      <c r="BY501">
        <v>0.15448738705622128</v>
      </c>
      <c r="BZ501">
        <v>9.9017086029081741E-2</v>
      </c>
      <c r="CA501">
        <v>2.9715015540511613</v>
      </c>
      <c r="CB501">
        <v>188.16086815190459</v>
      </c>
      <c r="CC501">
        <v>31.305731549513307</v>
      </c>
      <c r="CD501">
        <v>11.439133403595122</v>
      </c>
      <c r="CE501">
        <v>3.1167025107942572</v>
      </c>
      <c r="CF501" s="25">
        <v>0.70156106519742889</v>
      </c>
      <c r="CG501" s="25">
        <v>0.20688705234159782</v>
      </c>
      <c r="CH501" s="25">
        <v>0.83491131419796838</v>
      </c>
      <c r="CI501" s="25">
        <v>0.27134343134523664</v>
      </c>
      <c r="CJ501" s="25">
        <v>0.148389050547926</v>
      </c>
      <c r="CK501" s="25">
        <v>6.8221716486996664</v>
      </c>
      <c r="CL501" s="25">
        <v>94.681081045095652</v>
      </c>
      <c r="CM501" s="25">
        <v>3.8136486853410103</v>
      </c>
      <c r="CN501" s="25">
        <v>104.17505950988897</v>
      </c>
      <c r="CO501" s="25">
        <v>11.472649913221872</v>
      </c>
      <c r="CP501" s="25">
        <v>1.2783653846153848</v>
      </c>
      <c r="CQ501" s="25">
        <v>0.22028846153846154</v>
      </c>
      <c r="CR501" s="25">
        <v>0.50512727387640755</v>
      </c>
      <c r="CS501" s="25">
        <v>9.9818554782871716E-2</v>
      </c>
      <c r="CT501" s="25">
        <v>9.5320993101857307E-2</v>
      </c>
      <c r="CU501" s="25">
        <v>7.8857186630213603</v>
      </c>
      <c r="CV501" s="25">
        <v>9.6269141136179499</v>
      </c>
      <c r="CW501" s="25">
        <v>1.8161490126384425</v>
      </c>
      <c r="CX501" s="25">
        <v>19.016818281955537</v>
      </c>
      <c r="CY501" s="25">
        <v>32.486916184510974</v>
      </c>
    </row>
    <row r="502" spans="1:103">
      <c r="A502" t="s">
        <v>177</v>
      </c>
      <c r="B502" t="s">
        <v>1090</v>
      </c>
      <c r="C502" t="s">
        <v>166</v>
      </c>
      <c r="D502" t="s">
        <v>175</v>
      </c>
      <c r="E502" t="s">
        <v>959</v>
      </c>
      <c r="F502" t="s">
        <v>225</v>
      </c>
      <c r="G502" t="s">
        <v>314</v>
      </c>
      <c r="H502">
        <v>11.290940000000001</v>
      </c>
      <c r="I502">
        <v>8.3742000000000001</v>
      </c>
      <c r="J502">
        <v>571</v>
      </c>
      <c r="K502" t="s">
        <v>144</v>
      </c>
      <c r="W502">
        <v>2015</v>
      </c>
      <c r="X502">
        <v>1</v>
      </c>
      <c r="Y502" s="19"/>
      <c r="Z502" s="24"/>
      <c r="AA502" s="25"/>
      <c r="AB502" s="26"/>
      <c r="AC502" s="25"/>
      <c r="AD502" s="27"/>
      <c r="AE502" s="27"/>
      <c r="AF502" s="27"/>
      <c r="AG502" s="25"/>
      <c r="AH502" s="25"/>
      <c r="AI502" s="25"/>
      <c r="AJ502" s="28"/>
      <c r="AK502" s="25"/>
      <c r="AL502" s="25"/>
      <c r="AM502" s="29"/>
      <c r="AN502" s="29"/>
      <c r="AO502" s="30"/>
      <c r="AP502" s="30"/>
      <c r="AQ502" s="31"/>
      <c r="AR502" s="28"/>
      <c r="AS502" s="28"/>
      <c r="AT502" t="s">
        <v>156</v>
      </c>
      <c r="AU502">
        <v>2</v>
      </c>
      <c r="AV502" t="s">
        <v>409</v>
      </c>
      <c r="AW502" t="s">
        <v>1006</v>
      </c>
      <c r="AX502" t="s">
        <v>1091</v>
      </c>
      <c r="AY502" s="19" t="s">
        <v>398</v>
      </c>
      <c r="AZ502" s="19" t="s">
        <v>398</v>
      </c>
      <c r="BA502" t="s">
        <v>405</v>
      </c>
      <c r="BB502" t="s">
        <v>407</v>
      </c>
      <c r="BC502" s="18" t="s">
        <v>162</v>
      </c>
      <c r="BD502" t="s">
        <v>161</v>
      </c>
      <c r="BE502">
        <v>21</v>
      </c>
      <c r="BF502">
        <v>12</v>
      </c>
      <c r="BG502">
        <v>1.32</v>
      </c>
      <c r="BH502">
        <v>0.42</v>
      </c>
      <c r="BI502">
        <v>0.24</v>
      </c>
      <c r="BJ502">
        <v>0.10100000000000001</v>
      </c>
      <c r="BK502">
        <v>5.0999999999999997E-2</v>
      </c>
      <c r="BL502">
        <v>0</v>
      </c>
      <c r="BM502">
        <f t="shared" si="39"/>
        <v>66.44736842105263</v>
      </c>
      <c r="BN502">
        <v>0.30399999999999999</v>
      </c>
      <c r="BO502">
        <v>14.6</v>
      </c>
      <c r="BP502">
        <f t="shared" si="38"/>
        <v>364.80908152734776</v>
      </c>
      <c r="BQ502">
        <f t="shared" si="42"/>
        <v>704</v>
      </c>
      <c r="BR502">
        <f t="shared" si="40"/>
        <v>0.36480908152734776</v>
      </c>
      <c r="BS502">
        <f t="shared" si="40"/>
        <v>0.70399999999999996</v>
      </c>
      <c r="BT502">
        <f t="shared" si="41"/>
        <v>1.0688090815273477</v>
      </c>
      <c r="CF502" s="25">
        <v>0.50745573159366264</v>
      </c>
      <c r="CG502" s="25">
        <v>0.12255358807082944</v>
      </c>
      <c r="CH502" s="25">
        <v>0.93652173255527738</v>
      </c>
      <c r="CI502" s="25">
        <v>0.24099564334499662</v>
      </c>
      <c r="CJ502" s="25">
        <v>0.13340982677673613</v>
      </c>
      <c r="CK502" s="25">
        <v>13.879254732758762</v>
      </c>
      <c r="CL502" s="25">
        <v>79.006268950100463</v>
      </c>
      <c r="CM502" s="25">
        <v>3.8792396946711998</v>
      </c>
      <c r="CN502" s="25">
        <v>166.58892536716684</v>
      </c>
      <c r="CO502" s="25">
        <v>7.7488005582213333</v>
      </c>
      <c r="CP502" s="25">
        <v>1.047773654916512</v>
      </c>
      <c r="CQ502" s="25">
        <v>0.21892393320964748</v>
      </c>
      <c r="CR502" s="25">
        <v>0.39642121483856257</v>
      </c>
      <c r="CS502" s="25">
        <v>0.1000615405540082</v>
      </c>
      <c r="CT502" s="25">
        <v>7.7142406983510409E-2</v>
      </c>
      <c r="CU502" s="25">
        <v>6.1447697349150037</v>
      </c>
      <c r="CV502" s="25">
        <v>5.4967940805399866</v>
      </c>
      <c r="CW502" s="25">
        <v>1.8278082408677263</v>
      </c>
      <c r="CX502" s="25">
        <v>56.928622058687424</v>
      </c>
      <c r="CY502" s="25">
        <v>25.939745314023106</v>
      </c>
    </row>
    <row r="503" spans="1:103">
      <c r="A503" t="s">
        <v>177</v>
      </c>
      <c r="B503" t="s">
        <v>1090</v>
      </c>
      <c r="C503" t="s">
        <v>166</v>
      </c>
      <c r="D503" t="s">
        <v>175</v>
      </c>
      <c r="E503" t="s">
        <v>959</v>
      </c>
      <c r="F503" t="s">
        <v>225</v>
      </c>
      <c r="G503" t="s">
        <v>314</v>
      </c>
      <c r="H503">
        <v>11.290940000000001</v>
      </c>
      <c r="I503">
        <v>8.3742000000000001</v>
      </c>
      <c r="J503">
        <v>571</v>
      </c>
      <c r="K503" t="s">
        <v>144</v>
      </c>
      <c r="W503">
        <v>2015</v>
      </c>
      <c r="X503">
        <v>1</v>
      </c>
      <c r="Y503" s="19"/>
      <c r="Z503" s="24"/>
      <c r="AA503" s="25"/>
      <c r="AB503" s="26"/>
      <c r="AC503" s="25"/>
      <c r="AD503" s="27"/>
      <c r="AE503" s="27"/>
      <c r="AF503" s="27"/>
      <c r="AG503" s="25"/>
      <c r="AH503" s="25"/>
      <c r="AI503" s="25"/>
      <c r="AJ503" s="28"/>
      <c r="AK503" s="25"/>
      <c r="AL503" s="25"/>
      <c r="AM503" s="29"/>
      <c r="AN503" s="29"/>
      <c r="AO503" s="30"/>
      <c r="AP503" s="30"/>
      <c r="AQ503" s="31"/>
      <c r="AR503" s="28"/>
      <c r="AS503" s="28"/>
      <c r="AT503" t="s">
        <v>157</v>
      </c>
      <c r="AU503">
        <v>3</v>
      </c>
      <c r="AV503" t="s">
        <v>409</v>
      </c>
      <c r="AW503" t="s">
        <v>1006</v>
      </c>
      <c r="AX503" t="s">
        <v>1091</v>
      </c>
      <c r="AY503" s="19" t="s">
        <v>398</v>
      </c>
      <c r="AZ503" s="19" t="s">
        <v>398</v>
      </c>
      <c r="BA503" t="s">
        <v>405</v>
      </c>
      <c r="BB503" t="s">
        <v>407</v>
      </c>
      <c r="BC503" s="18" t="s">
        <v>162</v>
      </c>
      <c r="BD503" t="s">
        <v>161</v>
      </c>
      <c r="BE503">
        <v>48</v>
      </c>
      <c r="BF503">
        <v>28</v>
      </c>
      <c r="BG503">
        <v>4.5</v>
      </c>
      <c r="BH503">
        <v>1.84</v>
      </c>
      <c r="BI503">
        <v>0.46</v>
      </c>
      <c r="BJ503">
        <v>0.26300000000000001</v>
      </c>
      <c r="BK503">
        <v>7.8E-2</v>
      </c>
      <c r="BL503">
        <v>10.4</v>
      </c>
      <c r="BM503">
        <f t="shared" si="39"/>
        <v>77.126099706744867</v>
      </c>
      <c r="BN503">
        <v>0.248</v>
      </c>
      <c r="BO503">
        <v>18.600000000000001</v>
      </c>
      <c r="BP503">
        <f t="shared" si="38"/>
        <v>1662.1329806604947</v>
      </c>
      <c r="BQ503">
        <f t="shared" si="42"/>
        <v>2400</v>
      </c>
      <c r="BR503">
        <f t="shared" si="40"/>
        <v>1.6621329806604948</v>
      </c>
      <c r="BS503">
        <f t="shared" si="40"/>
        <v>2.4</v>
      </c>
      <c r="BT503">
        <f t="shared" si="41"/>
        <v>4.0621329806604951</v>
      </c>
      <c r="BU503">
        <v>1.7877591312931886</v>
      </c>
      <c r="BV503">
        <v>0.1715031802405147</v>
      </c>
      <c r="BW503">
        <v>1.4726838627311198</v>
      </c>
      <c r="BX503">
        <v>0.43886335145418381</v>
      </c>
      <c r="BY503">
        <v>0.16497621244616953</v>
      </c>
      <c r="BZ503">
        <v>9.3065769492791536E-2</v>
      </c>
      <c r="CA503">
        <v>4.0276344068776124</v>
      </c>
      <c r="CB503">
        <v>157.82148957105974</v>
      </c>
      <c r="CC503">
        <v>74.371647539239547</v>
      </c>
      <c r="CD503">
        <v>54.842771140855398</v>
      </c>
      <c r="CE503">
        <v>2.6195903237202249</v>
      </c>
      <c r="CF503" s="25"/>
      <c r="CG503" s="25"/>
      <c r="CH503" s="25"/>
      <c r="CI503" s="25"/>
      <c r="CJ503" s="25"/>
      <c r="CK503" s="25"/>
      <c r="CL503" s="25"/>
      <c r="CM503" s="25"/>
      <c r="CN503" s="25"/>
      <c r="CO503" s="25"/>
      <c r="CP503" s="25">
        <v>1.2854442344045369</v>
      </c>
      <c r="CQ503" s="25">
        <v>0.21559546313799624</v>
      </c>
      <c r="CR503" s="25">
        <v>0.38721366104128235</v>
      </c>
      <c r="CS503" s="25">
        <v>0.20764415186972573</v>
      </c>
      <c r="CT503" s="25">
        <v>7.5605040109727475E-2</v>
      </c>
      <c r="CU503" s="25">
        <v>6.2327689064273661</v>
      </c>
      <c r="CV503" s="25">
        <v>9.7951327826027867</v>
      </c>
      <c r="CW503" s="25">
        <v>2.827599770912903</v>
      </c>
      <c r="CX503" s="25">
        <v>38.445664558705658</v>
      </c>
      <c r="CY503" s="25">
        <v>26.224655147726807</v>
      </c>
    </row>
    <row r="504" spans="1:103">
      <c r="A504" t="s">
        <v>177</v>
      </c>
      <c r="B504" t="s">
        <v>1090</v>
      </c>
      <c r="C504" t="s">
        <v>166</v>
      </c>
      <c r="D504" t="s">
        <v>175</v>
      </c>
      <c r="E504" t="s">
        <v>959</v>
      </c>
      <c r="F504" t="s">
        <v>225</v>
      </c>
      <c r="G504" t="s">
        <v>314</v>
      </c>
      <c r="H504">
        <v>11.290940000000001</v>
      </c>
      <c r="I504">
        <v>8.3742000000000001</v>
      </c>
      <c r="J504">
        <v>571</v>
      </c>
      <c r="K504" t="s">
        <v>144</v>
      </c>
      <c r="W504">
        <v>2015</v>
      </c>
      <c r="X504">
        <v>1</v>
      </c>
      <c r="Y504" s="19"/>
      <c r="Z504" s="24"/>
      <c r="AA504" s="25"/>
      <c r="AB504" s="26"/>
      <c r="AC504" s="25"/>
      <c r="AD504" s="27"/>
      <c r="AE504" s="27"/>
      <c r="AF504" s="27"/>
      <c r="AG504" s="25"/>
      <c r="AH504" s="25"/>
      <c r="AI504" s="25"/>
      <c r="AJ504" s="28"/>
      <c r="AK504" s="25"/>
      <c r="AL504" s="25"/>
      <c r="AM504" s="29"/>
      <c r="AN504" s="29"/>
      <c r="AO504" s="30"/>
      <c r="AP504" s="30"/>
      <c r="AQ504" s="31"/>
      <c r="AR504" s="28"/>
      <c r="AS504" s="28"/>
      <c r="AT504" t="s">
        <v>158</v>
      </c>
      <c r="AU504">
        <v>4</v>
      </c>
      <c r="AV504" t="s">
        <v>409</v>
      </c>
      <c r="AW504" t="s">
        <v>1006</v>
      </c>
      <c r="AX504" t="s">
        <v>1091</v>
      </c>
      <c r="AY504" s="19" t="s">
        <v>398</v>
      </c>
      <c r="AZ504" s="19" t="s">
        <v>398</v>
      </c>
      <c r="BA504" t="s">
        <v>405</v>
      </c>
      <c r="BB504" t="s">
        <v>407</v>
      </c>
      <c r="BC504" s="18" t="s">
        <v>162</v>
      </c>
      <c r="BD504" t="s">
        <v>161</v>
      </c>
      <c r="BE504">
        <v>29</v>
      </c>
      <c r="BF504">
        <v>30</v>
      </c>
      <c r="BG504">
        <v>7.28</v>
      </c>
      <c r="BH504">
        <v>1.72</v>
      </c>
      <c r="BI504">
        <v>0.4</v>
      </c>
      <c r="BJ504">
        <v>0.19900000000000001</v>
      </c>
      <c r="BK504">
        <v>6.4000000000000001E-2</v>
      </c>
      <c r="BL504">
        <v>11.1</v>
      </c>
      <c r="BM504">
        <f t="shared" si="39"/>
        <v>75.665399239543731</v>
      </c>
      <c r="BN504">
        <v>0.23899999999999999</v>
      </c>
      <c r="BO504">
        <v>15.6</v>
      </c>
      <c r="BP504">
        <f t="shared" si="38"/>
        <v>1512.3980218196277</v>
      </c>
      <c r="BQ504">
        <f t="shared" si="42"/>
        <v>3882.666666666667</v>
      </c>
      <c r="BR504">
        <f t="shared" si="40"/>
        <v>1.5123980218196278</v>
      </c>
      <c r="BS504">
        <f t="shared" si="40"/>
        <v>3.8826666666666672</v>
      </c>
      <c r="BT504">
        <f t="shared" si="41"/>
        <v>5.3950646884862952</v>
      </c>
      <c r="BU504">
        <v>2.5071496663489041</v>
      </c>
      <c r="BV504">
        <v>0.30889699802227277</v>
      </c>
      <c r="BW504">
        <v>1.2919280548011596</v>
      </c>
      <c r="BX504">
        <v>0.85024472368108783</v>
      </c>
      <c r="BY504">
        <v>0.37533668101404122</v>
      </c>
      <c r="BZ504">
        <v>0.16253577445926506</v>
      </c>
      <c r="CA504">
        <v>4.187708265146898</v>
      </c>
      <c r="CB504">
        <v>164.19104987026654</v>
      </c>
      <c r="CC504">
        <v>147.58472715061993</v>
      </c>
      <c r="CD504">
        <v>13.262220835737452</v>
      </c>
      <c r="CE504">
        <v>2.9678229574311827</v>
      </c>
      <c r="CF504" s="25">
        <v>0.79766355140186929</v>
      </c>
      <c r="CG504" s="25">
        <v>0.10925233644859814</v>
      </c>
      <c r="CH504" s="25">
        <v>1.3755927471629481</v>
      </c>
      <c r="CI504" s="25">
        <v>0.39941747082206008</v>
      </c>
      <c r="CJ504" s="25">
        <v>0.2355600297720461</v>
      </c>
      <c r="CK504" s="25">
        <v>12.053010205067444</v>
      </c>
      <c r="CL504" s="25">
        <v>125.50791127721945</v>
      </c>
      <c r="CM504" s="25">
        <v>3.883055965890748</v>
      </c>
      <c r="CN504" s="25">
        <v>106.07101484774724</v>
      </c>
      <c r="CO504" s="25">
        <v>12.982624285175946</v>
      </c>
      <c r="CP504" s="25">
        <v>1.6271028037383177</v>
      </c>
      <c r="CQ504" s="25">
        <v>0.28014018691588788</v>
      </c>
      <c r="CR504" s="25">
        <v>0.37641447847300957</v>
      </c>
      <c r="CS504" s="25">
        <v>0.10260928821664146</v>
      </c>
      <c r="CT504" s="25">
        <v>9.2559479414667009E-2</v>
      </c>
      <c r="CU504" s="25">
        <v>6.3012266777410968</v>
      </c>
      <c r="CV504" s="25">
        <v>13.879942007646044</v>
      </c>
      <c r="CW504" s="25">
        <v>3.7623449150863637</v>
      </c>
      <c r="CX504" s="25">
        <v>47.430013567737141</v>
      </c>
      <c r="CY504" s="25">
        <v>23.681356827730333</v>
      </c>
    </row>
    <row r="505" spans="1:103">
      <c r="A505" t="s">
        <v>177</v>
      </c>
      <c r="B505" t="s">
        <v>1090</v>
      </c>
      <c r="C505" t="s">
        <v>166</v>
      </c>
      <c r="D505" t="s">
        <v>175</v>
      </c>
      <c r="E505" t="s">
        <v>959</v>
      </c>
      <c r="F505" t="s">
        <v>225</v>
      </c>
      <c r="G505" t="s">
        <v>314</v>
      </c>
      <c r="H505">
        <v>11.290940000000001</v>
      </c>
      <c r="I505">
        <v>8.3742000000000001</v>
      </c>
      <c r="J505">
        <v>571</v>
      </c>
      <c r="K505" t="s">
        <v>144</v>
      </c>
      <c r="W505">
        <v>2015</v>
      </c>
      <c r="X505">
        <v>1</v>
      </c>
      <c r="Y505" s="19"/>
      <c r="Z505" s="24"/>
      <c r="AA505" s="25"/>
      <c r="AB505" s="26"/>
      <c r="AC505" s="25"/>
      <c r="AD505" s="27"/>
      <c r="AE505" s="27"/>
      <c r="AF505" s="27"/>
      <c r="AG505" s="25"/>
      <c r="AH505" s="25"/>
      <c r="AI505" s="25"/>
      <c r="AJ505" s="28"/>
      <c r="AK505" s="25"/>
      <c r="AL505" s="25"/>
      <c r="AM505" s="29"/>
      <c r="AN505" s="29"/>
      <c r="AO505" s="30"/>
      <c r="AP505" s="30"/>
      <c r="AQ505" s="31"/>
      <c r="AR505" s="28"/>
      <c r="AS505" s="28"/>
      <c r="AT505" t="s">
        <v>159</v>
      </c>
      <c r="AU505">
        <v>5</v>
      </c>
      <c r="AV505" t="s">
        <v>409</v>
      </c>
      <c r="AW505" t="s">
        <v>1006</v>
      </c>
      <c r="AX505" t="s">
        <v>1091</v>
      </c>
      <c r="AY505" s="19" t="s">
        <v>398</v>
      </c>
      <c r="AZ505" s="19" t="s">
        <v>398</v>
      </c>
      <c r="BA505" t="s">
        <v>405</v>
      </c>
      <c r="BB505" t="s">
        <v>407</v>
      </c>
      <c r="BC505" s="18" t="s">
        <v>162</v>
      </c>
      <c r="BD505" t="s">
        <v>161</v>
      </c>
      <c r="BE505">
        <v>31</v>
      </c>
      <c r="BF505">
        <v>29</v>
      </c>
      <c r="BG505">
        <v>5.4</v>
      </c>
      <c r="BH505">
        <v>2.54</v>
      </c>
      <c r="BI505">
        <v>0.57999999999999996</v>
      </c>
      <c r="BJ505">
        <v>0.34599999999999997</v>
      </c>
      <c r="BK505">
        <v>0.10199999999999999</v>
      </c>
      <c r="BL505">
        <v>11.4</v>
      </c>
      <c r="BM505">
        <f t="shared" si="39"/>
        <v>77.232142857142861</v>
      </c>
      <c r="BN505">
        <v>0.27200000000000002</v>
      </c>
      <c r="BO505">
        <v>21.9</v>
      </c>
      <c r="BP505">
        <f t="shared" si="38"/>
        <v>2271.9778244631184</v>
      </c>
      <c r="BQ505">
        <f t="shared" si="42"/>
        <v>2880</v>
      </c>
      <c r="BR505">
        <f t="shared" si="40"/>
        <v>2.2719778244631184</v>
      </c>
      <c r="BS505">
        <f t="shared" si="40"/>
        <v>2.88</v>
      </c>
      <c r="BT505">
        <f t="shared" si="41"/>
        <v>5.1519778244631187</v>
      </c>
      <c r="BU505">
        <v>2.1814115308151094</v>
      </c>
      <c r="BV505">
        <v>0.25663420108798024</v>
      </c>
      <c r="BW505">
        <v>1.7809158294782055</v>
      </c>
      <c r="BX505">
        <v>0.549581472162333</v>
      </c>
      <c r="BY505">
        <v>0.22163752805365594</v>
      </c>
      <c r="BZ505">
        <v>0.12375713751151529</v>
      </c>
      <c r="CA505">
        <v>4.3722852724032775</v>
      </c>
      <c r="CB505">
        <v>135.81506835584653</v>
      </c>
      <c r="CC505">
        <v>74.387239038073332</v>
      </c>
      <c r="CD505">
        <v>14.928742129871933</v>
      </c>
      <c r="CE505">
        <v>3.3447653487128548</v>
      </c>
      <c r="CF505" s="25">
        <v>0.41679574056147145</v>
      </c>
      <c r="CG505" s="25">
        <v>3.7018393030009686E-2</v>
      </c>
      <c r="CH505" s="25">
        <v>0.5404260170397972</v>
      </c>
      <c r="CI505" s="25">
        <v>0.44282675719849529</v>
      </c>
      <c r="CJ505" s="25">
        <v>0.22589333435373615</v>
      </c>
      <c r="CK505" s="25">
        <v>9.079579134726977</v>
      </c>
      <c r="CL505" s="25">
        <v>60.559509949252941</v>
      </c>
      <c r="CM505" s="25">
        <v>3.8007957528434719</v>
      </c>
      <c r="CN505" s="25">
        <v>261.63972270666505</v>
      </c>
      <c r="CO505" s="25">
        <v>7.5921083947907624</v>
      </c>
      <c r="CP505" s="25">
        <v>1.4389880952380953</v>
      </c>
      <c r="CQ505" s="25">
        <v>0.18249007936507936</v>
      </c>
      <c r="CR505" s="25">
        <v>0.3347556755057447</v>
      </c>
      <c r="CS505" s="25">
        <v>0.10139437804535414</v>
      </c>
      <c r="CT505" s="25">
        <v>6.7650306335429775E-2</v>
      </c>
      <c r="CU505" s="25">
        <v>7.1194453244982778</v>
      </c>
      <c r="CV505" s="25">
        <v>5.5076734354742571</v>
      </c>
      <c r="CW505" s="25">
        <v>2.8024158046207548</v>
      </c>
      <c r="CX505" s="25">
        <v>57.041296224068297</v>
      </c>
      <c r="CY505" s="25">
        <v>19.2982319903868</v>
      </c>
    </row>
    <row r="506" spans="1:103">
      <c r="A506" t="s">
        <v>177</v>
      </c>
      <c r="B506" t="s">
        <v>1090</v>
      </c>
      <c r="C506" t="s">
        <v>166</v>
      </c>
      <c r="D506" t="s">
        <v>175</v>
      </c>
      <c r="E506" t="s">
        <v>959</v>
      </c>
      <c r="F506" t="s">
        <v>225</v>
      </c>
      <c r="G506" t="s">
        <v>314</v>
      </c>
      <c r="H506">
        <v>11.290940000000001</v>
      </c>
      <c r="I506">
        <v>8.3742000000000001</v>
      </c>
      <c r="J506">
        <v>571</v>
      </c>
      <c r="K506" t="s">
        <v>144</v>
      </c>
      <c r="W506">
        <v>2015</v>
      </c>
      <c r="X506">
        <v>1</v>
      </c>
      <c r="Y506" s="19"/>
      <c r="Z506" s="24"/>
      <c r="AA506" s="25"/>
      <c r="AB506" s="26"/>
      <c r="AC506" s="25"/>
      <c r="AD506" s="27"/>
      <c r="AE506" s="27"/>
      <c r="AF506" s="27"/>
      <c r="AG506" s="25"/>
      <c r="AH506" s="25"/>
      <c r="AI506" s="25"/>
      <c r="AJ506" s="28"/>
      <c r="AK506" s="25"/>
      <c r="AL506" s="25"/>
      <c r="AM506" s="29"/>
      <c r="AN506" s="29"/>
      <c r="AO506" s="30"/>
      <c r="AP506" s="30"/>
      <c r="AQ506" s="31"/>
      <c r="AR506" s="28"/>
      <c r="AS506" s="28"/>
      <c r="AT506" t="s">
        <v>160</v>
      </c>
      <c r="AU506">
        <v>6</v>
      </c>
      <c r="AV506" t="s">
        <v>409</v>
      </c>
      <c r="AW506" t="s">
        <v>1006</v>
      </c>
      <c r="AX506" t="s">
        <v>1091</v>
      </c>
      <c r="AY506" s="19" t="s">
        <v>398</v>
      </c>
      <c r="AZ506" s="19" t="s">
        <v>398</v>
      </c>
      <c r="BA506" t="s">
        <v>405</v>
      </c>
      <c r="BB506" t="s">
        <v>407</v>
      </c>
      <c r="BC506" s="18" t="s">
        <v>162</v>
      </c>
      <c r="BD506" t="s">
        <v>161</v>
      </c>
      <c r="BE506">
        <v>34</v>
      </c>
      <c r="BF506">
        <v>28</v>
      </c>
      <c r="BG506">
        <v>6.58</v>
      </c>
      <c r="BH506">
        <v>3.06</v>
      </c>
      <c r="BI506">
        <v>0.64</v>
      </c>
      <c r="BJ506">
        <v>0.308</v>
      </c>
      <c r="BK506">
        <v>0.111</v>
      </c>
      <c r="BL506">
        <v>11.1</v>
      </c>
      <c r="BM506">
        <f t="shared" si="39"/>
        <v>73.508353221957051</v>
      </c>
      <c r="BN506">
        <v>0.25</v>
      </c>
      <c r="BO506">
        <v>14.5</v>
      </c>
      <c r="BP506">
        <f t="shared" si="38"/>
        <v>2613.9570405727927</v>
      </c>
      <c r="BQ506">
        <f t="shared" si="42"/>
        <v>3509.333333333333</v>
      </c>
      <c r="BR506">
        <f t="shared" si="40"/>
        <v>2.6139570405727928</v>
      </c>
      <c r="BS506">
        <f t="shared" si="40"/>
        <v>3.5093333333333332</v>
      </c>
      <c r="BT506">
        <f t="shared" si="41"/>
        <v>6.1232903739061264</v>
      </c>
      <c r="BU506">
        <v>1.823501427212179</v>
      </c>
      <c r="BV506">
        <v>0.18954521044997516</v>
      </c>
      <c r="BW506">
        <v>1.3852600954570202</v>
      </c>
      <c r="BX506">
        <v>0.55247730406971329</v>
      </c>
      <c r="BY506">
        <v>0.31361461804762358</v>
      </c>
      <c r="BZ506">
        <v>0.1373205004233447</v>
      </c>
      <c r="CA506">
        <v>3.6130136630053742</v>
      </c>
      <c r="CB506">
        <v>172.02408475181105</v>
      </c>
      <c r="CC506">
        <v>74.589367350854346</v>
      </c>
      <c r="CD506">
        <v>27.080680348311937</v>
      </c>
      <c r="CE506">
        <v>74.623396382653326</v>
      </c>
      <c r="CF506" s="25">
        <v>0.54362745098039222</v>
      </c>
      <c r="CG506" s="25">
        <v>4.04264705882353E-2</v>
      </c>
      <c r="CH506" s="25">
        <v>0.85916976593121608</v>
      </c>
      <c r="CI506" s="25">
        <v>0.35679122066038343</v>
      </c>
      <c r="CJ506" s="25">
        <v>0.21986905921168637</v>
      </c>
      <c r="CK506" s="25">
        <v>7.2633675429675408</v>
      </c>
      <c r="CL506" s="25">
        <v>43.856805935797453</v>
      </c>
      <c r="CM506" s="25">
        <v>3.8044591704365742</v>
      </c>
      <c r="CN506" s="25">
        <v>133.02853546258385</v>
      </c>
      <c r="CO506" s="25">
        <v>25.275146783350102</v>
      </c>
      <c r="CP506" s="25">
        <v>1.4439117929050815</v>
      </c>
      <c r="CQ506" s="25">
        <v>0.23307766059443913</v>
      </c>
      <c r="CR506" s="25">
        <v>0.34321396301587193</v>
      </c>
      <c r="CS506" s="25">
        <v>0.13713178228250453</v>
      </c>
      <c r="CT506" s="25">
        <v>8.105580305804802E-2</v>
      </c>
      <c r="CU506" s="25">
        <v>7.1405817282325623</v>
      </c>
      <c r="CV506" s="25">
        <v>5.411282456535476</v>
      </c>
      <c r="CW506" s="25">
        <v>1.799373693610669</v>
      </c>
      <c r="CX506" s="25">
        <v>46.738277832670484</v>
      </c>
      <c r="CY506" s="25">
        <v>21.144072834403353</v>
      </c>
    </row>
    <row r="507" spans="1:103">
      <c r="A507" t="s">
        <v>177</v>
      </c>
      <c r="B507" t="s">
        <v>1090</v>
      </c>
      <c r="C507" t="s">
        <v>166</v>
      </c>
      <c r="D507" t="s">
        <v>175</v>
      </c>
      <c r="E507" t="s">
        <v>959</v>
      </c>
      <c r="F507" t="s">
        <v>226</v>
      </c>
      <c r="G507" t="s">
        <v>315</v>
      </c>
      <c r="H507">
        <v>11.277990000000001</v>
      </c>
      <c r="I507">
        <v>8.3771799999999992</v>
      </c>
      <c r="J507">
        <v>584</v>
      </c>
      <c r="K507" t="s">
        <v>145</v>
      </c>
      <c r="W507">
        <v>2015</v>
      </c>
      <c r="X507">
        <v>1</v>
      </c>
      <c r="Y507" s="19" t="s">
        <v>398</v>
      </c>
      <c r="Z507" s="24">
        <v>6.2</v>
      </c>
      <c r="AA507" s="25">
        <v>0.69258564851459126</v>
      </c>
      <c r="AB507" s="26">
        <v>5.0811353387383809E-2</v>
      </c>
      <c r="AC507" s="25">
        <v>6.1537199999999999</v>
      </c>
      <c r="AD507" s="27">
        <v>60.8</v>
      </c>
      <c r="AE507" s="27">
        <v>21.200000000000003</v>
      </c>
      <c r="AF507" s="27">
        <v>18</v>
      </c>
      <c r="AG507" s="25">
        <v>2.812560493203982</v>
      </c>
      <c r="AH507" s="25">
        <v>0.75761588357563192</v>
      </c>
      <c r="AI507" s="25">
        <v>0.16742087732511807</v>
      </c>
      <c r="AJ507" s="28">
        <v>4.8324756449170531E-2</v>
      </c>
      <c r="AK507" s="25">
        <v>0</v>
      </c>
      <c r="AL507" s="25">
        <f t="shared" si="32"/>
        <v>3.7859220105539024</v>
      </c>
      <c r="AM507" s="29">
        <v>7.311895221795945</v>
      </c>
      <c r="AN507" s="29">
        <v>1.6290387995133151</v>
      </c>
      <c r="AO507" s="30">
        <v>23.442584523889675</v>
      </c>
      <c r="AP507" s="30">
        <v>243.41207322454818</v>
      </c>
      <c r="AQ507" s="31">
        <v>1.4332912423798319</v>
      </c>
      <c r="AR507" s="28">
        <v>2.53105E-2</v>
      </c>
      <c r="AS507" s="28">
        <v>9.6563199999999991</v>
      </c>
      <c r="AT507" t="s">
        <v>155</v>
      </c>
      <c r="AU507">
        <v>1</v>
      </c>
      <c r="AV507" t="s">
        <v>409</v>
      </c>
      <c r="AW507" t="s">
        <v>1006</v>
      </c>
      <c r="AX507" t="s">
        <v>1091</v>
      </c>
      <c r="AY507" s="19" t="s">
        <v>398</v>
      </c>
      <c r="AZ507" s="19" t="s">
        <v>398</v>
      </c>
      <c r="BA507" t="s">
        <v>405</v>
      </c>
      <c r="BB507" t="s">
        <v>407</v>
      </c>
      <c r="BC507" s="18" t="s">
        <v>162</v>
      </c>
      <c r="BD507" t="s">
        <v>161</v>
      </c>
      <c r="BE507">
        <v>40</v>
      </c>
      <c r="BF507">
        <v>20</v>
      </c>
      <c r="BG507">
        <v>2.4</v>
      </c>
      <c r="BH507">
        <v>0.62</v>
      </c>
      <c r="BI507">
        <v>0.3</v>
      </c>
      <c r="BJ507">
        <v>0.17299999999999999</v>
      </c>
      <c r="BK507">
        <v>0.10100000000000001</v>
      </c>
      <c r="BL507">
        <v>9.6</v>
      </c>
      <c r="BM507">
        <f t="shared" si="39"/>
        <v>63.138686131386855</v>
      </c>
      <c r="BN507">
        <v>0.21099999999999999</v>
      </c>
      <c r="BO507">
        <v>18.5</v>
      </c>
      <c r="BP507">
        <f t="shared" si="38"/>
        <v>462.58785363293731</v>
      </c>
      <c r="BQ507">
        <f t="shared" si="42"/>
        <v>1279.9999999999998</v>
      </c>
      <c r="BR507">
        <f t="shared" si="40"/>
        <v>0.46258785363293731</v>
      </c>
      <c r="BS507">
        <f t="shared" si="40"/>
        <v>1.2799999999999998</v>
      </c>
      <c r="BT507">
        <f t="shared" si="41"/>
        <v>1.7425878536329371</v>
      </c>
      <c r="BU507">
        <v>1.3078063241106719</v>
      </c>
      <c r="BV507">
        <v>0.27208624152883604</v>
      </c>
      <c r="BW507">
        <v>2.6332452534728934</v>
      </c>
      <c r="BX507">
        <v>0.52621321059425019</v>
      </c>
      <c r="BY507">
        <v>0.27815076052406829</v>
      </c>
      <c r="BZ507">
        <v>0.11419452825131829</v>
      </c>
      <c r="CA507">
        <v>4.8925342514090326</v>
      </c>
      <c r="CB507">
        <v>145.17588980117065</v>
      </c>
      <c r="CC507">
        <v>34.130690535042632</v>
      </c>
      <c r="CD507">
        <v>12.563940587898246</v>
      </c>
      <c r="CE507">
        <v>3.7490269713526572</v>
      </c>
      <c r="CF507" s="25"/>
      <c r="CG507" s="25"/>
      <c r="CH507" s="25"/>
      <c r="CI507" s="25"/>
      <c r="CJ507" s="25"/>
      <c r="CK507" s="25"/>
      <c r="CL507" s="25"/>
      <c r="CM507" s="25"/>
      <c r="CN507" s="25"/>
      <c r="CO507" s="25"/>
      <c r="CP507" s="25">
        <v>1.171455938697318</v>
      </c>
      <c r="CQ507" s="25">
        <v>0.22456896551724137</v>
      </c>
      <c r="CR507" s="25">
        <v>0.43977929068728833</v>
      </c>
      <c r="CS507" s="25">
        <v>0.13473180942777913</v>
      </c>
      <c r="CT507" s="25">
        <v>0.1073950414843194</v>
      </c>
      <c r="CU507" s="25">
        <v>11.384159025948829</v>
      </c>
      <c r="CV507" s="25">
        <v>5.4086530675867213</v>
      </c>
      <c r="CW507" s="25">
        <v>0.84507346099896008</v>
      </c>
      <c r="CX507" s="25">
        <v>37.4182051074283</v>
      </c>
      <c r="CY507" s="25">
        <v>38.89347892224562</v>
      </c>
    </row>
    <row r="508" spans="1:103">
      <c r="A508" t="s">
        <v>177</v>
      </c>
      <c r="B508" t="s">
        <v>1090</v>
      </c>
      <c r="C508" t="s">
        <v>166</v>
      </c>
      <c r="D508" t="s">
        <v>175</v>
      </c>
      <c r="E508" t="s">
        <v>959</v>
      </c>
      <c r="F508" t="s">
        <v>226</v>
      </c>
      <c r="G508" t="s">
        <v>315</v>
      </c>
      <c r="H508">
        <v>11.277990000000001</v>
      </c>
      <c r="I508">
        <v>8.3771799999999992</v>
      </c>
      <c r="J508">
        <v>584</v>
      </c>
      <c r="K508" t="s">
        <v>145</v>
      </c>
      <c r="W508">
        <v>2015</v>
      </c>
      <c r="X508">
        <v>1</v>
      </c>
      <c r="Y508" s="19"/>
      <c r="Z508" s="24"/>
      <c r="AA508" s="25"/>
      <c r="AB508" s="26"/>
      <c r="AC508" s="25"/>
      <c r="AD508" s="27"/>
      <c r="AE508" s="27"/>
      <c r="AF508" s="27"/>
      <c r="AG508" s="25"/>
      <c r="AH508" s="25"/>
      <c r="AI508" s="25"/>
      <c r="AJ508" s="28"/>
      <c r="AK508" s="25"/>
      <c r="AL508" s="25"/>
      <c r="AM508" s="29"/>
      <c r="AN508" s="29"/>
      <c r="AO508" s="30"/>
      <c r="AP508" s="30"/>
      <c r="AQ508" s="31"/>
      <c r="AR508" s="28"/>
      <c r="AS508" s="28"/>
      <c r="AT508" t="s">
        <v>156</v>
      </c>
      <c r="AU508">
        <v>2</v>
      </c>
      <c r="AV508" t="s">
        <v>409</v>
      </c>
      <c r="AW508" t="s">
        <v>1006</v>
      </c>
      <c r="AX508" t="s">
        <v>1091</v>
      </c>
      <c r="AY508" s="19" t="s">
        <v>398</v>
      </c>
      <c r="AZ508" s="19" t="s">
        <v>398</v>
      </c>
      <c r="BA508" t="s">
        <v>405</v>
      </c>
      <c r="BB508" t="s">
        <v>407</v>
      </c>
      <c r="BC508" s="18" t="s">
        <v>162</v>
      </c>
      <c r="BD508" t="s">
        <v>161</v>
      </c>
      <c r="BE508">
        <v>23</v>
      </c>
      <c r="BF508">
        <v>16</v>
      </c>
      <c r="BG508">
        <v>2.88</v>
      </c>
      <c r="BH508">
        <v>0.96</v>
      </c>
      <c r="BI508">
        <v>0.42</v>
      </c>
      <c r="BJ508">
        <v>0.27300000000000002</v>
      </c>
      <c r="BK508">
        <v>7.0000000000000007E-2</v>
      </c>
      <c r="BL508">
        <v>10</v>
      </c>
      <c r="BM508">
        <f t="shared" si="39"/>
        <v>79.591836734693871</v>
      </c>
      <c r="BN508">
        <v>0.252</v>
      </c>
      <c r="BO508">
        <v>25.6</v>
      </c>
      <c r="BP508">
        <f t="shared" si="38"/>
        <v>898.91956782713055</v>
      </c>
      <c r="BQ508">
        <f t="shared" si="42"/>
        <v>1535.9999999999998</v>
      </c>
      <c r="BR508">
        <f t="shared" si="40"/>
        <v>0.89891956782713056</v>
      </c>
      <c r="BS508">
        <f t="shared" si="40"/>
        <v>1.5359999999999998</v>
      </c>
      <c r="BT508">
        <f t="shared" si="41"/>
        <v>2.4349195678271305</v>
      </c>
      <c r="BU508">
        <v>1.2538684719535784</v>
      </c>
      <c r="BV508">
        <v>0.29187374468674865</v>
      </c>
      <c r="BW508">
        <v>2.3830769052732514</v>
      </c>
      <c r="BX508">
        <v>0.36577100942696694</v>
      </c>
      <c r="BY508">
        <v>0.19400649048043908</v>
      </c>
      <c r="BZ508">
        <v>0.1122380726336077</v>
      </c>
      <c r="CA508">
        <v>3.1939912298374891</v>
      </c>
      <c r="CB508">
        <v>121.87187044940045</v>
      </c>
      <c r="CC508">
        <v>26.710997342514805</v>
      </c>
      <c r="CD508">
        <v>11.020196341850141</v>
      </c>
      <c r="CE508">
        <v>3.3821533994074238</v>
      </c>
      <c r="CF508" s="25"/>
      <c r="CG508" s="25"/>
      <c r="CH508" s="25"/>
      <c r="CI508" s="25"/>
      <c r="CJ508" s="25"/>
      <c r="CK508" s="25"/>
      <c r="CL508" s="25"/>
      <c r="CM508" s="25"/>
      <c r="CN508" s="25"/>
      <c r="CO508" s="25"/>
      <c r="CP508" s="25">
        <v>1.1353874883286648</v>
      </c>
      <c r="CQ508" s="25">
        <v>0.25999066293183942</v>
      </c>
      <c r="CR508" s="25">
        <v>0.29304742997348215</v>
      </c>
      <c r="CS508" s="25">
        <v>9.986705748198875E-2</v>
      </c>
      <c r="CT508" s="25">
        <v>5.8926590131149717E-2</v>
      </c>
      <c r="CU508" s="25">
        <v>7.0122039226229385</v>
      </c>
      <c r="CV508" s="25">
        <v>5.4510323276657555</v>
      </c>
      <c r="CW508" s="25">
        <v>0.85169499644263469</v>
      </c>
      <c r="CX508" s="25">
        <v>47.081605044957485</v>
      </c>
      <c r="CY508" s="25">
        <v>23.50739975015151</v>
      </c>
    </row>
    <row r="509" spans="1:103">
      <c r="A509" t="s">
        <v>177</v>
      </c>
      <c r="B509" t="s">
        <v>1090</v>
      </c>
      <c r="C509" t="s">
        <v>166</v>
      </c>
      <c r="D509" t="s">
        <v>175</v>
      </c>
      <c r="E509" t="s">
        <v>959</v>
      </c>
      <c r="F509" t="s">
        <v>226</v>
      </c>
      <c r="G509" t="s">
        <v>315</v>
      </c>
      <c r="H509">
        <v>11.277990000000001</v>
      </c>
      <c r="I509">
        <v>8.3771799999999992</v>
      </c>
      <c r="J509">
        <v>584</v>
      </c>
      <c r="K509" t="s">
        <v>145</v>
      </c>
      <c r="W509">
        <v>2015</v>
      </c>
      <c r="X509">
        <v>1</v>
      </c>
      <c r="Y509" s="19"/>
      <c r="Z509" s="24"/>
      <c r="AA509" s="25"/>
      <c r="AB509" s="26"/>
      <c r="AC509" s="25"/>
      <c r="AD509" s="27"/>
      <c r="AE509" s="27"/>
      <c r="AF509" s="27"/>
      <c r="AG509" s="25"/>
      <c r="AH509" s="25"/>
      <c r="AI509" s="25"/>
      <c r="AJ509" s="28"/>
      <c r="AK509" s="25"/>
      <c r="AL509" s="25"/>
      <c r="AM509" s="29"/>
      <c r="AN509" s="29"/>
      <c r="AO509" s="30"/>
      <c r="AP509" s="30"/>
      <c r="AQ509" s="31"/>
      <c r="AR509" s="28"/>
      <c r="AS509" s="28"/>
      <c r="AT509" t="s">
        <v>157</v>
      </c>
      <c r="AU509">
        <v>3</v>
      </c>
      <c r="AV509" t="s">
        <v>409</v>
      </c>
      <c r="AW509" t="s">
        <v>1006</v>
      </c>
      <c r="AX509" t="s">
        <v>1091</v>
      </c>
      <c r="AY509" s="19" t="s">
        <v>398</v>
      </c>
      <c r="AZ509" s="19" t="s">
        <v>398</v>
      </c>
      <c r="BA509" t="s">
        <v>405</v>
      </c>
      <c r="BB509" t="s">
        <v>407</v>
      </c>
      <c r="BC509" s="18" t="s">
        <v>162</v>
      </c>
      <c r="BD509" t="s">
        <v>161</v>
      </c>
      <c r="BE509">
        <v>34</v>
      </c>
      <c r="BF509">
        <v>36</v>
      </c>
      <c r="BG509">
        <v>6</v>
      </c>
      <c r="BH509">
        <v>2.88</v>
      </c>
      <c r="BI509">
        <v>0.72</v>
      </c>
      <c r="BJ509">
        <v>0.47699999999999998</v>
      </c>
      <c r="BK509">
        <v>9.6000000000000002E-2</v>
      </c>
      <c r="BL509">
        <v>14.1</v>
      </c>
      <c r="BM509">
        <f t="shared" si="39"/>
        <v>83.246073298429323</v>
      </c>
      <c r="BN509">
        <v>0.17</v>
      </c>
      <c r="BO509">
        <v>19.5</v>
      </c>
      <c r="BP509">
        <f t="shared" si="38"/>
        <v>2692.0800739143824</v>
      </c>
      <c r="BQ509">
        <f t="shared" si="42"/>
        <v>3200</v>
      </c>
      <c r="BR509">
        <f t="shared" si="40"/>
        <v>2.6920800739143824</v>
      </c>
      <c r="BS509">
        <f t="shared" si="40"/>
        <v>3.2</v>
      </c>
      <c r="BT509">
        <f t="shared" si="41"/>
        <v>5.8920800739143822</v>
      </c>
      <c r="BU509">
        <v>2.019449715370019</v>
      </c>
      <c r="BV509">
        <v>0.27172104479661585</v>
      </c>
      <c r="BW509">
        <v>2.532250862620824</v>
      </c>
      <c r="BX509">
        <v>0.52912681751271395</v>
      </c>
      <c r="BY509">
        <v>0.25922336875748003</v>
      </c>
      <c r="BZ509">
        <v>0.13099996282283635</v>
      </c>
      <c r="CA509">
        <v>5.7582748101817351</v>
      </c>
      <c r="CB509">
        <v>126.66812661739316</v>
      </c>
      <c r="CC509">
        <v>50.984916182923008</v>
      </c>
      <c r="CD509">
        <v>16.629629209745772</v>
      </c>
      <c r="CE509">
        <v>3.4466944385881089</v>
      </c>
      <c r="CF509" s="25"/>
      <c r="CG509" s="25"/>
      <c r="CH509" s="25"/>
      <c r="CI509" s="25"/>
      <c r="CJ509" s="25"/>
      <c r="CK509" s="25"/>
      <c r="CL509" s="25"/>
      <c r="CM509" s="25"/>
      <c r="CN509" s="25"/>
      <c r="CO509" s="25"/>
      <c r="CP509" s="25">
        <v>1.3582640812557711</v>
      </c>
      <c r="CQ509" s="25">
        <v>0.24870729455216989</v>
      </c>
      <c r="CR509" s="25">
        <v>0.2583661950476413</v>
      </c>
      <c r="CS509" s="25">
        <v>6.5594294802808956E-2</v>
      </c>
      <c r="CT509" s="25">
        <v>5.9388306802108777E-2</v>
      </c>
      <c r="CU509" s="25">
        <v>7.9513686225078262</v>
      </c>
      <c r="CV509" s="25">
        <v>5.4510323276657555</v>
      </c>
      <c r="CW509" s="25">
        <v>1.8125914239750962</v>
      </c>
      <c r="CX509" s="25">
        <v>37.711393786036943</v>
      </c>
      <c r="CY509" s="25">
        <v>23.50739975015151</v>
      </c>
    </row>
    <row r="510" spans="1:103">
      <c r="A510" t="s">
        <v>177</v>
      </c>
      <c r="B510" t="s">
        <v>1090</v>
      </c>
      <c r="C510" t="s">
        <v>166</v>
      </c>
      <c r="D510" t="s">
        <v>175</v>
      </c>
      <c r="E510" t="s">
        <v>959</v>
      </c>
      <c r="F510" t="s">
        <v>226</v>
      </c>
      <c r="G510" t="s">
        <v>315</v>
      </c>
      <c r="H510">
        <v>11.277990000000001</v>
      </c>
      <c r="I510">
        <v>8.3771799999999992</v>
      </c>
      <c r="J510">
        <v>584</v>
      </c>
      <c r="K510" t="s">
        <v>145</v>
      </c>
      <c r="W510">
        <v>2015</v>
      </c>
      <c r="X510">
        <v>1</v>
      </c>
      <c r="Y510" s="19"/>
      <c r="Z510" s="24"/>
      <c r="AA510" s="25"/>
      <c r="AB510" s="26"/>
      <c r="AC510" s="25"/>
      <c r="AD510" s="27"/>
      <c r="AE510" s="27"/>
      <c r="AF510" s="27"/>
      <c r="AG510" s="25"/>
      <c r="AH510" s="25"/>
      <c r="AI510" s="25"/>
      <c r="AJ510" s="28"/>
      <c r="AK510" s="25"/>
      <c r="AL510" s="25"/>
      <c r="AM510" s="29"/>
      <c r="AN510" s="29"/>
      <c r="AO510" s="30"/>
      <c r="AP510" s="30"/>
      <c r="AQ510" s="31"/>
      <c r="AR510" s="28"/>
      <c r="AS510" s="28"/>
      <c r="AT510" t="s">
        <v>158</v>
      </c>
      <c r="AU510">
        <v>4</v>
      </c>
      <c r="AV510" t="s">
        <v>409</v>
      </c>
      <c r="AW510" t="s">
        <v>1006</v>
      </c>
      <c r="AX510" t="s">
        <v>1091</v>
      </c>
      <c r="AY510" s="19" t="s">
        <v>398</v>
      </c>
      <c r="AZ510" s="19" t="s">
        <v>398</v>
      </c>
      <c r="BA510" t="s">
        <v>405</v>
      </c>
      <c r="BB510" t="s">
        <v>407</v>
      </c>
      <c r="BC510" s="18" t="s">
        <v>162</v>
      </c>
      <c r="BD510" t="s">
        <v>161</v>
      </c>
      <c r="BE510">
        <v>44</v>
      </c>
      <c r="BF510">
        <v>42</v>
      </c>
      <c r="BG510">
        <v>7.32</v>
      </c>
      <c r="BH510">
        <v>3.34</v>
      </c>
      <c r="BI510">
        <v>0.78</v>
      </c>
      <c r="BJ510">
        <v>0.442</v>
      </c>
      <c r="BK510">
        <v>9.5000000000000001E-2</v>
      </c>
      <c r="BL510">
        <v>10.4</v>
      </c>
      <c r="BM510">
        <f t="shared" si="39"/>
        <v>82.309124767225313</v>
      </c>
      <c r="BN510">
        <v>0.106</v>
      </c>
      <c r="BO510">
        <v>28</v>
      </c>
      <c r="BP510">
        <f t="shared" si="38"/>
        <v>3219.8899234429955</v>
      </c>
      <c r="BQ510">
        <f t="shared" si="42"/>
        <v>3903.9999999999995</v>
      </c>
      <c r="BR510">
        <f t="shared" si="40"/>
        <v>3.2198899234429956</v>
      </c>
      <c r="BS510">
        <f t="shared" si="40"/>
        <v>3.9039999999999995</v>
      </c>
      <c r="BT510">
        <f t="shared" si="41"/>
        <v>7.1238899234429951</v>
      </c>
      <c r="BU510">
        <v>2.1563958916900097</v>
      </c>
      <c r="BV510">
        <v>0.28749948193997055</v>
      </c>
      <c r="BW510">
        <v>1.8989610716964431</v>
      </c>
      <c r="BX510">
        <v>0.52183670314982811</v>
      </c>
      <c r="BY510">
        <v>0.25968752832736214</v>
      </c>
      <c r="BZ510">
        <v>0.13828128058910782</v>
      </c>
      <c r="CA510">
        <v>4.2519564432277752</v>
      </c>
      <c r="CB510">
        <v>152.09507616886017</v>
      </c>
      <c r="CC510">
        <v>51.462967114395532</v>
      </c>
      <c r="CD510">
        <v>12.309451984047119</v>
      </c>
      <c r="CE510">
        <v>3.0748160817488963</v>
      </c>
      <c r="CF510" s="25">
        <v>0.50650000000000006</v>
      </c>
      <c r="CG510" s="25">
        <v>9.1200000000000003E-2</v>
      </c>
      <c r="CH510" s="25">
        <v>1.0397975657614154</v>
      </c>
      <c r="CI510" s="25">
        <v>0.36686906980688583</v>
      </c>
      <c r="CJ510" s="25">
        <v>0.18112939299584946</v>
      </c>
      <c r="CK510" s="25">
        <v>8.8767700602920812</v>
      </c>
      <c r="CL510" s="25">
        <v>68.098747914707431</v>
      </c>
      <c r="CM510" s="25">
        <v>3.9119191172724932</v>
      </c>
      <c r="CN510" s="25">
        <v>136.78603126108101</v>
      </c>
      <c r="CO510" s="25">
        <v>19.579215982759326</v>
      </c>
      <c r="CP510" s="25">
        <v>1.3611111111111114</v>
      </c>
      <c r="CQ510" s="25">
        <v>0.26819444444444451</v>
      </c>
      <c r="CR510" s="25">
        <v>0.35445679999849738</v>
      </c>
      <c r="CS510" s="25">
        <v>0.10064956136039807</v>
      </c>
      <c r="CT510" s="25">
        <v>7.7595741402610371E-2</v>
      </c>
      <c r="CU510" s="25">
        <v>6.8612133390624788</v>
      </c>
      <c r="CV510" s="25">
        <v>5.4274131706785314</v>
      </c>
      <c r="CW510" s="25">
        <v>1.9138939128603887</v>
      </c>
      <c r="CX510" s="25">
        <v>56.40760840267761</v>
      </c>
      <c r="CY510" s="25">
        <v>27.853089181859417</v>
      </c>
    </row>
    <row r="511" spans="1:103">
      <c r="A511" t="s">
        <v>177</v>
      </c>
      <c r="B511" t="s">
        <v>1090</v>
      </c>
      <c r="C511" t="s">
        <v>166</v>
      </c>
      <c r="D511" t="s">
        <v>175</v>
      </c>
      <c r="E511" t="s">
        <v>959</v>
      </c>
      <c r="F511" t="s">
        <v>226</v>
      </c>
      <c r="G511" t="s">
        <v>315</v>
      </c>
      <c r="H511">
        <v>11.277990000000001</v>
      </c>
      <c r="I511">
        <v>8.3771799999999992</v>
      </c>
      <c r="J511">
        <v>584</v>
      </c>
      <c r="K511" t="s">
        <v>145</v>
      </c>
      <c r="W511">
        <v>2015</v>
      </c>
      <c r="X511">
        <v>1</v>
      </c>
      <c r="Y511" s="19"/>
      <c r="Z511" s="24"/>
      <c r="AA511" s="25"/>
      <c r="AB511" s="26"/>
      <c r="AC511" s="25"/>
      <c r="AD511" s="27"/>
      <c r="AE511" s="27"/>
      <c r="AF511" s="27"/>
      <c r="AG511" s="25"/>
      <c r="AH511" s="25"/>
      <c r="AI511" s="25"/>
      <c r="AJ511" s="28"/>
      <c r="AK511" s="25"/>
      <c r="AL511" s="25"/>
      <c r="AM511" s="29"/>
      <c r="AN511" s="29"/>
      <c r="AO511" s="30"/>
      <c r="AP511" s="30"/>
      <c r="AQ511" s="31"/>
      <c r="AR511" s="28"/>
      <c r="AS511" s="28"/>
      <c r="AT511" t="s">
        <v>159</v>
      </c>
      <c r="AU511">
        <v>5</v>
      </c>
      <c r="AV511" t="s">
        <v>409</v>
      </c>
      <c r="AW511" t="s">
        <v>1006</v>
      </c>
      <c r="AX511" t="s">
        <v>1091</v>
      </c>
      <c r="AY511" s="19" t="s">
        <v>398</v>
      </c>
      <c r="AZ511" s="19" t="s">
        <v>398</v>
      </c>
      <c r="BA511" t="s">
        <v>405</v>
      </c>
      <c r="BB511" t="s">
        <v>407</v>
      </c>
      <c r="BC511" s="18" t="s">
        <v>162</v>
      </c>
      <c r="BD511" t="s">
        <v>161</v>
      </c>
      <c r="BE511">
        <v>32</v>
      </c>
      <c r="BF511">
        <v>25</v>
      </c>
      <c r="BG511">
        <v>4.82</v>
      </c>
      <c r="BH511">
        <v>2.36</v>
      </c>
      <c r="BI511">
        <v>0.62</v>
      </c>
      <c r="BJ511">
        <v>0.40500000000000003</v>
      </c>
      <c r="BK511">
        <v>7.6999999999999999E-2</v>
      </c>
      <c r="BL511">
        <v>10.199999999999999</v>
      </c>
      <c r="BM511">
        <f t="shared" si="39"/>
        <v>84.024896265560173</v>
      </c>
      <c r="BN511">
        <v>0.21</v>
      </c>
      <c r="BO511">
        <v>22.8</v>
      </c>
      <c r="BP511">
        <f t="shared" si="38"/>
        <v>2327.7422504271417</v>
      </c>
      <c r="BQ511">
        <f t="shared" si="42"/>
        <v>2570.6666666666665</v>
      </c>
      <c r="BR511">
        <f t="shared" si="40"/>
        <v>2.3277422504271419</v>
      </c>
      <c r="BS511">
        <f t="shared" si="40"/>
        <v>2.5706666666666664</v>
      </c>
      <c r="BT511">
        <f t="shared" si="41"/>
        <v>4.8984089170938088</v>
      </c>
      <c r="BU511">
        <v>2.0873831775700937</v>
      </c>
      <c r="BV511">
        <v>0.31535333076139593</v>
      </c>
      <c r="BW511">
        <v>2.3021318943941114</v>
      </c>
      <c r="BX511">
        <v>0.56590218419180083</v>
      </c>
      <c r="BY511">
        <v>0.25226698754721549</v>
      </c>
      <c r="BZ511">
        <v>0.14097132988575573</v>
      </c>
      <c r="CA511">
        <v>4.6492161840460273</v>
      </c>
      <c r="CB511">
        <v>163.13541640155833</v>
      </c>
      <c r="CC511">
        <v>65.51167499317323</v>
      </c>
      <c r="CD511">
        <v>12.544965273756832</v>
      </c>
      <c r="CE511">
        <v>3.4662470956040932</v>
      </c>
      <c r="CF511" s="25"/>
      <c r="CG511" s="25"/>
      <c r="CH511" s="25"/>
      <c r="CI511" s="25"/>
      <c r="CJ511" s="25"/>
      <c r="CK511" s="25"/>
      <c r="CL511" s="25"/>
      <c r="CM511" s="25"/>
      <c r="CN511" s="25"/>
      <c r="CO511" s="25"/>
      <c r="CP511" s="25">
        <v>1.2803099361896082</v>
      </c>
      <c r="CQ511" s="25">
        <v>0.20916134913400183</v>
      </c>
      <c r="CR511" s="25">
        <v>0.37532158415797262</v>
      </c>
      <c r="CS511" s="25">
        <v>0.13525784870324142</v>
      </c>
      <c r="CT511" s="25">
        <v>9.3130694424121474E-2</v>
      </c>
      <c r="CU511" s="25">
        <v>6.837773371579102</v>
      </c>
      <c r="CV511" s="25">
        <v>9.642933276653519</v>
      </c>
      <c r="CW511" s="25">
        <v>2.8948587308939109</v>
      </c>
      <c r="CX511" s="25">
        <v>66.56940914933044</v>
      </c>
      <c r="CY511" s="25">
        <v>30.33026412795709</v>
      </c>
    </row>
    <row r="512" spans="1:103">
      <c r="A512" t="s">
        <v>177</v>
      </c>
      <c r="B512" t="s">
        <v>1090</v>
      </c>
      <c r="C512" t="s">
        <v>166</v>
      </c>
      <c r="D512" t="s">
        <v>175</v>
      </c>
      <c r="E512" t="s">
        <v>959</v>
      </c>
      <c r="F512" t="s">
        <v>226</v>
      </c>
      <c r="G512" t="s">
        <v>315</v>
      </c>
      <c r="H512">
        <v>11.277990000000001</v>
      </c>
      <c r="I512">
        <v>8.3771799999999992</v>
      </c>
      <c r="J512">
        <v>584</v>
      </c>
      <c r="K512" t="s">
        <v>145</v>
      </c>
      <c r="W512">
        <v>2015</v>
      </c>
      <c r="X512">
        <v>1</v>
      </c>
      <c r="Y512" s="19"/>
      <c r="Z512" s="24"/>
      <c r="AA512" s="25"/>
      <c r="AB512" s="26"/>
      <c r="AC512" s="25"/>
      <c r="AD512" s="27"/>
      <c r="AE512" s="27"/>
      <c r="AF512" s="27"/>
      <c r="AG512" s="25"/>
      <c r="AH512" s="25"/>
      <c r="AI512" s="25"/>
      <c r="AJ512" s="28"/>
      <c r="AK512" s="25"/>
      <c r="AL512" s="25"/>
      <c r="AM512" s="29"/>
      <c r="AN512" s="29"/>
      <c r="AO512" s="30"/>
      <c r="AP512" s="30"/>
      <c r="AQ512" s="31"/>
      <c r="AR512" s="28"/>
      <c r="AS512" s="28"/>
      <c r="AT512" t="s">
        <v>160</v>
      </c>
      <c r="AU512">
        <v>6</v>
      </c>
      <c r="AV512" t="s">
        <v>409</v>
      </c>
      <c r="AW512" t="s">
        <v>1006</v>
      </c>
      <c r="AX512" t="s">
        <v>1091</v>
      </c>
      <c r="AY512" s="19" t="s">
        <v>398</v>
      </c>
      <c r="AZ512" s="19" t="s">
        <v>398</v>
      </c>
      <c r="BA512" t="s">
        <v>405</v>
      </c>
      <c r="BB512" t="s">
        <v>407</v>
      </c>
      <c r="BC512" s="18" t="s">
        <v>162</v>
      </c>
      <c r="BD512" t="s">
        <v>161</v>
      </c>
      <c r="BE512">
        <v>31</v>
      </c>
      <c r="BF512">
        <v>26</v>
      </c>
      <c r="BG512">
        <v>5.08</v>
      </c>
      <c r="BH512">
        <v>2.66</v>
      </c>
      <c r="BI512">
        <v>0.62</v>
      </c>
      <c r="BJ512">
        <v>0.434</v>
      </c>
      <c r="BK512">
        <v>0.13400000000000001</v>
      </c>
      <c r="BL512">
        <v>10.3</v>
      </c>
      <c r="BM512">
        <f t="shared" si="39"/>
        <v>76.408450704225345</v>
      </c>
      <c r="BN512">
        <v>0.16</v>
      </c>
      <c r="BO512">
        <v>22.5</v>
      </c>
      <c r="BP512">
        <f t="shared" si="38"/>
        <v>2383.1645954156315</v>
      </c>
      <c r="BQ512">
        <f t="shared" si="42"/>
        <v>2709.3333333333335</v>
      </c>
      <c r="BR512">
        <f t="shared" si="40"/>
        <v>2.3831645954156317</v>
      </c>
      <c r="BS512">
        <f t="shared" si="40"/>
        <v>2.7093333333333334</v>
      </c>
      <c r="BT512">
        <f t="shared" si="41"/>
        <v>5.0924979287489656</v>
      </c>
      <c r="BU512">
        <v>1.9356243949661183</v>
      </c>
      <c r="BV512">
        <v>0.27901504783222053</v>
      </c>
      <c r="BW512">
        <v>2.419835192475591</v>
      </c>
      <c r="BX512">
        <v>0.61419748833915278</v>
      </c>
      <c r="BY512">
        <v>0.22832914697547263</v>
      </c>
      <c r="BZ512">
        <v>0.12810085214128136</v>
      </c>
      <c r="CA512">
        <v>4.8946969342738198</v>
      </c>
      <c r="CB512">
        <v>175.32043077831835</v>
      </c>
      <c r="CC512">
        <v>38.579490472912724</v>
      </c>
      <c r="CD512">
        <v>15.602263470450181</v>
      </c>
      <c r="CE512">
        <v>6.1457502674275304</v>
      </c>
      <c r="CF512" s="25"/>
      <c r="CG512" s="25"/>
      <c r="CH512" s="25"/>
      <c r="CI512" s="25"/>
      <c r="CJ512" s="25"/>
      <c r="CK512" s="25"/>
      <c r="CL512" s="25"/>
      <c r="CM512" s="25"/>
      <c r="CN512" s="25"/>
      <c r="CO512" s="25"/>
      <c r="CP512" s="25">
        <v>1.4623655913978495</v>
      </c>
      <c r="CQ512" s="25">
        <v>0.26564027370478982</v>
      </c>
      <c r="CR512" s="25">
        <v>0.36362228687689641</v>
      </c>
      <c r="CS512" s="25">
        <v>0.10114488400488822</v>
      </c>
      <c r="CT512" s="25">
        <v>8.591498769460712E-2</v>
      </c>
      <c r="CU512" s="25">
        <v>6.0056135633041032</v>
      </c>
      <c r="CV512" s="25">
        <v>9.5442963556551135</v>
      </c>
      <c r="CW512" s="25">
        <v>1.9101649427427843</v>
      </c>
      <c r="CX512" s="25">
        <v>27.490484380736131</v>
      </c>
      <c r="CY512" s="25">
        <v>27.798821107467095</v>
      </c>
    </row>
    <row r="513" spans="1:103">
      <c r="A513" t="s">
        <v>177</v>
      </c>
      <c r="B513" t="s">
        <v>1090</v>
      </c>
      <c r="C513" t="s">
        <v>166</v>
      </c>
      <c r="D513" t="s">
        <v>176</v>
      </c>
      <c r="E513" t="s">
        <v>960</v>
      </c>
      <c r="F513" t="s">
        <v>227</v>
      </c>
      <c r="G513" t="s">
        <v>316</v>
      </c>
      <c r="H513">
        <v>11.687860000000001</v>
      </c>
      <c r="I513">
        <v>8.5347399999999993</v>
      </c>
      <c r="J513" t="s">
        <v>579</v>
      </c>
      <c r="K513" t="s">
        <v>146</v>
      </c>
      <c r="L513" s="18">
        <v>2.5</v>
      </c>
      <c r="M513" t="s">
        <v>380</v>
      </c>
      <c r="N513" t="s">
        <v>373</v>
      </c>
      <c r="O513">
        <v>1500</v>
      </c>
      <c r="P513" t="s">
        <v>159</v>
      </c>
      <c r="Q513">
        <v>600</v>
      </c>
      <c r="R513">
        <v>16000</v>
      </c>
      <c r="S513" t="s">
        <v>337</v>
      </c>
      <c r="T513">
        <v>12000</v>
      </c>
      <c r="U513" t="s">
        <v>329</v>
      </c>
      <c r="V513">
        <v>10000</v>
      </c>
      <c r="W513">
        <v>2015</v>
      </c>
      <c r="X513">
        <v>1</v>
      </c>
      <c r="Y513" s="19" t="s">
        <v>398</v>
      </c>
      <c r="Z513" s="24">
        <v>6.7</v>
      </c>
      <c r="AA513" s="25">
        <v>0.46356379864396952</v>
      </c>
      <c r="AB513" s="26">
        <v>3.2130612480127184E-2</v>
      </c>
      <c r="AC513" s="25">
        <v>8.4063000000000017</v>
      </c>
      <c r="AD513" s="27">
        <v>70.8</v>
      </c>
      <c r="AE513" s="27">
        <v>15.200000000000003</v>
      </c>
      <c r="AF513" s="27">
        <v>14</v>
      </c>
      <c r="AG513" s="25">
        <v>0.93812025198410931</v>
      </c>
      <c r="AH513" s="25">
        <v>0.40073756835184815</v>
      </c>
      <c r="AI513" s="25">
        <v>0.35305476352091641</v>
      </c>
      <c r="AJ513" s="28">
        <v>4.0402338805377629E-2</v>
      </c>
      <c r="AK513" s="25">
        <v>0</v>
      </c>
      <c r="AL513" s="25">
        <f t="shared" si="32"/>
        <v>1.7323149226622514</v>
      </c>
      <c r="AM513" s="29">
        <v>9.9966440639473113</v>
      </c>
      <c r="AN513" s="29">
        <v>1.6290387995133151</v>
      </c>
      <c r="AO513" s="30">
        <v>17.565205805189251</v>
      </c>
      <c r="AP513" s="30">
        <v>142.06637686599339</v>
      </c>
      <c r="AQ513" s="31">
        <v>1.560715206825084</v>
      </c>
      <c r="AR513" s="28">
        <v>5.3659700000000003E-3</v>
      </c>
      <c r="AS513" s="28">
        <v>5.1922899999999998</v>
      </c>
      <c r="AT513" t="s">
        <v>155</v>
      </c>
      <c r="AU513">
        <v>1</v>
      </c>
      <c r="AV513" t="s">
        <v>409</v>
      </c>
      <c r="AW513" t="s">
        <v>1006</v>
      </c>
      <c r="AX513" t="s">
        <v>1091</v>
      </c>
      <c r="AY513" s="19" t="s">
        <v>398</v>
      </c>
      <c r="AZ513" s="19" t="s">
        <v>398</v>
      </c>
      <c r="BA513" t="s">
        <v>408</v>
      </c>
      <c r="BB513" s="22">
        <v>42316</v>
      </c>
      <c r="BC513" s="18" t="s">
        <v>163</v>
      </c>
      <c r="BD513" t="s">
        <v>161</v>
      </c>
      <c r="BE513">
        <v>26</v>
      </c>
      <c r="BF513">
        <v>25</v>
      </c>
      <c r="BG513">
        <v>1.28</v>
      </c>
      <c r="BH513">
        <v>1.1000000000000001</v>
      </c>
      <c r="BI513">
        <v>0.38</v>
      </c>
      <c r="BJ513">
        <v>0.18099999999999999</v>
      </c>
      <c r="BK513">
        <v>0.121</v>
      </c>
      <c r="BL513">
        <v>10.3</v>
      </c>
      <c r="BM513">
        <f t="shared" si="39"/>
        <v>59.933774834437081</v>
      </c>
      <c r="BN513">
        <v>9.9000000000000005E-2</v>
      </c>
      <c r="BO513">
        <v>22</v>
      </c>
      <c r="BP513">
        <f t="shared" si="38"/>
        <v>773.02817815868082</v>
      </c>
      <c r="BQ513">
        <f t="shared" si="42"/>
        <v>682.66666666666663</v>
      </c>
      <c r="BR513">
        <f t="shared" si="40"/>
        <v>0.77302817815868086</v>
      </c>
      <c r="BS513">
        <f t="shared" si="40"/>
        <v>0.68266666666666664</v>
      </c>
      <c r="BT513">
        <f t="shared" si="41"/>
        <v>1.4556948448253475</v>
      </c>
      <c r="BU513">
        <v>1.0518774703557312</v>
      </c>
      <c r="BV513">
        <v>0.26758638055785267</v>
      </c>
      <c r="BW513">
        <v>0.98589383468264769</v>
      </c>
      <c r="BX513">
        <v>0.36665324674163202</v>
      </c>
      <c r="BY513">
        <v>0.2095301141485042</v>
      </c>
      <c r="BZ513">
        <v>8.9672332373192651E-2</v>
      </c>
      <c r="CA513">
        <v>3.7739114884558225</v>
      </c>
      <c r="CB513">
        <v>150.45635718347899</v>
      </c>
      <c r="CC513">
        <v>25.145858706401892</v>
      </c>
      <c r="CD513">
        <v>15.419336532812721</v>
      </c>
      <c r="CE513">
        <v>2.4415030796819597</v>
      </c>
      <c r="CF513" s="25"/>
      <c r="CG513" s="25"/>
      <c r="CH513" s="25"/>
      <c r="CI513" s="25"/>
      <c r="CJ513" s="25"/>
      <c r="CK513" s="25"/>
      <c r="CL513" s="25"/>
      <c r="CM513" s="25"/>
      <c r="CN513" s="25"/>
      <c r="CO513" s="25"/>
      <c r="CP513" s="25">
        <v>1.265315739868049</v>
      </c>
      <c r="CQ513" s="25">
        <v>0.18953817153628655</v>
      </c>
      <c r="CR513" s="25">
        <v>0.42596607108913065</v>
      </c>
      <c r="CS513" s="25">
        <v>0.13499431660640118</v>
      </c>
      <c r="CT513" s="25">
        <v>9.030523003778762E-2</v>
      </c>
      <c r="CU513" s="25">
        <v>9.4530737660043833</v>
      </c>
      <c r="CV513" s="25">
        <v>9.406836494555904</v>
      </c>
      <c r="CW513" s="25">
        <v>1.8826541658429843</v>
      </c>
      <c r="CX513" s="25">
        <v>36.564403330865254</v>
      </c>
      <c r="CY513" s="25">
        <v>38.426682487749154</v>
      </c>
    </row>
    <row r="514" spans="1:103">
      <c r="A514" t="s">
        <v>177</v>
      </c>
      <c r="B514" t="s">
        <v>1090</v>
      </c>
      <c r="C514" t="s">
        <v>166</v>
      </c>
      <c r="D514" t="s">
        <v>176</v>
      </c>
      <c r="E514" t="s">
        <v>960</v>
      </c>
      <c r="F514" t="s">
        <v>227</v>
      </c>
      <c r="G514" t="s">
        <v>316</v>
      </c>
      <c r="H514">
        <v>11.687860000000001</v>
      </c>
      <c r="I514">
        <v>8.5347399999999993</v>
      </c>
      <c r="J514" t="s">
        <v>579</v>
      </c>
      <c r="K514" t="s">
        <v>146</v>
      </c>
      <c r="L514" s="18">
        <v>2.5</v>
      </c>
      <c r="M514" t="s">
        <v>380</v>
      </c>
      <c r="N514" t="s">
        <v>373</v>
      </c>
      <c r="O514">
        <v>1500</v>
      </c>
      <c r="P514" t="s">
        <v>159</v>
      </c>
      <c r="Q514">
        <v>600</v>
      </c>
      <c r="R514">
        <v>16000</v>
      </c>
      <c r="S514" t="s">
        <v>337</v>
      </c>
      <c r="T514">
        <v>12000</v>
      </c>
      <c r="U514" t="s">
        <v>329</v>
      </c>
      <c r="V514">
        <v>10000</v>
      </c>
      <c r="W514">
        <v>2015</v>
      </c>
      <c r="X514">
        <v>1</v>
      </c>
      <c r="Y514" s="19"/>
      <c r="Z514" s="24"/>
      <c r="AA514" s="25"/>
      <c r="AB514" s="26"/>
      <c r="AC514" s="25"/>
      <c r="AD514" s="27"/>
      <c r="AE514" s="27"/>
      <c r="AF514" s="27"/>
      <c r="AG514" s="25"/>
      <c r="AH514" s="25"/>
      <c r="AI514" s="25"/>
      <c r="AJ514" s="28"/>
      <c r="AK514" s="25"/>
      <c r="AL514" s="25"/>
      <c r="AM514" s="29"/>
      <c r="AN514" s="29"/>
      <c r="AO514" s="30"/>
      <c r="AP514" s="30"/>
      <c r="AQ514" s="31"/>
      <c r="AR514" s="28"/>
      <c r="AS514" s="28"/>
      <c r="AT514" t="s">
        <v>156</v>
      </c>
      <c r="AU514">
        <v>2</v>
      </c>
      <c r="AV514" t="s">
        <v>409</v>
      </c>
      <c r="AW514" t="s">
        <v>1006</v>
      </c>
      <c r="AX514" t="s">
        <v>1091</v>
      </c>
      <c r="AY514" s="19" t="s">
        <v>398</v>
      </c>
      <c r="AZ514" s="19" t="s">
        <v>398</v>
      </c>
      <c r="BA514" t="s">
        <v>408</v>
      </c>
      <c r="BB514" s="22">
        <v>42316</v>
      </c>
      <c r="BC514" s="18" t="s">
        <v>163</v>
      </c>
      <c r="BD514" t="s">
        <v>161</v>
      </c>
      <c r="BE514">
        <v>32</v>
      </c>
      <c r="BF514">
        <v>30</v>
      </c>
      <c r="BG514">
        <v>2.44</v>
      </c>
      <c r="BH514">
        <v>1.32</v>
      </c>
      <c r="BI514">
        <v>0.38</v>
      </c>
      <c r="BJ514">
        <v>0.34599999999999997</v>
      </c>
      <c r="BK514">
        <v>1.2E-2</v>
      </c>
      <c r="BL514">
        <v>10.1</v>
      </c>
      <c r="BM514">
        <f t="shared" si="39"/>
        <v>96.648044692737429</v>
      </c>
      <c r="BN514">
        <v>1.2E-2</v>
      </c>
      <c r="BO514">
        <v>26</v>
      </c>
      <c r="BP514">
        <f t="shared" si="38"/>
        <v>1499.2196297513419</v>
      </c>
      <c r="BQ514">
        <f t="shared" si="42"/>
        <v>1301.3333333333333</v>
      </c>
      <c r="BR514">
        <f t="shared" si="40"/>
        <v>1.4992196297513418</v>
      </c>
      <c r="BS514">
        <f t="shared" si="40"/>
        <v>1.3013333333333332</v>
      </c>
      <c r="BT514">
        <f t="shared" si="41"/>
        <v>2.8005529630846748</v>
      </c>
      <c r="BU514">
        <v>1.3468511450381679</v>
      </c>
      <c r="BV514">
        <v>0.36781906856285962</v>
      </c>
      <c r="BW514">
        <v>1.8779747383819543</v>
      </c>
      <c r="BX514">
        <v>0.45737490723088825</v>
      </c>
      <c r="BY514">
        <v>0.24708140950324925</v>
      </c>
      <c r="BZ514">
        <v>0.10426550446134993</v>
      </c>
      <c r="CA514">
        <v>3.9652712540301014</v>
      </c>
      <c r="CB514">
        <v>202.89525082328282</v>
      </c>
      <c r="CC514">
        <v>28.050614438573508</v>
      </c>
      <c r="CD514">
        <v>11.619047445877534</v>
      </c>
      <c r="CE514">
        <v>3.3045422136506248</v>
      </c>
      <c r="CF514" s="25">
        <v>0.40413145539906115</v>
      </c>
      <c r="CG514" s="25">
        <v>0.23093896713615022</v>
      </c>
      <c r="CH514" s="25">
        <v>0.96967543840171078</v>
      </c>
      <c r="CI514" s="25">
        <v>0.31308379498390859</v>
      </c>
      <c r="CJ514" s="25">
        <v>0.27685533080738783</v>
      </c>
      <c r="CK514" s="25">
        <v>12.581915839318333</v>
      </c>
      <c r="CL514" s="25">
        <v>50.727943460459159</v>
      </c>
      <c r="CM514" s="25">
        <v>8.0657225221575839</v>
      </c>
      <c r="CN514" s="25">
        <v>106.64805795522757</v>
      </c>
      <c r="CO514" s="25">
        <v>20.827122193072778</v>
      </c>
      <c r="CP514" s="25"/>
      <c r="CQ514" s="25"/>
      <c r="CR514" s="25"/>
      <c r="CS514" s="25"/>
      <c r="CT514" s="25"/>
      <c r="CU514" s="25"/>
      <c r="CV514" s="25"/>
      <c r="CW514" s="25"/>
      <c r="CX514" s="25"/>
      <c r="CY514" s="25"/>
    </row>
    <row r="515" spans="1:103">
      <c r="A515" t="s">
        <v>177</v>
      </c>
      <c r="B515" t="s">
        <v>1090</v>
      </c>
      <c r="C515" t="s">
        <v>166</v>
      </c>
      <c r="D515" t="s">
        <v>176</v>
      </c>
      <c r="E515" t="s">
        <v>960</v>
      </c>
      <c r="F515" t="s">
        <v>227</v>
      </c>
      <c r="G515" t="s">
        <v>316</v>
      </c>
      <c r="H515">
        <v>11.687860000000001</v>
      </c>
      <c r="I515">
        <v>8.5347399999999993</v>
      </c>
      <c r="J515" t="s">
        <v>579</v>
      </c>
      <c r="K515" t="s">
        <v>146</v>
      </c>
      <c r="L515" s="18">
        <v>2.5</v>
      </c>
      <c r="M515" t="s">
        <v>380</v>
      </c>
      <c r="N515" t="s">
        <v>373</v>
      </c>
      <c r="O515">
        <v>1500</v>
      </c>
      <c r="P515" t="s">
        <v>159</v>
      </c>
      <c r="Q515">
        <v>600</v>
      </c>
      <c r="R515">
        <v>16000</v>
      </c>
      <c r="S515" t="s">
        <v>337</v>
      </c>
      <c r="T515">
        <v>12000</v>
      </c>
      <c r="U515" t="s">
        <v>329</v>
      </c>
      <c r="V515">
        <v>10000</v>
      </c>
      <c r="W515">
        <v>2015</v>
      </c>
      <c r="X515">
        <v>1</v>
      </c>
      <c r="Y515" s="19"/>
      <c r="Z515" s="24"/>
      <c r="AA515" s="25"/>
      <c r="AB515" s="26"/>
      <c r="AC515" s="25"/>
      <c r="AD515" s="27"/>
      <c r="AE515" s="27"/>
      <c r="AF515" s="27"/>
      <c r="AG515" s="25"/>
      <c r="AH515" s="25"/>
      <c r="AI515" s="25"/>
      <c r="AJ515" s="28"/>
      <c r="AK515" s="25"/>
      <c r="AL515" s="25"/>
      <c r="AM515" s="29"/>
      <c r="AN515" s="29"/>
      <c r="AO515" s="30"/>
      <c r="AP515" s="30"/>
      <c r="AQ515" s="31"/>
      <c r="AR515" s="28"/>
      <c r="AS515" s="28"/>
      <c r="AT515" t="s">
        <v>157</v>
      </c>
      <c r="AU515">
        <v>3</v>
      </c>
      <c r="AV515" t="s">
        <v>409</v>
      </c>
      <c r="AW515" t="s">
        <v>1006</v>
      </c>
      <c r="AX515" t="s">
        <v>1091</v>
      </c>
      <c r="AY515" s="19" t="s">
        <v>398</v>
      </c>
      <c r="AZ515" s="19" t="s">
        <v>398</v>
      </c>
      <c r="BA515" t="s">
        <v>408</v>
      </c>
      <c r="BB515" s="22">
        <v>42316</v>
      </c>
      <c r="BC515" s="18" t="s">
        <v>163</v>
      </c>
      <c r="BD515" t="s">
        <v>161</v>
      </c>
      <c r="BE515">
        <v>23</v>
      </c>
      <c r="BF515">
        <v>20</v>
      </c>
      <c r="BG515">
        <v>2.2799999999999998</v>
      </c>
      <c r="BH515">
        <v>2.36</v>
      </c>
      <c r="BI515">
        <v>0.76</v>
      </c>
      <c r="BJ515">
        <v>0.41499999999999998</v>
      </c>
      <c r="BK515">
        <v>7.8E-2</v>
      </c>
      <c r="BL515">
        <v>10.1</v>
      </c>
      <c r="BM515">
        <f t="shared" si="39"/>
        <v>84.178498985801212</v>
      </c>
      <c r="BN515">
        <v>0.21099999999999999</v>
      </c>
      <c r="BO515">
        <v>19</v>
      </c>
      <c r="BP515">
        <f t="shared" si="38"/>
        <v>2334.5943867743172</v>
      </c>
      <c r="BQ515">
        <f t="shared" si="42"/>
        <v>1215.9999999999998</v>
      </c>
      <c r="BR515">
        <f t="shared" si="40"/>
        <v>2.3345943867743171</v>
      </c>
      <c r="BS515">
        <f t="shared" si="40"/>
        <v>1.2159999999999997</v>
      </c>
      <c r="BT515">
        <f t="shared" si="41"/>
        <v>3.5505943867743168</v>
      </c>
      <c r="BU515">
        <v>2.5132178669097538</v>
      </c>
      <c r="BV515">
        <v>0.30703848524725125</v>
      </c>
      <c r="BW515">
        <v>1.6719827966178016</v>
      </c>
      <c r="BX515">
        <v>0.43268295333994206</v>
      </c>
      <c r="BY515">
        <v>0.26651460459956511</v>
      </c>
      <c r="BZ515">
        <v>0.12076479473233492</v>
      </c>
      <c r="CA515">
        <v>6.2576992091080088</v>
      </c>
      <c r="CB515">
        <v>137.68384310748934</v>
      </c>
      <c r="CC515">
        <v>51.972730356047812</v>
      </c>
      <c r="CD515">
        <v>18.48882021812436</v>
      </c>
      <c r="CE515">
        <v>3.6759427738561739</v>
      </c>
      <c r="CF515" s="25">
        <v>1.0373878364905285</v>
      </c>
      <c r="CG515" s="25">
        <v>0.17437686939182453</v>
      </c>
      <c r="CH515" s="25">
        <v>1.0285840626012432</v>
      </c>
      <c r="CI515" s="25">
        <v>0.22296257871519692</v>
      </c>
      <c r="CJ515" s="25">
        <v>0.14262269295730312</v>
      </c>
      <c r="CK515" s="25">
        <v>9.2442577758960454</v>
      </c>
      <c r="CL515" s="25">
        <v>55.963224653425485</v>
      </c>
      <c r="CM515" s="25">
        <v>3.8697317542430842</v>
      </c>
      <c r="CN515" s="25">
        <v>105.70704567915205</v>
      </c>
      <c r="CO515" s="25">
        <v>16.806783380261948</v>
      </c>
      <c r="CP515" s="25">
        <v>1.3489065606361832</v>
      </c>
      <c r="CQ515" s="25">
        <v>0.28961232604373766</v>
      </c>
      <c r="CR515" s="25">
        <v>0.40536857195913123</v>
      </c>
      <c r="CS515" s="25">
        <v>0.13305008737059129</v>
      </c>
      <c r="CT515" s="25">
        <v>8.2517052147775022E-2</v>
      </c>
      <c r="CU515" s="25">
        <v>7.5917523817114594</v>
      </c>
      <c r="CV515" s="25">
        <v>9.5489475722027048</v>
      </c>
      <c r="CW515" s="25">
        <v>1.9110958223445109</v>
      </c>
      <c r="CX515" s="25">
        <v>37.116789541029398</v>
      </c>
      <c r="CY515" s="25">
        <v>27.812368291242667</v>
      </c>
    </row>
    <row r="516" spans="1:103">
      <c r="A516" t="s">
        <v>177</v>
      </c>
      <c r="B516" t="s">
        <v>1090</v>
      </c>
      <c r="C516" t="s">
        <v>166</v>
      </c>
      <c r="D516" t="s">
        <v>176</v>
      </c>
      <c r="E516" t="s">
        <v>960</v>
      </c>
      <c r="F516" t="s">
        <v>227</v>
      </c>
      <c r="G516" t="s">
        <v>316</v>
      </c>
      <c r="H516">
        <v>11.687860000000001</v>
      </c>
      <c r="I516">
        <v>8.5347399999999993</v>
      </c>
      <c r="J516" t="s">
        <v>579</v>
      </c>
      <c r="K516" t="s">
        <v>146</v>
      </c>
      <c r="L516" s="18">
        <v>2.5</v>
      </c>
      <c r="M516" t="s">
        <v>380</v>
      </c>
      <c r="N516" t="s">
        <v>373</v>
      </c>
      <c r="O516">
        <v>1500</v>
      </c>
      <c r="P516" t="s">
        <v>159</v>
      </c>
      <c r="Q516">
        <v>600</v>
      </c>
      <c r="R516">
        <v>16000</v>
      </c>
      <c r="S516" t="s">
        <v>337</v>
      </c>
      <c r="T516">
        <v>12000</v>
      </c>
      <c r="U516" t="s">
        <v>329</v>
      </c>
      <c r="V516">
        <v>10000</v>
      </c>
      <c r="W516">
        <v>2015</v>
      </c>
      <c r="X516">
        <v>1</v>
      </c>
      <c r="Y516" s="19"/>
      <c r="Z516" s="24"/>
      <c r="AA516" s="25"/>
      <c r="AB516" s="26"/>
      <c r="AC516" s="25"/>
      <c r="AD516" s="27"/>
      <c r="AE516" s="27"/>
      <c r="AF516" s="27"/>
      <c r="AG516" s="25"/>
      <c r="AH516" s="25"/>
      <c r="AI516" s="25"/>
      <c r="AJ516" s="28"/>
      <c r="AK516" s="25"/>
      <c r="AL516" s="25"/>
      <c r="AM516" s="29"/>
      <c r="AN516" s="29"/>
      <c r="AO516" s="30"/>
      <c r="AP516" s="30"/>
      <c r="AQ516" s="31"/>
      <c r="AR516" s="28"/>
      <c r="AS516" s="28"/>
      <c r="AT516" t="s">
        <v>158</v>
      </c>
      <c r="AU516">
        <v>4</v>
      </c>
      <c r="AV516" t="s">
        <v>409</v>
      </c>
      <c r="AW516" t="s">
        <v>1006</v>
      </c>
      <c r="AX516" t="s">
        <v>1091</v>
      </c>
      <c r="AY516" s="19" t="s">
        <v>398</v>
      </c>
      <c r="AZ516" s="19" t="s">
        <v>398</v>
      </c>
      <c r="BA516" t="s">
        <v>408</v>
      </c>
      <c r="BB516" s="22">
        <v>42316</v>
      </c>
      <c r="BC516" s="18" t="s">
        <v>163</v>
      </c>
      <c r="BD516" t="s">
        <v>161</v>
      </c>
      <c r="BE516">
        <v>33</v>
      </c>
      <c r="BF516">
        <v>26</v>
      </c>
      <c r="BG516">
        <v>3.14</v>
      </c>
      <c r="BH516">
        <v>2.1800000000000002</v>
      </c>
      <c r="BI516">
        <v>0.36</v>
      </c>
      <c r="BJ516">
        <v>0.35699999999999998</v>
      </c>
      <c r="BK516">
        <v>7.9000000000000001E-2</v>
      </c>
      <c r="BL516">
        <v>10.4</v>
      </c>
      <c r="BM516">
        <f t="shared" si="39"/>
        <v>81.880733944954116</v>
      </c>
      <c r="BN516">
        <v>0.20399999999999999</v>
      </c>
      <c r="BO516">
        <v>25</v>
      </c>
      <c r="BP516">
        <f t="shared" si="38"/>
        <v>2090.6666666666665</v>
      </c>
      <c r="BQ516">
        <f t="shared" si="42"/>
        <v>1674.6666666666667</v>
      </c>
      <c r="BR516">
        <f t="shared" si="40"/>
        <v>2.0906666666666665</v>
      </c>
      <c r="BS516">
        <f t="shared" si="40"/>
        <v>1.6746666666666667</v>
      </c>
      <c r="BT516">
        <f t="shared" si="41"/>
        <v>3.7653333333333334</v>
      </c>
      <c r="BU516">
        <v>2.0115384615384615</v>
      </c>
      <c r="BV516">
        <v>0.31574524036749069</v>
      </c>
      <c r="BW516">
        <v>0.90389320905087944</v>
      </c>
      <c r="BX516">
        <v>0.52225508705306078</v>
      </c>
      <c r="BY516">
        <v>0.32585709506310861</v>
      </c>
      <c r="BZ516">
        <v>6.908006758798288E-2</v>
      </c>
      <c r="CA516">
        <v>4.6337210301276457</v>
      </c>
      <c r="CB516">
        <v>197.28754378371812</v>
      </c>
      <c r="CC516">
        <v>81.672224493238801</v>
      </c>
      <c r="CD516">
        <v>13.449301987542437</v>
      </c>
      <c r="CE516">
        <v>2.8986340839313267</v>
      </c>
      <c r="CF516" s="25">
        <v>1.3136407300672432</v>
      </c>
      <c r="CG516" s="25">
        <v>0.14697406340057639</v>
      </c>
      <c r="CH516" s="25">
        <v>1.3203000990956975</v>
      </c>
      <c r="CI516" s="25">
        <v>0.32560253624858543</v>
      </c>
      <c r="CJ516" s="25">
        <v>0.1905763854956091</v>
      </c>
      <c r="CK516" s="25">
        <v>9.6407461682394011</v>
      </c>
      <c r="CL516" s="25">
        <v>66.90519634463466</v>
      </c>
      <c r="CM516" s="25">
        <v>7.9400637486867742</v>
      </c>
      <c r="CN516" s="25">
        <v>134.388612991656</v>
      </c>
      <c r="CO516" s="25">
        <v>31.742400359538532</v>
      </c>
      <c r="CP516" s="25">
        <v>1.3883632923368023</v>
      </c>
      <c r="CQ516" s="25">
        <v>0.22057710501419112</v>
      </c>
      <c r="CR516" s="25">
        <v>0.33197150403627423</v>
      </c>
      <c r="CS516" s="25">
        <v>9.8668461016770445E-2</v>
      </c>
      <c r="CT516" s="25">
        <v>7.6068412839236862E-2</v>
      </c>
      <c r="CU516" s="25">
        <v>7.8839054585292034</v>
      </c>
      <c r="CV516" s="25">
        <v>5.5107877040239401</v>
      </c>
      <c r="CW516" s="25">
        <v>2.9149419926543243</v>
      </c>
      <c r="CX516" s="25">
        <v>57.274127659606748</v>
      </c>
      <c r="CY516" s="25">
        <v>21.552704569062286</v>
      </c>
    </row>
    <row r="517" spans="1:103">
      <c r="A517" t="s">
        <v>177</v>
      </c>
      <c r="B517" t="s">
        <v>1090</v>
      </c>
      <c r="C517" t="s">
        <v>166</v>
      </c>
      <c r="D517" t="s">
        <v>176</v>
      </c>
      <c r="E517" t="s">
        <v>960</v>
      </c>
      <c r="F517" t="s">
        <v>227</v>
      </c>
      <c r="G517" t="s">
        <v>316</v>
      </c>
      <c r="H517">
        <v>11.687860000000001</v>
      </c>
      <c r="I517">
        <v>8.5347399999999993</v>
      </c>
      <c r="J517" t="s">
        <v>579</v>
      </c>
      <c r="K517" t="s">
        <v>146</v>
      </c>
      <c r="L517" s="18">
        <v>2.5</v>
      </c>
      <c r="M517" t="s">
        <v>380</v>
      </c>
      <c r="N517" t="s">
        <v>373</v>
      </c>
      <c r="O517">
        <v>1500</v>
      </c>
      <c r="P517" t="s">
        <v>159</v>
      </c>
      <c r="Q517">
        <v>600</v>
      </c>
      <c r="R517">
        <v>16000</v>
      </c>
      <c r="S517" t="s">
        <v>337</v>
      </c>
      <c r="T517">
        <v>12000</v>
      </c>
      <c r="U517" t="s">
        <v>329</v>
      </c>
      <c r="V517">
        <v>10000</v>
      </c>
      <c r="W517">
        <v>2015</v>
      </c>
      <c r="X517">
        <v>1</v>
      </c>
      <c r="Y517" s="19"/>
      <c r="Z517" s="24"/>
      <c r="AA517" s="25"/>
      <c r="AB517" s="26"/>
      <c r="AC517" s="25"/>
      <c r="AD517" s="27"/>
      <c r="AE517" s="27"/>
      <c r="AF517" s="27"/>
      <c r="AG517" s="25"/>
      <c r="AH517" s="25"/>
      <c r="AI517" s="25"/>
      <c r="AJ517" s="28"/>
      <c r="AK517" s="25"/>
      <c r="AL517" s="25"/>
      <c r="AM517" s="29"/>
      <c r="AN517" s="29"/>
      <c r="AO517" s="30"/>
      <c r="AP517" s="30"/>
      <c r="AQ517" s="31"/>
      <c r="AR517" s="28"/>
      <c r="AS517" s="28"/>
      <c r="AT517" t="s">
        <v>159</v>
      </c>
      <c r="AU517">
        <v>5</v>
      </c>
      <c r="AV517" t="s">
        <v>409</v>
      </c>
      <c r="AW517" t="s">
        <v>1006</v>
      </c>
      <c r="AX517" t="s">
        <v>1091</v>
      </c>
      <c r="AY517" s="19" t="s">
        <v>398</v>
      </c>
      <c r="AZ517" s="19" t="s">
        <v>398</v>
      </c>
      <c r="BA517" t="s">
        <v>408</v>
      </c>
      <c r="BB517" s="22">
        <v>42316</v>
      </c>
      <c r="BC517" s="18" t="s">
        <v>163</v>
      </c>
      <c r="BD517" t="s">
        <v>161</v>
      </c>
      <c r="BE517">
        <v>20</v>
      </c>
      <c r="BF517">
        <v>15</v>
      </c>
      <c r="BG517">
        <v>3.04</v>
      </c>
      <c r="BH517">
        <v>1.26</v>
      </c>
      <c r="BI517">
        <v>0.28000000000000003</v>
      </c>
      <c r="BJ517">
        <v>0.20799999999999999</v>
      </c>
      <c r="BK517">
        <v>6.5000000000000002E-2</v>
      </c>
      <c r="BL517">
        <v>9.9</v>
      </c>
      <c r="BM517">
        <f t="shared" si="39"/>
        <v>76.19047619047619</v>
      </c>
      <c r="BN517">
        <v>0.16</v>
      </c>
      <c r="BO517">
        <v>23</v>
      </c>
      <c r="BP517">
        <f t="shared" si="38"/>
        <v>1130.6666666666665</v>
      </c>
      <c r="BQ517">
        <f t="shared" si="42"/>
        <v>1621.3333333333333</v>
      </c>
      <c r="BR517">
        <f t="shared" si="40"/>
        <v>1.1306666666666665</v>
      </c>
      <c r="BS517">
        <f t="shared" si="40"/>
        <v>1.6213333333333333</v>
      </c>
      <c r="BT517">
        <f t="shared" si="41"/>
        <v>2.7519999999999998</v>
      </c>
      <c r="BU517">
        <v>1.89961759082218</v>
      </c>
      <c r="BV517">
        <v>0.26905422922844968</v>
      </c>
      <c r="BW517">
        <v>2.2613842805284938</v>
      </c>
      <c r="BX517">
        <v>0.47380564819378901</v>
      </c>
      <c r="BY517">
        <v>0.23833334608676476</v>
      </c>
      <c r="BZ517">
        <v>0.10403423770933648</v>
      </c>
      <c r="CA517">
        <v>4.5111664206877036</v>
      </c>
      <c r="CB517">
        <v>118.3270558476396</v>
      </c>
      <c r="CC517">
        <v>49.713415220620519</v>
      </c>
      <c r="CD517">
        <v>14.628977822146533</v>
      </c>
      <c r="CE517">
        <v>34.110046985729461</v>
      </c>
      <c r="CF517" s="25"/>
      <c r="CG517" s="25"/>
      <c r="CH517" s="25"/>
      <c r="CI517" s="25"/>
      <c r="CJ517" s="25"/>
      <c r="CK517" s="25"/>
      <c r="CL517" s="25"/>
      <c r="CM517" s="25"/>
      <c r="CN517" s="25"/>
      <c r="CO517" s="25"/>
      <c r="CP517" s="25">
        <v>1.5068762278978389</v>
      </c>
      <c r="CQ517" s="25">
        <v>0.24877210216110024</v>
      </c>
      <c r="CR517" s="25">
        <v>0.3586723417229592</v>
      </c>
      <c r="CS517" s="25">
        <v>0.13733564518976296</v>
      </c>
      <c r="CT517" s="25">
        <v>8.5174935393367374E-2</v>
      </c>
      <c r="CU517" s="25">
        <v>5.1496766986670188</v>
      </c>
      <c r="CV517" s="25">
        <v>5.380149775868559</v>
      </c>
      <c r="CW517" s="25">
        <v>2.8458408036654217</v>
      </c>
      <c r="CX517" s="25">
        <v>65.442205801373703</v>
      </c>
      <c r="CY517" s="25">
        <v>23.223081901214023</v>
      </c>
    </row>
    <row r="518" spans="1:103">
      <c r="A518" t="s">
        <v>177</v>
      </c>
      <c r="B518" t="s">
        <v>1090</v>
      </c>
      <c r="C518" t="s">
        <v>166</v>
      </c>
      <c r="D518" t="s">
        <v>176</v>
      </c>
      <c r="E518" t="s">
        <v>960</v>
      </c>
      <c r="F518" t="s">
        <v>227</v>
      </c>
      <c r="G518" t="s">
        <v>316</v>
      </c>
      <c r="H518">
        <v>11.687860000000001</v>
      </c>
      <c r="I518">
        <v>8.5347399999999993</v>
      </c>
      <c r="J518" t="s">
        <v>579</v>
      </c>
      <c r="K518" t="s">
        <v>146</v>
      </c>
      <c r="L518" s="18">
        <v>2.5</v>
      </c>
      <c r="M518" t="s">
        <v>380</v>
      </c>
      <c r="N518" t="s">
        <v>373</v>
      </c>
      <c r="O518">
        <v>1500</v>
      </c>
      <c r="P518" t="s">
        <v>159</v>
      </c>
      <c r="Q518">
        <v>600</v>
      </c>
      <c r="R518">
        <v>16000</v>
      </c>
      <c r="S518" t="s">
        <v>337</v>
      </c>
      <c r="T518">
        <v>12000</v>
      </c>
      <c r="U518" t="s">
        <v>329</v>
      </c>
      <c r="V518">
        <v>10000</v>
      </c>
      <c r="W518">
        <v>2015</v>
      </c>
      <c r="X518">
        <v>1</v>
      </c>
      <c r="Y518" s="19"/>
      <c r="Z518" s="24"/>
      <c r="AA518" s="25"/>
      <c r="AB518" s="26"/>
      <c r="AC518" s="25"/>
      <c r="AD518" s="27"/>
      <c r="AE518" s="27"/>
      <c r="AF518" s="27"/>
      <c r="AG518" s="25"/>
      <c r="AH518" s="25"/>
      <c r="AI518" s="25"/>
      <c r="AJ518" s="28"/>
      <c r="AK518" s="25"/>
      <c r="AL518" s="25"/>
      <c r="AM518" s="29"/>
      <c r="AN518" s="29"/>
      <c r="AO518" s="30"/>
      <c r="AP518" s="30"/>
      <c r="AQ518" s="31"/>
      <c r="AR518" s="28"/>
      <c r="AS518" s="28"/>
      <c r="AT518" t="s">
        <v>160</v>
      </c>
      <c r="AU518">
        <v>6</v>
      </c>
      <c r="AV518" t="s">
        <v>409</v>
      </c>
      <c r="AW518" t="s">
        <v>1006</v>
      </c>
      <c r="AX518" t="s">
        <v>1091</v>
      </c>
      <c r="AY518" s="19" t="s">
        <v>398</v>
      </c>
      <c r="AZ518" s="19" t="s">
        <v>398</v>
      </c>
      <c r="BA518" t="s">
        <v>408</v>
      </c>
      <c r="BB518" s="22">
        <v>42316</v>
      </c>
      <c r="BC518" s="18" t="s">
        <v>163</v>
      </c>
      <c r="BD518" t="s">
        <v>161</v>
      </c>
      <c r="BE518">
        <v>44</v>
      </c>
      <c r="BF518">
        <v>30</v>
      </c>
      <c r="BG518">
        <v>5.56</v>
      </c>
      <c r="BH518">
        <v>3.78</v>
      </c>
      <c r="BI518">
        <v>0.52</v>
      </c>
      <c r="BJ518">
        <v>0.20499999999999999</v>
      </c>
      <c r="BK518">
        <v>4.7E-2</v>
      </c>
      <c r="BL518">
        <v>10.6</v>
      </c>
      <c r="BM518">
        <f t="shared" si="39"/>
        <v>81.349206349206355</v>
      </c>
      <c r="BN518">
        <v>0.14599999999999999</v>
      </c>
      <c r="BO518">
        <v>21</v>
      </c>
      <c r="BP518">
        <f t="shared" si="38"/>
        <v>3593.5294117647063</v>
      </c>
      <c r="BQ518">
        <f t="shared" si="42"/>
        <v>2965.333333333333</v>
      </c>
      <c r="BR518">
        <f t="shared" si="40"/>
        <v>3.5935294117647065</v>
      </c>
      <c r="BS518">
        <f t="shared" si="40"/>
        <v>2.9653333333333332</v>
      </c>
      <c r="BT518">
        <f t="shared" si="41"/>
        <v>6.5588627450980397</v>
      </c>
      <c r="CF518" s="25">
        <v>0.99533582089552242</v>
      </c>
      <c r="CG518" s="25">
        <v>0.13917910447761192</v>
      </c>
      <c r="CH518" s="25">
        <v>0.73009833714567329</v>
      </c>
      <c r="CI518" s="25">
        <v>0.35765303520304137</v>
      </c>
      <c r="CJ518" s="25">
        <v>0.19066862349571925</v>
      </c>
      <c r="CK518" s="25">
        <v>6.8221716486996664</v>
      </c>
      <c r="CL518" s="25">
        <v>55.152163426564243</v>
      </c>
      <c r="CM518" s="25">
        <v>3.8136486853410103</v>
      </c>
      <c r="CN518" s="25">
        <v>104.17505950988897</v>
      </c>
      <c r="CO518" s="25">
        <v>20.344174432073991</v>
      </c>
      <c r="CP518" s="25">
        <v>1.5672811059907834</v>
      </c>
      <c r="CQ518" s="25">
        <v>0.28691244239631336</v>
      </c>
      <c r="CR518" s="25">
        <v>0.29907460829078075</v>
      </c>
      <c r="CS518" s="25">
        <v>9.9432222688888655E-2</v>
      </c>
      <c r="CT518" s="25">
        <v>8.5766199538283072E-2</v>
      </c>
      <c r="CU518" s="25">
        <v>4.1492598404421388</v>
      </c>
      <c r="CV518" s="25">
        <v>9.7242880487146159</v>
      </c>
      <c r="CW518" s="25">
        <v>2.9192818566632388</v>
      </c>
      <c r="CX518" s="25">
        <v>28.008915351687978</v>
      </c>
      <c r="CY518" s="25">
        <v>28.323066865325035</v>
      </c>
    </row>
    <row r="519" spans="1:103">
      <c r="A519" t="s">
        <v>177</v>
      </c>
      <c r="B519" t="s">
        <v>1090</v>
      </c>
      <c r="C519" t="s">
        <v>166</v>
      </c>
      <c r="D519" t="s">
        <v>176</v>
      </c>
      <c r="E519" t="s">
        <v>960</v>
      </c>
      <c r="F519" t="s">
        <v>227</v>
      </c>
      <c r="G519" t="s">
        <v>317</v>
      </c>
      <c r="H519">
        <v>11.68655</v>
      </c>
      <c r="I519">
        <v>8.5333600000000001</v>
      </c>
      <c r="J519">
        <v>490</v>
      </c>
      <c r="K519" t="s">
        <v>147</v>
      </c>
      <c r="L519" s="18">
        <v>2</v>
      </c>
      <c r="M519" t="s">
        <v>381</v>
      </c>
      <c r="N519" t="s">
        <v>373</v>
      </c>
      <c r="O519">
        <v>1300</v>
      </c>
      <c r="P519" t="s">
        <v>159</v>
      </c>
      <c r="Q519">
        <v>400</v>
      </c>
      <c r="R519">
        <v>14000</v>
      </c>
      <c r="S519" t="s">
        <v>337</v>
      </c>
      <c r="T519">
        <v>12000</v>
      </c>
      <c r="U519" t="s">
        <v>334</v>
      </c>
      <c r="V519">
        <v>12800</v>
      </c>
      <c r="W519">
        <v>2015</v>
      </c>
      <c r="X519">
        <v>1</v>
      </c>
      <c r="Y519" s="19" t="s">
        <v>398</v>
      </c>
      <c r="Z519" s="24">
        <v>5.9</v>
      </c>
      <c r="AA519" s="25">
        <v>0.43577658406041736</v>
      </c>
      <c r="AB519" s="26">
        <v>2.9649544439928632E-2</v>
      </c>
      <c r="AC519" s="25">
        <v>1.64856</v>
      </c>
      <c r="AD519" s="27">
        <v>64.8</v>
      </c>
      <c r="AE519" s="27">
        <v>19.200000000000003</v>
      </c>
      <c r="AF519" s="27">
        <v>16</v>
      </c>
      <c r="AG519" s="25">
        <v>1.1255642761060967</v>
      </c>
      <c r="AH519" s="25">
        <v>0.4325386063420863</v>
      </c>
      <c r="AI519" s="25">
        <v>7.4603934227218824E-2</v>
      </c>
      <c r="AJ519" s="28">
        <v>4.8324756449170531E-2</v>
      </c>
      <c r="AK519" s="25">
        <v>0</v>
      </c>
      <c r="AL519" s="25">
        <f t="shared" si="32"/>
        <v>1.6810315731245722</v>
      </c>
      <c r="AM519" s="29">
        <v>3.2847719585688924</v>
      </c>
      <c r="AN519" s="29">
        <v>1.6290387995133151</v>
      </c>
      <c r="AO519" s="30">
        <v>22.183146227025297</v>
      </c>
      <c r="AP519" s="30">
        <v>263.68121249625909</v>
      </c>
      <c r="AQ519" s="31">
        <v>1.7143588178679023</v>
      </c>
      <c r="AR519" s="28">
        <v>8.3807099999999995E-3</v>
      </c>
      <c r="AS519" s="28">
        <v>5.2673500000000004</v>
      </c>
      <c r="AT519" t="s">
        <v>155</v>
      </c>
      <c r="AU519">
        <v>1</v>
      </c>
      <c r="AV519" t="s">
        <v>409</v>
      </c>
      <c r="AW519" t="s">
        <v>1006</v>
      </c>
      <c r="AX519" t="s">
        <v>1091</v>
      </c>
      <c r="AY519" s="19" t="s">
        <v>398</v>
      </c>
      <c r="AZ519" s="19" t="s">
        <v>398</v>
      </c>
      <c r="BA519" t="s">
        <v>408</v>
      </c>
      <c r="BB519" s="22">
        <v>42316</v>
      </c>
      <c r="BC519" s="18" t="s">
        <v>163</v>
      </c>
      <c r="BD519" t="s">
        <v>161</v>
      </c>
      <c r="BE519">
        <v>43</v>
      </c>
      <c r="BF519">
        <v>20</v>
      </c>
      <c r="BG519">
        <v>1.94</v>
      </c>
      <c r="BH519">
        <v>0.76</v>
      </c>
      <c r="BI519">
        <v>0.24</v>
      </c>
      <c r="BJ519">
        <v>0.16400000000000001</v>
      </c>
      <c r="BK519">
        <v>3.5999999999999997E-2</v>
      </c>
      <c r="BL519">
        <v>9.3000000000000007</v>
      </c>
      <c r="BM519">
        <f t="shared" si="39"/>
        <v>82</v>
      </c>
      <c r="BN519">
        <v>0.10299999999999999</v>
      </c>
      <c r="BO519">
        <v>19</v>
      </c>
      <c r="BP519">
        <f t="shared" si="38"/>
        <v>738.87895424836597</v>
      </c>
      <c r="BQ519">
        <f t="shared" si="42"/>
        <v>1034.6666666666665</v>
      </c>
      <c r="BR519">
        <f t="shared" si="40"/>
        <v>0.73887895424836603</v>
      </c>
      <c r="BS519">
        <f t="shared" si="40"/>
        <v>1.0346666666666666</v>
      </c>
      <c r="BT519">
        <f t="shared" si="41"/>
        <v>1.7735456209150327</v>
      </c>
      <c r="BU519">
        <v>1.3455083909180652</v>
      </c>
      <c r="BV519">
        <v>0.33364509503238593</v>
      </c>
      <c r="BW519">
        <v>1.720369357457892</v>
      </c>
      <c r="BX519">
        <v>0.36051450730624029</v>
      </c>
      <c r="BY519">
        <v>0.20456612599144455</v>
      </c>
      <c r="BZ519">
        <v>9.6870399395253215E-2</v>
      </c>
      <c r="CA519">
        <v>4.0943728400324888</v>
      </c>
      <c r="CB519">
        <v>128.2426028980899</v>
      </c>
      <c r="CC519">
        <v>22.783574879233278</v>
      </c>
      <c r="CD519">
        <v>14.142212007079184</v>
      </c>
      <c r="CE519">
        <v>2.5007049910258057</v>
      </c>
      <c r="CF519" s="25">
        <v>0.62316715542521994</v>
      </c>
      <c r="CG519" s="25">
        <v>0.13176930596285438</v>
      </c>
      <c r="CH519" s="25">
        <v>1.1274593597139062</v>
      </c>
      <c r="CI519" s="25">
        <v>0.31138978527174777</v>
      </c>
      <c r="CJ519" s="25">
        <v>0.19573246781709547</v>
      </c>
      <c r="CK519" s="25">
        <v>15.266856323375364</v>
      </c>
      <c r="CL519" s="25">
        <v>61.870192899458118</v>
      </c>
      <c r="CM519" s="25">
        <v>3.883055965890748</v>
      </c>
      <c r="CN519" s="25">
        <v>267.30236304070007</v>
      </c>
      <c r="CO519" s="25">
        <v>20.714432402554429</v>
      </c>
      <c r="CP519" s="25">
        <v>1.2372400756143669</v>
      </c>
      <c r="CQ519" s="25">
        <v>0.22188090737240077</v>
      </c>
      <c r="CR519" s="25">
        <v>0.29180844592777749</v>
      </c>
      <c r="CS519" s="25">
        <v>0.17309892460166862</v>
      </c>
      <c r="CT519" s="25">
        <v>7.3331456483631957E-2</v>
      </c>
      <c r="CU519" s="25">
        <v>5.1573437111216096</v>
      </c>
      <c r="CV519" s="25">
        <v>13.624943534357596</v>
      </c>
      <c r="CW519" s="25">
        <v>1.9018276563777579</v>
      </c>
      <c r="CX519" s="25">
        <v>17.79841452588791</v>
      </c>
      <c r="CY519" s="25">
        <v>27.677487746668259</v>
      </c>
    </row>
    <row r="520" spans="1:103">
      <c r="A520" t="s">
        <v>177</v>
      </c>
      <c r="B520" t="s">
        <v>1090</v>
      </c>
      <c r="C520" t="s">
        <v>166</v>
      </c>
      <c r="D520" t="s">
        <v>176</v>
      </c>
      <c r="E520" t="s">
        <v>960</v>
      </c>
      <c r="F520" t="s">
        <v>227</v>
      </c>
      <c r="G520" t="s">
        <v>317</v>
      </c>
      <c r="H520">
        <v>11.68655</v>
      </c>
      <c r="I520">
        <v>8.5333600000000001</v>
      </c>
      <c r="J520">
        <v>490</v>
      </c>
      <c r="K520" t="s">
        <v>147</v>
      </c>
      <c r="L520" s="18">
        <v>2</v>
      </c>
      <c r="M520" t="s">
        <v>381</v>
      </c>
      <c r="N520" t="s">
        <v>373</v>
      </c>
      <c r="O520">
        <v>1300</v>
      </c>
      <c r="P520" t="s">
        <v>159</v>
      </c>
      <c r="Q520">
        <v>400</v>
      </c>
      <c r="R520">
        <v>14000</v>
      </c>
      <c r="S520" t="s">
        <v>337</v>
      </c>
      <c r="T520">
        <v>12000</v>
      </c>
      <c r="U520" t="s">
        <v>334</v>
      </c>
      <c r="V520">
        <v>12800</v>
      </c>
      <c r="W520">
        <v>2015</v>
      </c>
      <c r="X520">
        <v>1</v>
      </c>
      <c r="Y520" s="19"/>
      <c r="Z520" s="24"/>
      <c r="AA520" s="25"/>
      <c r="AB520" s="26"/>
      <c r="AC520" s="25"/>
      <c r="AD520" s="27"/>
      <c r="AE520" s="27"/>
      <c r="AF520" s="27"/>
      <c r="AG520" s="25"/>
      <c r="AH520" s="25"/>
      <c r="AI520" s="25"/>
      <c r="AJ520" s="28"/>
      <c r="AK520" s="25"/>
      <c r="AL520" s="25"/>
      <c r="AM520" s="29"/>
      <c r="AN520" s="29"/>
      <c r="AO520" s="30"/>
      <c r="AP520" s="30"/>
      <c r="AQ520" s="31"/>
      <c r="AR520" s="28"/>
      <c r="AS520" s="28"/>
      <c r="AT520" t="s">
        <v>156</v>
      </c>
      <c r="AU520">
        <v>2</v>
      </c>
      <c r="AV520" t="s">
        <v>409</v>
      </c>
      <c r="AW520" t="s">
        <v>1006</v>
      </c>
      <c r="AX520" t="s">
        <v>1091</v>
      </c>
      <c r="AY520" s="19" t="s">
        <v>398</v>
      </c>
      <c r="AZ520" s="19" t="s">
        <v>398</v>
      </c>
      <c r="BA520" t="s">
        <v>408</v>
      </c>
      <c r="BB520" s="22">
        <v>42316</v>
      </c>
      <c r="BC520" s="18" t="s">
        <v>163</v>
      </c>
      <c r="BD520" t="s">
        <v>161</v>
      </c>
      <c r="BE520">
        <v>23</v>
      </c>
      <c r="BF520">
        <v>6</v>
      </c>
      <c r="BG520">
        <v>0.44</v>
      </c>
      <c r="BH520">
        <v>0.14000000000000001</v>
      </c>
      <c r="BI520">
        <v>0.12</v>
      </c>
      <c r="BJ520">
        <v>0.13</v>
      </c>
      <c r="BK520">
        <v>2.3E-2</v>
      </c>
      <c r="BL520">
        <v>7.4</v>
      </c>
      <c r="BM520">
        <f t="shared" si="39"/>
        <v>84.967320261437919</v>
      </c>
      <c r="BN520">
        <v>7.1999999999999995E-2</v>
      </c>
      <c r="BO520">
        <v>16</v>
      </c>
      <c r="BP520">
        <f t="shared" si="38"/>
        <v>143.98906403520016</v>
      </c>
      <c r="BQ520">
        <f t="shared" si="42"/>
        <v>234.66666666666666</v>
      </c>
      <c r="BR520">
        <f t="shared" si="40"/>
        <v>0.14398906403520015</v>
      </c>
      <c r="BS520">
        <f t="shared" si="40"/>
        <v>0.23466666666666666</v>
      </c>
      <c r="BT520">
        <f t="shared" si="41"/>
        <v>0.37865573070186681</v>
      </c>
      <c r="BU520">
        <v>1.1717998075072185</v>
      </c>
      <c r="BV520">
        <v>0.42843420934926862</v>
      </c>
      <c r="BW520">
        <v>1.9975892271465689</v>
      </c>
      <c r="BX520">
        <v>0.31989221929381317</v>
      </c>
      <c r="BY520">
        <v>0.18266242802217725</v>
      </c>
      <c r="BZ520">
        <v>0.10546421177771488</v>
      </c>
      <c r="CA520">
        <v>4.2608359836332426</v>
      </c>
      <c r="CB520">
        <v>104.69486992205657</v>
      </c>
      <c r="CC520">
        <v>21.18712709918983</v>
      </c>
      <c r="CD520">
        <v>17.390699612663994</v>
      </c>
      <c r="CE520">
        <v>2.9554634586667627</v>
      </c>
      <c r="CF520" s="25">
        <v>0.56963249516441006</v>
      </c>
      <c r="CG520" s="25">
        <v>0.12625725338491298</v>
      </c>
      <c r="CH520" s="25">
        <v>1.1132974413624208</v>
      </c>
      <c r="CI520" s="25">
        <v>0.33289577374544271</v>
      </c>
      <c r="CJ520" s="25">
        <v>0.17548748794576874</v>
      </c>
      <c r="CK520" s="25">
        <v>8.916536576241624</v>
      </c>
      <c r="CL520" s="25">
        <v>74.210299489712099</v>
      </c>
      <c r="CM520" s="25">
        <v>3.9294438918147794</v>
      </c>
      <c r="CN520" s="25">
        <v>137.39881089341037</v>
      </c>
      <c r="CO520" s="25">
        <v>14.450811640013949</v>
      </c>
      <c r="CP520" s="25">
        <v>1.2865384615384616</v>
      </c>
      <c r="CQ520" s="25">
        <v>0.25201923076923083</v>
      </c>
      <c r="CR520" s="25">
        <v>0.29979981345152462</v>
      </c>
      <c r="CS520" s="25">
        <v>0.20391823837836792</v>
      </c>
      <c r="CT520" s="25">
        <v>7.424840262958203E-2</v>
      </c>
      <c r="CU520" s="25">
        <v>6.7946642281113387</v>
      </c>
      <c r="CV520" s="25">
        <v>5.3931957258585408</v>
      </c>
      <c r="CW520" s="25">
        <v>1.9018276563777579</v>
      </c>
      <c r="CX520" s="25">
        <v>27.370496815543781</v>
      </c>
      <c r="CY520" s="25">
        <v>23.279393932982245</v>
      </c>
    </row>
    <row r="521" spans="1:103">
      <c r="A521" t="s">
        <v>177</v>
      </c>
      <c r="B521" t="s">
        <v>1090</v>
      </c>
      <c r="C521" t="s">
        <v>166</v>
      </c>
      <c r="D521" t="s">
        <v>176</v>
      </c>
      <c r="E521" t="s">
        <v>960</v>
      </c>
      <c r="F521" t="s">
        <v>227</v>
      </c>
      <c r="G521" t="s">
        <v>317</v>
      </c>
      <c r="H521">
        <v>11.68655</v>
      </c>
      <c r="I521">
        <v>8.5333600000000001</v>
      </c>
      <c r="J521">
        <v>490</v>
      </c>
      <c r="K521" t="s">
        <v>147</v>
      </c>
      <c r="L521" s="18">
        <v>2</v>
      </c>
      <c r="M521" t="s">
        <v>381</v>
      </c>
      <c r="N521" t="s">
        <v>373</v>
      </c>
      <c r="O521">
        <v>1300</v>
      </c>
      <c r="P521" t="s">
        <v>159</v>
      </c>
      <c r="Q521">
        <v>400</v>
      </c>
      <c r="R521">
        <v>14000</v>
      </c>
      <c r="S521" t="s">
        <v>337</v>
      </c>
      <c r="T521">
        <v>12000</v>
      </c>
      <c r="U521" t="s">
        <v>334</v>
      </c>
      <c r="V521">
        <v>12800</v>
      </c>
      <c r="W521">
        <v>2015</v>
      </c>
      <c r="X521">
        <v>1</v>
      </c>
      <c r="Y521" s="19"/>
      <c r="Z521" s="24"/>
      <c r="AA521" s="25"/>
      <c r="AB521" s="26"/>
      <c r="AC521" s="25"/>
      <c r="AD521" s="27"/>
      <c r="AE521" s="27"/>
      <c r="AF521" s="27"/>
      <c r="AG521" s="25"/>
      <c r="AH521" s="25"/>
      <c r="AI521" s="25"/>
      <c r="AJ521" s="28"/>
      <c r="AK521" s="25"/>
      <c r="AL521" s="25"/>
      <c r="AM521" s="29"/>
      <c r="AN521" s="29"/>
      <c r="AO521" s="30"/>
      <c r="AP521" s="30"/>
      <c r="AQ521" s="31"/>
      <c r="AR521" s="28"/>
      <c r="AS521" s="28"/>
      <c r="AT521" t="s">
        <v>157</v>
      </c>
      <c r="AU521">
        <v>3</v>
      </c>
      <c r="AV521" t="s">
        <v>409</v>
      </c>
      <c r="AW521" t="s">
        <v>1006</v>
      </c>
      <c r="AX521" t="s">
        <v>1091</v>
      </c>
      <c r="AY521" s="19" t="s">
        <v>398</v>
      </c>
      <c r="AZ521" s="19" t="s">
        <v>398</v>
      </c>
      <c r="BA521" t="s">
        <v>408</v>
      </c>
      <c r="BB521" s="22">
        <v>42316</v>
      </c>
      <c r="BC521" s="18" t="s">
        <v>163</v>
      </c>
      <c r="BD521" t="s">
        <v>161</v>
      </c>
      <c r="BE521">
        <v>31</v>
      </c>
      <c r="BF521">
        <v>28</v>
      </c>
      <c r="BG521">
        <v>2.86</v>
      </c>
      <c r="BH521">
        <v>2.14</v>
      </c>
      <c r="BI521">
        <v>0.6</v>
      </c>
      <c r="BJ521">
        <v>0.41799999999999998</v>
      </c>
      <c r="BK521">
        <v>9.0999999999999998E-2</v>
      </c>
      <c r="BL521">
        <v>10.5</v>
      </c>
      <c r="BM521">
        <f t="shared" si="39"/>
        <v>82.121807465618858</v>
      </c>
      <c r="BN521">
        <v>0.27300000000000002</v>
      </c>
      <c r="BO521">
        <v>23</v>
      </c>
      <c r="BP521">
        <f t="shared" ref="BP521:BP584" si="43">(BH521*(BM521/100)*((100-BL521)/85))*(10000/9)</f>
        <v>2056.050952142481</v>
      </c>
      <c r="BQ521">
        <f t="shared" si="42"/>
        <v>1525.333333333333</v>
      </c>
      <c r="BR521">
        <f t="shared" si="40"/>
        <v>2.0560509521424812</v>
      </c>
      <c r="BS521">
        <f t="shared" si="40"/>
        <v>1.525333333333333</v>
      </c>
      <c r="BT521">
        <f t="shared" si="41"/>
        <v>3.5813842854758144</v>
      </c>
      <c r="BU521">
        <v>1.9224952741020793</v>
      </c>
      <c r="BV521">
        <v>0.38779957193277492</v>
      </c>
      <c r="BW521">
        <v>2.0643350046011757</v>
      </c>
      <c r="BX521">
        <v>0.49423893028156807</v>
      </c>
      <c r="BY521">
        <v>0.25744709014283068</v>
      </c>
      <c r="BZ521">
        <v>0.11225236224039718</v>
      </c>
      <c r="CA521">
        <v>5.2983578644220257</v>
      </c>
      <c r="CB521">
        <v>137.62210700227075</v>
      </c>
      <c r="CC521">
        <v>36.465878436345129</v>
      </c>
      <c r="CD521">
        <v>19.713366952770102</v>
      </c>
      <c r="CE521">
        <v>3.1745987473944215</v>
      </c>
      <c r="CF521" s="25">
        <v>1.1941612604263205</v>
      </c>
      <c r="CG521" s="25">
        <v>0.13350324374420761</v>
      </c>
      <c r="CH521" s="25">
        <v>1.2027378614726767</v>
      </c>
      <c r="CI521" s="25">
        <v>0.3406913568305312</v>
      </c>
      <c r="CJ521" s="25">
        <v>0.21591544804420579</v>
      </c>
      <c r="CK521" s="25">
        <v>30.394480462926381</v>
      </c>
      <c r="CL521" s="25">
        <v>60.823066810734211</v>
      </c>
      <c r="CM521" s="25">
        <v>3.8173369335860206</v>
      </c>
      <c r="CN521" s="25">
        <v>133.4788254762386</v>
      </c>
      <c r="CO521" s="25">
        <v>10.201069163736824</v>
      </c>
      <c r="CP521" s="25">
        <v>1.3508771929824563</v>
      </c>
      <c r="CQ521" s="25">
        <v>0.26652816251154199</v>
      </c>
      <c r="CR521" s="25">
        <v>0.61368460884763276</v>
      </c>
      <c r="CS521" s="25">
        <v>0.16915341080133961</v>
      </c>
      <c r="CT521" s="25">
        <v>9.3862141996407855E-2</v>
      </c>
      <c r="CU521" s="25">
        <v>9.4118139872002899</v>
      </c>
      <c r="CV521" s="25">
        <v>9.6858331281067471</v>
      </c>
      <c r="CW521" s="25">
        <v>2.9077374894594294</v>
      </c>
      <c r="CX521" s="25">
        <v>37.648864131582954</v>
      </c>
      <c r="CY521" s="25">
        <v>41.862829512896184</v>
      </c>
    </row>
    <row r="522" spans="1:103">
      <c r="A522" t="s">
        <v>177</v>
      </c>
      <c r="B522" t="s">
        <v>1090</v>
      </c>
      <c r="C522" t="s">
        <v>166</v>
      </c>
      <c r="D522" t="s">
        <v>176</v>
      </c>
      <c r="E522" t="s">
        <v>960</v>
      </c>
      <c r="F522" t="s">
        <v>227</v>
      </c>
      <c r="G522" t="s">
        <v>317</v>
      </c>
      <c r="H522">
        <v>11.68655</v>
      </c>
      <c r="I522">
        <v>8.5333600000000001</v>
      </c>
      <c r="J522">
        <v>490</v>
      </c>
      <c r="K522" t="s">
        <v>147</v>
      </c>
      <c r="L522" s="18">
        <v>2</v>
      </c>
      <c r="M522" t="s">
        <v>381</v>
      </c>
      <c r="N522" t="s">
        <v>373</v>
      </c>
      <c r="O522">
        <v>1300</v>
      </c>
      <c r="P522" t="s">
        <v>159</v>
      </c>
      <c r="Q522">
        <v>400</v>
      </c>
      <c r="R522">
        <v>14000</v>
      </c>
      <c r="S522" t="s">
        <v>337</v>
      </c>
      <c r="T522">
        <v>12000</v>
      </c>
      <c r="U522" t="s">
        <v>334</v>
      </c>
      <c r="V522">
        <v>12800</v>
      </c>
      <c r="W522">
        <v>2015</v>
      </c>
      <c r="X522">
        <v>1</v>
      </c>
      <c r="Y522" s="19"/>
      <c r="Z522" s="24"/>
      <c r="AA522" s="25"/>
      <c r="AB522" s="26"/>
      <c r="AC522" s="25"/>
      <c r="AD522" s="27"/>
      <c r="AE522" s="27"/>
      <c r="AF522" s="27"/>
      <c r="AG522" s="25"/>
      <c r="AH522" s="25"/>
      <c r="AI522" s="25"/>
      <c r="AJ522" s="28"/>
      <c r="AK522" s="25"/>
      <c r="AL522" s="25"/>
      <c r="AM522" s="29"/>
      <c r="AN522" s="29"/>
      <c r="AO522" s="30"/>
      <c r="AP522" s="30"/>
      <c r="AQ522" s="31"/>
      <c r="AR522" s="28"/>
      <c r="AS522" s="28"/>
      <c r="AT522" t="s">
        <v>158</v>
      </c>
      <c r="AU522">
        <v>4</v>
      </c>
      <c r="AV522" t="s">
        <v>409</v>
      </c>
      <c r="AW522" t="s">
        <v>1006</v>
      </c>
      <c r="AX522" t="s">
        <v>1091</v>
      </c>
      <c r="AY522" s="19" t="s">
        <v>398</v>
      </c>
      <c r="AZ522" s="19" t="s">
        <v>398</v>
      </c>
      <c r="BA522" t="s">
        <v>408</v>
      </c>
      <c r="BB522" s="22">
        <v>42316</v>
      </c>
      <c r="BC522" s="18" t="s">
        <v>163</v>
      </c>
      <c r="BD522" t="s">
        <v>161</v>
      </c>
      <c r="BE522">
        <v>39</v>
      </c>
      <c r="BF522">
        <v>32</v>
      </c>
      <c r="BG522">
        <v>7.56</v>
      </c>
      <c r="BH522">
        <v>5.52</v>
      </c>
      <c r="BI522">
        <v>0.88</v>
      </c>
      <c r="BJ522">
        <v>0.41499999999999998</v>
      </c>
      <c r="BK522">
        <v>0.09</v>
      </c>
      <c r="BL522">
        <v>10.1</v>
      </c>
      <c r="BM522">
        <f t="shared" si="39"/>
        <v>82.178217821782169</v>
      </c>
      <c r="BN522">
        <v>2.9000000000000001E-2</v>
      </c>
      <c r="BO522">
        <v>22</v>
      </c>
      <c r="BP522">
        <f t="shared" si="43"/>
        <v>5330.8204232187918</v>
      </c>
      <c r="BQ522">
        <f t="shared" si="42"/>
        <v>4031.9999999999995</v>
      </c>
      <c r="BR522">
        <f t="shared" si="40"/>
        <v>5.3308204232187917</v>
      </c>
      <c r="BS522">
        <f t="shared" si="40"/>
        <v>4.0319999999999991</v>
      </c>
      <c r="BT522">
        <f t="shared" si="41"/>
        <v>9.3628204232187908</v>
      </c>
      <c r="BU522">
        <v>1.9913211186113791</v>
      </c>
      <c r="BV522">
        <v>0.35606668661759794</v>
      </c>
      <c r="BW522">
        <v>1.6955494005432334</v>
      </c>
      <c r="BX522">
        <v>0.66358670930535169</v>
      </c>
      <c r="BY522">
        <v>0.28381969782166461</v>
      </c>
      <c r="BZ522">
        <v>0.11035704593169973</v>
      </c>
      <c r="CA522">
        <v>5.1246349476768716</v>
      </c>
      <c r="CB522">
        <v>189.11452016980368</v>
      </c>
      <c r="CC522">
        <v>45.874471960541847</v>
      </c>
      <c r="CD522">
        <v>18.132785929443205</v>
      </c>
      <c r="CE522">
        <v>2.7839599271501552</v>
      </c>
      <c r="CF522" s="25"/>
      <c r="CG522" s="25"/>
      <c r="CH522" s="25"/>
      <c r="CI522" s="25"/>
      <c r="CJ522" s="25"/>
      <c r="CK522" s="25"/>
      <c r="CL522" s="25"/>
      <c r="CM522" s="25"/>
      <c r="CN522" s="25"/>
      <c r="CO522" s="25"/>
      <c r="CP522" s="25"/>
      <c r="CQ522" s="25"/>
      <c r="CR522" s="25"/>
      <c r="CS522" s="25"/>
      <c r="CT522" s="25"/>
      <c r="CU522" s="25"/>
      <c r="CV522" s="25"/>
      <c r="CW522" s="25"/>
      <c r="CX522" s="25"/>
      <c r="CY522" s="25"/>
    </row>
    <row r="523" spans="1:103">
      <c r="A523" t="s">
        <v>177</v>
      </c>
      <c r="B523" t="s">
        <v>1090</v>
      </c>
      <c r="C523" t="s">
        <v>166</v>
      </c>
      <c r="D523" t="s">
        <v>176</v>
      </c>
      <c r="E523" t="s">
        <v>960</v>
      </c>
      <c r="F523" t="s">
        <v>227</v>
      </c>
      <c r="G523" t="s">
        <v>317</v>
      </c>
      <c r="H523">
        <v>11.68655</v>
      </c>
      <c r="I523">
        <v>8.5333600000000001</v>
      </c>
      <c r="J523">
        <v>490</v>
      </c>
      <c r="K523" t="s">
        <v>147</v>
      </c>
      <c r="L523" s="18">
        <v>2</v>
      </c>
      <c r="M523" t="s">
        <v>381</v>
      </c>
      <c r="N523" t="s">
        <v>373</v>
      </c>
      <c r="O523">
        <v>1300</v>
      </c>
      <c r="P523" t="s">
        <v>159</v>
      </c>
      <c r="Q523">
        <v>400</v>
      </c>
      <c r="R523">
        <v>14000</v>
      </c>
      <c r="S523" t="s">
        <v>337</v>
      </c>
      <c r="T523">
        <v>12000</v>
      </c>
      <c r="U523" t="s">
        <v>334</v>
      </c>
      <c r="V523">
        <v>12800</v>
      </c>
      <c r="W523">
        <v>2015</v>
      </c>
      <c r="X523">
        <v>1</v>
      </c>
      <c r="Y523" s="19"/>
      <c r="Z523" s="24"/>
      <c r="AA523" s="25"/>
      <c r="AB523" s="26"/>
      <c r="AC523" s="25"/>
      <c r="AD523" s="27"/>
      <c r="AE523" s="27"/>
      <c r="AF523" s="27"/>
      <c r="AG523" s="25"/>
      <c r="AH523" s="25"/>
      <c r="AI523" s="25"/>
      <c r="AJ523" s="28"/>
      <c r="AK523" s="25"/>
      <c r="AL523" s="25"/>
      <c r="AM523" s="29"/>
      <c r="AN523" s="29"/>
      <c r="AO523" s="30"/>
      <c r="AP523" s="30"/>
      <c r="AQ523" s="31"/>
      <c r="AR523" s="28"/>
      <c r="AS523" s="28"/>
      <c r="AT523" t="s">
        <v>159</v>
      </c>
      <c r="AU523">
        <v>5</v>
      </c>
      <c r="AV523" t="s">
        <v>409</v>
      </c>
      <c r="AW523" t="s">
        <v>1006</v>
      </c>
      <c r="AX523" t="s">
        <v>1091</v>
      </c>
      <c r="AY523" s="19" t="s">
        <v>398</v>
      </c>
      <c r="AZ523" s="19" t="s">
        <v>398</v>
      </c>
      <c r="BA523" t="s">
        <v>408</v>
      </c>
      <c r="BB523" s="22">
        <v>42316</v>
      </c>
      <c r="BC523" s="18" t="s">
        <v>163</v>
      </c>
      <c r="BD523" t="s">
        <v>161</v>
      </c>
      <c r="BE523">
        <v>34</v>
      </c>
      <c r="BF523">
        <v>21</v>
      </c>
      <c r="BG523">
        <v>6.62</v>
      </c>
      <c r="BH523">
        <v>3.12</v>
      </c>
      <c r="BI523">
        <v>0.9</v>
      </c>
      <c r="BJ523">
        <v>0.59</v>
      </c>
      <c r="BK523">
        <v>0.125</v>
      </c>
      <c r="BL523">
        <v>10.199999999999999</v>
      </c>
      <c r="BM523">
        <f t="shared" si="39"/>
        <v>82.51748251748252</v>
      </c>
      <c r="BN523">
        <v>9.2999999999999999E-2</v>
      </c>
      <c r="BO523">
        <v>26</v>
      </c>
      <c r="BP523">
        <f t="shared" si="43"/>
        <v>3022.1461675579321</v>
      </c>
      <c r="BQ523">
        <f t="shared" si="42"/>
        <v>3530.6666666666665</v>
      </c>
      <c r="BR523">
        <f t="shared" si="40"/>
        <v>3.0221461675579322</v>
      </c>
      <c r="BS523">
        <f t="shared" si="40"/>
        <v>3.5306666666666664</v>
      </c>
      <c r="BT523">
        <f t="shared" si="41"/>
        <v>6.5528128342245981</v>
      </c>
      <c r="BU523">
        <v>1.686350435624395</v>
      </c>
      <c r="BV523">
        <v>0.38470922644336675</v>
      </c>
      <c r="BW523">
        <v>1.6465691920908241</v>
      </c>
      <c r="BX523">
        <v>0.53909965654459024</v>
      </c>
      <c r="BY523">
        <v>0.28665217203425852</v>
      </c>
      <c r="BZ523">
        <v>8.199013875692919E-2</v>
      </c>
      <c r="CA523">
        <v>5.3093966295827917</v>
      </c>
      <c r="CB523">
        <v>113.38601034353921</v>
      </c>
      <c r="CC523">
        <v>39.68442877015076</v>
      </c>
      <c r="CD523">
        <v>21.305699120868983</v>
      </c>
      <c r="CE523">
        <v>3.2580759608876027</v>
      </c>
      <c r="CF523" s="25">
        <v>0.59951219512195131</v>
      </c>
      <c r="CG523" s="25">
        <v>7.4146341463414644E-2</v>
      </c>
      <c r="CH523" s="25">
        <v>1.307521270340988</v>
      </c>
      <c r="CI523" s="25">
        <v>0.43515973185005075</v>
      </c>
      <c r="CJ523" s="25">
        <v>0.22622672813863939</v>
      </c>
      <c r="CK523" s="25">
        <v>11.603027352181121</v>
      </c>
      <c r="CL523" s="25">
        <v>73.406445925569471</v>
      </c>
      <c r="CM523" s="25">
        <v>8.0299807679973583</v>
      </c>
      <c r="CN523" s="25">
        <v>106.17546685645995</v>
      </c>
      <c r="CO523" s="25">
        <v>14.294278968384058</v>
      </c>
      <c r="CP523" s="25">
        <v>1.4451456310679613</v>
      </c>
      <c r="CQ523" s="25">
        <v>0.2074271844660194</v>
      </c>
      <c r="CR523" s="25">
        <v>0.49924625898261088</v>
      </c>
      <c r="CS523" s="25">
        <v>0.10159486124465292</v>
      </c>
      <c r="CT523" s="25">
        <v>7.435982376622674E-2</v>
      </c>
      <c r="CU523" s="25">
        <v>5.1369488768710054</v>
      </c>
      <c r="CV523" s="25">
        <v>5.5162547553176147</v>
      </c>
      <c r="CW523" s="25">
        <v>0.97261126672889187</v>
      </c>
      <c r="CX523" s="25">
        <v>37.779589354262065</v>
      </c>
      <c r="CY523" s="25">
        <v>23.810570580262592</v>
      </c>
    </row>
    <row r="524" spans="1:103">
      <c r="A524" t="s">
        <v>177</v>
      </c>
      <c r="B524" t="s">
        <v>1090</v>
      </c>
      <c r="C524" t="s">
        <v>166</v>
      </c>
      <c r="D524" t="s">
        <v>176</v>
      </c>
      <c r="E524" t="s">
        <v>960</v>
      </c>
      <c r="F524" t="s">
        <v>227</v>
      </c>
      <c r="G524" t="s">
        <v>317</v>
      </c>
      <c r="H524">
        <v>11.68655</v>
      </c>
      <c r="I524">
        <v>8.5333600000000001</v>
      </c>
      <c r="J524">
        <v>490</v>
      </c>
      <c r="K524" t="s">
        <v>147</v>
      </c>
      <c r="L524" s="18">
        <v>2</v>
      </c>
      <c r="M524" t="s">
        <v>381</v>
      </c>
      <c r="N524" t="s">
        <v>373</v>
      </c>
      <c r="O524">
        <v>1300</v>
      </c>
      <c r="P524" t="s">
        <v>159</v>
      </c>
      <c r="Q524">
        <v>400</v>
      </c>
      <c r="R524">
        <v>14000</v>
      </c>
      <c r="S524" t="s">
        <v>337</v>
      </c>
      <c r="T524">
        <v>12000</v>
      </c>
      <c r="U524" t="s">
        <v>334</v>
      </c>
      <c r="V524">
        <v>12800</v>
      </c>
      <c r="W524">
        <v>2015</v>
      </c>
      <c r="X524">
        <v>1</v>
      </c>
      <c r="Y524" s="19"/>
      <c r="Z524" s="24"/>
      <c r="AA524" s="25"/>
      <c r="AB524" s="26"/>
      <c r="AC524" s="25"/>
      <c r="AD524" s="27"/>
      <c r="AE524" s="27"/>
      <c r="AF524" s="27"/>
      <c r="AG524" s="25"/>
      <c r="AH524" s="25"/>
      <c r="AI524" s="25"/>
      <c r="AJ524" s="28"/>
      <c r="AK524" s="25"/>
      <c r="AL524" s="25"/>
      <c r="AM524" s="29"/>
      <c r="AN524" s="29"/>
      <c r="AO524" s="30"/>
      <c r="AP524" s="30"/>
      <c r="AQ524" s="31"/>
      <c r="AR524" s="28"/>
      <c r="AS524" s="28"/>
      <c r="AT524" t="s">
        <v>160</v>
      </c>
      <c r="AU524">
        <v>6</v>
      </c>
      <c r="AV524" t="s">
        <v>409</v>
      </c>
      <c r="AW524" t="s">
        <v>1006</v>
      </c>
      <c r="AX524" t="s">
        <v>1091</v>
      </c>
      <c r="AY524" s="19" t="s">
        <v>398</v>
      </c>
      <c r="AZ524" s="19" t="s">
        <v>398</v>
      </c>
      <c r="BA524" t="s">
        <v>408</v>
      </c>
      <c r="BB524" s="22">
        <v>42316</v>
      </c>
      <c r="BC524" s="18" t="s">
        <v>163</v>
      </c>
      <c r="BD524" t="s">
        <v>161</v>
      </c>
      <c r="BE524">
        <v>21</v>
      </c>
      <c r="BF524">
        <v>21</v>
      </c>
      <c r="BG524">
        <v>3.66</v>
      </c>
      <c r="BH524">
        <v>3.48</v>
      </c>
      <c r="BI524">
        <v>0.88</v>
      </c>
      <c r="BJ524">
        <v>0.50900000000000001</v>
      </c>
      <c r="BK524">
        <v>0.156</v>
      </c>
      <c r="BL524">
        <v>10.1</v>
      </c>
      <c r="BM524">
        <f t="shared" si="39"/>
        <v>76.541353383458642</v>
      </c>
      <c r="BN524">
        <v>0.13</v>
      </c>
      <c r="BO524">
        <v>29</v>
      </c>
      <c r="BP524">
        <f t="shared" si="43"/>
        <v>3130.2111749963137</v>
      </c>
      <c r="BQ524">
        <f t="shared" si="42"/>
        <v>1951.9999999999998</v>
      </c>
      <c r="BR524">
        <f t="shared" si="40"/>
        <v>3.1302111749963135</v>
      </c>
      <c r="BS524">
        <f t="shared" si="40"/>
        <v>1.9519999999999997</v>
      </c>
      <c r="BT524">
        <f t="shared" si="41"/>
        <v>5.0822111749963135</v>
      </c>
      <c r="BU524">
        <v>1.4869767441860466</v>
      </c>
      <c r="BV524">
        <v>0.38233157146149332</v>
      </c>
      <c r="BW524">
        <v>2.6363604344425529</v>
      </c>
      <c r="BX524">
        <v>0.6761275376100585</v>
      </c>
      <c r="BY524">
        <v>0.30221354388380078</v>
      </c>
      <c r="BZ524">
        <v>0.11039905619761506</v>
      </c>
      <c r="CA524">
        <v>4.3061537292840892</v>
      </c>
      <c r="CB524">
        <v>128.71659127669943</v>
      </c>
      <c r="CC524">
        <v>43.828303093213435</v>
      </c>
      <c r="CD524">
        <v>19.015408736886791</v>
      </c>
      <c r="CE524">
        <v>52.972647878477396</v>
      </c>
      <c r="CF524" s="25"/>
      <c r="CG524" s="25"/>
      <c r="CH524" s="25"/>
      <c r="CI524" s="25"/>
      <c r="CJ524" s="25"/>
      <c r="CK524" s="25"/>
      <c r="CL524" s="25"/>
      <c r="CM524" s="25"/>
      <c r="CN524" s="25"/>
      <c r="CO524" s="25"/>
      <c r="CP524" s="25">
        <v>1.3617998163452711</v>
      </c>
      <c r="CQ524" s="25">
        <v>0.22933884297520662</v>
      </c>
      <c r="CR524" s="25">
        <v>0.44125405078846086</v>
      </c>
      <c r="CS524" s="25">
        <v>0.1374718908695147</v>
      </c>
      <c r="CT524" s="25">
        <v>6.1461071611524483E-2</v>
      </c>
      <c r="CU524" s="25">
        <v>8.7363464676845783</v>
      </c>
      <c r="CV524" s="25">
        <v>5.4406896216831271</v>
      </c>
      <c r="CW524" s="25">
        <v>1.9185756494378359</v>
      </c>
      <c r="CX524" s="25">
        <v>27.611528587892014</v>
      </c>
      <c r="CY524" s="25">
        <v>21.278550792743491</v>
      </c>
    </row>
    <row r="525" spans="1:103">
      <c r="A525" t="s">
        <v>177</v>
      </c>
      <c r="B525" t="s">
        <v>1090</v>
      </c>
      <c r="C525" t="s">
        <v>166</v>
      </c>
      <c r="D525" t="s">
        <v>176</v>
      </c>
      <c r="E525" t="s">
        <v>960</v>
      </c>
      <c r="F525" t="s">
        <v>227</v>
      </c>
      <c r="G525" t="s">
        <v>318</v>
      </c>
      <c r="H525">
        <v>11.68468</v>
      </c>
      <c r="I525">
        <v>8.53477</v>
      </c>
      <c r="J525">
        <v>489</v>
      </c>
      <c r="K525" t="s">
        <v>148</v>
      </c>
      <c r="L525" s="18">
        <v>3</v>
      </c>
      <c r="M525" t="s">
        <v>381</v>
      </c>
      <c r="N525" t="s">
        <v>373</v>
      </c>
      <c r="O525">
        <v>1800</v>
      </c>
      <c r="P525" t="s">
        <v>159</v>
      </c>
      <c r="Q525">
        <v>800</v>
      </c>
      <c r="R525">
        <v>24000</v>
      </c>
      <c r="S525" t="s">
        <v>337</v>
      </c>
      <c r="T525">
        <v>21000</v>
      </c>
      <c r="U525" t="s">
        <v>334</v>
      </c>
      <c r="V525">
        <v>19200</v>
      </c>
      <c r="W525">
        <v>2015</v>
      </c>
      <c r="X525">
        <v>1</v>
      </c>
      <c r="Y525" s="19" t="s">
        <v>398</v>
      </c>
      <c r="Z525" s="24">
        <v>6.2</v>
      </c>
      <c r="AA525" s="32">
        <v>0.8133446053823854</v>
      </c>
      <c r="AB525" s="26">
        <v>2.184282679821959E-2</v>
      </c>
      <c r="AC525" s="25">
        <v>2.2629000000000001</v>
      </c>
      <c r="AD525" s="27">
        <v>66.400000000000006</v>
      </c>
      <c r="AE525" s="27">
        <v>18</v>
      </c>
      <c r="AF525" s="27">
        <v>15.600000000000001</v>
      </c>
      <c r="AG525" s="25">
        <v>2.4376724449600076</v>
      </c>
      <c r="AH525" s="25">
        <v>0.55174435000444211</v>
      </c>
      <c r="AI525" s="25">
        <v>0.13564830140633083</v>
      </c>
      <c r="AJ525" s="28">
        <v>6.8887241473511204E-2</v>
      </c>
      <c r="AK525" s="25">
        <v>0</v>
      </c>
      <c r="AL525" s="25">
        <f t="shared" si="32"/>
        <v>3.1939523378442916</v>
      </c>
      <c r="AM525" s="29">
        <v>3.2847719585688924</v>
      </c>
      <c r="AN525" s="29">
        <v>1.6290387995133151</v>
      </c>
      <c r="AO525" s="30">
        <v>22.812865375457484</v>
      </c>
      <c r="AP525" s="30">
        <v>233.27750358869264</v>
      </c>
      <c r="AQ525" s="31">
        <v>1.6591684904116071</v>
      </c>
      <c r="AR525" s="28">
        <v>6.6421700000000002E-3</v>
      </c>
      <c r="AS525" s="28">
        <v>7.0587400000000002</v>
      </c>
      <c r="AT525" t="s">
        <v>155</v>
      </c>
      <c r="AU525">
        <v>1</v>
      </c>
      <c r="AV525" t="s">
        <v>409</v>
      </c>
      <c r="AW525" t="s">
        <v>1006</v>
      </c>
      <c r="AX525" t="s">
        <v>1091</v>
      </c>
      <c r="AY525" s="19" t="s">
        <v>398</v>
      </c>
      <c r="AZ525" s="19" t="s">
        <v>398</v>
      </c>
      <c r="BA525" t="s">
        <v>408</v>
      </c>
      <c r="BB525" s="22">
        <v>42316</v>
      </c>
      <c r="BC525" s="18" t="s">
        <v>163</v>
      </c>
      <c r="BD525" t="s">
        <v>161</v>
      </c>
      <c r="BE525">
        <v>0</v>
      </c>
      <c r="BF525">
        <v>0</v>
      </c>
      <c r="BG525">
        <v>0</v>
      </c>
      <c r="BH525">
        <v>0</v>
      </c>
      <c r="BI525">
        <v>0</v>
      </c>
      <c r="BJ525">
        <v>0</v>
      </c>
      <c r="BK525">
        <v>0</v>
      </c>
      <c r="BL525">
        <v>0</v>
      </c>
      <c r="BM525" t="e">
        <f t="shared" si="39"/>
        <v>#DIV/0!</v>
      </c>
      <c r="BN525">
        <v>0</v>
      </c>
      <c r="BO525">
        <v>0</v>
      </c>
      <c r="BQ525">
        <f t="shared" si="42"/>
        <v>0</v>
      </c>
      <c r="BR525">
        <f t="shared" si="40"/>
        <v>0</v>
      </c>
      <c r="BS525">
        <f t="shared" si="40"/>
        <v>0</v>
      </c>
      <c r="BT525">
        <f t="shared" si="41"/>
        <v>0</v>
      </c>
      <c r="BU525">
        <v>1.5918367346938775</v>
      </c>
      <c r="BV525">
        <v>0.21142610296831771</v>
      </c>
      <c r="BW525">
        <v>2.1816881578735896</v>
      </c>
      <c r="BX525">
        <v>0.39201743988707266</v>
      </c>
      <c r="BY525">
        <v>0.20517605019150018</v>
      </c>
      <c r="BZ525">
        <v>0.10739732103719302</v>
      </c>
      <c r="CA525">
        <v>4.7294995674518585</v>
      </c>
      <c r="CB525">
        <v>149.58661851009785</v>
      </c>
      <c r="CC525">
        <v>36.355918574471083</v>
      </c>
      <c r="CD525">
        <v>14.52839393975197</v>
      </c>
      <c r="CE525">
        <v>2.5049084841610063</v>
      </c>
      <c r="CF525" s="25"/>
      <c r="CG525" s="25"/>
      <c r="CH525" s="25"/>
      <c r="CI525" s="25"/>
      <c r="CJ525" s="25"/>
      <c r="CK525" s="25"/>
      <c r="CL525" s="25"/>
      <c r="CM525" s="25"/>
      <c r="CN525" s="25"/>
      <c r="CO525" s="25"/>
      <c r="CP525" s="25"/>
      <c r="CQ525" s="25"/>
      <c r="CR525" s="25"/>
      <c r="CS525" s="25"/>
      <c r="CT525" s="25"/>
      <c r="CU525" s="25"/>
      <c r="CV525" s="25"/>
      <c r="CW525" s="25"/>
      <c r="CX525" s="25"/>
      <c r="CY525" s="25"/>
    </row>
    <row r="526" spans="1:103">
      <c r="A526" t="s">
        <v>177</v>
      </c>
      <c r="B526" t="s">
        <v>1090</v>
      </c>
      <c r="C526" t="s">
        <v>166</v>
      </c>
      <c r="D526" t="s">
        <v>176</v>
      </c>
      <c r="E526" t="s">
        <v>960</v>
      </c>
      <c r="F526" t="s">
        <v>227</v>
      </c>
      <c r="G526" t="s">
        <v>318</v>
      </c>
      <c r="H526">
        <v>11.68468</v>
      </c>
      <c r="I526">
        <v>8.53477</v>
      </c>
      <c r="J526">
        <v>489</v>
      </c>
      <c r="K526" t="s">
        <v>148</v>
      </c>
      <c r="L526" s="18">
        <v>3</v>
      </c>
      <c r="M526" t="s">
        <v>381</v>
      </c>
      <c r="N526" t="s">
        <v>373</v>
      </c>
      <c r="O526">
        <v>1800</v>
      </c>
      <c r="P526" t="s">
        <v>159</v>
      </c>
      <c r="Q526">
        <v>800</v>
      </c>
      <c r="R526">
        <v>24000</v>
      </c>
      <c r="S526" t="s">
        <v>337</v>
      </c>
      <c r="T526">
        <v>21000</v>
      </c>
      <c r="U526" t="s">
        <v>334</v>
      </c>
      <c r="V526">
        <v>19200</v>
      </c>
      <c r="W526">
        <v>2015</v>
      </c>
      <c r="X526">
        <v>1</v>
      </c>
      <c r="Y526" s="19"/>
      <c r="Z526" s="24"/>
      <c r="AA526" s="25"/>
      <c r="AB526" s="26"/>
      <c r="AC526" s="25"/>
      <c r="AD526" s="27"/>
      <c r="AE526" s="27"/>
      <c r="AF526" s="27"/>
      <c r="AG526" s="25"/>
      <c r="AH526" s="25"/>
      <c r="AI526" s="25"/>
      <c r="AJ526" s="28"/>
      <c r="AK526" s="25"/>
      <c r="AL526" s="25"/>
      <c r="AM526" s="29"/>
      <c r="AN526" s="29"/>
      <c r="AO526" s="30"/>
      <c r="AP526" s="30"/>
      <c r="AQ526" s="31"/>
      <c r="AR526" s="28"/>
      <c r="AS526" s="28"/>
      <c r="AT526" t="s">
        <v>156</v>
      </c>
      <c r="AU526">
        <v>2</v>
      </c>
      <c r="AV526" t="s">
        <v>409</v>
      </c>
      <c r="AW526" t="s">
        <v>1006</v>
      </c>
      <c r="AX526" t="s">
        <v>1091</v>
      </c>
      <c r="AY526" s="19" t="s">
        <v>398</v>
      </c>
      <c r="AZ526" s="19" t="s">
        <v>398</v>
      </c>
      <c r="BA526" t="s">
        <v>408</v>
      </c>
      <c r="BB526" s="22">
        <v>42316</v>
      </c>
      <c r="BC526" s="18" t="s">
        <v>163</v>
      </c>
      <c r="BD526" t="s">
        <v>161</v>
      </c>
      <c r="BE526">
        <v>0</v>
      </c>
      <c r="BF526">
        <v>0</v>
      </c>
      <c r="BG526">
        <v>0</v>
      </c>
      <c r="BH526">
        <v>0</v>
      </c>
      <c r="BI526">
        <v>0</v>
      </c>
      <c r="BJ526">
        <v>0</v>
      </c>
      <c r="BK526">
        <v>0</v>
      </c>
      <c r="BL526">
        <v>0</v>
      </c>
      <c r="BM526" t="e">
        <f t="shared" si="39"/>
        <v>#DIV/0!</v>
      </c>
      <c r="BN526">
        <v>0</v>
      </c>
      <c r="BO526">
        <v>0</v>
      </c>
      <c r="BQ526">
        <f t="shared" si="42"/>
        <v>0</v>
      </c>
      <c r="BR526">
        <f t="shared" si="40"/>
        <v>0</v>
      </c>
      <c r="BS526">
        <f t="shared" si="40"/>
        <v>0</v>
      </c>
      <c r="BT526">
        <f t="shared" si="41"/>
        <v>0</v>
      </c>
      <c r="BU526">
        <v>1.6147783251231527</v>
      </c>
      <c r="BV526">
        <v>0.28649676654516892</v>
      </c>
      <c r="BW526">
        <v>2.4329535819361605</v>
      </c>
      <c r="BX526">
        <v>0.48055921774253862</v>
      </c>
      <c r="BY526">
        <v>0.23312515742643952</v>
      </c>
      <c r="BZ526">
        <v>0.12010462083199394</v>
      </c>
      <c r="CA526">
        <v>4.5215830555347596</v>
      </c>
      <c r="CB526">
        <v>128.74279626046797</v>
      </c>
      <c r="CC526">
        <v>40.003302932810705</v>
      </c>
      <c r="CD526">
        <v>14.56215397170048</v>
      </c>
      <c r="CE526">
        <v>1.2771250785013968</v>
      </c>
      <c r="CF526" s="25"/>
      <c r="CG526" s="25"/>
      <c r="CH526" s="25"/>
      <c r="CI526" s="25"/>
      <c r="CJ526" s="25"/>
      <c r="CK526" s="25"/>
      <c r="CL526" s="25"/>
      <c r="CM526" s="25"/>
      <c r="CN526" s="25"/>
      <c r="CO526" s="25"/>
      <c r="CP526" s="25">
        <v>1.4980487804878051</v>
      </c>
      <c r="CQ526" s="25">
        <v>0.22341463414634147</v>
      </c>
      <c r="CR526" s="25">
        <v>0.42047286380288473</v>
      </c>
      <c r="CS526" s="25">
        <v>0.10055107842364622</v>
      </c>
      <c r="CT526" s="25">
        <v>7.2291039537435611E-2</v>
      </c>
      <c r="CU526" s="25">
        <v>5.9703555580400867</v>
      </c>
      <c r="CV526" s="25">
        <v>5.5189923507296825</v>
      </c>
      <c r="CW526" s="25">
        <v>1.946187904442152</v>
      </c>
      <c r="CX526" s="25">
        <v>47.581833184121109</v>
      </c>
      <c r="CY526" s="25">
        <v>21.584792962961632</v>
      </c>
    </row>
    <row r="527" spans="1:103">
      <c r="A527" t="s">
        <v>177</v>
      </c>
      <c r="B527" t="s">
        <v>1090</v>
      </c>
      <c r="C527" t="s">
        <v>166</v>
      </c>
      <c r="D527" t="s">
        <v>176</v>
      </c>
      <c r="E527" t="s">
        <v>960</v>
      </c>
      <c r="F527" t="s">
        <v>227</v>
      </c>
      <c r="G527" t="s">
        <v>318</v>
      </c>
      <c r="H527">
        <v>11.68468</v>
      </c>
      <c r="I527">
        <v>8.53477</v>
      </c>
      <c r="J527">
        <v>489</v>
      </c>
      <c r="K527" t="s">
        <v>148</v>
      </c>
      <c r="L527" s="18">
        <v>3</v>
      </c>
      <c r="M527" t="s">
        <v>381</v>
      </c>
      <c r="N527" t="s">
        <v>373</v>
      </c>
      <c r="O527">
        <v>1800</v>
      </c>
      <c r="P527" t="s">
        <v>159</v>
      </c>
      <c r="Q527">
        <v>800</v>
      </c>
      <c r="R527">
        <v>24000</v>
      </c>
      <c r="S527" t="s">
        <v>337</v>
      </c>
      <c r="T527">
        <v>21000</v>
      </c>
      <c r="U527" t="s">
        <v>334</v>
      </c>
      <c r="V527">
        <v>19200</v>
      </c>
      <c r="W527">
        <v>2015</v>
      </c>
      <c r="X527">
        <v>1</v>
      </c>
      <c r="Y527" s="19"/>
      <c r="Z527" s="24"/>
      <c r="AA527" s="25"/>
      <c r="AB527" s="26"/>
      <c r="AC527" s="25"/>
      <c r="AD527" s="27"/>
      <c r="AE527" s="27"/>
      <c r="AF527" s="27"/>
      <c r="AG527" s="25"/>
      <c r="AH527" s="25"/>
      <c r="AI527" s="25"/>
      <c r="AJ527" s="28"/>
      <c r="AK527" s="25"/>
      <c r="AL527" s="25"/>
      <c r="AM527" s="29"/>
      <c r="AN527" s="29"/>
      <c r="AO527" s="30"/>
      <c r="AP527" s="30"/>
      <c r="AQ527" s="31"/>
      <c r="AR527" s="28"/>
      <c r="AS527" s="28"/>
      <c r="AT527" t="s">
        <v>157</v>
      </c>
      <c r="AU527">
        <v>3</v>
      </c>
      <c r="AV527" t="s">
        <v>409</v>
      </c>
      <c r="AW527" t="s">
        <v>1006</v>
      </c>
      <c r="AX527" t="s">
        <v>1091</v>
      </c>
      <c r="AY527" s="19" t="s">
        <v>398</v>
      </c>
      <c r="AZ527" s="19" t="s">
        <v>398</v>
      </c>
      <c r="BA527" t="s">
        <v>408</v>
      </c>
      <c r="BB527" s="22">
        <v>42316</v>
      </c>
      <c r="BC527" s="18" t="s">
        <v>163</v>
      </c>
      <c r="BD527" t="s">
        <v>161</v>
      </c>
      <c r="BE527">
        <v>0</v>
      </c>
      <c r="BF527">
        <v>0</v>
      </c>
      <c r="BG527">
        <v>0</v>
      </c>
      <c r="BH527">
        <v>0</v>
      </c>
      <c r="BI527">
        <v>0</v>
      </c>
      <c r="BJ527">
        <v>0</v>
      </c>
      <c r="BK527">
        <v>0</v>
      </c>
      <c r="BL527">
        <v>0</v>
      </c>
      <c r="BM527" t="e">
        <f t="shared" si="39"/>
        <v>#DIV/0!</v>
      </c>
      <c r="BN527">
        <v>0</v>
      </c>
      <c r="BO527">
        <v>0</v>
      </c>
      <c r="BQ527">
        <f t="shared" si="42"/>
        <v>0</v>
      </c>
      <c r="BR527">
        <f t="shared" si="40"/>
        <v>0</v>
      </c>
      <c r="BS527">
        <f t="shared" si="40"/>
        <v>0</v>
      </c>
      <c r="BT527">
        <f t="shared" si="41"/>
        <v>0</v>
      </c>
      <c r="BU527">
        <v>2.5865949119373779</v>
      </c>
      <c r="BV527">
        <v>0.32341881088684959</v>
      </c>
      <c r="BW527">
        <v>2.5994567856193336</v>
      </c>
      <c r="BX527">
        <v>0.68848133717662541</v>
      </c>
      <c r="BY527">
        <v>0.37131696229177835</v>
      </c>
      <c r="BZ527">
        <v>0.15246757514202164</v>
      </c>
      <c r="CA527">
        <v>8.284427353141167</v>
      </c>
      <c r="CB527">
        <v>206.029438160019</v>
      </c>
      <c r="CC527">
        <v>89.457651425255946</v>
      </c>
      <c r="CD527">
        <v>33.444483729928173</v>
      </c>
      <c r="CE527">
        <v>2.0522714378412745</v>
      </c>
      <c r="CF527" s="25"/>
      <c r="CG527" s="25"/>
      <c r="CH527" s="25"/>
      <c r="CI527" s="25"/>
      <c r="CJ527" s="25"/>
      <c r="CK527" s="25"/>
      <c r="CL527" s="25"/>
      <c r="CM527" s="25"/>
      <c r="CN527" s="25"/>
      <c r="CO527" s="25"/>
      <c r="CP527" s="25">
        <v>1.4403131115459882</v>
      </c>
      <c r="CQ527" s="25">
        <v>0.149559686888454</v>
      </c>
      <c r="CR527" s="25">
        <v>0.48629546172445287</v>
      </c>
      <c r="CS527" s="25">
        <v>6.6473225800166708E-2</v>
      </c>
      <c r="CT527" s="25">
        <v>8.7979520816690387E-2</v>
      </c>
      <c r="CU527" s="25">
        <v>8.7406821234998073</v>
      </c>
      <c r="CV527" s="25">
        <v>9.4522143840617225</v>
      </c>
      <c r="CW527" s="25">
        <v>2.8376039272438138</v>
      </c>
      <c r="CX527" s="25">
        <v>36.740787331496534</v>
      </c>
      <c r="CY527" s="25">
        <v>18.814147058645307</v>
      </c>
    </row>
    <row r="528" spans="1:103">
      <c r="A528" t="s">
        <v>177</v>
      </c>
      <c r="B528" t="s">
        <v>1090</v>
      </c>
      <c r="C528" t="s">
        <v>166</v>
      </c>
      <c r="D528" t="s">
        <v>176</v>
      </c>
      <c r="E528" t="s">
        <v>960</v>
      </c>
      <c r="F528" t="s">
        <v>227</v>
      </c>
      <c r="G528" t="s">
        <v>318</v>
      </c>
      <c r="H528">
        <v>11.68468</v>
      </c>
      <c r="I528">
        <v>8.53477</v>
      </c>
      <c r="J528">
        <v>489</v>
      </c>
      <c r="K528" t="s">
        <v>148</v>
      </c>
      <c r="L528" s="18">
        <v>3</v>
      </c>
      <c r="M528" t="s">
        <v>381</v>
      </c>
      <c r="N528" t="s">
        <v>373</v>
      </c>
      <c r="O528">
        <v>1800</v>
      </c>
      <c r="P528" t="s">
        <v>159</v>
      </c>
      <c r="Q528">
        <v>800</v>
      </c>
      <c r="R528">
        <v>24000</v>
      </c>
      <c r="S528" t="s">
        <v>337</v>
      </c>
      <c r="T528">
        <v>21000</v>
      </c>
      <c r="U528" t="s">
        <v>334</v>
      </c>
      <c r="V528">
        <v>19200</v>
      </c>
      <c r="W528">
        <v>2015</v>
      </c>
      <c r="X528">
        <v>1</v>
      </c>
      <c r="Y528" s="19"/>
      <c r="Z528" s="24"/>
      <c r="AA528" s="25"/>
      <c r="AB528" s="26"/>
      <c r="AC528" s="25"/>
      <c r="AD528" s="27"/>
      <c r="AE528" s="27"/>
      <c r="AF528" s="27"/>
      <c r="AG528" s="25"/>
      <c r="AH528" s="25"/>
      <c r="AI528" s="25"/>
      <c r="AJ528" s="28"/>
      <c r="AK528" s="25"/>
      <c r="AL528" s="25"/>
      <c r="AM528" s="29"/>
      <c r="AN528" s="29"/>
      <c r="AO528" s="30"/>
      <c r="AP528" s="30"/>
      <c r="AQ528" s="31"/>
      <c r="AR528" s="28"/>
      <c r="AS528" s="28"/>
      <c r="AT528" t="s">
        <v>158</v>
      </c>
      <c r="AU528">
        <v>4</v>
      </c>
      <c r="AV528" t="s">
        <v>409</v>
      </c>
      <c r="AW528" t="s">
        <v>1006</v>
      </c>
      <c r="AX528" t="s">
        <v>1091</v>
      </c>
      <c r="AY528" s="19" t="s">
        <v>398</v>
      </c>
      <c r="AZ528" s="19" t="s">
        <v>398</v>
      </c>
      <c r="BA528" t="s">
        <v>408</v>
      </c>
      <c r="BB528" s="22">
        <v>42316</v>
      </c>
      <c r="BC528" s="18" t="s">
        <v>163</v>
      </c>
      <c r="BD528" t="s">
        <v>161</v>
      </c>
      <c r="BE528">
        <v>39</v>
      </c>
      <c r="BF528">
        <v>29</v>
      </c>
      <c r="BG528">
        <v>7.42</v>
      </c>
      <c r="BH528">
        <v>5.58</v>
      </c>
      <c r="BI528">
        <v>1.1200000000000001</v>
      </c>
      <c r="BJ528">
        <v>0.61899999999999999</v>
      </c>
      <c r="BK528">
        <v>0.10299999999999999</v>
      </c>
      <c r="BL528">
        <v>10.9</v>
      </c>
      <c r="BM528">
        <f t="shared" si="39"/>
        <v>85.734072022160674</v>
      </c>
      <c r="BN528">
        <v>0.16</v>
      </c>
      <c r="BO528">
        <v>270</v>
      </c>
      <c r="BP528">
        <f t="shared" si="43"/>
        <v>5571.9077725272946</v>
      </c>
      <c r="BQ528">
        <f t="shared" si="42"/>
        <v>3957.333333333333</v>
      </c>
      <c r="BR528">
        <f t="shared" si="40"/>
        <v>5.571907772527295</v>
      </c>
      <c r="BS528">
        <f t="shared" si="40"/>
        <v>3.9573333333333331</v>
      </c>
      <c r="BT528">
        <f t="shared" si="41"/>
        <v>9.5292411058606277</v>
      </c>
      <c r="BU528">
        <v>2.1844946025515211</v>
      </c>
      <c r="BV528">
        <v>0.27567178048348856</v>
      </c>
      <c r="BW528">
        <v>1.9700634745099161</v>
      </c>
      <c r="BX528">
        <v>0.47377851588250408</v>
      </c>
      <c r="BY528">
        <v>0.23112159900213181</v>
      </c>
      <c r="BZ528">
        <v>0.14269557445866571</v>
      </c>
      <c r="CA528">
        <v>6.6304878945469552</v>
      </c>
      <c r="CB528">
        <v>198.29606164446909</v>
      </c>
      <c r="CC528">
        <v>51.352019995732725</v>
      </c>
      <c r="CD528">
        <v>19.612571435062829</v>
      </c>
      <c r="CE528">
        <v>1.4314336761925051</v>
      </c>
      <c r="CF528" s="25">
        <v>0.67963496637848231</v>
      </c>
      <c r="CG528" s="25">
        <v>4.4226705091258409E-2</v>
      </c>
      <c r="CH528" s="25">
        <v>1.0926304639458249</v>
      </c>
      <c r="CI528" s="25">
        <v>0.41421475161086668</v>
      </c>
      <c r="CJ528" s="25">
        <v>0.22129458353042503</v>
      </c>
      <c r="CK528" s="25">
        <v>30.271794435008911</v>
      </c>
      <c r="CL528" s="25">
        <v>67.13398792959434</v>
      </c>
      <c r="CM528" s="25">
        <v>3.856498670569561</v>
      </c>
      <c r="CN528" s="25">
        <v>134.84817346598021</v>
      </c>
      <c r="CO528" s="25">
        <v>12.893832521623205</v>
      </c>
      <c r="CP528" s="25"/>
      <c r="CQ528" s="25"/>
      <c r="CR528" s="25"/>
      <c r="CS528" s="25"/>
      <c r="CT528" s="25"/>
      <c r="CU528" s="25"/>
      <c r="CV528" s="25"/>
      <c r="CW528" s="25"/>
      <c r="CX528" s="25"/>
      <c r="CY528" s="25"/>
    </row>
    <row r="529" spans="1:103">
      <c r="A529" t="s">
        <v>177</v>
      </c>
      <c r="B529" t="s">
        <v>1090</v>
      </c>
      <c r="C529" t="s">
        <v>166</v>
      </c>
      <c r="D529" t="s">
        <v>176</v>
      </c>
      <c r="E529" t="s">
        <v>960</v>
      </c>
      <c r="F529" t="s">
        <v>227</v>
      </c>
      <c r="G529" t="s">
        <v>318</v>
      </c>
      <c r="H529">
        <v>11.68468</v>
      </c>
      <c r="I529">
        <v>8.53477</v>
      </c>
      <c r="J529">
        <v>489</v>
      </c>
      <c r="K529" t="s">
        <v>148</v>
      </c>
      <c r="L529" s="18">
        <v>3</v>
      </c>
      <c r="M529" t="s">
        <v>381</v>
      </c>
      <c r="N529" t="s">
        <v>373</v>
      </c>
      <c r="O529">
        <v>1800</v>
      </c>
      <c r="P529" t="s">
        <v>159</v>
      </c>
      <c r="Q529">
        <v>800</v>
      </c>
      <c r="R529">
        <v>24000</v>
      </c>
      <c r="S529" t="s">
        <v>337</v>
      </c>
      <c r="T529">
        <v>21000</v>
      </c>
      <c r="U529" t="s">
        <v>334</v>
      </c>
      <c r="V529">
        <v>19200</v>
      </c>
      <c r="W529">
        <v>2015</v>
      </c>
      <c r="X529">
        <v>1</v>
      </c>
      <c r="Y529" s="19"/>
      <c r="Z529" s="24"/>
      <c r="AA529" s="25"/>
      <c r="AB529" s="26"/>
      <c r="AC529" s="25"/>
      <c r="AD529" s="27"/>
      <c r="AE529" s="27"/>
      <c r="AF529" s="27"/>
      <c r="AG529" s="25"/>
      <c r="AH529" s="25"/>
      <c r="AI529" s="25"/>
      <c r="AJ529" s="28"/>
      <c r="AK529" s="25"/>
      <c r="AL529" s="25"/>
      <c r="AM529" s="29"/>
      <c r="AN529" s="29"/>
      <c r="AO529" s="30"/>
      <c r="AP529" s="30"/>
      <c r="AQ529" s="31"/>
      <c r="AR529" s="28"/>
      <c r="AS529" s="28"/>
      <c r="AT529" t="s">
        <v>159</v>
      </c>
      <c r="AU529">
        <v>5</v>
      </c>
      <c r="AV529" t="s">
        <v>409</v>
      </c>
      <c r="AW529" t="s">
        <v>1006</v>
      </c>
      <c r="AX529" t="s">
        <v>1091</v>
      </c>
      <c r="AY529" s="19" t="s">
        <v>398</v>
      </c>
      <c r="AZ529" s="19" t="s">
        <v>398</v>
      </c>
      <c r="BA529" t="s">
        <v>408</v>
      </c>
      <c r="BB529" s="22">
        <v>42316</v>
      </c>
      <c r="BC529" s="18" t="s">
        <v>163</v>
      </c>
      <c r="BD529" t="s">
        <v>161</v>
      </c>
      <c r="BE529">
        <v>43</v>
      </c>
      <c r="BF529">
        <v>40</v>
      </c>
      <c r="BG529">
        <v>10.5</v>
      </c>
      <c r="BH529">
        <v>6.52</v>
      </c>
      <c r="BI529">
        <v>0.96</v>
      </c>
      <c r="BJ529">
        <v>0.54300000000000004</v>
      </c>
      <c r="BK529">
        <v>0.108</v>
      </c>
      <c r="BL529">
        <v>10</v>
      </c>
      <c r="BM529">
        <f t="shared" si="39"/>
        <v>83.410138248847929</v>
      </c>
      <c r="BN529">
        <v>0.18</v>
      </c>
      <c r="BO529">
        <v>29</v>
      </c>
      <c r="BP529">
        <f t="shared" si="43"/>
        <v>6398.0482515586873</v>
      </c>
      <c r="BQ529">
        <f t="shared" si="42"/>
        <v>5600</v>
      </c>
      <c r="BR529">
        <f t="shared" si="40"/>
        <v>6.3980482515586869</v>
      </c>
      <c r="BS529">
        <f t="shared" si="40"/>
        <v>5.6</v>
      </c>
      <c r="BT529">
        <f t="shared" si="41"/>
        <v>11.998048251558686</v>
      </c>
      <c r="CF529" s="25">
        <v>0.80765503875969014</v>
      </c>
      <c r="CG529" s="25">
        <v>6.7151162790697674E-2</v>
      </c>
      <c r="CH529" s="25">
        <v>0.83986692456999978</v>
      </c>
      <c r="CI529" s="25">
        <v>0.27082010746607516</v>
      </c>
      <c r="CJ529" s="25">
        <v>0.14497570559793055</v>
      </c>
      <c r="CK529" s="25">
        <v>14.067752653651302</v>
      </c>
      <c r="CL529" s="25">
        <v>77.520615869553737</v>
      </c>
      <c r="CM529" s="25">
        <v>3.806293528763689</v>
      </c>
      <c r="CN529" s="25">
        <v>227.91909817291486</v>
      </c>
      <c r="CO529" s="25">
        <v>13.997917350428169</v>
      </c>
      <c r="CP529" s="25"/>
      <c r="CQ529" s="25"/>
      <c r="CR529" s="25"/>
      <c r="CS529" s="25"/>
      <c r="CT529" s="25"/>
      <c r="CU529" s="25"/>
      <c r="CV529" s="25"/>
      <c r="CW529" s="25"/>
      <c r="CX529" s="25"/>
      <c r="CY529" s="25"/>
    </row>
    <row r="530" spans="1:103">
      <c r="A530" t="s">
        <v>177</v>
      </c>
      <c r="B530" t="s">
        <v>1090</v>
      </c>
      <c r="C530" t="s">
        <v>166</v>
      </c>
      <c r="D530" t="s">
        <v>176</v>
      </c>
      <c r="E530" t="s">
        <v>960</v>
      </c>
      <c r="F530" t="s">
        <v>227</v>
      </c>
      <c r="G530" t="s">
        <v>318</v>
      </c>
      <c r="H530">
        <v>11.68468</v>
      </c>
      <c r="I530">
        <v>8.53477</v>
      </c>
      <c r="J530">
        <v>489</v>
      </c>
      <c r="K530" t="s">
        <v>148</v>
      </c>
      <c r="L530" s="18">
        <v>3</v>
      </c>
      <c r="M530" t="s">
        <v>381</v>
      </c>
      <c r="N530" t="s">
        <v>373</v>
      </c>
      <c r="O530">
        <v>1800</v>
      </c>
      <c r="P530" t="s">
        <v>159</v>
      </c>
      <c r="Q530">
        <v>800</v>
      </c>
      <c r="R530">
        <v>24000</v>
      </c>
      <c r="S530" t="s">
        <v>337</v>
      </c>
      <c r="T530">
        <v>21000</v>
      </c>
      <c r="U530" t="s">
        <v>334</v>
      </c>
      <c r="V530">
        <v>19200</v>
      </c>
      <c r="W530">
        <v>2015</v>
      </c>
      <c r="X530">
        <v>1</v>
      </c>
      <c r="Y530" s="19"/>
      <c r="Z530" s="24"/>
      <c r="AA530" s="25"/>
      <c r="AB530" s="26"/>
      <c r="AC530" s="25"/>
      <c r="AD530" s="27"/>
      <c r="AE530" s="27"/>
      <c r="AF530" s="27"/>
      <c r="AG530" s="25"/>
      <c r="AH530" s="25"/>
      <c r="AI530" s="25"/>
      <c r="AJ530" s="28"/>
      <c r="AK530" s="25"/>
      <c r="AL530" s="25"/>
      <c r="AM530" s="29"/>
      <c r="AN530" s="29"/>
      <c r="AO530" s="30"/>
      <c r="AP530" s="30"/>
      <c r="AQ530" s="31"/>
      <c r="AR530" s="28"/>
      <c r="AS530" s="28"/>
      <c r="AT530" t="s">
        <v>160</v>
      </c>
      <c r="AU530">
        <v>6</v>
      </c>
      <c r="AV530" t="s">
        <v>409</v>
      </c>
      <c r="AW530" t="s">
        <v>1006</v>
      </c>
      <c r="AX530" t="s">
        <v>1091</v>
      </c>
      <c r="AY530" s="19" t="s">
        <v>398</v>
      </c>
      <c r="AZ530" s="19" t="s">
        <v>398</v>
      </c>
      <c r="BA530" t="s">
        <v>408</v>
      </c>
      <c r="BB530" s="22">
        <v>42316</v>
      </c>
      <c r="BC530" s="18" t="s">
        <v>163</v>
      </c>
      <c r="BD530" t="s">
        <v>161</v>
      </c>
      <c r="BE530">
        <v>35</v>
      </c>
      <c r="BF530">
        <v>27</v>
      </c>
      <c r="BG530">
        <v>5.92</v>
      </c>
      <c r="BH530">
        <v>3.54</v>
      </c>
      <c r="BI530">
        <v>0.76</v>
      </c>
      <c r="BJ530">
        <v>0.48</v>
      </c>
      <c r="BK530">
        <v>9.2999999999999999E-2</v>
      </c>
      <c r="BL530">
        <v>10.5</v>
      </c>
      <c r="BM530">
        <f t="shared" si="39"/>
        <v>83.769633507853399</v>
      </c>
      <c r="BN530">
        <v>0.14099999999999999</v>
      </c>
      <c r="BO530">
        <v>28</v>
      </c>
      <c r="BP530">
        <f t="shared" si="43"/>
        <v>3469.3768606919207</v>
      </c>
      <c r="BQ530">
        <f t="shared" si="42"/>
        <v>3157.333333333333</v>
      </c>
      <c r="BR530">
        <f t="shared" si="40"/>
        <v>3.4693768606919209</v>
      </c>
      <c r="BS530">
        <f t="shared" si="40"/>
        <v>3.1573333333333329</v>
      </c>
      <c r="BT530">
        <f t="shared" si="41"/>
        <v>6.6267101940252537</v>
      </c>
      <c r="CF530" s="25">
        <v>0.70789220404234843</v>
      </c>
      <c r="CG530" s="25">
        <v>9.3840230991337814E-2</v>
      </c>
      <c r="CH530" s="25">
        <v>1.047061620612044</v>
      </c>
      <c r="CI530" s="25">
        <v>0.26249428558330712</v>
      </c>
      <c r="CJ530" s="25">
        <v>0.20988111134945447</v>
      </c>
      <c r="CK530" s="25">
        <v>12.227430013424209</v>
      </c>
      <c r="CL530" s="25">
        <v>86.073388327219632</v>
      </c>
      <c r="CM530" s="25">
        <v>3.9392478935408639</v>
      </c>
      <c r="CN530" s="25">
        <v>201.87880703465024</v>
      </c>
      <c r="CO530" s="25">
        <v>14.486866559275461</v>
      </c>
      <c r="CP530" s="25">
        <v>1.316147859922179</v>
      </c>
      <c r="CQ530" s="25">
        <v>0.1776750972762646</v>
      </c>
      <c r="CR530" s="25">
        <v>0.45817056308267012</v>
      </c>
      <c r="CS530" s="25">
        <v>9.9144430437980144E-2</v>
      </c>
      <c r="CT530" s="25">
        <v>8.0318514769055466E-2</v>
      </c>
      <c r="CU530" s="25">
        <v>8.4961285474443375</v>
      </c>
      <c r="CV530" s="25">
        <v>9.5303698531906367</v>
      </c>
      <c r="CW530" s="25">
        <v>1.9073777370870313</v>
      </c>
      <c r="CX530" s="25">
        <v>56.21555915227939</v>
      </c>
      <c r="CY530" s="25">
        <v>25.54863047708988</v>
      </c>
    </row>
    <row r="531" spans="1:103">
      <c r="A531" t="s">
        <v>177</v>
      </c>
      <c r="B531" t="s">
        <v>1090</v>
      </c>
      <c r="C531" t="s">
        <v>166</v>
      </c>
      <c r="D531" t="s">
        <v>176</v>
      </c>
      <c r="E531" t="s">
        <v>960</v>
      </c>
      <c r="F531" t="s">
        <v>227</v>
      </c>
      <c r="G531" t="s">
        <v>319</v>
      </c>
      <c r="H531">
        <v>11.68309</v>
      </c>
      <c r="I531">
        <v>8.5245499999999996</v>
      </c>
      <c r="J531">
        <v>491</v>
      </c>
      <c r="K531" t="s">
        <v>149</v>
      </c>
      <c r="L531" s="18">
        <v>2.5</v>
      </c>
      <c r="M531" t="s">
        <v>382</v>
      </c>
      <c r="N531" t="s">
        <v>373</v>
      </c>
      <c r="O531">
        <v>1600</v>
      </c>
      <c r="P531" t="s">
        <v>159</v>
      </c>
      <c r="Q531">
        <v>1000</v>
      </c>
      <c r="R531">
        <v>19000</v>
      </c>
      <c r="S531" t="s">
        <v>337</v>
      </c>
      <c r="T531">
        <v>15000</v>
      </c>
      <c r="U531" t="s">
        <v>383</v>
      </c>
      <c r="V531">
        <v>15000</v>
      </c>
      <c r="W531">
        <v>2015</v>
      </c>
      <c r="X531">
        <v>1</v>
      </c>
      <c r="Y531" s="19" t="s">
        <v>398</v>
      </c>
      <c r="Z531" s="24">
        <v>6.1</v>
      </c>
      <c r="AA531" s="32">
        <v>0.86529498452029563</v>
      </c>
      <c r="AB531" s="26">
        <v>2.0683309030176691E-2</v>
      </c>
      <c r="AC531" s="25">
        <v>3.9011400000000003</v>
      </c>
      <c r="AD531" s="27">
        <v>68.400000000000006</v>
      </c>
      <c r="AE531" s="27">
        <v>16</v>
      </c>
      <c r="AF531" s="27">
        <v>15.600000000000001</v>
      </c>
      <c r="AG531" s="25">
        <v>1.6878963484720586</v>
      </c>
      <c r="AH531" s="25">
        <v>0.45638307027638864</v>
      </c>
      <c r="AI531" s="25">
        <v>0.20969432870169002</v>
      </c>
      <c r="AJ531" s="28">
        <v>5.2350803063769144E-2</v>
      </c>
      <c r="AK531" s="25">
        <v>0</v>
      </c>
      <c r="AL531" s="25">
        <f t="shared" si="32"/>
        <v>2.4063245505139061</v>
      </c>
      <c r="AM531" s="29">
        <v>5.96952080072026</v>
      </c>
      <c r="AN531" s="29">
        <v>1.6290387995133151</v>
      </c>
      <c r="AO531" s="30">
        <v>21.133614312971648</v>
      </c>
      <c r="AP531" s="30">
        <v>192.73922504527076</v>
      </c>
      <c r="AQ531" s="31">
        <v>1.6169432835568271</v>
      </c>
      <c r="AR531" s="28">
        <v>1.0987800000000001E-2</v>
      </c>
      <c r="AS531" s="28">
        <v>7.0735299999999999</v>
      </c>
      <c r="AT531" t="s">
        <v>155</v>
      </c>
      <c r="AU531">
        <v>1</v>
      </c>
      <c r="AV531" t="s">
        <v>409</v>
      </c>
      <c r="AW531" t="s">
        <v>1006</v>
      </c>
      <c r="AX531" t="s">
        <v>1091</v>
      </c>
      <c r="AY531" s="19" t="s">
        <v>398</v>
      </c>
      <c r="AZ531" s="19" t="s">
        <v>398</v>
      </c>
      <c r="BA531" t="s">
        <v>408</v>
      </c>
      <c r="BB531" s="22">
        <v>42316</v>
      </c>
      <c r="BC531" s="18" t="s">
        <v>163</v>
      </c>
      <c r="BD531" t="s">
        <v>161</v>
      </c>
      <c r="BE531">
        <v>38</v>
      </c>
      <c r="BF531">
        <v>25</v>
      </c>
      <c r="BG531">
        <v>2.8</v>
      </c>
      <c r="BH531">
        <v>2.9</v>
      </c>
      <c r="BI531">
        <v>1.03</v>
      </c>
      <c r="BJ531">
        <v>3.5999999999999997E-2</v>
      </c>
      <c r="BK531">
        <v>3.7999999999999999E-2</v>
      </c>
      <c r="BL531">
        <v>0</v>
      </c>
      <c r="BM531">
        <f t="shared" si="39"/>
        <v>48.648648648648646</v>
      </c>
      <c r="BN531">
        <v>0.12</v>
      </c>
      <c r="BO531">
        <v>14</v>
      </c>
      <c r="BP531">
        <f t="shared" si="43"/>
        <v>1844.197138314785</v>
      </c>
      <c r="BQ531">
        <f t="shared" si="42"/>
        <v>1493.3333333333333</v>
      </c>
      <c r="BR531">
        <f t="shared" si="40"/>
        <v>1.844197138314785</v>
      </c>
      <c r="BS531">
        <f t="shared" si="40"/>
        <v>1.4933333333333332</v>
      </c>
      <c r="BT531">
        <f t="shared" si="41"/>
        <v>3.337530471648118</v>
      </c>
      <c r="BU531">
        <v>2.1348205625606211</v>
      </c>
      <c r="BV531">
        <v>0.14776061438861382</v>
      </c>
      <c r="BW531">
        <v>2.3339129925341497</v>
      </c>
      <c r="BX531">
        <v>0.50111290386607443</v>
      </c>
      <c r="BY531">
        <v>0.25772443168307962</v>
      </c>
      <c r="BZ531">
        <v>0.1405221928247376</v>
      </c>
      <c r="CA531">
        <v>6.0336643171477187</v>
      </c>
      <c r="CB531">
        <v>174.37585919037267</v>
      </c>
      <c r="CC531">
        <v>76.534896451790544</v>
      </c>
      <c r="CD531">
        <v>24.024904249336824</v>
      </c>
      <c r="CE531">
        <v>2.8843648609121688</v>
      </c>
      <c r="CF531" s="25">
        <v>0.67330861909175166</v>
      </c>
      <c r="CG531" s="25">
        <v>0.12205746061167748</v>
      </c>
      <c r="CH531" s="25">
        <v>1.118883717111594</v>
      </c>
      <c r="CI531" s="25">
        <v>0.37659572066417535</v>
      </c>
      <c r="CJ531" s="25">
        <v>0.25120670816558605</v>
      </c>
      <c r="CK531" s="25">
        <v>32.64703582015224</v>
      </c>
      <c r="CL531" s="25">
        <v>78.009586275329667</v>
      </c>
      <c r="CM531" s="25">
        <v>3.8303021730499229</v>
      </c>
      <c r="CN531" s="25">
        <v>133.9321742284626</v>
      </c>
      <c r="CO531" s="25">
        <v>21.691770915676802</v>
      </c>
      <c r="CP531" s="25">
        <v>1.4000000000000001</v>
      </c>
      <c r="CQ531" s="25">
        <v>0.27679611650485442</v>
      </c>
      <c r="CR531" s="25">
        <v>0.38870594036389627</v>
      </c>
      <c r="CS531" s="25">
        <v>9.9964204425064623E-2</v>
      </c>
      <c r="CT531" s="25">
        <v>6.7986981173259756E-2</v>
      </c>
      <c r="CU531" s="25">
        <v>7.691449519019927</v>
      </c>
      <c r="CV531" s="25">
        <v>9.8670656760648985</v>
      </c>
      <c r="CW531" s="25">
        <v>3.786630160317805</v>
      </c>
      <c r="CX531" s="25">
        <v>56.955700098090098</v>
      </c>
      <c r="CY531" s="25">
        <v>21.45167851058288</v>
      </c>
    </row>
    <row r="532" spans="1:103">
      <c r="A532" t="s">
        <v>177</v>
      </c>
      <c r="B532" t="s">
        <v>1090</v>
      </c>
      <c r="C532" t="s">
        <v>166</v>
      </c>
      <c r="D532" t="s">
        <v>176</v>
      </c>
      <c r="E532" t="s">
        <v>960</v>
      </c>
      <c r="F532" t="s">
        <v>227</v>
      </c>
      <c r="G532" t="s">
        <v>319</v>
      </c>
      <c r="H532">
        <v>11.68309</v>
      </c>
      <c r="I532">
        <v>8.5245499999999996</v>
      </c>
      <c r="J532">
        <v>491</v>
      </c>
      <c r="K532" t="s">
        <v>149</v>
      </c>
      <c r="L532" s="18">
        <v>2.5</v>
      </c>
      <c r="M532" t="s">
        <v>382</v>
      </c>
      <c r="N532" t="s">
        <v>373</v>
      </c>
      <c r="O532">
        <v>1600</v>
      </c>
      <c r="P532" t="s">
        <v>159</v>
      </c>
      <c r="Q532">
        <v>1000</v>
      </c>
      <c r="R532">
        <v>19000</v>
      </c>
      <c r="S532" t="s">
        <v>337</v>
      </c>
      <c r="T532">
        <v>15000</v>
      </c>
      <c r="U532" t="s">
        <v>383</v>
      </c>
      <c r="V532">
        <v>15000</v>
      </c>
      <c r="W532">
        <v>2015</v>
      </c>
      <c r="X532">
        <v>1</v>
      </c>
      <c r="Y532" s="19"/>
      <c r="Z532" s="24"/>
      <c r="AA532" s="25"/>
      <c r="AB532" s="26"/>
      <c r="AC532" s="25"/>
      <c r="AD532" s="27"/>
      <c r="AE532" s="27"/>
      <c r="AF532" s="27"/>
      <c r="AG532" s="25"/>
      <c r="AH532" s="25"/>
      <c r="AI532" s="25"/>
      <c r="AJ532" s="28"/>
      <c r="AK532" s="25"/>
      <c r="AL532" s="25"/>
      <c r="AM532" s="29"/>
      <c r="AN532" s="29"/>
      <c r="AO532" s="30"/>
      <c r="AP532" s="30"/>
      <c r="AQ532" s="31"/>
      <c r="AR532" s="28"/>
      <c r="AS532" s="28"/>
      <c r="AT532" t="s">
        <v>156</v>
      </c>
      <c r="AU532">
        <v>2</v>
      </c>
      <c r="AV532" t="s">
        <v>409</v>
      </c>
      <c r="AW532" t="s">
        <v>1006</v>
      </c>
      <c r="AX532" t="s">
        <v>1091</v>
      </c>
      <c r="AY532" s="19" t="s">
        <v>398</v>
      </c>
      <c r="AZ532" s="19" t="s">
        <v>398</v>
      </c>
      <c r="BA532" t="s">
        <v>408</v>
      </c>
      <c r="BB532" s="22">
        <v>42316</v>
      </c>
      <c r="BC532" s="18" t="s">
        <v>163</v>
      </c>
      <c r="BD532" t="s">
        <v>161</v>
      </c>
      <c r="BE532">
        <v>33</v>
      </c>
      <c r="BF532">
        <v>20</v>
      </c>
      <c r="BG532">
        <v>4.5</v>
      </c>
      <c r="BH532">
        <v>1.18</v>
      </c>
      <c r="BI532">
        <v>0.2</v>
      </c>
      <c r="BJ532">
        <v>0.17199999999999999</v>
      </c>
      <c r="BK532">
        <v>5.5E-2</v>
      </c>
      <c r="BL532">
        <v>10.199999999999999</v>
      </c>
      <c r="BM532">
        <f t="shared" si="39"/>
        <v>75.770925110132154</v>
      </c>
      <c r="BN532">
        <v>0.13800000000000001</v>
      </c>
      <c r="BO532">
        <v>19</v>
      </c>
      <c r="BP532">
        <f t="shared" si="43"/>
        <v>1049.5412167803979</v>
      </c>
      <c r="BQ532">
        <f t="shared" si="42"/>
        <v>2400</v>
      </c>
      <c r="BR532">
        <f t="shared" si="40"/>
        <v>1.0495412167803979</v>
      </c>
      <c r="BS532">
        <f t="shared" si="40"/>
        <v>2.4</v>
      </c>
      <c r="BT532">
        <f t="shared" si="41"/>
        <v>3.449541216780398</v>
      </c>
      <c r="BU532">
        <v>1.6277831558567282</v>
      </c>
      <c r="BV532">
        <v>0.15546656864571143</v>
      </c>
      <c r="BW532">
        <v>1.929064977582831</v>
      </c>
      <c r="BX532">
        <v>0.48131317054366363</v>
      </c>
      <c r="BY532">
        <v>0.26594117012877305</v>
      </c>
      <c r="BZ532">
        <v>0.11996012945464149</v>
      </c>
      <c r="CA532">
        <v>4.6815635084824629</v>
      </c>
      <c r="CB532">
        <v>169.89939752292926</v>
      </c>
      <c r="CC532">
        <v>53.821911502240887</v>
      </c>
      <c r="CD532">
        <v>12.220799153509789</v>
      </c>
      <c r="CE532">
        <v>1.7399112958995013</v>
      </c>
      <c r="CF532" s="25">
        <v>0.73375363724539289</v>
      </c>
      <c r="CG532" s="25">
        <v>9.2967992240543182E-2</v>
      </c>
      <c r="CH532" s="25">
        <v>1.1818870410049553</v>
      </c>
      <c r="CI532" s="25">
        <v>0.27944323526598996</v>
      </c>
      <c r="CJ532" s="25">
        <v>0.18991186117943215</v>
      </c>
      <c r="CK532" s="25">
        <v>15.441551694239859</v>
      </c>
      <c r="CL532" s="25">
        <v>79.988933986793242</v>
      </c>
      <c r="CM532" s="25">
        <v>3.9274889446049208</v>
      </c>
      <c r="CN532" s="25">
        <v>270.36104679688719</v>
      </c>
      <c r="CO532" s="25">
        <v>10.495428373436694</v>
      </c>
      <c r="CP532" s="25">
        <v>1.6148582600195505</v>
      </c>
      <c r="CQ532" s="25">
        <v>0.20288367546432062</v>
      </c>
      <c r="CR532" s="25">
        <v>0.60087326125205565</v>
      </c>
      <c r="CS532" s="25">
        <v>9.9964204425064623E-2</v>
      </c>
      <c r="CT532" s="25">
        <v>9.6785679414114076E-2</v>
      </c>
      <c r="CU532" s="25">
        <v>11.379592351329242</v>
      </c>
      <c r="CV532" s="25">
        <v>5.50037021667156</v>
      </c>
      <c r="CW532" s="25">
        <v>1.7846247289089423</v>
      </c>
      <c r="CX532" s="25">
        <v>46.017348226026435</v>
      </c>
      <c r="CY532" s="25">
        <v>31.749332445286548</v>
      </c>
    </row>
    <row r="533" spans="1:103">
      <c r="A533" t="s">
        <v>177</v>
      </c>
      <c r="B533" t="s">
        <v>1090</v>
      </c>
      <c r="C533" t="s">
        <v>166</v>
      </c>
      <c r="D533" t="s">
        <v>176</v>
      </c>
      <c r="E533" t="s">
        <v>960</v>
      </c>
      <c r="F533" t="s">
        <v>227</v>
      </c>
      <c r="G533" t="s">
        <v>319</v>
      </c>
      <c r="H533">
        <v>11.68309</v>
      </c>
      <c r="I533">
        <v>8.5245499999999996</v>
      </c>
      <c r="J533">
        <v>491</v>
      </c>
      <c r="K533" t="s">
        <v>149</v>
      </c>
      <c r="L533" s="18">
        <v>2.5</v>
      </c>
      <c r="M533" t="s">
        <v>382</v>
      </c>
      <c r="N533" t="s">
        <v>373</v>
      </c>
      <c r="O533">
        <v>1600</v>
      </c>
      <c r="P533" t="s">
        <v>159</v>
      </c>
      <c r="Q533">
        <v>1000</v>
      </c>
      <c r="R533">
        <v>19000</v>
      </c>
      <c r="S533" t="s">
        <v>337</v>
      </c>
      <c r="T533">
        <v>15000</v>
      </c>
      <c r="U533" t="s">
        <v>383</v>
      </c>
      <c r="V533">
        <v>15000</v>
      </c>
      <c r="W533">
        <v>2015</v>
      </c>
      <c r="X533">
        <v>1</v>
      </c>
      <c r="Y533" s="19"/>
      <c r="Z533" s="24"/>
      <c r="AA533" s="25"/>
      <c r="AB533" s="26"/>
      <c r="AC533" s="25"/>
      <c r="AD533" s="27"/>
      <c r="AE533" s="27"/>
      <c r="AF533" s="27"/>
      <c r="AG533" s="25"/>
      <c r="AH533" s="25"/>
      <c r="AI533" s="25"/>
      <c r="AJ533" s="28"/>
      <c r="AK533" s="25"/>
      <c r="AL533" s="25"/>
      <c r="AM533" s="29"/>
      <c r="AN533" s="29"/>
      <c r="AO533" s="30"/>
      <c r="AP533" s="30"/>
      <c r="AQ533" s="31"/>
      <c r="AR533" s="28"/>
      <c r="AS533" s="28"/>
      <c r="AT533" t="s">
        <v>157</v>
      </c>
      <c r="AU533">
        <v>3</v>
      </c>
      <c r="AV533" t="s">
        <v>409</v>
      </c>
      <c r="AW533" t="s">
        <v>1006</v>
      </c>
      <c r="AX533" t="s">
        <v>1091</v>
      </c>
      <c r="AY533" s="19" t="s">
        <v>398</v>
      </c>
      <c r="AZ533" s="19" t="s">
        <v>398</v>
      </c>
      <c r="BA533" t="s">
        <v>408</v>
      </c>
      <c r="BB533" s="22">
        <v>42316</v>
      </c>
      <c r="BC533" s="18" t="s">
        <v>163</v>
      </c>
      <c r="BD533" t="s">
        <v>161</v>
      </c>
      <c r="BE533">
        <v>30</v>
      </c>
      <c r="BF533">
        <v>13</v>
      </c>
      <c r="BG533">
        <v>2.82</v>
      </c>
      <c r="BH533">
        <v>0.32</v>
      </c>
      <c r="BI533">
        <v>0.12</v>
      </c>
      <c r="BJ533">
        <v>0.13400000000000001</v>
      </c>
      <c r="BK533">
        <v>0.04</v>
      </c>
      <c r="BL533">
        <v>7.5</v>
      </c>
      <c r="BM533">
        <f t="shared" si="39"/>
        <v>77.011494252873561</v>
      </c>
      <c r="BN533">
        <v>0.11899999999999999</v>
      </c>
      <c r="BO533">
        <v>15</v>
      </c>
      <c r="BP533">
        <f t="shared" si="43"/>
        <v>297.97911501765452</v>
      </c>
      <c r="BQ533">
        <f t="shared" si="42"/>
        <v>1503.9999999999998</v>
      </c>
      <c r="BR533">
        <f t="shared" si="40"/>
        <v>0.29797911501765451</v>
      </c>
      <c r="BS533">
        <f t="shared" si="40"/>
        <v>1.5039999999999998</v>
      </c>
      <c r="BT533">
        <f t="shared" si="41"/>
        <v>1.8019791150176543</v>
      </c>
      <c r="BU533">
        <v>1.1419811320754718</v>
      </c>
      <c r="BV533">
        <v>0.3309935752818286</v>
      </c>
      <c r="BW533">
        <v>2.1435333870016207</v>
      </c>
      <c r="BX533">
        <v>0.35367577920062054</v>
      </c>
      <c r="BY533">
        <v>0.21491458070532121</v>
      </c>
      <c r="BZ533">
        <v>0.10678274774760896</v>
      </c>
      <c r="CA533">
        <v>2.8425174861869547</v>
      </c>
      <c r="CB533">
        <v>119.4779971226411</v>
      </c>
      <c r="CC533">
        <v>26.42718497552687</v>
      </c>
      <c r="CD533">
        <v>19.075561858299672</v>
      </c>
      <c r="CE533">
        <v>1.9370120323062658</v>
      </c>
      <c r="CF533" s="25">
        <v>0.51741996233521659</v>
      </c>
      <c r="CG533" s="25">
        <v>3.7222222222222219E-2</v>
      </c>
      <c r="CH533" s="25">
        <v>0.89507815560784754</v>
      </c>
      <c r="CI533" s="25">
        <v>0.27986093815876428</v>
      </c>
      <c r="CJ533" s="25">
        <v>0.16274047677882769</v>
      </c>
      <c r="CK533" s="25">
        <v>10.336194460327265</v>
      </c>
      <c r="CL533" s="25">
        <v>97.653132916466362</v>
      </c>
      <c r="CM533" s="25">
        <v>3.9333596306207732</v>
      </c>
      <c r="CN533" s="25">
        <v>168.91303593531865</v>
      </c>
      <c r="CO533" s="25">
        <v>15.775984832807797</v>
      </c>
      <c r="CP533" s="25">
        <v>1.4658325312800771</v>
      </c>
      <c r="CQ533" s="25">
        <v>0.15149181905678535</v>
      </c>
      <c r="CR533" s="25">
        <v>0.47159264015410884</v>
      </c>
      <c r="CS533" s="25">
        <v>0.10204886012806995</v>
      </c>
      <c r="CT533" s="25">
        <v>8.9365172777747623E-2</v>
      </c>
      <c r="CU533" s="25">
        <v>11.616902618834619</v>
      </c>
      <c r="CV533" s="25">
        <v>9.7079972015606764</v>
      </c>
      <c r="CW533" s="25">
        <v>0.84961464715967761</v>
      </c>
      <c r="CX533" s="25">
        <v>37.212826174008114</v>
      </c>
      <c r="CY533" s="25">
        <v>34.406623508978186</v>
      </c>
    </row>
    <row r="534" spans="1:103">
      <c r="A534" t="s">
        <v>177</v>
      </c>
      <c r="B534" t="s">
        <v>1090</v>
      </c>
      <c r="C534" t="s">
        <v>166</v>
      </c>
      <c r="D534" t="s">
        <v>176</v>
      </c>
      <c r="E534" t="s">
        <v>960</v>
      </c>
      <c r="F534" t="s">
        <v>227</v>
      </c>
      <c r="G534" t="s">
        <v>319</v>
      </c>
      <c r="H534">
        <v>11.68309</v>
      </c>
      <c r="I534">
        <v>8.5245499999999996</v>
      </c>
      <c r="J534">
        <v>491</v>
      </c>
      <c r="K534" t="s">
        <v>149</v>
      </c>
      <c r="L534" s="18">
        <v>2.5</v>
      </c>
      <c r="M534" t="s">
        <v>382</v>
      </c>
      <c r="N534" t="s">
        <v>373</v>
      </c>
      <c r="O534">
        <v>1600</v>
      </c>
      <c r="P534" t="s">
        <v>159</v>
      </c>
      <c r="Q534">
        <v>1000</v>
      </c>
      <c r="R534">
        <v>19000</v>
      </c>
      <c r="S534" t="s">
        <v>337</v>
      </c>
      <c r="T534">
        <v>15000</v>
      </c>
      <c r="U534" t="s">
        <v>383</v>
      </c>
      <c r="V534">
        <v>15000</v>
      </c>
      <c r="W534">
        <v>2015</v>
      </c>
      <c r="X534">
        <v>1</v>
      </c>
      <c r="Y534" s="19"/>
      <c r="Z534" s="24"/>
      <c r="AA534" s="25"/>
      <c r="AB534" s="26"/>
      <c r="AC534" s="25"/>
      <c r="AD534" s="27"/>
      <c r="AE534" s="27"/>
      <c r="AF534" s="27"/>
      <c r="AG534" s="25"/>
      <c r="AH534" s="25"/>
      <c r="AI534" s="25"/>
      <c r="AJ534" s="28"/>
      <c r="AK534" s="25"/>
      <c r="AL534" s="25"/>
      <c r="AM534" s="29"/>
      <c r="AN534" s="29"/>
      <c r="AO534" s="30"/>
      <c r="AP534" s="30"/>
      <c r="AQ534" s="31"/>
      <c r="AR534" s="28"/>
      <c r="AS534" s="28"/>
      <c r="AT534" t="s">
        <v>158</v>
      </c>
      <c r="AU534">
        <v>4</v>
      </c>
      <c r="AV534" t="s">
        <v>409</v>
      </c>
      <c r="AW534" t="s">
        <v>1006</v>
      </c>
      <c r="AX534" t="s">
        <v>1091</v>
      </c>
      <c r="AY534" s="19" t="s">
        <v>398</v>
      </c>
      <c r="AZ534" s="19" t="s">
        <v>398</v>
      </c>
      <c r="BA534" t="s">
        <v>408</v>
      </c>
      <c r="BB534" s="22">
        <v>42316</v>
      </c>
      <c r="BC534" s="18" t="s">
        <v>163</v>
      </c>
      <c r="BD534" t="s">
        <v>161</v>
      </c>
      <c r="BE534">
        <v>19</v>
      </c>
      <c r="BF534">
        <v>17</v>
      </c>
      <c r="BG534">
        <v>2.3199999999999998</v>
      </c>
      <c r="BH534">
        <v>1.7</v>
      </c>
      <c r="BI534">
        <v>0.6</v>
      </c>
      <c r="BJ534">
        <v>0.40400000000000003</v>
      </c>
      <c r="BK534">
        <v>9.0999999999999998E-2</v>
      </c>
      <c r="BL534">
        <v>10.3</v>
      </c>
      <c r="BM534">
        <f t="shared" si="39"/>
        <v>81.616161616161619</v>
      </c>
      <c r="BN534">
        <v>0.129</v>
      </c>
      <c r="BO534">
        <v>24</v>
      </c>
      <c r="BP534">
        <f t="shared" si="43"/>
        <v>1626.882154882155</v>
      </c>
      <c r="BQ534">
        <f t="shared" si="42"/>
        <v>1237.3333333333333</v>
      </c>
      <c r="BR534">
        <f t="shared" si="40"/>
        <v>1.626882154882155</v>
      </c>
      <c r="BS534">
        <f t="shared" si="40"/>
        <v>1.2373333333333332</v>
      </c>
      <c r="BT534">
        <f t="shared" si="41"/>
        <v>2.8642154882154882</v>
      </c>
      <c r="BU534">
        <v>1.9888888888888892</v>
      </c>
      <c r="BV534">
        <v>0.21828593968541074</v>
      </c>
      <c r="BW534">
        <v>2.2702729496613392</v>
      </c>
      <c r="BX534">
        <v>0.65481088077414573</v>
      </c>
      <c r="BY534">
        <v>0.32922228713852164</v>
      </c>
      <c r="BZ534">
        <v>0.16224406207155875</v>
      </c>
      <c r="CA534">
        <v>5.9156305088034831</v>
      </c>
      <c r="CB534">
        <v>174.12486229023943</v>
      </c>
      <c r="CC534">
        <v>86.469408561766713</v>
      </c>
      <c r="CD534">
        <v>14.518661957230488</v>
      </c>
      <c r="CE534">
        <v>15.185779596776426</v>
      </c>
      <c r="CF534" s="25">
        <v>0.53863845446182157</v>
      </c>
      <c r="CG534" s="25">
        <v>4.8022079116835328E-2</v>
      </c>
      <c r="CH534" s="25">
        <v>1.0498360871338599</v>
      </c>
      <c r="CI534" s="25">
        <v>0.36560088042977562</v>
      </c>
      <c r="CJ534" s="25">
        <v>0.1981057111684098</v>
      </c>
      <c r="CK534" s="25">
        <v>13.947794262303248</v>
      </c>
      <c r="CL534" s="25">
        <v>79.396423364668848</v>
      </c>
      <c r="CM534" s="25">
        <v>3.8983964339041437</v>
      </c>
      <c r="CN534" s="25">
        <v>106.49006083233093</v>
      </c>
      <c r="CO534" s="25">
        <v>10.417684459559384</v>
      </c>
      <c r="CP534" s="25">
        <v>1.3621495327102806</v>
      </c>
      <c r="CQ534" s="25">
        <v>0.18341121495327103</v>
      </c>
      <c r="CR534" s="25">
        <v>0.2616631215938216</v>
      </c>
      <c r="CS534" s="25">
        <v>0.1336274503341088</v>
      </c>
      <c r="CT534" s="25">
        <v>6.1014157341525398E-2</v>
      </c>
      <c r="CU534" s="25">
        <v>13.874804326539115</v>
      </c>
      <c r="CV534" s="25">
        <v>9.847507567688158</v>
      </c>
      <c r="CW534" s="25">
        <v>1.8341485073127581</v>
      </c>
      <c r="CX534" s="25">
        <v>28.202579221903243</v>
      </c>
      <c r="CY534" s="25">
        <v>19.191352509010795</v>
      </c>
    </row>
    <row r="535" spans="1:103">
      <c r="A535" t="s">
        <v>177</v>
      </c>
      <c r="B535" t="s">
        <v>1090</v>
      </c>
      <c r="C535" t="s">
        <v>166</v>
      </c>
      <c r="D535" t="s">
        <v>176</v>
      </c>
      <c r="E535" t="s">
        <v>960</v>
      </c>
      <c r="F535" t="s">
        <v>227</v>
      </c>
      <c r="G535" t="s">
        <v>319</v>
      </c>
      <c r="H535">
        <v>11.68309</v>
      </c>
      <c r="I535">
        <v>8.5245499999999996</v>
      </c>
      <c r="J535">
        <v>491</v>
      </c>
      <c r="K535" t="s">
        <v>149</v>
      </c>
      <c r="L535" s="18">
        <v>2.5</v>
      </c>
      <c r="M535" t="s">
        <v>382</v>
      </c>
      <c r="N535" t="s">
        <v>373</v>
      </c>
      <c r="O535">
        <v>1600</v>
      </c>
      <c r="P535" t="s">
        <v>159</v>
      </c>
      <c r="Q535">
        <v>1000</v>
      </c>
      <c r="R535">
        <v>19000</v>
      </c>
      <c r="S535" t="s">
        <v>337</v>
      </c>
      <c r="T535">
        <v>15000</v>
      </c>
      <c r="U535" t="s">
        <v>383</v>
      </c>
      <c r="V535">
        <v>15000</v>
      </c>
      <c r="W535">
        <v>2015</v>
      </c>
      <c r="X535">
        <v>1</v>
      </c>
      <c r="Y535" s="19"/>
      <c r="Z535" s="24"/>
      <c r="AA535" s="25"/>
      <c r="AB535" s="26"/>
      <c r="AC535" s="25"/>
      <c r="AD535" s="27"/>
      <c r="AE535" s="27"/>
      <c r="AF535" s="27"/>
      <c r="AG535" s="25"/>
      <c r="AH535" s="25"/>
      <c r="AI535" s="25"/>
      <c r="AJ535" s="28"/>
      <c r="AK535" s="25"/>
      <c r="AL535" s="25"/>
      <c r="AM535" s="29"/>
      <c r="AN535" s="29"/>
      <c r="AO535" s="30"/>
      <c r="AP535" s="30"/>
      <c r="AQ535" s="31"/>
      <c r="AR535" s="28"/>
      <c r="AS535" s="28"/>
      <c r="AT535" t="s">
        <v>159</v>
      </c>
      <c r="AU535">
        <v>5</v>
      </c>
      <c r="AV535" t="s">
        <v>409</v>
      </c>
      <c r="AW535" t="s">
        <v>1006</v>
      </c>
      <c r="AX535" t="s">
        <v>1091</v>
      </c>
      <c r="AY535" s="19" t="s">
        <v>398</v>
      </c>
      <c r="AZ535" s="19" t="s">
        <v>398</v>
      </c>
      <c r="BA535" t="s">
        <v>408</v>
      </c>
      <c r="BB535" s="22">
        <v>42316</v>
      </c>
      <c r="BC535" s="18" t="s">
        <v>163</v>
      </c>
      <c r="BD535" t="s">
        <v>161</v>
      </c>
      <c r="BE535">
        <v>28</v>
      </c>
      <c r="BF535">
        <v>28</v>
      </c>
      <c r="BG535">
        <v>3.42</v>
      </c>
      <c r="BH535">
        <v>3.54</v>
      </c>
      <c r="BI535">
        <v>0.28000000000000003</v>
      </c>
      <c r="BJ535">
        <v>0.57799999999999996</v>
      </c>
      <c r="BK535">
        <v>0.154</v>
      </c>
      <c r="BL535">
        <v>10.3</v>
      </c>
      <c r="BM535">
        <f t="shared" si="39"/>
        <v>78.961748633879779</v>
      </c>
      <c r="BN535">
        <v>0.23100000000000001</v>
      </c>
      <c r="BO535">
        <v>33</v>
      </c>
      <c r="BP535">
        <f t="shared" si="43"/>
        <v>3277.5628415300544</v>
      </c>
      <c r="BQ535">
        <f t="shared" si="42"/>
        <v>1824</v>
      </c>
      <c r="BR535">
        <f t="shared" si="40"/>
        <v>3.2775628415300542</v>
      </c>
      <c r="BS535">
        <f t="shared" si="40"/>
        <v>1.8240000000000001</v>
      </c>
      <c r="BT535">
        <f t="shared" si="41"/>
        <v>5.101562841530054</v>
      </c>
      <c r="BU535">
        <v>2.030067895247333</v>
      </c>
      <c r="BV535">
        <v>0.26288347852108596</v>
      </c>
      <c r="BW535">
        <v>1.6974080373929201</v>
      </c>
      <c r="BX535">
        <v>0.73020951308566506</v>
      </c>
      <c r="BY535">
        <v>0.49516166937021155</v>
      </c>
      <c r="BZ535">
        <v>0.13250682794995122</v>
      </c>
      <c r="CA535">
        <v>4.2601169870894289</v>
      </c>
      <c r="CB535">
        <v>130.48913262350689</v>
      </c>
      <c r="CC535">
        <v>70.817365728932046</v>
      </c>
      <c r="CD535">
        <v>11.471065354061629</v>
      </c>
      <c r="CE535">
        <v>1.8861635394804335</v>
      </c>
      <c r="CF535" s="25">
        <v>0.53557504873294359</v>
      </c>
      <c r="CG535" s="25">
        <v>9.7953216374269014E-2</v>
      </c>
      <c r="CH535" s="25">
        <v>0.7812561797233385</v>
      </c>
      <c r="CI535" s="25">
        <v>0.24266508372442758</v>
      </c>
      <c r="CJ535" s="25">
        <v>0.12470270125251028</v>
      </c>
      <c r="CK535" s="25">
        <v>15.81706243674553</v>
      </c>
      <c r="CL535" s="25">
        <v>62.237556736565239</v>
      </c>
      <c r="CM535" s="25">
        <v>3.9061122111112772</v>
      </c>
      <c r="CN535" s="25">
        <v>136.58298420824417</v>
      </c>
      <c r="CO535" s="25">
        <v>13.059710624325927</v>
      </c>
      <c r="CP535" s="25">
        <v>1.3208606173994391</v>
      </c>
      <c r="CQ535" s="25">
        <v>0.21758652946679141</v>
      </c>
      <c r="CR535" s="25">
        <v>0.39777683208520154</v>
      </c>
      <c r="CS535" s="25">
        <v>0.10040371484999162</v>
      </c>
      <c r="CT535" s="25">
        <v>8.3968255800593736E-2</v>
      </c>
      <c r="CU535" s="25">
        <v>12.307765182385356</v>
      </c>
      <c r="CV535" s="25">
        <v>9.6749124983421151</v>
      </c>
      <c r="CW535" s="25">
        <v>1.8020017954027001</v>
      </c>
      <c r="CX535" s="25">
        <v>46.465423671265249</v>
      </c>
      <c r="CY535" s="25">
        <v>25.417769557782918</v>
      </c>
    </row>
    <row r="536" spans="1:103">
      <c r="A536" t="s">
        <v>177</v>
      </c>
      <c r="B536" t="s">
        <v>1090</v>
      </c>
      <c r="C536" t="s">
        <v>166</v>
      </c>
      <c r="D536" t="s">
        <v>176</v>
      </c>
      <c r="E536" t="s">
        <v>960</v>
      </c>
      <c r="F536" t="s">
        <v>227</v>
      </c>
      <c r="G536" t="s">
        <v>319</v>
      </c>
      <c r="H536">
        <v>11.68309</v>
      </c>
      <c r="I536">
        <v>8.5245499999999996</v>
      </c>
      <c r="J536">
        <v>491</v>
      </c>
      <c r="K536" t="s">
        <v>149</v>
      </c>
      <c r="L536" s="18">
        <v>2.5</v>
      </c>
      <c r="M536" t="s">
        <v>382</v>
      </c>
      <c r="N536" t="s">
        <v>373</v>
      </c>
      <c r="O536">
        <v>1600</v>
      </c>
      <c r="P536" t="s">
        <v>159</v>
      </c>
      <c r="Q536">
        <v>1000</v>
      </c>
      <c r="R536">
        <v>19000</v>
      </c>
      <c r="S536" t="s">
        <v>337</v>
      </c>
      <c r="T536">
        <v>15000</v>
      </c>
      <c r="U536" t="s">
        <v>383</v>
      </c>
      <c r="V536">
        <v>15000</v>
      </c>
      <c r="W536">
        <v>2015</v>
      </c>
      <c r="X536">
        <v>1</v>
      </c>
      <c r="Y536" s="19"/>
      <c r="Z536" s="24"/>
      <c r="AA536" s="25"/>
      <c r="AB536" s="26"/>
      <c r="AC536" s="25"/>
      <c r="AD536" s="27"/>
      <c r="AE536" s="27"/>
      <c r="AF536" s="27"/>
      <c r="AG536" s="25"/>
      <c r="AH536" s="25"/>
      <c r="AI536" s="25"/>
      <c r="AJ536" s="28"/>
      <c r="AK536" s="25"/>
      <c r="AL536" s="25"/>
      <c r="AM536" s="29"/>
      <c r="AN536" s="29"/>
      <c r="AO536" s="30"/>
      <c r="AP536" s="30"/>
      <c r="AQ536" s="31"/>
      <c r="AR536" s="28"/>
      <c r="AS536" s="28"/>
      <c r="AT536" t="s">
        <v>160</v>
      </c>
      <c r="AU536">
        <v>6</v>
      </c>
      <c r="AV536" t="s">
        <v>409</v>
      </c>
      <c r="AW536" t="s">
        <v>1006</v>
      </c>
      <c r="AX536" t="s">
        <v>1091</v>
      </c>
      <c r="AY536" s="19" t="s">
        <v>398</v>
      </c>
      <c r="AZ536" s="19" t="s">
        <v>398</v>
      </c>
      <c r="BA536" t="s">
        <v>408</v>
      </c>
      <c r="BB536" s="22">
        <v>42316</v>
      </c>
      <c r="BC536" s="18" t="s">
        <v>163</v>
      </c>
      <c r="BD536" t="s">
        <v>161</v>
      </c>
      <c r="BE536">
        <v>23</v>
      </c>
      <c r="BF536">
        <v>23</v>
      </c>
      <c r="BG536">
        <v>2.9</v>
      </c>
      <c r="BH536">
        <v>2.82</v>
      </c>
      <c r="BI536">
        <v>0.66</v>
      </c>
      <c r="BJ536">
        <v>0.45800000000000002</v>
      </c>
      <c r="BK536">
        <v>7.3999999999999996E-2</v>
      </c>
      <c r="BL536">
        <v>8.9</v>
      </c>
      <c r="BM536">
        <f t="shared" si="39"/>
        <v>86.090225563909769</v>
      </c>
      <c r="BN536">
        <v>0.26100000000000001</v>
      </c>
      <c r="BO536">
        <v>27</v>
      </c>
      <c r="BP536">
        <f t="shared" si="43"/>
        <v>2891.0785787999407</v>
      </c>
      <c r="BQ536">
        <f t="shared" si="42"/>
        <v>1546.6666666666665</v>
      </c>
      <c r="BR536">
        <f t="shared" si="40"/>
        <v>2.8910785787999407</v>
      </c>
      <c r="BS536">
        <f t="shared" si="40"/>
        <v>1.5466666666666664</v>
      </c>
      <c r="BT536">
        <f t="shared" si="41"/>
        <v>4.4377452454666066</v>
      </c>
      <c r="BU536">
        <v>1.9125708884688091</v>
      </c>
      <c r="BV536">
        <v>0.18416942893503344</v>
      </c>
      <c r="BW536">
        <v>1.4612623878261042</v>
      </c>
      <c r="BX536">
        <v>0.52968229460917171</v>
      </c>
      <c r="BY536">
        <v>0.30739058929359808</v>
      </c>
      <c r="BZ536">
        <v>0.12945495110466071</v>
      </c>
      <c r="CA536">
        <v>5.1414249601490942</v>
      </c>
      <c r="CB536">
        <v>140.1114217757854</v>
      </c>
      <c r="CC536">
        <v>65.040014649963695</v>
      </c>
      <c r="CD536">
        <v>12.588202121102317</v>
      </c>
      <c r="CE536">
        <v>1.0722454107455686</v>
      </c>
      <c r="CF536" s="25">
        <v>0.47311881188118815</v>
      </c>
      <c r="CG536" s="25">
        <v>4.2826732673267316E-2</v>
      </c>
      <c r="CH536" s="25">
        <v>1.4070936991515015</v>
      </c>
      <c r="CI536" s="25">
        <v>0.49698070381316134</v>
      </c>
      <c r="CJ536" s="25">
        <v>0.23783507888542957</v>
      </c>
      <c r="CK536" s="25">
        <v>8.6621479601883085</v>
      </c>
      <c r="CL536" s="25">
        <v>83.409608417673184</v>
      </c>
      <c r="CM536" s="25">
        <v>3.8173369335860206</v>
      </c>
      <c r="CN536" s="25">
        <v>228.58037215213994</v>
      </c>
      <c r="CO536" s="25">
        <v>24.116771812252917</v>
      </c>
      <c r="CP536" s="25">
        <v>1.3024390243902439</v>
      </c>
      <c r="CQ536" s="25">
        <v>0.26468292682926831</v>
      </c>
      <c r="CR536" s="25">
        <v>0.34372419190043468</v>
      </c>
      <c r="CS536" s="25">
        <v>0.10184658290284085</v>
      </c>
      <c r="CT536" s="25">
        <v>7.8518584709678083E-2</v>
      </c>
      <c r="CU536" s="25">
        <v>15.144271340005712</v>
      </c>
      <c r="CV536" s="25">
        <v>9.847507567688158</v>
      </c>
      <c r="CW536" s="25">
        <v>2.8065819331707358</v>
      </c>
      <c r="CX536" s="25">
        <v>37.747599196330327</v>
      </c>
      <c r="CY536" s="25">
        <v>19.191352509010795</v>
      </c>
    </row>
    <row r="537" spans="1:103">
      <c r="A537" t="s">
        <v>177</v>
      </c>
      <c r="B537" t="s">
        <v>1090</v>
      </c>
      <c r="C537" t="s">
        <v>166</v>
      </c>
      <c r="D537" t="s">
        <v>176</v>
      </c>
      <c r="E537" t="s">
        <v>960</v>
      </c>
      <c r="F537" t="s">
        <v>227</v>
      </c>
      <c r="G537" t="s">
        <v>320</v>
      </c>
      <c r="H537">
        <v>11.67712</v>
      </c>
      <c r="I537">
        <v>8.5278100000000006</v>
      </c>
      <c r="J537">
        <v>496</v>
      </c>
      <c r="K537" t="s">
        <v>150</v>
      </c>
      <c r="L537" s="18">
        <v>2</v>
      </c>
      <c r="M537" t="s">
        <v>384</v>
      </c>
      <c r="N537" t="s">
        <v>373</v>
      </c>
      <c r="O537">
        <v>620</v>
      </c>
      <c r="P537" t="s">
        <v>159</v>
      </c>
      <c r="Q537">
        <v>400</v>
      </c>
      <c r="R537">
        <v>14000</v>
      </c>
      <c r="S537" t="s">
        <v>337</v>
      </c>
      <c r="T537">
        <v>12000</v>
      </c>
      <c r="U537" t="s">
        <v>341</v>
      </c>
      <c r="V537">
        <v>9600</v>
      </c>
      <c r="W537">
        <v>2015</v>
      </c>
      <c r="X537">
        <v>1</v>
      </c>
      <c r="Y537" s="19" t="s">
        <v>398</v>
      </c>
      <c r="Z537" s="24">
        <v>6.7</v>
      </c>
      <c r="AA537" s="32">
        <v>0.87348669846341476</v>
      </c>
      <c r="AB537" s="26">
        <v>3.9543884476686983E-2</v>
      </c>
      <c r="AC537" s="25">
        <v>11.273219999999998</v>
      </c>
      <c r="AD537" s="27">
        <v>68</v>
      </c>
      <c r="AE537" s="27">
        <v>17.200000000000003</v>
      </c>
      <c r="AF537" s="27">
        <v>14.8</v>
      </c>
      <c r="AG537" s="25">
        <v>2.812560493203982</v>
      </c>
      <c r="AH537" s="25">
        <v>0.6506375289816827</v>
      </c>
      <c r="AI537" s="25">
        <v>0.15415980823017064</v>
      </c>
      <c r="AJ537" s="28">
        <v>5.2350803063769144E-2</v>
      </c>
      <c r="AK537" s="25">
        <v>0</v>
      </c>
      <c r="AL537" s="25">
        <f t="shared" si="32"/>
        <v>3.6697086334796043</v>
      </c>
      <c r="AM537" s="29">
        <v>7.9830824323337861</v>
      </c>
      <c r="AN537" s="29">
        <v>1.6290387995133151</v>
      </c>
      <c r="AO537" s="30">
        <v>17.775112187999984</v>
      </c>
      <c r="AP537" s="30">
        <v>202.87379468112627</v>
      </c>
      <c r="AQ537" s="31">
        <v>1.368469699392119</v>
      </c>
      <c r="AR537" s="28">
        <v>6.3320499999999997E-3</v>
      </c>
      <c r="AS537" s="28">
        <v>5.2113699999999996</v>
      </c>
      <c r="AT537" t="s">
        <v>155</v>
      </c>
      <c r="AU537">
        <v>1</v>
      </c>
      <c r="AV537" t="s">
        <v>409</v>
      </c>
      <c r="AW537" t="s">
        <v>1006</v>
      </c>
      <c r="AX537" t="s">
        <v>1091</v>
      </c>
      <c r="AY537" s="19" t="s">
        <v>398</v>
      </c>
      <c r="AZ537" s="19" t="s">
        <v>398</v>
      </c>
      <c r="BA537" t="s">
        <v>408</v>
      </c>
      <c r="BB537" s="22">
        <v>42316</v>
      </c>
      <c r="BC537" s="18" t="s">
        <v>163</v>
      </c>
      <c r="BD537" t="s">
        <v>161</v>
      </c>
      <c r="BE537">
        <v>19</v>
      </c>
      <c r="BF537">
        <v>16</v>
      </c>
      <c r="BG537">
        <v>0.76</v>
      </c>
      <c r="BH537">
        <v>1.1399999999999999</v>
      </c>
      <c r="BI537">
        <v>0.32</v>
      </c>
      <c r="BJ537">
        <v>0.28599999999999998</v>
      </c>
      <c r="BK537">
        <v>5.1999999999999998E-2</v>
      </c>
      <c r="BL537">
        <v>10.1</v>
      </c>
      <c r="BM537">
        <f t="shared" si="39"/>
        <v>84.615384615384613</v>
      </c>
      <c r="BN537">
        <v>0.191</v>
      </c>
      <c r="BO537">
        <v>19</v>
      </c>
      <c r="BP537">
        <f t="shared" si="43"/>
        <v>1133.5806938159878</v>
      </c>
      <c r="BQ537">
        <f t="shared" si="42"/>
        <v>405.33333333333331</v>
      </c>
      <c r="BR537">
        <f t="shared" si="40"/>
        <v>1.1335806938159878</v>
      </c>
      <c r="BS537">
        <f t="shared" si="40"/>
        <v>0.40533333333333332</v>
      </c>
      <c r="BT537">
        <f t="shared" si="41"/>
        <v>1.5389140271493211</v>
      </c>
      <c r="BU537">
        <v>1.2879684418145956</v>
      </c>
      <c r="BV537">
        <v>0.24045326731263073</v>
      </c>
      <c r="BW537">
        <v>1.981323247925787</v>
      </c>
      <c r="BX537">
        <v>0.39230305796035758</v>
      </c>
      <c r="BY537">
        <v>0.22101789258757248</v>
      </c>
      <c r="BZ537">
        <v>0.11517490440298339</v>
      </c>
      <c r="CA537">
        <v>3.3222606152921585</v>
      </c>
      <c r="CB537">
        <v>88.99679844833129</v>
      </c>
      <c r="CC537">
        <v>19.299840691093948</v>
      </c>
      <c r="CD537">
        <v>12.142597495317577</v>
      </c>
      <c r="CE537">
        <v>2.2204445506190122</v>
      </c>
      <c r="CF537" s="25">
        <v>0.52383222116301253</v>
      </c>
      <c r="CG537" s="25">
        <v>0.15285986653956149</v>
      </c>
      <c r="CH537" s="25">
        <v>0.84067760692962334</v>
      </c>
      <c r="CI537" s="25">
        <v>0.37459641905833274</v>
      </c>
      <c r="CJ537" s="25">
        <v>0.2201874024441357</v>
      </c>
      <c r="CK537" s="25">
        <v>12.729894205057198</v>
      </c>
      <c r="CL537" s="25">
        <v>55.098927747581072</v>
      </c>
      <c r="CM537" s="25">
        <v>3.8099675572663569</v>
      </c>
      <c r="CN537" s="25">
        <v>133.2211443459756</v>
      </c>
      <c r="CO537" s="25">
        <v>21.576611900197825</v>
      </c>
      <c r="CP537" s="25">
        <v>1.1383186705767352</v>
      </c>
      <c r="CQ537" s="25">
        <v>0.20982404692082113</v>
      </c>
      <c r="CR537" s="25">
        <v>0.39642121483856257</v>
      </c>
      <c r="CS537" s="25">
        <v>0.13492859395956264</v>
      </c>
      <c r="CT537" s="25">
        <v>8.2370997239898811E-2</v>
      </c>
      <c r="CU537" s="25">
        <v>17.473227658499876</v>
      </c>
      <c r="CV537" s="25">
        <v>13.761942344824014</v>
      </c>
      <c r="CW537" s="25">
        <v>1.7958814593678536</v>
      </c>
      <c r="CX537" s="25">
        <v>27.614170242504002</v>
      </c>
      <c r="CY537" s="25">
        <v>31.949595095353857</v>
      </c>
    </row>
    <row r="538" spans="1:103">
      <c r="A538" t="s">
        <v>177</v>
      </c>
      <c r="B538" t="s">
        <v>1090</v>
      </c>
      <c r="C538" t="s">
        <v>166</v>
      </c>
      <c r="D538" t="s">
        <v>176</v>
      </c>
      <c r="E538" t="s">
        <v>960</v>
      </c>
      <c r="F538" t="s">
        <v>227</v>
      </c>
      <c r="G538" t="s">
        <v>320</v>
      </c>
      <c r="H538">
        <v>11.67712</v>
      </c>
      <c r="I538">
        <v>8.5278100000000006</v>
      </c>
      <c r="J538">
        <v>496</v>
      </c>
      <c r="K538" t="s">
        <v>150</v>
      </c>
      <c r="L538" s="18">
        <v>2</v>
      </c>
      <c r="M538" t="s">
        <v>384</v>
      </c>
      <c r="N538" t="s">
        <v>373</v>
      </c>
      <c r="O538">
        <v>620</v>
      </c>
      <c r="P538" t="s">
        <v>159</v>
      </c>
      <c r="Q538">
        <v>400</v>
      </c>
      <c r="R538">
        <v>14000</v>
      </c>
      <c r="S538" t="s">
        <v>337</v>
      </c>
      <c r="T538">
        <v>12000</v>
      </c>
      <c r="U538" t="s">
        <v>341</v>
      </c>
      <c r="V538">
        <v>9600</v>
      </c>
      <c r="W538">
        <v>2015</v>
      </c>
      <c r="X538">
        <v>1</v>
      </c>
      <c r="Y538" s="19"/>
      <c r="Z538" s="24"/>
      <c r="AA538" s="25"/>
      <c r="AB538" s="26"/>
      <c r="AC538" s="25"/>
      <c r="AD538" s="27"/>
      <c r="AE538" s="27"/>
      <c r="AF538" s="27"/>
      <c r="AG538" s="25"/>
      <c r="AH538" s="25"/>
      <c r="AI538" s="25"/>
      <c r="AJ538" s="28"/>
      <c r="AK538" s="25"/>
      <c r="AL538" s="25"/>
      <c r="AM538" s="29"/>
      <c r="AN538" s="29"/>
      <c r="AO538" s="30"/>
      <c r="AP538" s="30"/>
      <c r="AQ538" s="31"/>
      <c r="AR538" s="28"/>
      <c r="AS538" s="28"/>
      <c r="AT538" t="s">
        <v>156</v>
      </c>
      <c r="AU538">
        <v>2</v>
      </c>
      <c r="AV538" t="s">
        <v>409</v>
      </c>
      <c r="AW538" t="s">
        <v>1006</v>
      </c>
      <c r="AX538" t="s">
        <v>1091</v>
      </c>
      <c r="AY538" s="19" t="s">
        <v>398</v>
      </c>
      <c r="AZ538" s="19" t="s">
        <v>398</v>
      </c>
      <c r="BA538" t="s">
        <v>408</v>
      </c>
      <c r="BB538" s="22">
        <v>42316</v>
      </c>
      <c r="BC538" s="18" t="s">
        <v>163</v>
      </c>
      <c r="BD538" t="s">
        <v>161</v>
      </c>
      <c r="BE538">
        <v>25</v>
      </c>
      <c r="BF538">
        <v>33</v>
      </c>
      <c r="BG538">
        <v>1.56</v>
      </c>
      <c r="BH538">
        <v>1.28</v>
      </c>
      <c r="BI538">
        <v>0.46</v>
      </c>
      <c r="BJ538">
        <v>0.249</v>
      </c>
      <c r="BK538">
        <v>5.1999999999999998E-2</v>
      </c>
      <c r="BL538">
        <v>10.1</v>
      </c>
      <c r="BM538">
        <f t="shared" si="39"/>
        <v>82.724252491694344</v>
      </c>
      <c r="BN538">
        <v>0.187</v>
      </c>
      <c r="BO538">
        <v>25</v>
      </c>
      <c r="BP538">
        <f t="shared" si="43"/>
        <v>1244.3457755195097</v>
      </c>
      <c r="BQ538">
        <f t="shared" si="42"/>
        <v>832</v>
      </c>
      <c r="BR538">
        <f t="shared" si="40"/>
        <v>1.2443457755195098</v>
      </c>
      <c r="BS538">
        <f t="shared" si="40"/>
        <v>0.83199999999999996</v>
      </c>
      <c r="BT538">
        <f t="shared" si="41"/>
        <v>2.0763457755195098</v>
      </c>
      <c r="BU538">
        <v>1.1677389705882353</v>
      </c>
      <c r="BV538">
        <v>0.36003673527869068</v>
      </c>
      <c r="BW538">
        <v>2.2936474846756068</v>
      </c>
      <c r="BX538">
        <v>0.29038401618896614</v>
      </c>
      <c r="BY538">
        <v>0.17004685109574116</v>
      </c>
      <c r="BZ538">
        <v>0.11481886230811038</v>
      </c>
      <c r="CA538">
        <v>3.5023997141779999</v>
      </c>
      <c r="CB538">
        <v>116.41503451555779</v>
      </c>
      <c r="CC538">
        <v>26.352797090662445</v>
      </c>
      <c r="CD538">
        <v>13.625316402914894</v>
      </c>
      <c r="CE538">
        <v>2.3333828852426706</v>
      </c>
      <c r="CF538" s="25">
        <v>1.3177179962894248</v>
      </c>
      <c r="CG538" s="25">
        <v>0.18566790352504639</v>
      </c>
      <c r="CH538" s="25">
        <v>1.0155624873939664</v>
      </c>
      <c r="CI538" s="25">
        <v>0.41583991983690249</v>
      </c>
      <c r="CJ538" s="25">
        <v>0.20627844391579536</v>
      </c>
      <c r="CK538" s="25">
        <v>9.7116687736948162</v>
      </c>
      <c r="CL538" s="25">
        <v>61.688132498576927</v>
      </c>
      <c r="CM538" s="25">
        <v>7.9984752034343476</v>
      </c>
      <c r="CN538" s="25">
        <v>135.3772491833553</v>
      </c>
      <c r="CO538" s="25">
        <v>15.528397037491539</v>
      </c>
      <c r="CP538" s="25">
        <v>1.085377821393523</v>
      </c>
      <c r="CQ538" s="25">
        <v>0.34160942100098135</v>
      </c>
      <c r="CR538" s="25">
        <v>0.42589025451590501</v>
      </c>
      <c r="CS538" s="25">
        <v>0.10184658290284085</v>
      </c>
      <c r="CT538" s="25">
        <v>8.2507572406467791E-2</v>
      </c>
      <c r="CU538" s="25">
        <v>14.259833584361806</v>
      </c>
      <c r="CV538" s="25">
        <v>9.6514182960634791</v>
      </c>
      <c r="CW538" s="25">
        <v>2.7506956489259569</v>
      </c>
      <c r="CX538" s="25">
        <v>46.352588742486077</v>
      </c>
      <c r="CY538" s="25">
        <v>23.165127225100225</v>
      </c>
    </row>
    <row r="539" spans="1:103">
      <c r="A539" t="s">
        <v>177</v>
      </c>
      <c r="B539" t="s">
        <v>1090</v>
      </c>
      <c r="C539" t="s">
        <v>166</v>
      </c>
      <c r="D539" t="s">
        <v>176</v>
      </c>
      <c r="E539" t="s">
        <v>960</v>
      </c>
      <c r="F539" t="s">
        <v>227</v>
      </c>
      <c r="G539" t="s">
        <v>320</v>
      </c>
      <c r="H539">
        <v>11.67712</v>
      </c>
      <c r="I539">
        <v>8.5278100000000006</v>
      </c>
      <c r="J539">
        <v>496</v>
      </c>
      <c r="K539" t="s">
        <v>150</v>
      </c>
      <c r="L539" s="18">
        <v>2</v>
      </c>
      <c r="M539" t="s">
        <v>384</v>
      </c>
      <c r="N539" t="s">
        <v>373</v>
      </c>
      <c r="O539">
        <v>620</v>
      </c>
      <c r="P539" t="s">
        <v>159</v>
      </c>
      <c r="Q539">
        <v>400</v>
      </c>
      <c r="R539">
        <v>14000</v>
      </c>
      <c r="S539" t="s">
        <v>337</v>
      </c>
      <c r="T539">
        <v>12000</v>
      </c>
      <c r="U539" t="s">
        <v>341</v>
      </c>
      <c r="V539">
        <v>9600</v>
      </c>
      <c r="W539">
        <v>2015</v>
      </c>
      <c r="X539">
        <v>1</v>
      </c>
      <c r="Y539" s="19"/>
      <c r="Z539" s="24"/>
      <c r="AA539" s="25"/>
      <c r="AB539" s="26"/>
      <c r="AC539" s="25"/>
      <c r="AD539" s="27"/>
      <c r="AE539" s="27"/>
      <c r="AF539" s="27"/>
      <c r="AG539" s="25"/>
      <c r="AH539" s="25"/>
      <c r="AI539" s="25"/>
      <c r="AJ539" s="28"/>
      <c r="AK539" s="25"/>
      <c r="AL539" s="25"/>
      <c r="AM539" s="29"/>
      <c r="AN539" s="29"/>
      <c r="AO539" s="30"/>
      <c r="AP539" s="30"/>
      <c r="AQ539" s="31"/>
      <c r="AR539" s="28"/>
      <c r="AS539" s="28"/>
      <c r="AT539" t="s">
        <v>157</v>
      </c>
      <c r="AU539">
        <v>3</v>
      </c>
      <c r="AV539" t="s">
        <v>409</v>
      </c>
      <c r="AW539" t="s">
        <v>1006</v>
      </c>
      <c r="AX539" t="s">
        <v>1091</v>
      </c>
      <c r="AY539" s="19" t="s">
        <v>398</v>
      </c>
      <c r="AZ539" s="19" t="s">
        <v>398</v>
      </c>
      <c r="BA539" t="s">
        <v>408</v>
      </c>
      <c r="BB539" s="22">
        <v>42316</v>
      </c>
      <c r="BC539" s="18" t="s">
        <v>163</v>
      </c>
      <c r="BD539" t="s">
        <v>161</v>
      </c>
      <c r="BE539">
        <v>21</v>
      </c>
      <c r="BF539">
        <v>11</v>
      </c>
      <c r="BG539">
        <v>2.02</v>
      </c>
      <c r="BH539">
        <v>1.1599999999999999</v>
      </c>
      <c r="BI539">
        <v>0.36</v>
      </c>
      <c r="BJ539">
        <v>0.21199999999999999</v>
      </c>
      <c r="BK539">
        <v>6.5000000000000002E-2</v>
      </c>
      <c r="BL539">
        <v>10</v>
      </c>
      <c r="BM539">
        <f t="shared" si="39"/>
        <v>76.53429602888086</v>
      </c>
      <c r="BN539">
        <v>6.8000000000000005E-2</v>
      </c>
      <c r="BO539">
        <v>17</v>
      </c>
      <c r="BP539">
        <f t="shared" si="43"/>
        <v>1044.4680399235506</v>
      </c>
      <c r="BQ539">
        <f t="shared" si="42"/>
        <v>1077.3333333333333</v>
      </c>
      <c r="BR539">
        <f t="shared" si="40"/>
        <v>1.0444680399235506</v>
      </c>
      <c r="BS539">
        <f t="shared" si="40"/>
        <v>1.0773333333333333</v>
      </c>
      <c r="BT539">
        <f t="shared" si="41"/>
        <v>2.1218013732568837</v>
      </c>
      <c r="BU539">
        <v>1.5649224806201547</v>
      </c>
      <c r="BV539">
        <v>0.30428143445612654</v>
      </c>
      <c r="BW539">
        <v>2.2938887648487669</v>
      </c>
      <c r="BX539">
        <v>0.46836104840985032</v>
      </c>
      <c r="BY539">
        <v>0.19654298253295019</v>
      </c>
      <c r="BZ539">
        <v>0.10775125628792985</v>
      </c>
      <c r="CA539">
        <v>4.1816016138419831</v>
      </c>
      <c r="CB539">
        <v>143.71994442684607</v>
      </c>
      <c r="CC539">
        <v>38.637641093562635</v>
      </c>
      <c r="CD539">
        <v>17.369688172438881</v>
      </c>
      <c r="CE539">
        <v>3.1687972165435241</v>
      </c>
      <c r="CF539" s="25">
        <v>1.1009615384615385</v>
      </c>
      <c r="CG539" s="25">
        <v>0.22788461538461541</v>
      </c>
      <c r="CH539" s="25">
        <v>1.054574421205922</v>
      </c>
      <c r="CI539" s="25">
        <v>0.41788940194551211</v>
      </c>
      <c r="CJ539" s="25">
        <v>0.25995351550358026</v>
      </c>
      <c r="CK539" s="25">
        <v>12.999675107382215</v>
      </c>
      <c r="CL539" s="25">
        <v>67.729558054154566</v>
      </c>
      <c r="CM539" s="25">
        <v>3.8907110786869845</v>
      </c>
      <c r="CN539" s="25">
        <v>167.0815490991545</v>
      </c>
      <c r="CO539" s="25">
        <v>9.0862258760365364</v>
      </c>
      <c r="CP539" s="25">
        <v>1.0395647873392682</v>
      </c>
      <c r="CQ539" s="25">
        <v>0.23798219584569738</v>
      </c>
      <c r="CR539" s="25">
        <v>0.37313630564759143</v>
      </c>
      <c r="CS539" s="25">
        <v>9.9721690586090664E-2</v>
      </c>
      <c r="CT539" s="25">
        <v>8.2091231601529424E-2</v>
      </c>
      <c r="CU539" s="25">
        <v>19.980885719371411</v>
      </c>
      <c r="CV539" s="25">
        <v>9.6937903763876623</v>
      </c>
      <c r="CW539" s="25">
        <v>1.8055178964669008</v>
      </c>
      <c r="CX539" s="25">
        <v>37.158368379607126</v>
      </c>
      <c r="CY539" s="25">
        <v>38.852780401316259</v>
      </c>
    </row>
    <row r="540" spans="1:103">
      <c r="A540" t="s">
        <v>177</v>
      </c>
      <c r="B540" t="s">
        <v>1090</v>
      </c>
      <c r="C540" t="s">
        <v>166</v>
      </c>
      <c r="D540" t="s">
        <v>176</v>
      </c>
      <c r="E540" t="s">
        <v>960</v>
      </c>
      <c r="F540" t="s">
        <v>227</v>
      </c>
      <c r="G540" t="s">
        <v>320</v>
      </c>
      <c r="H540">
        <v>11.67712</v>
      </c>
      <c r="I540">
        <v>8.5278100000000006</v>
      </c>
      <c r="J540">
        <v>496</v>
      </c>
      <c r="K540" t="s">
        <v>150</v>
      </c>
      <c r="L540" s="18">
        <v>2</v>
      </c>
      <c r="M540" t="s">
        <v>384</v>
      </c>
      <c r="N540" t="s">
        <v>373</v>
      </c>
      <c r="O540">
        <v>620</v>
      </c>
      <c r="P540" t="s">
        <v>159</v>
      </c>
      <c r="Q540">
        <v>400</v>
      </c>
      <c r="R540">
        <v>14000</v>
      </c>
      <c r="S540" t="s">
        <v>337</v>
      </c>
      <c r="T540">
        <v>12000</v>
      </c>
      <c r="U540" t="s">
        <v>341</v>
      </c>
      <c r="V540">
        <v>9600</v>
      </c>
      <c r="W540">
        <v>2015</v>
      </c>
      <c r="X540">
        <v>1</v>
      </c>
      <c r="Y540" s="19"/>
      <c r="Z540" s="24"/>
      <c r="AA540" s="25"/>
      <c r="AB540" s="26"/>
      <c r="AC540" s="25"/>
      <c r="AD540" s="27"/>
      <c r="AE540" s="27"/>
      <c r="AF540" s="27"/>
      <c r="AG540" s="25"/>
      <c r="AH540" s="25"/>
      <c r="AI540" s="25"/>
      <c r="AJ540" s="28"/>
      <c r="AK540" s="25"/>
      <c r="AL540" s="25"/>
      <c r="AM540" s="29"/>
      <c r="AN540" s="29"/>
      <c r="AO540" s="30"/>
      <c r="AP540" s="30"/>
      <c r="AQ540" s="31"/>
      <c r="AR540" s="28"/>
      <c r="AS540" s="28"/>
      <c r="AT540" t="s">
        <v>158</v>
      </c>
      <c r="AU540">
        <v>4</v>
      </c>
      <c r="AV540" t="s">
        <v>409</v>
      </c>
      <c r="AW540" t="s">
        <v>1006</v>
      </c>
      <c r="AX540" t="s">
        <v>1091</v>
      </c>
      <c r="AY540" s="19" t="s">
        <v>398</v>
      </c>
      <c r="AZ540" s="19" t="s">
        <v>398</v>
      </c>
      <c r="BA540" t="s">
        <v>408</v>
      </c>
      <c r="BB540" s="22">
        <v>42316</v>
      </c>
      <c r="BC540" s="18" t="s">
        <v>163</v>
      </c>
      <c r="BD540" t="s">
        <v>161</v>
      </c>
      <c r="BE540">
        <v>38</v>
      </c>
      <c r="BF540">
        <v>24</v>
      </c>
      <c r="BG540">
        <v>3.36</v>
      </c>
      <c r="BH540">
        <v>1.58</v>
      </c>
      <c r="BI540">
        <v>0.48</v>
      </c>
      <c r="BJ540">
        <v>0.23200000000000001</v>
      </c>
      <c r="BK540">
        <v>6.0999999999999999E-2</v>
      </c>
      <c r="BL540">
        <v>9</v>
      </c>
      <c r="BM540">
        <f t="shared" si="39"/>
        <v>79.180887372013643</v>
      </c>
      <c r="BN540">
        <v>0.123</v>
      </c>
      <c r="BO540">
        <v>20</v>
      </c>
      <c r="BP540">
        <f t="shared" si="43"/>
        <v>1488.1866648821074</v>
      </c>
      <c r="BQ540">
        <f t="shared" si="42"/>
        <v>1791.9999999999998</v>
      </c>
      <c r="BR540">
        <f t="shared" si="40"/>
        <v>1.4881866648821074</v>
      </c>
      <c r="BS540">
        <f t="shared" si="40"/>
        <v>1.7919999999999998</v>
      </c>
      <c r="BT540">
        <f t="shared" si="41"/>
        <v>3.2801866648821072</v>
      </c>
      <c r="BU540">
        <v>1.7885154061624648</v>
      </c>
      <c r="BV540">
        <v>0.304613242216694</v>
      </c>
      <c r="BW540">
        <v>1.7173714216076914</v>
      </c>
      <c r="BX540">
        <v>0.53250980556661176</v>
      </c>
      <c r="BY540">
        <v>0.2162366902154797</v>
      </c>
      <c r="BZ540">
        <v>0.11358487855837693</v>
      </c>
      <c r="CA540">
        <v>4.3164240576207371</v>
      </c>
      <c r="CB540">
        <v>109.79604609802021</v>
      </c>
      <c r="CC540">
        <v>38.939956527316305</v>
      </c>
      <c r="CD540">
        <v>14.258310734559098</v>
      </c>
      <c r="CE540">
        <v>2.484589344658064</v>
      </c>
      <c r="CF540" s="25">
        <v>0.78959923664122134</v>
      </c>
      <c r="CG540" s="25">
        <v>0.10906488549618321</v>
      </c>
      <c r="CH540" s="25">
        <v>0.59734140910811251</v>
      </c>
      <c r="CI540" s="25">
        <v>0.38557564842964009</v>
      </c>
      <c r="CJ540" s="25">
        <v>0.21859706262070983</v>
      </c>
      <c r="CK540" s="25">
        <v>9.8371051314275846</v>
      </c>
      <c r="CL540" s="25">
        <v>68.267895326318722</v>
      </c>
      <c r="CM540" s="25">
        <v>8.1017838747156645</v>
      </c>
      <c r="CN540" s="25">
        <v>344.0715029199078</v>
      </c>
      <c r="CO540" s="25">
        <v>11.79750885264246</v>
      </c>
      <c r="CP540" s="25">
        <v>1.0940212150433946</v>
      </c>
      <c r="CQ540" s="25">
        <v>0.22155255544840891</v>
      </c>
      <c r="CR540" s="25">
        <v>0.37349874984928894</v>
      </c>
      <c r="CS540" s="25">
        <v>0.13460093831614459</v>
      </c>
      <c r="CT540" s="25">
        <v>9.5320993101857307E-2</v>
      </c>
      <c r="CU540" s="25">
        <v>18.289360976503559</v>
      </c>
      <c r="CV540" s="25">
        <v>9.7127420682281063</v>
      </c>
      <c r="CW540" s="25">
        <v>1.8090477457268554</v>
      </c>
      <c r="CX540" s="25">
        <v>37.231014261092184</v>
      </c>
      <c r="CY540" s="25">
        <v>32.183829663501612</v>
      </c>
    </row>
    <row r="541" spans="1:103">
      <c r="A541" t="s">
        <v>177</v>
      </c>
      <c r="B541" t="s">
        <v>1090</v>
      </c>
      <c r="C541" t="s">
        <v>166</v>
      </c>
      <c r="D541" t="s">
        <v>176</v>
      </c>
      <c r="E541" t="s">
        <v>960</v>
      </c>
      <c r="F541" t="s">
        <v>227</v>
      </c>
      <c r="G541" t="s">
        <v>320</v>
      </c>
      <c r="H541">
        <v>11.67712</v>
      </c>
      <c r="I541">
        <v>8.5278100000000006</v>
      </c>
      <c r="J541">
        <v>496</v>
      </c>
      <c r="K541" t="s">
        <v>150</v>
      </c>
      <c r="L541" s="18">
        <v>2</v>
      </c>
      <c r="M541" t="s">
        <v>384</v>
      </c>
      <c r="N541" t="s">
        <v>373</v>
      </c>
      <c r="O541">
        <v>620</v>
      </c>
      <c r="P541" t="s">
        <v>159</v>
      </c>
      <c r="Q541">
        <v>400</v>
      </c>
      <c r="R541">
        <v>14000</v>
      </c>
      <c r="S541" t="s">
        <v>337</v>
      </c>
      <c r="T541">
        <v>12000</v>
      </c>
      <c r="U541" t="s">
        <v>341</v>
      </c>
      <c r="V541">
        <v>9600</v>
      </c>
      <c r="W541">
        <v>2015</v>
      </c>
      <c r="X541">
        <v>1</v>
      </c>
      <c r="Y541" s="19"/>
      <c r="Z541" s="24"/>
      <c r="AA541" s="25"/>
      <c r="AB541" s="26"/>
      <c r="AC541" s="25"/>
      <c r="AD541" s="27"/>
      <c r="AE541" s="27"/>
      <c r="AF541" s="27"/>
      <c r="AG541" s="25"/>
      <c r="AH541" s="25"/>
      <c r="AI541" s="25"/>
      <c r="AJ541" s="28"/>
      <c r="AK541" s="25"/>
      <c r="AL541" s="25"/>
      <c r="AM541" s="29"/>
      <c r="AN541" s="29"/>
      <c r="AO541" s="30"/>
      <c r="AP541" s="30"/>
      <c r="AQ541" s="31"/>
      <c r="AR541" s="28"/>
      <c r="AS541" s="28"/>
      <c r="AT541" t="s">
        <v>159</v>
      </c>
      <c r="AU541">
        <v>5</v>
      </c>
      <c r="AV541" t="s">
        <v>409</v>
      </c>
      <c r="AW541" t="s">
        <v>1006</v>
      </c>
      <c r="AX541" t="s">
        <v>1091</v>
      </c>
      <c r="AY541" s="19" t="s">
        <v>398</v>
      </c>
      <c r="AZ541" s="19" t="s">
        <v>398</v>
      </c>
      <c r="BA541" t="s">
        <v>408</v>
      </c>
      <c r="BB541" s="22">
        <v>42316</v>
      </c>
      <c r="BC541" s="18" t="s">
        <v>163</v>
      </c>
      <c r="BD541" t="s">
        <v>161</v>
      </c>
      <c r="BE541">
        <v>36</v>
      </c>
      <c r="BF541">
        <v>40</v>
      </c>
      <c r="BG541">
        <v>4.28</v>
      </c>
      <c r="BH541">
        <v>4.88</v>
      </c>
      <c r="BI541">
        <v>0.94</v>
      </c>
      <c r="BJ541">
        <v>0.51800000000000002</v>
      </c>
      <c r="BK541">
        <v>0.13</v>
      </c>
      <c r="BL541">
        <v>9.1999999999999993</v>
      </c>
      <c r="BM541">
        <f t="shared" si="39"/>
        <v>79.938271604938265</v>
      </c>
      <c r="BN541">
        <v>0.127</v>
      </c>
      <c r="BO541">
        <v>27</v>
      </c>
      <c r="BP541">
        <f t="shared" si="43"/>
        <v>4630.1918825143212</v>
      </c>
      <c r="BQ541">
        <f t="shared" si="42"/>
        <v>2282.666666666667</v>
      </c>
      <c r="BR541">
        <f t="shared" si="40"/>
        <v>4.6301918825143211</v>
      </c>
      <c r="BS541">
        <f t="shared" si="40"/>
        <v>2.2826666666666671</v>
      </c>
      <c r="BT541">
        <f t="shared" si="41"/>
        <v>6.9128585491809886</v>
      </c>
      <c r="BU541">
        <v>2.0442345924453282</v>
      </c>
      <c r="BV541">
        <v>0.36518913881415882</v>
      </c>
      <c r="BW541">
        <v>2.1723426495972933</v>
      </c>
      <c r="BX541">
        <v>0.58061083840221295</v>
      </c>
      <c r="BY541">
        <v>0.3075383365009533</v>
      </c>
      <c r="BZ541">
        <v>0.12588088321800889</v>
      </c>
      <c r="CA541">
        <v>4.5359726349906566</v>
      </c>
      <c r="CB541">
        <v>138.12013699207986</v>
      </c>
      <c r="CC541">
        <v>40.400387857500299</v>
      </c>
      <c r="CD541">
        <v>17.256245736922757</v>
      </c>
      <c r="CE541">
        <v>2.9837939208963324</v>
      </c>
      <c r="CF541" s="25">
        <v>0.50547263681592036</v>
      </c>
      <c r="CG541" s="25">
        <v>0.10840796019900498</v>
      </c>
      <c r="CH541" s="25">
        <v>0.8085715858743564</v>
      </c>
      <c r="CI541" s="25">
        <v>0.31605363627432015</v>
      </c>
      <c r="CJ541" s="25">
        <v>0.16306547024219029</v>
      </c>
      <c r="CK541" s="25">
        <v>9.8862169892979175</v>
      </c>
      <c r="CL541" s="25">
        <v>68.608723560598904</v>
      </c>
      <c r="CM541" s="25">
        <v>8.1422321217187381</v>
      </c>
      <c r="CN541" s="25">
        <v>307.90295189755011</v>
      </c>
      <c r="CO541" s="25">
        <v>22.319890093464746</v>
      </c>
      <c r="CP541" s="25">
        <v>1.0166340508806262</v>
      </c>
      <c r="CQ541" s="25">
        <v>0.24090019569471627</v>
      </c>
      <c r="CR541" s="25">
        <v>0.33835874110003766</v>
      </c>
      <c r="CS541" s="25">
        <v>0.17014357710846939</v>
      </c>
      <c r="CT541" s="25">
        <v>6.6891302898495694E-2</v>
      </c>
      <c r="CU541" s="25">
        <v>13.16453468031507</v>
      </c>
      <c r="CV541" s="25">
        <v>9.789295700292957</v>
      </c>
      <c r="CW541" s="25">
        <v>2.7899913010534703</v>
      </c>
      <c r="CX541" s="25">
        <v>56.506788176134698</v>
      </c>
      <c r="CY541" s="25">
        <v>21.28260124153395</v>
      </c>
    </row>
    <row r="542" spans="1:103">
      <c r="A542" t="s">
        <v>177</v>
      </c>
      <c r="B542" t="s">
        <v>1090</v>
      </c>
      <c r="C542" t="s">
        <v>166</v>
      </c>
      <c r="D542" t="s">
        <v>176</v>
      </c>
      <c r="E542" t="s">
        <v>960</v>
      </c>
      <c r="F542" t="s">
        <v>227</v>
      </c>
      <c r="G542" t="s">
        <v>320</v>
      </c>
      <c r="H542">
        <v>11.67712</v>
      </c>
      <c r="I542">
        <v>8.5278100000000006</v>
      </c>
      <c r="J542">
        <v>496</v>
      </c>
      <c r="K542" t="s">
        <v>150</v>
      </c>
      <c r="L542" s="18">
        <v>2</v>
      </c>
      <c r="M542" t="s">
        <v>384</v>
      </c>
      <c r="N542" t="s">
        <v>373</v>
      </c>
      <c r="O542">
        <v>620</v>
      </c>
      <c r="P542" t="s">
        <v>159</v>
      </c>
      <c r="Q542">
        <v>400</v>
      </c>
      <c r="R542">
        <v>14000</v>
      </c>
      <c r="S542" t="s">
        <v>337</v>
      </c>
      <c r="T542">
        <v>12000</v>
      </c>
      <c r="U542" t="s">
        <v>341</v>
      </c>
      <c r="V542">
        <v>9600</v>
      </c>
      <c r="W542">
        <v>2015</v>
      </c>
      <c r="X542">
        <v>1</v>
      </c>
      <c r="Y542" s="19"/>
      <c r="Z542" s="24"/>
      <c r="AA542" s="25"/>
      <c r="AB542" s="26"/>
      <c r="AC542" s="25"/>
      <c r="AD542" s="27"/>
      <c r="AE542" s="27"/>
      <c r="AF542" s="27"/>
      <c r="AG542" s="25"/>
      <c r="AH542" s="25"/>
      <c r="AI542" s="25"/>
      <c r="AJ542" s="28"/>
      <c r="AK542" s="25"/>
      <c r="AL542" s="25"/>
      <c r="AM542" s="29"/>
      <c r="AN542" s="29"/>
      <c r="AO542" s="30"/>
      <c r="AP542" s="30"/>
      <c r="AQ542" s="31"/>
      <c r="AR542" s="28"/>
      <c r="AS542" s="28"/>
      <c r="AT542" t="s">
        <v>160</v>
      </c>
      <c r="AU542">
        <v>6</v>
      </c>
      <c r="AV542" t="s">
        <v>409</v>
      </c>
      <c r="AW542" t="s">
        <v>1006</v>
      </c>
      <c r="AX542" t="s">
        <v>1091</v>
      </c>
      <c r="AY542" s="19" t="s">
        <v>398</v>
      </c>
      <c r="AZ542" s="19" t="s">
        <v>398</v>
      </c>
      <c r="BA542" t="s">
        <v>408</v>
      </c>
      <c r="BB542" s="22">
        <v>42316</v>
      </c>
      <c r="BC542" s="18" t="s">
        <v>163</v>
      </c>
      <c r="BD542" t="s">
        <v>161</v>
      </c>
      <c r="BE542">
        <v>33</v>
      </c>
      <c r="BF542">
        <v>23</v>
      </c>
      <c r="BG542">
        <v>4.0999999999999996</v>
      </c>
      <c r="BH542">
        <v>2.88</v>
      </c>
      <c r="BI542">
        <v>0.6</v>
      </c>
      <c r="BJ542">
        <v>0.39</v>
      </c>
      <c r="BK542">
        <v>8.1000000000000003E-2</v>
      </c>
      <c r="BL542">
        <v>10.199999999999999</v>
      </c>
      <c r="BM542">
        <f t="shared" si="39"/>
        <v>82.802547770700627</v>
      </c>
      <c r="BN542">
        <v>0.21099999999999999</v>
      </c>
      <c r="BO542">
        <v>24</v>
      </c>
      <c r="BP542">
        <f t="shared" si="43"/>
        <v>2799.3106032221799</v>
      </c>
      <c r="BQ542">
        <f t="shared" si="42"/>
        <v>2186.6666666666665</v>
      </c>
      <c r="BR542">
        <f t="shared" si="40"/>
        <v>2.7993106032221799</v>
      </c>
      <c r="BS542">
        <f t="shared" si="40"/>
        <v>2.1866666666666665</v>
      </c>
      <c r="BT542">
        <f t="shared" si="41"/>
        <v>4.9859772698888465</v>
      </c>
      <c r="BU542">
        <v>1.728869895536562</v>
      </c>
      <c r="BV542">
        <v>0.28496657590058472</v>
      </c>
      <c r="BW542">
        <v>2.2871121123306706</v>
      </c>
      <c r="BX542">
        <v>0.39598136573773274</v>
      </c>
      <c r="BY542">
        <v>0.19564460832771124</v>
      </c>
      <c r="BZ542">
        <v>0.11387430058940853</v>
      </c>
      <c r="CA542">
        <v>3.9349097400601689</v>
      </c>
      <c r="CB542">
        <v>115.77705640778998</v>
      </c>
      <c r="CC542">
        <v>34.651065477594479</v>
      </c>
      <c r="CD542">
        <v>15.895846618196586</v>
      </c>
      <c r="CE542">
        <v>34.059359255530481</v>
      </c>
      <c r="CF542" s="25">
        <v>0.47542372881355938</v>
      </c>
      <c r="CG542" s="25">
        <v>3.1096709870388838E-2</v>
      </c>
      <c r="CH542" s="25">
        <v>0.98664423516453992</v>
      </c>
      <c r="CI542" s="25">
        <v>0.41788940194551211</v>
      </c>
      <c r="CJ542" s="25">
        <v>0.20729509469901763</v>
      </c>
      <c r="CK542" s="25">
        <v>9.2943745011473293</v>
      </c>
      <c r="CL542" s="25">
        <v>79.239900105201798</v>
      </c>
      <c r="CM542" s="25">
        <v>3.8907110786869845</v>
      </c>
      <c r="CN542" s="25">
        <v>341.35827273424076</v>
      </c>
      <c r="CO542" s="25">
        <v>24.580327307904899</v>
      </c>
      <c r="CP542" s="25">
        <v>1.0192687747035574</v>
      </c>
      <c r="CQ542" s="25">
        <v>0.22124505928853755</v>
      </c>
      <c r="CR542" s="25">
        <v>0.47157256122543617</v>
      </c>
      <c r="CS542" s="25">
        <v>0.24056625385358685</v>
      </c>
      <c r="CT542" s="25">
        <v>0.1026028963713719</v>
      </c>
      <c r="CU542" s="25">
        <v>13.19027179601461</v>
      </c>
      <c r="CV542" s="25">
        <v>5.5789463360901443</v>
      </c>
      <c r="CW542" s="25">
        <v>1.5000537259795554</v>
      </c>
      <c r="CX542" s="25">
        <v>14.983213056293197</v>
      </c>
      <c r="CY542" s="25">
        <v>14.758140525820158</v>
      </c>
    </row>
    <row r="543" spans="1:103">
      <c r="A543" t="s">
        <v>177</v>
      </c>
      <c r="B543" t="s">
        <v>1090</v>
      </c>
      <c r="C543" t="s">
        <v>166</v>
      </c>
      <c r="D543" t="s">
        <v>176</v>
      </c>
      <c r="E543" t="s">
        <v>960</v>
      </c>
      <c r="F543" t="s">
        <v>228</v>
      </c>
      <c r="G543" t="s">
        <v>321</v>
      </c>
      <c r="H543">
        <v>11.672779999999999</v>
      </c>
      <c r="I543">
        <v>8.5426000000000002</v>
      </c>
      <c r="J543">
        <v>493</v>
      </c>
      <c r="K543" t="s">
        <v>151</v>
      </c>
      <c r="L543" s="18">
        <v>1.5</v>
      </c>
      <c r="M543" t="s">
        <v>381</v>
      </c>
      <c r="N543" t="s">
        <v>373</v>
      </c>
      <c r="O543">
        <v>500</v>
      </c>
      <c r="P543" t="s">
        <v>159</v>
      </c>
      <c r="Q543">
        <v>600</v>
      </c>
      <c r="R543">
        <v>12000</v>
      </c>
      <c r="S543" t="s">
        <v>337</v>
      </c>
      <c r="T543">
        <v>11200</v>
      </c>
      <c r="U543" t="s">
        <v>334</v>
      </c>
      <c r="V543">
        <v>9500</v>
      </c>
      <c r="W543">
        <v>2015</v>
      </c>
      <c r="X543">
        <v>1</v>
      </c>
      <c r="Y543" s="19" t="s">
        <v>398</v>
      </c>
      <c r="Z543" s="24">
        <v>6.3</v>
      </c>
      <c r="AA543" s="25">
        <v>0.41975985707253755</v>
      </c>
      <c r="AB543" s="26">
        <v>2.7237701757557801E-2</v>
      </c>
      <c r="AC543" s="25">
        <v>1.4437800000000001</v>
      </c>
      <c r="AD543" s="27">
        <v>66</v>
      </c>
      <c r="AE543" s="27">
        <v>19.200000000000003</v>
      </c>
      <c r="AF543" s="27">
        <v>14.8</v>
      </c>
      <c r="AG543" s="25">
        <v>2.4376724449600076</v>
      </c>
      <c r="AH543" s="25">
        <v>0.45727274700116038</v>
      </c>
      <c r="AI543" s="25">
        <v>0.18598426594469789</v>
      </c>
      <c r="AJ543" s="28">
        <v>7.7414811849190843E-2</v>
      </c>
      <c r="AK543" s="25">
        <v>0</v>
      </c>
      <c r="AL543" s="25">
        <f t="shared" si="32"/>
        <v>3.1583442697550561</v>
      </c>
      <c r="AM543" s="29">
        <v>3.9559591691067348</v>
      </c>
      <c r="AN543" s="29">
        <v>0.75706367446261846</v>
      </c>
      <c r="AO543" s="30">
        <v>18.194924953621442</v>
      </c>
      <c r="AP543" s="30">
        <v>223.14293395283718</v>
      </c>
      <c r="AQ543" s="31">
        <v>1.4866508312679731</v>
      </c>
      <c r="AR543" s="28">
        <v>6.1445400000000004E-3</v>
      </c>
      <c r="AS543" s="28">
        <v>5.4252099999999999</v>
      </c>
      <c r="AT543" t="s">
        <v>155</v>
      </c>
      <c r="AU543">
        <v>1</v>
      </c>
      <c r="AV543" t="s">
        <v>409</v>
      </c>
      <c r="AW543" t="s">
        <v>1006</v>
      </c>
      <c r="AX543" t="s">
        <v>1091</v>
      </c>
      <c r="AY543" s="19" t="s">
        <v>398</v>
      </c>
      <c r="AZ543" s="19" t="s">
        <v>398</v>
      </c>
      <c r="BA543" t="s">
        <v>408</v>
      </c>
      <c r="BB543" s="22">
        <v>42316</v>
      </c>
      <c r="BC543" s="18" t="s">
        <v>163</v>
      </c>
      <c r="BD543" t="s">
        <v>161</v>
      </c>
      <c r="BE543">
        <v>40</v>
      </c>
      <c r="BF543">
        <v>25</v>
      </c>
      <c r="BG543">
        <v>0.56000000000000005</v>
      </c>
      <c r="BH543">
        <v>0.22</v>
      </c>
      <c r="BI543">
        <v>0.06</v>
      </c>
      <c r="BJ543">
        <v>0.32</v>
      </c>
      <c r="BK543">
        <v>1.2E-2</v>
      </c>
      <c r="BL543">
        <v>0</v>
      </c>
      <c r="BM543">
        <f t="shared" si="39"/>
        <v>96.385542168674704</v>
      </c>
      <c r="BN543">
        <v>5.0999999999999997E-2</v>
      </c>
      <c r="BO543">
        <v>13</v>
      </c>
      <c r="BP543">
        <f t="shared" si="43"/>
        <v>277.1871800929207</v>
      </c>
      <c r="BQ543">
        <f t="shared" si="42"/>
        <v>298.66666666666669</v>
      </c>
      <c r="BR543">
        <f t="shared" si="40"/>
        <v>0.2771871800929207</v>
      </c>
      <c r="BS543">
        <f t="shared" si="40"/>
        <v>0.29866666666666669</v>
      </c>
      <c r="BT543">
        <f t="shared" si="41"/>
        <v>0.5758538467595874</v>
      </c>
      <c r="BU543">
        <v>1.0854823304680039</v>
      </c>
      <c r="BV543">
        <v>0.30217549547806632</v>
      </c>
      <c r="BW543">
        <v>1.4107102433511549</v>
      </c>
      <c r="BX543">
        <v>0.26203257113615125</v>
      </c>
      <c r="BY543">
        <v>0.17660752047061923</v>
      </c>
      <c r="BZ543">
        <v>8.9907251066987715E-2</v>
      </c>
      <c r="CA543">
        <v>3.0323870669770385</v>
      </c>
      <c r="CB543">
        <v>83.51755876414903</v>
      </c>
      <c r="CC543">
        <v>19.811251291332635</v>
      </c>
      <c r="CD543">
        <v>13.913018762637243</v>
      </c>
      <c r="CE543">
        <v>2.1245082342278194</v>
      </c>
      <c r="CF543" s="25">
        <v>0.63733705772811922</v>
      </c>
      <c r="CG543" s="25">
        <v>0.32444134078212294</v>
      </c>
      <c r="CH543" s="25">
        <v>0.75854505463575173</v>
      </c>
      <c r="CI543" s="25">
        <v>0.36506005072499781</v>
      </c>
      <c r="CJ543" s="25">
        <v>0.21538319019591332</v>
      </c>
      <c r="CK543" s="25">
        <v>13.006085203589009</v>
      </c>
      <c r="CL543" s="25">
        <v>85.054768347015852</v>
      </c>
      <c r="CM543" s="25">
        <v>8.0418594377725015</v>
      </c>
      <c r="CN543" s="25">
        <v>267.96139253537638</v>
      </c>
      <c r="CO543" s="25">
        <v>33.396266852069019</v>
      </c>
      <c r="CP543" s="25">
        <v>1.055449330783939</v>
      </c>
      <c r="CQ543" s="25">
        <v>0.30731357552581262</v>
      </c>
      <c r="CR543" s="25">
        <v>0.44562857189347388</v>
      </c>
      <c r="CS543" s="25">
        <v>0.17181986850855283</v>
      </c>
      <c r="CT543" s="25">
        <v>7.80544354404583E-2</v>
      </c>
      <c r="CU543" s="25">
        <v>7.9624143749876932</v>
      </c>
      <c r="CV543" s="25">
        <v>5.5485252088408634</v>
      </c>
      <c r="CW543" s="25">
        <v>1.8002488753682617</v>
      </c>
      <c r="CX543" s="25">
        <v>46.420223842791259</v>
      </c>
      <c r="CY543" s="25">
        <v>16.668484185355531</v>
      </c>
    </row>
    <row r="544" spans="1:103">
      <c r="A544" t="s">
        <v>177</v>
      </c>
      <c r="B544" t="s">
        <v>1090</v>
      </c>
      <c r="C544" t="s">
        <v>166</v>
      </c>
      <c r="D544" t="s">
        <v>176</v>
      </c>
      <c r="E544" t="s">
        <v>960</v>
      </c>
      <c r="F544" t="s">
        <v>228</v>
      </c>
      <c r="G544" t="s">
        <v>321</v>
      </c>
      <c r="H544">
        <v>11.672779999999999</v>
      </c>
      <c r="I544">
        <v>8.5426000000000002</v>
      </c>
      <c r="J544">
        <v>493</v>
      </c>
      <c r="K544" t="s">
        <v>151</v>
      </c>
      <c r="L544" s="18">
        <v>1.5</v>
      </c>
      <c r="M544" t="s">
        <v>381</v>
      </c>
      <c r="N544" t="s">
        <v>373</v>
      </c>
      <c r="O544">
        <v>500</v>
      </c>
      <c r="P544" t="s">
        <v>159</v>
      </c>
      <c r="Q544">
        <v>600</v>
      </c>
      <c r="R544">
        <v>12000</v>
      </c>
      <c r="S544" t="s">
        <v>337</v>
      </c>
      <c r="T544">
        <v>11200</v>
      </c>
      <c r="U544" t="s">
        <v>334</v>
      </c>
      <c r="V544">
        <v>9500</v>
      </c>
      <c r="W544">
        <v>2015</v>
      </c>
      <c r="X544">
        <v>1</v>
      </c>
      <c r="Y544" s="19"/>
      <c r="Z544" s="24"/>
      <c r="AA544" s="25"/>
      <c r="AB544" s="26"/>
      <c r="AC544" s="25"/>
      <c r="AD544" s="27"/>
      <c r="AE544" s="27"/>
      <c r="AF544" s="27"/>
      <c r="AG544" s="25"/>
      <c r="AH544" s="25"/>
      <c r="AI544" s="25"/>
      <c r="AJ544" s="28"/>
      <c r="AK544" s="25"/>
      <c r="AL544" s="25"/>
      <c r="AM544" s="29"/>
      <c r="AN544" s="29"/>
      <c r="AO544" s="30"/>
      <c r="AP544" s="30"/>
      <c r="AQ544" s="31"/>
      <c r="AR544" s="28"/>
      <c r="AS544" s="28"/>
      <c r="AT544" t="s">
        <v>156</v>
      </c>
      <c r="AU544">
        <v>2</v>
      </c>
      <c r="AV544" t="s">
        <v>409</v>
      </c>
      <c r="AW544" t="s">
        <v>1006</v>
      </c>
      <c r="AX544" t="s">
        <v>1091</v>
      </c>
      <c r="AY544" s="19" t="s">
        <v>398</v>
      </c>
      <c r="AZ544" s="19" t="s">
        <v>398</v>
      </c>
      <c r="BA544" t="s">
        <v>408</v>
      </c>
      <c r="BB544" s="22">
        <v>42316</v>
      </c>
      <c r="BC544" s="18" t="s">
        <v>163</v>
      </c>
      <c r="BD544" t="s">
        <v>161</v>
      </c>
      <c r="BE544">
        <v>40</v>
      </c>
      <c r="BF544">
        <v>19</v>
      </c>
      <c r="BG544">
        <v>0.8</v>
      </c>
      <c r="BH544">
        <v>0.3</v>
      </c>
      <c r="BI544">
        <v>0.06</v>
      </c>
      <c r="BJ544">
        <v>4.4999999999999998E-2</v>
      </c>
      <c r="BK544">
        <v>1.4E-2</v>
      </c>
      <c r="BL544">
        <v>0</v>
      </c>
      <c r="BM544">
        <f t="shared" si="39"/>
        <v>76.271186440677965</v>
      </c>
      <c r="BN544">
        <v>0.15</v>
      </c>
      <c r="BO544">
        <v>21</v>
      </c>
      <c r="BP544">
        <f t="shared" si="43"/>
        <v>299.10269192422726</v>
      </c>
      <c r="BQ544">
        <f t="shared" si="42"/>
        <v>426.66666666666669</v>
      </c>
      <c r="BR544">
        <f t="shared" si="40"/>
        <v>0.29910269192422728</v>
      </c>
      <c r="BS544">
        <f t="shared" si="40"/>
        <v>0.42666666666666669</v>
      </c>
      <c r="BT544">
        <f t="shared" si="41"/>
        <v>0.72576935859089398</v>
      </c>
      <c r="BU544">
        <v>1.0485661424606847</v>
      </c>
      <c r="BV544">
        <v>7.6745136948312323E-2</v>
      </c>
      <c r="BW544">
        <v>1.4571571105182459</v>
      </c>
      <c r="BX544">
        <v>0.32517610904876754</v>
      </c>
      <c r="BY544">
        <v>0.17365182647733493</v>
      </c>
      <c r="BZ544">
        <v>8.1083735838989465E-2</v>
      </c>
      <c r="CA544">
        <v>3.0370476054020079</v>
      </c>
      <c r="CB544">
        <v>141.31937703750361</v>
      </c>
      <c r="CC544">
        <v>33.537176795008421</v>
      </c>
      <c r="CD544">
        <v>25.498619681191276</v>
      </c>
      <c r="CE544">
        <v>1.3051730322576161</v>
      </c>
      <c r="CF544" s="25">
        <v>0.62680810028929601</v>
      </c>
      <c r="CG544" s="25">
        <v>0.20877531340405017</v>
      </c>
      <c r="CH544" s="25">
        <v>0.65601090411982443</v>
      </c>
      <c r="CI544" s="25">
        <v>0.52224723450893018</v>
      </c>
      <c r="CJ544" s="25">
        <v>0.21443157079887692</v>
      </c>
      <c r="CK544" s="25">
        <v>19.770786229163583</v>
      </c>
      <c r="CL544" s="25">
        <v>102.00063447454794</v>
      </c>
      <c r="CM544" s="25">
        <v>3.8754309173568444</v>
      </c>
      <c r="CN544" s="25">
        <v>166.42536235747889</v>
      </c>
      <c r="CO544" s="25">
        <v>21.947344063431462</v>
      </c>
      <c r="CP544" s="25">
        <v>1.222326454033771</v>
      </c>
      <c r="CQ544" s="25">
        <v>0.35755159474671672</v>
      </c>
      <c r="CR544" s="25">
        <v>0.14533447815378708</v>
      </c>
      <c r="CS544" s="25">
        <v>4.0426122009821569E-2</v>
      </c>
      <c r="CT544" s="25">
        <v>2.8017021975037578E-2</v>
      </c>
      <c r="CU544" s="25">
        <v>3.5362441750712517</v>
      </c>
      <c r="CV544" s="25">
        <v>1.4515424467393079</v>
      </c>
      <c r="CW544" s="25">
        <v>-0.10888033916193128</v>
      </c>
      <c r="CX544" s="25">
        <v>-0.41637226306867936</v>
      </c>
      <c r="CY544" s="25">
        <v>-0.36720112136277155</v>
      </c>
    </row>
    <row r="545" spans="1:103">
      <c r="A545" t="s">
        <v>177</v>
      </c>
      <c r="B545" t="s">
        <v>1090</v>
      </c>
      <c r="C545" t="s">
        <v>166</v>
      </c>
      <c r="D545" t="s">
        <v>176</v>
      </c>
      <c r="E545" t="s">
        <v>960</v>
      </c>
      <c r="F545" t="s">
        <v>228</v>
      </c>
      <c r="G545" t="s">
        <v>321</v>
      </c>
      <c r="H545">
        <v>11.672779999999999</v>
      </c>
      <c r="I545">
        <v>8.5426000000000002</v>
      </c>
      <c r="J545">
        <v>493</v>
      </c>
      <c r="K545" t="s">
        <v>151</v>
      </c>
      <c r="L545" s="18">
        <v>1.5</v>
      </c>
      <c r="M545" t="s">
        <v>381</v>
      </c>
      <c r="N545" t="s">
        <v>373</v>
      </c>
      <c r="O545">
        <v>500</v>
      </c>
      <c r="P545" t="s">
        <v>159</v>
      </c>
      <c r="Q545">
        <v>600</v>
      </c>
      <c r="R545">
        <v>12000</v>
      </c>
      <c r="S545" t="s">
        <v>337</v>
      </c>
      <c r="T545">
        <v>11200</v>
      </c>
      <c r="U545" t="s">
        <v>334</v>
      </c>
      <c r="V545">
        <v>9500</v>
      </c>
      <c r="W545">
        <v>2015</v>
      </c>
      <c r="X545">
        <v>1</v>
      </c>
      <c r="Y545" s="19"/>
      <c r="Z545" s="24"/>
      <c r="AA545" s="25"/>
      <c r="AB545" s="26"/>
      <c r="AC545" s="25"/>
      <c r="AD545" s="27"/>
      <c r="AE545" s="27"/>
      <c r="AF545" s="27"/>
      <c r="AG545" s="25"/>
      <c r="AH545" s="25"/>
      <c r="AI545" s="25"/>
      <c r="AJ545" s="28"/>
      <c r="AK545" s="25"/>
      <c r="AL545" s="25"/>
      <c r="AM545" s="29"/>
      <c r="AN545" s="29"/>
      <c r="AO545" s="30"/>
      <c r="AP545" s="30"/>
      <c r="AQ545" s="31"/>
      <c r="AR545" s="28"/>
      <c r="AS545" s="28"/>
      <c r="AT545" t="s">
        <v>157</v>
      </c>
      <c r="AU545">
        <v>3</v>
      </c>
      <c r="AV545" t="s">
        <v>409</v>
      </c>
      <c r="AW545" t="s">
        <v>1006</v>
      </c>
      <c r="AX545" t="s">
        <v>1091</v>
      </c>
      <c r="AY545" s="19" t="s">
        <v>398</v>
      </c>
      <c r="AZ545" s="19" t="s">
        <v>398</v>
      </c>
      <c r="BA545" t="s">
        <v>408</v>
      </c>
      <c r="BB545" s="22">
        <v>42316</v>
      </c>
      <c r="BC545" s="18" t="s">
        <v>163</v>
      </c>
      <c r="BD545" t="s">
        <v>161</v>
      </c>
      <c r="BE545">
        <v>36</v>
      </c>
      <c r="BF545">
        <v>16</v>
      </c>
      <c r="BG545">
        <v>0.74</v>
      </c>
      <c r="BH545">
        <v>0.28000000000000003</v>
      </c>
      <c r="BI545">
        <v>0.14000000000000001</v>
      </c>
      <c r="BJ545">
        <v>6.4000000000000001E-2</v>
      </c>
      <c r="BK545">
        <v>2.1000000000000001E-2</v>
      </c>
      <c r="BL545">
        <v>0</v>
      </c>
      <c r="BM545">
        <f t="shared" si="39"/>
        <v>75.294117647058826</v>
      </c>
      <c r="BN545">
        <v>9.8000000000000004E-2</v>
      </c>
      <c r="BO545">
        <v>18</v>
      </c>
      <c r="BP545">
        <f t="shared" si="43"/>
        <v>275.58631295655516</v>
      </c>
      <c r="BQ545">
        <f t="shared" si="42"/>
        <v>394.66666666666663</v>
      </c>
      <c r="BR545">
        <f t="shared" si="40"/>
        <v>0.27558631295655517</v>
      </c>
      <c r="BS545">
        <f t="shared" si="40"/>
        <v>0.39466666666666661</v>
      </c>
      <c r="BT545">
        <f t="shared" si="41"/>
        <v>0.67025297962322172</v>
      </c>
      <c r="BU545">
        <v>1.7030669144981412</v>
      </c>
      <c r="BV545">
        <v>0.25841210867788827</v>
      </c>
      <c r="BW545">
        <v>1.8450309936308631</v>
      </c>
      <c r="BX545">
        <v>0.33285749193423986</v>
      </c>
      <c r="BY545">
        <v>0.1981898016971578</v>
      </c>
      <c r="BZ545">
        <v>8.7457899059641256E-2</v>
      </c>
      <c r="CA545">
        <v>4.4055101661932099</v>
      </c>
      <c r="CB545">
        <v>152.07032842635326</v>
      </c>
      <c r="CC545">
        <v>37.663300463004859</v>
      </c>
      <c r="CD545">
        <v>21.404292742029387</v>
      </c>
      <c r="CE545">
        <v>1.7816116508126241</v>
      </c>
      <c r="CF545" s="25">
        <v>1.1859813084112152</v>
      </c>
      <c r="CG545" s="25">
        <v>5.4205607476635512E-2</v>
      </c>
      <c r="CH545" s="25">
        <v>0.43545481415984744</v>
      </c>
      <c r="CI545" s="25">
        <v>0.34706883050519138</v>
      </c>
      <c r="CJ545" s="25">
        <v>0.33947106920892534</v>
      </c>
      <c r="CK545" s="25">
        <v>8.3582270867429553</v>
      </c>
      <c r="CL545" s="25">
        <v>84.970970545688743</v>
      </c>
      <c r="CM545" s="25">
        <v>3.8887944722442813</v>
      </c>
      <c r="CN545" s="25">
        <v>199.2931671415956</v>
      </c>
      <c r="CO545" s="25">
        <v>14.301320485117252</v>
      </c>
      <c r="CP545" s="25">
        <v>1.3494776828110162</v>
      </c>
      <c r="CQ545" s="25">
        <v>0.18831908831908831</v>
      </c>
      <c r="CR545" s="25">
        <v>0.47659793549356644</v>
      </c>
      <c r="CS545" s="25">
        <v>0.13479734046349301</v>
      </c>
      <c r="CT545" s="25">
        <v>8.7539619637346147E-2</v>
      </c>
      <c r="CU545" s="25">
        <v>9.6247942136150932</v>
      </c>
      <c r="CV545" s="25">
        <v>5.6642342747650529</v>
      </c>
      <c r="CW545" s="25">
        <v>2.812156078023111</v>
      </c>
      <c r="CX545" s="25">
        <v>47.388272204954731</v>
      </c>
      <c r="CY545" s="25">
        <v>37.25441233032258</v>
      </c>
    </row>
    <row r="546" spans="1:103">
      <c r="A546" t="s">
        <v>177</v>
      </c>
      <c r="B546" t="s">
        <v>1090</v>
      </c>
      <c r="C546" t="s">
        <v>166</v>
      </c>
      <c r="D546" t="s">
        <v>176</v>
      </c>
      <c r="E546" t="s">
        <v>960</v>
      </c>
      <c r="F546" t="s">
        <v>228</v>
      </c>
      <c r="G546" t="s">
        <v>321</v>
      </c>
      <c r="H546">
        <v>11.672779999999999</v>
      </c>
      <c r="I546">
        <v>8.5426000000000002</v>
      </c>
      <c r="J546">
        <v>493</v>
      </c>
      <c r="K546" t="s">
        <v>151</v>
      </c>
      <c r="L546" s="18">
        <v>1.5</v>
      </c>
      <c r="M546" t="s">
        <v>381</v>
      </c>
      <c r="N546" t="s">
        <v>373</v>
      </c>
      <c r="O546">
        <v>500</v>
      </c>
      <c r="P546" t="s">
        <v>159</v>
      </c>
      <c r="Q546">
        <v>600</v>
      </c>
      <c r="R546">
        <v>12000</v>
      </c>
      <c r="S546" t="s">
        <v>337</v>
      </c>
      <c r="T546">
        <v>11200</v>
      </c>
      <c r="U546" t="s">
        <v>334</v>
      </c>
      <c r="V546">
        <v>9500</v>
      </c>
      <c r="W546">
        <v>2015</v>
      </c>
      <c r="X546">
        <v>1</v>
      </c>
      <c r="Y546" s="19"/>
      <c r="Z546" s="24"/>
      <c r="AA546" s="25"/>
      <c r="AB546" s="26"/>
      <c r="AC546" s="25"/>
      <c r="AD546" s="27"/>
      <c r="AE546" s="27"/>
      <c r="AF546" s="27"/>
      <c r="AG546" s="25"/>
      <c r="AH546" s="25"/>
      <c r="AI546" s="25"/>
      <c r="AJ546" s="28"/>
      <c r="AK546" s="25"/>
      <c r="AL546" s="25"/>
      <c r="AM546" s="29"/>
      <c r="AN546" s="29"/>
      <c r="AO546" s="30"/>
      <c r="AP546" s="30"/>
      <c r="AQ546" s="31"/>
      <c r="AR546" s="28"/>
      <c r="AS546" s="28"/>
      <c r="AT546" t="s">
        <v>158</v>
      </c>
      <c r="AU546">
        <v>4</v>
      </c>
      <c r="AV546" t="s">
        <v>409</v>
      </c>
      <c r="AW546" t="s">
        <v>1006</v>
      </c>
      <c r="AX546" t="s">
        <v>1091</v>
      </c>
      <c r="AY546" s="19" t="s">
        <v>398</v>
      </c>
      <c r="AZ546" s="19" t="s">
        <v>398</v>
      </c>
      <c r="BA546" t="s">
        <v>408</v>
      </c>
      <c r="BB546" s="22">
        <v>42316</v>
      </c>
      <c r="BC546" s="18" t="s">
        <v>163</v>
      </c>
      <c r="BD546" t="s">
        <v>161</v>
      </c>
      <c r="BE546">
        <v>32</v>
      </c>
      <c r="BF546">
        <v>19</v>
      </c>
      <c r="BG546">
        <v>1.7</v>
      </c>
      <c r="BH546">
        <v>0.72</v>
      </c>
      <c r="BI546">
        <v>0.22</v>
      </c>
      <c r="BJ546">
        <v>0.12</v>
      </c>
      <c r="BK546">
        <v>5.6000000000000001E-2</v>
      </c>
      <c r="BL546">
        <v>6.9</v>
      </c>
      <c r="BM546">
        <f t="shared" si="39"/>
        <v>68.181818181818187</v>
      </c>
      <c r="BN546">
        <v>0.17199999999999999</v>
      </c>
      <c r="BO546">
        <v>15</v>
      </c>
      <c r="BP546">
        <f t="shared" si="43"/>
        <v>597.43315508021385</v>
      </c>
      <c r="BQ546">
        <f t="shared" si="42"/>
        <v>906.66666666666663</v>
      </c>
      <c r="BR546">
        <f t="shared" si="40"/>
        <v>0.59743315508021388</v>
      </c>
      <c r="BS546">
        <f t="shared" si="40"/>
        <v>0.90666666666666662</v>
      </c>
      <c r="BT546">
        <f t="shared" si="41"/>
        <v>1.5040998217468804</v>
      </c>
      <c r="BU546">
        <v>1.4360119047619049</v>
      </c>
      <c r="BV546">
        <v>0.39717978194669862</v>
      </c>
      <c r="BW546">
        <v>1.5972160265568014</v>
      </c>
      <c r="BX546">
        <v>0.49462143967874433</v>
      </c>
      <c r="BY546">
        <v>0.24462889819224726</v>
      </c>
      <c r="BZ546">
        <v>8.6036410250503528E-2</v>
      </c>
      <c r="CA546">
        <v>4.4195107349058036</v>
      </c>
      <c r="CB546">
        <v>99.572249704385953</v>
      </c>
      <c r="CC546">
        <v>52.636773621073857</v>
      </c>
      <c r="CD546">
        <v>41.317718923718544</v>
      </c>
      <c r="CE546">
        <v>1.6088258909524809</v>
      </c>
      <c r="CF546" s="25">
        <v>1.1373471307619945</v>
      </c>
      <c r="CG546" s="25">
        <v>0.12474129821260582</v>
      </c>
      <c r="CH546" s="25">
        <v>0.76559072869618605</v>
      </c>
      <c r="CI546" s="25">
        <v>0.52482368855189476</v>
      </c>
      <c r="CJ546" s="25">
        <v>0.2234780525341786</v>
      </c>
      <c r="CK546" s="25">
        <v>8.8373566757125914</v>
      </c>
      <c r="CL546" s="25">
        <v>67.796385442466502</v>
      </c>
      <c r="CM546" s="25">
        <v>3.8945499648031041</v>
      </c>
      <c r="CN546" s="25">
        <v>136.17869318444079</v>
      </c>
      <c r="CO546" s="25">
        <v>13.021053365447804</v>
      </c>
      <c r="CP546" s="25">
        <v>1.2691947565543071</v>
      </c>
      <c r="CQ546" s="25">
        <v>0.25121722846441941</v>
      </c>
      <c r="CR546" s="25">
        <v>0.39060577389451157</v>
      </c>
      <c r="CS546" s="25">
        <v>6.5466055712285379E-2</v>
      </c>
      <c r="CT546" s="25">
        <v>8.6646497774013259E-2</v>
      </c>
      <c r="CU546" s="25">
        <v>9.6718362185692239</v>
      </c>
      <c r="CV546" s="25">
        <v>5.50037021667156</v>
      </c>
      <c r="CW546" s="25">
        <v>1.7846247289089423</v>
      </c>
      <c r="CX546" s="25">
        <v>46.017348226026435</v>
      </c>
      <c r="CY546" s="25">
        <v>25.172660883165918</v>
      </c>
    </row>
    <row r="547" spans="1:103">
      <c r="A547" t="s">
        <v>177</v>
      </c>
      <c r="B547" t="s">
        <v>1090</v>
      </c>
      <c r="C547" t="s">
        <v>166</v>
      </c>
      <c r="D547" t="s">
        <v>176</v>
      </c>
      <c r="E547" t="s">
        <v>960</v>
      </c>
      <c r="F547" t="s">
        <v>228</v>
      </c>
      <c r="G547" t="s">
        <v>321</v>
      </c>
      <c r="H547">
        <v>11.672779999999999</v>
      </c>
      <c r="I547">
        <v>8.5426000000000002</v>
      </c>
      <c r="J547">
        <v>493</v>
      </c>
      <c r="K547" t="s">
        <v>151</v>
      </c>
      <c r="L547" s="18">
        <v>1.5</v>
      </c>
      <c r="M547" t="s">
        <v>381</v>
      </c>
      <c r="N547" t="s">
        <v>373</v>
      </c>
      <c r="O547">
        <v>500</v>
      </c>
      <c r="P547" t="s">
        <v>159</v>
      </c>
      <c r="Q547">
        <v>600</v>
      </c>
      <c r="R547">
        <v>12000</v>
      </c>
      <c r="S547" t="s">
        <v>337</v>
      </c>
      <c r="T547">
        <v>11200</v>
      </c>
      <c r="U547" t="s">
        <v>334</v>
      </c>
      <c r="V547">
        <v>9500</v>
      </c>
      <c r="W547">
        <v>2015</v>
      </c>
      <c r="X547">
        <v>1</v>
      </c>
      <c r="Y547" s="19"/>
      <c r="Z547" s="24"/>
      <c r="AA547" s="25"/>
      <c r="AB547" s="26"/>
      <c r="AC547" s="25"/>
      <c r="AD547" s="27"/>
      <c r="AE547" s="27"/>
      <c r="AF547" s="27"/>
      <c r="AG547" s="25"/>
      <c r="AH547" s="25"/>
      <c r="AI547" s="25"/>
      <c r="AJ547" s="28"/>
      <c r="AK547" s="25"/>
      <c r="AL547" s="25"/>
      <c r="AM547" s="29"/>
      <c r="AN547" s="29"/>
      <c r="AO547" s="30"/>
      <c r="AP547" s="30"/>
      <c r="AQ547" s="31"/>
      <c r="AR547" s="28"/>
      <c r="AS547" s="28"/>
      <c r="AT547" t="s">
        <v>159</v>
      </c>
      <c r="AU547">
        <v>5</v>
      </c>
      <c r="AV547" t="s">
        <v>409</v>
      </c>
      <c r="AW547" t="s">
        <v>1006</v>
      </c>
      <c r="AX547" t="s">
        <v>1091</v>
      </c>
      <c r="AY547" s="19" t="s">
        <v>398</v>
      </c>
      <c r="AZ547" s="19" t="s">
        <v>398</v>
      </c>
      <c r="BA547" t="s">
        <v>408</v>
      </c>
      <c r="BB547" s="22">
        <v>42316</v>
      </c>
      <c r="BC547" s="18" t="s">
        <v>163</v>
      </c>
      <c r="BD547" t="s">
        <v>161</v>
      </c>
      <c r="BE547">
        <v>45</v>
      </c>
      <c r="BF547">
        <v>19</v>
      </c>
      <c r="BG547">
        <v>3.18</v>
      </c>
      <c r="BH547">
        <v>0.92</v>
      </c>
      <c r="BI547">
        <v>0.4</v>
      </c>
      <c r="BJ547">
        <v>0.19800000000000001</v>
      </c>
      <c r="BK547">
        <v>3.3000000000000002E-2</v>
      </c>
      <c r="BL547">
        <v>10.199999999999999</v>
      </c>
      <c r="BM547">
        <f t="shared" si="39"/>
        <v>85.714285714285708</v>
      </c>
      <c r="BN547">
        <v>0.187</v>
      </c>
      <c r="BO547">
        <v>21</v>
      </c>
      <c r="BP547">
        <f t="shared" si="43"/>
        <v>925.66946778711474</v>
      </c>
      <c r="BQ547">
        <f t="shared" si="42"/>
        <v>1696</v>
      </c>
      <c r="BR547">
        <f t="shared" si="40"/>
        <v>0.92566946778711479</v>
      </c>
      <c r="BS547">
        <f t="shared" si="40"/>
        <v>1.696</v>
      </c>
      <c r="BT547">
        <f t="shared" si="41"/>
        <v>2.6216694677871146</v>
      </c>
      <c r="BU547">
        <v>1.8425196850393701</v>
      </c>
      <c r="BV547">
        <v>0.28684987940662843</v>
      </c>
      <c r="BW547">
        <v>1.5365363229482327</v>
      </c>
      <c r="BX547">
        <v>0.41387778761432442</v>
      </c>
      <c r="BY547">
        <v>0.17341830678179346</v>
      </c>
      <c r="BZ547">
        <v>8.5577991433905279E-2</v>
      </c>
      <c r="CA547">
        <v>2.7740635159532747</v>
      </c>
      <c r="CB547">
        <v>143.61655012252876</v>
      </c>
      <c r="CC547">
        <v>59.903860118771931</v>
      </c>
      <c r="CD547">
        <v>12.673340892266095</v>
      </c>
      <c r="CE547">
        <v>1.7610129770978413</v>
      </c>
      <c r="CF547" s="25">
        <v>0.67341040462427748</v>
      </c>
      <c r="CG547" s="25">
        <v>0.24860308285163774</v>
      </c>
      <c r="CH547" s="25">
        <v>0.50657949060042151</v>
      </c>
      <c r="CI547" s="25">
        <v>0.87471346445241482</v>
      </c>
      <c r="CJ547" s="25">
        <v>0.35480654213216145</v>
      </c>
      <c r="CK547" s="25">
        <v>13.614601517563633</v>
      </c>
      <c r="CL547" s="25">
        <v>74.321281991441481</v>
      </c>
      <c r="CM547" s="25">
        <v>3.9353204280438141</v>
      </c>
      <c r="CN547" s="25">
        <v>137.60429266443742</v>
      </c>
      <c r="CO547" s="25">
        <v>22.286510397412705</v>
      </c>
      <c r="CP547" s="25"/>
      <c r="CQ547" s="25"/>
      <c r="CR547" s="25"/>
      <c r="CS547" s="25"/>
      <c r="CT547" s="25"/>
      <c r="CU547" s="25"/>
      <c r="CV547" s="25"/>
      <c r="CW547" s="25"/>
      <c r="CX547" s="25"/>
      <c r="CY547" s="25"/>
    </row>
    <row r="548" spans="1:103">
      <c r="A548" t="s">
        <v>177</v>
      </c>
      <c r="B548" t="s">
        <v>1090</v>
      </c>
      <c r="C548" t="s">
        <v>166</v>
      </c>
      <c r="D548" t="s">
        <v>176</v>
      </c>
      <c r="E548" t="s">
        <v>960</v>
      </c>
      <c r="F548" t="s">
        <v>228</v>
      </c>
      <c r="G548" t="s">
        <v>321</v>
      </c>
      <c r="H548">
        <v>11.672779999999999</v>
      </c>
      <c r="I548">
        <v>8.5426000000000002</v>
      </c>
      <c r="J548">
        <v>493</v>
      </c>
      <c r="K548" t="s">
        <v>151</v>
      </c>
      <c r="L548" s="18">
        <v>1.5</v>
      </c>
      <c r="M548" t="s">
        <v>381</v>
      </c>
      <c r="N548" t="s">
        <v>373</v>
      </c>
      <c r="O548">
        <v>500</v>
      </c>
      <c r="P548" t="s">
        <v>159</v>
      </c>
      <c r="Q548">
        <v>600</v>
      </c>
      <c r="R548">
        <v>12000</v>
      </c>
      <c r="S548" t="s">
        <v>337</v>
      </c>
      <c r="T548">
        <v>11200</v>
      </c>
      <c r="U548" t="s">
        <v>334</v>
      </c>
      <c r="V548">
        <v>9500</v>
      </c>
      <c r="W548">
        <v>2015</v>
      </c>
      <c r="X548">
        <v>1</v>
      </c>
      <c r="Y548" s="19"/>
      <c r="Z548" s="24"/>
      <c r="AA548" s="25"/>
      <c r="AB548" s="26"/>
      <c r="AC548" s="25"/>
      <c r="AD548" s="27"/>
      <c r="AE548" s="27"/>
      <c r="AF548" s="27"/>
      <c r="AG548" s="25"/>
      <c r="AH548" s="25"/>
      <c r="AI548" s="25"/>
      <c r="AJ548" s="28"/>
      <c r="AK548" s="25"/>
      <c r="AL548" s="25"/>
      <c r="AM548" s="29"/>
      <c r="AN548" s="29"/>
      <c r="AO548" s="30"/>
      <c r="AP548" s="30"/>
      <c r="AQ548" s="31"/>
      <c r="AR548" s="28"/>
      <c r="AS548" s="28"/>
      <c r="AT548" t="s">
        <v>160</v>
      </c>
      <c r="AU548">
        <v>6</v>
      </c>
      <c r="AV548" t="s">
        <v>409</v>
      </c>
      <c r="AW548" t="s">
        <v>1006</v>
      </c>
      <c r="AX548" t="s">
        <v>1091</v>
      </c>
      <c r="AY548" s="19" t="s">
        <v>398</v>
      </c>
      <c r="AZ548" s="19" t="s">
        <v>398</v>
      </c>
      <c r="BA548" t="s">
        <v>408</v>
      </c>
      <c r="BB548" s="22">
        <v>42316</v>
      </c>
      <c r="BC548" s="18" t="s">
        <v>163</v>
      </c>
      <c r="BD548" t="s">
        <v>161</v>
      </c>
      <c r="BE548">
        <v>47</v>
      </c>
      <c r="BF548">
        <v>30</v>
      </c>
      <c r="BG548">
        <v>3.64</v>
      </c>
      <c r="BH548">
        <v>1.8</v>
      </c>
      <c r="BI548">
        <v>0.28000000000000003</v>
      </c>
      <c r="BJ548">
        <v>0.12</v>
      </c>
      <c r="BK548">
        <v>3.5000000000000003E-2</v>
      </c>
      <c r="BL548">
        <v>10</v>
      </c>
      <c r="BM548">
        <f t="shared" si="39"/>
        <v>77.41935483870968</v>
      </c>
      <c r="BN548">
        <v>0.14099999999999999</v>
      </c>
      <c r="BO548">
        <v>15</v>
      </c>
      <c r="BP548">
        <f t="shared" si="43"/>
        <v>1639.4686907020873</v>
      </c>
      <c r="BQ548">
        <f t="shared" si="42"/>
        <v>1941.3333333333335</v>
      </c>
      <c r="BR548">
        <f t="shared" si="40"/>
        <v>1.6394686907020872</v>
      </c>
      <c r="BS548">
        <f t="shared" si="40"/>
        <v>1.9413333333333336</v>
      </c>
      <c r="BT548">
        <f t="shared" si="41"/>
        <v>3.580802024035421</v>
      </c>
      <c r="BU548">
        <v>1.5691134413727359</v>
      </c>
      <c r="BV548">
        <v>0.29776956147132994</v>
      </c>
      <c r="BW548">
        <v>2.3571390962322609</v>
      </c>
      <c r="BX548">
        <v>0.56042898666131724</v>
      </c>
      <c r="BY548">
        <v>0.22919810235774035</v>
      </c>
      <c r="BZ548">
        <v>0.1185419929672866</v>
      </c>
      <c r="CA548">
        <v>3.7586346568578382</v>
      </c>
      <c r="CB548">
        <v>144.43603822382551</v>
      </c>
      <c r="CC548">
        <v>46.273953432144623</v>
      </c>
      <c r="CD548">
        <v>17.571682592572685</v>
      </c>
      <c r="CE548">
        <v>11.941682995152446</v>
      </c>
      <c r="CF548" s="25">
        <v>1.2984934086629001</v>
      </c>
      <c r="CG548" s="25">
        <v>6.9774011299435029E-2</v>
      </c>
      <c r="CH548" s="25">
        <v>0.77802296050713549</v>
      </c>
      <c r="CI548" s="25">
        <v>0.54667449223537634</v>
      </c>
      <c r="CJ548" s="25">
        <v>0.22514414139501993</v>
      </c>
      <c r="CK548" s="25">
        <v>10.778446729506564</v>
      </c>
      <c r="CL548" s="25">
        <v>85.731148214586554</v>
      </c>
      <c r="CM548" s="25">
        <v>3.92358488004766</v>
      </c>
      <c r="CN548" s="25">
        <v>78.445799912530077</v>
      </c>
      <c r="CO548" s="25">
        <v>26.06656539535361</v>
      </c>
      <c r="CP548" s="25">
        <v>1.1854395604395604</v>
      </c>
      <c r="CQ548" s="25">
        <v>0.30979853479853486</v>
      </c>
      <c r="CR548" s="25">
        <v>0.40429452595750126</v>
      </c>
      <c r="CS548" s="25">
        <v>0.10204886012806995</v>
      </c>
      <c r="CT548" s="25">
        <v>8.0005222901162437E-2</v>
      </c>
      <c r="CU548" s="25">
        <v>8.0256708943520447</v>
      </c>
      <c r="CV548" s="25">
        <v>9.7941203901403178</v>
      </c>
      <c r="CW548" s="25">
        <v>2.7913663583728661</v>
      </c>
      <c r="CX548" s="25">
        <v>37.542954745290587</v>
      </c>
      <c r="CY548" s="25">
        <v>21.293090448651512</v>
      </c>
    </row>
    <row r="549" spans="1:103">
      <c r="A549" t="s">
        <v>177</v>
      </c>
      <c r="B549" t="s">
        <v>1090</v>
      </c>
      <c r="C549" t="s">
        <v>166</v>
      </c>
      <c r="D549" t="s">
        <v>176</v>
      </c>
      <c r="E549" t="s">
        <v>960</v>
      </c>
      <c r="F549" t="s">
        <v>229</v>
      </c>
      <c r="G549" t="s">
        <v>322</v>
      </c>
      <c r="H549">
        <v>11.735189999999999</v>
      </c>
      <c r="I549">
        <v>8.5379699999999996</v>
      </c>
      <c r="J549">
        <v>468</v>
      </c>
      <c r="K549" t="s">
        <v>451</v>
      </c>
      <c r="L549" s="18">
        <v>2.5</v>
      </c>
      <c r="M549" t="s">
        <v>358</v>
      </c>
      <c r="N549" t="s">
        <v>345</v>
      </c>
      <c r="O549">
        <v>1200</v>
      </c>
      <c r="P549" t="s">
        <v>159</v>
      </c>
      <c r="Q549">
        <v>200</v>
      </c>
      <c r="R549">
        <v>17500</v>
      </c>
      <c r="S549" t="s">
        <v>337</v>
      </c>
      <c r="T549">
        <v>17900</v>
      </c>
      <c r="U549" t="s">
        <v>332</v>
      </c>
      <c r="V549">
        <v>15000</v>
      </c>
      <c r="W549">
        <v>2015</v>
      </c>
      <c r="X549">
        <v>1</v>
      </c>
      <c r="Y549" s="19" t="s">
        <v>398</v>
      </c>
      <c r="Z549" s="24">
        <v>6.5</v>
      </c>
      <c r="AA549" s="25">
        <v>0.34168853599221372</v>
      </c>
      <c r="AB549" s="26">
        <v>2.3106431024250789E-2</v>
      </c>
      <c r="AC549" s="25">
        <v>5.5393800000000004</v>
      </c>
      <c r="AD549" s="27">
        <v>76</v>
      </c>
      <c r="AE549" s="27">
        <v>12</v>
      </c>
      <c r="AF549" s="27">
        <v>12</v>
      </c>
      <c r="AG549" s="25">
        <v>0.56323220374013472</v>
      </c>
      <c r="AH549" s="25">
        <v>0.39367067102068404</v>
      </c>
      <c r="AI549" s="25">
        <v>0.46443509523839555</v>
      </c>
      <c r="AJ549" s="28">
        <v>4.0402338805377629E-2</v>
      </c>
      <c r="AK549" s="25">
        <v>0</v>
      </c>
      <c r="AL549" s="25">
        <f t="shared" si="32"/>
        <v>1.4617403088045919</v>
      </c>
      <c r="AM549" s="29">
        <v>3.2847719585688924</v>
      </c>
      <c r="AN549" s="29">
        <v>1.6290387995133151</v>
      </c>
      <c r="AO549" s="30">
        <v>20.084082398918003</v>
      </c>
      <c r="AP549" s="30">
        <v>192.73922504527076</v>
      </c>
      <c r="AQ549" s="31">
        <v>1.5908277343297232</v>
      </c>
      <c r="AR549" s="28">
        <v>5.0297099999999997E-3</v>
      </c>
      <c r="AS549" s="28">
        <v>4.2651599999999998</v>
      </c>
      <c r="AU549">
        <v>1</v>
      </c>
      <c r="AV549" t="s">
        <v>409</v>
      </c>
      <c r="AW549" t="s">
        <v>1006</v>
      </c>
      <c r="AX549" t="s">
        <v>1091</v>
      </c>
      <c r="AY549" s="19" t="s">
        <v>398</v>
      </c>
      <c r="AZ549" s="19" t="s">
        <v>398</v>
      </c>
      <c r="BA549" t="s">
        <v>408</v>
      </c>
      <c r="BB549" s="22">
        <v>42316</v>
      </c>
      <c r="BC549" s="15"/>
      <c r="BU549">
        <v>2.3983286908077996</v>
      </c>
      <c r="BV549">
        <v>0.48122797558771852</v>
      </c>
      <c r="BW549">
        <v>2.525713911597335</v>
      </c>
      <c r="BX549">
        <v>0.38211125114345651</v>
      </c>
      <c r="BY549">
        <v>0.20953668700576</v>
      </c>
      <c r="BZ549">
        <v>0.17280296999101113</v>
      </c>
      <c r="CA549">
        <v>7.1215517491498934</v>
      </c>
      <c r="CB549">
        <v>128.69956776924462</v>
      </c>
      <c r="CC549">
        <v>41.234076042091189</v>
      </c>
      <c r="CD549">
        <v>16.017189348925768</v>
      </c>
      <c r="CE549">
        <v>2.3913376510662658</v>
      </c>
      <c r="CF549" s="25"/>
      <c r="CG549" s="25"/>
      <c r="CH549" s="25"/>
      <c r="CI549" s="25"/>
      <c r="CJ549" s="25"/>
      <c r="CK549" s="25"/>
      <c r="CL549" s="25"/>
      <c r="CM549" s="25"/>
      <c r="CN549" s="25"/>
      <c r="CO549" s="25"/>
      <c r="CP549" s="25"/>
      <c r="CQ549" s="25"/>
      <c r="CR549" s="25"/>
      <c r="CS549" s="25"/>
      <c r="CT549" s="25"/>
      <c r="CU549" s="25"/>
      <c r="CV549" s="25"/>
      <c r="CW549" s="25"/>
      <c r="CX549" s="25"/>
      <c r="CY549" s="25"/>
    </row>
    <row r="550" spans="1:103">
      <c r="A550" t="s">
        <v>177</v>
      </c>
      <c r="B550" t="s">
        <v>1090</v>
      </c>
      <c r="C550" t="s">
        <v>166</v>
      </c>
      <c r="D550" t="s">
        <v>176</v>
      </c>
      <c r="E550" t="s">
        <v>960</v>
      </c>
      <c r="F550" t="s">
        <v>229</v>
      </c>
      <c r="G550" t="s">
        <v>322</v>
      </c>
      <c r="H550">
        <v>11.735189999999999</v>
      </c>
      <c r="I550">
        <v>8.5379699999999996</v>
      </c>
      <c r="J550">
        <v>468</v>
      </c>
      <c r="K550" t="s">
        <v>451</v>
      </c>
      <c r="L550" s="18">
        <v>2.5</v>
      </c>
      <c r="M550" t="s">
        <v>358</v>
      </c>
      <c r="N550" t="s">
        <v>345</v>
      </c>
      <c r="O550">
        <v>1201</v>
      </c>
      <c r="P550" t="s">
        <v>159</v>
      </c>
      <c r="Q550">
        <v>200</v>
      </c>
      <c r="R550">
        <v>17500</v>
      </c>
      <c r="S550" t="s">
        <v>337</v>
      </c>
      <c r="T550">
        <v>17900</v>
      </c>
      <c r="U550" t="s">
        <v>332</v>
      </c>
      <c r="V550">
        <v>15000</v>
      </c>
      <c r="W550">
        <v>2015</v>
      </c>
      <c r="X550">
        <v>1</v>
      </c>
      <c r="Y550" s="19"/>
      <c r="Z550" s="24"/>
      <c r="AA550" s="25"/>
      <c r="AB550" s="26"/>
      <c r="AC550" s="25"/>
      <c r="AD550" s="27"/>
      <c r="AE550" s="27"/>
      <c r="AF550" s="27"/>
      <c r="AG550" s="25"/>
      <c r="AH550" s="25"/>
      <c r="AI550" s="25"/>
      <c r="AJ550" s="28"/>
      <c r="AK550" s="25"/>
      <c r="AL550" s="25"/>
      <c r="AM550" s="29"/>
      <c r="AN550" s="29"/>
      <c r="AO550" s="30"/>
      <c r="AP550" s="30"/>
      <c r="AQ550" s="31"/>
      <c r="AR550" s="28"/>
      <c r="AS550" s="28"/>
      <c r="AU550">
        <v>2</v>
      </c>
      <c r="AV550" t="s">
        <v>409</v>
      </c>
      <c r="AW550" t="s">
        <v>1006</v>
      </c>
      <c r="AX550" t="s">
        <v>1091</v>
      </c>
      <c r="AY550" s="19" t="s">
        <v>398</v>
      </c>
      <c r="AZ550" s="19" t="s">
        <v>398</v>
      </c>
      <c r="BA550" t="s">
        <v>408</v>
      </c>
      <c r="BB550" s="22">
        <v>42316</v>
      </c>
      <c r="BC550" s="15"/>
      <c r="BU550">
        <v>1.3957345971563984</v>
      </c>
      <c r="BV550">
        <v>0.4017043055386143</v>
      </c>
      <c r="BW550">
        <v>1.7203826959932029</v>
      </c>
      <c r="BX550">
        <v>0.28624767742290291</v>
      </c>
      <c r="BY550">
        <v>0.20637463515604143</v>
      </c>
      <c r="BZ550">
        <v>0.11869629493326668</v>
      </c>
      <c r="CA550">
        <v>3.2802120363701364</v>
      </c>
      <c r="CB550">
        <v>106.51005886462862</v>
      </c>
      <c r="CC550">
        <v>35.427124157060824</v>
      </c>
      <c r="CD550">
        <v>10.324258111097702</v>
      </c>
      <c r="CE550">
        <v>1.6972064693479272</v>
      </c>
      <c r="CF550" s="25"/>
      <c r="CG550" s="25"/>
      <c r="CH550" s="25"/>
      <c r="CI550" s="25"/>
      <c r="CJ550" s="25"/>
      <c r="CK550" s="25"/>
      <c r="CL550" s="25"/>
      <c r="CM550" s="25"/>
      <c r="CN550" s="25"/>
      <c r="CO550" s="25"/>
      <c r="CP550" s="25"/>
      <c r="CQ550" s="25"/>
      <c r="CR550" s="25"/>
      <c r="CS550" s="25"/>
      <c r="CT550" s="25"/>
      <c r="CU550" s="25"/>
      <c r="CV550" s="25"/>
      <c r="CW550" s="25"/>
      <c r="CX550" s="25"/>
      <c r="CY550" s="25"/>
    </row>
    <row r="551" spans="1:103">
      <c r="A551" t="s">
        <v>177</v>
      </c>
      <c r="B551" t="s">
        <v>1090</v>
      </c>
      <c r="C551" t="s">
        <v>166</v>
      </c>
      <c r="D551" t="s">
        <v>176</v>
      </c>
      <c r="E551" t="s">
        <v>960</v>
      </c>
      <c r="F551" t="s">
        <v>229</v>
      </c>
      <c r="G551" t="s">
        <v>322</v>
      </c>
      <c r="H551">
        <v>11.735189999999999</v>
      </c>
      <c r="I551">
        <v>8.5379699999999996</v>
      </c>
      <c r="J551">
        <v>468</v>
      </c>
      <c r="K551" t="s">
        <v>451</v>
      </c>
      <c r="L551" s="18">
        <v>2.5</v>
      </c>
      <c r="M551" t="s">
        <v>358</v>
      </c>
      <c r="N551" t="s">
        <v>345</v>
      </c>
      <c r="O551">
        <v>1202</v>
      </c>
      <c r="P551" t="s">
        <v>159</v>
      </c>
      <c r="Q551">
        <v>200</v>
      </c>
      <c r="R551">
        <v>17500</v>
      </c>
      <c r="S551" t="s">
        <v>337</v>
      </c>
      <c r="T551">
        <v>17900</v>
      </c>
      <c r="U551" t="s">
        <v>332</v>
      </c>
      <c r="V551">
        <v>15000</v>
      </c>
      <c r="W551">
        <v>2015</v>
      </c>
      <c r="X551">
        <v>1</v>
      </c>
      <c r="Y551" s="19"/>
      <c r="Z551" s="24"/>
      <c r="AA551" s="25"/>
      <c r="AB551" s="26"/>
      <c r="AC551" s="25"/>
      <c r="AD551" s="27"/>
      <c r="AE551" s="27"/>
      <c r="AF551" s="27"/>
      <c r="AG551" s="25"/>
      <c r="AH551" s="25"/>
      <c r="AI551" s="25"/>
      <c r="AJ551" s="28"/>
      <c r="AK551" s="25"/>
      <c r="AL551" s="25"/>
      <c r="AM551" s="29"/>
      <c r="AN551" s="29"/>
      <c r="AO551" s="30"/>
      <c r="AP551" s="30"/>
      <c r="AQ551" s="31"/>
      <c r="AR551" s="28"/>
      <c r="AS551" s="28"/>
      <c r="AU551">
        <v>3</v>
      </c>
      <c r="AV551" t="s">
        <v>409</v>
      </c>
      <c r="AW551" t="s">
        <v>1006</v>
      </c>
      <c r="AX551" t="s">
        <v>1091</v>
      </c>
      <c r="AY551" s="19" t="s">
        <v>398</v>
      </c>
      <c r="AZ551" s="19" t="s">
        <v>398</v>
      </c>
      <c r="BA551" t="s">
        <v>408</v>
      </c>
      <c r="BB551" s="22">
        <v>42316</v>
      </c>
      <c r="BC551" s="15"/>
      <c r="BU551">
        <v>2.3662628145386768</v>
      </c>
      <c r="BV551">
        <v>0.33621393064516508</v>
      </c>
      <c r="BW551">
        <v>2.1574347426510281</v>
      </c>
      <c r="BX551">
        <v>0.46244445130050604</v>
      </c>
      <c r="BY551">
        <v>0.2186766440984953</v>
      </c>
      <c r="BZ551">
        <v>0.18803054835334998</v>
      </c>
      <c r="CA551">
        <v>5.8469276271589665</v>
      </c>
      <c r="CB551">
        <v>119.89205667730889</v>
      </c>
      <c r="CC551">
        <v>69.526690319960551</v>
      </c>
      <c r="CD551">
        <v>17.828232989219124</v>
      </c>
      <c r="CE551">
        <v>1.8468882110253508</v>
      </c>
      <c r="CF551" s="25"/>
      <c r="CG551" s="25"/>
      <c r="CH551" s="25"/>
      <c r="CI551" s="25"/>
      <c r="CJ551" s="25"/>
      <c r="CK551" s="25"/>
      <c r="CL551" s="25"/>
      <c r="CM551" s="25"/>
      <c r="CN551" s="25"/>
      <c r="CO551" s="25"/>
      <c r="CP551" s="25"/>
      <c r="CQ551" s="25"/>
      <c r="CR551" s="25"/>
      <c r="CS551" s="25"/>
      <c r="CT551" s="25"/>
      <c r="CU551" s="25"/>
      <c r="CV551" s="25"/>
      <c r="CW551" s="25"/>
      <c r="CX551" s="25"/>
      <c r="CY551" s="25"/>
    </row>
    <row r="552" spans="1:103">
      <c r="A552" t="s">
        <v>177</v>
      </c>
      <c r="B552" t="s">
        <v>1090</v>
      </c>
      <c r="C552" t="s">
        <v>166</v>
      </c>
      <c r="D552" t="s">
        <v>176</v>
      </c>
      <c r="E552" t="s">
        <v>960</v>
      </c>
      <c r="F552" t="s">
        <v>229</v>
      </c>
      <c r="G552" t="s">
        <v>322</v>
      </c>
      <c r="H552">
        <v>11.735189999999999</v>
      </c>
      <c r="I552">
        <v>8.5379699999999996</v>
      </c>
      <c r="J552">
        <v>468</v>
      </c>
      <c r="K552" t="s">
        <v>451</v>
      </c>
      <c r="L552" s="18">
        <v>2.5</v>
      </c>
      <c r="M552" t="s">
        <v>358</v>
      </c>
      <c r="N552" t="s">
        <v>345</v>
      </c>
      <c r="O552">
        <v>1203</v>
      </c>
      <c r="P552" t="s">
        <v>159</v>
      </c>
      <c r="Q552">
        <v>200</v>
      </c>
      <c r="R552">
        <v>17500</v>
      </c>
      <c r="S552" t="s">
        <v>337</v>
      </c>
      <c r="T552">
        <v>17900</v>
      </c>
      <c r="U552" t="s">
        <v>332</v>
      </c>
      <c r="V552">
        <v>15000</v>
      </c>
      <c r="W552">
        <v>2015</v>
      </c>
      <c r="X552">
        <v>1</v>
      </c>
      <c r="Y552" s="19"/>
      <c r="Z552" s="24"/>
      <c r="AA552" s="25"/>
      <c r="AB552" s="26"/>
      <c r="AC552" s="25"/>
      <c r="AD552" s="27"/>
      <c r="AE552" s="27"/>
      <c r="AF552" s="27"/>
      <c r="AG552" s="25"/>
      <c r="AH552" s="25"/>
      <c r="AI552" s="25"/>
      <c r="AJ552" s="28"/>
      <c r="AK552" s="25"/>
      <c r="AL552" s="25"/>
      <c r="AM552" s="29"/>
      <c r="AN552" s="29"/>
      <c r="AO552" s="30"/>
      <c r="AP552" s="30"/>
      <c r="AQ552" s="31"/>
      <c r="AR552" s="28"/>
      <c r="AS552" s="28"/>
      <c r="AU552">
        <v>4</v>
      </c>
      <c r="AV552" t="s">
        <v>409</v>
      </c>
      <c r="AW552" t="s">
        <v>1006</v>
      </c>
      <c r="AX552" t="s">
        <v>1091</v>
      </c>
      <c r="AY552" s="19" t="s">
        <v>398</v>
      </c>
      <c r="AZ552" s="19" t="s">
        <v>398</v>
      </c>
      <c r="BA552" t="s">
        <v>408</v>
      </c>
      <c r="BB552" s="22">
        <v>42316</v>
      </c>
      <c r="BC552" s="15"/>
      <c r="BU552">
        <v>2.3317972350230414</v>
      </c>
      <c r="BV552">
        <v>0.50260256830688355</v>
      </c>
      <c r="BW552">
        <v>2.7220602616420999</v>
      </c>
      <c r="BX552">
        <v>0.51392019962339275</v>
      </c>
      <c r="BY552">
        <v>0.25244776209065489</v>
      </c>
      <c r="BZ552">
        <v>0.18227079468886237</v>
      </c>
      <c r="CA552">
        <v>6.230673801316021</v>
      </c>
      <c r="CB552">
        <v>152.13751791728012</v>
      </c>
      <c r="CC552">
        <v>90.029578953599056</v>
      </c>
      <c r="CD552">
        <v>14.926984127305579</v>
      </c>
      <c r="CE552">
        <v>2.7265432967896315</v>
      </c>
      <c r="CF552" s="25"/>
      <c r="CG552" s="25"/>
      <c r="CH552" s="25"/>
      <c r="CI552" s="25"/>
      <c r="CJ552" s="25"/>
      <c r="CK552" s="25"/>
      <c r="CL552" s="25"/>
      <c r="CM552" s="25"/>
      <c r="CN552" s="25"/>
      <c r="CO552" s="25"/>
      <c r="CP552" s="25"/>
      <c r="CQ552" s="25"/>
      <c r="CR552" s="25"/>
      <c r="CS552" s="25"/>
      <c r="CT552" s="25"/>
      <c r="CU552" s="25"/>
      <c r="CV552" s="25"/>
      <c r="CW552" s="25"/>
      <c r="CX552" s="25"/>
      <c r="CY552" s="25"/>
    </row>
    <row r="553" spans="1:103">
      <c r="A553" t="s">
        <v>177</v>
      </c>
      <c r="B553" t="s">
        <v>1090</v>
      </c>
      <c r="C553" t="s">
        <v>166</v>
      </c>
      <c r="D553" t="s">
        <v>176</v>
      </c>
      <c r="E553" t="s">
        <v>960</v>
      </c>
      <c r="F553" t="s">
        <v>229</v>
      </c>
      <c r="G553" t="s">
        <v>322</v>
      </c>
      <c r="H553">
        <v>11.735189999999999</v>
      </c>
      <c r="I553">
        <v>8.5379699999999996</v>
      </c>
      <c r="J553">
        <v>468</v>
      </c>
      <c r="K553" t="s">
        <v>451</v>
      </c>
      <c r="L553" s="18">
        <v>2.5</v>
      </c>
      <c r="M553" t="s">
        <v>358</v>
      </c>
      <c r="N553" t="s">
        <v>345</v>
      </c>
      <c r="O553">
        <v>1204</v>
      </c>
      <c r="P553" t="s">
        <v>159</v>
      </c>
      <c r="Q553">
        <v>200</v>
      </c>
      <c r="R553">
        <v>17500</v>
      </c>
      <c r="S553" t="s">
        <v>337</v>
      </c>
      <c r="T553">
        <v>17900</v>
      </c>
      <c r="U553" t="s">
        <v>332</v>
      </c>
      <c r="V553">
        <v>15000</v>
      </c>
      <c r="W553">
        <v>2015</v>
      </c>
      <c r="X553">
        <v>1</v>
      </c>
      <c r="Y553" s="19"/>
      <c r="Z553" s="24"/>
      <c r="AA553" s="25"/>
      <c r="AB553" s="26"/>
      <c r="AC553" s="25"/>
      <c r="AD553" s="27"/>
      <c r="AE553" s="27"/>
      <c r="AF553" s="27"/>
      <c r="AG553" s="25"/>
      <c r="AH553" s="25"/>
      <c r="AI553" s="25"/>
      <c r="AJ553" s="28"/>
      <c r="AK553" s="25"/>
      <c r="AL553" s="25"/>
      <c r="AM553" s="29"/>
      <c r="AN553" s="29"/>
      <c r="AO553" s="30"/>
      <c r="AP553" s="30"/>
      <c r="AQ553" s="31"/>
      <c r="AR553" s="28"/>
      <c r="AS553" s="28"/>
      <c r="AU553">
        <v>5</v>
      </c>
      <c r="AV553" t="s">
        <v>409</v>
      </c>
      <c r="AW553" t="s">
        <v>1006</v>
      </c>
      <c r="AX553" t="s">
        <v>1091</v>
      </c>
      <c r="AY553" s="19" t="s">
        <v>398</v>
      </c>
      <c r="AZ553" s="19" t="s">
        <v>398</v>
      </c>
      <c r="BA553" t="s">
        <v>408</v>
      </c>
      <c r="BB553" s="22">
        <v>42316</v>
      </c>
      <c r="BC553" s="15"/>
      <c r="BU553">
        <v>2.3305582761998043</v>
      </c>
      <c r="BV553">
        <v>0.39596607043760568</v>
      </c>
      <c r="BW553">
        <v>2.6402404130484363</v>
      </c>
      <c r="BX553">
        <v>0.56781829689251273</v>
      </c>
      <c r="BY553">
        <v>0.21722137863865282</v>
      </c>
      <c r="BZ553">
        <v>0.19720199131009669</v>
      </c>
      <c r="CA553">
        <v>4.2063793605209261</v>
      </c>
      <c r="CB553">
        <v>168.96149165386856</v>
      </c>
      <c r="CC553">
        <v>140.79438351819024</v>
      </c>
      <c r="CD553">
        <v>10.072437557028673</v>
      </c>
      <c r="CE553">
        <v>2.6042978257108529</v>
      </c>
      <c r="CF553" s="25"/>
      <c r="CG553" s="25"/>
      <c r="CH553" s="25"/>
      <c r="CI553" s="25"/>
      <c r="CJ553" s="25"/>
      <c r="CK553" s="25"/>
      <c r="CL553" s="25"/>
      <c r="CM553" s="25"/>
      <c r="CN553" s="25"/>
      <c r="CO553" s="25"/>
      <c r="CP553" s="25"/>
      <c r="CQ553" s="25"/>
      <c r="CR553" s="25"/>
      <c r="CS553" s="25"/>
      <c r="CT553" s="25"/>
      <c r="CU553" s="25"/>
      <c r="CV553" s="25"/>
      <c r="CW553" s="25"/>
      <c r="CX553" s="25"/>
      <c r="CY553" s="25"/>
    </row>
    <row r="554" spans="1:103">
      <c r="A554" t="s">
        <v>177</v>
      </c>
      <c r="B554" t="s">
        <v>1090</v>
      </c>
      <c r="C554" t="s">
        <v>166</v>
      </c>
      <c r="D554" t="s">
        <v>176</v>
      </c>
      <c r="E554" t="s">
        <v>960</v>
      </c>
      <c r="F554" t="s">
        <v>229</v>
      </c>
      <c r="G554" t="s">
        <v>322</v>
      </c>
      <c r="H554">
        <v>11.735189999999999</v>
      </c>
      <c r="I554">
        <v>8.5379699999999996</v>
      </c>
      <c r="J554">
        <v>468</v>
      </c>
      <c r="K554" t="s">
        <v>451</v>
      </c>
      <c r="L554" s="18">
        <v>2.5</v>
      </c>
      <c r="M554" t="s">
        <v>358</v>
      </c>
      <c r="N554" t="s">
        <v>345</v>
      </c>
      <c r="O554">
        <v>1205</v>
      </c>
      <c r="P554" t="s">
        <v>159</v>
      </c>
      <c r="Q554">
        <v>200</v>
      </c>
      <c r="R554">
        <v>17500</v>
      </c>
      <c r="S554" t="s">
        <v>337</v>
      </c>
      <c r="T554">
        <v>17900</v>
      </c>
      <c r="U554" t="s">
        <v>332</v>
      </c>
      <c r="V554">
        <v>15000</v>
      </c>
      <c r="W554">
        <v>2015</v>
      </c>
      <c r="X554">
        <v>1</v>
      </c>
      <c r="Y554" s="19"/>
      <c r="Z554" s="24"/>
      <c r="AA554" s="25"/>
      <c r="AB554" s="26"/>
      <c r="AC554" s="25"/>
      <c r="AD554" s="27"/>
      <c r="AE554" s="27"/>
      <c r="AF554" s="27"/>
      <c r="AG554" s="25"/>
      <c r="AH554" s="25"/>
      <c r="AI554" s="25"/>
      <c r="AJ554" s="28"/>
      <c r="AK554" s="25"/>
      <c r="AL554" s="25"/>
      <c r="AM554" s="29"/>
      <c r="AN554" s="29"/>
      <c r="AO554" s="30"/>
      <c r="AP554" s="30"/>
      <c r="AQ554" s="31"/>
      <c r="AR554" s="28"/>
      <c r="AS554" s="28"/>
      <c r="AU554">
        <v>6</v>
      </c>
      <c r="AV554" t="s">
        <v>409</v>
      </c>
      <c r="AW554" t="s">
        <v>1006</v>
      </c>
      <c r="AX554" t="s">
        <v>1091</v>
      </c>
      <c r="AY554" s="19" t="s">
        <v>398</v>
      </c>
      <c r="AZ554" s="19" t="s">
        <v>398</v>
      </c>
      <c r="BA554" t="s">
        <v>408</v>
      </c>
      <c r="BB554" s="22">
        <v>42316</v>
      </c>
      <c r="BC554" s="15"/>
      <c r="BU554">
        <v>1.3494874184529357</v>
      </c>
      <c r="BV554">
        <v>0.55579561379367071</v>
      </c>
      <c r="BW554">
        <v>2.0189776686018459</v>
      </c>
      <c r="BX554">
        <v>0.538280249600952</v>
      </c>
      <c r="BY554">
        <v>0.32784092855364788</v>
      </c>
      <c r="BZ554">
        <v>0.15317656524975992</v>
      </c>
      <c r="CA554">
        <v>3.5816857097651185</v>
      </c>
      <c r="CB554">
        <v>127.28963945637788</v>
      </c>
      <c r="CC554">
        <v>40.809916156898545</v>
      </c>
      <c r="CD554">
        <v>14.358309229754234</v>
      </c>
      <c r="CE554">
        <v>1.8773103987378053</v>
      </c>
      <c r="CF554" s="25"/>
      <c r="CG554" s="25"/>
      <c r="CH554" s="25"/>
      <c r="CI554" s="25"/>
      <c r="CJ554" s="25"/>
      <c r="CK554" s="25"/>
      <c r="CL554" s="25"/>
      <c r="CM554" s="25"/>
      <c r="CN554" s="25"/>
      <c r="CO554" s="25"/>
      <c r="CP554" s="25"/>
      <c r="CQ554" s="25"/>
      <c r="CR554" s="25"/>
      <c r="CS554" s="25"/>
      <c r="CT554" s="25"/>
      <c r="CU554" s="25"/>
      <c r="CV554" s="25"/>
      <c r="CW554" s="25"/>
      <c r="CX554" s="25"/>
      <c r="CY554" s="25"/>
    </row>
    <row r="555" spans="1:103">
      <c r="A555" t="s">
        <v>177</v>
      </c>
      <c r="B555" t="s">
        <v>1090</v>
      </c>
      <c r="C555" t="s">
        <v>166</v>
      </c>
      <c r="D555" t="s">
        <v>176</v>
      </c>
      <c r="E555" t="s">
        <v>960</v>
      </c>
      <c r="F555" t="s">
        <v>230</v>
      </c>
      <c r="G555" t="s">
        <v>323</v>
      </c>
      <c r="H555">
        <v>11.680809999999999</v>
      </c>
      <c r="I555">
        <v>8.5491399999999995</v>
      </c>
      <c r="J555">
        <v>479</v>
      </c>
      <c r="K555" t="s">
        <v>152</v>
      </c>
      <c r="L555" s="18">
        <v>1.5</v>
      </c>
      <c r="M555" t="s">
        <v>381</v>
      </c>
      <c r="N555" t="s">
        <v>373</v>
      </c>
      <c r="O555">
        <v>800</v>
      </c>
      <c r="P555" t="s">
        <v>159</v>
      </c>
      <c r="Q555">
        <v>500</v>
      </c>
      <c r="R555">
        <v>12000</v>
      </c>
      <c r="S555" t="s">
        <v>337</v>
      </c>
      <c r="T555">
        <v>10500</v>
      </c>
      <c r="U555" t="s">
        <v>334</v>
      </c>
      <c r="V555">
        <v>9300</v>
      </c>
      <c r="W555">
        <v>2015</v>
      </c>
      <c r="X555">
        <v>1</v>
      </c>
      <c r="Y555" s="19" t="s">
        <v>398</v>
      </c>
      <c r="Z555" s="24">
        <v>6.5</v>
      </c>
      <c r="AA555" s="25">
        <v>0.47062360434461564</v>
      </c>
      <c r="AB555" s="26">
        <v>2.8671275176912432E-2</v>
      </c>
      <c r="AC555" s="25">
        <v>5.5735999999999999</v>
      </c>
      <c r="AD555" s="27">
        <v>66</v>
      </c>
      <c r="AE555" s="27">
        <v>20</v>
      </c>
      <c r="AF555" s="27">
        <v>14</v>
      </c>
      <c r="AG555" s="25">
        <v>0.37578817961814753</v>
      </c>
      <c r="AH555" s="25">
        <v>0.34773583836811783</v>
      </c>
      <c r="AI555" s="25">
        <v>0.18598426594469789</v>
      </c>
      <c r="AJ555" s="28">
        <v>9.9490178703248305E-2</v>
      </c>
      <c r="AK555" s="25">
        <v>0</v>
      </c>
      <c r="AL555" s="25">
        <f t="shared" si="32"/>
        <v>1.0089984626342117</v>
      </c>
      <c r="AM555" s="29">
        <v>5.96952080072026</v>
      </c>
      <c r="AN555" s="29">
        <v>1.6290387995133151</v>
      </c>
      <c r="AO555" s="30">
        <v>19.874176016107274</v>
      </c>
      <c r="AP555" s="30">
        <v>182.60465540941533</v>
      </c>
      <c r="AQ555" s="31">
        <v>1.5909045488665057</v>
      </c>
      <c r="AR555" s="28">
        <v>4.0480300000000002E-3</v>
      </c>
      <c r="AS555" s="28">
        <v>5.40428</v>
      </c>
      <c r="AT555" t="s">
        <v>155</v>
      </c>
      <c r="AU555">
        <v>1</v>
      </c>
      <c r="AV555" t="s">
        <v>409</v>
      </c>
      <c r="AW555" t="s">
        <v>1006</v>
      </c>
      <c r="AX555" t="s">
        <v>1091</v>
      </c>
      <c r="AY555" s="19" t="s">
        <v>398</v>
      </c>
      <c r="AZ555" s="19" t="s">
        <v>398</v>
      </c>
      <c r="BA555" t="s">
        <v>408</v>
      </c>
      <c r="BB555" s="22">
        <v>42316</v>
      </c>
      <c r="BC555" s="18" t="s">
        <v>163</v>
      </c>
      <c r="BD555" t="s">
        <v>161</v>
      </c>
      <c r="BE555">
        <v>17</v>
      </c>
      <c r="BF555">
        <v>13</v>
      </c>
      <c r="BG555">
        <v>0.62</v>
      </c>
      <c r="BH555">
        <v>0.12</v>
      </c>
      <c r="BI555">
        <v>0.04</v>
      </c>
      <c r="BJ555">
        <v>5.7000000000000002E-2</v>
      </c>
      <c r="BK555">
        <v>1.0999999999999999E-2</v>
      </c>
      <c r="BL555">
        <v>9.4</v>
      </c>
      <c r="BM555">
        <f t="shared" si="39"/>
        <v>83.82352941176471</v>
      </c>
      <c r="BN555">
        <v>7.0000000000000007E-2</v>
      </c>
      <c r="BO555">
        <v>14</v>
      </c>
      <c r="BP555">
        <f t="shared" si="43"/>
        <v>119.1280276816609</v>
      </c>
      <c r="BQ555">
        <f t="shared" si="42"/>
        <v>330.66666666666663</v>
      </c>
      <c r="BR555">
        <f t="shared" si="40"/>
        <v>0.11912802768166089</v>
      </c>
      <c r="BS555">
        <f t="shared" si="40"/>
        <v>0.33066666666666661</v>
      </c>
      <c r="BT555">
        <f t="shared" si="41"/>
        <v>0.44979469434832753</v>
      </c>
      <c r="BU555">
        <v>1.3152709359605912</v>
      </c>
      <c r="BV555">
        <v>0.27712690238330873</v>
      </c>
      <c r="BW555">
        <v>2.2264034593041133</v>
      </c>
      <c r="BX555">
        <v>0.34317273420317129</v>
      </c>
      <c r="BY555">
        <v>0.17650244229020409</v>
      </c>
      <c r="BZ555">
        <v>0.108485638450146</v>
      </c>
      <c r="CA555">
        <v>4.2779230435100413</v>
      </c>
      <c r="CB555">
        <v>144.52936817004377</v>
      </c>
      <c r="CC555">
        <v>28.058906723069999</v>
      </c>
      <c r="CD555">
        <v>14.256405017829817</v>
      </c>
      <c r="CE555">
        <v>1.9518836737902563</v>
      </c>
      <c r="CF555" s="25">
        <v>0.37820631970260227</v>
      </c>
      <c r="CG555" s="25">
        <v>5.9293680297397781E-2</v>
      </c>
      <c r="CH555" s="25">
        <v>0.65847646926002212</v>
      </c>
      <c r="CI555" s="25">
        <v>0.54749083045175562</v>
      </c>
      <c r="CJ555" s="25">
        <v>1.8916003501845195E-2</v>
      </c>
      <c r="CK555" s="25">
        <v>14.058876745228511</v>
      </c>
      <c r="CL555" s="25">
        <v>91.701558167104366</v>
      </c>
      <c r="CM555" s="25">
        <v>3.9294438918147794</v>
      </c>
      <c r="CN555" s="25">
        <v>78.562941475366102</v>
      </c>
      <c r="CO555" s="25">
        <v>13.137717855531458</v>
      </c>
      <c r="CP555" s="25">
        <v>0.59223300970873793</v>
      </c>
      <c r="CQ555" s="25">
        <v>0.20553398058252428</v>
      </c>
      <c r="CR555" s="25">
        <v>0.45794965152862838</v>
      </c>
      <c r="CS555" s="25">
        <v>6.4582232395051065E-2</v>
      </c>
      <c r="CT555" s="25">
        <v>7.7690703434397865E-2</v>
      </c>
      <c r="CU555" s="25">
        <v>17.304729802583772</v>
      </c>
      <c r="CV555" s="25">
        <v>9.7413089566640725</v>
      </c>
      <c r="CW555" s="25">
        <v>1.814368474390758</v>
      </c>
      <c r="CX555" s="25">
        <v>46.784304029793546</v>
      </c>
      <c r="CY555" s="25">
        <v>16.799217394652437</v>
      </c>
    </row>
    <row r="556" spans="1:103">
      <c r="A556" t="s">
        <v>177</v>
      </c>
      <c r="B556" t="s">
        <v>1090</v>
      </c>
      <c r="C556" t="s">
        <v>166</v>
      </c>
      <c r="D556" t="s">
        <v>176</v>
      </c>
      <c r="E556" t="s">
        <v>960</v>
      </c>
      <c r="F556" t="s">
        <v>230</v>
      </c>
      <c r="G556" t="s">
        <v>323</v>
      </c>
      <c r="H556">
        <v>11.680809999999999</v>
      </c>
      <c r="I556">
        <v>8.5491399999999995</v>
      </c>
      <c r="J556">
        <v>479</v>
      </c>
      <c r="K556" t="s">
        <v>152</v>
      </c>
      <c r="L556" s="18">
        <v>1.5</v>
      </c>
      <c r="M556" t="s">
        <v>381</v>
      </c>
      <c r="N556" t="s">
        <v>373</v>
      </c>
      <c r="O556">
        <v>800</v>
      </c>
      <c r="P556" t="s">
        <v>159</v>
      </c>
      <c r="Q556">
        <v>500</v>
      </c>
      <c r="R556">
        <v>12000</v>
      </c>
      <c r="S556" t="s">
        <v>337</v>
      </c>
      <c r="T556">
        <v>10500</v>
      </c>
      <c r="U556" t="s">
        <v>334</v>
      </c>
      <c r="V556">
        <v>9300</v>
      </c>
      <c r="W556">
        <v>2015</v>
      </c>
      <c r="X556">
        <v>1</v>
      </c>
      <c r="Y556" s="19"/>
      <c r="Z556" s="24"/>
      <c r="AA556" s="25"/>
      <c r="AB556" s="26"/>
      <c r="AC556" s="25"/>
      <c r="AD556" s="27"/>
      <c r="AE556" s="27"/>
      <c r="AF556" s="27"/>
      <c r="AG556" s="25"/>
      <c r="AH556" s="25"/>
      <c r="AI556" s="25"/>
      <c r="AJ556" s="28"/>
      <c r="AK556" s="25"/>
      <c r="AL556" s="25"/>
      <c r="AM556" s="29"/>
      <c r="AN556" s="29"/>
      <c r="AO556" s="30"/>
      <c r="AP556" s="30"/>
      <c r="AQ556" s="31"/>
      <c r="AR556" s="28"/>
      <c r="AS556" s="28"/>
      <c r="AT556" t="s">
        <v>156</v>
      </c>
      <c r="AU556">
        <v>2</v>
      </c>
      <c r="AV556" t="s">
        <v>409</v>
      </c>
      <c r="AW556" t="s">
        <v>1006</v>
      </c>
      <c r="AX556" t="s">
        <v>1091</v>
      </c>
      <c r="AY556" s="19" t="s">
        <v>398</v>
      </c>
      <c r="AZ556" s="19" t="s">
        <v>398</v>
      </c>
      <c r="BA556" t="s">
        <v>408</v>
      </c>
      <c r="BB556" s="22">
        <v>42316</v>
      </c>
      <c r="BC556" s="18" t="s">
        <v>163</v>
      </c>
      <c r="BD556" t="s">
        <v>161</v>
      </c>
      <c r="BE556">
        <v>36</v>
      </c>
      <c r="BF556">
        <v>33</v>
      </c>
      <c r="BG556">
        <v>2.78</v>
      </c>
      <c r="BH556">
        <v>1.98</v>
      </c>
      <c r="BI556">
        <v>0.36</v>
      </c>
      <c r="BJ556">
        <v>3.4000000000000002E-2</v>
      </c>
      <c r="BK556">
        <v>0.01</v>
      </c>
      <c r="BL556">
        <v>0</v>
      </c>
      <c r="BM556">
        <f t="shared" si="39"/>
        <v>77.272727272727266</v>
      </c>
      <c r="BN556">
        <v>7.2999999999999995E-2</v>
      </c>
      <c r="BO556">
        <v>14</v>
      </c>
      <c r="BP556">
        <f t="shared" si="43"/>
        <v>2000</v>
      </c>
      <c r="BQ556">
        <f t="shared" si="42"/>
        <v>1482.6666666666665</v>
      </c>
      <c r="BR556">
        <f t="shared" si="40"/>
        <v>2</v>
      </c>
      <c r="BS556">
        <f t="shared" si="40"/>
        <v>1.4826666666666666</v>
      </c>
      <c r="BT556">
        <f t="shared" si="41"/>
        <v>3.4826666666666668</v>
      </c>
      <c r="BU556" s="16">
        <v>1.1153846153846154</v>
      </c>
      <c r="BV556" s="16">
        <v>0.39211051629054461</v>
      </c>
      <c r="BW556" s="16">
        <v>2.6486910126751253</v>
      </c>
      <c r="BX556" s="16">
        <v>0.39489076840901122</v>
      </c>
      <c r="BY556" s="16">
        <v>0.15457940712238225</v>
      </c>
      <c r="BZ556" s="16">
        <v>0.10999413938502142</v>
      </c>
      <c r="CA556" s="16">
        <v>3.5862084509475047</v>
      </c>
      <c r="CB556" s="16">
        <v>131.83966306657459</v>
      </c>
      <c r="CC556" s="16">
        <v>35.7307397720474</v>
      </c>
      <c r="CD556" s="16">
        <v>17.346069156569637</v>
      </c>
      <c r="CE556" s="16">
        <v>2.9327769689793461</v>
      </c>
      <c r="CF556" s="25">
        <v>0.67579250720461104</v>
      </c>
      <c r="CG556" s="25">
        <v>0.21272814601344864</v>
      </c>
      <c r="CH556" s="25">
        <v>1.0405864299784955</v>
      </c>
      <c r="CI556" s="25">
        <v>0.39746241712249053</v>
      </c>
      <c r="CJ556" s="25">
        <v>0.13288741923184438</v>
      </c>
      <c r="CK556" s="25">
        <v>8.7681458549532163</v>
      </c>
      <c r="CL556" s="25">
        <v>136.56045656464934</v>
      </c>
      <c r="CM556" s="25">
        <v>3.8640493287596138</v>
      </c>
      <c r="CN556" s="25">
        <v>198.02502657730741</v>
      </c>
      <c r="CO556" s="25">
        <v>12.919077421322907</v>
      </c>
      <c r="CP556" s="25">
        <v>1.282991202346041</v>
      </c>
      <c r="CQ556" s="25">
        <v>0.31803519061583579</v>
      </c>
      <c r="CR556" s="25">
        <v>0.51317850806049037</v>
      </c>
      <c r="CS556" s="25">
        <v>9.9964204425064623E-2</v>
      </c>
      <c r="CT556" s="25">
        <v>9.1492749529192563E-2</v>
      </c>
      <c r="CU556" s="25">
        <v>11.379592351329242</v>
      </c>
      <c r="CV556" s="25">
        <v>9.8572769204338808</v>
      </c>
      <c r="CW556" s="25">
        <v>0.86267915810310514</v>
      </c>
      <c r="CX556" s="25">
        <v>47.341260030148227</v>
      </c>
      <c r="CY556" s="25">
        <v>23.659224680794328</v>
      </c>
    </row>
    <row r="557" spans="1:103">
      <c r="A557" t="s">
        <v>177</v>
      </c>
      <c r="B557" t="s">
        <v>1090</v>
      </c>
      <c r="C557" t="s">
        <v>166</v>
      </c>
      <c r="D557" t="s">
        <v>176</v>
      </c>
      <c r="E557" t="s">
        <v>960</v>
      </c>
      <c r="F557" t="s">
        <v>230</v>
      </c>
      <c r="G557" t="s">
        <v>323</v>
      </c>
      <c r="H557">
        <v>11.680809999999999</v>
      </c>
      <c r="I557">
        <v>8.5491399999999995</v>
      </c>
      <c r="J557">
        <v>479</v>
      </c>
      <c r="K557" t="s">
        <v>152</v>
      </c>
      <c r="L557" s="18">
        <v>1.5</v>
      </c>
      <c r="M557" t="s">
        <v>381</v>
      </c>
      <c r="N557" t="s">
        <v>373</v>
      </c>
      <c r="O557">
        <v>800</v>
      </c>
      <c r="P557" t="s">
        <v>159</v>
      </c>
      <c r="Q557">
        <v>500</v>
      </c>
      <c r="R557">
        <v>12000</v>
      </c>
      <c r="S557" t="s">
        <v>337</v>
      </c>
      <c r="T557">
        <v>10500</v>
      </c>
      <c r="U557" t="s">
        <v>334</v>
      </c>
      <c r="V557">
        <v>9300</v>
      </c>
      <c r="W557">
        <v>2015</v>
      </c>
      <c r="X557">
        <v>1</v>
      </c>
      <c r="Y557" s="19"/>
      <c r="Z557" s="24"/>
      <c r="AA557" s="25"/>
      <c r="AB557" s="26"/>
      <c r="AC557" s="25"/>
      <c r="AD557" s="27"/>
      <c r="AE557" s="27"/>
      <c r="AF557" s="27"/>
      <c r="AG557" s="25"/>
      <c r="AH557" s="25"/>
      <c r="AI557" s="25"/>
      <c r="AJ557" s="28"/>
      <c r="AK557" s="25"/>
      <c r="AL557" s="25"/>
      <c r="AM557" s="29"/>
      <c r="AN557" s="29"/>
      <c r="AO557" s="30"/>
      <c r="AP557" s="30"/>
      <c r="AQ557" s="31"/>
      <c r="AR557" s="28"/>
      <c r="AS557" s="28"/>
      <c r="AT557" t="s">
        <v>157</v>
      </c>
      <c r="AU557">
        <v>3</v>
      </c>
      <c r="AV557" t="s">
        <v>409</v>
      </c>
      <c r="AW557" t="s">
        <v>1006</v>
      </c>
      <c r="AX557" t="s">
        <v>1091</v>
      </c>
      <c r="AY557" s="19" t="s">
        <v>398</v>
      </c>
      <c r="AZ557" s="19" t="s">
        <v>398</v>
      </c>
      <c r="BA557" t="s">
        <v>408</v>
      </c>
      <c r="BB557" s="22">
        <v>42316</v>
      </c>
      <c r="BC557" s="18" t="s">
        <v>163</v>
      </c>
      <c r="BD557" t="s">
        <v>161</v>
      </c>
      <c r="BE557">
        <v>38</v>
      </c>
      <c r="BF557">
        <v>26</v>
      </c>
      <c r="BG557">
        <v>3.14</v>
      </c>
      <c r="BH557">
        <v>1</v>
      </c>
      <c r="BI557">
        <v>0.36</v>
      </c>
      <c r="BJ557">
        <v>0.27800000000000002</v>
      </c>
      <c r="BK557">
        <v>5.6000000000000001E-2</v>
      </c>
      <c r="BL557">
        <v>9.4</v>
      </c>
      <c r="BM557">
        <f t="shared" si="39"/>
        <v>83.233532934131745</v>
      </c>
      <c r="BN557">
        <v>0.122</v>
      </c>
      <c r="BO557">
        <v>20</v>
      </c>
      <c r="BP557">
        <f t="shared" si="43"/>
        <v>985.746154749325</v>
      </c>
      <c r="BQ557">
        <f t="shared" si="42"/>
        <v>1674.6666666666667</v>
      </c>
      <c r="BR557">
        <f t="shared" si="40"/>
        <v>0.98574615474932503</v>
      </c>
      <c r="BS557">
        <f t="shared" si="40"/>
        <v>1.6746666666666667</v>
      </c>
      <c r="BT557">
        <f t="shared" si="41"/>
        <v>2.6604128214159917</v>
      </c>
      <c r="BU557">
        <v>1.2936046511627908</v>
      </c>
      <c r="BV557">
        <v>0.18049347083248829</v>
      </c>
      <c r="BW557">
        <v>2.1040991360297232</v>
      </c>
      <c r="BX557">
        <v>0.33233560077961144</v>
      </c>
      <c r="BY557">
        <v>0.14479415307635737</v>
      </c>
      <c r="BZ557">
        <v>8.1148205561547115E-2</v>
      </c>
      <c r="CA557">
        <v>3.1889642990985805</v>
      </c>
      <c r="CB557">
        <v>214.36679457264992</v>
      </c>
      <c r="CC557">
        <v>78.864611050599478</v>
      </c>
      <c r="CD557">
        <v>14.281975426601969</v>
      </c>
      <c r="CE557">
        <v>1.9343090266807941</v>
      </c>
      <c r="CF557" s="25">
        <v>0.94354066985645946</v>
      </c>
      <c r="CG557" s="25">
        <v>5.1818181818181826E-2</v>
      </c>
      <c r="CH557" s="25">
        <v>1.2916931086605621</v>
      </c>
      <c r="CI557" s="25">
        <v>0.66180324861835893</v>
      </c>
      <c r="CJ557" s="25">
        <v>0.21359271868817226</v>
      </c>
      <c r="CK557" s="25">
        <v>11.064337527254223</v>
      </c>
      <c r="CL557" s="25">
        <v>95.8385514735198</v>
      </c>
      <c r="CM557" s="25">
        <v>3.8602703074111941</v>
      </c>
      <c r="CN557" s="25">
        <v>105.44859324472868</v>
      </c>
      <c r="CO557" s="25">
        <v>14.196420823857224</v>
      </c>
      <c r="CP557" s="25">
        <v>1.0925069380203516</v>
      </c>
      <c r="CQ557" s="25">
        <v>0.21743755781683624</v>
      </c>
      <c r="CR557" s="25">
        <v>0.42742343301367802</v>
      </c>
      <c r="CS557" s="25">
        <v>0.1004527880244051</v>
      </c>
      <c r="CT557" s="25">
        <v>9.0614192212892478E-2</v>
      </c>
      <c r="CU557" s="25">
        <v>7.9001472048998131</v>
      </c>
      <c r="CV557" s="25">
        <v>9.8670656760648985</v>
      </c>
      <c r="CW557" s="25">
        <v>2.812156078023111</v>
      </c>
      <c r="CX557" s="25">
        <v>28.258592288878226</v>
      </c>
      <c r="CY557" s="25">
        <v>25.922591197460832</v>
      </c>
    </row>
    <row r="558" spans="1:103">
      <c r="A558" t="s">
        <v>177</v>
      </c>
      <c r="B558" t="s">
        <v>1090</v>
      </c>
      <c r="C558" t="s">
        <v>166</v>
      </c>
      <c r="D558" t="s">
        <v>176</v>
      </c>
      <c r="E558" t="s">
        <v>960</v>
      </c>
      <c r="F558" t="s">
        <v>230</v>
      </c>
      <c r="G558" t="s">
        <v>323</v>
      </c>
      <c r="H558">
        <v>11.680809999999999</v>
      </c>
      <c r="I558">
        <v>8.5491399999999995</v>
      </c>
      <c r="J558">
        <v>479</v>
      </c>
      <c r="K558" t="s">
        <v>152</v>
      </c>
      <c r="L558" s="18">
        <v>1.5</v>
      </c>
      <c r="M558" t="s">
        <v>381</v>
      </c>
      <c r="N558" t="s">
        <v>373</v>
      </c>
      <c r="O558">
        <v>800</v>
      </c>
      <c r="P558" t="s">
        <v>159</v>
      </c>
      <c r="Q558">
        <v>500</v>
      </c>
      <c r="R558">
        <v>12000</v>
      </c>
      <c r="S558" t="s">
        <v>337</v>
      </c>
      <c r="T558">
        <v>10500</v>
      </c>
      <c r="U558" t="s">
        <v>334</v>
      </c>
      <c r="V558">
        <v>9300</v>
      </c>
      <c r="W558">
        <v>2015</v>
      </c>
      <c r="X558">
        <v>1</v>
      </c>
      <c r="Y558" s="19"/>
      <c r="Z558" s="24"/>
      <c r="AA558" s="25"/>
      <c r="AB558" s="26"/>
      <c r="AC558" s="25"/>
      <c r="AD558" s="27"/>
      <c r="AE558" s="27"/>
      <c r="AF558" s="27"/>
      <c r="AG558" s="25"/>
      <c r="AH558" s="25"/>
      <c r="AI558" s="25"/>
      <c r="AJ558" s="28"/>
      <c r="AK558" s="25"/>
      <c r="AL558" s="25"/>
      <c r="AM558" s="29"/>
      <c r="AN558" s="29"/>
      <c r="AO558" s="30"/>
      <c r="AP558" s="30"/>
      <c r="AQ558" s="31"/>
      <c r="AR558" s="28"/>
      <c r="AS558" s="28"/>
      <c r="AT558" t="s">
        <v>158</v>
      </c>
      <c r="AU558">
        <v>4</v>
      </c>
      <c r="AV558" t="s">
        <v>409</v>
      </c>
      <c r="AW558" t="s">
        <v>1006</v>
      </c>
      <c r="AX558" t="s">
        <v>1091</v>
      </c>
      <c r="AY558" s="19" t="s">
        <v>398</v>
      </c>
      <c r="AZ558" s="19" t="s">
        <v>398</v>
      </c>
      <c r="BA558" t="s">
        <v>408</v>
      </c>
      <c r="BB558" s="22">
        <v>42316</v>
      </c>
      <c r="BC558" s="18" t="s">
        <v>163</v>
      </c>
      <c r="BD558" t="s">
        <v>161</v>
      </c>
      <c r="BE558">
        <v>49</v>
      </c>
      <c r="BF558">
        <v>40</v>
      </c>
      <c r="BG558">
        <v>2.82</v>
      </c>
      <c r="BH558">
        <v>1.54</v>
      </c>
      <c r="BI558">
        <v>0.3</v>
      </c>
      <c r="BJ558">
        <v>0.21</v>
      </c>
      <c r="BK558">
        <v>0.04</v>
      </c>
      <c r="BL558">
        <v>9.8000000000000007</v>
      </c>
      <c r="BM558">
        <f t="shared" ref="BM558:BM572" si="44">((BJ558)/(BJ558+BK558))*100</f>
        <v>84</v>
      </c>
      <c r="BN558">
        <v>0.16300000000000001</v>
      </c>
      <c r="BO558">
        <v>18</v>
      </c>
      <c r="BP558">
        <f t="shared" si="43"/>
        <v>1525.2643137254904</v>
      </c>
      <c r="BQ558">
        <f t="shared" si="42"/>
        <v>1503.9999999999998</v>
      </c>
      <c r="BR558">
        <f t="shared" ref="BR558:BS572" si="45">BP558/1000</f>
        <v>1.5252643137254904</v>
      </c>
      <c r="BS558">
        <f t="shared" si="45"/>
        <v>1.5039999999999998</v>
      </c>
      <c r="BT558">
        <f t="shared" ref="BT558:BT572" si="46">BR558+BS558</f>
        <v>3.0292643137254904</v>
      </c>
      <c r="BU558">
        <v>1.3222836095764272</v>
      </c>
      <c r="BV558">
        <v>0.20961656179793281</v>
      </c>
      <c r="BW558">
        <v>1.3714850798744189</v>
      </c>
      <c r="BX558">
        <v>0.32835648359247177</v>
      </c>
      <c r="BY558">
        <v>0.15572038740075317</v>
      </c>
      <c r="BZ558">
        <v>6.7962947828165948E-2</v>
      </c>
      <c r="CA558">
        <v>4.1572784915463243</v>
      </c>
      <c r="CB558">
        <v>135.92913059933383</v>
      </c>
      <c r="CC558">
        <v>46.022606048036671</v>
      </c>
      <c r="CD558">
        <v>25.962049526646563</v>
      </c>
      <c r="CE558">
        <v>0.83675272249904831</v>
      </c>
      <c r="CF558" s="25">
        <v>0.93157380254154443</v>
      </c>
      <c r="CG558" s="25">
        <v>0.11373411534701856</v>
      </c>
      <c r="CH558" s="25">
        <v>0.84804479141099298</v>
      </c>
      <c r="CI558" s="25">
        <v>0.46529838095857323</v>
      </c>
      <c r="CJ558" s="25">
        <v>0.25206281671337527</v>
      </c>
      <c r="CK558" s="25">
        <v>9.6407461682394011</v>
      </c>
      <c r="CL558" s="25">
        <v>78.275441730016766</v>
      </c>
      <c r="CM558" s="25">
        <v>3.8433557831820311</v>
      </c>
      <c r="CN558" s="25">
        <v>104.98654974949861</v>
      </c>
      <c r="CO558" s="25">
        <v>14.134216448290177</v>
      </c>
      <c r="CP558" s="25"/>
      <c r="CQ558" s="25"/>
      <c r="CR558" s="25"/>
      <c r="CS558" s="25"/>
      <c r="CT558" s="25"/>
      <c r="CU558" s="25"/>
      <c r="CV558" s="25"/>
      <c r="CW558" s="25"/>
      <c r="CX558" s="25"/>
      <c r="CY558" s="25"/>
    </row>
    <row r="559" spans="1:103">
      <c r="A559" t="s">
        <v>177</v>
      </c>
      <c r="B559" t="s">
        <v>1090</v>
      </c>
      <c r="C559" t="s">
        <v>166</v>
      </c>
      <c r="D559" t="s">
        <v>176</v>
      </c>
      <c r="E559" t="s">
        <v>960</v>
      </c>
      <c r="F559" t="s">
        <v>230</v>
      </c>
      <c r="G559" t="s">
        <v>323</v>
      </c>
      <c r="H559">
        <v>11.680809999999999</v>
      </c>
      <c r="I559">
        <v>8.5491399999999995</v>
      </c>
      <c r="J559">
        <v>479</v>
      </c>
      <c r="K559" t="s">
        <v>152</v>
      </c>
      <c r="L559" s="18">
        <v>1.5</v>
      </c>
      <c r="M559" t="s">
        <v>381</v>
      </c>
      <c r="N559" t="s">
        <v>373</v>
      </c>
      <c r="O559">
        <v>800</v>
      </c>
      <c r="P559" t="s">
        <v>159</v>
      </c>
      <c r="Q559">
        <v>500</v>
      </c>
      <c r="R559">
        <v>12000</v>
      </c>
      <c r="S559" t="s">
        <v>337</v>
      </c>
      <c r="T559">
        <v>10500</v>
      </c>
      <c r="U559" t="s">
        <v>334</v>
      </c>
      <c r="V559">
        <v>9300</v>
      </c>
      <c r="W559">
        <v>2015</v>
      </c>
      <c r="X559">
        <v>1</v>
      </c>
      <c r="Y559" s="19"/>
      <c r="Z559" s="24"/>
      <c r="AA559" s="25"/>
      <c r="AB559" s="26"/>
      <c r="AC559" s="25"/>
      <c r="AD559" s="27"/>
      <c r="AE559" s="27"/>
      <c r="AF559" s="27"/>
      <c r="AG559" s="25"/>
      <c r="AH559" s="25"/>
      <c r="AI559" s="25"/>
      <c r="AJ559" s="28"/>
      <c r="AK559" s="25"/>
      <c r="AL559" s="25"/>
      <c r="AM559" s="29"/>
      <c r="AN559" s="29"/>
      <c r="AO559" s="30"/>
      <c r="AP559" s="30"/>
      <c r="AQ559" s="31"/>
      <c r="AR559" s="28"/>
      <c r="AS559" s="28"/>
      <c r="AT559" t="s">
        <v>159</v>
      </c>
      <c r="AU559">
        <v>5</v>
      </c>
      <c r="AV559" t="s">
        <v>409</v>
      </c>
      <c r="AW559" t="s">
        <v>1006</v>
      </c>
      <c r="AX559" t="s">
        <v>1091</v>
      </c>
      <c r="AY559" s="19" t="s">
        <v>398</v>
      </c>
      <c r="AZ559" s="19" t="s">
        <v>398</v>
      </c>
      <c r="BA559" t="s">
        <v>408</v>
      </c>
      <c r="BB559" s="22">
        <v>42316</v>
      </c>
      <c r="BC559" s="18" t="s">
        <v>163</v>
      </c>
      <c r="BD559" t="s">
        <v>161</v>
      </c>
      <c r="BE559">
        <v>21</v>
      </c>
      <c r="BF559">
        <v>18</v>
      </c>
      <c r="BG559">
        <v>1.2</v>
      </c>
      <c r="BH559">
        <v>0.8</v>
      </c>
      <c r="BI559">
        <v>0.26</v>
      </c>
      <c r="BJ559">
        <v>0.17</v>
      </c>
      <c r="BK559">
        <v>4.5999999999999999E-2</v>
      </c>
      <c r="BL559">
        <v>9.1</v>
      </c>
      <c r="BM559">
        <f t="shared" si="44"/>
        <v>78.703703703703695</v>
      </c>
      <c r="BN559">
        <v>0.10199999999999999</v>
      </c>
      <c r="BO559">
        <v>17</v>
      </c>
      <c r="BP559">
        <f t="shared" si="43"/>
        <v>748.14814814814827</v>
      </c>
      <c r="BQ559">
        <f t="shared" si="42"/>
        <v>639.99999999999989</v>
      </c>
      <c r="BR559">
        <f t="shared" si="45"/>
        <v>0.74814814814814823</v>
      </c>
      <c r="BS559">
        <f t="shared" si="45"/>
        <v>0.6399999999999999</v>
      </c>
      <c r="BT559">
        <f t="shared" si="46"/>
        <v>1.3881481481481481</v>
      </c>
      <c r="BU559">
        <v>1.6421052631578947</v>
      </c>
      <c r="BV559">
        <v>0.43741744920560188</v>
      </c>
      <c r="BW559">
        <v>2.3479529686927769</v>
      </c>
      <c r="BX559">
        <v>0.54135261603162255</v>
      </c>
      <c r="BY559">
        <v>0.2199015252390002</v>
      </c>
      <c r="BZ559">
        <v>9.6065865279584384E-2</v>
      </c>
      <c r="CA559">
        <v>4.3282429333864432</v>
      </c>
      <c r="CB559">
        <v>110.00577313758946</v>
      </c>
      <c r="CC559">
        <v>55.832481722633595</v>
      </c>
      <c r="CD559">
        <v>17.393471575126487</v>
      </c>
      <c r="CE559">
        <v>2.6582586975271858</v>
      </c>
      <c r="CF559" s="25">
        <v>0.78231292517006812</v>
      </c>
      <c r="CG559" s="25">
        <v>0.13454810495626823</v>
      </c>
      <c r="CH559" s="25">
        <v>0.80295928929416771</v>
      </c>
      <c r="CI559" s="25">
        <v>0.59908929413441447</v>
      </c>
      <c r="CJ559" s="25">
        <v>0.2663130663634023</v>
      </c>
      <c r="CK559" s="25">
        <v>15.848429937859553</v>
      </c>
      <c r="CL559" s="25">
        <v>91.337843509029582</v>
      </c>
      <c r="CM559" s="25">
        <v>3.9138585913018797</v>
      </c>
      <c r="CN559" s="25">
        <v>106.91243092983152</v>
      </c>
      <c r="CO559" s="25">
        <v>10.459003981461455</v>
      </c>
      <c r="CP559" s="25">
        <v>1.1436672967863895</v>
      </c>
      <c r="CQ559" s="25">
        <v>0.33435727788279773</v>
      </c>
      <c r="CR559" s="25">
        <v>0.43421466928797686</v>
      </c>
      <c r="CS559" s="25">
        <v>0.10204886012806995</v>
      </c>
      <c r="CT559" s="25">
        <v>0.10015890418702876</v>
      </c>
      <c r="CU559" s="25">
        <v>6.2116412946475128</v>
      </c>
      <c r="CV559" s="25">
        <v>5.4709100839725542</v>
      </c>
      <c r="CW559" s="25">
        <v>1.7396579207799701</v>
      </c>
      <c r="CX559" s="25">
        <v>46.061766515819897</v>
      </c>
      <c r="CY559" s="25">
        <v>18.691191777598355</v>
      </c>
    </row>
    <row r="560" spans="1:103">
      <c r="A560" t="s">
        <v>177</v>
      </c>
      <c r="B560" t="s">
        <v>1090</v>
      </c>
      <c r="C560" t="s">
        <v>166</v>
      </c>
      <c r="D560" t="s">
        <v>176</v>
      </c>
      <c r="E560" t="s">
        <v>960</v>
      </c>
      <c r="F560" t="s">
        <v>230</v>
      </c>
      <c r="G560" t="s">
        <v>323</v>
      </c>
      <c r="H560">
        <v>11.680809999999999</v>
      </c>
      <c r="I560">
        <v>8.5491399999999995</v>
      </c>
      <c r="J560">
        <v>479</v>
      </c>
      <c r="K560" t="s">
        <v>152</v>
      </c>
      <c r="L560" s="18">
        <v>1.5</v>
      </c>
      <c r="M560" t="s">
        <v>381</v>
      </c>
      <c r="N560" t="s">
        <v>373</v>
      </c>
      <c r="O560">
        <v>800</v>
      </c>
      <c r="P560" t="s">
        <v>159</v>
      </c>
      <c r="Q560">
        <v>500</v>
      </c>
      <c r="R560">
        <v>12000</v>
      </c>
      <c r="S560" t="s">
        <v>337</v>
      </c>
      <c r="T560">
        <v>10500</v>
      </c>
      <c r="U560" t="s">
        <v>334</v>
      </c>
      <c r="V560">
        <v>9300</v>
      </c>
      <c r="W560">
        <v>2015</v>
      </c>
      <c r="X560">
        <v>1</v>
      </c>
      <c r="Y560" s="19"/>
      <c r="Z560" s="24"/>
      <c r="AA560" s="25"/>
      <c r="AB560" s="26"/>
      <c r="AC560" s="25"/>
      <c r="AD560" s="27"/>
      <c r="AE560" s="27"/>
      <c r="AF560" s="27"/>
      <c r="AG560" s="25"/>
      <c r="AH560" s="25"/>
      <c r="AI560" s="25"/>
      <c r="AJ560" s="28"/>
      <c r="AK560" s="25"/>
      <c r="AL560" s="25"/>
      <c r="AM560" s="29"/>
      <c r="AN560" s="29"/>
      <c r="AO560" s="30"/>
      <c r="AP560" s="30"/>
      <c r="AQ560" s="31"/>
      <c r="AR560" s="28"/>
      <c r="AS560" s="28"/>
      <c r="AT560" t="s">
        <v>160</v>
      </c>
      <c r="AU560">
        <v>6</v>
      </c>
      <c r="AV560" t="s">
        <v>409</v>
      </c>
      <c r="AW560" t="s">
        <v>1006</v>
      </c>
      <c r="AX560" t="s">
        <v>1091</v>
      </c>
      <c r="AY560" s="19" t="s">
        <v>398</v>
      </c>
      <c r="AZ560" s="19" t="s">
        <v>398</v>
      </c>
      <c r="BA560" t="s">
        <v>408</v>
      </c>
      <c r="BB560" s="22">
        <v>42316</v>
      </c>
      <c r="BC560" s="18" t="s">
        <v>163</v>
      </c>
      <c r="BD560" t="s">
        <v>161</v>
      </c>
      <c r="BE560">
        <v>25</v>
      </c>
      <c r="BF560">
        <v>13</v>
      </c>
      <c r="BG560">
        <v>2.2799999999999998</v>
      </c>
      <c r="BH560">
        <v>0.74</v>
      </c>
      <c r="BI560">
        <v>0.36</v>
      </c>
      <c r="BJ560">
        <v>0.16600000000000001</v>
      </c>
      <c r="BK560">
        <v>0.72</v>
      </c>
      <c r="BL560">
        <v>9.8000000000000007</v>
      </c>
      <c r="BM560">
        <f t="shared" si="44"/>
        <v>18.735891647855532</v>
      </c>
      <c r="BN560">
        <v>0.17799999999999999</v>
      </c>
      <c r="BO560">
        <v>19</v>
      </c>
      <c r="BP560">
        <f t="shared" si="43"/>
        <v>163.47494061582501</v>
      </c>
      <c r="BQ560">
        <f t="shared" si="42"/>
        <v>1215.9999999999998</v>
      </c>
      <c r="BR560">
        <f t="shared" si="45"/>
        <v>0.16347494061582502</v>
      </c>
      <c r="BS560">
        <f t="shared" si="45"/>
        <v>1.2159999999999997</v>
      </c>
      <c r="BT560">
        <f t="shared" si="46"/>
        <v>1.3794749406158249</v>
      </c>
      <c r="BU560">
        <v>1.4643527204502815</v>
      </c>
      <c r="BV560">
        <v>0.22376392033080963</v>
      </c>
      <c r="BW560">
        <v>1.5660703003920728</v>
      </c>
      <c r="BX560">
        <v>0.42479667462549398</v>
      </c>
      <c r="BY560">
        <v>0.16164381978815751</v>
      </c>
      <c r="BZ560">
        <v>8.3936161341620713E-2</v>
      </c>
      <c r="CA560">
        <v>2.6957834320807006</v>
      </c>
      <c r="CB560">
        <v>123.42474411591911</v>
      </c>
      <c r="CC560">
        <v>67.674999714282592</v>
      </c>
      <c r="CD560">
        <v>11.365171386994662</v>
      </c>
      <c r="CE560">
        <v>4.8345096081498449</v>
      </c>
      <c r="CF560" s="25">
        <v>0.43851286939942807</v>
      </c>
      <c r="CG560" s="25">
        <v>0.1101525262154433</v>
      </c>
      <c r="CH560" s="25">
        <v>0.96880084501527641</v>
      </c>
      <c r="CI560" s="25">
        <v>0.31062582603408401</v>
      </c>
      <c r="CJ560" s="25">
        <v>0.19684203391365548</v>
      </c>
      <c r="CK560" s="25">
        <v>17.048887799729268</v>
      </c>
      <c r="CL560" s="25">
        <v>78.889969241145451</v>
      </c>
      <c r="CM560" s="25">
        <v>8.0023998723271017</v>
      </c>
      <c r="CN560" s="25">
        <v>135.4436757040537</v>
      </c>
      <c r="CO560" s="25">
        <v>7.7373940804614385</v>
      </c>
      <c r="CP560" s="25">
        <v>1.4986251145737859</v>
      </c>
      <c r="CQ560" s="25">
        <v>0.30650779101741521</v>
      </c>
      <c r="CR560" s="25">
        <v>0.42891425573266012</v>
      </c>
      <c r="CS560" s="25">
        <v>9.9096626951751615E-2</v>
      </c>
      <c r="CT560" s="25">
        <v>8.6779873661708626E-2</v>
      </c>
      <c r="CU560" s="25">
        <v>11.228162340848785</v>
      </c>
      <c r="CV560" s="25">
        <v>5.5323209829141691</v>
      </c>
      <c r="CW560" s="25">
        <v>0.83730522067402935</v>
      </c>
      <c r="CX560" s="25">
        <v>37.176503259245777</v>
      </c>
      <c r="CY560" s="25">
        <v>23.251721645313182</v>
      </c>
    </row>
    <row r="561" spans="1:103">
      <c r="A561" t="s">
        <v>177</v>
      </c>
      <c r="B561" t="s">
        <v>1090</v>
      </c>
      <c r="C561" t="s">
        <v>166</v>
      </c>
      <c r="D561" t="s">
        <v>176</v>
      </c>
      <c r="E561" t="s">
        <v>960</v>
      </c>
      <c r="F561" t="s">
        <v>227</v>
      </c>
      <c r="G561" t="s">
        <v>324</v>
      </c>
      <c r="H561">
        <v>11.67099</v>
      </c>
      <c r="I561">
        <v>8.5298599999999993</v>
      </c>
      <c r="J561">
        <v>477</v>
      </c>
      <c r="K561" t="s">
        <v>153</v>
      </c>
      <c r="L561" s="18">
        <v>2.5</v>
      </c>
      <c r="M561" t="s">
        <v>380</v>
      </c>
      <c r="N561" t="s">
        <v>345</v>
      </c>
      <c r="O561">
        <v>660</v>
      </c>
      <c r="P561" t="s">
        <v>159</v>
      </c>
      <c r="Q561">
        <v>500</v>
      </c>
      <c r="R561">
        <v>18000</v>
      </c>
      <c r="S561" t="s">
        <v>337</v>
      </c>
      <c r="T561">
        <v>15000</v>
      </c>
      <c r="U561" t="s">
        <v>329</v>
      </c>
      <c r="V561">
        <v>14000</v>
      </c>
      <c r="W561">
        <v>2015</v>
      </c>
      <c r="X561">
        <v>1</v>
      </c>
      <c r="Y561" s="20">
        <v>42011</v>
      </c>
      <c r="Z561" s="24">
        <v>7</v>
      </c>
      <c r="AA561" s="25">
        <v>0.28221683473529191</v>
      </c>
      <c r="AB561" s="26">
        <v>1.7303107649842268E-2</v>
      </c>
      <c r="AC561" s="25">
        <v>2.8772400000000005</v>
      </c>
      <c r="AD561" s="27">
        <v>66</v>
      </c>
      <c r="AE561" s="27">
        <v>22</v>
      </c>
      <c r="AF561" s="27">
        <v>12</v>
      </c>
      <c r="AG561" s="25">
        <v>1.3130083002280839</v>
      </c>
      <c r="AH561" s="25">
        <v>0.39720411968626607</v>
      </c>
      <c r="AI561" s="25">
        <v>0.18598426594469789</v>
      </c>
      <c r="AJ561" s="28">
        <v>0.14194902633404199</v>
      </c>
      <c r="AK561" s="25">
        <v>0</v>
      </c>
      <c r="AL561" s="25">
        <f t="shared" si="32"/>
        <v>2.0381457121930899</v>
      </c>
      <c r="AM561" s="29">
        <v>1.9423975374932085</v>
      </c>
      <c r="AN561" s="29">
        <v>1.6290387995133151</v>
      </c>
      <c r="AO561" s="30">
        <v>15.256235594271232</v>
      </c>
      <c r="AP561" s="30">
        <v>405.56518739823582</v>
      </c>
      <c r="AQ561" s="31">
        <v>1.4800987633841693</v>
      </c>
      <c r="AR561" s="28">
        <v>6.1518299999999996E-3</v>
      </c>
      <c r="AS561" s="28">
        <v>4.0916699999999997</v>
      </c>
      <c r="AT561" t="s">
        <v>155</v>
      </c>
      <c r="AU561">
        <v>1</v>
      </c>
      <c r="AV561" t="s">
        <v>409</v>
      </c>
      <c r="AW561" t="s">
        <v>1006</v>
      </c>
      <c r="AX561" t="s">
        <v>1091</v>
      </c>
      <c r="AY561" s="20">
        <v>42011</v>
      </c>
      <c r="AZ561" s="20">
        <v>42011</v>
      </c>
      <c r="BA561" t="s">
        <v>408</v>
      </c>
      <c r="BB561" s="22">
        <v>42316</v>
      </c>
      <c r="BC561" s="18" t="s">
        <v>163</v>
      </c>
      <c r="BD561" t="s">
        <v>161</v>
      </c>
      <c r="BE561">
        <v>31</v>
      </c>
      <c r="BF561">
        <v>14</v>
      </c>
      <c r="BG561">
        <v>3.34</v>
      </c>
      <c r="BH561">
        <v>0.28000000000000003</v>
      </c>
      <c r="BI561">
        <v>0.1</v>
      </c>
      <c r="BJ561">
        <v>0.04</v>
      </c>
      <c r="BK561">
        <v>1.4E-2</v>
      </c>
      <c r="BL561">
        <v>0</v>
      </c>
      <c r="BM561">
        <f t="shared" si="44"/>
        <v>74.074074074074076</v>
      </c>
      <c r="BN561">
        <v>7.8E-2</v>
      </c>
      <c r="BO561">
        <v>0</v>
      </c>
      <c r="BP561">
        <f t="shared" si="43"/>
        <v>271.12079399661104</v>
      </c>
      <c r="BQ561">
        <f t="shared" si="42"/>
        <v>1781.3333333333333</v>
      </c>
      <c r="BR561">
        <f t="shared" si="45"/>
        <v>0.27112079399661104</v>
      </c>
      <c r="BS561">
        <f t="shared" si="45"/>
        <v>1.7813333333333332</v>
      </c>
      <c r="BT561">
        <f t="shared" si="46"/>
        <v>2.0524541273299444</v>
      </c>
      <c r="BU561">
        <v>1.3573433115060807</v>
      </c>
      <c r="BV561">
        <v>0.17065812687423704</v>
      </c>
      <c r="BW561">
        <v>2.2511015025931025</v>
      </c>
      <c r="BX561">
        <v>0.41850413235189954</v>
      </c>
      <c r="BY561">
        <v>0.1683292740217649</v>
      </c>
      <c r="BZ561">
        <v>9.9084413792329157E-2</v>
      </c>
      <c r="CA561">
        <v>3.6083385641534655</v>
      </c>
      <c r="CB561">
        <v>143.29348103364416</v>
      </c>
      <c r="CC561">
        <v>53.59473615903638</v>
      </c>
      <c r="CD561">
        <v>17.439111079762771</v>
      </c>
      <c r="CE561">
        <v>2.4080689816624807</v>
      </c>
      <c r="CF561" s="25"/>
      <c r="CG561" s="25"/>
      <c r="CH561" s="25"/>
      <c r="CI561" s="25"/>
      <c r="CJ561" s="25"/>
      <c r="CK561" s="25"/>
      <c r="CL561" s="25"/>
      <c r="CM561" s="25"/>
      <c r="CN561" s="25"/>
      <c r="CO561" s="25"/>
      <c r="CP561" s="25">
        <v>1.1800184162062617</v>
      </c>
      <c r="CQ561" s="25">
        <v>0.35612338858195214</v>
      </c>
      <c r="CR561" s="25">
        <v>0.4532685301176097</v>
      </c>
      <c r="CS561" s="25">
        <v>0.13659109511727041</v>
      </c>
      <c r="CT561" s="25">
        <v>9.8073611077091435E-2</v>
      </c>
      <c r="CU561" s="25">
        <v>9.7149235823559508</v>
      </c>
      <c r="CV561" s="25">
        <v>5.4894555418843254</v>
      </c>
      <c r="CW561" s="25">
        <v>2.6607717060450304</v>
      </c>
      <c r="CX561" s="25">
        <v>55.54904600365785</v>
      </c>
      <c r="CY561" s="25">
        <v>23.071563027238117</v>
      </c>
    </row>
    <row r="562" spans="1:103">
      <c r="A562" t="s">
        <v>177</v>
      </c>
      <c r="B562" t="s">
        <v>1090</v>
      </c>
      <c r="C562" t="s">
        <v>166</v>
      </c>
      <c r="D562" t="s">
        <v>176</v>
      </c>
      <c r="E562" t="s">
        <v>960</v>
      </c>
      <c r="F562" t="s">
        <v>227</v>
      </c>
      <c r="G562" t="s">
        <v>324</v>
      </c>
      <c r="H562">
        <v>11.67099</v>
      </c>
      <c r="I562">
        <v>8.5298599999999993</v>
      </c>
      <c r="J562">
        <v>477</v>
      </c>
      <c r="K562" t="s">
        <v>153</v>
      </c>
      <c r="L562" s="18">
        <v>2.5</v>
      </c>
      <c r="M562" t="s">
        <v>380</v>
      </c>
      <c r="N562" t="s">
        <v>345</v>
      </c>
      <c r="O562">
        <v>660</v>
      </c>
      <c r="P562" t="s">
        <v>159</v>
      </c>
      <c r="Q562">
        <v>500</v>
      </c>
      <c r="R562">
        <v>18000</v>
      </c>
      <c r="S562" t="s">
        <v>337</v>
      </c>
      <c r="T562">
        <v>15000</v>
      </c>
      <c r="U562" t="s">
        <v>329</v>
      </c>
      <c r="V562">
        <v>14000</v>
      </c>
      <c r="W562">
        <v>2015</v>
      </c>
      <c r="X562">
        <v>1</v>
      </c>
      <c r="Y562" s="20"/>
      <c r="Z562" s="24"/>
      <c r="AA562" s="25"/>
      <c r="AB562" s="26"/>
      <c r="AC562" s="25"/>
      <c r="AD562" s="27"/>
      <c r="AE562" s="27"/>
      <c r="AF562" s="27"/>
      <c r="AG562" s="25"/>
      <c r="AH562" s="25"/>
      <c r="AI562" s="25"/>
      <c r="AJ562" s="28"/>
      <c r="AK562" s="25"/>
      <c r="AL562" s="25"/>
      <c r="AM562" s="29"/>
      <c r="AN562" s="29"/>
      <c r="AO562" s="30"/>
      <c r="AP562" s="30"/>
      <c r="AQ562" s="31"/>
      <c r="AR562" s="28"/>
      <c r="AS562" s="28"/>
      <c r="AT562" t="s">
        <v>156</v>
      </c>
      <c r="AU562">
        <v>2</v>
      </c>
      <c r="AV562" t="s">
        <v>409</v>
      </c>
      <c r="AW562" t="s">
        <v>1006</v>
      </c>
      <c r="AX562" t="s">
        <v>1091</v>
      </c>
      <c r="AY562" s="20">
        <v>42011</v>
      </c>
      <c r="AZ562" s="20">
        <v>42011</v>
      </c>
      <c r="BA562" t="s">
        <v>408</v>
      </c>
      <c r="BB562" s="22">
        <v>42316</v>
      </c>
      <c r="BC562" s="18" t="s">
        <v>163</v>
      </c>
      <c r="BD562" t="s">
        <v>161</v>
      </c>
      <c r="BE562">
        <v>24</v>
      </c>
      <c r="BF562">
        <v>14</v>
      </c>
      <c r="BG562">
        <v>4.2</v>
      </c>
      <c r="BH562">
        <v>0.57999999999999996</v>
      </c>
      <c r="BI562">
        <v>0.18</v>
      </c>
      <c r="BJ562">
        <v>0.22500000000000001</v>
      </c>
      <c r="BK562">
        <v>5.6000000000000001E-2</v>
      </c>
      <c r="BL562">
        <v>10</v>
      </c>
      <c r="BM562">
        <f t="shared" si="44"/>
        <v>80.071174377224196</v>
      </c>
      <c r="BN562">
        <v>0.115</v>
      </c>
      <c r="BO562">
        <v>16</v>
      </c>
      <c r="BP562">
        <f t="shared" si="43"/>
        <v>546.36801339752981</v>
      </c>
      <c r="BQ562">
        <f t="shared" si="42"/>
        <v>2240</v>
      </c>
      <c r="BR562">
        <f t="shared" si="45"/>
        <v>0.54636801339752983</v>
      </c>
      <c r="BS562">
        <f t="shared" si="45"/>
        <v>2.2400000000000002</v>
      </c>
      <c r="BT562">
        <f t="shared" si="46"/>
        <v>2.7863680133975302</v>
      </c>
      <c r="BU562">
        <v>1.6164319248826291</v>
      </c>
      <c r="BV562">
        <v>0.26527771490464763</v>
      </c>
      <c r="BW562">
        <v>2.7605562858717745</v>
      </c>
      <c r="BX562">
        <v>0.44195045812207373</v>
      </c>
      <c r="BY562">
        <v>0.17317502060873907</v>
      </c>
      <c r="BZ562">
        <v>0.14058126489732362</v>
      </c>
      <c r="CA562">
        <v>3.7539716057024166</v>
      </c>
      <c r="CB562">
        <v>139.39435629242342</v>
      </c>
      <c r="CC562">
        <v>33.595075832566501</v>
      </c>
      <c r="CD562">
        <v>8.5440925293189469</v>
      </c>
      <c r="CE562">
        <v>3.1388046734896164</v>
      </c>
      <c r="CF562" s="25">
        <v>0.51054650047938643</v>
      </c>
      <c r="CG562" s="25">
        <v>9.9280920421860028E-2</v>
      </c>
      <c r="CH562" s="25">
        <v>1.2691496747592343</v>
      </c>
      <c r="CI562" s="25">
        <v>0.38310156973784082</v>
      </c>
      <c r="CJ562" s="25">
        <v>0.2315796917338154</v>
      </c>
      <c r="CK562" s="25">
        <v>13.940909862371214</v>
      </c>
      <c r="CL562" s="25">
        <v>102.55443851167529</v>
      </c>
      <c r="CM562" s="25">
        <v>3.8964722500769455</v>
      </c>
      <c r="CN562" s="25">
        <v>136.24590872895433</v>
      </c>
      <c r="CO562" s="25">
        <v>13.027480341442596</v>
      </c>
      <c r="CP562" s="25">
        <v>1.0267281105990784</v>
      </c>
      <c r="CQ562" s="25">
        <v>0.29460829493087559</v>
      </c>
      <c r="CR562" s="25">
        <v>0.43606282666153784</v>
      </c>
      <c r="CS562" s="25">
        <v>0.13585457450634397</v>
      </c>
      <c r="CT562" s="25">
        <v>0.10829000016335541</v>
      </c>
      <c r="CU562" s="25">
        <v>10.539941597442549</v>
      </c>
      <c r="CV562" s="25">
        <v>9.5238910867089928</v>
      </c>
      <c r="CW562" s="25">
        <v>1.7329669287769702</v>
      </c>
      <c r="CX562" s="25">
        <v>36.622430374132023</v>
      </c>
      <c r="CY562" s="25">
        <v>33.834166948427523</v>
      </c>
    </row>
    <row r="563" spans="1:103">
      <c r="A563" t="s">
        <v>177</v>
      </c>
      <c r="B563" t="s">
        <v>1090</v>
      </c>
      <c r="C563" t="s">
        <v>166</v>
      </c>
      <c r="D563" t="s">
        <v>176</v>
      </c>
      <c r="E563" t="s">
        <v>960</v>
      </c>
      <c r="F563" t="s">
        <v>227</v>
      </c>
      <c r="G563" t="s">
        <v>324</v>
      </c>
      <c r="H563">
        <v>11.67099</v>
      </c>
      <c r="I563">
        <v>8.5298599999999993</v>
      </c>
      <c r="J563">
        <v>477</v>
      </c>
      <c r="K563" t="s">
        <v>153</v>
      </c>
      <c r="L563" s="18">
        <v>2.5</v>
      </c>
      <c r="M563" t="s">
        <v>380</v>
      </c>
      <c r="N563" t="s">
        <v>345</v>
      </c>
      <c r="O563">
        <v>660</v>
      </c>
      <c r="P563" t="s">
        <v>159</v>
      </c>
      <c r="Q563">
        <v>500</v>
      </c>
      <c r="R563">
        <v>18000</v>
      </c>
      <c r="S563" t="s">
        <v>337</v>
      </c>
      <c r="T563">
        <v>15000</v>
      </c>
      <c r="U563" t="s">
        <v>329</v>
      </c>
      <c r="V563">
        <v>14000</v>
      </c>
      <c r="W563">
        <v>2015</v>
      </c>
      <c r="X563">
        <v>1</v>
      </c>
      <c r="Y563" s="20"/>
      <c r="Z563" s="24"/>
      <c r="AA563" s="25"/>
      <c r="AB563" s="26"/>
      <c r="AC563" s="25"/>
      <c r="AD563" s="27"/>
      <c r="AE563" s="27"/>
      <c r="AF563" s="27"/>
      <c r="AG563" s="25"/>
      <c r="AH563" s="25"/>
      <c r="AI563" s="25"/>
      <c r="AJ563" s="28"/>
      <c r="AK563" s="25"/>
      <c r="AL563" s="25"/>
      <c r="AM563" s="29"/>
      <c r="AN563" s="29"/>
      <c r="AO563" s="30"/>
      <c r="AP563" s="30"/>
      <c r="AQ563" s="31"/>
      <c r="AR563" s="28"/>
      <c r="AS563" s="28"/>
      <c r="AT563" t="s">
        <v>157</v>
      </c>
      <c r="AU563">
        <v>3</v>
      </c>
      <c r="AV563" t="s">
        <v>409</v>
      </c>
      <c r="AW563" t="s">
        <v>1006</v>
      </c>
      <c r="AX563" t="s">
        <v>1091</v>
      </c>
      <c r="AY563" s="20">
        <v>42011</v>
      </c>
      <c r="AZ563" s="20">
        <v>42011</v>
      </c>
      <c r="BA563" t="s">
        <v>408</v>
      </c>
      <c r="BB563" s="22">
        <v>42316</v>
      </c>
      <c r="BC563" s="18" t="s">
        <v>163</v>
      </c>
      <c r="BD563" t="s">
        <v>161</v>
      </c>
      <c r="BE563">
        <v>28</v>
      </c>
      <c r="BF563">
        <v>12</v>
      </c>
      <c r="BG563">
        <v>2.08</v>
      </c>
      <c r="BH563">
        <v>0.32</v>
      </c>
      <c r="BI563">
        <v>0.12</v>
      </c>
      <c r="BJ563">
        <v>0.25600000000000001</v>
      </c>
      <c r="BK563">
        <v>5.6000000000000001E-2</v>
      </c>
      <c r="BL563">
        <v>10.199999999999999</v>
      </c>
      <c r="BM563">
        <f t="shared" si="44"/>
        <v>82.051282051282044</v>
      </c>
      <c r="BN563">
        <v>0.161</v>
      </c>
      <c r="BO563">
        <v>20</v>
      </c>
      <c r="BP563">
        <f t="shared" si="43"/>
        <v>308.21250209485498</v>
      </c>
      <c r="BQ563">
        <f t="shared" si="42"/>
        <v>1109.3333333333333</v>
      </c>
      <c r="BR563">
        <f t="shared" si="45"/>
        <v>0.30821250209485496</v>
      </c>
      <c r="BS563">
        <f t="shared" si="45"/>
        <v>1.1093333333333333</v>
      </c>
      <c r="BT563">
        <f t="shared" si="46"/>
        <v>1.4175458354281882</v>
      </c>
      <c r="BU563">
        <v>1.0304822565969063</v>
      </c>
      <c r="BV563">
        <v>0.20051717245898168</v>
      </c>
      <c r="BW563">
        <v>2.0120496999329616</v>
      </c>
      <c r="BX563">
        <v>0.34873238391905409</v>
      </c>
      <c r="BY563">
        <v>0.15225125435859779</v>
      </c>
      <c r="BZ563">
        <v>7.3509832398793981E-2</v>
      </c>
      <c r="CA563">
        <v>2.5667920405610798</v>
      </c>
      <c r="CB563">
        <v>122.990138193684</v>
      </c>
      <c r="CC563">
        <v>40.91927096938872</v>
      </c>
      <c r="CD563">
        <v>9.7576093481062482</v>
      </c>
      <c r="CE563">
        <v>5.9177671216153138</v>
      </c>
      <c r="CF563" s="25">
        <v>0.49661181026137469</v>
      </c>
      <c r="CG563" s="25">
        <v>4.195062923523718E-2</v>
      </c>
      <c r="CH563" s="25">
        <v>1.5397449598494066</v>
      </c>
      <c r="CI563" s="25">
        <v>0.27944323526598996</v>
      </c>
      <c r="CJ563" s="25">
        <v>0.17862534127294522</v>
      </c>
      <c r="CK563" s="25">
        <v>9.8517873778924017</v>
      </c>
      <c r="CL563" s="25">
        <v>39.531288662777023</v>
      </c>
      <c r="CM563" s="25">
        <v>3.9274889446049208</v>
      </c>
      <c r="CN563" s="25">
        <v>107.28476277884086</v>
      </c>
      <c r="CO563" s="25">
        <v>20.951463221091121</v>
      </c>
      <c r="CP563" s="25">
        <v>0.99807135969141758</v>
      </c>
      <c r="CQ563" s="25">
        <v>0.37642237222757963</v>
      </c>
      <c r="CR563" s="25">
        <v>0.36650817804258606</v>
      </c>
      <c r="CS563" s="25">
        <v>0.20857113469057273</v>
      </c>
      <c r="CT563" s="25">
        <v>8.392362516406357E-2</v>
      </c>
      <c r="CU563" s="25">
        <v>7.1016065346143851</v>
      </c>
      <c r="CV563" s="25">
        <v>9.826236835493404</v>
      </c>
      <c r="CW563" s="25">
        <v>2.7254432405669582</v>
      </c>
      <c r="CX563" s="25">
        <v>37.785047211406052</v>
      </c>
      <c r="CY563" s="25">
        <v>19.18370486404741</v>
      </c>
    </row>
    <row r="564" spans="1:103">
      <c r="A564" t="s">
        <v>177</v>
      </c>
      <c r="B564" t="s">
        <v>1090</v>
      </c>
      <c r="C564" t="s">
        <v>166</v>
      </c>
      <c r="D564" t="s">
        <v>176</v>
      </c>
      <c r="E564" t="s">
        <v>960</v>
      </c>
      <c r="F564" t="s">
        <v>227</v>
      </c>
      <c r="G564" t="s">
        <v>324</v>
      </c>
      <c r="H564">
        <v>11.67099</v>
      </c>
      <c r="I564">
        <v>8.5298599999999993</v>
      </c>
      <c r="J564">
        <v>477</v>
      </c>
      <c r="K564" t="s">
        <v>153</v>
      </c>
      <c r="L564" s="18">
        <v>2.5</v>
      </c>
      <c r="M564" t="s">
        <v>380</v>
      </c>
      <c r="N564" t="s">
        <v>345</v>
      </c>
      <c r="O564">
        <v>660</v>
      </c>
      <c r="P564" t="s">
        <v>159</v>
      </c>
      <c r="Q564">
        <v>500</v>
      </c>
      <c r="R564">
        <v>18000</v>
      </c>
      <c r="S564" t="s">
        <v>337</v>
      </c>
      <c r="T564">
        <v>15000</v>
      </c>
      <c r="U564" t="s">
        <v>329</v>
      </c>
      <c r="V564">
        <v>14000</v>
      </c>
      <c r="W564">
        <v>2015</v>
      </c>
      <c r="X564">
        <v>1</v>
      </c>
      <c r="Y564" s="20"/>
      <c r="Z564" s="24"/>
      <c r="AA564" s="25"/>
      <c r="AB564" s="26"/>
      <c r="AC564" s="25"/>
      <c r="AD564" s="27"/>
      <c r="AE564" s="27"/>
      <c r="AF564" s="27"/>
      <c r="AG564" s="25"/>
      <c r="AH564" s="25"/>
      <c r="AI564" s="25"/>
      <c r="AJ564" s="28"/>
      <c r="AK564" s="25"/>
      <c r="AL564" s="25"/>
      <c r="AM564" s="29"/>
      <c r="AN564" s="29"/>
      <c r="AO564" s="30"/>
      <c r="AP564" s="30"/>
      <c r="AQ564" s="31"/>
      <c r="AR564" s="28"/>
      <c r="AS564" s="28"/>
      <c r="AT564" t="s">
        <v>158</v>
      </c>
      <c r="AU564">
        <v>4</v>
      </c>
      <c r="AV564" t="s">
        <v>409</v>
      </c>
      <c r="AW564" t="s">
        <v>1006</v>
      </c>
      <c r="AX564" t="s">
        <v>1091</v>
      </c>
      <c r="AY564" s="20">
        <v>42011</v>
      </c>
      <c r="AZ564" s="20">
        <v>42011</v>
      </c>
      <c r="BA564" t="s">
        <v>408</v>
      </c>
      <c r="BB564" s="22">
        <v>42316</v>
      </c>
      <c r="BC564" s="18" t="s">
        <v>163</v>
      </c>
      <c r="BD564" t="s">
        <v>161</v>
      </c>
      <c r="BE564">
        <v>42</v>
      </c>
      <c r="BF564">
        <v>30</v>
      </c>
      <c r="BG564">
        <v>6.8</v>
      </c>
      <c r="BH564">
        <v>2.4</v>
      </c>
      <c r="BI564">
        <v>0.52</v>
      </c>
      <c r="BJ564">
        <v>0.32100000000000001</v>
      </c>
      <c r="BK564">
        <v>0.107</v>
      </c>
      <c r="BL564">
        <v>10</v>
      </c>
      <c r="BM564">
        <f t="shared" si="44"/>
        <v>75</v>
      </c>
      <c r="BN564">
        <v>0.161</v>
      </c>
      <c r="BO564">
        <v>17</v>
      </c>
      <c r="BP564">
        <f t="shared" si="43"/>
        <v>2117.6470588235293</v>
      </c>
      <c r="BQ564">
        <f t="shared" si="42"/>
        <v>3626.6666666666665</v>
      </c>
      <c r="BR564">
        <f t="shared" si="45"/>
        <v>2.1176470588235294</v>
      </c>
      <c r="BS564">
        <f t="shared" si="45"/>
        <v>3.6266666666666665</v>
      </c>
      <c r="BT564">
        <f t="shared" si="46"/>
        <v>5.7443137254901959</v>
      </c>
      <c r="BU564">
        <v>1.6896869244935546</v>
      </c>
      <c r="BV564">
        <v>0.26320764337658842</v>
      </c>
      <c r="BW564">
        <v>2.3755331368646133</v>
      </c>
      <c r="BX564">
        <v>0.67844067751552539</v>
      </c>
      <c r="BY564">
        <v>0.22247963967464987</v>
      </c>
      <c r="BZ564">
        <v>0.12863327192105625</v>
      </c>
      <c r="CA564">
        <v>4.118081775562211</v>
      </c>
      <c r="CB564">
        <v>147.21357624123576</v>
      </c>
      <c r="CC564">
        <v>43.359448697465872</v>
      </c>
      <c r="CD564">
        <v>21.822569989406222</v>
      </c>
      <c r="CE564">
        <v>5.9314968887221617</v>
      </c>
      <c r="CF564" s="25">
        <v>0.40816231343283577</v>
      </c>
      <c r="CG564" s="25">
        <v>4.1263992537313436E-2</v>
      </c>
      <c r="CH564" s="25">
        <v>1.501660054556101</v>
      </c>
      <c r="CI564" s="25">
        <v>0.20158227280035973</v>
      </c>
      <c r="CJ564" s="25">
        <v>9.9323282881280506E-2</v>
      </c>
      <c r="CK564" s="25">
        <v>12.23107395533734</v>
      </c>
      <c r="CL564" s="25">
        <v>21.618859342506287</v>
      </c>
      <c r="CM564" s="25">
        <v>3.7953138358922556</v>
      </c>
      <c r="CN564" s="25">
        <v>75.881225684620432</v>
      </c>
      <c r="CO564" s="25">
        <v>16.483576007564604</v>
      </c>
      <c r="CP564" s="25"/>
      <c r="CQ564" s="25"/>
      <c r="CR564" s="25"/>
      <c r="CS564" s="25"/>
      <c r="CT564" s="25"/>
      <c r="CU564" s="25"/>
      <c r="CV564" s="25"/>
      <c r="CW564" s="25"/>
      <c r="CX564" s="25"/>
      <c r="CY564" s="25"/>
    </row>
    <row r="565" spans="1:103">
      <c r="A565" t="s">
        <v>177</v>
      </c>
      <c r="B565" t="s">
        <v>1090</v>
      </c>
      <c r="C565" t="s">
        <v>166</v>
      </c>
      <c r="D565" t="s">
        <v>176</v>
      </c>
      <c r="E565" t="s">
        <v>960</v>
      </c>
      <c r="F565" t="s">
        <v>227</v>
      </c>
      <c r="G565" t="s">
        <v>324</v>
      </c>
      <c r="H565">
        <v>11.67099</v>
      </c>
      <c r="I565">
        <v>8.5298599999999993</v>
      </c>
      <c r="J565">
        <v>477</v>
      </c>
      <c r="K565" t="s">
        <v>153</v>
      </c>
      <c r="L565" s="18">
        <v>2.5</v>
      </c>
      <c r="M565" t="s">
        <v>380</v>
      </c>
      <c r="N565" t="s">
        <v>345</v>
      </c>
      <c r="O565">
        <v>660</v>
      </c>
      <c r="P565" t="s">
        <v>159</v>
      </c>
      <c r="Q565">
        <v>500</v>
      </c>
      <c r="R565">
        <v>18000</v>
      </c>
      <c r="S565" t="s">
        <v>337</v>
      </c>
      <c r="T565">
        <v>15000</v>
      </c>
      <c r="U565" t="s">
        <v>329</v>
      </c>
      <c r="V565">
        <v>14000</v>
      </c>
      <c r="W565">
        <v>2015</v>
      </c>
      <c r="X565">
        <v>1</v>
      </c>
      <c r="Y565" s="20"/>
      <c r="Z565" s="24"/>
      <c r="AA565" s="25"/>
      <c r="AB565" s="26"/>
      <c r="AC565" s="25"/>
      <c r="AD565" s="27"/>
      <c r="AE565" s="27"/>
      <c r="AF565" s="27"/>
      <c r="AG565" s="25"/>
      <c r="AH565" s="25"/>
      <c r="AI565" s="25"/>
      <c r="AJ565" s="28"/>
      <c r="AK565" s="25"/>
      <c r="AL565" s="25"/>
      <c r="AM565" s="29"/>
      <c r="AN565" s="29"/>
      <c r="AO565" s="30"/>
      <c r="AP565" s="30"/>
      <c r="AQ565" s="31"/>
      <c r="AR565" s="28"/>
      <c r="AS565" s="28"/>
      <c r="AT565" t="s">
        <v>159</v>
      </c>
      <c r="AU565">
        <v>5</v>
      </c>
      <c r="AV565" t="s">
        <v>409</v>
      </c>
      <c r="AW565" t="s">
        <v>1006</v>
      </c>
      <c r="AX565" t="s">
        <v>1091</v>
      </c>
      <c r="AY565" s="20">
        <v>42011</v>
      </c>
      <c r="AZ565" s="20">
        <v>42011</v>
      </c>
      <c r="BA565" t="s">
        <v>408</v>
      </c>
      <c r="BB565" s="22">
        <v>42316</v>
      </c>
      <c r="BC565" s="18" t="s">
        <v>163</v>
      </c>
      <c r="BD565" t="s">
        <v>161</v>
      </c>
      <c r="BE565">
        <v>36</v>
      </c>
      <c r="BF565">
        <v>30</v>
      </c>
      <c r="BG565">
        <v>4.4400000000000004</v>
      </c>
      <c r="BH565">
        <v>1.36</v>
      </c>
      <c r="BI565">
        <v>0.32</v>
      </c>
      <c r="BJ565">
        <v>0.26500000000000001</v>
      </c>
      <c r="BK565">
        <v>5.3999999999999999E-2</v>
      </c>
      <c r="BL565">
        <v>10.6</v>
      </c>
      <c r="BM565">
        <f t="shared" si="44"/>
        <v>83.072100313479623</v>
      </c>
      <c r="BN565">
        <v>0.439</v>
      </c>
      <c r="BO565">
        <v>20</v>
      </c>
      <c r="BP565">
        <f t="shared" si="43"/>
        <v>1320.2925809822364</v>
      </c>
      <c r="BQ565">
        <f t="shared" si="42"/>
        <v>2368</v>
      </c>
      <c r="BR565">
        <f t="shared" si="45"/>
        <v>1.3202925809822363</v>
      </c>
      <c r="BS565">
        <f t="shared" si="45"/>
        <v>2.3679999999999999</v>
      </c>
      <c r="BT565">
        <f t="shared" si="46"/>
        <v>3.6882925809822362</v>
      </c>
      <c r="BU565">
        <v>1.7372718539865515</v>
      </c>
      <c r="BV565">
        <v>0.211268646483177</v>
      </c>
      <c r="BW565">
        <v>2.2201896521152444</v>
      </c>
      <c r="BX565">
        <v>0.39053044873134846</v>
      </c>
      <c r="BY565">
        <v>0.12110537888054149</v>
      </c>
      <c r="BZ565">
        <v>0.12036168474832284</v>
      </c>
      <c r="CA565">
        <v>3.3017967464601394</v>
      </c>
      <c r="CB565">
        <v>113.98002123089456</v>
      </c>
      <c r="CC565">
        <v>51.16886307131449</v>
      </c>
      <c r="CD565">
        <v>12.42175663555116</v>
      </c>
      <c r="CE565">
        <v>3.343565686752366</v>
      </c>
      <c r="CF565" s="25">
        <v>0.37069632495164412</v>
      </c>
      <c r="CG565" s="25">
        <v>0.25696324951644101</v>
      </c>
      <c r="CH565" s="25">
        <v>0.83264053611767663</v>
      </c>
      <c r="CI565" s="25">
        <v>0.30260775977890209</v>
      </c>
      <c r="CJ565" s="25">
        <v>0.16697558764677436</v>
      </c>
      <c r="CK565" s="25">
        <v>8.5627734137999152</v>
      </c>
      <c r="CL565" s="25">
        <v>37.981783084216929</v>
      </c>
      <c r="CM565" s="25">
        <v>7.7958369693129228</v>
      </c>
      <c r="CN565" s="25">
        <v>103.07952829133373</v>
      </c>
      <c r="CO565" s="25">
        <v>22.60695707536258</v>
      </c>
      <c r="CP565" s="25">
        <v>0.68177434908389589</v>
      </c>
      <c r="CQ565" s="25">
        <v>0.28722275795564128</v>
      </c>
      <c r="CR565" s="25">
        <v>0.39681202253633102</v>
      </c>
      <c r="CS565" s="25">
        <v>0.13760840714644573</v>
      </c>
      <c r="CT565" s="25">
        <v>8.8023204789290529E-2</v>
      </c>
      <c r="CU565" s="25">
        <v>7.1086587754630592</v>
      </c>
      <c r="CV565" s="25">
        <v>8.1878771870525178</v>
      </c>
      <c r="CW565" s="25">
        <v>1.7514923284043236</v>
      </c>
      <c r="CX565" s="25">
        <v>33.531122033689769</v>
      </c>
      <c r="CY565" s="25">
        <v>17.023425090027107</v>
      </c>
    </row>
    <row r="566" spans="1:103">
      <c r="A566" t="s">
        <v>177</v>
      </c>
      <c r="B566" t="s">
        <v>1090</v>
      </c>
      <c r="C566" t="s">
        <v>166</v>
      </c>
      <c r="D566" t="s">
        <v>176</v>
      </c>
      <c r="E566" t="s">
        <v>960</v>
      </c>
      <c r="F566" t="s">
        <v>227</v>
      </c>
      <c r="G566" t="s">
        <v>324</v>
      </c>
      <c r="H566">
        <v>11.67099</v>
      </c>
      <c r="I566">
        <v>8.5298599999999993</v>
      </c>
      <c r="J566">
        <v>477</v>
      </c>
      <c r="K566" t="s">
        <v>153</v>
      </c>
      <c r="L566" s="18">
        <v>2.5</v>
      </c>
      <c r="M566" t="s">
        <v>380</v>
      </c>
      <c r="N566" t="s">
        <v>345</v>
      </c>
      <c r="O566">
        <v>660</v>
      </c>
      <c r="P566" t="s">
        <v>159</v>
      </c>
      <c r="Q566">
        <v>500</v>
      </c>
      <c r="R566">
        <v>18000</v>
      </c>
      <c r="S566" t="s">
        <v>337</v>
      </c>
      <c r="T566">
        <v>15000</v>
      </c>
      <c r="U566" t="s">
        <v>329</v>
      </c>
      <c r="V566">
        <v>14000</v>
      </c>
      <c r="W566">
        <v>2015</v>
      </c>
      <c r="X566">
        <v>1</v>
      </c>
      <c r="Y566" s="20"/>
      <c r="Z566" s="24"/>
      <c r="AA566" s="25"/>
      <c r="AB566" s="26"/>
      <c r="AC566" s="25"/>
      <c r="AD566" s="27"/>
      <c r="AE566" s="27"/>
      <c r="AF566" s="27"/>
      <c r="AG566" s="25"/>
      <c r="AH566" s="25"/>
      <c r="AI566" s="25"/>
      <c r="AJ566" s="28"/>
      <c r="AK566" s="25"/>
      <c r="AL566" s="25"/>
      <c r="AM566" s="29"/>
      <c r="AN566" s="29"/>
      <c r="AO566" s="30"/>
      <c r="AP566" s="30"/>
      <c r="AQ566" s="31"/>
      <c r="AR566" s="28"/>
      <c r="AS566" s="28"/>
      <c r="AT566" t="s">
        <v>160</v>
      </c>
      <c r="AU566">
        <v>6</v>
      </c>
      <c r="AV566" t="s">
        <v>409</v>
      </c>
      <c r="AW566" t="s">
        <v>1006</v>
      </c>
      <c r="AX566" t="s">
        <v>1091</v>
      </c>
      <c r="AY566" s="20">
        <v>42011</v>
      </c>
      <c r="AZ566" s="20">
        <v>42011</v>
      </c>
      <c r="BA566" t="s">
        <v>408</v>
      </c>
      <c r="BB566" s="22">
        <v>42316</v>
      </c>
      <c r="BC566" s="18" t="s">
        <v>163</v>
      </c>
      <c r="BD566" t="s">
        <v>161</v>
      </c>
      <c r="BE566">
        <v>36</v>
      </c>
      <c r="BF566">
        <v>22</v>
      </c>
      <c r="BG566">
        <v>9.14</v>
      </c>
      <c r="BH566">
        <v>2.68</v>
      </c>
      <c r="BI566">
        <v>0.52</v>
      </c>
      <c r="BJ566">
        <v>0.26300000000000001</v>
      </c>
      <c r="BK566">
        <v>7.4999999999999997E-2</v>
      </c>
      <c r="BL566">
        <v>10.5</v>
      </c>
      <c r="BM566">
        <f t="shared" si="44"/>
        <v>77.810650887573956</v>
      </c>
      <c r="BN566">
        <v>0.32200000000000001</v>
      </c>
      <c r="BO566">
        <v>17</v>
      </c>
      <c r="BP566">
        <f t="shared" si="43"/>
        <v>2439.694473450129</v>
      </c>
      <c r="BQ566">
        <f t="shared" si="42"/>
        <v>4874.666666666667</v>
      </c>
      <c r="BR566">
        <f t="shared" si="45"/>
        <v>2.4396944734501291</v>
      </c>
      <c r="BS566">
        <f t="shared" si="45"/>
        <v>4.8746666666666671</v>
      </c>
      <c r="BT566">
        <f t="shared" si="46"/>
        <v>7.3143611401167963</v>
      </c>
      <c r="BU566">
        <v>1.487090367428004</v>
      </c>
      <c r="BV566">
        <v>0.26802257044534061</v>
      </c>
      <c r="BW566">
        <v>3.082678161100405</v>
      </c>
      <c r="BX566">
        <v>0.39194012015697099</v>
      </c>
      <c r="BY566">
        <v>0.16759376926086217</v>
      </c>
      <c r="BZ566">
        <v>0.12997341800295129</v>
      </c>
      <c r="CA566">
        <v>2.8399611887954426</v>
      </c>
      <c r="CB566">
        <v>181.69534865291635</v>
      </c>
      <c r="CC566">
        <v>25.867870051558658</v>
      </c>
      <c r="CD566">
        <v>10.364000304907625</v>
      </c>
      <c r="CE566">
        <v>2.3633719345819766</v>
      </c>
      <c r="CF566" s="25">
        <v>0.43581871345029238</v>
      </c>
      <c r="CG566" s="25">
        <v>0.14834307992202728</v>
      </c>
      <c r="CH566" s="25">
        <v>0.6786043767902552</v>
      </c>
      <c r="CI566" s="25">
        <v>0.35456981938232546</v>
      </c>
      <c r="CJ566" s="25">
        <v>0.15642726862792486</v>
      </c>
      <c r="CK566" s="25">
        <v>13.973428641605746</v>
      </c>
      <c r="CL566" s="25">
        <v>43.583751109568823</v>
      </c>
      <c r="CM566" s="25">
        <v>3.780772403570829</v>
      </c>
      <c r="CN566" s="25">
        <v>132.20029266516352</v>
      </c>
      <c r="CO566" s="25">
        <v>15.163985421190251</v>
      </c>
      <c r="CP566" s="25">
        <v>0.85176125244618395</v>
      </c>
      <c r="CQ566" s="25">
        <v>0.31756360078277884</v>
      </c>
      <c r="CR566" s="25">
        <v>0.39297740119614266</v>
      </c>
      <c r="CS566" s="25">
        <v>0.13375643435952783</v>
      </c>
      <c r="CT566" s="25">
        <v>9.8673722619930751E-2</v>
      </c>
      <c r="CU566" s="25">
        <v>7.7795651091216831</v>
      </c>
      <c r="CV566" s="25">
        <v>5.6061947052379493</v>
      </c>
      <c r="CW566" s="25">
        <v>1.7826761680791781</v>
      </c>
      <c r="CX566" s="25">
        <v>66.261649114005166</v>
      </c>
      <c r="CY566" s="25">
        <v>23.562204575295109</v>
      </c>
    </row>
    <row r="567" spans="1:103">
      <c r="A567" t="s">
        <v>177</v>
      </c>
      <c r="B567" t="s">
        <v>1090</v>
      </c>
      <c r="C567" t="s">
        <v>166</v>
      </c>
      <c r="D567" t="s">
        <v>176</v>
      </c>
      <c r="E567" t="s">
        <v>960</v>
      </c>
      <c r="F567" t="s">
        <v>231</v>
      </c>
      <c r="G567" t="s">
        <v>325</v>
      </c>
      <c r="H567">
        <v>11.68229</v>
      </c>
      <c r="I567">
        <v>8.5457999999999998</v>
      </c>
      <c r="J567">
        <v>495</v>
      </c>
      <c r="K567" t="s">
        <v>154</v>
      </c>
      <c r="L567" s="18">
        <v>2.5</v>
      </c>
      <c r="M567" t="s">
        <v>381</v>
      </c>
      <c r="N567" t="s">
        <v>345</v>
      </c>
      <c r="O567">
        <v>500</v>
      </c>
      <c r="P567" t="s">
        <v>159</v>
      </c>
      <c r="Q567">
        <v>400</v>
      </c>
      <c r="R567">
        <v>19000</v>
      </c>
      <c r="S567" t="s">
        <v>337</v>
      </c>
      <c r="T567">
        <v>14500</v>
      </c>
      <c r="U567" t="s">
        <v>334</v>
      </c>
      <c r="V567">
        <v>12800</v>
      </c>
      <c r="W567">
        <v>2015</v>
      </c>
      <c r="X567">
        <v>1</v>
      </c>
      <c r="Y567" s="20">
        <v>42011</v>
      </c>
      <c r="Z567" s="24">
        <v>5.4</v>
      </c>
      <c r="AA567" s="32">
        <v>0.68093305330895948</v>
      </c>
      <c r="AB567" s="26">
        <v>3.013681974975467E-2</v>
      </c>
      <c r="AC567" s="25">
        <v>5.5393800000000004</v>
      </c>
      <c r="AD567" s="27">
        <v>64.400000000000006</v>
      </c>
      <c r="AE567" s="27">
        <v>22</v>
      </c>
      <c r="AF567" s="27">
        <v>13.600000000000001</v>
      </c>
      <c r="AG567" s="25">
        <v>1.3130083002280839</v>
      </c>
      <c r="AH567" s="25">
        <v>0.26212861157109452</v>
      </c>
      <c r="AI567" s="25">
        <v>0.28374035599704922</v>
      </c>
      <c r="AJ567" s="28">
        <v>5.2350803063769144E-2</v>
      </c>
      <c r="AK567" s="25">
        <v>0</v>
      </c>
      <c r="AL567" s="25">
        <f t="shared" si="32"/>
        <v>1.9112280708599969</v>
      </c>
      <c r="AM567" s="29">
        <v>3.2847719585688924</v>
      </c>
      <c r="AN567" s="29">
        <v>1.6290387995133151</v>
      </c>
      <c r="AO567" s="30">
        <v>7.489699430274249</v>
      </c>
      <c r="AP567" s="30">
        <v>263.68121249625909</v>
      </c>
      <c r="AQ567" s="31">
        <v>1.6598440774420782</v>
      </c>
      <c r="AR567" s="28">
        <v>5.7461200000000004E-3</v>
      </c>
      <c r="AS567" s="28">
        <v>4.7317499999999999</v>
      </c>
      <c r="AT567" t="s">
        <v>155</v>
      </c>
      <c r="AU567">
        <v>1</v>
      </c>
      <c r="AV567" t="s">
        <v>409</v>
      </c>
      <c r="AW567" t="s">
        <v>1006</v>
      </c>
      <c r="AX567" t="s">
        <v>1091</v>
      </c>
      <c r="AY567" s="20">
        <v>42011</v>
      </c>
      <c r="AZ567" s="20">
        <v>42011</v>
      </c>
      <c r="BA567" t="s">
        <v>408</v>
      </c>
      <c r="BB567" s="22">
        <v>42316</v>
      </c>
      <c r="BC567" s="18" t="s">
        <v>163</v>
      </c>
      <c r="BD567" t="s">
        <v>161</v>
      </c>
      <c r="BE567">
        <v>25</v>
      </c>
      <c r="BF567">
        <v>17</v>
      </c>
      <c r="BG567">
        <v>0.78</v>
      </c>
      <c r="BH567">
        <v>0.42</v>
      </c>
      <c r="BI567">
        <v>0.12</v>
      </c>
      <c r="BJ567">
        <v>4.1000000000000002E-2</v>
      </c>
      <c r="BK567">
        <v>1.6E-2</v>
      </c>
      <c r="BL567">
        <v>2.5</v>
      </c>
      <c r="BM567">
        <f t="shared" si="44"/>
        <v>71.929824561403507</v>
      </c>
      <c r="BN567">
        <v>0.57999999999999996</v>
      </c>
      <c r="BO567">
        <v>12</v>
      </c>
      <c r="BP567">
        <f t="shared" si="43"/>
        <v>385.03611971104226</v>
      </c>
      <c r="BQ567">
        <f t="shared" si="42"/>
        <v>416</v>
      </c>
      <c r="BR567">
        <f t="shared" si="45"/>
        <v>0.38503611971104224</v>
      </c>
      <c r="BS567">
        <f t="shared" si="45"/>
        <v>0.41599999999999998</v>
      </c>
      <c r="BT567">
        <f t="shared" si="46"/>
        <v>0.80103611971104227</v>
      </c>
      <c r="BU567">
        <v>1.0043310875842155</v>
      </c>
      <c r="BV567">
        <v>0.26673448101472025</v>
      </c>
      <c r="BW567">
        <v>1.8346897582811235</v>
      </c>
      <c r="BX567">
        <v>0.21384954333046696</v>
      </c>
      <c r="BY567">
        <v>0.15303350743770944</v>
      </c>
      <c r="BZ567">
        <v>9.4541806043106316E-2</v>
      </c>
      <c r="CA567">
        <v>3.0590270523775098</v>
      </c>
      <c r="CB567">
        <v>114.07363897290534</v>
      </c>
      <c r="CC567">
        <v>22.36629998093586</v>
      </c>
      <c r="CD567">
        <v>11.885522209575726</v>
      </c>
      <c r="CE567">
        <v>2.0123461630699699</v>
      </c>
      <c r="CF567" s="25"/>
      <c r="CG567" s="25"/>
      <c r="CH567" s="25"/>
      <c r="CI567" s="25"/>
      <c r="CJ567" s="25"/>
      <c r="CK567" s="25"/>
      <c r="CL567" s="25"/>
      <c r="CM567" s="25"/>
      <c r="CN567" s="25"/>
      <c r="CO567" s="25"/>
      <c r="CP567" s="25">
        <v>0.98267326732673277</v>
      </c>
      <c r="CQ567" s="25">
        <v>0.36519801980198019</v>
      </c>
      <c r="CR567" s="25">
        <v>0.36060541089987963</v>
      </c>
      <c r="CS567" s="25">
        <v>0.13525784870324142</v>
      </c>
      <c r="CT567" s="25">
        <v>7.0814587715238242E-2</v>
      </c>
      <c r="CU567" s="25">
        <v>8.7445124277074999</v>
      </c>
      <c r="CV567" s="25">
        <v>5.5676452328050745</v>
      </c>
      <c r="CW567" s="25">
        <v>2.6986707136458685</v>
      </c>
      <c r="CX567" s="25">
        <v>37.413877788897153</v>
      </c>
      <c r="CY567" s="25">
        <v>25.615750393647964</v>
      </c>
    </row>
    <row r="568" spans="1:103">
      <c r="A568" t="s">
        <v>177</v>
      </c>
      <c r="B568" t="s">
        <v>1090</v>
      </c>
      <c r="C568" t="s">
        <v>166</v>
      </c>
      <c r="D568" t="s">
        <v>176</v>
      </c>
      <c r="E568" t="s">
        <v>960</v>
      </c>
      <c r="F568" t="s">
        <v>231</v>
      </c>
      <c r="G568" t="s">
        <v>325</v>
      </c>
      <c r="H568">
        <v>11.68229</v>
      </c>
      <c r="I568">
        <v>8.5457999999999998</v>
      </c>
      <c r="J568">
        <v>495</v>
      </c>
      <c r="K568" t="s">
        <v>154</v>
      </c>
      <c r="L568" s="18">
        <v>2.5</v>
      </c>
      <c r="M568" t="s">
        <v>381</v>
      </c>
      <c r="N568" t="s">
        <v>345</v>
      </c>
      <c r="O568">
        <v>500</v>
      </c>
      <c r="P568" t="s">
        <v>159</v>
      </c>
      <c r="Q568">
        <v>400</v>
      </c>
      <c r="R568">
        <v>19000</v>
      </c>
      <c r="S568" t="s">
        <v>337</v>
      </c>
      <c r="T568">
        <v>14500</v>
      </c>
      <c r="U568" t="s">
        <v>334</v>
      </c>
      <c r="V568">
        <v>12800</v>
      </c>
      <c r="W568">
        <v>2015</v>
      </c>
      <c r="X568">
        <v>1</v>
      </c>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t="s">
        <v>156</v>
      </c>
      <c r="AU568">
        <v>2</v>
      </c>
      <c r="AV568" t="s">
        <v>409</v>
      </c>
      <c r="AW568" t="s">
        <v>1006</v>
      </c>
      <c r="AX568" t="s">
        <v>1091</v>
      </c>
      <c r="AY568" s="20">
        <v>42011</v>
      </c>
      <c r="AZ568" s="20">
        <v>42011</v>
      </c>
      <c r="BA568" t="s">
        <v>408</v>
      </c>
      <c r="BB568" s="22">
        <v>42316</v>
      </c>
      <c r="BC568" s="18" t="s">
        <v>163</v>
      </c>
      <c r="BD568" t="s">
        <v>161</v>
      </c>
      <c r="BE568">
        <v>20</v>
      </c>
      <c r="BF568">
        <v>12</v>
      </c>
      <c r="BG568">
        <v>0.48</v>
      </c>
      <c r="BH568">
        <v>0.3</v>
      </c>
      <c r="BI568">
        <v>0.18</v>
      </c>
      <c r="BJ568">
        <v>8.5999999999999993E-2</v>
      </c>
      <c r="BK568">
        <v>1.4E-2</v>
      </c>
      <c r="BL568">
        <v>7</v>
      </c>
      <c r="BM568">
        <f t="shared" si="44"/>
        <v>86</v>
      </c>
      <c r="BN568">
        <v>0.6</v>
      </c>
      <c r="BO568">
        <v>0</v>
      </c>
      <c r="BP568">
        <f t="shared" si="43"/>
        <v>313.64705882352939</v>
      </c>
      <c r="BQ568">
        <f t="shared" si="42"/>
        <v>256</v>
      </c>
      <c r="BR568">
        <f t="shared" si="45"/>
        <v>0.31364705882352939</v>
      </c>
      <c r="BS568">
        <f t="shared" si="45"/>
        <v>0.25600000000000001</v>
      </c>
      <c r="BT568">
        <f t="shared" si="46"/>
        <v>0.5696470588235294</v>
      </c>
      <c r="BU568">
        <v>1.2697628458498025</v>
      </c>
      <c r="BV568">
        <v>0.37125758052614133</v>
      </c>
      <c r="BW568">
        <v>1.8865172701727677</v>
      </c>
      <c r="BX568">
        <v>0.29153984716427506</v>
      </c>
      <c r="BY568">
        <v>0.13523836683398777</v>
      </c>
      <c r="BZ568">
        <v>0.11125497961223987</v>
      </c>
      <c r="CA568">
        <v>3.5851968619231438</v>
      </c>
      <c r="CB568">
        <v>96.008933865611084</v>
      </c>
      <c r="CC568">
        <v>28.290003079432779</v>
      </c>
      <c r="CD568">
        <v>21.973618350552695</v>
      </c>
      <c r="CE568">
        <v>2.3702946654047969</v>
      </c>
      <c r="CF568" s="25">
        <v>0.67745098039215701</v>
      </c>
      <c r="CG568" s="25">
        <v>0.39098039215686281</v>
      </c>
      <c r="CH568" s="25">
        <v>0.78397156863002337</v>
      </c>
      <c r="CI568" s="25">
        <v>0.38538420073925794</v>
      </c>
      <c r="CJ568" s="25">
        <v>0.16700407633150291</v>
      </c>
      <c r="CK568" s="25">
        <v>12.631893657945216</v>
      </c>
      <c r="CL568" s="25">
        <v>50.929444725446089</v>
      </c>
      <c r="CM568" s="25">
        <v>3.9196885693425481</v>
      </c>
      <c r="CN568" s="25">
        <v>107.0716847991411</v>
      </c>
      <c r="CO568" s="25">
        <v>18.322735945211221</v>
      </c>
      <c r="CP568" s="25"/>
      <c r="CQ568" s="25"/>
      <c r="CR568" s="25"/>
      <c r="CS568" s="25"/>
      <c r="CT568" s="25"/>
      <c r="CU568" s="25"/>
      <c r="CV568" s="25"/>
      <c r="CW568" s="25"/>
      <c r="CX568" s="25"/>
      <c r="CY568" s="25"/>
    </row>
    <row r="569" spans="1:103">
      <c r="A569" t="s">
        <v>177</v>
      </c>
      <c r="B569" t="s">
        <v>1090</v>
      </c>
      <c r="C569" t="s">
        <v>166</v>
      </c>
      <c r="D569" t="s">
        <v>176</v>
      </c>
      <c r="E569" t="s">
        <v>960</v>
      </c>
      <c r="F569" t="s">
        <v>231</v>
      </c>
      <c r="G569" t="s">
        <v>325</v>
      </c>
      <c r="H569">
        <v>11.68229</v>
      </c>
      <c r="I569">
        <v>8.5457999999999998</v>
      </c>
      <c r="J569">
        <v>495</v>
      </c>
      <c r="K569" t="s">
        <v>154</v>
      </c>
      <c r="L569" s="18">
        <v>2.5</v>
      </c>
      <c r="M569" t="s">
        <v>381</v>
      </c>
      <c r="N569" t="s">
        <v>345</v>
      </c>
      <c r="O569">
        <v>500</v>
      </c>
      <c r="P569" t="s">
        <v>159</v>
      </c>
      <c r="Q569">
        <v>400</v>
      </c>
      <c r="R569">
        <v>19000</v>
      </c>
      <c r="S569" t="s">
        <v>337</v>
      </c>
      <c r="T569">
        <v>14500</v>
      </c>
      <c r="U569" t="s">
        <v>334</v>
      </c>
      <c r="V569">
        <v>12800</v>
      </c>
      <c r="W569">
        <v>2015</v>
      </c>
      <c r="X569">
        <v>1</v>
      </c>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t="s">
        <v>157</v>
      </c>
      <c r="AU569">
        <v>3</v>
      </c>
      <c r="AV569" t="s">
        <v>409</v>
      </c>
      <c r="AW569" t="s">
        <v>1006</v>
      </c>
      <c r="AX569" t="s">
        <v>1091</v>
      </c>
      <c r="AY569" s="20">
        <v>42011</v>
      </c>
      <c r="AZ569" s="20">
        <v>42011</v>
      </c>
      <c r="BA569" t="s">
        <v>408</v>
      </c>
      <c r="BB569" s="22">
        <v>42316</v>
      </c>
      <c r="BC569" s="18" t="s">
        <v>163</v>
      </c>
      <c r="BD569" t="s">
        <v>161</v>
      </c>
      <c r="BE569">
        <v>33</v>
      </c>
      <c r="BF569">
        <v>11</v>
      </c>
      <c r="BG569">
        <v>0.9</v>
      </c>
      <c r="BH569">
        <v>0.3</v>
      </c>
      <c r="BI569">
        <v>0.24</v>
      </c>
      <c r="BJ569">
        <v>0.104</v>
      </c>
      <c r="BK569">
        <v>2.5999999999999999E-2</v>
      </c>
      <c r="BL569">
        <v>4.8</v>
      </c>
      <c r="BM569">
        <f t="shared" si="44"/>
        <v>80</v>
      </c>
      <c r="BN569">
        <v>0.115</v>
      </c>
      <c r="BO569">
        <v>15</v>
      </c>
      <c r="BP569">
        <f t="shared" si="43"/>
        <v>298.66666666666669</v>
      </c>
      <c r="BQ569">
        <f t="shared" si="42"/>
        <v>480</v>
      </c>
      <c r="BR569">
        <f t="shared" si="45"/>
        <v>0.29866666666666669</v>
      </c>
      <c r="BS569">
        <f t="shared" si="45"/>
        <v>0.48</v>
      </c>
      <c r="BT569">
        <f t="shared" si="46"/>
        <v>0.77866666666666662</v>
      </c>
      <c r="BU569">
        <v>1.6130895091434072</v>
      </c>
      <c r="BV569">
        <v>0.57547361313937784</v>
      </c>
      <c r="BW569">
        <v>2.2280359924309563</v>
      </c>
      <c r="BX569">
        <v>0.45060824364261876</v>
      </c>
      <c r="BY569">
        <v>0.23411329078239232</v>
      </c>
      <c r="BZ569">
        <v>0.10219590021033893</v>
      </c>
      <c r="CA569">
        <v>3.8085124622092548</v>
      </c>
      <c r="CB569">
        <v>103.91101686093211</v>
      </c>
      <c r="CC569">
        <v>22.166863491955606</v>
      </c>
      <c r="CD569">
        <v>16.798207413141334</v>
      </c>
      <c r="CE569">
        <v>2.1822889480425784</v>
      </c>
      <c r="CF569" s="25">
        <v>1.3449575871819037</v>
      </c>
      <c r="CG569" s="25">
        <v>0.33953817153628651</v>
      </c>
      <c r="CH569" s="25">
        <v>0.94813105673588938</v>
      </c>
      <c r="CI569" s="25">
        <v>0.46872137051932777</v>
      </c>
      <c r="CJ569" s="25">
        <v>0.20310098743016861</v>
      </c>
      <c r="CK569" s="25">
        <v>10.173978559037185</v>
      </c>
      <c r="CL569" s="25">
        <v>38.969048657274065</v>
      </c>
      <c r="CM569" s="25">
        <v>3.8716296118959743</v>
      </c>
      <c r="CN569" s="25">
        <v>105.75888827144196</v>
      </c>
      <c r="CO569" s="25">
        <v>25.72139753577806</v>
      </c>
      <c r="CP569" s="25">
        <v>1.1503759398496243</v>
      </c>
      <c r="CQ569" s="25">
        <v>0.2876879699248121</v>
      </c>
      <c r="CR569" s="25">
        <v>0.35781137381784672</v>
      </c>
      <c r="CS569" s="25">
        <v>0.16890766734739093</v>
      </c>
      <c r="CT569" s="25">
        <v>7.5435221813018261E-2</v>
      </c>
      <c r="CU569" s="25">
        <v>9.545559297142967</v>
      </c>
      <c r="CV569" s="25">
        <v>5.431588736938731</v>
      </c>
      <c r="CW569" s="25">
        <v>3.5387664017928877</v>
      </c>
      <c r="CX569" s="25">
        <v>45.73070446611348</v>
      </c>
      <c r="CY569" s="25">
        <v>18.531072834652409</v>
      </c>
    </row>
    <row r="570" spans="1:103">
      <c r="A570" t="s">
        <v>177</v>
      </c>
      <c r="B570" t="s">
        <v>1090</v>
      </c>
      <c r="C570" t="s">
        <v>166</v>
      </c>
      <c r="D570" t="s">
        <v>176</v>
      </c>
      <c r="E570" t="s">
        <v>960</v>
      </c>
      <c r="F570" t="s">
        <v>231</v>
      </c>
      <c r="G570" t="s">
        <v>325</v>
      </c>
      <c r="H570">
        <v>11.68229</v>
      </c>
      <c r="I570">
        <v>8.5457999999999998</v>
      </c>
      <c r="J570">
        <v>495</v>
      </c>
      <c r="K570" t="s">
        <v>154</v>
      </c>
      <c r="L570" s="18">
        <v>2.5</v>
      </c>
      <c r="M570" t="s">
        <v>381</v>
      </c>
      <c r="N570" t="s">
        <v>345</v>
      </c>
      <c r="O570">
        <v>500</v>
      </c>
      <c r="P570" t="s">
        <v>159</v>
      </c>
      <c r="Q570">
        <v>400</v>
      </c>
      <c r="R570">
        <v>19000</v>
      </c>
      <c r="S570" t="s">
        <v>337</v>
      </c>
      <c r="T570">
        <v>14500</v>
      </c>
      <c r="U570" t="s">
        <v>334</v>
      </c>
      <c r="V570">
        <v>12800</v>
      </c>
      <c r="W570">
        <v>2015</v>
      </c>
      <c r="X570">
        <v>1</v>
      </c>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t="s">
        <v>158</v>
      </c>
      <c r="AU570">
        <v>4</v>
      </c>
      <c r="AV570" t="s">
        <v>409</v>
      </c>
      <c r="AW570" t="s">
        <v>1006</v>
      </c>
      <c r="AX570" t="s">
        <v>1091</v>
      </c>
      <c r="AY570" s="20">
        <v>42011</v>
      </c>
      <c r="AZ570" s="20">
        <v>42011</v>
      </c>
      <c r="BA570" t="s">
        <v>408</v>
      </c>
      <c r="BB570" s="22">
        <v>42316</v>
      </c>
      <c r="BC570" s="18" t="s">
        <v>163</v>
      </c>
      <c r="BD570" t="s">
        <v>161</v>
      </c>
      <c r="BE570">
        <v>32</v>
      </c>
      <c r="BF570">
        <v>14</v>
      </c>
      <c r="BG570">
        <v>1.2</v>
      </c>
      <c r="BH570">
        <v>0.72</v>
      </c>
      <c r="BI570">
        <v>0.18</v>
      </c>
      <c r="BJ570">
        <v>0.11600000000000001</v>
      </c>
      <c r="BK570">
        <v>3.5999999999999997E-2</v>
      </c>
      <c r="BL570">
        <v>6.2</v>
      </c>
      <c r="BM570">
        <f t="shared" si="44"/>
        <v>76.31578947368422</v>
      </c>
      <c r="BN570">
        <v>7.9000000000000001E-2</v>
      </c>
      <c r="BO570">
        <v>18</v>
      </c>
      <c r="BP570">
        <f t="shared" si="43"/>
        <v>673.73374613003102</v>
      </c>
      <c r="BQ570">
        <f t="shared" si="42"/>
        <v>639.99999999999989</v>
      </c>
      <c r="BR570">
        <f t="shared" si="45"/>
        <v>0.67373374613003101</v>
      </c>
      <c r="BS570">
        <f t="shared" si="45"/>
        <v>0.6399999999999999</v>
      </c>
      <c r="BT570">
        <f t="shared" si="46"/>
        <v>1.3137337461300309</v>
      </c>
      <c r="BU570">
        <v>1.5306122448979591</v>
      </c>
      <c r="BV570">
        <v>0.50037012111628987</v>
      </c>
      <c r="BW570">
        <v>1.3229028391869968</v>
      </c>
      <c r="BX570">
        <v>0.47183472889383032</v>
      </c>
      <c r="BY570">
        <v>0.28640960022161982</v>
      </c>
      <c r="BZ570">
        <v>8.8552142268550321E-2</v>
      </c>
      <c r="CA570">
        <v>3.4591343688049143</v>
      </c>
      <c r="CB570">
        <v>96.842225002890089</v>
      </c>
      <c r="CC570">
        <v>61.245315964671718</v>
      </c>
      <c r="CD570">
        <v>9.1724086317512423</v>
      </c>
      <c r="CE570">
        <v>1.8819999085327672</v>
      </c>
      <c r="CF570" s="25">
        <v>1.0310502283105023</v>
      </c>
      <c r="CG570" s="25">
        <v>0.20315068493150687</v>
      </c>
      <c r="CH570" s="25">
        <v>0.90605372803176032</v>
      </c>
      <c r="CI570" s="25">
        <v>0.32735565807860717</v>
      </c>
      <c r="CJ570" s="25">
        <v>0.15511168797322264</v>
      </c>
      <c r="CK570" s="25">
        <v>5.5145255064728511</v>
      </c>
      <c r="CL570" s="25">
        <v>38.892750960441418</v>
      </c>
      <c r="CM570" s="25">
        <v>3.8640493287596138</v>
      </c>
      <c r="CN570" s="25">
        <v>135.11219338466051</v>
      </c>
      <c r="CO570" s="25">
        <v>15.49799391064378</v>
      </c>
      <c r="CP570" s="25">
        <v>1.3782862706913341</v>
      </c>
      <c r="CQ570" s="25">
        <v>0.38222979552093483</v>
      </c>
      <c r="CR570" s="25">
        <v>0.33347856694955635</v>
      </c>
      <c r="CS570" s="25">
        <v>9.8810771297083114E-2</v>
      </c>
      <c r="CT570" s="25">
        <v>6.5926524491305857E-2</v>
      </c>
      <c r="CU570" s="25">
        <v>7.7496437048558304</v>
      </c>
      <c r="CV570" s="25">
        <v>5.526926228177051</v>
      </c>
      <c r="CW570" s="25">
        <v>2.678933970250116</v>
      </c>
      <c r="CX570" s="25">
        <v>46.533388698575735</v>
      </c>
      <c r="CY570" s="25">
        <v>16.682989035013648</v>
      </c>
    </row>
    <row r="571" spans="1:103">
      <c r="A571" t="s">
        <v>177</v>
      </c>
      <c r="B571" t="s">
        <v>1090</v>
      </c>
      <c r="C571" t="s">
        <v>166</v>
      </c>
      <c r="D571" t="s">
        <v>176</v>
      </c>
      <c r="E571" t="s">
        <v>960</v>
      </c>
      <c r="F571" t="s">
        <v>231</v>
      </c>
      <c r="G571" t="s">
        <v>325</v>
      </c>
      <c r="H571">
        <v>11.68229</v>
      </c>
      <c r="I571">
        <v>8.5457999999999998</v>
      </c>
      <c r="J571">
        <v>495</v>
      </c>
      <c r="K571" t="s">
        <v>154</v>
      </c>
      <c r="L571" s="18">
        <v>2.5</v>
      </c>
      <c r="M571" t="s">
        <v>381</v>
      </c>
      <c r="N571" t="s">
        <v>345</v>
      </c>
      <c r="O571">
        <v>500</v>
      </c>
      <c r="P571" t="s">
        <v>159</v>
      </c>
      <c r="Q571">
        <v>400</v>
      </c>
      <c r="R571">
        <v>19000</v>
      </c>
      <c r="S571" t="s">
        <v>337</v>
      </c>
      <c r="T571">
        <v>14500</v>
      </c>
      <c r="U571" t="s">
        <v>334</v>
      </c>
      <c r="V571">
        <v>12800</v>
      </c>
      <c r="W571">
        <v>2015</v>
      </c>
      <c r="X571">
        <v>1</v>
      </c>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t="s">
        <v>159</v>
      </c>
      <c r="AU571">
        <v>5</v>
      </c>
      <c r="AV571" t="s">
        <v>409</v>
      </c>
      <c r="AW571" t="s">
        <v>1006</v>
      </c>
      <c r="AX571" t="s">
        <v>1091</v>
      </c>
      <c r="AY571" s="20">
        <v>42011</v>
      </c>
      <c r="AZ571" s="20">
        <v>42011</v>
      </c>
      <c r="BA571" t="s">
        <v>408</v>
      </c>
      <c r="BB571" s="22">
        <v>42316</v>
      </c>
      <c r="BC571" s="18" t="s">
        <v>163</v>
      </c>
      <c r="BD571" t="s">
        <v>161</v>
      </c>
      <c r="BE571">
        <v>28</v>
      </c>
      <c r="BF571">
        <v>12</v>
      </c>
      <c r="BG571">
        <v>1.74</v>
      </c>
      <c r="BH571">
        <v>0.72</v>
      </c>
      <c r="BI571">
        <v>0.48</v>
      </c>
      <c r="BJ571">
        <v>0.34799999999999998</v>
      </c>
      <c r="BK571">
        <v>7.0000000000000007E-2</v>
      </c>
      <c r="BL571">
        <v>9.1999999999999993</v>
      </c>
      <c r="BM571">
        <f t="shared" si="44"/>
        <v>83.253588516746419</v>
      </c>
      <c r="BN571">
        <v>0.13800000000000001</v>
      </c>
      <c r="BO571">
        <v>21</v>
      </c>
      <c r="BP571">
        <f t="shared" si="43"/>
        <v>711.47537292428922</v>
      </c>
      <c r="BQ571">
        <f t="shared" si="42"/>
        <v>927.99999999999989</v>
      </c>
      <c r="BR571">
        <f t="shared" si="45"/>
        <v>0.7114753729242892</v>
      </c>
      <c r="BS571">
        <f t="shared" si="45"/>
        <v>0.92799999999999994</v>
      </c>
      <c r="BT571">
        <f t="shared" si="46"/>
        <v>1.6394753729242892</v>
      </c>
      <c r="BU571">
        <v>1.4738841405508072</v>
      </c>
      <c r="BV571">
        <v>0.40151970730045872</v>
      </c>
      <c r="BW571">
        <v>1.8216028749621753</v>
      </c>
      <c r="BX571">
        <v>0.39899176571181705</v>
      </c>
      <c r="BY571">
        <v>0.18704035060644961</v>
      </c>
      <c r="BZ571">
        <v>8.3100120866015967E-2</v>
      </c>
      <c r="CA571">
        <v>3.3505847706241476</v>
      </c>
      <c r="CB571">
        <v>119.68549477897919</v>
      </c>
      <c r="CC571">
        <v>65.815443660325116</v>
      </c>
      <c r="CD571">
        <v>12.058582179659634</v>
      </c>
      <c r="CE571">
        <v>1.469045771641289</v>
      </c>
      <c r="CF571" s="25">
        <v>0.77075098814229248</v>
      </c>
      <c r="CG571" s="25">
        <v>0.1447628458498024</v>
      </c>
      <c r="CH571" s="25">
        <v>1.0827940782551015</v>
      </c>
      <c r="CI571" s="25">
        <v>0.24040496774856282</v>
      </c>
      <c r="CJ571" s="25">
        <v>9.649732769585391E-2</v>
      </c>
      <c r="CK571" s="25">
        <v>5.0548798103842474</v>
      </c>
      <c r="CL571" s="25">
        <v>33.302429099634679</v>
      </c>
      <c r="CM571" s="25">
        <v>7.9945543822561937</v>
      </c>
      <c r="CN571" s="25">
        <v>105.70704567915205</v>
      </c>
      <c r="CO571" s="25">
        <v>10.341083838533214</v>
      </c>
      <c r="CP571" s="25">
        <v>0.98153547133138974</v>
      </c>
      <c r="CQ571" s="25">
        <v>0.29271137026239069</v>
      </c>
      <c r="CR571" s="25">
        <v>0.37398720257015788</v>
      </c>
      <c r="CS571" s="25">
        <v>0.17301306203986225</v>
      </c>
      <c r="CT571" s="25">
        <v>8.2589425156871024E-2</v>
      </c>
      <c r="CU571" s="25">
        <v>6.2054789520932987</v>
      </c>
      <c r="CV571" s="25">
        <v>9.5147422960397225</v>
      </c>
      <c r="CW571" s="25">
        <v>2.6390459044106569</v>
      </c>
      <c r="CX571" s="25">
        <v>36.587250325741884</v>
      </c>
      <c r="CY571" s="25">
        <v>16.434587180986071</v>
      </c>
    </row>
    <row r="572" spans="1:103">
      <c r="A572" t="s">
        <v>177</v>
      </c>
      <c r="B572" t="s">
        <v>1090</v>
      </c>
      <c r="C572" t="s">
        <v>166</v>
      </c>
      <c r="D572" t="s">
        <v>176</v>
      </c>
      <c r="E572" t="s">
        <v>960</v>
      </c>
      <c r="F572" t="s">
        <v>231</v>
      </c>
      <c r="G572" t="s">
        <v>325</v>
      </c>
      <c r="H572">
        <v>11.68229</v>
      </c>
      <c r="I572">
        <v>8.5457999999999998</v>
      </c>
      <c r="J572">
        <v>495</v>
      </c>
      <c r="K572" t="s">
        <v>154</v>
      </c>
      <c r="L572" s="18">
        <v>2.5</v>
      </c>
      <c r="M572" t="s">
        <v>381</v>
      </c>
      <c r="N572" t="s">
        <v>345</v>
      </c>
      <c r="O572">
        <v>500</v>
      </c>
      <c r="P572" t="s">
        <v>159</v>
      </c>
      <c r="Q572">
        <v>400</v>
      </c>
      <c r="R572">
        <v>19000</v>
      </c>
      <c r="S572" t="s">
        <v>337</v>
      </c>
      <c r="T572">
        <v>14500</v>
      </c>
      <c r="U572" t="s">
        <v>334</v>
      </c>
      <c r="V572">
        <v>12800</v>
      </c>
      <c r="W572">
        <v>2015</v>
      </c>
      <c r="X572">
        <v>1</v>
      </c>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t="s">
        <v>160</v>
      </c>
      <c r="AU572">
        <v>6</v>
      </c>
      <c r="AV572" t="s">
        <v>409</v>
      </c>
      <c r="AW572" t="s">
        <v>1006</v>
      </c>
      <c r="AX572" t="s">
        <v>1091</v>
      </c>
      <c r="AY572" s="20">
        <v>42011</v>
      </c>
      <c r="AZ572" s="20">
        <v>42011</v>
      </c>
      <c r="BA572" t="s">
        <v>408</v>
      </c>
      <c r="BB572" s="22">
        <v>42316</v>
      </c>
      <c r="BC572" s="18" t="s">
        <v>163</v>
      </c>
      <c r="BD572" t="s">
        <v>161</v>
      </c>
      <c r="BE572">
        <v>24</v>
      </c>
      <c r="BF572">
        <v>12</v>
      </c>
      <c r="BG572">
        <v>2.14</v>
      </c>
      <c r="BH572">
        <v>0.66</v>
      </c>
      <c r="BI572">
        <v>0.64</v>
      </c>
      <c r="BJ572">
        <v>0.26700000000000002</v>
      </c>
      <c r="BK572">
        <v>6.5000000000000002E-2</v>
      </c>
      <c r="BL572">
        <v>10.199999999999999</v>
      </c>
      <c r="BM572">
        <f t="shared" si="44"/>
        <v>80.421686746987959</v>
      </c>
      <c r="BN572">
        <v>0.17699999999999999</v>
      </c>
      <c r="BO572">
        <v>20</v>
      </c>
      <c r="BP572">
        <f t="shared" si="43"/>
        <v>623.06307583274281</v>
      </c>
      <c r="BQ572">
        <f t="shared" si="42"/>
        <v>1141.3333333333335</v>
      </c>
      <c r="BR572">
        <f t="shared" si="45"/>
        <v>0.62306307583274279</v>
      </c>
      <c r="BS572">
        <f t="shared" si="45"/>
        <v>1.1413333333333335</v>
      </c>
      <c r="BT572">
        <f t="shared" si="46"/>
        <v>1.7643964091660762</v>
      </c>
      <c r="BU572">
        <v>1.3465391621129328</v>
      </c>
      <c r="BV572">
        <v>0.35457700752423749</v>
      </c>
      <c r="BW572">
        <v>1.8175269689078271</v>
      </c>
      <c r="BX572">
        <v>0.471827454646293</v>
      </c>
      <c r="BY572">
        <v>0.2242550754646869</v>
      </c>
      <c r="BZ572">
        <v>0.10486051829829753</v>
      </c>
      <c r="CA572">
        <v>1.8787481483814892</v>
      </c>
      <c r="CB572">
        <v>106.74494653394284</v>
      </c>
      <c r="CC572">
        <v>60.348031134671587</v>
      </c>
      <c r="CD572">
        <v>10.872651709951096</v>
      </c>
      <c r="CE572">
        <v>9.656104107105568</v>
      </c>
      <c r="CF572" s="25">
        <v>0.72932330827067671</v>
      </c>
      <c r="CG572" s="25">
        <v>0.1413063909774436</v>
      </c>
      <c r="CH572" s="25">
        <v>0.98895418621265752</v>
      </c>
      <c r="CI572" s="25">
        <v>0.32371133081054909</v>
      </c>
      <c r="CJ572" s="25">
        <v>0.12512721791852252</v>
      </c>
      <c r="CK572" s="25">
        <v>6.3751916067455277</v>
      </c>
      <c r="CL572" s="25">
        <v>49.647580676209301</v>
      </c>
      <c r="CM572" s="25">
        <v>3.8210323226795215</v>
      </c>
      <c r="CN572" s="25">
        <v>76.395425665058326</v>
      </c>
      <c r="CO572" s="25">
        <v>7.6325310435529587</v>
      </c>
      <c r="CP572" s="25">
        <v>1.0681186283595923</v>
      </c>
      <c r="CQ572" s="25">
        <v>0.26306765523632991</v>
      </c>
      <c r="CR572" s="25">
        <v>0.30771663357595941</v>
      </c>
      <c r="CS572" s="25">
        <v>0.16948218322272218</v>
      </c>
      <c r="CT572" s="25">
        <v>6.6631278397432533E-2</v>
      </c>
      <c r="CU572" s="25">
        <v>6.9566757890100099</v>
      </c>
      <c r="CV572" s="25">
        <v>9.5376473087889764</v>
      </c>
      <c r="CW572" s="25">
        <v>1.7354700105229168</v>
      </c>
      <c r="CX572" s="25">
        <v>27.401446735580524</v>
      </c>
      <c r="CY572" s="25">
        <v>18.620293214212605</v>
      </c>
    </row>
    <row r="573" spans="1:103">
      <c r="A573" t="s">
        <v>177</v>
      </c>
      <c r="B573" t="s">
        <v>1090</v>
      </c>
      <c r="C573" t="s">
        <v>164</v>
      </c>
      <c r="D573" t="s">
        <v>165</v>
      </c>
      <c r="E573" t="s">
        <v>959</v>
      </c>
      <c r="F573" t="s">
        <v>178</v>
      </c>
      <c r="G573" t="s">
        <v>232</v>
      </c>
      <c r="H573">
        <v>10.487500000000001</v>
      </c>
      <c r="I573">
        <v>8.5458669999999994</v>
      </c>
      <c r="J573">
        <v>795</v>
      </c>
      <c r="K573" t="s">
        <v>66</v>
      </c>
      <c r="L573" s="18">
        <v>0.5</v>
      </c>
      <c r="M573" t="s">
        <v>326</v>
      </c>
      <c r="P573" t="s">
        <v>159</v>
      </c>
      <c r="Q573">
        <v>575</v>
      </c>
      <c r="R573">
        <v>3000</v>
      </c>
      <c r="W573">
        <v>2015</v>
      </c>
      <c r="X573">
        <v>1</v>
      </c>
      <c r="Y573" s="19" t="s">
        <v>385</v>
      </c>
      <c r="Z573" s="24">
        <v>5.8</v>
      </c>
      <c r="AA573" s="25">
        <v>0.86254269892111646</v>
      </c>
      <c r="AB573" s="26">
        <v>5.9426813921393047E-2</v>
      </c>
      <c r="AC573" s="25">
        <v>6.9728399999999997</v>
      </c>
      <c r="AD573" s="27">
        <v>60</v>
      </c>
      <c r="AE573" s="27">
        <v>23.200000000000003</v>
      </c>
      <c r="AF573" s="27">
        <v>16.8</v>
      </c>
      <c r="AG573" s="25">
        <v>1.6878963484720586</v>
      </c>
      <c r="AH573" s="25">
        <v>0.43607205500766827</v>
      </c>
      <c r="AI573" s="25">
        <v>0.27880120904259714</v>
      </c>
      <c r="AJ573" s="28">
        <v>4.8324756449170531E-2</v>
      </c>
      <c r="AK573" s="25">
        <v>0</v>
      </c>
      <c r="AL573" s="25">
        <f>SUM(AG573:AK573)</f>
        <v>2.4510943689714946</v>
      </c>
      <c r="AM573" s="29">
        <v>5.96952080072026</v>
      </c>
      <c r="AN573" s="29">
        <v>2.5010139245640111</v>
      </c>
      <c r="AO573" s="30">
        <v>25.961461117618423</v>
      </c>
      <c r="AP573" s="30">
        <v>263.68121249625909</v>
      </c>
      <c r="AQ573" s="31">
        <v>1.6231106736782537</v>
      </c>
      <c r="AR573" s="28">
        <v>2.1822000000000001E-2</v>
      </c>
      <c r="AS573" s="28">
        <v>7.0740499999999997</v>
      </c>
      <c r="AT573" t="s">
        <v>155</v>
      </c>
      <c r="AU573">
        <v>1</v>
      </c>
      <c r="AV573" t="s">
        <v>399</v>
      </c>
      <c r="AW573" t="s">
        <v>992</v>
      </c>
      <c r="AX573" t="s">
        <v>1091</v>
      </c>
      <c r="AY573" s="19" t="s">
        <v>385</v>
      </c>
      <c r="AZ573" s="19" t="s">
        <v>385</v>
      </c>
      <c r="BA573" s="22">
        <v>42131</v>
      </c>
      <c r="BB573" t="s">
        <v>400</v>
      </c>
      <c r="BC573" s="15">
        <v>42226</v>
      </c>
      <c r="BD573" t="s">
        <v>161</v>
      </c>
      <c r="BE573">
        <v>43</v>
      </c>
      <c r="BF573">
        <v>36</v>
      </c>
      <c r="BG573">
        <v>8.14</v>
      </c>
      <c r="BH573">
        <v>4.0599999999999996</v>
      </c>
      <c r="BI573">
        <v>0.88</v>
      </c>
      <c r="BJ573">
        <v>0.434</v>
      </c>
      <c r="BK573">
        <v>0.104</v>
      </c>
      <c r="BL573">
        <v>9.8000000000000007</v>
      </c>
      <c r="BM573" s="86">
        <f>((BJ573)/(BJ573+BK573))*100</f>
        <v>80.669144981412629</v>
      </c>
      <c r="BN573">
        <v>0.14099999999999999</v>
      </c>
      <c r="BO573">
        <v>23.2</v>
      </c>
      <c r="BP573">
        <f t="shared" si="43"/>
        <v>3861.700512670991</v>
      </c>
      <c r="BQ573">
        <f t="shared" ref="BQ573:BQ642" si="47">(BG573*0.48)*(10000/9)</f>
        <v>4341.333333333333</v>
      </c>
      <c r="BR573">
        <f>BP573/1000</f>
        <v>3.8617005126709909</v>
      </c>
      <c r="BS573">
        <f>BQ573/1000</f>
        <v>4.341333333333333</v>
      </c>
      <c r="BT573">
        <f>BR573+BS573</f>
        <v>8.2030338460043239</v>
      </c>
      <c r="BU573">
        <v>2.8038752362948962</v>
      </c>
      <c r="BV573">
        <v>0.20622479287778148</v>
      </c>
      <c r="BW573">
        <v>2.8226383733146387</v>
      </c>
      <c r="BX573">
        <v>0.51429124869312759</v>
      </c>
      <c r="BY573">
        <v>0.35798268613693451</v>
      </c>
      <c r="BZ573">
        <v>0.19337614993467211</v>
      </c>
      <c r="CA573">
        <v>7.0487589351851572</v>
      </c>
      <c r="CB573">
        <v>103.60206863568287</v>
      </c>
      <c r="CC573">
        <v>37.696739999840865</v>
      </c>
      <c r="CD573">
        <v>16.255249121852213</v>
      </c>
      <c r="CE573">
        <v>4.0695338207357272</v>
      </c>
      <c r="CF573" s="25">
        <v>0.30702979515828682</v>
      </c>
      <c r="CG573" s="25">
        <v>1.927374301675978E-2</v>
      </c>
      <c r="CH573" s="25">
        <v>1.059324833142856</v>
      </c>
      <c r="CI573" s="25">
        <v>0.25710583983819524</v>
      </c>
      <c r="CJ573" s="25">
        <v>0.10573285569761058</v>
      </c>
      <c r="CK573" s="25">
        <v>8.7552893361043118</v>
      </c>
      <c r="CL573" s="25">
        <v>44.478432217389887</v>
      </c>
      <c r="CM573" s="25">
        <v>3.858383567280494</v>
      </c>
      <c r="CN573" s="25">
        <v>50.149530694272954</v>
      </c>
      <c r="CO573" s="25">
        <v>10.31075807947593</v>
      </c>
      <c r="CP573" s="25"/>
      <c r="CQ573" s="25"/>
      <c r="CR573" s="25"/>
      <c r="CS573" s="25"/>
      <c r="CT573" s="25"/>
      <c r="CU573" s="25"/>
      <c r="CV573" s="25"/>
      <c r="CW573" s="25"/>
      <c r="CX573" s="25"/>
      <c r="CY573" s="25"/>
    </row>
    <row r="574" spans="1:103">
      <c r="A574" t="s">
        <v>177</v>
      </c>
      <c r="B574" t="s">
        <v>1090</v>
      </c>
      <c r="C574" t="s">
        <v>164</v>
      </c>
      <c r="D574" t="s">
        <v>165</v>
      </c>
      <c r="E574" t="s">
        <v>959</v>
      </c>
      <c r="F574" t="s">
        <v>178</v>
      </c>
      <c r="G574" t="s">
        <v>232</v>
      </c>
      <c r="H574">
        <v>10.487500000000001</v>
      </c>
      <c r="I574">
        <v>8.5458669999999994</v>
      </c>
      <c r="J574">
        <v>795</v>
      </c>
      <c r="K574" t="s">
        <v>66</v>
      </c>
      <c r="L574" s="18">
        <v>0.5</v>
      </c>
      <c r="M574" t="s">
        <v>326</v>
      </c>
      <c r="P574" t="s">
        <v>159</v>
      </c>
      <c r="Q574">
        <v>575</v>
      </c>
      <c r="R574">
        <v>3000</v>
      </c>
      <c r="W574">
        <v>2015</v>
      </c>
      <c r="X574">
        <v>1</v>
      </c>
      <c r="Y574" s="19" t="s">
        <v>385</v>
      </c>
      <c r="Z574" s="24">
        <v>5.8</v>
      </c>
      <c r="AA574" s="25">
        <v>0.86254269892111646</v>
      </c>
      <c r="AB574" s="26">
        <v>5.9426813921393047E-2</v>
      </c>
      <c r="AC574" s="25">
        <v>6.9728399999999997</v>
      </c>
      <c r="AD574" s="27">
        <v>60</v>
      </c>
      <c r="AE574" s="27">
        <v>23.200000000000003</v>
      </c>
      <c r="AF574" s="27">
        <v>16.8</v>
      </c>
      <c r="AG574" s="25">
        <v>1.6878963484720586</v>
      </c>
      <c r="AH574" s="25">
        <v>0.43607205500766827</v>
      </c>
      <c r="AI574" s="25">
        <v>0.27880120904259714</v>
      </c>
      <c r="AJ574" s="28">
        <v>4.8324756449170531E-2</v>
      </c>
      <c r="AK574" s="25">
        <v>0</v>
      </c>
      <c r="AL574" s="25">
        <f t="shared" ref="AL574:AL578" si="48">SUM(AG574:AK574)</f>
        <v>2.4510943689714946</v>
      </c>
      <c r="AM574" s="29">
        <v>5.96952080072026</v>
      </c>
      <c r="AN574" s="29">
        <v>2.5010139245640111</v>
      </c>
      <c r="AO574" s="30">
        <v>25.961461117618423</v>
      </c>
      <c r="AP574" s="30">
        <v>263.68121249625909</v>
      </c>
      <c r="AQ574" s="31">
        <v>1.6231106736782537</v>
      </c>
      <c r="AR574" s="28">
        <v>2.1822000000000001E-2</v>
      </c>
      <c r="AS574" s="28">
        <v>7.0740499999999997</v>
      </c>
      <c r="AT574" t="s">
        <v>156</v>
      </c>
      <c r="AU574">
        <v>2</v>
      </c>
      <c r="AV574" t="s">
        <v>399</v>
      </c>
      <c r="AW574" t="s">
        <v>992</v>
      </c>
      <c r="AX574" t="s">
        <v>1091</v>
      </c>
      <c r="AY574" s="19" t="s">
        <v>385</v>
      </c>
      <c r="AZ574" s="19" t="s">
        <v>385</v>
      </c>
      <c r="BA574" s="22">
        <v>42131</v>
      </c>
      <c r="BB574" t="s">
        <v>400</v>
      </c>
      <c r="BC574" s="15">
        <v>42226</v>
      </c>
      <c r="BD574" t="s">
        <v>161</v>
      </c>
      <c r="BE574">
        <v>49</v>
      </c>
      <c r="BF574">
        <v>49</v>
      </c>
      <c r="BG574">
        <v>14.74</v>
      </c>
      <c r="BH574">
        <v>7.68</v>
      </c>
      <c r="BI574">
        <v>0.64</v>
      </c>
      <c r="BJ574">
        <v>0.251</v>
      </c>
      <c r="BK574">
        <v>0.20599999999999999</v>
      </c>
      <c r="BL574">
        <v>10.4</v>
      </c>
      <c r="BM574" s="86">
        <f t="shared" ref="BM574:BM643" si="49">((BJ574)/(BJ574+BK574))*100</f>
        <v>54.923413566739612</v>
      </c>
      <c r="BN574">
        <v>0.3</v>
      </c>
      <c r="BO574">
        <v>24</v>
      </c>
      <c r="BP574">
        <f t="shared" si="43"/>
        <v>4940.4364354056715</v>
      </c>
      <c r="BQ574">
        <f t="shared" si="47"/>
        <v>7861.333333333333</v>
      </c>
      <c r="BR574">
        <f t="shared" ref="BR574:BS643" si="50">BP574/1000</f>
        <v>4.9404364354056716</v>
      </c>
      <c r="BS574">
        <f t="shared" si="50"/>
        <v>7.8613333333333326</v>
      </c>
      <c r="BT574">
        <f t="shared" ref="BT574:BT643" si="51">BR574+BS574</f>
        <v>12.801769768739003</v>
      </c>
      <c r="BU574">
        <v>2.8338192419825075</v>
      </c>
      <c r="BV574">
        <v>0.26543046991125158</v>
      </c>
      <c r="BW574">
        <v>2.7488369109988193</v>
      </c>
      <c r="BX574">
        <v>0.60724983814569489</v>
      </c>
      <c r="BY574">
        <v>0.35573409427923186</v>
      </c>
      <c r="BZ574">
        <v>0.17420784728830807</v>
      </c>
      <c r="CA574">
        <v>6.2130479635720759</v>
      </c>
      <c r="CB574">
        <v>97.805768714451375</v>
      </c>
      <c r="CC574">
        <v>48.702017595857022</v>
      </c>
      <c r="CD574">
        <v>10.800041004705099</v>
      </c>
      <c r="CE574">
        <v>4.8434648219542558</v>
      </c>
      <c r="CF574" s="25">
        <v>0.54151291512915134</v>
      </c>
      <c r="CG574" s="25">
        <v>7.4400369003690042E-2</v>
      </c>
      <c r="CH574" s="25">
        <v>0.86402976267766851</v>
      </c>
      <c r="CI574" s="25">
        <v>0.38500187514328643</v>
      </c>
      <c r="CJ574" s="25">
        <v>0.14110297047985329</v>
      </c>
      <c r="CK574" s="25">
        <v>8.8855763797963405</v>
      </c>
      <c r="CL574" s="25">
        <v>56.629453518347212</v>
      </c>
      <c r="CM574" s="25">
        <v>3.9157999894126445</v>
      </c>
      <c r="CN574" s="25">
        <v>136.92173168891938</v>
      </c>
      <c r="CO574" s="25">
        <v>6.4952289340846203</v>
      </c>
      <c r="CP574" s="25">
        <v>1.0295497185741087</v>
      </c>
      <c r="CQ574" s="25">
        <v>0.2373827392120075</v>
      </c>
      <c r="CR574" s="25">
        <v>0.32812171184761357</v>
      </c>
      <c r="CS574" s="25">
        <v>0.17249967016437304</v>
      </c>
      <c r="CT574" s="25">
        <v>6.2583265245461761E-2</v>
      </c>
      <c r="CU574" s="25">
        <v>8.8612789141308941</v>
      </c>
      <c r="CV574" s="25">
        <v>9.667981190997903</v>
      </c>
      <c r="CW574" s="25">
        <v>1.7591855597150308</v>
      </c>
      <c r="CX574" s="25">
        <v>27.775893055051611</v>
      </c>
      <c r="CY574" s="25">
        <v>21.058892818967379</v>
      </c>
    </row>
    <row r="575" spans="1:103">
      <c r="A575" t="s">
        <v>177</v>
      </c>
      <c r="B575" t="s">
        <v>1090</v>
      </c>
      <c r="C575" t="s">
        <v>164</v>
      </c>
      <c r="D575" t="s">
        <v>165</v>
      </c>
      <c r="E575" t="s">
        <v>959</v>
      </c>
      <c r="F575" t="s">
        <v>178</v>
      </c>
      <c r="G575" t="s">
        <v>232</v>
      </c>
      <c r="H575">
        <v>10.487500000000001</v>
      </c>
      <c r="I575">
        <v>8.5458669999999994</v>
      </c>
      <c r="J575">
        <v>795</v>
      </c>
      <c r="K575" t="s">
        <v>66</v>
      </c>
      <c r="L575" s="18">
        <v>0.5</v>
      </c>
      <c r="M575" t="s">
        <v>326</v>
      </c>
      <c r="P575" t="s">
        <v>159</v>
      </c>
      <c r="Q575">
        <v>575</v>
      </c>
      <c r="R575">
        <v>3000</v>
      </c>
      <c r="W575">
        <v>2015</v>
      </c>
      <c r="X575">
        <v>1</v>
      </c>
      <c r="Y575" s="19" t="s">
        <v>385</v>
      </c>
      <c r="Z575" s="24">
        <v>5.8</v>
      </c>
      <c r="AA575" s="25">
        <v>0.86254269892111646</v>
      </c>
      <c r="AB575" s="26">
        <v>5.9426813921393047E-2</v>
      </c>
      <c r="AC575" s="25">
        <v>6.9728399999999997</v>
      </c>
      <c r="AD575" s="27">
        <v>60</v>
      </c>
      <c r="AE575" s="27">
        <v>23.200000000000003</v>
      </c>
      <c r="AF575" s="27">
        <v>16.8</v>
      </c>
      <c r="AG575" s="25">
        <v>1.6878963484720586</v>
      </c>
      <c r="AH575" s="25">
        <v>0.43607205500766827</v>
      </c>
      <c r="AI575" s="25">
        <v>0.27880120904259714</v>
      </c>
      <c r="AJ575" s="28">
        <v>4.8324756449170531E-2</v>
      </c>
      <c r="AK575" s="25">
        <v>0</v>
      </c>
      <c r="AL575" s="25">
        <f t="shared" si="48"/>
        <v>2.4510943689714946</v>
      </c>
      <c r="AM575" s="29">
        <v>5.96952080072026</v>
      </c>
      <c r="AN575" s="29">
        <v>2.5010139245640111</v>
      </c>
      <c r="AO575" s="30">
        <v>25.961461117618423</v>
      </c>
      <c r="AP575" s="30">
        <v>263.68121249625909</v>
      </c>
      <c r="AQ575" s="31">
        <v>1.6231106736782537</v>
      </c>
      <c r="AR575" s="28">
        <v>2.1822000000000001E-2</v>
      </c>
      <c r="AS575" s="28">
        <v>7.0740499999999997</v>
      </c>
      <c r="AT575" t="s">
        <v>157</v>
      </c>
      <c r="AU575">
        <v>3</v>
      </c>
      <c r="AV575" t="s">
        <v>399</v>
      </c>
      <c r="AW575" t="s">
        <v>992</v>
      </c>
      <c r="AX575" t="s">
        <v>1091</v>
      </c>
      <c r="AY575" s="19" t="s">
        <v>385</v>
      </c>
      <c r="AZ575" s="19" t="s">
        <v>385</v>
      </c>
      <c r="BA575" s="22">
        <v>42131</v>
      </c>
      <c r="BB575" t="s">
        <v>400</v>
      </c>
      <c r="BC575" s="15">
        <v>42226</v>
      </c>
      <c r="BD575" t="s">
        <v>161</v>
      </c>
      <c r="BE575">
        <v>40</v>
      </c>
      <c r="BF575">
        <v>45</v>
      </c>
      <c r="BG575">
        <v>9.7200000000000006</v>
      </c>
      <c r="BH575">
        <v>4.26</v>
      </c>
      <c r="BI575">
        <v>0.6</v>
      </c>
      <c r="BJ575">
        <v>0.255</v>
      </c>
      <c r="BK575">
        <v>0.14000000000000001</v>
      </c>
      <c r="BL575">
        <v>9</v>
      </c>
      <c r="BM575" s="86">
        <f t="shared" si="49"/>
        <v>64.556962025316452</v>
      </c>
      <c r="BN575">
        <v>0.20699999999999999</v>
      </c>
      <c r="BO575">
        <v>20</v>
      </c>
      <c r="BP575">
        <f t="shared" si="43"/>
        <v>3271.3924050632904</v>
      </c>
      <c r="BQ575">
        <f t="shared" si="47"/>
        <v>5184</v>
      </c>
      <c r="BR575">
        <f t="shared" si="50"/>
        <v>3.2713924050632905</v>
      </c>
      <c r="BS575">
        <f t="shared" si="50"/>
        <v>5.1840000000000002</v>
      </c>
      <c r="BT575">
        <f t="shared" si="51"/>
        <v>8.4553924050632912</v>
      </c>
      <c r="BU575">
        <v>2.3956937799043065</v>
      </c>
      <c r="BV575">
        <v>0.15700518501909272</v>
      </c>
      <c r="BW575">
        <v>2.9739922202177209</v>
      </c>
      <c r="BX575">
        <v>0.43292618350598006</v>
      </c>
      <c r="BY575">
        <v>0.30613860171273266</v>
      </c>
      <c r="BZ575">
        <v>0.21688123812914309</v>
      </c>
      <c r="CA575">
        <v>7.9584427356944136</v>
      </c>
      <c r="CB575">
        <v>114.81080528695004</v>
      </c>
      <c r="CC575">
        <v>76.656191685703746</v>
      </c>
      <c r="CD575">
        <v>15.178973167939242</v>
      </c>
      <c r="CE575">
        <v>7.2954755921990966</v>
      </c>
      <c r="CF575" s="25">
        <v>0.40237868696479551</v>
      </c>
      <c r="CG575" s="25">
        <v>2.0870599429115129E-2</v>
      </c>
      <c r="CH575" s="25">
        <v>0.65716802123367324</v>
      </c>
      <c r="CI575" s="25">
        <v>0.49265996758587016</v>
      </c>
      <c r="CJ575" s="25">
        <v>0.24433330508448503</v>
      </c>
      <c r="CK575" s="25">
        <v>7.9582329240359062</v>
      </c>
      <c r="CL575" s="25">
        <v>109.08335536096928</v>
      </c>
      <c r="CM575" s="25">
        <v>3.9216357569080431</v>
      </c>
      <c r="CN575" s="25">
        <v>78.406830314958015</v>
      </c>
      <c r="CO575" s="25">
        <v>10.479786900450945</v>
      </c>
      <c r="CP575" s="25">
        <v>0.97790585975024014</v>
      </c>
      <c r="CQ575" s="25">
        <v>0.13376560999039386</v>
      </c>
      <c r="CR575" s="25">
        <v>0.48127964409369967</v>
      </c>
      <c r="CS575" s="25">
        <v>0.20652230232622526</v>
      </c>
      <c r="CT575" s="25">
        <v>8.4421915335862172E-2</v>
      </c>
      <c r="CU575" s="25">
        <v>13.185729442564146</v>
      </c>
      <c r="CV575" s="25">
        <v>5.6312596592106967</v>
      </c>
      <c r="CW575" s="25">
        <v>3.6688551815905397</v>
      </c>
      <c r="CX575" s="25">
        <v>37.841358757175662</v>
      </c>
      <c r="CY575" s="25">
        <v>23.667549752233835</v>
      </c>
    </row>
    <row r="576" spans="1:103">
      <c r="A576" t="s">
        <v>177</v>
      </c>
      <c r="B576" t="s">
        <v>1090</v>
      </c>
      <c r="C576" t="s">
        <v>164</v>
      </c>
      <c r="D576" t="s">
        <v>165</v>
      </c>
      <c r="E576" t="s">
        <v>959</v>
      </c>
      <c r="F576" t="s">
        <v>178</v>
      </c>
      <c r="G576" t="s">
        <v>232</v>
      </c>
      <c r="H576">
        <v>10.487500000000001</v>
      </c>
      <c r="I576">
        <v>8.5458669999999994</v>
      </c>
      <c r="J576">
        <v>795</v>
      </c>
      <c r="K576" t="s">
        <v>66</v>
      </c>
      <c r="L576" s="18">
        <v>0.5</v>
      </c>
      <c r="M576" t="s">
        <v>326</v>
      </c>
      <c r="P576" t="s">
        <v>159</v>
      </c>
      <c r="Q576">
        <v>575</v>
      </c>
      <c r="R576">
        <v>3000</v>
      </c>
      <c r="W576">
        <v>2015</v>
      </c>
      <c r="X576">
        <v>1</v>
      </c>
      <c r="Y576" s="19" t="s">
        <v>385</v>
      </c>
      <c r="Z576" s="24">
        <v>5.8</v>
      </c>
      <c r="AA576" s="25">
        <v>0.86254269892111646</v>
      </c>
      <c r="AB576" s="26">
        <v>5.9426813921393047E-2</v>
      </c>
      <c r="AC576" s="25">
        <v>6.9728399999999997</v>
      </c>
      <c r="AD576" s="27">
        <v>60</v>
      </c>
      <c r="AE576" s="27">
        <v>23.200000000000003</v>
      </c>
      <c r="AF576" s="27">
        <v>16.8</v>
      </c>
      <c r="AG576" s="25">
        <v>1.6878963484720586</v>
      </c>
      <c r="AH576" s="25">
        <v>0.43607205500766827</v>
      </c>
      <c r="AI576" s="25">
        <v>0.27880120904259714</v>
      </c>
      <c r="AJ576" s="28">
        <v>4.8324756449170531E-2</v>
      </c>
      <c r="AK576" s="25">
        <v>0</v>
      </c>
      <c r="AL576" s="25">
        <f t="shared" si="48"/>
        <v>2.4510943689714946</v>
      </c>
      <c r="AM576" s="29">
        <v>5.96952080072026</v>
      </c>
      <c r="AN576" s="29">
        <v>2.5010139245640111</v>
      </c>
      <c r="AO576" s="30">
        <v>25.961461117618423</v>
      </c>
      <c r="AP576" s="30">
        <v>263.68121249625909</v>
      </c>
      <c r="AQ576" s="31">
        <v>1.6231106736782537</v>
      </c>
      <c r="AR576" s="28">
        <v>2.1822000000000001E-2</v>
      </c>
      <c r="AS576" s="28">
        <v>7.0740499999999997</v>
      </c>
      <c r="AT576" t="s">
        <v>158</v>
      </c>
      <c r="AU576">
        <v>4</v>
      </c>
      <c r="AV576" t="s">
        <v>399</v>
      </c>
      <c r="AW576" t="s">
        <v>992</v>
      </c>
      <c r="AX576" t="s">
        <v>1091</v>
      </c>
      <c r="AY576" s="19" t="s">
        <v>385</v>
      </c>
      <c r="AZ576" s="19" t="s">
        <v>385</v>
      </c>
      <c r="BA576" s="22">
        <v>42131</v>
      </c>
      <c r="BB576" t="s">
        <v>400</v>
      </c>
      <c r="BC576" s="15">
        <v>42226</v>
      </c>
      <c r="BD576" t="s">
        <v>161</v>
      </c>
      <c r="BE576">
        <v>40</v>
      </c>
      <c r="BF576">
        <v>40</v>
      </c>
      <c r="BG576">
        <v>13.28</v>
      </c>
      <c r="BH576">
        <v>5.54</v>
      </c>
      <c r="BI576">
        <v>0.7</v>
      </c>
      <c r="BJ576">
        <v>0.312</v>
      </c>
      <c r="BK576">
        <v>5.8000000000000003E-2</v>
      </c>
      <c r="BL576">
        <v>9.4</v>
      </c>
      <c r="BM576" s="86">
        <f t="shared" si="49"/>
        <v>84.324324324324323</v>
      </c>
      <c r="BN576">
        <v>0.127</v>
      </c>
      <c r="BO576">
        <v>21</v>
      </c>
      <c r="BP576">
        <f t="shared" si="43"/>
        <v>5532.6015898251198</v>
      </c>
      <c r="BQ576">
        <f t="shared" si="47"/>
        <v>7082.6666666666661</v>
      </c>
      <c r="BR576">
        <f t="shared" si="50"/>
        <v>5.53260158982512</v>
      </c>
      <c r="BS576">
        <f t="shared" si="50"/>
        <v>7.0826666666666664</v>
      </c>
      <c r="BT576">
        <f t="shared" si="51"/>
        <v>12.615268256491786</v>
      </c>
      <c r="BU576">
        <v>2.9242125984251972</v>
      </c>
      <c r="BV576">
        <v>0.2367442132567803</v>
      </c>
      <c r="BW576">
        <v>1.895751365499176</v>
      </c>
      <c r="BX576">
        <v>0.64324954254672839</v>
      </c>
      <c r="BY576">
        <v>0.42927536443109277</v>
      </c>
      <c r="BZ576">
        <v>0.20418513686565182</v>
      </c>
      <c r="CA576">
        <v>8.7595446078888202</v>
      </c>
      <c r="CB576">
        <v>130.71299095404061</v>
      </c>
      <c r="CC576">
        <v>95.947184912976084</v>
      </c>
      <c r="CD576">
        <v>12.435003333152617</v>
      </c>
      <c r="CE576">
        <v>2.8936791523749683</v>
      </c>
      <c r="CF576" s="25">
        <v>0.49811320754716981</v>
      </c>
      <c r="CG576" s="25">
        <v>2.74622641509434E-2</v>
      </c>
      <c r="CH576" s="25">
        <v>0.794641734086178</v>
      </c>
      <c r="CI576" s="25">
        <v>0.44102266236898857</v>
      </c>
      <c r="CJ576" s="25">
        <v>0.19048045956619691</v>
      </c>
      <c r="CK576" s="25">
        <v>15.487783884941178</v>
      </c>
      <c r="CL576" s="25">
        <v>80.228421813101022</v>
      </c>
      <c r="CM576" s="25">
        <v>8.1381691316380405</v>
      </c>
      <c r="CN576" s="25">
        <v>107.60597464344818</v>
      </c>
      <c r="CO576" s="25">
        <v>9.1995769972445771</v>
      </c>
      <c r="CP576" s="25">
        <v>1.2172284644194755</v>
      </c>
      <c r="CQ576" s="25">
        <v>0.20374531835205997</v>
      </c>
      <c r="CR576" s="25">
        <v>0.47672796482652885</v>
      </c>
      <c r="CS576" s="25">
        <v>0.16712713611517119</v>
      </c>
      <c r="CT576" s="25">
        <v>8.6239318626920788E-2</v>
      </c>
      <c r="CU576" s="25">
        <v>11.158221703363862</v>
      </c>
      <c r="CV576" s="25">
        <v>9.6916308514455487</v>
      </c>
      <c r="CW576" s="25">
        <v>3.6132120746290397</v>
      </c>
      <c r="CX576" s="25">
        <v>46.692749618776332</v>
      </c>
      <c r="CY576" s="25">
        <v>21.110406744649787</v>
      </c>
    </row>
    <row r="577" spans="1:103">
      <c r="A577" t="s">
        <v>177</v>
      </c>
      <c r="B577" t="s">
        <v>1090</v>
      </c>
      <c r="C577" t="s">
        <v>164</v>
      </c>
      <c r="D577" t="s">
        <v>165</v>
      </c>
      <c r="E577" t="s">
        <v>959</v>
      </c>
      <c r="F577" t="s">
        <v>178</v>
      </c>
      <c r="G577" t="s">
        <v>232</v>
      </c>
      <c r="H577">
        <v>10.487500000000001</v>
      </c>
      <c r="I577">
        <v>8.5458669999999994</v>
      </c>
      <c r="J577">
        <v>795</v>
      </c>
      <c r="K577" t="s">
        <v>66</v>
      </c>
      <c r="L577" s="18">
        <v>0.5</v>
      </c>
      <c r="M577" t="s">
        <v>326</v>
      </c>
      <c r="P577" t="s">
        <v>159</v>
      </c>
      <c r="Q577">
        <v>575</v>
      </c>
      <c r="R577">
        <v>3000</v>
      </c>
      <c r="W577">
        <v>2015</v>
      </c>
      <c r="X577">
        <v>1</v>
      </c>
      <c r="Y577" s="19" t="s">
        <v>385</v>
      </c>
      <c r="Z577" s="24">
        <v>5.8</v>
      </c>
      <c r="AA577" s="25">
        <v>0.86254269892111646</v>
      </c>
      <c r="AB577" s="26">
        <v>5.9426813921393047E-2</v>
      </c>
      <c r="AC577" s="25">
        <v>6.9728399999999997</v>
      </c>
      <c r="AD577" s="27">
        <v>60</v>
      </c>
      <c r="AE577" s="27">
        <v>23.200000000000003</v>
      </c>
      <c r="AF577" s="27">
        <v>16.8</v>
      </c>
      <c r="AG577" s="25">
        <v>1.6878963484720586</v>
      </c>
      <c r="AH577" s="25">
        <v>0.43607205500766827</v>
      </c>
      <c r="AI577" s="25">
        <v>0.27880120904259714</v>
      </c>
      <c r="AJ577" s="28">
        <v>4.8324756449170531E-2</v>
      </c>
      <c r="AK577" s="25">
        <v>0</v>
      </c>
      <c r="AL577" s="25">
        <f t="shared" si="48"/>
        <v>2.4510943689714946</v>
      </c>
      <c r="AM577" s="29">
        <v>5.96952080072026</v>
      </c>
      <c r="AN577" s="29">
        <v>2.5010139245640111</v>
      </c>
      <c r="AO577" s="30">
        <v>25.961461117618423</v>
      </c>
      <c r="AP577" s="30">
        <v>263.68121249625909</v>
      </c>
      <c r="AQ577" s="31">
        <v>1.6231106736782537</v>
      </c>
      <c r="AR577" s="28">
        <v>2.1822000000000001E-2</v>
      </c>
      <c r="AS577" s="28">
        <v>7.0740499999999997</v>
      </c>
      <c r="AT577" t="s">
        <v>159</v>
      </c>
      <c r="AU577">
        <v>5</v>
      </c>
      <c r="AV577" t="s">
        <v>399</v>
      </c>
      <c r="AW577" t="s">
        <v>992</v>
      </c>
      <c r="AX577" t="s">
        <v>1091</v>
      </c>
      <c r="AY577" s="19" t="s">
        <v>385</v>
      </c>
      <c r="AZ577" s="19" t="s">
        <v>385</v>
      </c>
      <c r="BA577" s="22">
        <v>42131</v>
      </c>
      <c r="BB577" t="s">
        <v>400</v>
      </c>
      <c r="BC577" s="15">
        <v>42226</v>
      </c>
      <c r="BD577" t="s">
        <v>161</v>
      </c>
      <c r="BE577">
        <v>45</v>
      </c>
      <c r="BF577">
        <v>45</v>
      </c>
      <c r="BG577">
        <v>14.46</v>
      </c>
      <c r="BH577">
        <v>8.1</v>
      </c>
      <c r="BI577">
        <v>1.2</v>
      </c>
      <c r="BJ577">
        <v>0.55100000000000005</v>
      </c>
      <c r="BK577">
        <v>0.122</v>
      </c>
      <c r="BL577">
        <v>9</v>
      </c>
      <c r="BM577" s="86">
        <f t="shared" si="49"/>
        <v>81.872213967310543</v>
      </c>
      <c r="BN577">
        <v>0.16700000000000001</v>
      </c>
      <c r="BO577">
        <v>22</v>
      </c>
      <c r="BP577">
        <f t="shared" si="43"/>
        <v>7888.6286163796858</v>
      </c>
      <c r="BQ577">
        <f t="shared" si="47"/>
        <v>7712</v>
      </c>
      <c r="BR577">
        <f t="shared" si="50"/>
        <v>7.8886286163796857</v>
      </c>
      <c r="BS577">
        <f t="shared" si="50"/>
        <v>7.7119999999999997</v>
      </c>
      <c r="BT577">
        <f t="shared" si="51"/>
        <v>15.600628616379685</v>
      </c>
      <c r="BU577">
        <v>3.2436018957345971</v>
      </c>
      <c r="BV577">
        <v>0.31393149980263951</v>
      </c>
      <c r="BW577">
        <v>2.5477979674550406</v>
      </c>
      <c r="BX577">
        <v>0.63102649393255794</v>
      </c>
      <c r="BY577">
        <v>0.3844951182383311</v>
      </c>
      <c r="BZ577">
        <v>0.20517115563952179</v>
      </c>
      <c r="CA577">
        <v>6.567909647909965</v>
      </c>
      <c r="CB577">
        <v>112.77714970349416</v>
      </c>
      <c r="CC577">
        <v>145.19153118148708</v>
      </c>
      <c r="CD577">
        <v>13.103648891227314</v>
      </c>
      <c r="CE577">
        <v>2.8303625755956636</v>
      </c>
      <c r="CF577" s="25"/>
      <c r="CG577" s="25"/>
      <c r="CH577" s="25"/>
      <c r="CI577" s="25"/>
      <c r="CJ577" s="25"/>
      <c r="CK577" s="25"/>
      <c r="CL577" s="25"/>
      <c r="CM577" s="25"/>
      <c r="CN577" s="25"/>
      <c r="CO577" s="25"/>
      <c r="CP577" s="25"/>
      <c r="CQ577" s="25"/>
      <c r="CR577" s="25"/>
      <c r="CS577" s="25"/>
      <c r="CT577" s="25"/>
      <c r="CU577" s="25"/>
      <c r="CV577" s="25"/>
      <c r="CW577" s="25"/>
      <c r="CX577" s="25"/>
      <c r="CY577" s="25"/>
    </row>
    <row r="578" spans="1:103">
      <c r="A578" t="s">
        <v>177</v>
      </c>
      <c r="B578" t="s">
        <v>1090</v>
      </c>
      <c r="C578" t="s">
        <v>164</v>
      </c>
      <c r="D578" t="s">
        <v>165</v>
      </c>
      <c r="E578" t="s">
        <v>959</v>
      </c>
      <c r="F578" t="s">
        <v>178</v>
      </c>
      <c r="G578" t="s">
        <v>232</v>
      </c>
      <c r="H578">
        <v>10.487500000000001</v>
      </c>
      <c r="I578">
        <v>8.5458669999999994</v>
      </c>
      <c r="J578">
        <v>795</v>
      </c>
      <c r="K578" t="s">
        <v>66</v>
      </c>
      <c r="L578" s="18">
        <v>0.5</v>
      </c>
      <c r="M578" t="s">
        <v>326</v>
      </c>
      <c r="P578" t="s">
        <v>159</v>
      </c>
      <c r="Q578">
        <v>575</v>
      </c>
      <c r="R578">
        <v>3000</v>
      </c>
      <c r="W578">
        <v>2015</v>
      </c>
      <c r="X578">
        <v>1</v>
      </c>
      <c r="Y578" s="19" t="s">
        <v>385</v>
      </c>
      <c r="Z578" s="24">
        <v>5.8</v>
      </c>
      <c r="AA578" s="25">
        <v>0.86254269892111646</v>
      </c>
      <c r="AB578" s="26">
        <v>5.9426813921393047E-2</v>
      </c>
      <c r="AC578" s="25">
        <v>6.9728399999999997</v>
      </c>
      <c r="AD578" s="27">
        <v>60</v>
      </c>
      <c r="AE578" s="27">
        <v>23.200000000000003</v>
      </c>
      <c r="AF578" s="27">
        <v>16.8</v>
      </c>
      <c r="AG578" s="25">
        <v>1.6878963484720586</v>
      </c>
      <c r="AH578" s="25">
        <v>0.43607205500766827</v>
      </c>
      <c r="AI578" s="25">
        <v>0.27880120904259714</v>
      </c>
      <c r="AJ578" s="28">
        <v>4.8324756449170531E-2</v>
      </c>
      <c r="AK578" s="25">
        <v>0</v>
      </c>
      <c r="AL578" s="25">
        <f t="shared" si="48"/>
        <v>2.4510943689714946</v>
      </c>
      <c r="AM578" s="29">
        <v>5.96952080072026</v>
      </c>
      <c r="AN578" s="29">
        <v>2.5010139245640111</v>
      </c>
      <c r="AO578" s="30">
        <v>25.961461117618423</v>
      </c>
      <c r="AP578" s="30">
        <v>263.68121249625909</v>
      </c>
      <c r="AQ578" s="31">
        <v>1.6231106736782537</v>
      </c>
      <c r="AR578" s="28">
        <v>2.1822000000000001E-2</v>
      </c>
      <c r="AS578" s="28">
        <v>7.0740499999999997</v>
      </c>
      <c r="AT578" t="s">
        <v>160</v>
      </c>
      <c r="AU578">
        <v>6</v>
      </c>
      <c r="AV578" t="s">
        <v>399</v>
      </c>
      <c r="AW578" t="s">
        <v>992</v>
      </c>
      <c r="AX578" t="s">
        <v>1091</v>
      </c>
      <c r="AY578" s="19" t="s">
        <v>385</v>
      </c>
      <c r="AZ578" s="19" t="s">
        <v>385</v>
      </c>
      <c r="BA578" s="22">
        <v>42131</v>
      </c>
      <c r="BB578" t="s">
        <v>400</v>
      </c>
      <c r="BC578" s="15">
        <v>42226</v>
      </c>
      <c r="BD578" t="s">
        <v>161</v>
      </c>
      <c r="BE578">
        <v>37</v>
      </c>
      <c r="BF578">
        <v>33</v>
      </c>
      <c r="BG578">
        <v>11.72</v>
      </c>
      <c r="BH578">
        <v>6.4</v>
      </c>
      <c r="BI578">
        <v>1.02</v>
      </c>
      <c r="BJ578">
        <v>0.495</v>
      </c>
      <c r="BK578">
        <v>0.112</v>
      </c>
      <c r="BL578">
        <v>10.6</v>
      </c>
      <c r="BM578" s="86">
        <f t="shared" si="49"/>
        <v>81.548599670510711</v>
      </c>
      <c r="BN578">
        <v>0.224</v>
      </c>
      <c r="BO578">
        <v>24</v>
      </c>
      <c r="BP578">
        <f t="shared" si="43"/>
        <v>6099.1956584940399</v>
      </c>
      <c r="BQ578">
        <f t="shared" si="47"/>
        <v>6250.666666666667</v>
      </c>
      <c r="BR578">
        <f t="shared" si="50"/>
        <v>6.0991956584940397</v>
      </c>
      <c r="BS578">
        <f t="shared" si="50"/>
        <v>6.2506666666666666</v>
      </c>
      <c r="BT578">
        <f t="shared" si="51"/>
        <v>12.349862325160707</v>
      </c>
      <c r="CF578" s="25">
        <v>0.77534883720930259</v>
      </c>
      <c r="CG578" s="25">
        <v>4.9627906976744185E-2</v>
      </c>
      <c r="CH578" s="25">
        <v>0.7306584637763659</v>
      </c>
      <c r="CI578" s="25">
        <v>0.29674773866574528</v>
      </c>
      <c r="CJ578" s="25">
        <v>9.1340949404635968E-2</v>
      </c>
      <c r="CK578" s="25">
        <v>9.3682493108931588</v>
      </c>
      <c r="CL578" s="25">
        <v>50.954744996049882</v>
      </c>
      <c r="CM578" s="25">
        <v>3.9216357569080431</v>
      </c>
      <c r="CN578" s="25">
        <v>234.82573751148803</v>
      </c>
      <c r="CO578" s="25">
        <v>9.1584462506101012</v>
      </c>
      <c r="CP578" s="25">
        <v>0.91706846673095466</v>
      </c>
      <c r="CQ578" s="25">
        <v>0.16055930568948892</v>
      </c>
      <c r="CR578" s="25">
        <v>0.36760516839660567</v>
      </c>
      <c r="CS578" s="25">
        <v>0.23997979297144745</v>
      </c>
      <c r="CT578" s="25">
        <v>7.2044312440038227E-2</v>
      </c>
      <c r="CU578" s="25">
        <v>7.8592193593857269</v>
      </c>
      <c r="CV578" s="25">
        <v>9.5930718936342387</v>
      </c>
      <c r="CW578" s="25">
        <v>2.6607717060450304</v>
      </c>
      <c r="CX578" s="25">
        <v>46.217908097229461</v>
      </c>
      <c r="CY578" s="25">
        <v>27.44907594998827</v>
      </c>
    </row>
    <row r="579" spans="1:103">
      <c r="A579" t="s">
        <v>177</v>
      </c>
      <c r="B579" t="s">
        <v>1090</v>
      </c>
      <c r="C579" t="s">
        <v>164</v>
      </c>
      <c r="D579" t="s">
        <v>165</v>
      </c>
      <c r="E579" t="s">
        <v>959</v>
      </c>
      <c r="F579" t="s">
        <v>179</v>
      </c>
      <c r="G579" t="s">
        <v>233</v>
      </c>
      <c r="H579">
        <v>10.50395</v>
      </c>
      <c r="I579">
        <v>8.5237499999999997</v>
      </c>
      <c r="J579">
        <v>776</v>
      </c>
      <c r="K579" t="s">
        <v>67</v>
      </c>
      <c r="L579" s="18">
        <v>0.5</v>
      </c>
      <c r="M579" t="s">
        <v>327</v>
      </c>
      <c r="P579" t="s">
        <v>159</v>
      </c>
      <c r="Q579">
        <v>800</v>
      </c>
      <c r="R579">
        <v>2500</v>
      </c>
      <c r="W579">
        <v>2015</v>
      </c>
      <c r="X579">
        <v>1</v>
      </c>
      <c r="Y579" s="19" t="s">
        <v>385</v>
      </c>
      <c r="Z579" s="24">
        <v>5.0999999999999996</v>
      </c>
      <c r="AA579" s="32">
        <v>0.93040414220166412</v>
      </c>
      <c r="AB579" s="26">
        <v>2.8179437211217892E-2</v>
      </c>
      <c r="AC579" s="25">
        <v>2.2629000000000001</v>
      </c>
      <c r="AD579" s="27">
        <v>48</v>
      </c>
      <c r="AE579" s="27">
        <v>25.200000000000003</v>
      </c>
      <c r="AF579" s="27">
        <v>26.8</v>
      </c>
      <c r="AG579" s="25">
        <v>2.2502284208380203</v>
      </c>
      <c r="AH579" s="25">
        <v>0.64357373048330824</v>
      </c>
      <c r="AI579" s="25">
        <v>0.28374035599704922</v>
      </c>
      <c r="AJ579" s="28">
        <v>4.4341935029706708E-2</v>
      </c>
      <c r="AK579" s="25">
        <v>0</v>
      </c>
      <c r="AL579" s="25">
        <f t="shared" ref="AL579:AL957" si="52">SUM(AG579:AK579)</f>
        <v>3.2218844423480846</v>
      </c>
      <c r="AM579" s="29">
        <v>3.2847719585688924</v>
      </c>
      <c r="AN579" s="29">
        <v>1.6290387995133151</v>
      </c>
      <c r="AO579" s="30">
        <v>20.084082398918003</v>
      </c>
      <c r="AP579" s="30">
        <v>243.41207322454818</v>
      </c>
      <c r="AQ579" s="31">
        <v>1.6421193833424801</v>
      </c>
      <c r="AR579" s="28">
        <v>5.12535E-2</v>
      </c>
      <c r="AS579" s="28">
        <v>8.7481100000000005</v>
      </c>
      <c r="AT579" t="s">
        <v>155</v>
      </c>
      <c r="AU579">
        <v>1</v>
      </c>
      <c r="AV579" t="s">
        <v>399</v>
      </c>
      <c r="AW579" t="s">
        <v>992</v>
      </c>
      <c r="AX579" t="s">
        <v>1091</v>
      </c>
      <c r="AY579" s="19" t="s">
        <v>385</v>
      </c>
      <c r="AZ579" s="19" t="s">
        <v>385</v>
      </c>
      <c r="BA579" s="22">
        <v>42131</v>
      </c>
      <c r="BB579" t="s">
        <v>400</v>
      </c>
      <c r="BC579" s="15">
        <v>42226</v>
      </c>
      <c r="BD579" t="s">
        <v>161</v>
      </c>
      <c r="BE579">
        <v>43</v>
      </c>
      <c r="BF579">
        <v>35</v>
      </c>
      <c r="BG579">
        <v>9.32</v>
      </c>
      <c r="BH579">
        <v>3.48</v>
      </c>
      <c r="BI579">
        <v>0.64</v>
      </c>
      <c r="BJ579">
        <v>0.434</v>
      </c>
      <c r="BK579">
        <v>6.6000000000000003E-2</v>
      </c>
      <c r="BL579">
        <v>9.8000000000000007</v>
      </c>
      <c r="BM579" s="86">
        <f t="shared" si="49"/>
        <v>86.8</v>
      </c>
      <c r="BN579">
        <v>0.182</v>
      </c>
      <c r="BO579">
        <v>21</v>
      </c>
      <c r="BP579">
        <f t="shared" si="43"/>
        <v>3561.5912156862746</v>
      </c>
      <c r="BQ579">
        <f t="shared" si="47"/>
        <v>4970.666666666667</v>
      </c>
      <c r="BR579">
        <f t="shared" si="50"/>
        <v>3.5615912156862746</v>
      </c>
      <c r="BS579">
        <f t="shared" si="50"/>
        <v>4.9706666666666672</v>
      </c>
      <c r="BT579">
        <f t="shared" si="51"/>
        <v>8.5322578823529422</v>
      </c>
      <c r="BU579">
        <v>2.2301957129543335</v>
      </c>
      <c r="BV579">
        <v>0.13962196469160998</v>
      </c>
      <c r="BW579">
        <v>2.2596664855392152</v>
      </c>
      <c r="BX579">
        <v>0.48645287482012334</v>
      </c>
      <c r="BY579">
        <v>0.3058547280774751</v>
      </c>
      <c r="BZ579">
        <v>0.16273825183832513</v>
      </c>
      <c r="CA579">
        <v>7.3763782362556274</v>
      </c>
      <c r="CB579">
        <v>119.18664443557358</v>
      </c>
      <c r="CC579">
        <v>36.829444699404149</v>
      </c>
      <c r="CD579">
        <v>13.05508199004022</v>
      </c>
      <c r="CE579">
        <v>5.2675982789533631</v>
      </c>
      <c r="CF579" s="25"/>
      <c r="CG579" s="25"/>
      <c r="CH579" s="25"/>
      <c r="CI579" s="25"/>
      <c r="CJ579" s="25"/>
      <c r="CK579" s="25"/>
      <c r="CL579" s="25"/>
      <c r="CM579" s="25"/>
      <c r="CN579" s="25"/>
      <c r="CO579" s="25"/>
      <c r="CP579" s="25"/>
      <c r="CQ579" s="25"/>
      <c r="CR579" s="25"/>
      <c r="CS579" s="25"/>
      <c r="CT579" s="25"/>
      <c r="CU579" s="25"/>
      <c r="CV579" s="25"/>
      <c r="CW579" s="25"/>
      <c r="CX579" s="25"/>
      <c r="CY579" s="25"/>
    </row>
    <row r="580" spans="1:103">
      <c r="A580" t="s">
        <v>177</v>
      </c>
      <c r="B580" t="s">
        <v>1090</v>
      </c>
      <c r="C580" t="s">
        <v>164</v>
      </c>
      <c r="D580" t="s">
        <v>165</v>
      </c>
      <c r="E580" t="s">
        <v>959</v>
      </c>
      <c r="F580" t="s">
        <v>179</v>
      </c>
      <c r="G580" t="s">
        <v>233</v>
      </c>
      <c r="H580">
        <v>10.50395</v>
      </c>
      <c r="I580">
        <v>8.5237499999999997</v>
      </c>
      <c r="J580">
        <v>776</v>
      </c>
      <c r="K580" t="s">
        <v>67</v>
      </c>
      <c r="L580" s="18">
        <v>0.5</v>
      </c>
      <c r="M580" t="s">
        <v>327</v>
      </c>
      <c r="P580" t="s">
        <v>159</v>
      </c>
      <c r="Q580">
        <v>800</v>
      </c>
      <c r="R580">
        <v>2500</v>
      </c>
      <c r="W580">
        <v>2015</v>
      </c>
      <c r="X580">
        <v>1</v>
      </c>
      <c r="Y580" s="19" t="s">
        <v>385</v>
      </c>
      <c r="Z580" s="24">
        <v>5.0999999999999996</v>
      </c>
      <c r="AA580" s="32">
        <v>0.93040414220166412</v>
      </c>
      <c r="AB580" s="26">
        <v>2.8179437211217892E-2</v>
      </c>
      <c r="AC580" s="25">
        <v>2.2629000000000001</v>
      </c>
      <c r="AD580" s="27">
        <v>48</v>
      </c>
      <c r="AE580" s="27">
        <v>25.200000000000003</v>
      </c>
      <c r="AF580" s="27">
        <v>26.8</v>
      </c>
      <c r="AG580" s="25">
        <v>2.2502284208380203</v>
      </c>
      <c r="AH580" s="25">
        <v>0.64357373048330824</v>
      </c>
      <c r="AI580" s="25">
        <v>0.28374035599704922</v>
      </c>
      <c r="AJ580" s="28">
        <v>4.4341935029706708E-2</v>
      </c>
      <c r="AK580" s="25">
        <v>0</v>
      </c>
      <c r="AL580" s="25">
        <f t="shared" ref="AL580:AL584" si="53">SUM(AG580:AK580)</f>
        <v>3.2218844423480846</v>
      </c>
      <c r="AM580" s="29">
        <v>3.2847719585688924</v>
      </c>
      <c r="AN580" s="29">
        <v>1.6290387995133151</v>
      </c>
      <c r="AO580" s="30">
        <v>20.084082398918003</v>
      </c>
      <c r="AP580" s="30">
        <v>243.41207322454818</v>
      </c>
      <c r="AQ580" s="31">
        <v>1.6421193833424801</v>
      </c>
      <c r="AR580" s="28">
        <v>5.12535E-2</v>
      </c>
      <c r="AS580" s="28">
        <v>8.7481100000000005</v>
      </c>
      <c r="AT580" t="s">
        <v>156</v>
      </c>
      <c r="AU580">
        <v>2</v>
      </c>
      <c r="AV580" t="s">
        <v>399</v>
      </c>
      <c r="AW580" t="s">
        <v>992</v>
      </c>
      <c r="AX580" t="s">
        <v>1091</v>
      </c>
      <c r="AY580" s="19" t="s">
        <v>385</v>
      </c>
      <c r="AZ580" s="19" t="s">
        <v>385</v>
      </c>
      <c r="BA580" s="22">
        <v>42131</v>
      </c>
      <c r="BB580" t="s">
        <v>400</v>
      </c>
      <c r="BC580" s="15">
        <v>42226</v>
      </c>
      <c r="BD580" t="s">
        <v>161</v>
      </c>
      <c r="BE580">
        <v>45</v>
      </c>
      <c r="BF580">
        <v>36</v>
      </c>
      <c r="BG580">
        <v>6.44</v>
      </c>
      <c r="BH580">
        <v>2.9</v>
      </c>
      <c r="BI580">
        <v>0.46</v>
      </c>
      <c r="BJ580">
        <v>0.251</v>
      </c>
      <c r="BK580">
        <v>0.20599999999999999</v>
      </c>
      <c r="BL580">
        <v>10.4</v>
      </c>
      <c r="BM580" s="86">
        <f t="shared" si="49"/>
        <v>54.923413566739612</v>
      </c>
      <c r="BN580">
        <v>7.2999999999999995E-2</v>
      </c>
      <c r="BO580">
        <v>19</v>
      </c>
      <c r="BP580">
        <f t="shared" si="43"/>
        <v>1865.5293831609958</v>
      </c>
      <c r="BQ580">
        <f t="shared" si="47"/>
        <v>3434.666666666667</v>
      </c>
      <c r="BR580">
        <f t="shared" si="50"/>
        <v>1.8655293831609958</v>
      </c>
      <c r="BS580">
        <f t="shared" si="50"/>
        <v>3.4346666666666668</v>
      </c>
      <c r="BT580">
        <f t="shared" si="51"/>
        <v>5.3001960498276626</v>
      </c>
      <c r="CF580" s="25"/>
      <c r="CG580" s="25"/>
      <c r="CH580" s="25"/>
      <c r="CI580" s="25"/>
      <c r="CJ580" s="25"/>
      <c r="CK580" s="25"/>
      <c r="CL580" s="25"/>
      <c r="CM580" s="25"/>
      <c r="CN580" s="25"/>
      <c r="CO580" s="25"/>
      <c r="CP580" s="25">
        <v>0.69603321033210341</v>
      </c>
      <c r="CQ580" s="25">
        <v>0.18422509225092254</v>
      </c>
      <c r="CR580" s="25">
        <v>0.50676993879556587</v>
      </c>
      <c r="CS580" s="25">
        <v>0.23640660681289086</v>
      </c>
      <c r="CT580" s="25">
        <v>8.2556685698278273E-2</v>
      </c>
      <c r="CU580" s="25">
        <v>6.0087634809894768</v>
      </c>
      <c r="CV580" s="25">
        <v>9.6821571164978995</v>
      </c>
      <c r="CW580" s="25">
        <v>1.7617650106823548</v>
      </c>
      <c r="CX580" s="25">
        <v>56.064897359508038</v>
      </c>
      <c r="CY580" s="25">
        <v>18.902418868973399</v>
      </c>
    </row>
    <row r="581" spans="1:103">
      <c r="A581" t="s">
        <v>177</v>
      </c>
      <c r="B581" t="s">
        <v>1090</v>
      </c>
      <c r="C581" t="s">
        <v>164</v>
      </c>
      <c r="D581" t="s">
        <v>165</v>
      </c>
      <c r="E581" t="s">
        <v>959</v>
      </c>
      <c r="F581" t="s">
        <v>179</v>
      </c>
      <c r="G581" t="s">
        <v>233</v>
      </c>
      <c r="H581">
        <v>10.50395</v>
      </c>
      <c r="I581">
        <v>8.5237499999999997</v>
      </c>
      <c r="J581">
        <v>776</v>
      </c>
      <c r="K581" t="s">
        <v>67</v>
      </c>
      <c r="L581" s="18">
        <v>0.5</v>
      </c>
      <c r="M581" t="s">
        <v>327</v>
      </c>
      <c r="P581" t="s">
        <v>159</v>
      </c>
      <c r="Q581">
        <v>800</v>
      </c>
      <c r="R581">
        <v>2500</v>
      </c>
      <c r="W581">
        <v>2015</v>
      </c>
      <c r="X581">
        <v>1</v>
      </c>
      <c r="Y581" s="19" t="s">
        <v>385</v>
      </c>
      <c r="Z581" s="24">
        <v>5.0999999999999996</v>
      </c>
      <c r="AA581" s="32">
        <v>0.93040414220166412</v>
      </c>
      <c r="AB581" s="26">
        <v>2.8179437211217892E-2</v>
      </c>
      <c r="AC581" s="25">
        <v>2.2629000000000001</v>
      </c>
      <c r="AD581" s="27">
        <v>48</v>
      </c>
      <c r="AE581" s="27">
        <v>25.200000000000003</v>
      </c>
      <c r="AF581" s="27">
        <v>26.8</v>
      </c>
      <c r="AG581" s="25">
        <v>2.2502284208380203</v>
      </c>
      <c r="AH581" s="25">
        <v>0.64357373048330824</v>
      </c>
      <c r="AI581" s="25">
        <v>0.28374035599704922</v>
      </c>
      <c r="AJ581" s="28">
        <v>4.4341935029706708E-2</v>
      </c>
      <c r="AK581" s="25">
        <v>0</v>
      </c>
      <c r="AL581" s="25">
        <f t="shared" si="53"/>
        <v>3.2218844423480846</v>
      </c>
      <c r="AM581" s="29">
        <v>3.2847719585688924</v>
      </c>
      <c r="AN581" s="29">
        <v>1.6290387995133151</v>
      </c>
      <c r="AO581" s="30">
        <v>20.084082398918003</v>
      </c>
      <c r="AP581" s="30">
        <v>243.41207322454818</v>
      </c>
      <c r="AQ581" s="31">
        <v>1.6421193833424801</v>
      </c>
      <c r="AR581" s="28">
        <v>5.12535E-2</v>
      </c>
      <c r="AS581" s="28">
        <v>8.7481100000000005</v>
      </c>
      <c r="AT581" t="s">
        <v>157</v>
      </c>
      <c r="AU581">
        <v>3</v>
      </c>
      <c r="AV581" t="s">
        <v>399</v>
      </c>
      <c r="AW581" t="s">
        <v>992</v>
      </c>
      <c r="AX581" t="s">
        <v>1091</v>
      </c>
      <c r="AY581" s="19" t="s">
        <v>385</v>
      </c>
      <c r="AZ581" s="19" t="s">
        <v>385</v>
      </c>
      <c r="BA581" s="22">
        <v>42131</v>
      </c>
      <c r="BB581" t="s">
        <v>400</v>
      </c>
      <c r="BC581" s="15">
        <v>42226</v>
      </c>
      <c r="BD581" t="s">
        <v>161</v>
      </c>
      <c r="BE581">
        <v>27</v>
      </c>
      <c r="BF581">
        <v>25</v>
      </c>
      <c r="BG581">
        <v>6.38</v>
      </c>
      <c r="BH581">
        <v>2.62</v>
      </c>
      <c r="BI581">
        <v>0.46</v>
      </c>
      <c r="BJ581">
        <v>0.255</v>
      </c>
      <c r="BK581">
        <v>0.14000000000000001</v>
      </c>
      <c r="BL581">
        <v>9</v>
      </c>
      <c r="BM581" s="86">
        <f t="shared" si="49"/>
        <v>64.556962025316452</v>
      </c>
      <c r="BN581">
        <v>5.6000000000000001E-2</v>
      </c>
      <c r="BO581">
        <v>18</v>
      </c>
      <c r="BP581">
        <f t="shared" si="43"/>
        <v>2011.9831223628692</v>
      </c>
      <c r="BQ581">
        <f t="shared" si="47"/>
        <v>3402.6666666666665</v>
      </c>
      <c r="BR581">
        <f t="shared" si="50"/>
        <v>2.011983122362869</v>
      </c>
      <c r="BS581">
        <f t="shared" si="50"/>
        <v>3.4026666666666667</v>
      </c>
      <c r="BT581">
        <f t="shared" si="51"/>
        <v>5.4146497890295358</v>
      </c>
      <c r="BU581">
        <v>2.8724862888482634</v>
      </c>
      <c r="BV581">
        <v>0.14823207413906708</v>
      </c>
      <c r="BW581">
        <v>2.9865016976608416</v>
      </c>
      <c r="BX581">
        <v>0.46057146588027242</v>
      </c>
      <c r="BY581">
        <v>0.30306934569062294</v>
      </c>
      <c r="BZ581">
        <v>0.21346919615823917</v>
      </c>
      <c r="CA581">
        <v>10.136945545630786</v>
      </c>
      <c r="CB581">
        <v>140.88927929837359</v>
      </c>
      <c r="CC581">
        <v>88.454684037140353</v>
      </c>
      <c r="CD581">
        <v>15.202558545318301</v>
      </c>
      <c r="CE581">
        <v>6.6060094467697015</v>
      </c>
      <c r="CF581" s="25"/>
      <c r="CG581" s="25"/>
      <c r="CH581" s="25"/>
      <c r="CI581" s="25"/>
      <c r="CJ581" s="25"/>
      <c r="CK581" s="25"/>
      <c r="CL581" s="25"/>
      <c r="CM581" s="25"/>
      <c r="CN581" s="25"/>
      <c r="CO581" s="25"/>
      <c r="CP581" s="25"/>
      <c r="CQ581" s="25"/>
      <c r="CR581" s="25"/>
      <c r="CS581" s="25"/>
      <c r="CT581" s="25"/>
      <c r="CU581" s="25"/>
      <c r="CV581" s="25"/>
      <c r="CW581" s="25"/>
      <c r="CX581" s="25"/>
      <c r="CY581" s="25"/>
    </row>
    <row r="582" spans="1:103">
      <c r="A582" t="s">
        <v>177</v>
      </c>
      <c r="B582" t="s">
        <v>1090</v>
      </c>
      <c r="C582" t="s">
        <v>164</v>
      </c>
      <c r="D582" t="s">
        <v>165</v>
      </c>
      <c r="E582" t="s">
        <v>959</v>
      </c>
      <c r="F582" t="s">
        <v>179</v>
      </c>
      <c r="G582" t="s">
        <v>233</v>
      </c>
      <c r="H582">
        <v>10.50395</v>
      </c>
      <c r="I582">
        <v>8.5237499999999997</v>
      </c>
      <c r="J582">
        <v>776</v>
      </c>
      <c r="K582" t="s">
        <v>67</v>
      </c>
      <c r="L582" s="18">
        <v>0.5</v>
      </c>
      <c r="M582" t="s">
        <v>327</v>
      </c>
      <c r="P582" t="s">
        <v>159</v>
      </c>
      <c r="Q582">
        <v>800</v>
      </c>
      <c r="R582">
        <v>2500</v>
      </c>
      <c r="W582">
        <v>2015</v>
      </c>
      <c r="X582">
        <v>1</v>
      </c>
      <c r="Y582" s="19" t="s">
        <v>385</v>
      </c>
      <c r="Z582" s="24">
        <v>5.0999999999999996</v>
      </c>
      <c r="AA582" s="32">
        <v>0.93040414220166412</v>
      </c>
      <c r="AB582" s="26">
        <v>2.8179437211217892E-2</v>
      </c>
      <c r="AC582" s="25">
        <v>2.2629000000000001</v>
      </c>
      <c r="AD582" s="27">
        <v>48</v>
      </c>
      <c r="AE582" s="27">
        <v>25.200000000000003</v>
      </c>
      <c r="AF582" s="27">
        <v>26.8</v>
      </c>
      <c r="AG582" s="25">
        <v>2.2502284208380203</v>
      </c>
      <c r="AH582" s="25">
        <v>0.64357373048330824</v>
      </c>
      <c r="AI582" s="25">
        <v>0.28374035599704922</v>
      </c>
      <c r="AJ582" s="28">
        <v>4.4341935029706708E-2</v>
      </c>
      <c r="AK582" s="25">
        <v>0</v>
      </c>
      <c r="AL582" s="25">
        <f t="shared" si="53"/>
        <v>3.2218844423480846</v>
      </c>
      <c r="AM582" s="29">
        <v>3.2847719585688924</v>
      </c>
      <c r="AN582" s="29">
        <v>1.6290387995133151</v>
      </c>
      <c r="AO582" s="30">
        <v>20.084082398918003</v>
      </c>
      <c r="AP582" s="30">
        <v>243.41207322454818</v>
      </c>
      <c r="AQ582" s="31">
        <v>1.6421193833424801</v>
      </c>
      <c r="AR582" s="28">
        <v>5.12535E-2</v>
      </c>
      <c r="AS582" s="28">
        <v>8.7481100000000005</v>
      </c>
      <c r="AT582" t="s">
        <v>158</v>
      </c>
      <c r="AU582">
        <v>4</v>
      </c>
      <c r="AV582" t="s">
        <v>399</v>
      </c>
      <c r="AW582" t="s">
        <v>992</v>
      </c>
      <c r="AX582" t="s">
        <v>1091</v>
      </c>
      <c r="AY582" s="19" t="s">
        <v>385</v>
      </c>
      <c r="AZ582" s="19" t="s">
        <v>385</v>
      </c>
      <c r="BA582" s="22">
        <v>42131</v>
      </c>
      <c r="BB582" t="s">
        <v>400</v>
      </c>
      <c r="BC582" s="15">
        <v>42226</v>
      </c>
      <c r="BD582" t="s">
        <v>161</v>
      </c>
      <c r="BE582">
        <v>43</v>
      </c>
      <c r="BF582">
        <v>39</v>
      </c>
      <c r="BG582">
        <v>13.42</v>
      </c>
      <c r="BH582">
        <v>7.92</v>
      </c>
      <c r="BI582">
        <v>1.24</v>
      </c>
      <c r="BJ582">
        <v>0.61899999999999999</v>
      </c>
      <c r="BK582">
        <v>0.161</v>
      </c>
      <c r="BL582">
        <v>9.4</v>
      </c>
      <c r="BM582" s="86">
        <f t="shared" si="49"/>
        <v>79.358974358974351</v>
      </c>
      <c r="BN582">
        <v>0.155</v>
      </c>
      <c r="BO582">
        <v>29</v>
      </c>
      <c r="BP582">
        <f t="shared" si="43"/>
        <v>7443.6850678733026</v>
      </c>
      <c r="BQ582">
        <f t="shared" si="47"/>
        <v>7157.3333333333321</v>
      </c>
      <c r="BR582">
        <f t="shared" si="50"/>
        <v>7.4436850678733029</v>
      </c>
      <c r="BS582">
        <f t="shared" si="50"/>
        <v>7.157333333333332</v>
      </c>
      <c r="BT582">
        <f t="shared" si="51"/>
        <v>14.601018401206634</v>
      </c>
      <c r="BU582">
        <v>1.704183266932271</v>
      </c>
      <c r="BV582">
        <v>0.25632813927366827</v>
      </c>
      <c r="BW582">
        <v>2.318895788559054</v>
      </c>
      <c r="BX582">
        <v>0.65359169363806924</v>
      </c>
      <c r="BY582">
        <v>0.41757603008842886</v>
      </c>
      <c r="BZ582">
        <v>0.15449251789617663</v>
      </c>
      <c r="CA582">
        <v>7.3360289289354599</v>
      </c>
      <c r="CB582">
        <v>149.70098113503153</v>
      </c>
      <c r="CC582">
        <v>77.804114426388594</v>
      </c>
      <c r="CD582">
        <v>15.464027383053308</v>
      </c>
      <c r="CE582">
        <v>5.0704980272101992</v>
      </c>
      <c r="CF582" s="25">
        <v>0.58870214752567707</v>
      </c>
      <c r="CG582" s="25">
        <v>4.3571428571428573E-2</v>
      </c>
      <c r="CH582" s="25">
        <v>1.0081460135327642</v>
      </c>
      <c r="CI582" s="25">
        <v>0.25610445389919551</v>
      </c>
      <c r="CJ582" s="25">
        <v>9.9000275959443898E-2</v>
      </c>
      <c r="CK582" s="25">
        <v>5.0204259071002255</v>
      </c>
      <c r="CL582" s="25">
        <v>49.937634701581509</v>
      </c>
      <c r="CM582" s="25">
        <v>3.8433557831820311</v>
      </c>
      <c r="CN582" s="25">
        <v>104.98654974949861</v>
      </c>
      <c r="CO582" s="25">
        <v>10.270599333304652</v>
      </c>
      <c r="CP582" s="25">
        <v>0.71851145038167941</v>
      </c>
      <c r="CQ582" s="25">
        <v>0.30152671755725191</v>
      </c>
      <c r="CR582" s="25">
        <v>0.42829473586400441</v>
      </c>
      <c r="CS582" s="25">
        <v>0.30608525336262027</v>
      </c>
      <c r="CT582" s="25">
        <v>8.5353266463953359E-2</v>
      </c>
      <c r="CU582" s="25">
        <v>12.069698342326909</v>
      </c>
      <c r="CV582" s="25">
        <v>9.6916308514455487</v>
      </c>
      <c r="CW582" s="25">
        <v>2.6881084016550822</v>
      </c>
      <c r="CX582" s="25">
        <v>46.692749618776332</v>
      </c>
      <c r="CY582" s="25">
        <v>25.515493053555407</v>
      </c>
    </row>
    <row r="583" spans="1:103">
      <c r="A583" t="s">
        <v>177</v>
      </c>
      <c r="B583" t="s">
        <v>1090</v>
      </c>
      <c r="C583" t="s">
        <v>164</v>
      </c>
      <c r="D583" t="s">
        <v>165</v>
      </c>
      <c r="E583" t="s">
        <v>959</v>
      </c>
      <c r="F583" t="s">
        <v>179</v>
      </c>
      <c r="G583" t="s">
        <v>233</v>
      </c>
      <c r="H583">
        <v>10.50395</v>
      </c>
      <c r="I583">
        <v>8.5237499999999997</v>
      </c>
      <c r="J583">
        <v>776</v>
      </c>
      <c r="K583" t="s">
        <v>67</v>
      </c>
      <c r="L583" s="18">
        <v>0.5</v>
      </c>
      <c r="M583" t="s">
        <v>327</v>
      </c>
      <c r="P583" t="s">
        <v>159</v>
      </c>
      <c r="Q583">
        <v>800</v>
      </c>
      <c r="R583">
        <v>2500</v>
      </c>
      <c r="W583">
        <v>2015</v>
      </c>
      <c r="X583">
        <v>1</v>
      </c>
      <c r="Y583" s="19" t="s">
        <v>385</v>
      </c>
      <c r="Z583" s="24">
        <v>5.0999999999999996</v>
      </c>
      <c r="AA583" s="32">
        <v>0.93040414220166412</v>
      </c>
      <c r="AB583" s="26">
        <v>2.8179437211217892E-2</v>
      </c>
      <c r="AC583" s="25">
        <v>2.2629000000000001</v>
      </c>
      <c r="AD583" s="27">
        <v>48</v>
      </c>
      <c r="AE583" s="27">
        <v>25.200000000000003</v>
      </c>
      <c r="AF583" s="27">
        <v>26.8</v>
      </c>
      <c r="AG583" s="25">
        <v>2.2502284208380203</v>
      </c>
      <c r="AH583" s="25">
        <v>0.64357373048330824</v>
      </c>
      <c r="AI583" s="25">
        <v>0.28374035599704922</v>
      </c>
      <c r="AJ583" s="28">
        <v>4.4341935029706708E-2</v>
      </c>
      <c r="AK583" s="25">
        <v>0</v>
      </c>
      <c r="AL583" s="25">
        <f t="shared" si="53"/>
        <v>3.2218844423480846</v>
      </c>
      <c r="AM583" s="29">
        <v>3.2847719585688924</v>
      </c>
      <c r="AN583" s="29">
        <v>1.6290387995133151</v>
      </c>
      <c r="AO583" s="30">
        <v>20.084082398918003</v>
      </c>
      <c r="AP583" s="30">
        <v>243.41207322454818</v>
      </c>
      <c r="AQ583" s="31">
        <v>1.6421193833424801</v>
      </c>
      <c r="AR583" s="28">
        <v>5.12535E-2</v>
      </c>
      <c r="AS583" s="28">
        <v>8.7481100000000005</v>
      </c>
      <c r="AT583" t="s">
        <v>159</v>
      </c>
      <c r="AU583">
        <v>5</v>
      </c>
      <c r="AV583" t="s">
        <v>399</v>
      </c>
      <c r="AW583" t="s">
        <v>992</v>
      </c>
      <c r="AX583" t="s">
        <v>1091</v>
      </c>
      <c r="AY583" s="19" t="s">
        <v>385</v>
      </c>
      <c r="AZ583" s="19" t="s">
        <v>385</v>
      </c>
      <c r="BA583" s="22">
        <v>42131</v>
      </c>
      <c r="BB583" t="s">
        <v>400</v>
      </c>
      <c r="BC583" s="15">
        <v>42226</v>
      </c>
      <c r="BD583" t="s">
        <v>161</v>
      </c>
      <c r="BE583">
        <v>49</v>
      </c>
      <c r="BF583">
        <v>47</v>
      </c>
      <c r="BG583">
        <v>14.83</v>
      </c>
      <c r="BH583">
        <v>8.94</v>
      </c>
      <c r="BI583">
        <v>0.92</v>
      </c>
      <c r="BJ583">
        <v>0.502</v>
      </c>
      <c r="BK583">
        <v>0.121</v>
      </c>
      <c r="BL583">
        <v>10.3</v>
      </c>
      <c r="BM583" s="86">
        <f t="shared" si="49"/>
        <v>80.577849117174964</v>
      </c>
      <c r="BN583">
        <v>0.154</v>
      </c>
      <c r="BO583">
        <v>25</v>
      </c>
      <c r="BP583">
        <f t="shared" si="43"/>
        <v>8446.6441318100278</v>
      </c>
      <c r="BQ583">
        <f t="shared" si="47"/>
        <v>7909.3333333333321</v>
      </c>
      <c r="BR583">
        <f t="shared" si="50"/>
        <v>8.4466441318100287</v>
      </c>
      <c r="BS583">
        <f t="shared" si="50"/>
        <v>7.9093333333333318</v>
      </c>
      <c r="BT583">
        <f t="shared" si="51"/>
        <v>16.355977465143361</v>
      </c>
      <c r="BU583">
        <v>2.4697828139754487</v>
      </c>
      <c r="BV583">
        <v>0.26862477485693304</v>
      </c>
      <c r="BW583">
        <v>3.2567556571274863</v>
      </c>
      <c r="BX583">
        <v>0.67937008859753178</v>
      </c>
      <c r="BY583">
        <v>0.41506717268384141</v>
      </c>
      <c r="BZ583">
        <v>0.15209473148026045</v>
      </c>
      <c r="CA583">
        <v>9.9210401794343124</v>
      </c>
      <c r="CB583">
        <v>118.86753780666838</v>
      </c>
      <c r="CC583">
        <v>80.710632061580924</v>
      </c>
      <c r="CD583">
        <v>12.524159664196027</v>
      </c>
      <c r="CE583">
        <v>3.5072680922998267</v>
      </c>
      <c r="CF583" s="25"/>
      <c r="CG583" s="25"/>
      <c r="CH583" s="25"/>
      <c r="CI583" s="25"/>
      <c r="CJ583" s="25"/>
      <c r="CK583" s="25"/>
      <c r="CL583" s="25"/>
      <c r="CM583" s="25"/>
      <c r="CN583" s="25"/>
      <c r="CO583" s="25"/>
      <c r="CP583" s="25">
        <v>1.0459882583170255</v>
      </c>
      <c r="CQ583" s="25">
        <v>0.1581213307240705</v>
      </c>
      <c r="CR583" s="25">
        <v>0.36796398261661212</v>
      </c>
      <c r="CS583" s="25">
        <v>0.240214033862586</v>
      </c>
      <c r="CT583" s="25">
        <v>6.6923948727143065E-2</v>
      </c>
      <c r="CU583" s="25">
        <v>7.8668906325525265</v>
      </c>
      <c r="CV583" s="25">
        <v>9.7922360159934261</v>
      </c>
      <c r="CW583" s="25">
        <v>1.7817949638438446</v>
      </c>
      <c r="CX583" s="25">
        <v>47.177449441808612</v>
      </c>
      <c r="CY583" s="25">
        <v>23.550557415346866</v>
      </c>
    </row>
    <row r="584" spans="1:103">
      <c r="A584" t="s">
        <v>177</v>
      </c>
      <c r="B584" t="s">
        <v>1090</v>
      </c>
      <c r="C584" t="s">
        <v>164</v>
      </c>
      <c r="D584" t="s">
        <v>165</v>
      </c>
      <c r="E584" t="s">
        <v>959</v>
      </c>
      <c r="F584" t="s">
        <v>179</v>
      </c>
      <c r="G584" t="s">
        <v>233</v>
      </c>
      <c r="H584">
        <v>10.50395</v>
      </c>
      <c r="I584">
        <v>8.5237499999999997</v>
      </c>
      <c r="J584">
        <v>776</v>
      </c>
      <c r="K584" t="s">
        <v>67</v>
      </c>
      <c r="L584" s="18">
        <v>0.5</v>
      </c>
      <c r="M584" t="s">
        <v>327</v>
      </c>
      <c r="P584" t="s">
        <v>159</v>
      </c>
      <c r="Q584">
        <v>800</v>
      </c>
      <c r="R584">
        <v>2500</v>
      </c>
      <c r="W584">
        <v>2015</v>
      </c>
      <c r="X584">
        <v>1</v>
      </c>
      <c r="Y584" s="19" t="s">
        <v>385</v>
      </c>
      <c r="Z584" s="24">
        <v>5.0999999999999996</v>
      </c>
      <c r="AA584" s="32">
        <v>0.93040414220166412</v>
      </c>
      <c r="AB584" s="26">
        <v>2.8179437211217892E-2</v>
      </c>
      <c r="AC584" s="25">
        <v>2.2629000000000001</v>
      </c>
      <c r="AD584" s="27">
        <v>48</v>
      </c>
      <c r="AE584" s="27">
        <v>25.200000000000003</v>
      </c>
      <c r="AF584" s="27">
        <v>26.8</v>
      </c>
      <c r="AG584" s="25">
        <v>2.2502284208380203</v>
      </c>
      <c r="AH584" s="25">
        <v>0.64357373048330824</v>
      </c>
      <c r="AI584" s="25">
        <v>0.28374035599704922</v>
      </c>
      <c r="AJ584" s="28">
        <v>4.4341935029706708E-2</v>
      </c>
      <c r="AK584" s="25">
        <v>0</v>
      </c>
      <c r="AL584" s="25">
        <f t="shared" si="53"/>
        <v>3.2218844423480846</v>
      </c>
      <c r="AM584" s="29">
        <v>3.2847719585688924</v>
      </c>
      <c r="AN584" s="29">
        <v>1.6290387995133151</v>
      </c>
      <c r="AO584" s="30">
        <v>20.084082398918003</v>
      </c>
      <c r="AP584" s="30">
        <v>243.41207322454818</v>
      </c>
      <c r="AQ584" s="31">
        <v>1.6421193833424801</v>
      </c>
      <c r="AR584" s="28">
        <v>5.12535E-2</v>
      </c>
      <c r="AS584" s="28">
        <v>8.7481100000000005</v>
      </c>
      <c r="AT584" t="s">
        <v>160</v>
      </c>
      <c r="AU584">
        <v>6</v>
      </c>
      <c r="AV584" t="s">
        <v>399</v>
      </c>
      <c r="AW584" t="s">
        <v>992</v>
      </c>
      <c r="AX584" t="s">
        <v>1091</v>
      </c>
      <c r="AY584" s="19" t="s">
        <v>385</v>
      </c>
      <c r="AZ584" s="19" t="s">
        <v>385</v>
      </c>
      <c r="BA584" s="22">
        <v>42131</v>
      </c>
      <c r="BB584" t="s">
        <v>400</v>
      </c>
      <c r="BC584" s="15">
        <v>42226</v>
      </c>
      <c r="BD584" t="s">
        <v>161</v>
      </c>
      <c r="BE584">
        <v>45</v>
      </c>
      <c r="BF584">
        <v>33</v>
      </c>
      <c r="BG584">
        <v>12.24</v>
      </c>
      <c r="BH584">
        <v>7.2</v>
      </c>
      <c r="BI584">
        <v>1.1000000000000001</v>
      </c>
      <c r="BJ584">
        <v>0.63100000000000001</v>
      </c>
      <c r="BK584">
        <v>0.125</v>
      </c>
      <c r="BL584">
        <v>10.1</v>
      </c>
      <c r="BM584" s="86">
        <f t="shared" si="49"/>
        <v>83.465608465608469</v>
      </c>
      <c r="BN584">
        <v>0.13300000000000001</v>
      </c>
      <c r="BO584">
        <v>27</v>
      </c>
      <c r="BP584">
        <f t="shared" si="43"/>
        <v>7062.1724245253654</v>
      </c>
      <c r="BQ584">
        <f t="shared" si="47"/>
        <v>6527.9999999999991</v>
      </c>
      <c r="BR584">
        <f t="shared" si="50"/>
        <v>7.0621724245253654</v>
      </c>
      <c r="BS584">
        <f t="shared" si="50"/>
        <v>6.5279999999999987</v>
      </c>
      <c r="BT584">
        <f t="shared" si="51"/>
        <v>13.590172424525363</v>
      </c>
      <c r="BU584">
        <v>3.2407063197026016</v>
      </c>
      <c r="BV584">
        <v>0.28167255625410975</v>
      </c>
      <c r="BW584">
        <v>2.8753033191788839</v>
      </c>
      <c r="BX584">
        <v>0.71900295489408994</v>
      </c>
      <c r="BY584">
        <v>0.45728832872544967</v>
      </c>
      <c r="BZ584">
        <v>0.21153963015950611</v>
      </c>
      <c r="CA584">
        <v>7.7317184964254588</v>
      </c>
      <c r="CB584">
        <v>138.45865849871757</v>
      </c>
      <c r="CC584">
        <v>117.2163499457501</v>
      </c>
      <c r="CD584">
        <v>14.909967347416593</v>
      </c>
      <c r="CE584">
        <v>13.799826069527763</v>
      </c>
      <c r="CF584" s="25"/>
      <c r="CG584" s="25"/>
      <c r="CH584" s="25"/>
      <c r="CI584" s="25"/>
      <c r="CJ584" s="25"/>
      <c r="CK584" s="25"/>
      <c r="CL584" s="25"/>
      <c r="CM584" s="25"/>
      <c r="CN584" s="25"/>
      <c r="CO584" s="25"/>
      <c r="CP584" s="25"/>
      <c r="CQ584" s="25"/>
      <c r="CR584" s="25"/>
      <c r="CS584" s="25"/>
      <c r="CT584" s="25"/>
      <c r="CU584" s="25"/>
      <c r="CV584" s="25"/>
      <c r="CW584" s="25"/>
      <c r="CX584" s="25"/>
      <c r="CY584" s="25"/>
    </row>
    <row r="585" spans="1:103">
      <c r="A585" t="s">
        <v>177</v>
      </c>
      <c r="B585" t="s">
        <v>1090</v>
      </c>
      <c r="C585" t="s">
        <v>164</v>
      </c>
      <c r="D585" t="s">
        <v>165</v>
      </c>
      <c r="E585" t="s">
        <v>959</v>
      </c>
      <c r="F585" t="s">
        <v>180</v>
      </c>
      <c r="G585" t="s">
        <v>234</v>
      </c>
      <c r="H585">
        <v>10.527150000000001</v>
      </c>
      <c r="I585">
        <v>8.5087829999999993</v>
      </c>
      <c r="J585">
        <v>798</v>
      </c>
      <c r="K585" t="s">
        <v>68</v>
      </c>
      <c r="L585" s="18">
        <v>1.5</v>
      </c>
      <c r="M585" t="s">
        <v>328</v>
      </c>
      <c r="P585" t="s">
        <v>159</v>
      </c>
      <c r="Q585">
        <v>400</v>
      </c>
      <c r="R585">
        <v>5200</v>
      </c>
      <c r="S585" t="s">
        <v>329</v>
      </c>
      <c r="T585">
        <v>1700</v>
      </c>
      <c r="W585">
        <v>2015</v>
      </c>
      <c r="X585">
        <v>1</v>
      </c>
      <c r="Y585" s="19" t="s">
        <v>385</v>
      </c>
      <c r="Z585" s="24">
        <v>5.6</v>
      </c>
      <c r="AA585" s="25">
        <v>0.76112018902447176</v>
      </c>
      <c r="AB585" s="26">
        <v>3.6559579889349929E-2</v>
      </c>
      <c r="AC585" s="25">
        <v>6.7680600000000002</v>
      </c>
      <c r="AD585" s="27">
        <v>70</v>
      </c>
      <c r="AE585" s="27">
        <v>17.200000000000003</v>
      </c>
      <c r="AF585" s="27">
        <v>12.8</v>
      </c>
      <c r="AG585" s="25">
        <v>1.5004523243500711</v>
      </c>
      <c r="AH585" s="25">
        <v>0.21346478907600108</v>
      </c>
      <c r="AI585" s="25">
        <v>0.18598426594469789</v>
      </c>
      <c r="AJ585" s="28">
        <v>4.8324756449170531E-2</v>
      </c>
      <c r="AK585" s="25">
        <v>0</v>
      </c>
      <c r="AL585" s="25">
        <f t="shared" si="52"/>
        <v>1.9482261358199406</v>
      </c>
      <c r="AM585" s="29">
        <v>3.2847719585688924</v>
      </c>
      <c r="AN585" s="29">
        <v>1.6290387995133151</v>
      </c>
      <c r="AO585" s="30">
        <v>14.416610063028314</v>
      </c>
      <c r="AP585" s="30">
        <v>263.68121249625909</v>
      </c>
      <c r="AQ585" s="31">
        <v>1.6152945993039842</v>
      </c>
      <c r="AR585" s="28">
        <v>1.21212E-2</v>
      </c>
      <c r="AS585" s="28">
        <v>5.3841099999999997</v>
      </c>
      <c r="AT585" t="s">
        <v>155</v>
      </c>
      <c r="AU585">
        <v>1</v>
      </c>
      <c r="AV585" t="s">
        <v>399</v>
      </c>
      <c r="AW585" t="s">
        <v>992</v>
      </c>
      <c r="AX585" t="s">
        <v>1091</v>
      </c>
      <c r="AY585" s="19" t="s">
        <v>385</v>
      </c>
      <c r="AZ585" s="19" t="s">
        <v>385</v>
      </c>
      <c r="BA585" s="22">
        <v>42131</v>
      </c>
      <c r="BB585" t="s">
        <v>400</v>
      </c>
      <c r="BC585" s="15">
        <v>42226</v>
      </c>
      <c r="BD585" t="s">
        <v>161</v>
      </c>
      <c r="BE585">
        <v>64</v>
      </c>
      <c r="BF585">
        <v>39</v>
      </c>
      <c r="BG585">
        <v>8.6999999999999993</v>
      </c>
      <c r="BH585">
        <v>1.74</v>
      </c>
      <c r="BI585">
        <v>0.2</v>
      </c>
      <c r="BJ585">
        <v>9.1999999999999998E-2</v>
      </c>
      <c r="BK585">
        <v>2.5999999999999999E-2</v>
      </c>
      <c r="BL585">
        <v>0</v>
      </c>
      <c r="BM585" s="86">
        <f t="shared" si="49"/>
        <v>77.966101694915253</v>
      </c>
      <c r="BN585">
        <v>0.13900000000000001</v>
      </c>
      <c r="BO585">
        <v>16</v>
      </c>
      <c r="BP585">
        <f t="shared" ref="BP585:BP644" si="54">(BH585*(BM585/100)*((100-BL585)/85))*(10000/9)</f>
        <v>1773.3466267863078</v>
      </c>
      <c r="BQ585">
        <f t="shared" si="47"/>
        <v>4639.9999999999991</v>
      </c>
      <c r="BR585">
        <f t="shared" si="50"/>
        <v>1.7733466267863078</v>
      </c>
      <c r="BS585">
        <f t="shared" si="50"/>
        <v>4.6399999999999988</v>
      </c>
      <c r="BT585">
        <f t="shared" si="51"/>
        <v>6.4133466267863071</v>
      </c>
      <c r="BU585">
        <v>1.0406392694063928</v>
      </c>
      <c r="BV585">
        <v>0.26287367810998841</v>
      </c>
      <c r="BW585">
        <v>2.6174936534982569</v>
      </c>
      <c r="BX585">
        <v>0.25493308261550923</v>
      </c>
      <c r="BY585">
        <v>0.16194254815215323</v>
      </c>
      <c r="BZ585">
        <v>8.5597808999737651E-2</v>
      </c>
      <c r="CA585">
        <v>3.0094581323668268</v>
      </c>
      <c r="CB585">
        <v>91.818467845993823</v>
      </c>
      <c r="CC585">
        <v>28.785469835516718</v>
      </c>
      <c r="CD585">
        <v>8.4432028772292274</v>
      </c>
      <c r="CE585">
        <v>4.5960235964842502</v>
      </c>
      <c r="CF585" s="25">
        <v>0.36789473684210527</v>
      </c>
      <c r="CG585" s="25">
        <v>4.4129186602870817E-2</v>
      </c>
      <c r="CH585" s="25">
        <v>0.50787277717055612</v>
      </c>
      <c r="CI585" s="25">
        <v>0.3123115113258329</v>
      </c>
      <c r="CJ585" s="25">
        <v>9.8717615617262292E-2</v>
      </c>
      <c r="CK585" s="25">
        <v>7.4353663797028355</v>
      </c>
      <c r="CL585" s="25">
        <v>79.318084515764397</v>
      </c>
      <c r="CM585" s="25">
        <v>3.8945499648031041</v>
      </c>
      <c r="CN585" s="25">
        <v>136.17869318444079</v>
      </c>
      <c r="CO585" s="25">
        <v>7.7793828988556557</v>
      </c>
      <c r="CP585" s="25">
        <v>0.94767441860465118</v>
      </c>
      <c r="CQ585" s="25">
        <v>0.20794573643410852</v>
      </c>
      <c r="CR585" s="25">
        <v>0.2967661070534503</v>
      </c>
      <c r="CS585" s="25">
        <v>0.17128065421695657</v>
      </c>
      <c r="CT585" s="25">
        <v>5.0633032550345194E-2</v>
      </c>
      <c r="CU585" s="25">
        <v>6.5920237518406344</v>
      </c>
      <c r="CV585" s="25">
        <v>14.037483624362975</v>
      </c>
      <c r="CW585" s="25">
        <v>1.0565776028985014</v>
      </c>
      <c r="CX585" s="25">
        <v>15.921014402957782</v>
      </c>
      <c r="CY585" s="25">
        <v>10.99949207094221</v>
      </c>
    </row>
    <row r="586" spans="1:103">
      <c r="A586" t="s">
        <v>177</v>
      </c>
      <c r="B586" t="s">
        <v>1090</v>
      </c>
      <c r="C586" t="s">
        <v>164</v>
      </c>
      <c r="D586" t="s">
        <v>165</v>
      </c>
      <c r="E586" t="s">
        <v>959</v>
      </c>
      <c r="F586" t="s">
        <v>180</v>
      </c>
      <c r="G586" t="s">
        <v>234</v>
      </c>
      <c r="H586">
        <v>10.527150000000001</v>
      </c>
      <c r="I586">
        <v>8.5087829999999993</v>
      </c>
      <c r="J586">
        <v>798</v>
      </c>
      <c r="K586" t="s">
        <v>68</v>
      </c>
      <c r="L586" s="18">
        <v>1.5</v>
      </c>
      <c r="M586" t="s">
        <v>328</v>
      </c>
      <c r="P586" t="s">
        <v>159</v>
      </c>
      <c r="Q586">
        <v>400</v>
      </c>
      <c r="R586">
        <v>5200</v>
      </c>
      <c r="S586" t="s">
        <v>329</v>
      </c>
      <c r="T586">
        <v>1700</v>
      </c>
      <c r="W586">
        <v>2015</v>
      </c>
      <c r="X586">
        <v>1</v>
      </c>
      <c r="Y586" s="19" t="s">
        <v>385</v>
      </c>
      <c r="Z586" s="24">
        <v>5.6</v>
      </c>
      <c r="AA586" s="25">
        <v>0.76112018902447176</v>
      </c>
      <c r="AB586" s="26">
        <v>3.6559579889349929E-2</v>
      </c>
      <c r="AC586" s="25">
        <v>6.7680600000000002</v>
      </c>
      <c r="AD586" s="27">
        <v>70</v>
      </c>
      <c r="AE586" s="27">
        <v>17.200000000000003</v>
      </c>
      <c r="AF586" s="27">
        <v>12.8</v>
      </c>
      <c r="AG586" s="25">
        <v>1.5004523243500711</v>
      </c>
      <c r="AH586" s="25">
        <v>0.21346478907600108</v>
      </c>
      <c r="AI586" s="25">
        <v>0.18598426594469789</v>
      </c>
      <c r="AJ586" s="28">
        <v>4.8324756449170531E-2</v>
      </c>
      <c r="AK586" s="25">
        <v>0</v>
      </c>
      <c r="AL586" s="25">
        <f t="shared" ref="AL586:AL590" si="55">SUM(AG586:AK586)</f>
        <v>1.9482261358199406</v>
      </c>
      <c r="AM586" s="29">
        <v>3.2847719585688924</v>
      </c>
      <c r="AN586" s="29">
        <v>1.6290387995133151</v>
      </c>
      <c r="AO586" s="30">
        <v>14.416610063028314</v>
      </c>
      <c r="AP586" s="30">
        <v>263.68121249625909</v>
      </c>
      <c r="AQ586" s="31">
        <v>1.6152945993039842</v>
      </c>
      <c r="AR586" s="28">
        <v>1.21212E-2</v>
      </c>
      <c r="AS586" s="28">
        <v>5.3841099999999997</v>
      </c>
      <c r="AT586" t="s">
        <v>156</v>
      </c>
      <c r="AU586">
        <v>2</v>
      </c>
      <c r="AV586" t="s">
        <v>399</v>
      </c>
      <c r="AW586" t="s">
        <v>992</v>
      </c>
      <c r="AX586" t="s">
        <v>1091</v>
      </c>
      <c r="AY586" s="19" t="s">
        <v>385</v>
      </c>
      <c r="AZ586" s="19" t="s">
        <v>385</v>
      </c>
      <c r="BA586" s="22">
        <v>42131</v>
      </c>
      <c r="BB586" t="s">
        <v>400</v>
      </c>
      <c r="BC586" s="15">
        <v>42226</v>
      </c>
      <c r="BD586" t="s">
        <v>161</v>
      </c>
      <c r="BE586">
        <v>52</v>
      </c>
      <c r="BF586">
        <v>34</v>
      </c>
      <c r="BG586">
        <v>6.86</v>
      </c>
      <c r="BH586">
        <v>1.1599999999999999</v>
      </c>
      <c r="BI586">
        <v>0.54</v>
      </c>
      <c r="BJ586">
        <v>0.13800000000000001</v>
      </c>
      <c r="BK586">
        <v>4.2999999999999997E-2</v>
      </c>
      <c r="BL586">
        <v>7.3</v>
      </c>
      <c r="BM586" s="86">
        <f t="shared" si="49"/>
        <v>76.243093922651937</v>
      </c>
      <c r="BN586">
        <v>0.128</v>
      </c>
      <c r="BO586">
        <v>18</v>
      </c>
      <c r="BP586">
        <f t="shared" si="54"/>
        <v>1071.7088072798178</v>
      </c>
      <c r="BQ586">
        <f t="shared" si="47"/>
        <v>3658.666666666667</v>
      </c>
      <c r="BR586">
        <f t="shared" si="50"/>
        <v>1.0717088072798178</v>
      </c>
      <c r="BS586">
        <f t="shared" si="50"/>
        <v>3.658666666666667</v>
      </c>
      <c r="BT586">
        <f t="shared" si="51"/>
        <v>4.7303754739464843</v>
      </c>
      <c r="BU586">
        <v>1.4211520302171861</v>
      </c>
      <c r="BV586">
        <v>0.36474960607064855</v>
      </c>
      <c r="BW586">
        <v>2.6960368648058677</v>
      </c>
      <c r="BX586">
        <v>0.36081633567951971</v>
      </c>
      <c r="BY586">
        <v>0.21938873232820616</v>
      </c>
      <c r="BZ586">
        <v>0.10595948558340504</v>
      </c>
      <c r="CA586">
        <v>3.4475675500113958</v>
      </c>
      <c r="CB586">
        <v>91.687483721524472</v>
      </c>
      <c r="CC586">
        <v>42.109256893985858</v>
      </c>
      <c r="CD586">
        <v>12.500916831644398</v>
      </c>
      <c r="CE586">
        <v>8.0519621402398069</v>
      </c>
      <c r="CF586" s="25">
        <v>0.38116760828625235</v>
      </c>
      <c r="CG586" s="25">
        <v>0.11318267419962334</v>
      </c>
      <c r="CH586" s="25">
        <v>0.55754437859131056</v>
      </c>
      <c r="CI586" s="25">
        <v>0.30715935635975894</v>
      </c>
      <c r="CJ586" s="25">
        <v>6.7156076188096589E-2</v>
      </c>
      <c r="CK586" s="25">
        <v>10.522190596684718</v>
      </c>
      <c r="CL586" s="25">
        <v>72.337938706856676</v>
      </c>
      <c r="CM586" s="25">
        <v>3.8303021730499229</v>
      </c>
      <c r="CN586" s="25">
        <v>76.580761486662055</v>
      </c>
      <c r="CO586" s="25">
        <v>7.6510476157110201</v>
      </c>
      <c r="CP586" s="25">
        <v>0.62512077294685997</v>
      </c>
      <c r="CQ586" s="25">
        <v>0.27478260869565219</v>
      </c>
      <c r="CR586" s="25">
        <v>0.32640821474465365</v>
      </c>
      <c r="CS586" s="25">
        <v>0.17296648742775339</v>
      </c>
      <c r="CT586" s="25">
        <v>4.983332709655202E-2</v>
      </c>
      <c r="CU586" s="25">
        <v>3.3163970646638852</v>
      </c>
      <c r="CV586" s="25">
        <v>5.9313307543988474</v>
      </c>
      <c r="CW586" s="25">
        <v>3.0028625541720393</v>
      </c>
      <c r="CX586" s="25">
        <v>16.077717300624691</v>
      </c>
      <c r="CY586" s="25">
        <v>13.771607579915949</v>
      </c>
    </row>
    <row r="587" spans="1:103">
      <c r="A587" t="s">
        <v>177</v>
      </c>
      <c r="B587" t="s">
        <v>1090</v>
      </c>
      <c r="C587" t="s">
        <v>164</v>
      </c>
      <c r="D587" t="s">
        <v>165</v>
      </c>
      <c r="E587" t="s">
        <v>959</v>
      </c>
      <c r="F587" t="s">
        <v>180</v>
      </c>
      <c r="G587" t="s">
        <v>234</v>
      </c>
      <c r="H587">
        <v>10.527150000000001</v>
      </c>
      <c r="I587">
        <v>8.5087829999999993</v>
      </c>
      <c r="J587">
        <v>798</v>
      </c>
      <c r="K587" t="s">
        <v>68</v>
      </c>
      <c r="L587" s="18">
        <v>1.5</v>
      </c>
      <c r="M587" t="s">
        <v>328</v>
      </c>
      <c r="P587" t="s">
        <v>159</v>
      </c>
      <c r="Q587">
        <v>400</v>
      </c>
      <c r="R587">
        <v>5200</v>
      </c>
      <c r="S587" t="s">
        <v>329</v>
      </c>
      <c r="T587">
        <v>1700</v>
      </c>
      <c r="W587">
        <v>2015</v>
      </c>
      <c r="X587">
        <v>1</v>
      </c>
      <c r="Y587" s="19" t="s">
        <v>385</v>
      </c>
      <c r="Z587" s="24">
        <v>5.6</v>
      </c>
      <c r="AA587" s="25">
        <v>0.76112018902447176</v>
      </c>
      <c r="AB587" s="26">
        <v>3.6559579889349929E-2</v>
      </c>
      <c r="AC587" s="25">
        <v>6.7680600000000002</v>
      </c>
      <c r="AD587" s="27">
        <v>70</v>
      </c>
      <c r="AE587" s="27">
        <v>17.200000000000003</v>
      </c>
      <c r="AF587" s="27">
        <v>12.8</v>
      </c>
      <c r="AG587" s="25">
        <v>1.5004523243500711</v>
      </c>
      <c r="AH587" s="25">
        <v>0.21346478907600108</v>
      </c>
      <c r="AI587" s="25">
        <v>0.18598426594469789</v>
      </c>
      <c r="AJ587" s="28">
        <v>4.8324756449170531E-2</v>
      </c>
      <c r="AK587" s="25">
        <v>0</v>
      </c>
      <c r="AL587" s="25">
        <f t="shared" si="55"/>
        <v>1.9482261358199406</v>
      </c>
      <c r="AM587" s="29">
        <v>3.2847719585688924</v>
      </c>
      <c r="AN587" s="29">
        <v>1.6290387995133151</v>
      </c>
      <c r="AO587" s="30">
        <v>14.416610063028314</v>
      </c>
      <c r="AP587" s="30">
        <v>263.68121249625909</v>
      </c>
      <c r="AQ587" s="31">
        <v>1.6152945993039842</v>
      </c>
      <c r="AR587" s="28">
        <v>1.21212E-2</v>
      </c>
      <c r="AS587" s="28">
        <v>5.3841099999999997</v>
      </c>
      <c r="AT587" t="s">
        <v>157</v>
      </c>
      <c r="AU587">
        <v>3</v>
      </c>
      <c r="AV587" t="s">
        <v>399</v>
      </c>
      <c r="AW587" t="s">
        <v>992</v>
      </c>
      <c r="AX587" t="s">
        <v>1091</v>
      </c>
      <c r="AY587" s="19" t="s">
        <v>385</v>
      </c>
      <c r="AZ587" s="19" t="s">
        <v>385</v>
      </c>
      <c r="BA587" s="22">
        <v>42131</v>
      </c>
      <c r="BB587" t="s">
        <v>400</v>
      </c>
      <c r="BC587" s="15">
        <v>42226</v>
      </c>
      <c r="BD587" t="s">
        <v>161</v>
      </c>
      <c r="BE587">
        <v>52</v>
      </c>
      <c r="BF587">
        <v>45</v>
      </c>
      <c r="BG587">
        <v>13.13</v>
      </c>
      <c r="BH587">
        <v>4.68</v>
      </c>
      <c r="BI587">
        <v>0.64</v>
      </c>
      <c r="BJ587">
        <v>0.41799999999999998</v>
      </c>
      <c r="BK587">
        <v>0.09</v>
      </c>
      <c r="BL587">
        <v>9.3000000000000007</v>
      </c>
      <c r="BM587" s="86">
        <f t="shared" si="49"/>
        <v>82.283464566929126</v>
      </c>
      <c r="BN587">
        <v>0.14499999999999999</v>
      </c>
      <c r="BO587">
        <v>27</v>
      </c>
      <c r="BP587">
        <f t="shared" si="54"/>
        <v>4565.6674386289942</v>
      </c>
      <c r="BQ587">
        <f t="shared" si="47"/>
        <v>7002.666666666667</v>
      </c>
      <c r="BR587">
        <f t="shared" si="50"/>
        <v>4.5656674386289939</v>
      </c>
      <c r="BS587">
        <f t="shared" si="50"/>
        <v>7.0026666666666673</v>
      </c>
      <c r="BT587">
        <f t="shared" si="51"/>
        <v>11.568334105295662</v>
      </c>
      <c r="BU587">
        <v>1.6413150147203144</v>
      </c>
      <c r="BV587">
        <v>0.27390821617718075</v>
      </c>
      <c r="BW587">
        <v>2.7196058984943106</v>
      </c>
      <c r="BX587">
        <v>0.33127896382717958</v>
      </c>
      <c r="BY587">
        <v>0.26347119786816531</v>
      </c>
      <c r="BZ587">
        <v>0.1123097944405677</v>
      </c>
      <c r="CA587">
        <v>5.49422457045232</v>
      </c>
      <c r="CB587">
        <v>114.59573926824119</v>
      </c>
      <c r="CC587">
        <v>103.6502511410452</v>
      </c>
      <c r="CD587">
        <v>18.134831707872713</v>
      </c>
      <c r="CE587">
        <v>5.2038012369544226</v>
      </c>
      <c r="CF587" s="25"/>
      <c r="CG587" s="25"/>
      <c r="CH587" s="25"/>
      <c r="CI587" s="25"/>
      <c r="CJ587" s="25"/>
      <c r="CK587" s="25"/>
      <c r="CL587" s="25"/>
      <c r="CM587" s="25"/>
      <c r="CN587" s="25"/>
      <c r="CO587" s="25"/>
      <c r="CP587" s="25">
        <v>1.1378830083565459</v>
      </c>
      <c r="CQ587" s="25">
        <v>0.31220984215413183</v>
      </c>
      <c r="CR587" s="25">
        <v>0.33719931105226181</v>
      </c>
      <c r="CS587" s="25">
        <v>8.416203275181415E-2</v>
      </c>
      <c r="CT587" s="25">
        <v>4.3348791319401836E-2</v>
      </c>
      <c r="CU587" s="25">
        <v>6.6438274748413466</v>
      </c>
      <c r="CV587" s="25">
        <v>5.919677845254645</v>
      </c>
      <c r="CW587" s="25">
        <v>2.0308237462680423</v>
      </c>
      <c r="CX587" s="25">
        <v>23.873755554132497</v>
      </c>
      <c r="CY587" s="25">
        <v>12.856896970604572</v>
      </c>
    </row>
    <row r="588" spans="1:103">
      <c r="A588" t="s">
        <v>177</v>
      </c>
      <c r="B588" t="s">
        <v>1090</v>
      </c>
      <c r="C588" t="s">
        <v>164</v>
      </c>
      <c r="D588" t="s">
        <v>165</v>
      </c>
      <c r="E588" t="s">
        <v>959</v>
      </c>
      <c r="F588" t="s">
        <v>180</v>
      </c>
      <c r="G588" t="s">
        <v>234</v>
      </c>
      <c r="H588">
        <v>10.527150000000001</v>
      </c>
      <c r="I588">
        <v>8.5087829999999993</v>
      </c>
      <c r="J588">
        <v>798</v>
      </c>
      <c r="K588" t="s">
        <v>68</v>
      </c>
      <c r="L588" s="18">
        <v>1.5</v>
      </c>
      <c r="M588" t="s">
        <v>328</v>
      </c>
      <c r="P588" t="s">
        <v>159</v>
      </c>
      <c r="Q588">
        <v>400</v>
      </c>
      <c r="R588">
        <v>5200</v>
      </c>
      <c r="S588" t="s">
        <v>329</v>
      </c>
      <c r="T588">
        <v>1700</v>
      </c>
      <c r="W588">
        <v>2015</v>
      </c>
      <c r="X588">
        <v>1</v>
      </c>
      <c r="Y588" s="19" t="s">
        <v>385</v>
      </c>
      <c r="Z588" s="24">
        <v>5.6</v>
      </c>
      <c r="AA588" s="25">
        <v>0.76112018902447176</v>
      </c>
      <c r="AB588" s="26">
        <v>3.6559579889349929E-2</v>
      </c>
      <c r="AC588" s="25">
        <v>6.7680600000000002</v>
      </c>
      <c r="AD588" s="27">
        <v>70</v>
      </c>
      <c r="AE588" s="27">
        <v>17.200000000000003</v>
      </c>
      <c r="AF588" s="27">
        <v>12.8</v>
      </c>
      <c r="AG588" s="25">
        <v>1.5004523243500711</v>
      </c>
      <c r="AH588" s="25">
        <v>0.21346478907600108</v>
      </c>
      <c r="AI588" s="25">
        <v>0.18598426594469789</v>
      </c>
      <c r="AJ588" s="28">
        <v>4.8324756449170531E-2</v>
      </c>
      <c r="AK588" s="25">
        <v>0</v>
      </c>
      <c r="AL588" s="25">
        <f t="shared" si="55"/>
        <v>1.9482261358199406</v>
      </c>
      <c r="AM588" s="29">
        <v>3.2847719585688924</v>
      </c>
      <c r="AN588" s="29">
        <v>1.6290387995133151</v>
      </c>
      <c r="AO588" s="30">
        <v>14.416610063028314</v>
      </c>
      <c r="AP588" s="30">
        <v>263.68121249625909</v>
      </c>
      <c r="AQ588" s="31">
        <v>1.6152945993039842</v>
      </c>
      <c r="AR588" s="28">
        <v>1.21212E-2</v>
      </c>
      <c r="AS588" s="28">
        <v>5.3841099999999997</v>
      </c>
      <c r="AT588" t="s">
        <v>158</v>
      </c>
      <c r="AU588">
        <v>4</v>
      </c>
      <c r="AV588" t="s">
        <v>399</v>
      </c>
      <c r="AW588" t="s">
        <v>992</v>
      </c>
      <c r="AX588" t="s">
        <v>1091</v>
      </c>
      <c r="AY588" s="19" t="s">
        <v>385</v>
      </c>
      <c r="AZ588" s="19" t="s">
        <v>385</v>
      </c>
      <c r="BA588" s="22">
        <v>42131</v>
      </c>
      <c r="BB588" t="s">
        <v>400</v>
      </c>
      <c r="BC588" s="15">
        <v>42226</v>
      </c>
      <c r="BD588" t="s">
        <v>161</v>
      </c>
      <c r="BE588">
        <v>49</v>
      </c>
      <c r="BF588">
        <v>42</v>
      </c>
      <c r="BG588">
        <v>13.56</v>
      </c>
      <c r="BH588">
        <v>4.32</v>
      </c>
      <c r="BI588">
        <v>0.2</v>
      </c>
      <c r="BJ588">
        <v>0.08</v>
      </c>
      <c r="BK588">
        <v>1E-3</v>
      </c>
      <c r="BL588">
        <v>0</v>
      </c>
      <c r="BM588" s="86">
        <f t="shared" si="49"/>
        <v>98.76543209876543</v>
      </c>
      <c r="BN588">
        <v>1.01E-2</v>
      </c>
      <c r="BO588">
        <v>0</v>
      </c>
      <c r="BP588">
        <f t="shared" si="54"/>
        <v>5577.3420479302831</v>
      </c>
      <c r="BQ588">
        <f t="shared" si="47"/>
        <v>7232</v>
      </c>
      <c r="BR588">
        <f t="shared" si="50"/>
        <v>5.5773420479302835</v>
      </c>
      <c r="BS588">
        <f t="shared" si="50"/>
        <v>7.2320000000000002</v>
      </c>
      <c r="BT588">
        <f t="shared" si="51"/>
        <v>12.809342047930283</v>
      </c>
      <c r="BU588">
        <v>1.62406015037594</v>
      </c>
      <c r="BV588">
        <v>0.39562805647886112</v>
      </c>
      <c r="BW588">
        <v>2.1099739406048212</v>
      </c>
      <c r="BX588">
        <v>0.48948011635696587</v>
      </c>
      <c r="BY588">
        <v>0.261200887180283</v>
      </c>
      <c r="BZ588">
        <v>9.0439994224049067E-2</v>
      </c>
      <c r="CA588">
        <v>4.0611560251916536</v>
      </c>
      <c r="CB588">
        <v>75.192420316765322</v>
      </c>
      <c r="CC588">
        <v>98.695182486285006</v>
      </c>
      <c r="CD588">
        <v>10.384184015974261</v>
      </c>
      <c r="CE588">
        <v>4.6608093655821481</v>
      </c>
      <c r="CF588" s="25">
        <v>0.48816831683168316</v>
      </c>
      <c r="CG588" s="25">
        <v>0.10108910891089108</v>
      </c>
      <c r="CH588" s="25">
        <v>0.40932496590756196</v>
      </c>
      <c r="CI588" s="25">
        <v>0.37623062544297886</v>
      </c>
      <c r="CJ588" s="25">
        <v>0.10014174909988532</v>
      </c>
      <c r="CK588" s="25">
        <v>8.6831420172900735</v>
      </c>
      <c r="CL588" s="25">
        <v>55.33930115995539</v>
      </c>
      <c r="CM588" s="25">
        <v>7.9054245951539661</v>
      </c>
      <c r="CN588" s="25">
        <v>49.736277169404978</v>
      </c>
      <c r="CO588" s="25">
        <v>10.225793034710495</v>
      </c>
      <c r="CP588" s="25"/>
      <c r="CQ588" s="25"/>
      <c r="CR588" s="25"/>
      <c r="CS588" s="25"/>
      <c r="CT588" s="25"/>
      <c r="CU588" s="25"/>
      <c r="CV588" s="25"/>
      <c r="CW588" s="25"/>
      <c r="CX588" s="25"/>
      <c r="CY588" s="25"/>
    </row>
    <row r="589" spans="1:103">
      <c r="A589" t="s">
        <v>177</v>
      </c>
      <c r="B589" t="s">
        <v>1090</v>
      </c>
      <c r="C589" t="s">
        <v>164</v>
      </c>
      <c r="D589" t="s">
        <v>165</v>
      </c>
      <c r="E589" t="s">
        <v>959</v>
      </c>
      <c r="F589" t="s">
        <v>180</v>
      </c>
      <c r="G589" t="s">
        <v>234</v>
      </c>
      <c r="H589">
        <v>10.527150000000001</v>
      </c>
      <c r="I589">
        <v>8.5087829999999993</v>
      </c>
      <c r="J589">
        <v>798</v>
      </c>
      <c r="K589" t="s">
        <v>68</v>
      </c>
      <c r="L589" s="18">
        <v>1.5</v>
      </c>
      <c r="M589" t="s">
        <v>328</v>
      </c>
      <c r="P589" t="s">
        <v>159</v>
      </c>
      <c r="Q589">
        <v>400</v>
      </c>
      <c r="R589">
        <v>5200</v>
      </c>
      <c r="S589" t="s">
        <v>329</v>
      </c>
      <c r="T589">
        <v>1700</v>
      </c>
      <c r="W589">
        <v>2015</v>
      </c>
      <c r="X589">
        <v>1</v>
      </c>
      <c r="Y589" s="19" t="s">
        <v>385</v>
      </c>
      <c r="Z589" s="24">
        <v>5.6</v>
      </c>
      <c r="AA589" s="25">
        <v>0.76112018902447176</v>
      </c>
      <c r="AB589" s="26">
        <v>3.6559579889349929E-2</v>
      </c>
      <c r="AC589" s="25">
        <v>6.7680600000000002</v>
      </c>
      <c r="AD589" s="27">
        <v>70</v>
      </c>
      <c r="AE589" s="27">
        <v>17.200000000000003</v>
      </c>
      <c r="AF589" s="27">
        <v>12.8</v>
      </c>
      <c r="AG589" s="25">
        <v>1.5004523243500711</v>
      </c>
      <c r="AH589" s="25">
        <v>0.21346478907600108</v>
      </c>
      <c r="AI589" s="25">
        <v>0.18598426594469789</v>
      </c>
      <c r="AJ589" s="28">
        <v>4.8324756449170531E-2</v>
      </c>
      <c r="AK589" s="25">
        <v>0</v>
      </c>
      <c r="AL589" s="25">
        <f t="shared" si="55"/>
        <v>1.9482261358199406</v>
      </c>
      <c r="AM589" s="29">
        <v>3.2847719585688924</v>
      </c>
      <c r="AN589" s="29">
        <v>1.6290387995133151</v>
      </c>
      <c r="AO589" s="30">
        <v>14.416610063028314</v>
      </c>
      <c r="AP589" s="30">
        <v>263.68121249625909</v>
      </c>
      <c r="AQ589" s="31">
        <v>1.6152945993039842</v>
      </c>
      <c r="AR589" s="28">
        <v>1.21212E-2</v>
      </c>
      <c r="AS589" s="28">
        <v>5.3841099999999997</v>
      </c>
      <c r="AT589" t="s">
        <v>159</v>
      </c>
      <c r="AU589">
        <v>5</v>
      </c>
      <c r="AV589" t="s">
        <v>399</v>
      </c>
      <c r="AW589" t="s">
        <v>992</v>
      </c>
      <c r="AX589" t="s">
        <v>1091</v>
      </c>
      <c r="AY589" s="19" t="s">
        <v>385</v>
      </c>
      <c r="AZ589" s="19" t="s">
        <v>385</v>
      </c>
      <c r="BA589" s="22">
        <v>42131</v>
      </c>
      <c r="BB589" t="s">
        <v>400</v>
      </c>
      <c r="BC589" s="15">
        <v>42226</v>
      </c>
      <c r="BD589" t="s">
        <v>161</v>
      </c>
      <c r="BE589">
        <v>52</v>
      </c>
      <c r="BF589">
        <v>51</v>
      </c>
      <c r="BG589">
        <v>16.16</v>
      </c>
      <c r="BH589">
        <v>6.46</v>
      </c>
      <c r="BI589">
        <v>1.04</v>
      </c>
      <c r="BJ589">
        <v>0.623</v>
      </c>
      <c r="BK589">
        <v>0.112</v>
      </c>
      <c r="BL589">
        <v>9</v>
      </c>
      <c r="BM589" s="86">
        <f t="shared" si="49"/>
        <v>84.761904761904759</v>
      </c>
      <c r="BN589">
        <v>0.16700000000000001</v>
      </c>
      <c r="BO589">
        <v>23</v>
      </c>
      <c r="BP589">
        <f t="shared" si="54"/>
        <v>6513.4814814814808</v>
      </c>
      <c r="BQ589">
        <f t="shared" si="47"/>
        <v>8618.6666666666661</v>
      </c>
      <c r="BR589">
        <f t="shared" si="50"/>
        <v>6.513481481481481</v>
      </c>
      <c r="BS589">
        <f t="shared" si="50"/>
        <v>8.618666666666666</v>
      </c>
      <c r="BT589">
        <f t="shared" si="51"/>
        <v>15.132148148148147</v>
      </c>
      <c r="CF589" s="25"/>
      <c r="CG589" s="25"/>
      <c r="CH589" s="25"/>
      <c r="CI589" s="25"/>
      <c r="CJ589" s="25"/>
      <c r="CK589" s="25"/>
      <c r="CL589" s="25"/>
      <c r="CM589" s="25"/>
      <c r="CN589" s="25"/>
      <c r="CO589" s="25"/>
      <c r="CP589" s="25"/>
      <c r="CQ589" s="25"/>
      <c r="CR589" s="25"/>
      <c r="CS589" s="25"/>
      <c r="CT589" s="25"/>
      <c r="CU589" s="25"/>
      <c r="CV589" s="25"/>
      <c r="CW589" s="25"/>
      <c r="CX589" s="25"/>
      <c r="CY589" s="25"/>
    </row>
    <row r="590" spans="1:103">
      <c r="A590" t="s">
        <v>177</v>
      </c>
      <c r="B590" t="s">
        <v>1090</v>
      </c>
      <c r="C590" t="s">
        <v>164</v>
      </c>
      <c r="D590" t="s">
        <v>165</v>
      </c>
      <c r="E590" t="s">
        <v>959</v>
      </c>
      <c r="F590" t="s">
        <v>180</v>
      </c>
      <c r="G590" t="s">
        <v>234</v>
      </c>
      <c r="H590">
        <v>10.527150000000001</v>
      </c>
      <c r="I590">
        <v>8.5087829999999993</v>
      </c>
      <c r="J590">
        <v>798</v>
      </c>
      <c r="K590" t="s">
        <v>68</v>
      </c>
      <c r="L590" s="18">
        <v>1.5</v>
      </c>
      <c r="M590" t="s">
        <v>328</v>
      </c>
      <c r="P590" t="s">
        <v>159</v>
      </c>
      <c r="Q590">
        <v>400</v>
      </c>
      <c r="R590">
        <v>5200</v>
      </c>
      <c r="S590" t="s">
        <v>329</v>
      </c>
      <c r="T590">
        <v>1700</v>
      </c>
      <c r="W590">
        <v>2015</v>
      </c>
      <c r="X590">
        <v>1</v>
      </c>
      <c r="Y590" s="19" t="s">
        <v>385</v>
      </c>
      <c r="Z590" s="24">
        <v>5.6</v>
      </c>
      <c r="AA590" s="25">
        <v>0.76112018902447176</v>
      </c>
      <c r="AB590" s="26">
        <v>3.6559579889349929E-2</v>
      </c>
      <c r="AC590" s="25">
        <v>6.7680600000000002</v>
      </c>
      <c r="AD590" s="27">
        <v>70</v>
      </c>
      <c r="AE590" s="27">
        <v>17.200000000000003</v>
      </c>
      <c r="AF590" s="27">
        <v>12.8</v>
      </c>
      <c r="AG590" s="25">
        <v>1.5004523243500711</v>
      </c>
      <c r="AH590" s="25">
        <v>0.21346478907600108</v>
      </c>
      <c r="AI590" s="25">
        <v>0.18598426594469789</v>
      </c>
      <c r="AJ590" s="28">
        <v>4.8324756449170531E-2</v>
      </c>
      <c r="AK590" s="25">
        <v>0</v>
      </c>
      <c r="AL590" s="25">
        <f t="shared" si="55"/>
        <v>1.9482261358199406</v>
      </c>
      <c r="AM590" s="29">
        <v>3.2847719585688924</v>
      </c>
      <c r="AN590" s="29">
        <v>1.6290387995133151</v>
      </c>
      <c r="AO590" s="30">
        <v>14.416610063028314</v>
      </c>
      <c r="AP590" s="30">
        <v>263.68121249625909</v>
      </c>
      <c r="AQ590" s="31">
        <v>1.6152945993039842</v>
      </c>
      <c r="AR590" s="28">
        <v>1.21212E-2</v>
      </c>
      <c r="AS590" s="28">
        <v>5.3841099999999997</v>
      </c>
      <c r="AT590" t="s">
        <v>160</v>
      </c>
      <c r="AU590">
        <v>6</v>
      </c>
      <c r="AV590" t="s">
        <v>399</v>
      </c>
      <c r="AW590" t="s">
        <v>992</v>
      </c>
      <c r="AX590" t="s">
        <v>1091</v>
      </c>
      <c r="AY590" s="19" t="s">
        <v>385</v>
      </c>
      <c r="AZ590" s="19" t="s">
        <v>385</v>
      </c>
      <c r="BA590" s="22">
        <v>42131</v>
      </c>
      <c r="BB590" t="s">
        <v>400</v>
      </c>
      <c r="BC590" s="15">
        <v>42226</v>
      </c>
      <c r="BD590" t="s">
        <v>161</v>
      </c>
      <c r="BE590">
        <v>39</v>
      </c>
      <c r="BF590">
        <v>34</v>
      </c>
      <c r="BG590">
        <v>9.3000000000000007</v>
      </c>
      <c r="BH590">
        <v>4.2</v>
      </c>
      <c r="BI590">
        <v>0.62</v>
      </c>
      <c r="BJ590">
        <v>0.29299999999999998</v>
      </c>
      <c r="BK590">
        <v>0.154</v>
      </c>
      <c r="BL590">
        <v>9.6</v>
      </c>
      <c r="BM590" s="86">
        <f t="shared" si="49"/>
        <v>65.548098434004473</v>
      </c>
      <c r="BN590">
        <v>0.224</v>
      </c>
      <c r="BO590">
        <v>21</v>
      </c>
      <c r="BP590">
        <f t="shared" si="54"/>
        <v>3253.2420932578852</v>
      </c>
      <c r="BQ590">
        <f t="shared" si="47"/>
        <v>4960</v>
      </c>
      <c r="BR590">
        <f t="shared" si="50"/>
        <v>3.2532420932578852</v>
      </c>
      <c r="BS590">
        <f t="shared" si="50"/>
        <v>4.96</v>
      </c>
      <c r="BT590">
        <f t="shared" si="51"/>
        <v>8.213242093257886</v>
      </c>
      <c r="BU590">
        <v>2.550476190476191</v>
      </c>
      <c r="BV590">
        <v>0.39984956757304657</v>
      </c>
      <c r="BW590">
        <v>2.5676773704963827</v>
      </c>
      <c r="BX590">
        <v>0.5645857502111512</v>
      </c>
      <c r="BY590">
        <v>0.39505404101380825</v>
      </c>
      <c r="BZ590">
        <v>0.16827309690566833</v>
      </c>
      <c r="CA590">
        <v>3.0632912806892572</v>
      </c>
      <c r="CB590">
        <v>115.4719795600208</v>
      </c>
      <c r="CC590">
        <v>134.2065871968428</v>
      </c>
      <c r="CD590">
        <v>10.783193148358221</v>
      </c>
      <c r="CE590">
        <v>35.70838558340472</v>
      </c>
      <c r="CF590" s="25">
        <v>0.2917304015296367</v>
      </c>
      <c r="CG590" s="25">
        <v>3.6443594646271511E-2</v>
      </c>
      <c r="CH590" s="25">
        <v>1.0926096214151533</v>
      </c>
      <c r="CI590" s="25">
        <v>0.31510972297534257</v>
      </c>
      <c r="CJ590" s="25">
        <v>0.11898737309553829</v>
      </c>
      <c r="CK590" s="25">
        <v>9.3869018729855309</v>
      </c>
      <c r="CL590" s="25">
        <v>56.826768687400687</v>
      </c>
      <c r="CM590" s="25">
        <v>3.9294438918147794</v>
      </c>
      <c r="CN590" s="25">
        <v>107.338164850906</v>
      </c>
      <c r="CO590" s="25">
        <v>11.820998168426717</v>
      </c>
      <c r="CP590" s="25">
        <v>0.81543624161073835</v>
      </c>
      <c r="CQ590" s="25">
        <v>0.29209012464046019</v>
      </c>
      <c r="CR590" s="25">
        <v>0.34986759900583386</v>
      </c>
      <c r="CS590" s="25">
        <v>0.34724861416553393</v>
      </c>
      <c r="CT590" s="25">
        <v>4.554967621332149E-2</v>
      </c>
      <c r="CU590" s="25">
        <v>4.9373650704757477</v>
      </c>
      <c r="CV590" s="25">
        <v>5.8763842481416173</v>
      </c>
      <c r="CW590" s="25">
        <v>1.0570927553133715</v>
      </c>
      <c r="CX590" s="25">
        <v>15.928776964831481</v>
      </c>
      <c r="CY590" s="25">
        <v>13.644030522861632</v>
      </c>
    </row>
    <row r="591" spans="1:103">
      <c r="A591" t="s">
        <v>177</v>
      </c>
      <c r="B591" t="s">
        <v>1090</v>
      </c>
      <c r="C591" t="s">
        <v>164</v>
      </c>
      <c r="D591" t="s">
        <v>165</v>
      </c>
      <c r="E591" t="s">
        <v>959</v>
      </c>
      <c r="F591" t="s">
        <v>181</v>
      </c>
      <c r="G591" t="s">
        <v>235</v>
      </c>
      <c r="H591">
        <v>10.51662</v>
      </c>
      <c r="I591">
        <v>8.4919499999999992</v>
      </c>
      <c r="J591">
        <v>797</v>
      </c>
      <c r="K591" t="s">
        <v>69</v>
      </c>
      <c r="W591">
        <v>2015</v>
      </c>
      <c r="X591">
        <v>1</v>
      </c>
      <c r="Y591" s="19" t="s">
        <v>385</v>
      </c>
      <c r="Z591" s="24">
        <v>5.4</v>
      </c>
      <c r="AA591" s="25">
        <v>0.56176475519151603</v>
      </c>
      <c r="AB591" s="26">
        <v>3.1239172646531092E-2</v>
      </c>
      <c r="AC591" s="25">
        <v>3.9011400000000003</v>
      </c>
      <c r="AD591" s="27">
        <v>56</v>
      </c>
      <c r="AE591" s="27">
        <v>15.200000000000003</v>
      </c>
      <c r="AF591" s="27">
        <v>28.799999999999997</v>
      </c>
      <c r="AG591" s="25">
        <v>2.2502284208380203</v>
      </c>
      <c r="AH591" s="25">
        <v>0.27353341639089546</v>
      </c>
      <c r="AI591" s="25">
        <v>0.11173071146637854</v>
      </c>
      <c r="AJ591" s="28">
        <v>7.3129414063783649E-2</v>
      </c>
      <c r="AK591" s="25">
        <v>0</v>
      </c>
      <c r="AL591" s="25">
        <f t="shared" si="52"/>
        <v>2.7086219627590777</v>
      </c>
      <c r="AM591" s="29">
        <v>8.6542696428716273</v>
      </c>
      <c r="AN591" s="29">
        <v>1.6290387995133151</v>
      </c>
      <c r="AO591" s="30">
        <v>13.996797297406857</v>
      </c>
      <c r="AP591" s="30">
        <v>213.00836431698173</v>
      </c>
      <c r="AQ591" s="31">
        <v>1.7501389349571801</v>
      </c>
      <c r="AR591" s="28">
        <v>2.2029300000000002E-2</v>
      </c>
      <c r="AS591" s="28">
        <v>5.6541899999999998</v>
      </c>
      <c r="AT591" t="s">
        <v>155</v>
      </c>
      <c r="AU591">
        <v>1</v>
      </c>
      <c r="AV591" t="s">
        <v>399</v>
      </c>
      <c r="AW591" t="s">
        <v>992</v>
      </c>
      <c r="AX591" t="s">
        <v>1091</v>
      </c>
      <c r="AY591" s="19" t="s">
        <v>385</v>
      </c>
      <c r="AZ591" s="19" t="s">
        <v>385</v>
      </c>
      <c r="BA591" s="22">
        <v>42131</v>
      </c>
      <c r="BB591" t="s">
        <v>400</v>
      </c>
      <c r="BC591" s="15">
        <v>42226</v>
      </c>
      <c r="BD591" t="s">
        <v>161</v>
      </c>
      <c r="BE591">
        <v>51</v>
      </c>
      <c r="BF591">
        <v>39</v>
      </c>
      <c r="BG591">
        <v>6.7</v>
      </c>
      <c r="BH591">
        <v>2.12</v>
      </c>
      <c r="BI591">
        <v>0.26</v>
      </c>
      <c r="BJ591">
        <v>0.192</v>
      </c>
      <c r="BK591">
        <v>0.05</v>
      </c>
      <c r="BL591">
        <v>9.9</v>
      </c>
      <c r="BM591" s="86">
        <f t="shared" si="49"/>
        <v>79.338842975206617</v>
      </c>
      <c r="BN591">
        <v>0.17799999999999999</v>
      </c>
      <c r="BO591">
        <v>18</v>
      </c>
      <c r="BP591">
        <f t="shared" si="54"/>
        <v>1981.0027548209366</v>
      </c>
      <c r="BQ591">
        <f t="shared" si="47"/>
        <v>3573.333333333333</v>
      </c>
      <c r="BR591">
        <f t="shared" si="50"/>
        <v>1.9810027548209366</v>
      </c>
      <c r="BS591">
        <f t="shared" si="50"/>
        <v>3.5733333333333333</v>
      </c>
      <c r="BT591">
        <f t="shared" si="51"/>
        <v>5.5543360881542698</v>
      </c>
      <c r="BU591">
        <v>1.3754734848484851</v>
      </c>
      <c r="BV591">
        <v>0.20048364696894927</v>
      </c>
      <c r="BW591">
        <v>1.6304553777614905</v>
      </c>
      <c r="BX591">
        <v>0.56156064148597296</v>
      </c>
      <c r="BY591">
        <v>0.29026578850005719</v>
      </c>
      <c r="BZ591">
        <v>9.3818967422807667E-2</v>
      </c>
      <c r="CA591">
        <v>3.278016659410051</v>
      </c>
      <c r="CB591">
        <v>81.428232336973053</v>
      </c>
      <c r="CC591">
        <v>29.052879930108389</v>
      </c>
      <c r="CD591">
        <v>10.908860362055725</v>
      </c>
      <c r="CE591">
        <v>3.0720126232593374</v>
      </c>
      <c r="CF591" s="25">
        <v>0.48005565862708699</v>
      </c>
      <c r="CG591" s="25">
        <v>5.0417439703153988E-2</v>
      </c>
      <c r="CH591" s="25">
        <v>0.91773315139756395</v>
      </c>
      <c r="CI591" s="25">
        <v>0.27847342731018343</v>
      </c>
      <c r="CJ591" s="25">
        <v>0.10081634448224977</v>
      </c>
      <c r="CK591" s="25">
        <v>9.3496707302072046</v>
      </c>
      <c r="CL591" s="25">
        <v>50.85369443581974</v>
      </c>
      <c r="CM591" s="25">
        <v>3.9138585913018797</v>
      </c>
      <c r="CN591" s="25">
        <v>200.57765458474918</v>
      </c>
      <c r="CO591" s="25">
        <v>7.8179519761925702</v>
      </c>
      <c r="CP591" s="25">
        <v>0.87031835205992514</v>
      </c>
      <c r="CQ591" s="25">
        <v>0.21427902621722844</v>
      </c>
      <c r="CR591" s="25">
        <v>0.26810476794973143</v>
      </c>
      <c r="CS591" s="25">
        <v>0.17228818747705632</v>
      </c>
      <c r="CT591" s="25">
        <v>4.3263793689363797E-2</v>
      </c>
      <c r="CU591" s="25">
        <v>7.4665373769845687</v>
      </c>
      <c r="CV591" s="25">
        <v>1.7963124498215188</v>
      </c>
      <c r="CW591" s="25">
        <v>1.0627927652684928</v>
      </c>
      <c r="CX591" s="25">
        <v>23.826944268732237</v>
      </c>
      <c r="CY591" s="25">
        <v>13.717601275680986</v>
      </c>
    </row>
    <row r="592" spans="1:103">
      <c r="A592" t="s">
        <v>177</v>
      </c>
      <c r="B592" t="s">
        <v>1090</v>
      </c>
      <c r="C592" t="s">
        <v>164</v>
      </c>
      <c r="D592" t="s">
        <v>165</v>
      </c>
      <c r="E592" t="s">
        <v>959</v>
      </c>
      <c r="F592" t="s">
        <v>181</v>
      </c>
      <c r="G592" t="s">
        <v>235</v>
      </c>
      <c r="H592">
        <v>10.51662</v>
      </c>
      <c r="I592">
        <v>8.4919499999999992</v>
      </c>
      <c r="J592">
        <v>797</v>
      </c>
      <c r="K592" t="s">
        <v>69</v>
      </c>
      <c r="W592">
        <v>2015</v>
      </c>
      <c r="X592">
        <v>1</v>
      </c>
      <c r="Y592" s="19" t="s">
        <v>385</v>
      </c>
      <c r="Z592" s="24">
        <v>5.4</v>
      </c>
      <c r="AA592" s="25">
        <v>0.56176475519151603</v>
      </c>
      <c r="AB592" s="26">
        <v>3.1239172646531092E-2</v>
      </c>
      <c r="AC592" s="25">
        <v>3.9011400000000003</v>
      </c>
      <c r="AD592" s="27">
        <v>56</v>
      </c>
      <c r="AE592" s="27">
        <v>15.200000000000003</v>
      </c>
      <c r="AF592" s="27">
        <v>28.799999999999997</v>
      </c>
      <c r="AG592" s="25">
        <v>2.2502284208380203</v>
      </c>
      <c r="AH592" s="25">
        <v>0.27353341639089546</v>
      </c>
      <c r="AI592" s="25">
        <v>0.11173071146637854</v>
      </c>
      <c r="AJ592" s="28">
        <v>7.3129414063783649E-2</v>
      </c>
      <c r="AK592" s="25">
        <v>0</v>
      </c>
      <c r="AL592" s="25">
        <f t="shared" ref="AL592:AL596" si="56">SUM(AG592:AK592)</f>
        <v>2.7086219627590777</v>
      </c>
      <c r="AM592" s="29">
        <v>8.6542696428716273</v>
      </c>
      <c r="AN592" s="29">
        <v>1.6290387995133151</v>
      </c>
      <c r="AO592" s="30">
        <v>13.996797297406857</v>
      </c>
      <c r="AP592" s="30">
        <v>213.00836431698173</v>
      </c>
      <c r="AQ592" s="31">
        <v>1.7501389349571801</v>
      </c>
      <c r="AR592" s="28">
        <v>2.2029300000000002E-2</v>
      </c>
      <c r="AS592" s="28">
        <v>5.6541899999999998</v>
      </c>
      <c r="AT592" t="s">
        <v>156</v>
      </c>
      <c r="AU592">
        <v>2</v>
      </c>
      <c r="AV592" t="s">
        <v>399</v>
      </c>
      <c r="AW592" t="s">
        <v>992</v>
      </c>
      <c r="AX592" t="s">
        <v>1091</v>
      </c>
      <c r="AY592" s="19" t="s">
        <v>385</v>
      </c>
      <c r="AZ592" s="19" t="s">
        <v>385</v>
      </c>
      <c r="BA592" s="22">
        <v>42131</v>
      </c>
      <c r="BB592" t="s">
        <v>400</v>
      </c>
      <c r="BC592" s="15">
        <v>42226</v>
      </c>
      <c r="BD592" t="s">
        <v>161</v>
      </c>
      <c r="BE592">
        <v>39</v>
      </c>
      <c r="BF592">
        <v>30</v>
      </c>
      <c r="BG592">
        <v>4.54</v>
      </c>
      <c r="BH592">
        <v>1.2</v>
      </c>
      <c r="BI592">
        <v>0.06</v>
      </c>
      <c r="BJ592">
        <v>0</v>
      </c>
      <c r="BK592">
        <v>0</v>
      </c>
      <c r="BL592">
        <v>0</v>
      </c>
      <c r="BM592" s="86">
        <v>0</v>
      </c>
      <c r="BN592">
        <v>5.0999999999999997E-2</v>
      </c>
      <c r="BO592">
        <v>0</v>
      </c>
      <c r="BQ592">
        <f t="shared" si="47"/>
        <v>2421.333333333333</v>
      </c>
      <c r="BR592">
        <f t="shared" si="50"/>
        <v>0</v>
      </c>
      <c r="BS592">
        <f t="shared" si="50"/>
        <v>2.4213333333333331</v>
      </c>
      <c r="BT592">
        <f t="shared" si="51"/>
        <v>2.4213333333333331</v>
      </c>
      <c r="BU592">
        <v>1.5073732718894008</v>
      </c>
      <c r="BV592">
        <v>0.40243549175742199</v>
      </c>
      <c r="BW592">
        <v>2.7425051448659969</v>
      </c>
      <c r="BX592">
        <v>0.43457685050019723</v>
      </c>
      <c r="BY592">
        <v>0.26535738013072213</v>
      </c>
      <c r="BZ592">
        <v>0.11751889764706729</v>
      </c>
      <c r="CA592">
        <v>4.0606558189063602</v>
      </c>
      <c r="CB592">
        <v>80.952226402840807</v>
      </c>
      <c r="CC592">
        <v>27.656818899921682</v>
      </c>
      <c r="CD592">
        <v>11.253265251904164</v>
      </c>
      <c r="CE592">
        <v>4.7368627517006772</v>
      </c>
      <c r="CF592" s="25"/>
      <c r="CG592" s="25"/>
      <c r="CH592" s="25"/>
      <c r="CI592" s="25"/>
      <c r="CJ592" s="25"/>
      <c r="CK592" s="25"/>
      <c r="CL592" s="25"/>
      <c r="CM592" s="25"/>
      <c r="CN592" s="25"/>
      <c r="CO592" s="25"/>
      <c r="CP592" s="25"/>
      <c r="CQ592" s="25"/>
      <c r="CR592" s="25"/>
      <c r="CS592" s="25"/>
      <c r="CT592" s="25"/>
      <c r="CU592" s="25"/>
      <c r="CV592" s="25"/>
      <c r="CW592" s="25"/>
      <c r="CX592" s="25"/>
      <c r="CY592" s="25"/>
    </row>
    <row r="593" spans="1:103">
      <c r="A593" t="s">
        <v>177</v>
      </c>
      <c r="B593" t="s">
        <v>1090</v>
      </c>
      <c r="C593" t="s">
        <v>164</v>
      </c>
      <c r="D593" t="s">
        <v>165</v>
      </c>
      <c r="E593" t="s">
        <v>959</v>
      </c>
      <c r="F593" t="s">
        <v>181</v>
      </c>
      <c r="G593" t="s">
        <v>235</v>
      </c>
      <c r="H593">
        <v>10.51662</v>
      </c>
      <c r="I593">
        <v>8.4919499999999992</v>
      </c>
      <c r="J593">
        <v>797</v>
      </c>
      <c r="K593" t="s">
        <v>69</v>
      </c>
      <c r="W593">
        <v>2015</v>
      </c>
      <c r="X593">
        <v>1</v>
      </c>
      <c r="Y593" s="19" t="s">
        <v>385</v>
      </c>
      <c r="Z593" s="24">
        <v>5.4</v>
      </c>
      <c r="AA593" s="25">
        <v>0.56176475519151603</v>
      </c>
      <c r="AB593" s="26">
        <v>3.1239172646531092E-2</v>
      </c>
      <c r="AC593" s="25">
        <v>3.9011400000000003</v>
      </c>
      <c r="AD593" s="27">
        <v>56</v>
      </c>
      <c r="AE593" s="27">
        <v>15.200000000000003</v>
      </c>
      <c r="AF593" s="27">
        <v>28.799999999999997</v>
      </c>
      <c r="AG593" s="25">
        <v>2.2502284208380203</v>
      </c>
      <c r="AH593" s="25">
        <v>0.27353341639089546</v>
      </c>
      <c r="AI593" s="25">
        <v>0.11173071146637854</v>
      </c>
      <c r="AJ593" s="28">
        <v>7.3129414063783649E-2</v>
      </c>
      <c r="AK593" s="25">
        <v>0</v>
      </c>
      <c r="AL593" s="25">
        <f t="shared" si="56"/>
        <v>2.7086219627590777</v>
      </c>
      <c r="AM593" s="29">
        <v>8.6542696428716273</v>
      </c>
      <c r="AN593" s="29">
        <v>1.6290387995133151</v>
      </c>
      <c r="AO593" s="30">
        <v>13.996797297406857</v>
      </c>
      <c r="AP593" s="30">
        <v>213.00836431698173</v>
      </c>
      <c r="AQ593" s="31">
        <v>1.7501389349571801</v>
      </c>
      <c r="AR593" s="28">
        <v>2.2029300000000002E-2</v>
      </c>
      <c r="AS593" s="28">
        <v>5.6541899999999998</v>
      </c>
      <c r="AT593" t="s">
        <v>157</v>
      </c>
      <c r="AU593">
        <v>3</v>
      </c>
      <c r="AV593" t="s">
        <v>399</v>
      </c>
      <c r="AW593" t="s">
        <v>992</v>
      </c>
      <c r="AX593" t="s">
        <v>1091</v>
      </c>
      <c r="AY593" s="19" t="s">
        <v>385</v>
      </c>
      <c r="AZ593" s="19" t="s">
        <v>385</v>
      </c>
      <c r="BA593" s="22">
        <v>42131</v>
      </c>
      <c r="BB593" t="s">
        <v>400</v>
      </c>
      <c r="BC593" s="15">
        <v>42226</v>
      </c>
      <c r="BD593" t="s">
        <v>161</v>
      </c>
      <c r="BE593">
        <v>39</v>
      </c>
      <c r="BF593">
        <v>32</v>
      </c>
      <c r="BG593">
        <v>6.78</v>
      </c>
      <c r="BH593">
        <v>3.06</v>
      </c>
      <c r="BI593">
        <v>0.56000000000000005</v>
      </c>
      <c r="BJ593">
        <v>0.30199999999999999</v>
      </c>
      <c r="BK593">
        <v>7.5999999999999998E-2</v>
      </c>
      <c r="BL593">
        <v>9.8000000000000007</v>
      </c>
      <c r="BM593" s="86">
        <f t="shared" si="49"/>
        <v>79.894179894179899</v>
      </c>
      <c r="BN593">
        <v>0.13800000000000001</v>
      </c>
      <c r="BO593">
        <v>22</v>
      </c>
      <c r="BP593">
        <f t="shared" si="54"/>
        <v>2882.5820105820103</v>
      </c>
      <c r="BQ593">
        <f t="shared" si="47"/>
        <v>3616</v>
      </c>
      <c r="BR593">
        <f t="shared" si="50"/>
        <v>2.8825820105820101</v>
      </c>
      <c r="BS593">
        <f t="shared" si="50"/>
        <v>3.6160000000000001</v>
      </c>
      <c r="BT593">
        <f t="shared" si="51"/>
        <v>6.4985820105820107</v>
      </c>
      <c r="BU593">
        <v>2.333011583011583</v>
      </c>
      <c r="BV593">
        <v>0.23144271821166287</v>
      </c>
      <c r="BW593">
        <v>2.4370957883672055</v>
      </c>
      <c r="BX593">
        <v>0.49126485697317629</v>
      </c>
      <c r="BY593">
        <v>0.28285570261565479</v>
      </c>
      <c r="BZ593">
        <v>0.13469888323823545</v>
      </c>
      <c r="CA593">
        <v>6.4803333967926742</v>
      </c>
      <c r="CB593">
        <v>103.81678322933919</v>
      </c>
      <c r="CC593">
        <v>32.257388199343247</v>
      </c>
      <c r="CD593">
        <v>17.663099856756759</v>
      </c>
      <c r="CE593">
        <v>4.7704362460836363</v>
      </c>
      <c r="CF593" s="25">
        <v>0.51441860465116285</v>
      </c>
      <c r="CG593" s="25">
        <v>3.0111627906976742E-2</v>
      </c>
      <c r="CH593" s="25">
        <v>0.46713256328641545</v>
      </c>
      <c r="CI593" s="25">
        <v>0.55093621752389743</v>
      </c>
      <c r="CJ593" s="25">
        <v>9.8616181775314143E-2</v>
      </c>
      <c r="CK593" s="25">
        <v>11.883496482493753</v>
      </c>
      <c r="CL593" s="25">
        <v>61.000049546361957</v>
      </c>
      <c r="CM593" s="25">
        <v>3.8284446065256508</v>
      </c>
      <c r="CN593" s="25">
        <v>133.86722167064087</v>
      </c>
      <c r="CO593" s="25">
        <v>7.6473371173522855</v>
      </c>
      <c r="CP593" s="25">
        <v>0.98580889309366126</v>
      </c>
      <c r="CQ593" s="25">
        <v>0.17365184484389781</v>
      </c>
      <c r="CR593" s="25">
        <v>0.32085341188274902</v>
      </c>
      <c r="CS593" s="25">
        <v>0.26028009729652485</v>
      </c>
      <c r="CT593" s="25">
        <v>4.8279980650607499E-2</v>
      </c>
      <c r="CU593" s="25">
        <v>9.9684125611780967</v>
      </c>
      <c r="CV593" s="25">
        <v>5.8993950528333121</v>
      </c>
      <c r="CW593" s="25">
        <v>2.0238654661780391</v>
      </c>
      <c r="CX593" s="25">
        <v>23.791956097999883</v>
      </c>
      <c r="CY593" s="25">
        <v>9.2888230759641264</v>
      </c>
    </row>
    <row r="594" spans="1:103">
      <c r="A594" t="s">
        <v>177</v>
      </c>
      <c r="B594" t="s">
        <v>1090</v>
      </c>
      <c r="C594" t="s">
        <v>164</v>
      </c>
      <c r="D594" t="s">
        <v>165</v>
      </c>
      <c r="E594" t="s">
        <v>959</v>
      </c>
      <c r="F594" t="s">
        <v>181</v>
      </c>
      <c r="G594" t="s">
        <v>235</v>
      </c>
      <c r="H594">
        <v>10.51662</v>
      </c>
      <c r="I594">
        <v>8.4919499999999992</v>
      </c>
      <c r="J594">
        <v>797</v>
      </c>
      <c r="K594" t="s">
        <v>69</v>
      </c>
      <c r="W594">
        <v>2015</v>
      </c>
      <c r="X594">
        <v>1</v>
      </c>
      <c r="Y594" s="19" t="s">
        <v>385</v>
      </c>
      <c r="Z594" s="24">
        <v>5.4</v>
      </c>
      <c r="AA594" s="25">
        <v>0.56176475519151603</v>
      </c>
      <c r="AB594" s="26">
        <v>3.1239172646531092E-2</v>
      </c>
      <c r="AC594" s="25">
        <v>3.9011400000000003</v>
      </c>
      <c r="AD594" s="27">
        <v>56</v>
      </c>
      <c r="AE594" s="27">
        <v>15.200000000000003</v>
      </c>
      <c r="AF594" s="27">
        <v>28.799999999999997</v>
      </c>
      <c r="AG594" s="25">
        <v>2.2502284208380203</v>
      </c>
      <c r="AH594" s="25">
        <v>0.27353341639089546</v>
      </c>
      <c r="AI594" s="25">
        <v>0.11173071146637854</v>
      </c>
      <c r="AJ594" s="28">
        <v>7.3129414063783649E-2</v>
      </c>
      <c r="AK594" s="25">
        <v>0</v>
      </c>
      <c r="AL594" s="25">
        <f t="shared" si="56"/>
        <v>2.7086219627590777</v>
      </c>
      <c r="AM594" s="29">
        <v>8.6542696428716273</v>
      </c>
      <c r="AN594" s="29">
        <v>1.6290387995133151</v>
      </c>
      <c r="AO594" s="30">
        <v>13.996797297406857</v>
      </c>
      <c r="AP594" s="30">
        <v>213.00836431698173</v>
      </c>
      <c r="AQ594" s="31">
        <v>1.7501389349571801</v>
      </c>
      <c r="AR594" s="28">
        <v>2.2029300000000002E-2</v>
      </c>
      <c r="AS594" s="28">
        <v>5.6541899999999998</v>
      </c>
      <c r="AT594" t="s">
        <v>158</v>
      </c>
      <c r="AU594">
        <v>4</v>
      </c>
      <c r="AV594" t="s">
        <v>399</v>
      </c>
      <c r="AW594" t="s">
        <v>992</v>
      </c>
      <c r="AX594" t="s">
        <v>1091</v>
      </c>
      <c r="AY594" s="19" t="s">
        <v>385</v>
      </c>
      <c r="AZ594" s="19" t="s">
        <v>385</v>
      </c>
      <c r="BA594" s="22">
        <v>42131</v>
      </c>
      <c r="BB594" t="s">
        <v>400</v>
      </c>
      <c r="BC594" s="15">
        <v>42226</v>
      </c>
      <c r="BD594" t="s">
        <v>161</v>
      </c>
      <c r="BE594">
        <v>51</v>
      </c>
      <c r="BF594">
        <v>49</v>
      </c>
      <c r="BG594">
        <v>9.2200000000000006</v>
      </c>
      <c r="BH594">
        <v>5.8</v>
      </c>
      <c r="BI594">
        <v>0.6</v>
      </c>
      <c r="BJ594">
        <v>0.35799999999999998</v>
      </c>
      <c r="BK594">
        <v>8.2000000000000003E-2</v>
      </c>
      <c r="BL594">
        <v>10.4</v>
      </c>
      <c r="BM594" s="86">
        <f t="shared" si="49"/>
        <v>81.36363636363636</v>
      </c>
      <c r="BN594">
        <v>0.10100000000000001</v>
      </c>
      <c r="BO594">
        <v>21</v>
      </c>
      <c r="BP594">
        <f t="shared" si="54"/>
        <v>5527.1966726084365</v>
      </c>
      <c r="BQ594">
        <f t="shared" si="47"/>
        <v>4917.333333333333</v>
      </c>
      <c r="BR594">
        <f t="shared" si="50"/>
        <v>5.5271966726084365</v>
      </c>
      <c r="BS594">
        <f t="shared" si="50"/>
        <v>4.9173333333333327</v>
      </c>
      <c r="BT594">
        <f t="shared" si="51"/>
        <v>10.444530005941768</v>
      </c>
      <c r="BU594">
        <v>1.8610074626865671</v>
      </c>
      <c r="BV594">
        <v>0.30972263685335133</v>
      </c>
      <c r="BW594">
        <v>0.95843129825500117</v>
      </c>
      <c r="BX594">
        <v>0.80797169861293272</v>
      </c>
      <c r="BY594">
        <v>0.45602560621133781</v>
      </c>
      <c r="BZ594">
        <v>0.10137053015935711</v>
      </c>
      <c r="CA594">
        <v>4.610522450752125</v>
      </c>
      <c r="CB594">
        <v>94.021067401956884</v>
      </c>
      <c r="CC594">
        <v>57.650828654402659</v>
      </c>
      <c r="CD594">
        <v>12.143503697025126</v>
      </c>
      <c r="CE594">
        <v>3.1982439657881474</v>
      </c>
      <c r="CF594" s="25">
        <v>0.4215877437325905</v>
      </c>
      <c r="CG594" s="25">
        <v>3.6722376973073352E-2</v>
      </c>
      <c r="CH594" s="25">
        <v>0.51917291116382946</v>
      </c>
      <c r="CI594" s="25">
        <v>0.29368397145238206</v>
      </c>
      <c r="CJ594" s="25">
        <v>9.039790125444061E-2</v>
      </c>
      <c r="CK594" s="25">
        <v>12.967719170540075</v>
      </c>
      <c r="CL594" s="25">
        <v>50.42866355803757</v>
      </c>
      <c r="CM594" s="25">
        <v>3.8811468921612051</v>
      </c>
      <c r="CN594" s="25">
        <v>255.43998902351169</v>
      </c>
      <c r="CO594" s="25">
        <v>6.437749032013075</v>
      </c>
      <c r="CP594" s="25">
        <v>0.85849952516619177</v>
      </c>
      <c r="CQ594" s="25">
        <v>0.3357549857549858</v>
      </c>
      <c r="CR594" s="25">
        <v>0.31037407663703792</v>
      </c>
      <c r="CS594" s="25">
        <v>0.26104675443141889</v>
      </c>
      <c r="CT594" s="25">
        <v>3.4645089124969657E-2</v>
      </c>
      <c r="CU594" s="25">
        <v>24.543696291757193</v>
      </c>
      <c r="CV594" s="25">
        <v>5.9167717687474024</v>
      </c>
      <c r="CW594" s="25">
        <v>2.029826778302275</v>
      </c>
      <c r="CX594" s="25">
        <v>31.685807157011972</v>
      </c>
      <c r="CY594" s="25">
        <v>9.3161833795752145</v>
      </c>
    </row>
    <row r="595" spans="1:103">
      <c r="A595" t="s">
        <v>177</v>
      </c>
      <c r="B595" t="s">
        <v>1090</v>
      </c>
      <c r="C595" t="s">
        <v>164</v>
      </c>
      <c r="D595" t="s">
        <v>165</v>
      </c>
      <c r="E595" t="s">
        <v>959</v>
      </c>
      <c r="F595" t="s">
        <v>181</v>
      </c>
      <c r="G595" t="s">
        <v>235</v>
      </c>
      <c r="H595">
        <v>10.51662</v>
      </c>
      <c r="I595">
        <v>8.4919499999999992</v>
      </c>
      <c r="J595">
        <v>797</v>
      </c>
      <c r="K595" t="s">
        <v>69</v>
      </c>
      <c r="W595">
        <v>2015</v>
      </c>
      <c r="X595">
        <v>1</v>
      </c>
      <c r="Y595" s="19" t="s">
        <v>385</v>
      </c>
      <c r="Z595" s="24">
        <v>5.4</v>
      </c>
      <c r="AA595" s="25">
        <v>0.56176475519151603</v>
      </c>
      <c r="AB595" s="26">
        <v>3.1239172646531092E-2</v>
      </c>
      <c r="AC595" s="25">
        <v>3.9011400000000003</v>
      </c>
      <c r="AD595" s="27">
        <v>56</v>
      </c>
      <c r="AE595" s="27">
        <v>15.200000000000003</v>
      </c>
      <c r="AF595" s="27">
        <v>28.799999999999997</v>
      </c>
      <c r="AG595" s="25">
        <v>2.2502284208380203</v>
      </c>
      <c r="AH595" s="25">
        <v>0.27353341639089546</v>
      </c>
      <c r="AI595" s="25">
        <v>0.11173071146637854</v>
      </c>
      <c r="AJ595" s="28">
        <v>7.3129414063783649E-2</v>
      </c>
      <c r="AK595" s="25">
        <v>0</v>
      </c>
      <c r="AL595" s="25">
        <f t="shared" si="56"/>
        <v>2.7086219627590777</v>
      </c>
      <c r="AM595" s="29">
        <v>8.6542696428716273</v>
      </c>
      <c r="AN595" s="29">
        <v>1.6290387995133151</v>
      </c>
      <c r="AO595" s="30">
        <v>13.996797297406857</v>
      </c>
      <c r="AP595" s="30">
        <v>213.00836431698173</v>
      </c>
      <c r="AQ595" s="31">
        <v>1.7501389349571801</v>
      </c>
      <c r="AR595" s="28">
        <v>2.2029300000000002E-2</v>
      </c>
      <c r="AS595" s="28">
        <v>5.6541899999999998</v>
      </c>
      <c r="AT595" t="s">
        <v>159</v>
      </c>
      <c r="AU595">
        <v>5</v>
      </c>
      <c r="AV595" t="s">
        <v>399</v>
      </c>
      <c r="AW595" t="s">
        <v>992</v>
      </c>
      <c r="AX595" t="s">
        <v>1091</v>
      </c>
      <c r="AY595" s="19" t="s">
        <v>385</v>
      </c>
      <c r="AZ595" s="19" t="s">
        <v>385</v>
      </c>
      <c r="BA595" s="22">
        <v>42131</v>
      </c>
      <c r="BB595" t="s">
        <v>400</v>
      </c>
      <c r="BC595" s="15">
        <v>42226</v>
      </c>
      <c r="BD595" t="s">
        <v>161</v>
      </c>
      <c r="BE595">
        <v>48</v>
      </c>
      <c r="BF595">
        <v>47</v>
      </c>
      <c r="BG595">
        <v>13.62</v>
      </c>
      <c r="BH595">
        <v>6.62</v>
      </c>
      <c r="BI595">
        <v>0.66</v>
      </c>
      <c r="BJ595">
        <v>0.371</v>
      </c>
      <c r="BK595">
        <v>8.8999999999999996E-2</v>
      </c>
      <c r="BL595">
        <v>9.8000000000000007</v>
      </c>
      <c r="BM595" s="86">
        <f t="shared" si="49"/>
        <v>80.652173913043484</v>
      </c>
      <c r="BN595">
        <v>0.15</v>
      </c>
      <c r="BO595">
        <v>23</v>
      </c>
      <c r="BP595">
        <f t="shared" si="54"/>
        <v>6295.3396987780625</v>
      </c>
      <c r="BQ595">
        <f t="shared" si="47"/>
        <v>7263.9999999999991</v>
      </c>
      <c r="BR595">
        <f t="shared" si="50"/>
        <v>6.2953396987780623</v>
      </c>
      <c r="BS595">
        <f t="shared" si="50"/>
        <v>7.2639999999999993</v>
      </c>
      <c r="BT595">
        <f t="shared" si="51"/>
        <v>13.559339698778061</v>
      </c>
      <c r="BU595">
        <v>1.6574257425742573</v>
      </c>
      <c r="BV595">
        <v>0.3003831664527003</v>
      </c>
      <c r="BW595">
        <v>1.9717432638491197</v>
      </c>
      <c r="BX595">
        <v>0.67265228440968294</v>
      </c>
      <c r="BY595">
        <v>0.41355207899024948</v>
      </c>
      <c r="BZ595">
        <v>0.11438349534208943</v>
      </c>
      <c r="CA595">
        <v>5.5505033706403539</v>
      </c>
      <c r="CB595">
        <v>97.464146069798574</v>
      </c>
      <c r="CC595">
        <v>48.765839729792361</v>
      </c>
      <c r="CD595">
        <v>17.825545591023253</v>
      </c>
      <c r="CE595">
        <v>5.9449503239619084</v>
      </c>
      <c r="CF595" s="25">
        <v>0.57651072124756342</v>
      </c>
      <c r="CG595" s="25">
        <v>0.10068226120857701</v>
      </c>
      <c r="CH595" s="25">
        <v>1.398886557276213</v>
      </c>
      <c r="CI595" s="25">
        <v>0.16727948248687796</v>
      </c>
      <c r="CJ595" s="25">
        <v>7.2718251840346637E-2</v>
      </c>
      <c r="CK595" s="25">
        <v>18.018525195595306</v>
      </c>
      <c r="CL595" s="25">
        <v>25.19700471085639</v>
      </c>
      <c r="CM595" s="25">
        <v>1.9370878378252425</v>
      </c>
      <c r="CN595" s="25">
        <v>91.176342505454429</v>
      </c>
      <c r="CO595" s="25">
        <v>5.914308754609273</v>
      </c>
      <c r="CP595" s="25">
        <v>1.2177570093457943</v>
      </c>
      <c r="CQ595" s="25">
        <v>0.28373831775700942</v>
      </c>
      <c r="CR595" s="25">
        <v>0.3248097416068248</v>
      </c>
      <c r="CS595" s="25">
        <v>8.3914739805432723E-2</v>
      </c>
      <c r="CT595" s="25">
        <v>3.8235920106369808E-2</v>
      </c>
      <c r="CU595" s="25">
        <v>8.2956952855488151</v>
      </c>
      <c r="CV595" s="25">
        <v>5.9022840807729962</v>
      </c>
      <c r="CW595" s="25">
        <v>1.0617518320997674</v>
      </c>
      <c r="CX595" s="25">
        <v>15.998982152237692</v>
      </c>
      <c r="CY595" s="25">
        <v>8.415544353797701</v>
      </c>
    </row>
    <row r="596" spans="1:103">
      <c r="A596" t="s">
        <v>177</v>
      </c>
      <c r="B596" t="s">
        <v>1090</v>
      </c>
      <c r="C596" t="s">
        <v>164</v>
      </c>
      <c r="D596" t="s">
        <v>165</v>
      </c>
      <c r="E596" t="s">
        <v>959</v>
      </c>
      <c r="F596" t="s">
        <v>181</v>
      </c>
      <c r="G596" t="s">
        <v>235</v>
      </c>
      <c r="H596">
        <v>10.51662</v>
      </c>
      <c r="I596">
        <v>8.4919499999999992</v>
      </c>
      <c r="J596">
        <v>797</v>
      </c>
      <c r="K596" t="s">
        <v>69</v>
      </c>
      <c r="W596">
        <v>2015</v>
      </c>
      <c r="X596">
        <v>1</v>
      </c>
      <c r="Y596" s="19" t="s">
        <v>385</v>
      </c>
      <c r="Z596" s="24">
        <v>5.4</v>
      </c>
      <c r="AA596" s="25">
        <v>0.56176475519151603</v>
      </c>
      <c r="AB596" s="26">
        <v>3.1239172646531092E-2</v>
      </c>
      <c r="AC596" s="25">
        <v>3.9011400000000003</v>
      </c>
      <c r="AD596" s="27">
        <v>56</v>
      </c>
      <c r="AE596" s="27">
        <v>15.200000000000003</v>
      </c>
      <c r="AF596" s="27">
        <v>28.799999999999997</v>
      </c>
      <c r="AG596" s="25">
        <v>2.2502284208380203</v>
      </c>
      <c r="AH596" s="25">
        <v>0.27353341639089546</v>
      </c>
      <c r="AI596" s="25">
        <v>0.11173071146637854</v>
      </c>
      <c r="AJ596" s="28">
        <v>7.3129414063783649E-2</v>
      </c>
      <c r="AK596" s="25">
        <v>0</v>
      </c>
      <c r="AL596" s="25">
        <f t="shared" si="56"/>
        <v>2.7086219627590777</v>
      </c>
      <c r="AM596" s="29">
        <v>8.6542696428716273</v>
      </c>
      <c r="AN596" s="29">
        <v>1.6290387995133151</v>
      </c>
      <c r="AO596" s="30">
        <v>13.996797297406857</v>
      </c>
      <c r="AP596" s="30">
        <v>213.00836431698173</v>
      </c>
      <c r="AQ596" s="31">
        <v>1.7501389349571801</v>
      </c>
      <c r="AR596" s="28">
        <v>2.2029300000000002E-2</v>
      </c>
      <c r="AS596" s="28">
        <v>5.6541899999999998</v>
      </c>
      <c r="AT596" t="s">
        <v>160</v>
      </c>
      <c r="AU596">
        <v>6</v>
      </c>
      <c r="AV596" t="s">
        <v>399</v>
      </c>
      <c r="AW596" t="s">
        <v>992</v>
      </c>
      <c r="AX596" t="s">
        <v>1091</v>
      </c>
      <c r="AY596" s="19" t="s">
        <v>385</v>
      </c>
      <c r="AZ596" s="19" t="s">
        <v>385</v>
      </c>
      <c r="BA596" s="22">
        <v>42131</v>
      </c>
      <c r="BB596" t="s">
        <v>400</v>
      </c>
      <c r="BC596" s="15">
        <v>42226</v>
      </c>
      <c r="BD596" t="s">
        <v>161</v>
      </c>
      <c r="BE596">
        <v>33</v>
      </c>
      <c r="BF596">
        <v>28</v>
      </c>
      <c r="BG596">
        <v>5.12</v>
      </c>
      <c r="BH596">
        <v>3.18</v>
      </c>
      <c r="BI596">
        <v>0.48</v>
      </c>
      <c r="BJ596">
        <v>0.22</v>
      </c>
      <c r="BK596">
        <v>6.7000000000000004E-2</v>
      </c>
      <c r="BL596">
        <v>10</v>
      </c>
      <c r="BM596" s="86">
        <f t="shared" si="49"/>
        <v>76.655052264808347</v>
      </c>
      <c r="BN596">
        <v>0.18</v>
      </c>
      <c r="BO596">
        <v>16</v>
      </c>
      <c r="BP596">
        <f t="shared" si="54"/>
        <v>2867.8007788481241</v>
      </c>
      <c r="BQ596">
        <f t="shared" si="47"/>
        <v>2730.6666666666665</v>
      </c>
      <c r="BR596">
        <f t="shared" si="50"/>
        <v>2.8678007788481241</v>
      </c>
      <c r="BS596">
        <f t="shared" si="50"/>
        <v>2.7306666666666666</v>
      </c>
      <c r="BT596">
        <f t="shared" si="51"/>
        <v>5.5984674455147907</v>
      </c>
      <c r="CF596" s="25"/>
      <c r="CG596" s="25"/>
      <c r="CH596" s="25"/>
      <c r="CI596" s="25"/>
      <c r="CJ596" s="25"/>
      <c r="CK596" s="25"/>
      <c r="CL596" s="25"/>
      <c r="CM596" s="25"/>
      <c r="CN596" s="25"/>
      <c r="CO596" s="25"/>
      <c r="CP596" s="25"/>
      <c r="CQ596" s="25"/>
      <c r="CR596" s="25"/>
      <c r="CS596" s="25"/>
      <c r="CT596" s="25"/>
      <c r="CU596" s="25"/>
      <c r="CV596" s="25"/>
      <c r="CW596" s="25"/>
      <c r="CX596" s="25"/>
      <c r="CY596" s="25"/>
    </row>
    <row r="597" spans="1:103">
      <c r="A597" t="s">
        <v>177</v>
      </c>
      <c r="B597" t="s">
        <v>1090</v>
      </c>
      <c r="C597" t="s">
        <v>164</v>
      </c>
      <c r="D597" t="s">
        <v>165</v>
      </c>
      <c r="E597" t="s">
        <v>959</v>
      </c>
      <c r="F597" t="s">
        <v>182</v>
      </c>
      <c r="G597" t="s">
        <v>236</v>
      </c>
      <c r="H597">
        <v>10.513450000000001</v>
      </c>
      <c r="I597">
        <v>8.4881100000000007</v>
      </c>
      <c r="J597">
        <v>796</v>
      </c>
      <c r="K597" t="s">
        <v>70</v>
      </c>
      <c r="L597" s="18">
        <v>1</v>
      </c>
      <c r="M597" t="s">
        <v>326</v>
      </c>
      <c r="N597" t="s">
        <v>330</v>
      </c>
      <c r="O597">
        <v>1000</v>
      </c>
      <c r="P597" t="s">
        <v>159</v>
      </c>
      <c r="Q597">
        <v>600</v>
      </c>
      <c r="R597">
        <v>3200</v>
      </c>
      <c r="W597">
        <v>2015</v>
      </c>
      <c r="X597">
        <v>1</v>
      </c>
      <c r="Y597" s="19" t="s">
        <v>385</v>
      </c>
      <c r="Z597" s="24">
        <v>5.8</v>
      </c>
      <c r="AA597" s="25">
        <v>0.45196627608334344</v>
      </c>
      <c r="AB597" s="26">
        <v>3.1994767448214639E-2</v>
      </c>
      <c r="AC597" s="25">
        <v>3.2868000000000004</v>
      </c>
      <c r="AD597" s="27">
        <v>50.8</v>
      </c>
      <c r="AE597" s="27">
        <v>27.200000000000003</v>
      </c>
      <c r="AF597" s="27">
        <v>22</v>
      </c>
      <c r="AG597" s="25">
        <v>1.6878963484720586</v>
      </c>
      <c r="AH597" s="25">
        <v>0.5244082716472187</v>
      </c>
      <c r="AI597" s="25">
        <v>0.18598426594469789</v>
      </c>
      <c r="AJ597" s="28">
        <v>5.2350803063769144E-2</v>
      </c>
      <c r="AK597" s="25">
        <v>0</v>
      </c>
      <c r="AL597" s="25">
        <f t="shared" si="52"/>
        <v>2.450639689127744</v>
      </c>
      <c r="AM597" s="29">
        <v>1.9423975374932085</v>
      </c>
      <c r="AN597" s="29">
        <v>1.62903879951332</v>
      </c>
      <c r="AO597" s="30">
        <v>19.244456867675087</v>
      </c>
      <c r="AP597" s="30">
        <v>162.33551613770433</v>
      </c>
      <c r="AQ597" s="31">
        <v>1.6501053633898679</v>
      </c>
      <c r="AR597" s="28">
        <v>2.29883E-2</v>
      </c>
      <c r="AS597" s="28">
        <v>7.7649800000000004</v>
      </c>
      <c r="AT597" t="s">
        <v>155</v>
      </c>
      <c r="AU597">
        <v>1</v>
      </c>
      <c r="AV597" t="s">
        <v>399</v>
      </c>
      <c r="AW597" t="s">
        <v>992</v>
      </c>
      <c r="AX597" t="s">
        <v>1091</v>
      </c>
      <c r="AY597" s="19" t="s">
        <v>385</v>
      </c>
      <c r="AZ597" s="19" t="s">
        <v>385</v>
      </c>
      <c r="BA597" s="22">
        <v>42131</v>
      </c>
      <c r="BB597" t="s">
        <v>400</v>
      </c>
      <c r="BC597" s="15">
        <v>42226</v>
      </c>
      <c r="BD597" t="s">
        <v>161</v>
      </c>
      <c r="BE597">
        <v>36</v>
      </c>
      <c r="BF597">
        <v>24</v>
      </c>
      <c r="BG597">
        <v>4.24</v>
      </c>
      <c r="BH597">
        <v>1.04</v>
      </c>
      <c r="BI597">
        <v>0.3</v>
      </c>
      <c r="BJ597">
        <v>0.16900000000000001</v>
      </c>
      <c r="BK597">
        <v>3.2000000000000001E-2</v>
      </c>
      <c r="BL597">
        <v>9.5</v>
      </c>
      <c r="BM597" s="86">
        <f t="shared" si="49"/>
        <v>84.079601990049753</v>
      </c>
      <c r="BN597">
        <v>0.107</v>
      </c>
      <c r="BO597">
        <v>15</v>
      </c>
      <c r="BP597">
        <f t="shared" si="54"/>
        <v>1034.453874418756</v>
      </c>
      <c r="BQ597">
        <f t="shared" si="47"/>
        <v>2261.3333333333335</v>
      </c>
      <c r="BR597">
        <f t="shared" si="50"/>
        <v>1.0344538744187559</v>
      </c>
      <c r="BS597">
        <f t="shared" si="50"/>
        <v>2.2613333333333334</v>
      </c>
      <c r="BT597">
        <f t="shared" si="51"/>
        <v>3.2957872077520891</v>
      </c>
      <c r="BU597">
        <v>1.6606145251396649</v>
      </c>
      <c r="BV597">
        <v>0.18715445562583552</v>
      </c>
      <c r="BW597">
        <v>2.5069394063726267</v>
      </c>
      <c r="BX597">
        <v>0.41133735072542887</v>
      </c>
      <c r="BY597">
        <v>0.35579458580085055</v>
      </c>
      <c r="BZ597">
        <v>0.14540032486701931</v>
      </c>
      <c r="CA597">
        <v>4.8759823591244889</v>
      </c>
      <c r="CB597">
        <v>90.267446805051136</v>
      </c>
      <c r="CC597">
        <v>44.157897641748264</v>
      </c>
      <c r="CD597">
        <v>14.797267704987192</v>
      </c>
      <c r="CE597">
        <v>6.8785313635818444</v>
      </c>
      <c r="CF597" s="25">
        <v>0.31951331496786045</v>
      </c>
      <c r="CG597" s="25">
        <v>2.326905417814509E-2</v>
      </c>
      <c r="CH597" s="25">
        <v>1.45388953155552</v>
      </c>
      <c r="CI597" s="25">
        <v>0.18485960247799013</v>
      </c>
      <c r="CJ597" s="25">
        <v>7.9185237651865165E-2</v>
      </c>
      <c r="CK597" s="25">
        <v>13.605146137362272</v>
      </c>
      <c r="CL597" s="25">
        <v>43.84231253104516</v>
      </c>
      <c r="CM597" s="25">
        <v>1.0064754226948063</v>
      </c>
      <c r="CN597" s="25">
        <v>91.439857946221636</v>
      </c>
      <c r="CO597" s="25">
        <v>14.871611024630582</v>
      </c>
      <c r="CP597" s="25">
        <v>0.79023255813953486</v>
      </c>
      <c r="CQ597" s="25">
        <v>0.18874418604651161</v>
      </c>
      <c r="CR597" s="25">
        <v>0.3447390413669344</v>
      </c>
      <c r="CS597" s="25">
        <v>8.3221903197034292E-2</v>
      </c>
      <c r="CT597" s="25">
        <v>5.4339980983645036E-2</v>
      </c>
      <c r="CU597" s="25">
        <v>9.8909503946026494</v>
      </c>
      <c r="CV597" s="25">
        <v>9.9235601875299135</v>
      </c>
      <c r="CW597" s="25">
        <v>2.0081384882961313</v>
      </c>
      <c r="CX597" s="25">
        <v>15.866887593428542</v>
      </c>
      <c r="CY597" s="25">
        <v>10.962097003192527</v>
      </c>
    </row>
    <row r="598" spans="1:103">
      <c r="A598" t="s">
        <v>177</v>
      </c>
      <c r="B598" t="s">
        <v>1090</v>
      </c>
      <c r="C598" t="s">
        <v>164</v>
      </c>
      <c r="D598" t="s">
        <v>165</v>
      </c>
      <c r="E598" t="s">
        <v>959</v>
      </c>
      <c r="F598" t="s">
        <v>182</v>
      </c>
      <c r="G598" t="s">
        <v>236</v>
      </c>
      <c r="H598">
        <v>10.513450000000001</v>
      </c>
      <c r="I598">
        <v>8.4881100000000007</v>
      </c>
      <c r="J598">
        <v>796</v>
      </c>
      <c r="K598" t="s">
        <v>70</v>
      </c>
      <c r="L598" s="18">
        <v>1</v>
      </c>
      <c r="M598" t="s">
        <v>326</v>
      </c>
      <c r="N598" t="s">
        <v>330</v>
      </c>
      <c r="O598">
        <v>1000</v>
      </c>
      <c r="P598" t="s">
        <v>159</v>
      </c>
      <c r="Q598">
        <v>600</v>
      </c>
      <c r="R598">
        <v>3200</v>
      </c>
      <c r="W598">
        <v>2015</v>
      </c>
      <c r="X598">
        <v>1</v>
      </c>
      <c r="Y598" s="19" t="s">
        <v>385</v>
      </c>
      <c r="Z598" s="24">
        <v>5.8</v>
      </c>
      <c r="AA598" s="25">
        <v>0.45196627608334344</v>
      </c>
      <c r="AB598" s="26">
        <v>3.1994767448214639E-2</v>
      </c>
      <c r="AC598" s="25">
        <v>3.2868000000000004</v>
      </c>
      <c r="AD598" s="27">
        <v>50.8</v>
      </c>
      <c r="AE598" s="27">
        <v>27.200000000000003</v>
      </c>
      <c r="AF598" s="27">
        <v>22</v>
      </c>
      <c r="AG598" s="25">
        <v>1.6878963484720586</v>
      </c>
      <c r="AH598" s="25">
        <v>0.5244082716472187</v>
      </c>
      <c r="AI598" s="25">
        <v>0.18598426594469789</v>
      </c>
      <c r="AJ598" s="28">
        <v>5.2350803063769144E-2</v>
      </c>
      <c r="AK598" s="25">
        <v>0</v>
      </c>
      <c r="AL598" s="25">
        <f t="shared" ref="AL598:AL602" si="57">SUM(AG598:AK598)</f>
        <v>2.450639689127744</v>
      </c>
      <c r="AM598" s="29">
        <v>1.9423975374932085</v>
      </c>
      <c r="AN598" s="29">
        <v>1.62903879951332</v>
      </c>
      <c r="AO598" s="30">
        <v>19.244456867675087</v>
      </c>
      <c r="AP598" s="30">
        <v>162.33551613770433</v>
      </c>
      <c r="AQ598" s="31">
        <v>1.6501053633898679</v>
      </c>
      <c r="AR598" s="28">
        <v>2.29883E-2</v>
      </c>
      <c r="AS598" s="28">
        <v>7.7649800000000004</v>
      </c>
      <c r="AT598" t="s">
        <v>156</v>
      </c>
      <c r="AU598">
        <v>2</v>
      </c>
      <c r="AV598" t="s">
        <v>399</v>
      </c>
      <c r="AW598" t="s">
        <v>992</v>
      </c>
      <c r="AX598" t="s">
        <v>1091</v>
      </c>
      <c r="AY598" s="19" t="s">
        <v>385</v>
      </c>
      <c r="AZ598" s="19" t="s">
        <v>385</v>
      </c>
      <c r="BA598" s="22">
        <v>42131</v>
      </c>
      <c r="BB598" t="s">
        <v>400</v>
      </c>
      <c r="BC598" s="15">
        <v>42226</v>
      </c>
      <c r="BD598" t="s">
        <v>161</v>
      </c>
      <c r="BE598">
        <v>39</v>
      </c>
      <c r="BF598">
        <v>15</v>
      </c>
      <c r="BG598">
        <v>5.35</v>
      </c>
      <c r="BH598">
        <v>0.34</v>
      </c>
      <c r="BI598">
        <v>0.12</v>
      </c>
      <c r="BJ598">
        <v>8.3000000000000004E-2</v>
      </c>
      <c r="BK598">
        <v>0.02</v>
      </c>
      <c r="BL598">
        <v>0</v>
      </c>
      <c r="BM598" s="86">
        <f t="shared" si="49"/>
        <v>80.582524271844662</v>
      </c>
      <c r="BN598">
        <v>0.17399999999999999</v>
      </c>
      <c r="BO598">
        <v>16</v>
      </c>
      <c r="BP598">
        <f t="shared" si="54"/>
        <v>358.14455231930964</v>
      </c>
      <c r="BQ598">
        <f t="shared" si="47"/>
        <v>2853.333333333333</v>
      </c>
      <c r="BR598">
        <f t="shared" si="50"/>
        <v>0.35814455231930964</v>
      </c>
      <c r="BS598">
        <f t="shared" si="50"/>
        <v>2.8533333333333331</v>
      </c>
      <c r="BT598">
        <f t="shared" si="51"/>
        <v>3.2114778856526427</v>
      </c>
      <c r="BU598">
        <v>0.98983543078412395</v>
      </c>
      <c r="BV598">
        <v>0.13905734619577423</v>
      </c>
      <c r="BW598">
        <v>2.4740369474728054</v>
      </c>
      <c r="BX598">
        <v>0.30848932008447794</v>
      </c>
      <c r="BY598">
        <v>0.25026909954538368</v>
      </c>
      <c r="BZ598">
        <v>0.1061027831583975</v>
      </c>
      <c r="CA598">
        <v>3.4192972158234545</v>
      </c>
      <c r="CB598">
        <v>85.384176400348125</v>
      </c>
      <c r="CC598">
        <v>48.30456209331269</v>
      </c>
      <c r="CD598">
        <v>8.0616678304998182</v>
      </c>
      <c r="CE598">
        <v>5.0980474245257561</v>
      </c>
      <c r="CF598" s="25">
        <v>0.4729383886255924</v>
      </c>
      <c r="CG598" s="25">
        <v>0.10445497630331754</v>
      </c>
      <c r="CH598" s="25">
        <v>2.2361784448670492</v>
      </c>
      <c r="CI598" s="25">
        <v>0.20675104902600996</v>
      </c>
      <c r="CJ598" s="25">
        <v>0.10507093508943302</v>
      </c>
      <c r="CK598" s="25">
        <v>17.5886435687367</v>
      </c>
      <c r="CL598" s="25">
        <v>41.067673949643918</v>
      </c>
      <c r="CM598" s="25">
        <v>1.0302973261905413</v>
      </c>
      <c r="CN598" s="25">
        <v>187.55818522030756</v>
      </c>
      <c r="CO598" s="25">
        <v>7.3898703846626761</v>
      </c>
      <c r="CP598" s="25">
        <v>0.71525753158406213</v>
      </c>
      <c r="CQ598" s="25">
        <v>0.28595724003887268</v>
      </c>
      <c r="CR598" s="25">
        <v>0.34020703533320362</v>
      </c>
      <c r="CS598" s="25">
        <v>8.4912734728787714E-2</v>
      </c>
      <c r="CT598" s="25">
        <v>4.6294542078058665E-2</v>
      </c>
      <c r="CU598" s="25">
        <v>12.650013676838833</v>
      </c>
      <c r="CV598" s="25">
        <v>14.273992268182768</v>
      </c>
      <c r="CW598" s="25">
        <v>2.0489381305261318</v>
      </c>
      <c r="CX598" s="25">
        <v>31.984137353237553</v>
      </c>
      <c r="CY598" s="25">
        <v>10.293626163148769</v>
      </c>
    </row>
    <row r="599" spans="1:103">
      <c r="A599" t="s">
        <v>177</v>
      </c>
      <c r="B599" t="s">
        <v>1090</v>
      </c>
      <c r="C599" t="s">
        <v>164</v>
      </c>
      <c r="D599" t="s">
        <v>165</v>
      </c>
      <c r="E599" t="s">
        <v>959</v>
      </c>
      <c r="F599" t="s">
        <v>182</v>
      </c>
      <c r="G599" t="s">
        <v>236</v>
      </c>
      <c r="H599">
        <v>10.513450000000001</v>
      </c>
      <c r="I599">
        <v>8.4881100000000007</v>
      </c>
      <c r="J599">
        <v>796</v>
      </c>
      <c r="K599" t="s">
        <v>70</v>
      </c>
      <c r="L599" s="18">
        <v>1</v>
      </c>
      <c r="M599" t="s">
        <v>326</v>
      </c>
      <c r="N599" t="s">
        <v>330</v>
      </c>
      <c r="O599">
        <v>1000</v>
      </c>
      <c r="P599" t="s">
        <v>159</v>
      </c>
      <c r="Q599">
        <v>600</v>
      </c>
      <c r="R599">
        <v>3200</v>
      </c>
      <c r="W599">
        <v>2015</v>
      </c>
      <c r="X599">
        <v>1</v>
      </c>
      <c r="Y599" s="19" t="s">
        <v>385</v>
      </c>
      <c r="Z599" s="24">
        <v>5.8</v>
      </c>
      <c r="AA599" s="25">
        <v>0.45196627608334344</v>
      </c>
      <c r="AB599" s="26">
        <v>3.1994767448214639E-2</v>
      </c>
      <c r="AC599" s="25">
        <v>3.2868000000000004</v>
      </c>
      <c r="AD599" s="27">
        <v>50.8</v>
      </c>
      <c r="AE599" s="27">
        <v>27.200000000000003</v>
      </c>
      <c r="AF599" s="27">
        <v>22</v>
      </c>
      <c r="AG599" s="25">
        <v>1.6878963484720586</v>
      </c>
      <c r="AH599" s="25">
        <v>0.5244082716472187</v>
      </c>
      <c r="AI599" s="25">
        <v>0.18598426594469789</v>
      </c>
      <c r="AJ599" s="28">
        <v>5.2350803063769144E-2</v>
      </c>
      <c r="AK599" s="25">
        <v>0</v>
      </c>
      <c r="AL599" s="25">
        <f t="shared" si="57"/>
        <v>2.450639689127744</v>
      </c>
      <c r="AM599" s="29">
        <v>1.9423975374932085</v>
      </c>
      <c r="AN599" s="29">
        <v>1.62903879951332</v>
      </c>
      <c r="AO599" s="30">
        <v>19.244456867675087</v>
      </c>
      <c r="AP599" s="30">
        <v>162.33551613770433</v>
      </c>
      <c r="AQ599" s="31">
        <v>1.6501053633898679</v>
      </c>
      <c r="AR599" s="28">
        <v>2.29883E-2</v>
      </c>
      <c r="AS599" s="28">
        <v>7.7649800000000004</v>
      </c>
      <c r="AT599" t="s">
        <v>157</v>
      </c>
      <c r="AU599">
        <v>3</v>
      </c>
      <c r="AV599" t="s">
        <v>399</v>
      </c>
      <c r="AW599" t="s">
        <v>992</v>
      </c>
      <c r="AX599" t="s">
        <v>1091</v>
      </c>
      <c r="AY599" s="19" t="s">
        <v>385</v>
      </c>
      <c r="AZ599" s="19" t="s">
        <v>385</v>
      </c>
      <c r="BA599" s="22">
        <v>42131</v>
      </c>
      <c r="BB599" t="s">
        <v>400</v>
      </c>
      <c r="BC599" s="15">
        <v>42226</v>
      </c>
      <c r="BD599" t="s">
        <v>161</v>
      </c>
      <c r="BE599">
        <v>34</v>
      </c>
      <c r="BF599">
        <v>5</v>
      </c>
      <c r="BG599">
        <v>4.5</v>
      </c>
      <c r="BH599">
        <v>0.2</v>
      </c>
      <c r="BI599">
        <v>0.2</v>
      </c>
      <c r="BJ599">
        <v>0.14399999999999999</v>
      </c>
      <c r="BK599">
        <v>3.3000000000000002E-2</v>
      </c>
      <c r="BL599">
        <v>7.3</v>
      </c>
      <c r="BM599" s="86">
        <f t="shared" si="49"/>
        <v>81.355932203389827</v>
      </c>
      <c r="BN599">
        <v>0.156</v>
      </c>
      <c r="BO599">
        <v>18</v>
      </c>
      <c r="BP599">
        <f t="shared" si="54"/>
        <v>197.16849451645064</v>
      </c>
      <c r="BQ599">
        <f t="shared" si="47"/>
        <v>2400</v>
      </c>
      <c r="BR599">
        <f t="shared" si="50"/>
        <v>0.19716849451645063</v>
      </c>
      <c r="BS599">
        <f t="shared" si="50"/>
        <v>2.4</v>
      </c>
      <c r="BT599">
        <f t="shared" si="51"/>
        <v>2.5971684945164504</v>
      </c>
      <c r="BU599">
        <v>2.2785646836638342</v>
      </c>
      <c r="BV599">
        <v>0.12099307577114807</v>
      </c>
      <c r="BW599">
        <v>2.7433615574761321</v>
      </c>
      <c r="BX599">
        <v>0.32220699045307433</v>
      </c>
      <c r="BY599">
        <v>0.24749132632228524</v>
      </c>
      <c r="BZ599">
        <v>0.16978338975947946</v>
      </c>
      <c r="CA599">
        <v>6.1324245027196218</v>
      </c>
      <c r="CB599">
        <v>108.16090582240464</v>
      </c>
      <c r="CC599">
        <v>61.155887144809917</v>
      </c>
      <c r="CD599">
        <v>14.821915881731529</v>
      </c>
      <c r="CE599">
        <v>4.7082202903888746</v>
      </c>
      <c r="CF599" s="25">
        <v>0.80517578124999989</v>
      </c>
      <c r="CG599" s="25">
        <v>4.4843750000000002E-2</v>
      </c>
      <c r="CH599" s="25">
        <v>1.1456035629405092</v>
      </c>
      <c r="CI599" s="25">
        <v>0.17292744912496519</v>
      </c>
      <c r="CJ599" s="25">
        <v>7.8398298725282978E-2</v>
      </c>
      <c r="CK599" s="25">
        <v>12.166717848511478</v>
      </c>
      <c r="CL599" s="25">
        <v>37.519312833638182</v>
      </c>
      <c r="CM599" s="25">
        <v>1.0374592738403265</v>
      </c>
      <c r="CN599" s="25">
        <v>141.54233940941228</v>
      </c>
      <c r="CO599" s="25">
        <v>3.4487598862764011</v>
      </c>
      <c r="CP599" s="25">
        <v>1.130038387715931</v>
      </c>
      <c r="CQ599" s="25">
        <v>0.17706333973128599</v>
      </c>
      <c r="CR599" s="25">
        <v>0.36388168615301419</v>
      </c>
      <c r="CS599" s="25">
        <v>0.26117496992966616</v>
      </c>
      <c r="CT599" s="25">
        <v>5.3640143853572728E-2</v>
      </c>
      <c r="CU599" s="25">
        <v>21.954866419729601</v>
      </c>
      <c r="CV599" s="25">
        <v>10.035663274127748</v>
      </c>
      <c r="CW599" s="25">
        <v>1.0648807667719671</v>
      </c>
      <c r="CX599" s="25">
        <v>23.873755554132497</v>
      </c>
      <c r="CY599" s="25">
        <v>10.202621609643526</v>
      </c>
    </row>
    <row r="600" spans="1:103">
      <c r="A600" t="s">
        <v>177</v>
      </c>
      <c r="B600" t="s">
        <v>1090</v>
      </c>
      <c r="C600" t="s">
        <v>164</v>
      </c>
      <c r="D600" t="s">
        <v>165</v>
      </c>
      <c r="E600" t="s">
        <v>959</v>
      </c>
      <c r="F600" t="s">
        <v>182</v>
      </c>
      <c r="G600" t="s">
        <v>236</v>
      </c>
      <c r="H600">
        <v>10.513450000000001</v>
      </c>
      <c r="I600">
        <v>8.4881100000000007</v>
      </c>
      <c r="J600">
        <v>796</v>
      </c>
      <c r="K600" t="s">
        <v>70</v>
      </c>
      <c r="L600" s="18">
        <v>1</v>
      </c>
      <c r="M600" t="s">
        <v>326</v>
      </c>
      <c r="N600" t="s">
        <v>330</v>
      </c>
      <c r="O600">
        <v>1000</v>
      </c>
      <c r="P600" t="s">
        <v>159</v>
      </c>
      <c r="Q600">
        <v>600</v>
      </c>
      <c r="R600">
        <v>3200</v>
      </c>
      <c r="W600">
        <v>2015</v>
      </c>
      <c r="X600">
        <v>1</v>
      </c>
      <c r="Y600" s="19" t="s">
        <v>385</v>
      </c>
      <c r="Z600" s="24">
        <v>5.8</v>
      </c>
      <c r="AA600" s="25">
        <v>0.45196627608334344</v>
      </c>
      <c r="AB600" s="26">
        <v>3.1994767448214639E-2</v>
      </c>
      <c r="AC600" s="25">
        <v>3.2868000000000004</v>
      </c>
      <c r="AD600" s="27">
        <v>50.8</v>
      </c>
      <c r="AE600" s="27">
        <v>27.200000000000003</v>
      </c>
      <c r="AF600" s="27">
        <v>22</v>
      </c>
      <c r="AG600" s="25">
        <v>1.6878963484720586</v>
      </c>
      <c r="AH600" s="25">
        <v>0.5244082716472187</v>
      </c>
      <c r="AI600" s="25">
        <v>0.18598426594469789</v>
      </c>
      <c r="AJ600" s="28">
        <v>5.2350803063769144E-2</v>
      </c>
      <c r="AK600" s="25">
        <v>0</v>
      </c>
      <c r="AL600" s="25">
        <f t="shared" si="57"/>
        <v>2.450639689127744</v>
      </c>
      <c r="AM600" s="29">
        <v>1.9423975374932085</v>
      </c>
      <c r="AN600" s="29">
        <v>1.62903879951332</v>
      </c>
      <c r="AO600" s="30">
        <v>19.244456867675087</v>
      </c>
      <c r="AP600" s="30">
        <v>162.33551613770433</v>
      </c>
      <c r="AQ600" s="31">
        <v>1.6501053633898679</v>
      </c>
      <c r="AR600" s="28">
        <v>2.29883E-2</v>
      </c>
      <c r="AS600" s="28">
        <v>7.7649800000000004</v>
      </c>
      <c r="AT600" t="s">
        <v>158</v>
      </c>
      <c r="AU600">
        <v>4</v>
      </c>
      <c r="AV600" t="s">
        <v>399</v>
      </c>
      <c r="AW600" t="s">
        <v>992</v>
      </c>
      <c r="AX600" t="s">
        <v>1091</v>
      </c>
      <c r="AY600" s="19" t="s">
        <v>385</v>
      </c>
      <c r="AZ600" s="19" t="s">
        <v>385</v>
      </c>
      <c r="BA600" s="22">
        <v>42131</v>
      </c>
      <c r="BB600" t="s">
        <v>400</v>
      </c>
      <c r="BC600" s="15">
        <v>42226</v>
      </c>
      <c r="BD600" t="s">
        <v>161</v>
      </c>
      <c r="BE600">
        <v>35</v>
      </c>
      <c r="BF600">
        <v>36</v>
      </c>
      <c r="BG600">
        <v>9.4</v>
      </c>
      <c r="BH600">
        <v>5.48</v>
      </c>
      <c r="BI600">
        <v>0.7</v>
      </c>
      <c r="BJ600">
        <v>0.39</v>
      </c>
      <c r="BK600">
        <v>8.7999999999999995E-2</v>
      </c>
      <c r="BL600">
        <v>9.9</v>
      </c>
      <c r="BM600" s="86">
        <f t="shared" si="49"/>
        <v>81.589958158995827</v>
      </c>
      <c r="BN600">
        <v>0.14699999999999999</v>
      </c>
      <c r="BO600">
        <v>21</v>
      </c>
      <c r="BP600">
        <f t="shared" si="54"/>
        <v>5265.9972105997203</v>
      </c>
      <c r="BQ600">
        <f t="shared" si="47"/>
        <v>5013.333333333333</v>
      </c>
      <c r="BR600">
        <f t="shared" si="50"/>
        <v>5.2659972105997204</v>
      </c>
      <c r="BS600">
        <f t="shared" si="50"/>
        <v>5.0133333333333328</v>
      </c>
      <c r="BT600">
        <f t="shared" si="51"/>
        <v>10.279330543933053</v>
      </c>
      <c r="BU600">
        <v>2.2312138728323698</v>
      </c>
      <c r="BV600">
        <v>0.22807010198941602</v>
      </c>
      <c r="BW600">
        <v>1.9617723799439388</v>
      </c>
      <c r="BX600">
        <v>0.64789896642891776</v>
      </c>
      <c r="BY600">
        <v>0.38651500169065428</v>
      </c>
      <c r="BZ600">
        <v>0.158659871028134</v>
      </c>
      <c r="CA600">
        <v>7.2665667756822412</v>
      </c>
      <c r="CB600">
        <v>145.47687023155518</v>
      </c>
      <c r="CC600">
        <v>101.36363144803549</v>
      </c>
      <c r="CD600">
        <v>12.625751491288035</v>
      </c>
      <c r="CE600">
        <v>3.3010908064791979</v>
      </c>
      <c r="CF600" s="25">
        <v>0.5041474654377881</v>
      </c>
      <c r="CG600" s="25">
        <v>5.9447004608294933E-2</v>
      </c>
      <c r="CH600" s="25">
        <v>1.2877957245008906</v>
      </c>
      <c r="CI600" s="25">
        <v>0.18548503370918681</v>
      </c>
      <c r="CJ600" s="25">
        <v>7.9453143240827487E-2</v>
      </c>
      <c r="CK600" s="25">
        <v>12.748352244020547</v>
      </c>
      <c r="CL600" s="25">
        <v>32.794877064116932</v>
      </c>
      <c r="CM600" s="25">
        <v>1.0098806077885054</v>
      </c>
      <c r="CN600" s="25">
        <v>137.77973493018672</v>
      </c>
      <c r="CO600" s="25">
        <v>7.2434302272092346</v>
      </c>
      <c r="CP600" s="25">
        <v>0.95061728395061729</v>
      </c>
      <c r="CQ600" s="25">
        <v>0.21961063627730293</v>
      </c>
      <c r="CR600" s="25">
        <v>0.31295294442577576</v>
      </c>
      <c r="CS600" s="25">
        <v>0.17186694496488747</v>
      </c>
      <c r="CT600" s="25">
        <v>4.568331829512097E-2</v>
      </c>
      <c r="CU600" s="25">
        <v>5.7824446172499062</v>
      </c>
      <c r="CV600" s="25">
        <v>5.8936254733195392</v>
      </c>
      <c r="CW600" s="25">
        <v>1.0601942499499879</v>
      </c>
      <c r="CX600" s="25">
        <v>8.1823251436675832</v>
      </c>
      <c r="CY600" s="25">
        <v>9.2797386524179526</v>
      </c>
    </row>
    <row r="601" spans="1:103">
      <c r="A601" t="s">
        <v>177</v>
      </c>
      <c r="B601" t="s">
        <v>1090</v>
      </c>
      <c r="C601" t="s">
        <v>164</v>
      </c>
      <c r="D601" t="s">
        <v>165</v>
      </c>
      <c r="E601" t="s">
        <v>959</v>
      </c>
      <c r="F601" t="s">
        <v>182</v>
      </c>
      <c r="G601" t="s">
        <v>236</v>
      </c>
      <c r="H601">
        <v>10.513450000000001</v>
      </c>
      <c r="I601">
        <v>8.4881100000000007</v>
      </c>
      <c r="J601">
        <v>796</v>
      </c>
      <c r="K601" t="s">
        <v>70</v>
      </c>
      <c r="L601" s="18">
        <v>1</v>
      </c>
      <c r="M601" t="s">
        <v>326</v>
      </c>
      <c r="N601" t="s">
        <v>330</v>
      </c>
      <c r="O601">
        <v>1000</v>
      </c>
      <c r="P601" t="s">
        <v>159</v>
      </c>
      <c r="Q601">
        <v>600</v>
      </c>
      <c r="R601">
        <v>3200</v>
      </c>
      <c r="W601">
        <v>2015</v>
      </c>
      <c r="X601">
        <v>1</v>
      </c>
      <c r="Y601" s="19" t="s">
        <v>385</v>
      </c>
      <c r="Z601" s="24">
        <v>5.8</v>
      </c>
      <c r="AA601" s="25">
        <v>0.45196627608334344</v>
      </c>
      <c r="AB601" s="26">
        <v>3.1994767448214639E-2</v>
      </c>
      <c r="AC601" s="25">
        <v>3.2868000000000004</v>
      </c>
      <c r="AD601" s="27">
        <v>50.8</v>
      </c>
      <c r="AE601" s="27">
        <v>27.200000000000003</v>
      </c>
      <c r="AF601" s="27">
        <v>22</v>
      </c>
      <c r="AG601" s="25">
        <v>1.6878963484720586</v>
      </c>
      <c r="AH601" s="25">
        <v>0.5244082716472187</v>
      </c>
      <c r="AI601" s="25">
        <v>0.18598426594469789</v>
      </c>
      <c r="AJ601" s="28">
        <v>5.2350803063769144E-2</v>
      </c>
      <c r="AK601" s="25">
        <v>0</v>
      </c>
      <c r="AL601" s="25">
        <f t="shared" si="57"/>
        <v>2.450639689127744</v>
      </c>
      <c r="AM601" s="29">
        <v>1.9423975374932085</v>
      </c>
      <c r="AN601" s="29">
        <v>1.62903879951332</v>
      </c>
      <c r="AO601" s="30">
        <v>19.244456867675087</v>
      </c>
      <c r="AP601" s="30">
        <v>162.33551613770433</v>
      </c>
      <c r="AQ601" s="31">
        <v>1.6501053633898679</v>
      </c>
      <c r="AR601" s="28">
        <v>2.29883E-2</v>
      </c>
      <c r="AS601" s="28">
        <v>7.7649800000000004</v>
      </c>
      <c r="AT601" t="s">
        <v>159</v>
      </c>
      <c r="AU601">
        <v>5</v>
      </c>
      <c r="AV601" t="s">
        <v>399</v>
      </c>
      <c r="AW601" t="s">
        <v>992</v>
      </c>
      <c r="AX601" t="s">
        <v>1091</v>
      </c>
      <c r="AY601" s="19" t="s">
        <v>385</v>
      </c>
      <c r="AZ601" s="19" t="s">
        <v>385</v>
      </c>
      <c r="BA601" s="22">
        <v>42131</v>
      </c>
      <c r="BB601" t="s">
        <v>400</v>
      </c>
      <c r="BC601" s="15">
        <v>42226</v>
      </c>
      <c r="BD601" t="s">
        <v>161</v>
      </c>
      <c r="BE601">
        <v>38</v>
      </c>
      <c r="BF601">
        <v>38</v>
      </c>
      <c r="BG601">
        <v>9.42</v>
      </c>
      <c r="BH601">
        <v>4.84</v>
      </c>
      <c r="BI601">
        <v>0.68</v>
      </c>
      <c r="BJ601">
        <v>0.38800000000000001</v>
      </c>
      <c r="BK601">
        <v>8.4000000000000005E-2</v>
      </c>
      <c r="BL601">
        <v>9.8000000000000007</v>
      </c>
      <c r="BM601" s="86">
        <f t="shared" si="49"/>
        <v>82.20338983050847</v>
      </c>
      <c r="BN601">
        <v>0.215</v>
      </c>
      <c r="BO601">
        <v>25</v>
      </c>
      <c r="BP601">
        <f t="shared" si="54"/>
        <v>4691.1594106569182</v>
      </c>
      <c r="BQ601">
        <f t="shared" si="47"/>
        <v>5023.9999999999991</v>
      </c>
      <c r="BR601">
        <f t="shared" si="50"/>
        <v>4.6911594106569181</v>
      </c>
      <c r="BS601">
        <f t="shared" si="50"/>
        <v>5.0239999999999991</v>
      </c>
      <c r="BT601">
        <f t="shared" si="51"/>
        <v>9.7151594106569164</v>
      </c>
      <c r="BU601">
        <v>2.25048828125</v>
      </c>
      <c r="BV601">
        <v>0.25009513091788371</v>
      </c>
      <c r="BW601">
        <v>2.5523322220146847</v>
      </c>
      <c r="BX601">
        <v>0.56979615289697838</v>
      </c>
      <c r="BY601">
        <v>0.37565565437182358</v>
      </c>
      <c r="BZ601">
        <v>0.14386293727670735</v>
      </c>
      <c r="CA601">
        <v>5.7397317486453403</v>
      </c>
      <c r="CB601">
        <v>130.58702728243793</v>
      </c>
      <c r="CC601">
        <v>101.19535218653471</v>
      </c>
      <c r="CD601">
        <v>9.8592602634417155</v>
      </c>
      <c r="CE601">
        <v>3.0108178351873027</v>
      </c>
      <c r="CF601" s="25">
        <v>0.36729249011857712</v>
      </c>
      <c r="CG601" s="25">
        <v>2.4535573122529644E-2</v>
      </c>
      <c r="CH601" s="25">
        <v>1.233268736590486</v>
      </c>
      <c r="CI601" s="25">
        <v>0.19036137636126366</v>
      </c>
      <c r="CJ601" s="25">
        <v>9.1205025372783827E-2</v>
      </c>
      <c r="CK601" s="25">
        <v>28.522765152668647</v>
      </c>
      <c r="CL601" s="25">
        <v>37.482091293128619</v>
      </c>
      <c r="CM601" s="25">
        <v>2.0005044039445212</v>
      </c>
      <c r="CN601" s="25">
        <v>188.67460298947606</v>
      </c>
      <c r="CO601" s="25">
        <v>14.009776663892733</v>
      </c>
      <c r="CP601" s="25">
        <v>0.94347826086956532</v>
      </c>
      <c r="CQ601" s="25">
        <v>0.22362318840579709</v>
      </c>
      <c r="CR601" s="25">
        <v>0.37203084926239172</v>
      </c>
      <c r="CS601" s="25">
        <v>0.25888619219902642</v>
      </c>
      <c r="CT601" s="25">
        <v>5.5780453138699289E-2</v>
      </c>
      <c r="CU601" s="25">
        <v>17.496513849277171</v>
      </c>
      <c r="CV601" s="25">
        <v>9.9477168578987794</v>
      </c>
      <c r="CW601" s="25">
        <v>2.0130268487837069</v>
      </c>
      <c r="CX601" s="25">
        <v>15.905511954658893</v>
      </c>
      <c r="CY601" s="25">
        <v>11.865786728925178</v>
      </c>
    </row>
    <row r="602" spans="1:103">
      <c r="A602" t="s">
        <v>177</v>
      </c>
      <c r="B602" t="s">
        <v>1090</v>
      </c>
      <c r="C602" t="s">
        <v>164</v>
      </c>
      <c r="D602" t="s">
        <v>165</v>
      </c>
      <c r="E602" t="s">
        <v>959</v>
      </c>
      <c r="F602" t="s">
        <v>182</v>
      </c>
      <c r="G602" t="s">
        <v>236</v>
      </c>
      <c r="H602">
        <v>10.513450000000001</v>
      </c>
      <c r="I602">
        <v>8.4881100000000007</v>
      </c>
      <c r="J602">
        <v>796</v>
      </c>
      <c r="K602" t="s">
        <v>70</v>
      </c>
      <c r="L602" s="18">
        <v>1</v>
      </c>
      <c r="M602" t="s">
        <v>326</v>
      </c>
      <c r="N602" t="s">
        <v>330</v>
      </c>
      <c r="O602">
        <v>1000</v>
      </c>
      <c r="P602" t="s">
        <v>159</v>
      </c>
      <c r="Q602">
        <v>600</v>
      </c>
      <c r="R602">
        <v>3200</v>
      </c>
      <c r="W602">
        <v>2015</v>
      </c>
      <c r="X602">
        <v>1</v>
      </c>
      <c r="Y602" s="19" t="s">
        <v>385</v>
      </c>
      <c r="Z602" s="24">
        <v>5.8</v>
      </c>
      <c r="AA602" s="25">
        <v>0.45196627608334344</v>
      </c>
      <c r="AB602" s="26">
        <v>3.1994767448214639E-2</v>
      </c>
      <c r="AC602" s="25">
        <v>3.2868000000000004</v>
      </c>
      <c r="AD602" s="27">
        <v>50.8</v>
      </c>
      <c r="AE602" s="27">
        <v>27.200000000000003</v>
      </c>
      <c r="AF602" s="27">
        <v>22</v>
      </c>
      <c r="AG602" s="25">
        <v>1.6878963484720586</v>
      </c>
      <c r="AH602" s="25">
        <v>0.5244082716472187</v>
      </c>
      <c r="AI602" s="25">
        <v>0.18598426594469789</v>
      </c>
      <c r="AJ602" s="28">
        <v>5.2350803063769144E-2</v>
      </c>
      <c r="AK602" s="25">
        <v>0</v>
      </c>
      <c r="AL602" s="25">
        <f t="shared" si="57"/>
        <v>2.450639689127744</v>
      </c>
      <c r="AM602" s="29">
        <v>1.9423975374932085</v>
      </c>
      <c r="AN602" s="29">
        <v>1.62903879951332</v>
      </c>
      <c r="AO602" s="30">
        <v>19.244456867675087</v>
      </c>
      <c r="AP602" s="30">
        <v>162.33551613770433</v>
      </c>
      <c r="AQ602" s="31">
        <v>1.6501053633898679</v>
      </c>
      <c r="AR602" s="28">
        <v>2.29883E-2</v>
      </c>
      <c r="AS602" s="28">
        <v>7.7649800000000004</v>
      </c>
      <c r="AT602" t="s">
        <v>160</v>
      </c>
      <c r="AU602">
        <v>6</v>
      </c>
      <c r="AV602" t="s">
        <v>399</v>
      </c>
      <c r="AW602" t="s">
        <v>992</v>
      </c>
      <c r="AX602" t="s">
        <v>1091</v>
      </c>
      <c r="AY602" s="19" t="s">
        <v>385</v>
      </c>
      <c r="AZ602" s="19" t="s">
        <v>385</v>
      </c>
      <c r="BA602" s="22">
        <v>42131</v>
      </c>
      <c r="BB602" t="s">
        <v>400</v>
      </c>
      <c r="BC602" s="15">
        <v>42226</v>
      </c>
      <c r="BD602" t="s">
        <v>161</v>
      </c>
      <c r="BE602">
        <v>41</v>
      </c>
      <c r="BF602">
        <v>36</v>
      </c>
      <c r="BG602">
        <v>9.1999999999999993</v>
      </c>
      <c r="BH602">
        <v>3.2</v>
      </c>
      <c r="BI602">
        <v>0.56000000000000005</v>
      </c>
      <c r="BJ602">
        <v>0.29199999999999998</v>
      </c>
      <c r="BK602">
        <v>6.5000000000000002E-2</v>
      </c>
      <c r="BL602">
        <v>9.1999999999999993</v>
      </c>
      <c r="BM602" s="86">
        <f t="shared" si="49"/>
        <v>81.792717086834728</v>
      </c>
      <c r="BN602">
        <v>0.24199999999999999</v>
      </c>
      <c r="BO602">
        <v>20</v>
      </c>
      <c r="BP602">
        <f t="shared" si="54"/>
        <v>3106.6263891177382</v>
      </c>
      <c r="BQ602">
        <f t="shared" si="47"/>
        <v>4906.6666666666661</v>
      </c>
      <c r="BR602">
        <f t="shared" si="50"/>
        <v>3.1066263891177384</v>
      </c>
      <c r="BS602">
        <f t="shared" si="50"/>
        <v>4.9066666666666663</v>
      </c>
      <c r="BT602">
        <f t="shared" si="51"/>
        <v>8.0132930557844055</v>
      </c>
      <c r="BU602">
        <v>2.5497560975609761</v>
      </c>
      <c r="BV602">
        <v>0.24926772432793037</v>
      </c>
      <c r="BW602">
        <v>2.5174420998948972</v>
      </c>
      <c r="BX602">
        <v>0.4937551521679312</v>
      </c>
      <c r="BY602">
        <v>0.29143454589532058</v>
      </c>
      <c r="BZ602">
        <v>0.17719298516517143</v>
      </c>
      <c r="CA602">
        <v>3.7757942824873068</v>
      </c>
      <c r="CB602">
        <v>110.85083002770462</v>
      </c>
      <c r="CC602">
        <v>99.650379110617322</v>
      </c>
      <c r="CD602">
        <v>11.905136262743767</v>
      </c>
      <c r="CE602">
        <v>21.270388568241909</v>
      </c>
      <c r="CF602" s="25">
        <v>0.37186897880539499</v>
      </c>
      <c r="CG602" s="25">
        <v>5.3853564547206176E-2</v>
      </c>
      <c r="CH602" s="25">
        <v>1.1781406263556913</v>
      </c>
      <c r="CI602" s="25">
        <v>0.16744032814311535</v>
      </c>
      <c r="CJ602" s="25">
        <v>7.5910660400346136E-2</v>
      </c>
      <c r="CK602" s="25">
        <v>13.578982394790422</v>
      </c>
      <c r="CL602" s="25">
        <v>25.221232600001446</v>
      </c>
      <c r="CM602" s="25">
        <v>1.0045398930357778</v>
      </c>
      <c r="CN602" s="25">
        <v>91.264012065555832</v>
      </c>
      <c r="CO602" s="25">
        <v>5.9199955899502434</v>
      </c>
      <c r="CP602" s="25">
        <v>0.83994334277620397</v>
      </c>
      <c r="CQ602" s="25">
        <v>0.25151085930122763</v>
      </c>
      <c r="CR602" s="25">
        <v>0.32743783443034763</v>
      </c>
      <c r="CS602" s="25">
        <v>0.25651338098253751</v>
      </c>
      <c r="CT602" s="25">
        <v>5.5269199588465184E-2</v>
      </c>
      <c r="CU602" s="25">
        <v>13.98219239120267</v>
      </c>
      <c r="CV602" s="25">
        <v>5.8140203053248705</v>
      </c>
      <c r="CW602" s="25">
        <v>1.9945765303433352</v>
      </c>
      <c r="CX602" s="25">
        <v>15.759730610163707</v>
      </c>
      <c r="CY602" s="25">
        <v>16.12319738972613</v>
      </c>
    </row>
    <row r="603" spans="1:103">
      <c r="A603" t="s">
        <v>177</v>
      </c>
      <c r="B603" t="s">
        <v>1090</v>
      </c>
      <c r="C603" t="s">
        <v>164</v>
      </c>
      <c r="D603" t="s">
        <v>165</v>
      </c>
      <c r="E603" t="s">
        <v>959</v>
      </c>
      <c r="F603" t="s">
        <v>183</v>
      </c>
      <c r="G603" t="s">
        <v>237</v>
      </c>
      <c r="H603">
        <v>10.50512</v>
      </c>
      <c r="I603">
        <v>8.48386</v>
      </c>
      <c r="J603">
        <v>791</v>
      </c>
      <c r="K603" t="s">
        <v>71</v>
      </c>
      <c r="L603" s="18">
        <v>1</v>
      </c>
      <c r="M603" t="s">
        <v>328</v>
      </c>
      <c r="P603" t="s">
        <v>159</v>
      </c>
      <c r="Q603">
        <v>250</v>
      </c>
      <c r="R603">
        <v>2600</v>
      </c>
      <c r="S603" t="s">
        <v>329</v>
      </c>
      <c r="T603">
        <v>1300</v>
      </c>
      <c r="W603">
        <v>2015</v>
      </c>
      <c r="X603">
        <v>1</v>
      </c>
      <c r="Y603" s="19" t="s">
        <v>385</v>
      </c>
      <c r="Z603" s="24">
        <v>5.4</v>
      </c>
      <c r="AA603" s="25">
        <v>0.4581910096547589</v>
      </c>
      <c r="AB603" s="26">
        <v>2.4571824616839176E-2</v>
      </c>
      <c r="AC603" s="25">
        <v>2.6724600000000001</v>
      </c>
      <c r="AD603" s="27">
        <v>60</v>
      </c>
      <c r="AE603" s="27">
        <v>23.200000000000003</v>
      </c>
      <c r="AF603" s="27">
        <v>16.8</v>
      </c>
      <c r="AG603" s="25">
        <v>0.93812025198410931</v>
      </c>
      <c r="AH603" s="25">
        <v>0.26646651905973134</v>
      </c>
      <c r="AI603" s="25">
        <v>0.16742087732511807</v>
      </c>
      <c r="AJ603" s="28">
        <v>4.8324756449170531E-2</v>
      </c>
      <c r="AK603" s="25">
        <v>0</v>
      </c>
      <c r="AL603" s="25">
        <f t="shared" si="52"/>
        <v>1.4203324048181292</v>
      </c>
      <c r="AM603" s="29">
        <v>1.9423975374932085</v>
      </c>
      <c r="AN603" s="29">
        <v>2.5010139245640111</v>
      </c>
      <c r="AO603" s="30">
        <v>14.206703680217588</v>
      </c>
      <c r="AP603" s="30">
        <v>202.87379468112627</v>
      </c>
      <c r="AQ603" s="31">
        <v>1.5657910234766248</v>
      </c>
      <c r="AR603" s="28">
        <v>2.3229300000000001E-2</v>
      </c>
      <c r="AS603" s="28">
        <v>6.0267299999999997</v>
      </c>
      <c r="AT603" t="s">
        <v>155</v>
      </c>
      <c r="AU603">
        <v>1</v>
      </c>
      <c r="AV603" t="s">
        <v>399</v>
      </c>
      <c r="AW603" t="s">
        <v>992</v>
      </c>
      <c r="AX603" t="s">
        <v>1091</v>
      </c>
      <c r="AY603" s="19" t="s">
        <v>385</v>
      </c>
      <c r="AZ603" s="19" t="s">
        <v>385</v>
      </c>
      <c r="BA603" s="22">
        <v>42131</v>
      </c>
      <c r="BB603" t="s">
        <v>400</v>
      </c>
      <c r="BC603" s="15">
        <v>42226</v>
      </c>
      <c r="BD603" t="s">
        <v>161</v>
      </c>
      <c r="BE603">
        <v>39</v>
      </c>
      <c r="BF603">
        <v>6</v>
      </c>
      <c r="BG603">
        <v>2.12</v>
      </c>
      <c r="BH603">
        <v>0.16</v>
      </c>
      <c r="BI603">
        <v>0.12</v>
      </c>
      <c r="BJ603">
        <v>2.8000000000000001E-2</v>
      </c>
      <c r="BK603">
        <v>0.02</v>
      </c>
      <c r="BL603">
        <v>0</v>
      </c>
      <c r="BM603" s="86">
        <f t="shared" si="49"/>
        <v>58.333333333333336</v>
      </c>
      <c r="BN603">
        <v>0.10100000000000001</v>
      </c>
      <c r="BO603">
        <v>13</v>
      </c>
      <c r="BP603">
        <f t="shared" si="54"/>
        <v>122.00435729847496</v>
      </c>
      <c r="BQ603">
        <f t="shared" si="47"/>
        <v>1130.6666666666667</v>
      </c>
      <c r="BR603">
        <f t="shared" si="50"/>
        <v>0.12200435729847496</v>
      </c>
      <c r="BS603">
        <f t="shared" si="50"/>
        <v>1.1306666666666667</v>
      </c>
      <c r="BT603">
        <f t="shared" si="51"/>
        <v>1.2526710239651417</v>
      </c>
      <c r="BU603">
        <v>0.78489483747609967</v>
      </c>
      <c r="BV603">
        <v>0.13999134830505081</v>
      </c>
      <c r="BW603">
        <v>1.7147186464885844</v>
      </c>
      <c r="BX603">
        <v>0.21625614949534291</v>
      </c>
      <c r="BY603">
        <v>0.13005930241243585</v>
      </c>
      <c r="BZ603">
        <v>7.6189239535494432E-2</v>
      </c>
      <c r="CA603">
        <v>2.2432255600514659</v>
      </c>
      <c r="CB603">
        <v>93.341819714697522</v>
      </c>
      <c r="CC603">
        <v>28.405806839604288</v>
      </c>
      <c r="CD603">
        <v>7.4428625067503207</v>
      </c>
      <c r="CE603">
        <v>5.0160017519025528</v>
      </c>
      <c r="CF603" s="25">
        <v>0.42037937743190662</v>
      </c>
      <c r="CG603" s="25">
        <v>6.6682879377431906E-2</v>
      </c>
      <c r="CH603" s="25">
        <v>1.3892994530518312</v>
      </c>
      <c r="CI603" s="25">
        <v>0.26041512292522151</v>
      </c>
      <c r="CJ603" s="25">
        <v>0.11673304697920096</v>
      </c>
      <c r="CK603" s="25">
        <v>36.355742246922198</v>
      </c>
      <c r="CL603" s="25">
        <v>48.890143653793487</v>
      </c>
      <c r="CM603" s="25">
        <v>1.996543009085225</v>
      </c>
      <c r="CN603" s="25">
        <v>141.12191661908727</v>
      </c>
      <c r="CO603" s="25">
        <v>11.367596286544575</v>
      </c>
      <c r="CP603" s="25"/>
      <c r="CQ603" s="25"/>
      <c r="CR603" s="25"/>
      <c r="CS603" s="25"/>
      <c r="CT603" s="25"/>
      <c r="CU603" s="25"/>
      <c r="CV603" s="25"/>
      <c r="CW603" s="25"/>
      <c r="CX603" s="25"/>
      <c r="CY603" s="25"/>
    </row>
    <row r="604" spans="1:103">
      <c r="A604" t="s">
        <v>177</v>
      </c>
      <c r="B604" t="s">
        <v>1090</v>
      </c>
      <c r="C604" t="s">
        <v>164</v>
      </c>
      <c r="D604" t="s">
        <v>165</v>
      </c>
      <c r="E604" t="s">
        <v>959</v>
      </c>
      <c r="F604" t="s">
        <v>183</v>
      </c>
      <c r="G604" t="s">
        <v>237</v>
      </c>
      <c r="H604">
        <v>10.50512</v>
      </c>
      <c r="I604">
        <v>8.48386</v>
      </c>
      <c r="J604">
        <v>791</v>
      </c>
      <c r="K604" t="s">
        <v>71</v>
      </c>
      <c r="L604" s="18">
        <v>1</v>
      </c>
      <c r="M604" t="s">
        <v>328</v>
      </c>
      <c r="P604" t="s">
        <v>159</v>
      </c>
      <c r="Q604">
        <v>250</v>
      </c>
      <c r="R604">
        <v>2600</v>
      </c>
      <c r="S604" t="s">
        <v>329</v>
      </c>
      <c r="T604">
        <v>1300</v>
      </c>
      <c r="W604">
        <v>2015</v>
      </c>
      <c r="X604">
        <v>1</v>
      </c>
      <c r="Y604" s="19" t="s">
        <v>385</v>
      </c>
      <c r="Z604" s="24">
        <v>5.4</v>
      </c>
      <c r="AA604" s="25">
        <v>0.4581910096547589</v>
      </c>
      <c r="AB604" s="26">
        <v>2.4571824616839176E-2</v>
      </c>
      <c r="AC604" s="25">
        <v>2.6724600000000001</v>
      </c>
      <c r="AD604" s="27">
        <v>60</v>
      </c>
      <c r="AE604" s="27">
        <v>23.200000000000003</v>
      </c>
      <c r="AF604" s="27">
        <v>16.8</v>
      </c>
      <c r="AG604" s="25">
        <v>0.93812025198410931</v>
      </c>
      <c r="AH604" s="25">
        <v>0.26646651905973134</v>
      </c>
      <c r="AI604" s="25">
        <v>0.16742087732511807</v>
      </c>
      <c r="AJ604" s="28">
        <v>4.8324756449170531E-2</v>
      </c>
      <c r="AK604" s="25">
        <v>0</v>
      </c>
      <c r="AL604" s="25">
        <f t="shared" ref="AL604:AL608" si="58">SUM(AG604:AK604)</f>
        <v>1.4203324048181292</v>
      </c>
      <c r="AM604" s="29">
        <v>1.9423975374932085</v>
      </c>
      <c r="AN604" s="29">
        <v>2.5010139245640111</v>
      </c>
      <c r="AO604" s="30">
        <v>14.206703680217588</v>
      </c>
      <c r="AP604" s="30">
        <v>202.87379468112627</v>
      </c>
      <c r="AQ604" s="31">
        <v>1.5657910234766248</v>
      </c>
      <c r="AR604" s="28">
        <v>2.3229300000000001E-2</v>
      </c>
      <c r="AS604" s="28">
        <v>6.0267299999999997</v>
      </c>
      <c r="AT604" t="s">
        <v>156</v>
      </c>
      <c r="AU604">
        <v>2</v>
      </c>
      <c r="AV604" t="s">
        <v>399</v>
      </c>
      <c r="AW604" t="s">
        <v>992</v>
      </c>
      <c r="AX604" t="s">
        <v>1091</v>
      </c>
      <c r="AY604" s="19" t="s">
        <v>385</v>
      </c>
      <c r="AZ604" s="19" t="s">
        <v>385</v>
      </c>
      <c r="BA604" s="22">
        <v>42131</v>
      </c>
      <c r="BB604" t="s">
        <v>400</v>
      </c>
      <c r="BC604" s="15">
        <v>42226</v>
      </c>
      <c r="BD604" t="s">
        <v>161</v>
      </c>
      <c r="BE604">
        <v>29</v>
      </c>
      <c r="BF604">
        <v>27</v>
      </c>
      <c r="BG604">
        <v>3.9</v>
      </c>
      <c r="BH604">
        <v>0.7</v>
      </c>
      <c r="BI604">
        <v>0.04</v>
      </c>
      <c r="BJ604">
        <v>6.2E-2</v>
      </c>
      <c r="BK604">
        <v>2.5999999999999999E-2</v>
      </c>
      <c r="BL604">
        <v>0</v>
      </c>
      <c r="BM604" s="86">
        <f t="shared" si="49"/>
        <v>70.454545454545453</v>
      </c>
      <c r="BN604">
        <v>7.2999999999999995E-2</v>
      </c>
      <c r="BO604">
        <v>17</v>
      </c>
      <c r="BP604">
        <f t="shared" si="54"/>
        <v>644.68211527035055</v>
      </c>
      <c r="BQ604">
        <f t="shared" si="47"/>
        <v>2080</v>
      </c>
      <c r="BR604">
        <f t="shared" si="50"/>
        <v>0.64468211527035058</v>
      </c>
      <c r="BS604">
        <f t="shared" si="50"/>
        <v>2.08</v>
      </c>
      <c r="BT604">
        <f t="shared" si="51"/>
        <v>2.7246821152703506</v>
      </c>
      <c r="BU604">
        <v>0.77962085308056883</v>
      </c>
      <c r="BV604">
        <v>0.30289100077418768</v>
      </c>
      <c r="BW604">
        <v>2.1886416202139332</v>
      </c>
      <c r="BX604">
        <v>0.30863641991526519</v>
      </c>
      <c r="BY604">
        <v>0.1698483758412126</v>
      </c>
      <c r="BZ604">
        <v>9.3660729781377058E-2</v>
      </c>
      <c r="CA604">
        <v>2.2836245200876037</v>
      </c>
      <c r="CB604">
        <v>97.615991179795358</v>
      </c>
      <c r="CC604">
        <v>40.894202569470131</v>
      </c>
      <c r="CD604">
        <v>8.0639583008088174</v>
      </c>
      <c r="CE604">
        <v>5.614882284356713</v>
      </c>
      <c r="CF604" s="25">
        <v>0.42268089053803337</v>
      </c>
      <c r="CG604" s="25">
        <v>3.848794063079778E-2</v>
      </c>
      <c r="CH604" s="25">
        <v>0.55574011808797152</v>
      </c>
      <c r="CI604" s="25">
        <v>0.22144287272590152</v>
      </c>
      <c r="CJ604" s="25">
        <v>7.0547338589054237E-2</v>
      </c>
      <c r="CK604" s="25">
        <v>13.750868247889036</v>
      </c>
      <c r="CL604" s="25">
        <v>63.205647936673707</v>
      </c>
      <c r="CM604" s="25">
        <v>1.9634940985161415</v>
      </c>
      <c r="CN604" s="25">
        <v>92.4192527246135</v>
      </c>
      <c r="CO604" s="25">
        <v>11.179427701470322</v>
      </c>
      <c r="CP604" s="25">
        <v>0.73560460652591175</v>
      </c>
      <c r="CQ604" s="25">
        <v>0.26631477927063341</v>
      </c>
      <c r="CR604" s="25">
        <v>0.42809085745117231</v>
      </c>
      <c r="CS604" s="25">
        <v>0.17237268389072824</v>
      </c>
      <c r="CT604" s="25">
        <v>5.4872987172793097E-2</v>
      </c>
      <c r="CU604" s="25">
        <v>35.047776286721366</v>
      </c>
      <c r="CV604" s="25">
        <v>14.126982048647781</v>
      </c>
      <c r="CW604" s="25">
        <v>2.0278357760675498</v>
      </c>
      <c r="CX604" s="25">
        <v>31.654727405018825</v>
      </c>
      <c r="CY604" s="25">
        <v>11.953077950570043</v>
      </c>
    </row>
    <row r="605" spans="1:103">
      <c r="A605" t="s">
        <v>177</v>
      </c>
      <c r="B605" t="s">
        <v>1090</v>
      </c>
      <c r="C605" t="s">
        <v>164</v>
      </c>
      <c r="D605" t="s">
        <v>165</v>
      </c>
      <c r="E605" t="s">
        <v>959</v>
      </c>
      <c r="F605" t="s">
        <v>183</v>
      </c>
      <c r="G605" t="s">
        <v>237</v>
      </c>
      <c r="H605">
        <v>10.50512</v>
      </c>
      <c r="I605">
        <v>8.48386</v>
      </c>
      <c r="J605">
        <v>791</v>
      </c>
      <c r="K605" t="s">
        <v>71</v>
      </c>
      <c r="L605" s="18">
        <v>1</v>
      </c>
      <c r="M605" t="s">
        <v>328</v>
      </c>
      <c r="P605" t="s">
        <v>159</v>
      </c>
      <c r="Q605">
        <v>250</v>
      </c>
      <c r="R605">
        <v>2600</v>
      </c>
      <c r="S605" t="s">
        <v>329</v>
      </c>
      <c r="T605">
        <v>1300</v>
      </c>
      <c r="W605">
        <v>2015</v>
      </c>
      <c r="X605">
        <v>1</v>
      </c>
      <c r="Y605" s="19" t="s">
        <v>385</v>
      </c>
      <c r="Z605" s="24">
        <v>5.4</v>
      </c>
      <c r="AA605" s="25">
        <v>0.4581910096547589</v>
      </c>
      <c r="AB605" s="26">
        <v>2.4571824616839176E-2</v>
      </c>
      <c r="AC605" s="25">
        <v>2.6724600000000001</v>
      </c>
      <c r="AD605" s="27">
        <v>60</v>
      </c>
      <c r="AE605" s="27">
        <v>23.200000000000003</v>
      </c>
      <c r="AF605" s="27">
        <v>16.8</v>
      </c>
      <c r="AG605" s="25">
        <v>0.93812025198410931</v>
      </c>
      <c r="AH605" s="25">
        <v>0.26646651905973134</v>
      </c>
      <c r="AI605" s="25">
        <v>0.16742087732511807</v>
      </c>
      <c r="AJ605" s="28">
        <v>4.8324756449170531E-2</v>
      </c>
      <c r="AK605" s="25">
        <v>0</v>
      </c>
      <c r="AL605" s="25">
        <f t="shared" si="58"/>
        <v>1.4203324048181292</v>
      </c>
      <c r="AM605" s="29">
        <v>1.9423975374932085</v>
      </c>
      <c r="AN605" s="29">
        <v>2.5010139245640111</v>
      </c>
      <c r="AO605" s="30">
        <v>14.206703680217588</v>
      </c>
      <c r="AP605" s="30">
        <v>202.87379468112627</v>
      </c>
      <c r="AQ605" s="31">
        <v>1.5657910234766248</v>
      </c>
      <c r="AR605" s="28">
        <v>2.3229300000000001E-2</v>
      </c>
      <c r="AS605" s="28">
        <v>6.0267299999999997</v>
      </c>
      <c r="AT605" t="s">
        <v>157</v>
      </c>
      <c r="AU605">
        <v>3</v>
      </c>
      <c r="AV605" t="s">
        <v>399</v>
      </c>
      <c r="AW605" t="s">
        <v>992</v>
      </c>
      <c r="AX605" t="s">
        <v>1091</v>
      </c>
      <c r="AY605" s="19" t="s">
        <v>385</v>
      </c>
      <c r="AZ605" s="19" t="s">
        <v>385</v>
      </c>
      <c r="BA605" s="22">
        <v>42131</v>
      </c>
      <c r="BB605" t="s">
        <v>400</v>
      </c>
      <c r="BC605" s="15">
        <v>42226</v>
      </c>
      <c r="BD605" t="s">
        <v>161</v>
      </c>
      <c r="BE605">
        <v>35</v>
      </c>
      <c r="BF605">
        <v>20</v>
      </c>
      <c r="BG605">
        <v>4.34</v>
      </c>
      <c r="BH605">
        <v>1.26</v>
      </c>
      <c r="BI605">
        <v>0.52</v>
      </c>
      <c r="BJ605">
        <v>0.26300000000000001</v>
      </c>
      <c r="BK605">
        <v>0.06</v>
      </c>
      <c r="BL605">
        <v>9.8000000000000007</v>
      </c>
      <c r="BM605" s="86">
        <f t="shared" si="49"/>
        <v>81.424148606811144</v>
      </c>
      <c r="BN605">
        <v>5.6000000000000001E-2</v>
      </c>
      <c r="BO605">
        <v>22</v>
      </c>
      <c r="BP605">
        <f t="shared" si="54"/>
        <v>1209.6754689491895</v>
      </c>
      <c r="BQ605">
        <f t="shared" si="47"/>
        <v>2314.6666666666665</v>
      </c>
      <c r="BR605">
        <f t="shared" si="50"/>
        <v>1.2096754689491895</v>
      </c>
      <c r="BS605">
        <f t="shared" si="50"/>
        <v>2.3146666666666667</v>
      </c>
      <c r="BT605">
        <f t="shared" si="51"/>
        <v>3.5243421356158562</v>
      </c>
      <c r="BU605">
        <v>1.6471415182755391</v>
      </c>
      <c r="BV605">
        <v>0.23307598509121888</v>
      </c>
      <c r="BW605">
        <v>2.7837158647756644</v>
      </c>
      <c r="BX605">
        <v>0.33587903223304183</v>
      </c>
      <c r="BY605">
        <v>0.17479156436366966</v>
      </c>
      <c r="BZ605">
        <v>8.2298139253581162E-2</v>
      </c>
      <c r="CA605">
        <v>3.7765008764322663</v>
      </c>
      <c r="CB605">
        <v>71.841008396537802</v>
      </c>
      <c r="CC605">
        <v>60.580934013490669</v>
      </c>
      <c r="CD605">
        <v>13.685483992398506</v>
      </c>
      <c r="CE605">
        <v>2.7757472254365094</v>
      </c>
      <c r="CF605" s="25">
        <v>0.50735294117647067</v>
      </c>
      <c r="CG605" s="25">
        <v>7.828431372549019E-2</v>
      </c>
      <c r="CH605" s="25">
        <v>0.74655757548877399</v>
      </c>
      <c r="CI605" s="25">
        <v>0.20245829426593345</v>
      </c>
      <c r="CJ605" s="25">
        <v>6.0558363805634119E-2</v>
      </c>
      <c r="CK605" s="25">
        <v>6.35980002874759</v>
      </c>
      <c r="CL605" s="25">
        <v>32.763206492350527</v>
      </c>
      <c r="CM605" s="25">
        <v>1.0089053488722441</v>
      </c>
      <c r="CN605" s="25">
        <v>137.64667869172203</v>
      </c>
      <c r="CO605" s="25">
        <v>7.2364351231752329</v>
      </c>
      <c r="CP605" s="25">
        <v>1.1143790849673203</v>
      </c>
      <c r="CQ605" s="25">
        <v>0.26797385620915032</v>
      </c>
      <c r="CR605" s="25">
        <v>0.38828512755128985</v>
      </c>
      <c r="CS605" s="25">
        <v>0.2596446478402345</v>
      </c>
      <c r="CT605" s="25">
        <v>5.3325846135680699E-2</v>
      </c>
      <c r="CU605" s="25">
        <v>6.6048987982309475</v>
      </c>
      <c r="CV605" s="25">
        <v>9.9768605596309055</v>
      </c>
      <c r="CW605" s="25">
        <v>2.018924388379753</v>
      </c>
      <c r="CX605" s="25">
        <v>15.952110134213557</v>
      </c>
      <c r="CY605" s="25">
        <v>14.547909693323824</v>
      </c>
    </row>
    <row r="606" spans="1:103">
      <c r="A606" t="s">
        <v>177</v>
      </c>
      <c r="B606" t="s">
        <v>1090</v>
      </c>
      <c r="C606" t="s">
        <v>164</v>
      </c>
      <c r="D606" t="s">
        <v>165</v>
      </c>
      <c r="E606" t="s">
        <v>959</v>
      </c>
      <c r="F606" t="s">
        <v>183</v>
      </c>
      <c r="G606" t="s">
        <v>237</v>
      </c>
      <c r="H606">
        <v>10.50512</v>
      </c>
      <c r="I606">
        <v>8.48386</v>
      </c>
      <c r="J606">
        <v>791</v>
      </c>
      <c r="K606" t="s">
        <v>71</v>
      </c>
      <c r="L606" s="18">
        <v>1</v>
      </c>
      <c r="M606" t="s">
        <v>328</v>
      </c>
      <c r="P606" t="s">
        <v>159</v>
      </c>
      <c r="Q606">
        <v>250</v>
      </c>
      <c r="R606">
        <v>2600</v>
      </c>
      <c r="S606" t="s">
        <v>329</v>
      </c>
      <c r="T606">
        <v>1300</v>
      </c>
      <c r="W606">
        <v>2015</v>
      </c>
      <c r="X606">
        <v>1</v>
      </c>
      <c r="Y606" s="19" t="s">
        <v>385</v>
      </c>
      <c r="Z606" s="24">
        <v>5.4</v>
      </c>
      <c r="AA606" s="25">
        <v>0.4581910096547589</v>
      </c>
      <c r="AB606" s="26">
        <v>2.4571824616839176E-2</v>
      </c>
      <c r="AC606" s="25">
        <v>2.6724600000000001</v>
      </c>
      <c r="AD606" s="27">
        <v>60</v>
      </c>
      <c r="AE606" s="27">
        <v>23.200000000000003</v>
      </c>
      <c r="AF606" s="27">
        <v>16.8</v>
      </c>
      <c r="AG606" s="25">
        <v>0.93812025198410931</v>
      </c>
      <c r="AH606" s="25">
        <v>0.26646651905973134</v>
      </c>
      <c r="AI606" s="25">
        <v>0.16742087732511807</v>
      </c>
      <c r="AJ606" s="28">
        <v>4.8324756449170531E-2</v>
      </c>
      <c r="AK606" s="25">
        <v>0</v>
      </c>
      <c r="AL606" s="25">
        <f t="shared" si="58"/>
        <v>1.4203324048181292</v>
      </c>
      <c r="AM606" s="29">
        <v>1.9423975374932085</v>
      </c>
      <c r="AN606" s="29">
        <v>2.5010139245640111</v>
      </c>
      <c r="AO606" s="30">
        <v>14.206703680217588</v>
      </c>
      <c r="AP606" s="30">
        <v>202.87379468112627</v>
      </c>
      <c r="AQ606" s="31">
        <v>1.5657910234766248</v>
      </c>
      <c r="AR606" s="28">
        <v>2.3229300000000001E-2</v>
      </c>
      <c r="AS606" s="28">
        <v>6.0267299999999997</v>
      </c>
      <c r="AT606" t="s">
        <v>158</v>
      </c>
      <c r="AU606">
        <v>4</v>
      </c>
      <c r="AV606" t="s">
        <v>399</v>
      </c>
      <c r="AW606" t="s">
        <v>992</v>
      </c>
      <c r="AX606" t="s">
        <v>1091</v>
      </c>
      <c r="AY606" s="19" t="s">
        <v>385</v>
      </c>
      <c r="AZ606" s="19" t="s">
        <v>385</v>
      </c>
      <c r="BA606" s="22">
        <v>42131</v>
      </c>
      <c r="BB606" t="s">
        <v>400</v>
      </c>
      <c r="BC606" s="15">
        <v>42226</v>
      </c>
      <c r="BD606" t="s">
        <v>161</v>
      </c>
      <c r="BE606">
        <v>34</v>
      </c>
      <c r="BF606">
        <v>22</v>
      </c>
      <c r="BG606">
        <v>7.28</v>
      </c>
      <c r="BH606">
        <v>1.44</v>
      </c>
      <c r="BI606">
        <v>0.28000000000000003</v>
      </c>
      <c r="BJ606">
        <v>0.16600000000000001</v>
      </c>
      <c r="BK606">
        <v>0.109</v>
      </c>
      <c r="BL606">
        <v>8.5</v>
      </c>
      <c r="BM606" s="86">
        <f t="shared" si="49"/>
        <v>60.363636363636367</v>
      </c>
      <c r="BN606">
        <v>0.155</v>
      </c>
      <c r="BO606">
        <v>17</v>
      </c>
      <c r="BP606">
        <f t="shared" si="54"/>
        <v>1039.6748663101603</v>
      </c>
      <c r="BQ606">
        <f t="shared" si="47"/>
        <v>3882.666666666667</v>
      </c>
      <c r="BR606">
        <f t="shared" si="50"/>
        <v>1.0396748663101603</v>
      </c>
      <c r="BS606">
        <f t="shared" si="50"/>
        <v>3.8826666666666672</v>
      </c>
      <c r="BT606">
        <f t="shared" si="51"/>
        <v>4.9223415329768274</v>
      </c>
      <c r="BU606">
        <v>1.6777020447906525</v>
      </c>
      <c r="BV606">
        <v>0.3720288089860555</v>
      </c>
      <c r="BW606">
        <v>1.8645939316831786</v>
      </c>
      <c r="BX606">
        <v>0.71327473937064612</v>
      </c>
      <c r="BY606">
        <v>0.29948748418292509</v>
      </c>
      <c r="BZ606">
        <v>0.10929126781828249</v>
      </c>
      <c r="CA606">
        <v>4.1030903799686396</v>
      </c>
      <c r="CB606">
        <v>82.400020096449822</v>
      </c>
      <c r="CC606">
        <v>77.552313951143987</v>
      </c>
      <c r="CD606">
        <v>8.8208856289303537</v>
      </c>
      <c r="CE606">
        <v>3.6881779406983566</v>
      </c>
      <c r="CF606" s="25">
        <v>0.57195233730522455</v>
      </c>
      <c r="CG606" s="25">
        <v>7.1035747021081577E-2</v>
      </c>
      <c r="CH606" s="25">
        <v>1.190123927070539</v>
      </c>
      <c r="CI606" s="25">
        <v>0.20664915102254719</v>
      </c>
      <c r="CJ606" s="25">
        <v>9.0620665919927151E-2</v>
      </c>
      <c r="CK606" s="25">
        <v>13.92029737859245</v>
      </c>
      <c r="CL606" s="25">
        <v>41.047433597771253</v>
      </c>
      <c r="CM606" s="25">
        <v>1.0297895404211028</v>
      </c>
      <c r="CN606" s="25">
        <v>93.557981811905435</v>
      </c>
      <c r="CO606" s="25">
        <v>10.010415956608023</v>
      </c>
      <c r="CP606" s="25">
        <v>1.0910433070866143</v>
      </c>
      <c r="CQ606" s="25">
        <v>0.30098425196850392</v>
      </c>
      <c r="CR606" s="25">
        <v>0.31495510401117682</v>
      </c>
      <c r="CS606" s="25">
        <v>0.17296648742775339</v>
      </c>
      <c r="CT606" s="25">
        <v>5.7712806392993907E-2</v>
      </c>
      <c r="CU606" s="25">
        <v>15.972008911982275</v>
      </c>
      <c r="CV606" s="25">
        <v>5.9313307543988474</v>
      </c>
      <c r="CW606" s="25">
        <v>1.0669769887538016</v>
      </c>
      <c r="CX606" s="25">
        <v>23.920751135931972</v>
      </c>
      <c r="CY606" s="25">
        <v>11.107754788175892</v>
      </c>
    </row>
    <row r="607" spans="1:103">
      <c r="A607" t="s">
        <v>177</v>
      </c>
      <c r="B607" t="s">
        <v>1090</v>
      </c>
      <c r="C607" t="s">
        <v>164</v>
      </c>
      <c r="D607" t="s">
        <v>165</v>
      </c>
      <c r="E607" t="s">
        <v>959</v>
      </c>
      <c r="F607" t="s">
        <v>183</v>
      </c>
      <c r="G607" t="s">
        <v>237</v>
      </c>
      <c r="H607">
        <v>10.50512</v>
      </c>
      <c r="I607">
        <v>8.48386</v>
      </c>
      <c r="J607">
        <v>791</v>
      </c>
      <c r="K607" t="s">
        <v>71</v>
      </c>
      <c r="L607" s="18">
        <v>1</v>
      </c>
      <c r="M607" t="s">
        <v>328</v>
      </c>
      <c r="P607" t="s">
        <v>159</v>
      </c>
      <c r="Q607">
        <v>250</v>
      </c>
      <c r="R607">
        <v>2600</v>
      </c>
      <c r="S607" t="s">
        <v>329</v>
      </c>
      <c r="T607">
        <v>1300</v>
      </c>
      <c r="W607">
        <v>2015</v>
      </c>
      <c r="X607">
        <v>1</v>
      </c>
      <c r="Y607" s="19" t="s">
        <v>385</v>
      </c>
      <c r="Z607" s="24">
        <v>5.4</v>
      </c>
      <c r="AA607" s="25">
        <v>0.4581910096547589</v>
      </c>
      <c r="AB607" s="26">
        <v>2.4571824616839176E-2</v>
      </c>
      <c r="AC607" s="25">
        <v>2.6724600000000001</v>
      </c>
      <c r="AD607" s="27">
        <v>60</v>
      </c>
      <c r="AE607" s="27">
        <v>23.200000000000003</v>
      </c>
      <c r="AF607" s="27">
        <v>16.8</v>
      </c>
      <c r="AG607" s="25">
        <v>0.93812025198410931</v>
      </c>
      <c r="AH607" s="25">
        <v>0.26646651905973134</v>
      </c>
      <c r="AI607" s="25">
        <v>0.16742087732511807</v>
      </c>
      <c r="AJ607" s="28">
        <v>4.8324756449170531E-2</v>
      </c>
      <c r="AK607" s="25">
        <v>0</v>
      </c>
      <c r="AL607" s="25">
        <f t="shared" si="58"/>
        <v>1.4203324048181292</v>
      </c>
      <c r="AM607" s="29">
        <v>1.9423975374932085</v>
      </c>
      <c r="AN607" s="29">
        <v>2.5010139245640111</v>
      </c>
      <c r="AO607" s="30">
        <v>14.206703680217588</v>
      </c>
      <c r="AP607" s="30">
        <v>202.87379468112627</v>
      </c>
      <c r="AQ607" s="31">
        <v>1.5657910234766248</v>
      </c>
      <c r="AR607" s="28">
        <v>2.3229300000000001E-2</v>
      </c>
      <c r="AS607" s="28">
        <v>6.0267299999999997</v>
      </c>
      <c r="AT607" t="s">
        <v>159</v>
      </c>
      <c r="AU607">
        <v>5</v>
      </c>
      <c r="AV607" t="s">
        <v>399</v>
      </c>
      <c r="AW607" t="s">
        <v>992</v>
      </c>
      <c r="AX607" t="s">
        <v>1091</v>
      </c>
      <c r="AY607" s="19" t="s">
        <v>385</v>
      </c>
      <c r="AZ607" s="19" t="s">
        <v>385</v>
      </c>
      <c r="BA607" s="22">
        <v>42131</v>
      </c>
      <c r="BB607" t="s">
        <v>400</v>
      </c>
      <c r="BC607" s="15">
        <v>42226</v>
      </c>
      <c r="BD607" t="s">
        <v>161</v>
      </c>
      <c r="BE607">
        <v>42</v>
      </c>
      <c r="BF607">
        <v>28</v>
      </c>
      <c r="BG607">
        <v>7.6</v>
      </c>
      <c r="BH607">
        <v>2.2400000000000002</v>
      </c>
      <c r="BI607">
        <v>0.36</v>
      </c>
      <c r="BJ607">
        <v>0.22500000000000001</v>
      </c>
      <c r="BK607">
        <v>4.2999999999999997E-2</v>
      </c>
      <c r="BL607">
        <v>9.4</v>
      </c>
      <c r="BM607" s="86">
        <f t="shared" si="49"/>
        <v>83.955223880597003</v>
      </c>
      <c r="BN607">
        <v>0.154</v>
      </c>
      <c r="BO607">
        <v>21</v>
      </c>
      <c r="BP607">
        <f t="shared" si="54"/>
        <v>2227.2168568920106</v>
      </c>
      <c r="BQ607">
        <f t="shared" si="47"/>
        <v>4053.333333333333</v>
      </c>
      <c r="BR607">
        <f t="shared" si="50"/>
        <v>2.2272168568920105</v>
      </c>
      <c r="BS607">
        <f t="shared" si="50"/>
        <v>4.0533333333333328</v>
      </c>
      <c r="BT607">
        <f t="shared" si="51"/>
        <v>6.2805501902253429</v>
      </c>
      <c r="BU607">
        <v>1.7166011787819258</v>
      </c>
      <c r="BV607">
        <v>0.34268909940149384</v>
      </c>
      <c r="BW607">
        <v>1.7628921674857991</v>
      </c>
      <c r="BX607">
        <v>0.59227348929568613</v>
      </c>
      <c r="BY607">
        <v>0.26154024647407675</v>
      </c>
      <c r="BZ607">
        <v>9.6821466788681337E-2</v>
      </c>
      <c r="CA607">
        <v>4.4772977634503777</v>
      </c>
      <c r="CB607">
        <v>83.636291336276329</v>
      </c>
      <c r="CC607">
        <v>69.613887832433164</v>
      </c>
      <c r="CD607">
        <v>7.9100793282636817</v>
      </c>
      <c r="CE607">
        <v>3.5499973319319249</v>
      </c>
      <c r="CF607" s="25">
        <v>0.42718120805369125</v>
      </c>
      <c r="CG607" s="25">
        <v>0.10810162991371045</v>
      </c>
      <c r="CH607" s="25">
        <v>1.6219169553745467</v>
      </c>
      <c r="CI607" s="25">
        <v>0.23612235638279644</v>
      </c>
      <c r="CJ607" s="25">
        <v>0.124464531641631</v>
      </c>
      <c r="CK607" s="25">
        <v>18.947877370905154</v>
      </c>
      <c r="CL607" s="25">
        <v>32.668560734548841</v>
      </c>
      <c r="CM607" s="25">
        <v>1.9417510247241958</v>
      </c>
      <c r="CN607" s="25">
        <v>45.573721812317416</v>
      </c>
      <c r="CO607" s="25">
        <v>17.386287030547294</v>
      </c>
      <c r="CP607" s="25">
        <v>0.91994247363374893</v>
      </c>
      <c r="CQ607" s="25">
        <v>0.34611697027804411</v>
      </c>
      <c r="CR607" s="25">
        <v>0.3141347947654291</v>
      </c>
      <c r="CS607" s="25">
        <v>8.3100823803440166E-2</v>
      </c>
      <c r="CT607" s="25">
        <v>4.2802201322163981E-2</v>
      </c>
      <c r="CU607" s="25">
        <v>6.5600546744796224</v>
      </c>
      <c r="CV607" s="25">
        <v>5.8450359325598731</v>
      </c>
      <c r="CW607" s="25">
        <v>2.0052168513102493</v>
      </c>
      <c r="CX607" s="25">
        <v>46.759441935935165</v>
      </c>
      <c r="CY607" s="25">
        <v>10.946148268464313</v>
      </c>
    </row>
    <row r="608" spans="1:103">
      <c r="A608" t="s">
        <v>177</v>
      </c>
      <c r="B608" t="s">
        <v>1090</v>
      </c>
      <c r="C608" t="s">
        <v>164</v>
      </c>
      <c r="D608" t="s">
        <v>165</v>
      </c>
      <c r="E608" t="s">
        <v>959</v>
      </c>
      <c r="F608" t="s">
        <v>183</v>
      </c>
      <c r="G608" t="s">
        <v>237</v>
      </c>
      <c r="H608">
        <v>10.50512</v>
      </c>
      <c r="I608">
        <v>8.48386</v>
      </c>
      <c r="J608">
        <v>791</v>
      </c>
      <c r="K608" t="s">
        <v>71</v>
      </c>
      <c r="L608" s="18">
        <v>1</v>
      </c>
      <c r="M608" t="s">
        <v>328</v>
      </c>
      <c r="P608" t="s">
        <v>159</v>
      </c>
      <c r="Q608">
        <v>250</v>
      </c>
      <c r="R608">
        <v>2600</v>
      </c>
      <c r="S608" t="s">
        <v>329</v>
      </c>
      <c r="T608">
        <v>1300</v>
      </c>
      <c r="W608">
        <v>2015</v>
      </c>
      <c r="X608">
        <v>1</v>
      </c>
      <c r="Y608" s="19" t="s">
        <v>385</v>
      </c>
      <c r="Z608" s="24">
        <v>5.4</v>
      </c>
      <c r="AA608" s="25">
        <v>0.4581910096547589</v>
      </c>
      <c r="AB608" s="26">
        <v>2.4571824616839176E-2</v>
      </c>
      <c r="AC608" s="25">
        <v>2.6724600000000001</v>
      </c>
      <c r="AD608" s="27">
        <v>60</v>
      </c>
      <c r="AE608" s="27">
        <v>23.200000000000003</v>
      </c>
      <c r="AF608" s="27">
        <v>16.8</v>
      </c>
      <c r="AG608" s="25">
        <v>0.93812025198410931</v>
      </c>
      <c r="AH608" s="25">
        <v>0.26646651905973134</v>
      </c>
      <c r="AI608" s="25">
        <v>0.16742087732511807</v>
      </c>
      <c r="AJ608" s="28">
        <v>4.8324756449170531E-2</v>
      </c>
      <c r="AK608" s="25">
        <v>0</v>
      </c>
      <c r="AL608" s="25">
        <f t="shared" si="58"/>
        <v>1.4203324048181292</v>
      </c>
      <c r="AM608" s="29">
        <v>1.9423975374932085</v>
      </c>
      <c r="AN608" s="29">
        <v>2.5010139245640111</v>
      </c>
      <c r="AO608" s="30">
        <v>14.206703680217588</v>
      </c>
      <c r="AP608" s="30">
        <v>202.87379468112627</v>
      </c>
      <c r="AQ608" s="31">
        <v>1.5657910234766248</v>
      </c>
      <c r="AR608" s="28">
        <v>2.3229300000000001E-2</v>
      </c>
      <c r="AS608" s="28">
        <v>6.0267299999999997</v>
      </c>
      <c r="AT608" t="s">
        <v>160</v>
      </c>
      <c r="AU608">
        <v>6</v>
      </c>
      <c r="AV608" t="s">
        <v>399</v>
      </c>
      <c r="AW608" t="s">
        <v>992</v>
      </c>
      <c r="AX608" t="s">
        <v>1091</v>
      </c>
      <c r="AY608" s="19" t="s">
        <v>385</v>
      </c>
      <c r="AZ608" s="19" t="s">
        <v>385</v>
      </c>
      <c r="BA608" s="22">
        <v>42131</v>
      </c>
      <c r="BB608" t="s">
        <v>400</v>
      </c>
      <c r="BC608" s="15">
        <v>42226</v>
      </c>
      <c r="BD608" t="s">
        <v>161</v>
      </c>
      <c r="BE608">
        <v>36</v>
      </c>
      <c r="BF608">
        <v>20</v>
      </c>
      <c r="BG608">
        <v>7.48</v>
      </c>
      <c r="BH608">
        <v>1.9</v>
      </c>
      <c r="BI608">
        <v>0.64</v>
      </c>
      <c r="BJ608">
        <v>0.374</v>
      </c>
      <c r="BK608">
        <v>6.8000000000000005E-2</v>
      </c>
      <c r="BL608">
        <v>10</v>
      </c>
      <c r="BM608" s="86">
        <f t="shared" si="49"/>
        <v>84.615384615384613</v>
      </c>
      <c r="BN608">
        <v>0.13300000000000001</v>
      </c>
      <c r="BO608">
        <v>20</v>
      </c>
      <c r="BP608">
        <f t="shared" si="54"/>
        <v>1891.4027149321266</v>
      </c>
      <c r="BQ608">
        <f t="shared" si="47"/>
        <v>3989.3333333333335</v>
      </c>
      <c r="BR608">
        <f t="shared" si="50"/>
        <v>1.8914027149321266</v>
      </c>
      <c r="BS608">
        <f t="shared" si="50"/>
        <v>3.9893333333333336</v>
      </c>
      <c r="BT608">
        <f t="shared" si="51"/>
        <v>5.8807360482654598</v>
      </c>
      <c r="CF608" s="25">
        <v>0.54541154210028386</v>
      </c>
      <c r="CG608" s="25">
        <v>0.11225165562913908</v>
      </c>
      <c r="CH608" s="25">
        <v>1.6766405840561933</v>
      </c>
      <c r="CI608" s="25">
        <v>0.17156447415649256</v>
      </c>
      <c r="CJ608" s="25">
        <v>7.2981214824054327E-2</v>
      </c>
      <c r="CK608" s="25">
        <v>12.993271326541137</v>
      </c>
      <c r="CL608" s="25">
        <v>22.05863171016621</v>
      </c>
      <c r="CM608" s="25">
        <v>1.986707821848352</v>
      </c>
      <c r="CN608" s="25">
        <v>93.511894136136021</v>
      </c>
      <c r="CO608" s="25">
        <v>10.005484717220531</v>
      </c>
      <c r="CP608" s="25">
        <v>0.75358166189111742</v>
      </c>
      <c r="CQ608" s="25">
        <v>0.27784145176695318</v>
      </c>
      <c r="CR608" s="25">
        <v>0.32743783443034763</v>
      </c>
      <c r="CS608" s="25">
        <v>8.2659864294594113E-2</v>
      </c>
      <c r="CT608" s="25">
        <v>6.3171447631752045E-2</v>
      </c>
      <c r="CU608" s="25">
        <v>8.9971313607831434</v>
      </c>
      <c r="CV608" s="25">
        <v>9.8565414501322195</v>
      </c>
      <c r="CW608" s="25">
        <v>1.9945765303433352</v>
      </c>
      <c r="CX608" s="25">
        <v>23.447644142891345</v>
      </c>
      <c r="CY608" s="25">
        <v>11.757031327164647</v>
      </c>
    </row>
    <row r="609" spans="1:103">
      <c r="A609" t="s">
        <v>177</v>
      </c>
      <c r="B609" t="s">
        <v>1090</v>
      </c>
      <c r="C609" t="s">
        <v>164</v>
      </c>
      <c r="D609" t="s">
        <v>165</v>
      </c>
      <c r="E609" t="s">
        <v>959</v>
      </c>
      <c r="F609" t="s">
        <v>180</v>
      </c>
      <c r="G609" t="s">
        <v>238</v>
      </c>
      <c r="H609">
        <v>10.50272</v>
      </c>
      <c r="I609">
        <v>8.5055899999999998</v>
      </c>
      <c r="J609">
        <v>776</v>
      </c>
      <c r="K609" t="s">
        <v>72</v>
      </c>
      <c r="L609" s="18">
        <v>1.2</v>
      </c>
      <c r="M609" t="s">
        <v>328</v>
      </c>
      <c r="N609" t="s">
        <v>331</v>
      </c>
      <c r="O609">
        <v>350</v>
      </c>
      <c r="P609" t="s">
        <v>159</v>
      </c>
      <c r="Q609">
        <v>350</v>
      </c>
      <c r="R609">
        <v>3200</v>
      </c>
      <c r="S609" t="s">
        <v>329</v>
      </c>
      <c r="T609">
        <v>1600</v>
      </c>
      <c r="W609">
        <v>2015</v>
      </c>
      <c r="X609">
        <v>1</v>
      </c>
      <c r="Y609" s="19" t="s">
        <v>386</v>
      </c>
      <c r="Z609" s="24">
        <v>6.4</v>
      </c>
      <c r="AA609" s="25">
        <v>0.60640155362221893</v>
      </c>
      <c r="AB609" s="26">
        <v>5.380188647341573E-2</v>
      </c>
      <c r="AC609" s="25">
        <v>1.85334</v>
      </c>
      <c r="AD609" s="27">
        <v>46.8</v>
      </c>
      <c r="AE609" s="27">
        <v>23.200000000000003</v>
      </c>
      <c r="AF609" s="27">
        <v>30</v>
      </c>
      <c r="AG609" s="25">
        <v>1.5004523243500711</v>
      </c>
      <c r="AH609" s="25">
        <v>0.54560896364071088</v>
      </c>
      <c r="AI609" s="25">
        <v>0.13029410008595835</v>
      </c>
      <c r="AJ609" s="28">
        <v>4.8324756449170531E-2</v>
      </c>
      <c r="AK609" s="25">
        <v>0</v>
      </c>
      <c r="AL609" s="25">
        <f t="shared" si="52"/>
        <v>2.224680144525911</v>
      </c>
      <c r="AM609" s="29">
        <v>1.9423975374932085</v>
      </c>
      <c r="AN609" s="29">
        <v>1.6290387995133151</v>
      </c>
      <c r="AO609" s="30">
        <v>10.008576024003</v>
      </c>
      <c r="AP609" s="30">
        <v>192.73922504527076</v>
      </c>
      <c r="AQ609" s="31">
        <v>1.7480174663540091</v>
      </c>
      <c r="AR609" s="28">
        <v>7.3915300000000003E-2</v>
      </c>
      <c r="AS609" s="28">
        <v>7.2552599999999998</v>
      </c>
      <c r="AT609" t="s">
        <v>155</v>
      </c>
      <c r="AU609">
        <v>1</v>
      </c>
      <c r="AV609" t="s">
        <v>399</v>
      </c>
      <c r="AW609" t="s">
        <v>992</v>
      </c>
      <c r="AX609" t="s">
        <v>1091</v>
      </c>
      <c r="AY609" s="19" t="s">
        <v>386</v>
      </c>
      <c r="AZ609" s="19" t="s">
        <v>386</v>
      </c>
      <c r="BA609" s="22">
        <v>42131</v>
      </c>
      <c r="BB609" t="s">
        <v>400</v>
      </c>
      <c r="BC609" s="15">
        <v>42226</v>
      </c>
      <c r="BD609" t="s">
        <v>161</v>
      </c>
      <c r="BE609">
        <v>32</v>
      </c>
      <c r="BF609">
        <v>30</v>
      </c>
      <c r="BG609">
        <v>5.32</v>
      </c>
      <c r="BH609">
        <v>1.44</v>
      </c>
      <c r="BI609">
        <v>0.22</v>
      </c>
      <c r="BJ609">
        <v>0.14599999999999999</v>
      </c>
      <c r="BK609">
        <v>4.4999999999999998E-2</v>
      </c>
      <c r="BL609">
        <v>8.1</v>
      </c>
      <c r="BM609" s="86">
        <f t="shared" si="49"/>
        <v>76.43979057591622</v>
      </c>
      <c r="BN609">
        <v>0.14000000000000001</v>
      </c>
      <c r="BO609">
        <v>17</v>
      </c>
      <c r="BP609">
        <f t="shared" si="54"/>
        <v>1322.3184477979673</v>
      </c>
      <c r="BQ609">
        <f t="shared" si="47"/>
        <v>2837.333333333333</v>
      </c>
      <c r="BR609">
        <f t="shared" si="50"/>
        <v>1.3223184477979673</v>
      </c>
      <c r="BS609">
        <f t="shared" si="50"/>
        <v>2.837333333333333</v>
      </c>
      <c r="BT609">
        <f t="shared" si="51"/>
        <v>4.1596517811313003</v>
      </c>
      <c r="BU609">
        <v>1.6434108527131783</v>
      </c>
      <c r="BV609">
        <v>0.11037943935936693</v>
      </c>
      <c r="BW609">
        <v>2.2603121548090725</v>
      </c>
      <c r="BX609">
        <v>0.39844617123213705</v>
      </c>
      <c r="BY609">
        <v>0.31230330919087979</v>
      </c>
      <c r="BZ609">
        <v>0.16242340851623382</v>
      </c>
      <c r="CA609">
        <v>5.6092663248730066</v>
      </c>
      <c r="CB609">
        <v>103.02201445921342</v>
      </c>
      <c r="CC609">
        <v>41.681780715740302</v>
      </c>
      <c r="CD609">
        <v>10.97459694579595</v>
      </c>
      <c r="CE609">
        <v>5.4266271132352184</v>
      </c>
      <c r="CF609" s="25">
        <v>0.67271835132482827</v>
      </c>
      <c r="CG609" s="25">
        <v>4.8135426889106964E-2</v>
      </c>
      <c r="CH609" s="25">
        <v>1.1907107731884239</v>
      </c>
      <c r="CI609" s="25">
        <v>0.22428188391469511</v>
      </c>
      <c r="CJ609" s="25">
        <v>9.0665350666435982E-2</v>
      </c>
      <c r="CK609" s="25">
        <v>13.006085203589009</v>
      </c>
      <c r="CL609" s="25">
        <v>79.413970754168048</v>
      </c>
      <c r="CM609" s="25">
        <v>1.9886670997791689</v>
      </c>
      <c r="CN609" s="25">
        <v>93.604114939031618</v>
      </c>
      <c r="CO609" s="25">
        <v>16.516765593267298</v>
      </c>
      <c r="CP609" s="25">
        <v>0.96339113680154143</v>
      </c>
      <c r="CQ609" s="25">
        <v>0.22509633911368016</v>
      </c>
      <c r="CR609" s="25">
        <v>0.32016984096748236</v>
      </c>
      <c r="CS609" s="25">
        <v>0.25681025708838318</v>
      </c>
      <c r="CT609" s="25">
        <v>4.8424858447965187E-2</v>
      </c>
      <c r="CU609" s="25">
        <v>21.560056891762738</v>
      </c>
      <c r="CV609" s="25">
        <v>9.6765083250987143</v>
      </c>
      <c r="CW609" s="25">
        <v>1.0089910605229722</v>
      </c>
      <c r="CX609" s="25">
        <v>22.850355823074757</v>
      </c>
      <c r="CY609" s="25">
        <v>12.700942373678267</v>
      </c>
    </row>
    <row r="610" spans="1:103">
      <c r="A610" t="s">
        <v>177</v>
      </c>
      <c r="B610" t="s">
        <v>1090</v>
      </c>
      <c r="C610" t="s">
        <v>164</v>
      </c>
      <c r="D610" t="s">
        <v>165</v>
      </c>
      <c r="E610" t="s">
        <v>959</v>
      </c>
      <c r="F610" t="s">
        <v>180</v>
      </c>
      <c r="G610" t="s">
        <v>238</v>
      </c>
      <c r="H610">
        <v>10.50272</v>
      </c>
      <c r="I610">
        <v>8.5055899999999998</v>
      </c>
      <c r="J610">
        <v>776</v>
      </c>
      <c r="K610" t="s">
        <v>72</v>
      </c>
      <c r="L610" s="18">
        <v>1.2</v>
      </c>
      <c r="M610" t="s">
        <v>328</v>
      </c>
      <c r="N610" t="s">
        <v>331</v>
      </c>
      <c r="O610">
        <v>350</v>
      </c>
      <c r="P610" t="s">
        <v>159</v>
      </c>
      <c r="Q610">
        <v>350</v>
      </c>
      <c r="R610">
        <v>3200</v>
      </c>
      <c r="S610" t="s">
        <v>329</v>
      </c>
      <c r="T610">
        <v>1600</v>
      </c>
      <c r="W610">
        <v>2015</v>
      </c>
      <c r="X610">
        <v>1</v>
      </c>
      <c r="Y610" s="19" t="s">
        <v>386</v>
      </c>
      <c r="Z610" s="24">
        <v>6.4</v>
      </c>
      <c r="AA610" s="25">
        <v>0.60640155362221893</v>
      </c>
      <c r="AB610" s="26">
        <v>5.380188647341573E-2</v>
      </c>
      <c r="AC610" s="25">
        <v>1.85334</v>
      </c>
      <c r="AD610" s="27">
        <v>46.8</v>
      </c>
      <c r="AE610" s="27">
        <v>23.200000000000003</v>
      </c>
      <c r="AF610" s="27">
        <v>30</v>
      </c>
      <c r="AG610" s="25">
        <v>1.5004523243500711</v>
      </c>
      <c r="AH610" s="25">
        <v>0.54560896364071088</v>
      </c>
      <c r="AI610" s="25">
        <v>0.13029410008595835</v>
      </c>
      <c r="AJ610" s="28">
        <v>4.8324756449170531E-2</v>
      </c>
      <c r="AK610" s="25">
        <v>0</v>
      </c>
      <c r="AL610" s="25">
        <f t="shared" ref="AL610:AL614" si="59">SUM(AG610:AK610)</f>
        <v>2.224680144525911</v>
      </c>
      <c r="AM610" s="29">
        <v>1.9423975374932085</v>
      </c>
      <c r="AN610" s="29">
        <v>1.6290387995133151</v>
      </c>
      <c r="AO610" s="30">
        <v>10.008576024003</v>
      </c>
      <c r="AP610" s="30">
        <v>192.73922504527076</v>
      </c>
      <c r="AQ610" s="31">
        <v>1.7480174663540091</v>
      </c>
      <c r="AR610" s="28">
        <v>7.3915300000000003E-2</v>
      </c>
      <c r="AS610" s="28">
        <v>7.2552599999999998</v>
      </c>
      <c r="AT610" t="s">
        <v>156</v>
      </c>
      <c r="AU610">
        <v>2</v>
      </c>
      <c r="AV610" t="s">
        <v>399</v>
      </c>
      <c r="AW610" t="s">
        <v>992</v>
      </c>
      <c r="AX610" t="s">
        <v>1091</v>
      </c>
      <c r="AY610" s="19" t="s">
        <v>386</v>
      </c>
      <c r="AZ610" s="19" t="s">
        <v>386</v>
      </c>
      <c r="BA610" s="22">
        <v>42131</v>
      </c>
      <c r="BB610" t="s">
        <v>400</v>
      </c>
      <c r="BC610" s="15">
        <v>42226</v>
      </c>
      <c r="BD610" t="s">
        <v>161</v>
      </c>
      <c r="BE610">
        <v>25</v>
      </c>
      <c r="BF610">
        <v>15</v>
      </c>
      <c r="BG610">
        <v>2.86</v>
      </c>
      <c r="BH610">
        <v>0.84</v>
      </c>
      <c r="BI610">
        <v>0.24</v>
      </c>
      <c r="BJ610">
        <v>0.106</v>
      </c>
      <c r="BK610">
        <v>3.2000000000000001E-2</v>
      </c>
      <c r="BL610">
        <v>5.3</v>
      </c>
      <c r="BM610" s="86">
        <f t="shared" si="49"/>
        <v>76.811594202898547</v>
      </c>
      <c r="BN610">
        <v>0.16</v>
      </c>
      <c r="BO610">
        <v>17</v>
      </c>
      <c r="BP610">
        <f t="shared" si="54"/>
        <v>798.72009093492466</v>
      </c>
      <c r="BQ610">
        <f t="shared" si="47"/>
        <v>1525.333333333333</v>
      </c>
      <c r="BR610">
        <f t="shared" si="50"/>
        <v>0.79872009093492469</v>
      </c>
      <c r="BS610">
        <f t="shared" si="50"/>
        <v>1.525333333333333</v>
      </c>
      <c r="BT610">
        <f t="shared" si="51"/>
        <v>2.3240534242682576</v>
      </c>
      <c r="BU610">
        <v>1.6000957854406126</v>
      </c>
      <c r="BV610">
        <v>0.20473053229529037</v>
      </c>
      <c r="BW610">
        <v>2.0968004892160574</v>
      </c>
      <c r="BX610">
        <v>0.43716510369384914</v>
      </c>
      <c r="BY610">
        <v>0.26845102568494256</v>
      </c>
      <c r="BZ610">
        <v>0.10641203406440487</v>
      </c>
      <c r="CA610">
        <v>4.4463481209762064</v>
      </c>
      <c r="CB610">
        <v>179.94164016574743</v>
      </c>
      <c r="CC610">
        <v>42.211627168115911</v>
      </c>
      <c r="CD610">
        <v>7.7394953189240061</v>
      </c>
      <c r="CE610">
        <v>3.6599985458559106</v>
      </c>
      <c r="CF610" s="25">
        <v>0.43996350364963499</v>
      </c>
      <c r="CG610" s="25">
        <v>4.6167883211678834E-2</v>
      </c>
      <c r="CH610" s="25">
        <v>1.6725210740216574</v>
      </c>
      <c r="CI610" s="25">
        <v>0.24099564334499662</v>
      </c>
      <c r="CJ610" s="25">
        <v>6.3225844926403069E-2</v>
      </c>
      <c r="CK610" s="25">
        <v>15.708247265190526</v>
      </c>
      <c r="CL610" s="25">
        <v>22.004433597856224</v>
      </c>
      <c r="CM610" s="25">
        <v>1.0267533059038909</v>
      </c>
      <c r="CN610" s="25">
        <v>140.08170593147733</v>
      </c>
      <c r="CO610" s="25">
        <v>8.67444956087615</v>
      </c>
      <c r="CP610" s="25">
        <v>1.0138067061143985</v>
      </c>
      <c r="CQ610" s="25">
        <v>0.27781065088757401</v>
      </c>
      <c r="CR610" s="25">
        <v>0.28035993318093921</v>
      </c>
      <c r="CS610" s="25">
        <v>8.2582080684654224E-2</v>
      </c>
      <c r="CT610" s="25">
        <v>4.4889402601268349E-2</v>
      </c>
      <c r="CU610" s="25">
        <v>8.0163559798980426</v>
      </c>
      <c r="CV610" s="25">
        <v>9.7713295727723928</v>
      </c>
      <c r="CW610" s="25">
        <v>1.9583206377220572</v>
      </c>
      <c r="CX610" s="25">
        <v>30.841156858031763</v>
      </c>
      <c r="CY610" s="25">
        <v>9.2979253033781042</v>
      </c>
    </row>
    <row r="611" spans="1:103">
      <c r="A611" t="s">
        <v>177</v>
      </c>
      <c r="B611" t="s">
        <v>1090</v>
      </c>
      <c r="C611" t="s">
        <v>164</v>
      </c>
      <c r="D611" t="s">
        <v>165</v>
      </c>
      <c r="E611" t="s">
        <v>959</v>
      </c>
      <c r="F611" t="s">
        <v>180</v>
      </c>
      <c r="G611" t="s">
        <v>238</v>
      </c>
      <c r="H611">
        <v>10.50272</v>
      </c>
      <c r="I611">
        <v>8.5055899999999998</v>
      </c>
      <c r="J611">
        <v>776</v>
      </c>
      <c r="K611" t="s">
        <v>72</v>
      </c>
      <c r="L611" s="18">
        <v>1.2</v>
      </c>
      <c r="M611" t="s">
        <v>328</v>
      </c>
      <c r="N611" t="s">
        <v>331</v>
      </c>
      <c r="O611">
        <v>350</v>
      </c>
      <c r="P611" t="s">
        <v>159</v>
      </c>
      <c r="Q611">
        <v>350</v>
      </c>
      <c r="R611">
        <v>3200</v>
      </c>
      <c r="S611" t="s">
        <v>329</v>
      </c>
      <c r="T611">
        <v>1600</v>
      </c>
      <c r="W611">
        <v>2015</v>
      </c>
      <c r="X611">
        <v>1</v>
      </c>
      <c r="Y611" s="19" t="s">
        <v>386</v>
      </c>
      <c r="Z611" s="24">
        <v>6.4</v>
      </c>
      <c r="AA611" s="25">
        <v>0.60640155362221893</v>
      </c>
      <c r="AB611" s="26">
        <v>5.380188647341573E-2</v>
      </c>
      <c r="AC611" s="25">
        <v>1.85334</v>
      </c>
      <c r="AD611" s="27">
        <v>46.8</v>
      </c>
      <c r="AE611" s="27">
        <v>23.200000000000003</v>
      </c>
      <c r="AF611" s="27">
        <v>30</v>
      </c>
      <c r="AG611" s="25">
        <v>1.5004523243500711</v>
      </c>
      <c r="AH611" s="25">
        <v>0.54560896364071088</v>
      </c>
      <c r="AI611" s="25">
        <v>0.13029410008595835</v>
      </c>
      <c r="AJ611" s="28">
        <v>4.8324756449170531E-2</v>
      </c>
      <c r="AK611" s="25">
        <v>0</v>
      </c>
      <c r="AL611" s="25">
        <f t="shared" si="59"/>
        <v>2.224680144525911</v>
      </c>
      <c r="AM611" s="29">
        <v>1.9423975374932085</v>
      </c>
      <c r="AN611" s="29">
        <v>1.6290387995133151</v>
      </c>
      <c r="AO611" s="30">
        <v>10.008576024003</v>
      </c>
      <c r="AP611" s="30">
        <v>192.73922504527076</v>
      </c>
      <c r="AQ611" s="31">
        <v>1.7480174663540091</v>
      </c>
      <c r="AR611" s="28">
        <v>7.3915300000000003E-2</v>
      </c>
      <c r="AS611" s="28">
        <v>7.2552599999999998</v>
      </c>
      <c r="AT611" t="s">
        <v>157</v>
      </c>
      <c r="AU611">
        <v>3</v>
      </c>
      <c r="AV611" t="s">
        <v>399</v>
      </c>
      <c r="AW611" t="s">
        <v>992</v>
      </c>
      <c r="AX611" t="s">
        <v>1091</v>
      </c>
      <c r="AY611" s="19" t="s">
        <v>386</v>
      </c>
      <c r="AZ611" s="19" t="s">
        <v>386</v>
      </c>
      <c r="BA611" s="22">
        <v>42131</v>
      </c>
      <c r="BB611" t="s">
        <v>400</v>
      </c>
      <c r="BC611" s="15">
        <v>42226</v>
      </c>
      <c r="BD611" t="s">
        <v>161</v>
      </c>
      <c r="BE611">
        <v>50</v>
      </c>
      <c r="BF611">
        <v>30</v>
      </c>
      <c r="BG611">
        <v>8.58</v>
      </c>
      <c r="BH611">
        <v>2.3199999999999998</v>
      </c>
      <c r="BI611">
        <v>0.28000000000000003</v>
      </c>
      <c r="BJ611">
        <v>9.1999999999999998E-2</v>
      </c>
      <c r="BK611">
        <v>2.1000000000000001E-2</v>
      </c>
      <c r="BL611">
        <v>4.3</v>
      </c>
      <c r="BM611" s="86">
        <f t="shared" si="49"/>
        <v>81.415929203539818</v>
      </c>
      <c r="BN611">
        <v>0.13200000000000001</v>
      </c>
      <c r="BO611">
        <v>18</v>
      </c>
      <c r="BP611">
        <f t="shared" si="54"/>
        <v>2362.913760194343</v>
      </c>
      <c r="BQ611">
        <f t="shared" si="47"/>
        <v>4576</v>
      </c>
      <c r="BR611">
        <f t="shared" si="50"/>
        <v>2.3629137601943428</v>
      </c>
      <c r="BS611">
        <f t="shared" si="50"/>
        <v>4.5759999999999996</v>
      </c>
      <c r="BT611">
        <f t="shared" si="51"/>
        <v>6.9389137601943425</v>
      </c>
      <c r="CF611" s="25">
        <v>0.72718446601941755</v>
      </c>
      <c r="CG611" s="25">
        <v>3.9587378640776702E-2</v>
      </c>
      <c r="CH611" s="25">
        <v>1.7072519713545575</v>
      </c>
      <c r="CI611" s="25">
        <v>0.19055041447085777</v>
      </c>
      <c r="CJ611" s="25">
        <v>6.2272279762397346E-2</v>
      </c>
      <c r="CK611" s="25">
        <v>10.300269256145393</v>
      </c>
      <c r="CL611" s="25">
        <v>37.519312833638182</v>
      </c>
      <c r="CM611" s="25">
        <v>2.0024910021609506</v>
      </c>
      <c r="CN611" s="25">
        <v>141.54233940941228</v>
      </c>
      <c r="CO611" s="25">
        <v>8.7648981412030604</v>
      </c>
      <c r="CP611" s="25">
        <v>1.2529585798816567</v>
      </c>
      <c r="CQ611" s="25">
        <v>0.20567061143984222</v>
      </c>
      <c r="CR611" s="25">
        <v>0.31720823687559241</v>
      </c>
      <c r="CS611" s="25">
        <v>8.3029569791812446E-2</v>
      </c>
      <c r="CT611" s="25">
        <v>5.5995019537640696E-2</v>
      </c>
      <c r="CU611" s="25">
        <v>13.20508737012406</v>
      </c>
      <c r="CV611" s="25">
        <v>5.8119644018367049</v>
      </c>
      <c r="CW611" s="25">
        <v>1.9689322273845904</v>
      </c>
      <c r="CX611" s="25">
        <v>23.199302143525649</v>
      </c>
      <c r="CY611" s="25">
        <v>12.894897651305865</v>
      </c>
    </row>
    <row r="612" spans="1:103">
      <c r="A612" t="s">
        <v>177</v>
      </c>
      <c r="B612" t="s">
        <v>1090</v>
      </c>
      <c r="C612" t="s">
        <v>164</v>
      </c>
      <c r="D612" t="s">
        <v>165</v>
      </c>
      <c r="E612" t="s">
        <v>959</v>
      </c>
      <c r="F612" t="s">
        <v>180</v>
      </c>
      <c r="G612" t="s">
        <v>238</v>
      </c>
      <c r="H612">
        <v>10.50272</v>
      </c>
      <c r="I612">
        <v>8.5055899999999998</v>
      </c>
      <c r="J612">
        <v>776</v>
      </c>
      <c r="K612" t="s">
        <v>72</v>
      </c>
      <c r="L612" s="18">
        <v>1.2</v>
      </c>
      <c r="M612" t="s">
        <v>328</v>
      </c>
      <c r="N612" t="s">
        <v>331</v>
      </c>
      <c r="O612">
        <v>350</v>
      </c>
      <c r="P612" t="s">
        <v>159</v>
      </c>
      <c r="Q612">
        <v>350</v>
      </c>
      <c r="R612">
        <v>3200</v>
      </c>
      <c r="S612" t="s">
        <v>329</v>
      </c>
      <c r="T612">
        <v>1600</v>
      </c>
      <c r="W612">
        <v>2015</v>
      </c>
      <c r="X612">
        <v>1</v>
      </c>
      <c r="Y612" s="19" t="s">
        <v>386</v>
      </c>
      <c r="Z612" s="24">
        <v>6.4</v>
      </c>
      <c r="AA612" s="25">
        <v>0.60640155362221893</v>
      </c>
      <c r="AB612" s="26">
        <v>5.380188647341573E-2</v>
      </c>
      <c r="AC612" s="25">
        <v>1.85334</v>
      </c>
      <c r="AD612" s="27">
        <v>46.8</v>
      </c>
      <c r="AE612" s="27">
        <v>23.200000000000003</v>
      </c>
      <c r="AF612" s="27">
        <v>30</v>
      </c>
      <c r="AG612" s="25">
        <v>1.5004523243500711</v>
      </c>
      <c r="AH612" s="25">
        <v>0.54560896364071088</v>
      </c>
      <c r="AI612" s="25">
        <v>0.13029410008595835</v>
      </c>
      <c r="AJ612" s="28">
        <v>4.8324756449170531E-2</v>
      </c>
      <c r="AK612" s="25">
        <v>0</v>
      </c>
      <c r="AL612" s="25">
        <f t="shared" si="59"/>
        <v>2.224680144525911</v>
      </c>
      <c r="AM612" s="29">
        <v>1.9423975374932085</v>
      </c>
      <c r="AN612" s="29">
        <v>1.6290387995133151</v>
      </c>
      <c r="AO612" s="30">
        <v>10.008576024003</v>
      </c>
      <c r="AP612" s="30">
        <v>192.73922504527076</v>
      </c>
      <c r="AQ612" s="31">
        <v>1.7480174663540091</v>
      </c>
      <c r="AR612" s="28">
        <v>7.3915300000000003E-2</v>
      </c>
      <c r="AS612" s="28">
        <v>7.2552599999999998</v>
      </c>
      <c r="AT612" t="s">
        <v>158</v>
      </c>
      <c r="AU612">
        <v>4</v>
      </c>
      <c r="AV612" t="s">
        <v>399</v>
      </c>
      <c r="AW612" t="s">
        <v>992</v>
      </c>
      <c r="AX612" t="s">
        <v>1091</v>
      </c>
      <c r="AY612" s="19" t="s">
        <v>386</v>
      </c>
      <c r="AZ612" s="19" t="s">
        <v>386</v>
      </c>
      <c r="BA612" s="22">
        <v>42131</v>
      </c>
      <c r="BB612" t="s">
        <v>400</v>
      </c>
      <c r="BC612" s="15">
        <v>42226</v>
      </c>
      <c r="BD612" t="s">
        <v>161</v>
      </c>
      <c r="BE612">
        <v>52</v>
      </c>
      <c r="BF612">
        <v>50</v>
      </c>
      <c r="BG612">
        <v>11.08</v>
      </c>
      <c r="BH612">
        <v>6.28</v>
      </c>
      <c r="BI612">
        <v>0.78</v>
      </c>
      <c r="BJ612">
        <v>0.46800000000000003</v>
      </c>
      <c r="BK612">
        <v>1.6E-2</v>
      </c>
      <c r="BL612">
        <v>10.1</v>
      </c>
      <c r="BM612" s="86">
        <f t="shared" si="49"/>
        <v>96.694214876033058</v>
      </c>
      <c r="BN612">
        <v>0.14499999999999999</v>
      </c>
      <c r="BO612">
        <v>26</v>
      </c>
      <c r="BP612">
        <f t="shared" si="54"/>
        <v>7136.0583373845402</v>
      </c>
      <c r="BQ612">
        <f t="shared" si="47"/>
        <v>5909.333333333333</v>
      </c>
      <c r="BR612">
        <f t="shared" si="50"/>
        <v>7.1360583373845401</v>
      </c>
      <c r="BS612">
        <f t="shared" si="50"/>
        <v>5.9093333333333327</v>
      </c>
      <c r="BT612">
        <f t="shared" si="51"/>
        <v>13.045391670717873</v>
      </c>
      <c r="BU612">
        <v>2.3292797006548178</v>
      </c>
      <c r="BV612">
        <v>0.25344483019627012</v>
      </c>
      <c r="BW612">
        <v>2.5414852144189974</v>
      </c>
      <c r="BX612">
        <v>0.58283384011475015</v>
      </c>
      <c r="BY612">
        <v>0.35363814173211755</v>
      </c>
      <c r="BZ612">
        <v>0.13087163552595116</v>
      </c>
      <c r="CA612">
        <v>6.5653360512708367</v>
      </c>
      <c r="CB612">
        <v>102.11395195809001</v>
      </c>
      <c r="CC612">
        <v>72.288080340101615</v>
      </c>
      <c r="CD612">
        <v>13.422285308165499</v>
      </c>
      <c r="CE612">
        <v>2.9821595293505752</v>
      </c>
      <c r="CF612" s="25"/>
      <c r="CG612" s="25"/>
      <c r="CH612" s="25"/>
      <c r="CI612" s="25"/>
      <c r="CJ612" s="25"/>
      <c r="CK612" s="25"/>
      <c r="CL612" s="25"/>
      <c r="CM612" s="25"/>
      <c r="CN612" s="25"/>
      <c r="CO612" s="25"/>
      <c r="CP612" s="25">
        <v>0.9765774378585087</v>
      </c>
      <c r="CQ612" s="25">
        <v>0.30296367112810701</v>
      </c>
      <c r="CR612" s="25">
        <v>0.32251712719158415</v>
      </c>
      <c r="CS612" s="25">
        <v>8.238026719324501E-2</v>
      </c>
      <c r="CT612" s="25">
        <v>5.5557130821803816E-2</v>
      </c>
      <c r="CU612" s="25">
        <v>7.1506424338107033</v>
      </c>
      <c r="CV612" s="25">
        <v>5.7665140448330945</v>
      </c>
      <c r="CW612" s="25">
        <v>1.9535349079133522</v>
      </c>
      <c r="CX612" s="25">
        <v>30.765787461995519</v>
      </c>
      <c r="CY612" s="25">
        <v>14.562130523913584</v>
      </c>
    </row>
    <row r="613" spans="1:103">
      <c r="A613" t="s">
        <v>177</v>
      </c>
      <c r="B613" t="s">
        <v>1090</v>
      </c>
      <c r="C613" t="s">
        <v>164</v>
      </c>
      <c r="D613" t="s">
        <v>165</v>
      </c>
      <c r="E613" t="s">
        <v>959</v>
      </c>
      <c r="F613" t="s">
        <v>180</v>
      </c>
      <c r="G613" t="s">
        <v>238</v>
      </c>
      <c r="H613">
        <v>10.50272</v>
      </c>
      <c r="I613">
        <v>8.5055899999999998</v>
      </c>
      <c r="J613">
        <v>776</v>
      </c>
      <c r="K613" t="s">
        <v>72</v>
      </c>
      <c r="L613" s="18">
        <v>1.2</v>
      </c>
      <c r="M613" t="s">
        <v>328</v>
      </c>
      <c r="N613" t="s">
        <v>331</v>
      </c>
      <c r="O613">
        <v>350</v>
      </c>
      <c r="P613" t="s">
        <v>159</v>
      </c>
      <c r="Q613">
        <v>350</v>
      </c>
      <c r="R613">
        <v>3200</v>
      </c>
      <c r="S613" t="s">
        <v>329</v>
      </c>
      <c r="T613">
        <v>1600</v>
      </c>
      <c r="W613">
        <v>2015</v>
      </c>
      <c r="X613">
        <v>1</v>
      </c>
      <c r="Y613" s="19" t="s">
        <v>386</v>
      </c>
      <c r="Z613" s="24">
        <v>6.4</v>
      </c>
      <c r="AA613" s="25">
        <v>0.60640155362221893</v>
      </c>
      <c r="AB613" s="26">
        <v>5.380188647341573E-2</v>
      </c>
      <c r="AC613" s="25">
        <v>1.85334</v>
      </c>
      <c r="AD613" s="27">
        <v>46.8</v>
      </c>
      <c r="AE613" s="27">
        <v>23.200000000000003</v>
      </c>
      <c r="AF613" s="27">
        <v>30</v>
      </c>
      <c r="AG613" s="25">
        <v>1.5004523243500711</v>
      </c>
      <c r="AH613" s="25">
        <v>0.54560896364071088</v>
      </c>
      <c r="AI613" s="25">
        <v>0.13029410008595835</v>
      </c>
      <c r="AJ613" s="28">
        <v>4.8324756449170531E-2</v>
      </c>
      <c r="AK613" s="25">
        <v>0</v>
      </c>
      <c r="AL613" s="25">
        <f t="shared" si="59"/>
        <v>2.224680144525911</v>
      </c>
      <c r="AM613" s="29">
        <v>1.9423975374932085</v>
      </c>
      <c r="AN613" s="29">
        <v>1.6290387995133151</v>
      </c>
      <c r="AO613" s="30">
        <v>10.008576024003</v>
      </c>
      <c r="AP613" s="30">
        <v>192.73922504527076</v>
      </c>
      <c r="AQ613" s="31">
        <v>1.7480174663540091</v>
      </c>
      <c r="AR613" s="28">
        <v>7.3915300000000003E-2</v>
      </c>
      <c r="AS613" s="28">
        <v>7.2552599999999998</v>
      </c>
      <c r="AT613" t="s">
        <v>159</v>
      </c>
      <c r="AU613">
        <v>5</v>
      </c>
      <c r="AV613" t="s">
        <v>399</v>
      </c>
      <c r="AW613" t="s">
        <v>992</v>
      </c>
      <c r="AX613" t="s">
        <v>1091</v>
      </c>
      <c r="AY613" s="19" t="s">
        <v>386</v>
      </c>
      <c r="AZ613" s="19" t="s">
        <v>386</v>
      </c>
      <c r="BA613" s="22">
        <v>42131</v>
      </c>
      <c r="BB613" t="s">
        <v>400</v>
      </c>
      <c r="BC613" s="15">
        <v>42226</v>
      </c>
      <c r="BD613" t="s">
        <v>161</v>
      </c>
      <c r="BE613">
        <v>24</v>
      </c>
      <c r="BF613">
        <v>19</v>
      </c>
      <c r="BG613">
        <v>7.09</v>
      </c>
      <c r="BH613">
        <v>4.22</v>
      </c>
      <c r="BI613">
        <v>1.08</v>
      </c>
      <c r="BJ613">
        <v>0.49</v>
      </c>
      <c r="BK613">
        <v>9.5000000000000001E-2</v>
      </c>
      <c r="BL613">
        <v>10</v>
      </c>
      <c r="BM613" s="86">
        <f t="shared" si="49"/>
        <v>83.760683760683762</v>
      </c>
      <c r="BN613">
        <v>0.18</v>
      </c>
      <c r="BO613">
        <v>24</v>
      </c>
      <c r="BP613">
        <f t="shared" si="54"/>
        <v>4158.4715937657111</v>
      </c>
      <c r="BQ613">
        <f t="shared" si="47"/>
        <v>3781.333333333333</v>
      </c>
      <c r="BR613">
        <f t="shared" si="50"/>
        <v>4.1584715937657108</v>
      </c>
      <c r="BS613">
        <f t="shared" si="50"/>
        <v>3.781333333333333</v>
      </c>
      <c r="BT613">
        <f t="shared" si="51"/>
        <v>7.9398049270990434</v>
      </c>
      <c r="CF613" s="25">
        <v>0.33261882572227397</v>
      </c>
      <c r="CG613" s="25">
        <v>2.7371854613233926E-2</v>
      </c>
      <c r="CH613" s="25">
        <v>1.6627163583947595</v>
      </c>
      <c r="CI613" s="25">
        <v>0.20483201144345295</v>
      </c>
      <c r="CJ613" s="25">
        <v>0.13738157710132631</v>
      </c>
      <c r="CK613" s="25">
        <v>20.122269019941253</v>
      </c>
      <c r="CL613" s="25">
        <v>48.245280987133782</v>
      </c>
      <c r="CM613" s="25">
        <v>1.9702085385208377</v>
      </c>
      <c r="CN613" s="25">
        <v>92.735293158942909</v>
      </c>
      <c r="CO613" s="25">
        <v>12.509397374191535</v>
      </c>
      <c r="CP613" s="25">
        <v>1.1609302325581397</v>
      </c>
      <c r="CQ613" s="25">
        <v>0.22693023255813954</v>
      </c>
      <c r="CR613" s="25">
        <v>0.35208056374710189</v>
      </c>
      <c r="CS613" s="25">
        <v>8.3855734665362822E-2</v>
      </c>
      <c r="CT613" s="25">
        <v>5.5161230431198444E-2</v>
      </c>
      <c r="CU613" s="25">
        <v>18.582383589355146</v>
      </c>
      <c r="CV613" s="25">
        <v>5.8697948933972697</v>
      </c>
      <c r="CW613" s="25">
        <v>1.0345923262377341</v>
      </c>
      <c r="CX613" s="25">
        <v>23.430140970824414</v>
      </c>
      <c r="CY613" s="25">
        <v>12.12553529413548</v>
      </c>
    </row>
    <row r="614" spans="1:103">
      <c r="A614" t="s">
        <v>177</v>
      </c>
      <c r="B614" t="s">
        <v>1090</v>
      </c>
      <c r="C614" t="s">
        <v>164</v>
      </c>
      <c r="D614" t="s">
        <v>165</v>
      </c>
      <c r="E614" t="s">
        <v>959</v>
      </c>
      <c r="F614" t="s">
        <v>180</v>
      </c>
      <c r="G614" t="s">
        <v>238</v>
      </c>
      <c r="H614">
        <v>10.50272</v>
      </c>
      <c r="I614">
        <v>8.5055899999999998</v>
      </c>
      <c r="J614">
        <v>776</v>
      </c>
      <c r="K614" t="s">
        <v>72</v>
      </c>
      <c r="L614" s="18">
        <v>1.2</v>
      </c>
      <c r="M614" t="s">
        <v>328</v>
      </c>
      <c r="N614" t="s">
        <v>331</v>
      </c>
      <c r="O614">
        <v>350</v>
      </c>
      <c r="P614" t="s">
        <v>159</v>
      </c>
      <c r="Q614">
        <v>350</v>
      </c>
      <c r="R614">
        <v>3200</v>
      </c>
      <c r="S614" t="s">
        <v>329</v>
      </c>
      <c r="T614">
        <v>1600</v>
      </c>
      <c r="W614">
        <v>2015</v>
      </c>
      <c r="X614">
        <v>1</v>
      </c>
      <c r="Y614" s="19" t="s">
        <v>386</v>
      </c>
      <c r="Z614" s="24">
        <v>6.4</v>
      </c>
      <c r="AA614" s="25">
        <v>0.60640155362221893</v>
      </c>
      <c r="AB614" s="26">
        <v>5.380188647341573E-2</v>
      </c>
      <c r="AC614" s="25">
        <v>1.85334</v>
      </c>
      <c r="AD614" s="27">
        <v>46.8</v>
      </c>
      <c r="AE614" s="27">
        <v>23.200000000000003</v>
      </c>
      <c r="AF614" s="27">
        <v>30</v>
      </c>
      <c r="AG614" s="25">
        <v>1.5004523243500711</v>
      </c>
      <c r="AH614" s="25">
        <v>0.54560896364071088</v>
      </c>
      <c r="AI614" s="25">
        <v>0.13029410008595835</v>
      </c>
      <c r="AJ614" s="28">
        <v>4.8324756449170531E-2</v>
      </c>
      <c r="AK614" s="25">
        <v>0</v>
      </c>
      <c r="AL614" s="25">
        <f t="shared" si="59"/>
        <v>2.224680144525911</v>
      </c>
      <c r="AM614" s="29">
        <v>1.9423975374932085</v>
      </c>
      <c r="AN614" s="29">
        <v>1.6290387995133151</v>
      </c>
      <c r="AO614" s="30">
        <v>10.008576024003</v>
      </c>
      <c r="AP614" s="30">
        <v>192.73922504527076</v>
      </c>
      <c r="AQ614" s="31">
        <v>1.7480174663540091</v>
      </c>
      <c r="AR614" s="28">
        <v>7.3915300000000003E-2</v>
      </c>
      <c r="AS614" s="28">
        <v>7.2552599999999998</v>
      </c>
      <c r="AT614" t="s">
        <v>160</v>
      </c>
      <c r="AU614">
        <v>6</v>
      </c>
      <c r="AV614" t="s">
        <v>399</v>
      </c>
      <c r="AW614" t="s">
        <v>992</v>
      </c>
      <c r="AX614" t="s">
        <v>1091</v>
      </c>
      <c r="AY614" s="19" t="s">
        <v>386</v>
      </c>
      <c r="AZ614" s="19" t="s">
        <v>386</v>
      </c>
      <c r="BA614" s="22">
        <v>42131</v>
      </c>
      <c r="BB614" t="s">
        <v>400</v>
      </c>
      <c r="BC614" s="15">
        <v>42226</v>
      </c>
      <c r="BD614" t="s">
        <v>161</v>
      </c>
      <c r="BE614">
        <v>39</v>
      </c>
      <c r="BF614">
        <v>36</v>
      </c>
      <c r="BG614">
        <v>11.04</v>
      </c>
      <c r="BH614">
        <v>6.36</v>
      </c>
      <c r="BI614">
        <v>0.94</v>
      </c>
      <c r="BJ614">
        <v>0.504</v>
      </c>
      <c r="BK614">
        <v>0.11899999999999999</v>
      </c>
      <c r="BL614">
        <v>10.3</v>
      </c>
      <c r="BM614" s="86">
        <f t="shared" si="49"/>
        <v>80.898876404494374</v>
      </c>
      <c r="BN614">
        <v>0.222</v>
      </c>
      <c r="BO614">
        <v>26</v>
      </c>
      <c r="BP614">
        <f t="shared" si="54"/>
        <v>6032.9623265036344</v>
      </c>
      <c r="BQ614">
        <f t="shared" si="47"/>
        <v>5887.9999999999991</v>
      </c>
      <c r="BR614">
        <f t="shared" si="50"/>
        <v>6.0329623265036343</v>
      </c>
      <c r="BS614">
        <f t="shared" si="50"/>
        <v>5.887999999999999</v>
      </c>
      <c r="BT614">
        <f t="shared" si="51"/>
        <v>11.920962326503634</v>
      </c>
      <c r="BU614">
        <v>2.7462981243830207</v>
      </c>
      <c r="BV614">
        <v>0.26197295127817943</v>
      </c>
      <c r="BW614">
        <v>2.4105502914692067</v>
      </c>
      <c r="BX614">
        <v>0.50241470029450341</v>
      </c>
      <c r="BY614">
        <v>0.28245064952498422</v>
      </c>
      <c r="BZ614">
        <v>0.17364931393213187</v>
      </c>
      <c r="CA614">
        <v>8.2680069588697869</v>
      </c>
      <c r="CB614">
        <v>115.1760276556582</v>
      </c>
      <c r="CC614">
        <v>72.2090681023043</v>
      </c>
      <c r="CD614">
        <v>13.204874965631134</v>
      </c>
      <c r="CE614">
        <v>9.2830701941147709</v>
      </c>
      <c r="CF614" s="25">
        <v>0.55865921787709505</v>
      </c>
      <c r="CG614" s="25">
        <v>6.527001862197393E-2</v>
      </c>
      <c r="CH614" s="25">
        <v>1.5725851304777214</v>
      </c>
      <c r="CI614" s="25">
        <v>0.15401928646226745</v>
      </c>
      <c r="CJ614" s="25">
        <v>8.4137144032131045E-2</v>
      </c>
      <c r="CK614" s="25">
        <v>12.064879245151214</v>
      </c>
      <c r="CL614" s="25">
        <v>18.270769205767142</v>
      </c>
      <c r="CM614" s="25">
        <v>1.0287754689878965</v>
      </c>
      <c r="CN614" s="25">
        <v>140.35759309234678</v>
      </c>
      <c r="CO614" s="25">
        <v>7.378954771095966</v>
      </c>
      <c r="CP614" s="25">
        <v>1.2476099426386233</v>
      </c>
      <c r="CQ614" s="25">
        <v>0.3036328871892926</v>
      </c>
      <c r="CR614" s="25">
        <v>0.48566446980066275</v>
      </c>
      <c r="CS614" s="25">
        <v>0.17313453543052118</v>
      </c>
      <c r="CT614" s="25">
        <v>6.915134265201997E-2</v>
      </c>
      <c r="CU614" s="25">
        <v>7.260652317407791</v>
      </c>
      <c r="CV614" s="25">
        <v>5.8552296455228348</v>
      </c>
      <c r="CW614" s="25">
        <v>1.983589291112019</v>
      </c>
      <c r="CX614" s="25">
        <v>15.505786622263512</v>
      </c>
      <c r="CY614" s="25">
        <v>15.685994829163713</v>
      </c>
    </row>
    <row r="615" spans="1:103">
      <c r="A615" t="s">
        <v>177</v>
      </c>
      <c r="B615" t="s">
        <v>1090</v>
      </c>
      <c r="C615" t="s">
        <v>164</v>
      </c>
      <c r="D615" t="s">
        <v>165</v>
      </c>
      <c r="E615" t="s">
        <v>959</v>
      </c>
      <c r="F615" t="s">
        <v>184</v>
      </c>
      <c r="G615" t="s">
        <v>239</v>
      </c>
      <c r="H615">
        <v>10.52515</v>
      </c>
      <c r="I615">
        <v>8.4669000000000008</v>
      </c>
      <c r="J615">
        <v>785</v>
      </c>
      <c r="K615" t="s">
        <v>446</v>
      </c>
      <c r="L615" s="18">
        <v>2</v>
      </c>
      <c r="M615" t="s">
        <v>327</v>
      </c>
      <c r="N615" t="s">
        <v>330</v>
      </c>
      <c r="O615">
        <v>3800</v>
      </c>
      <c r="P615" t="s">
        <v>159</v>
      </c>
      <c r="Q615">
        <v>800</v>
      </c>
      <c r="R615">
        <v>4500</v>
      </c>
      <c r="S615" t="s">
        <v>332</v>
      </c>
      <c r="T615">
        <v>800</v>
      </c>
      <c r="W615">
        <v>2015</v>
      </c>
      <c r="X615">
        <v>1</v>
      </c>
      <c r="Y615" s="19" t="s">
        <v>386</v>
      </c>
      <c r="Z615" s="24">
        <v>6.1</v>
      </c>
      <c r="AA615" s="25">
        <v>0.52366969093298243</v>
      </c>
      <c r="AB615" s="26">
        <v>3.6945366833793916E-2</v>
      </c>
      <c r="AC615" s="25">
        <v>3.9011400000000003</v>
      </c>
      <c r="AD615" s="27">
        <v>48.8</v>
      </c>
      <c r="AE615" s="27">
        <v>27.200000000000003</v>
      </c>
      <c r="AF615" s="27">
        <v>24</v>
      </c>
      <c r="AG615" s="25">
        <v>0.75067622786212207</v>
      </c>
      <c r="AH615" s="25">
        <v>0.68694691026399168</v>
      </c>
      <c r="AI615" s="25">
        <v>0.18598426594469789</v>
      </c>
      <c r="AJ615" s="28">
        <v>6.4688294078373537E-2</v>
      </c>
      <c r="AK615" s="25">
        <v>0</v>
      </c>
      <c r="AL615" s="25">
        <f t="shared" si="52"/>
        <v>1.6882956981491852</v>
      </c>
      <c r="AM615" s="29">
        <v>2.6135847480310503</v>
      </c>
      <c r="AN615" s="29">
        <v>1.6290387995133151</v>
      </c>
      <c r="AO615" s="30">
        <v>15.676048359892693</v>
      </c>
      <c r="AP615" s="30">
        <v>395.43061776238028</v>
      </c>
      <c r="AQ615" s="31">
        <v>1.618756492202531</v>
      </c>
      <c r="AR615" s="28">
        <v>4.5936999999999999E-2</v>
      </c>
      <c r="AS615" s="28">
        <v>6.0973199999999999</v>
      </c>
      <c r="AU615">
        <v>1</v>
      </c>
      <c r="AV615" t="s">
        <v>399</v>
      </c>
      <c r="AW615" t="s">
        <v>992</v>
      </c>
      <c r="AX615" t="s">
        <v>1091</v>
      </c>
      <c r="AY615" s="19" t="s">
        <v>386</v>
      </c>
      <c r="AZ615" s="19" t="s">
        <v>386</v>
      </c>
      <c r="BA615" s="22">
        <v>42131</v>
      </c>
      <c r="BB615" t="s">
        <v>400</v>
      </c>
      <c r="BC615" s="15"/>
      <c r="BM615" s="86"/>
      <c r="CF615" s="25"/>
      <c r="CG615" s="25"/>
      <c r="CH615" s="25"/>
      <c r="CI615" s="25"/>
      <c r="CJ615" s="25"/>
      <c r="CK615" s="25"/>
      <c r="CL615" s="25"/>
      <c r="CM615" s="25"/>
      <c r="CN615" s="25"/>
      <c r="CO615" s="25"/>
      <c r="CP615" s="25"/>
      <c r="CQ615" s="25"/>
      <c r="CR615" s="25"/>
      <c r="CS615" s="25"/>
      <c r="CT615" s="25"/>
      <c r="CU615" s="25"/>
      <c r="CV615" s="25"/>
      <c r="CW615" s="25"/>
      <c r="CX615" s="25"/>
      <c r="CY615" s="25"/>
    </row>
    <row r="616" spans="1:103">
      <c r="A616" t="s">
        <v>177</v>
      </c>
      <c r="B616" t="s">
        <v>1090</v>
      </c>
      <c r="C616" t="s">
        <v>164</v>
      </c>
      <c r="D616" t="s">
        <v>165</v>
      </c>
      <c r="E616" t="s">
        <v>959</v>
      </c>
      <c r="F616" t="s">
        <v>184</v>
      </c>
      <c r="G616" t="s">
        <v>239</v>
      </c>
      <c r="H616">
        <v>10.52515</v>
      </c>
      <c r="I616">
        <v>8.4669000000000008</v>
      </c>
      <c r="J616">
        <v>785</v>
      </c>
      <c r="K616" t="s">
        <v>446</v>
      </c>
      <c r="L616" s="18">
        <v>2</v>
      </c>
      <c r="M616" t="s">
        <v>327</v>
      </c>
      <c r="N616" t="s">
        <v>330</v>
      </c>
      <c r="O616">
        <v>3800</v>
      </c>
      <c r="P616" t="s">
        <v>159</v>
      </c>
      <c r="Q616">
        <v>800</v>
      </c>
      <c r="R616">
        <v>4500</v>
      </c>
      <c r="S616" t="s">
        <v>332</v>
      </c>
      <c r="T616">
        <v>800</v>
      </c>
      <c r="W616">
        <v>2015</v>
      </c>
      <c r="X616">
        <v>1</v>
      </c>
      <c r="Y616" s="19" t="s">
        <v>386</v>
      </c>
      <c r="Z616" s="24">
        <v>6.1</v>
      </c>
      <c r="AA616" s="25">
        <v>0.52366969093298243</v>
      </c>
      <c r="AB616" s="26">
        <v>3.6945366833793916E-2</v>
      </c>
      <c r="AC616" s="25">
        <v>3.9011400000000003</v>
      </c>
      <c r="AD616" s="27">
        <v>48.8</v>
      </c>
      <c r="AE616" s="27">
        <v>27.200000000000003</v>
      </c>
      <c r="AF616" s="27">
        <v>24</v>
      </c>
      <c r="AG616" s="25">
        <v>0.75067622786212207</v>
      </c>
      <c r="AH616" s="25">
        <v>0.68694691026399168</v>
      </c>
      <c r="AI616" s="25">
        <v>0.18598426594469789</v>
      </c>
      <c r="AJ616" s="28">
        <v>6.4688294078373537E-2</v>
      </c>
      <c r="AK616" s="25">
        <v>0</v>
      </c>
      <c r="AL616" s="25">
        <f t="shared" ref="AL616:AL620" si="60">SUM(AG616:AK616)</f>
        <v>1.6882956981491852</v>
      </c>
      <c r="AM616" s="29">
        <v>2.6135847480310503</v>
      </c>
      <c r="AN616" s="29">
        <v>1.6290387995133151</v>
      </c>
      <c r="AO616" s="30">
        <v>15.676048359892693</v>
      </c>
      <c r="AP616" s="30">
        <v>395.43061776238028</v>
      </c>
      <c r="AQ616" s="31">
        <v>1.618756492202531</v>
      </c>
      <c r="AR616" s="28">
        <v>4.5936999999999999E-2</v>
      </c>
      <c r="AS616" s="28">
        <v>6.0973199999999999</v>
      </c>
      <c r="AU616">
        <v>2</v>
      </c>
      <c r="AV616" t="s">
        <v>399</v>
      </c>
      <c r="AW616" t="s">
        <v>992</v>
      </c>
      <c r="AX616" t="s">
        <v>1091</v>
      </c>
      <c r="AY616" s="19" t="s">
        <v>386</v>
      </c>
      <c r="AZ616" s="19" t="s">
        <v>386</v>
      </c>
      <c r="BA616" s="22">
        <v>42131</v>
      </c>
      <c r="BB616" t="s">
        <v>400</v>
      </c>
      <c r="BC616" s="15"/>
      <c r="BM616" s="86"/>
      <c r="CF616" s="25"/>
      <c r="CG616" s="25"/>
      <c r="CH616" s="25"/>
      <c r="CI616" s="25"/>
      <c r="CJ616" s="25"/>
      <c r="CK616" s="25"/>
      <c r="CL616" s="25"/>
      <c r="CM616" s="25"/>
      <c r="CN616" s="25"/>
      <c r="CO616" s="25"/>
      <c r="CP616" s="25"/>
      <c r="CQ616" s="25"/>
      <c r="CR616" s="25"/>
      <c r="CS616" s="25"/>
      <c r="CT616" s="25"/>
      <c r="CU616" s="25"/>
      <c r="CV616" s="25"/>
      <c r="CW616" s="25"/>
      <c r="CX616" s="25"/>
      <c r="CY616" s="25"/>
    </row>
    <row r="617" spans="1:103">
      <c r="A617" t="s">
        <v>177</v>
      </c>
      <c r="B617" t="s">
        <v>1090</v>
      </c>
      <c r="C617" t="s">
        <v>164</v>
      </c>
      <c r="D617" t="s">
        <v>165</v>
      </c>
      <c r="E617" t="s">
        <v>959</v>
      </c>
      <c r="F617" t="s">
        <v>184</v>
      </c>
      <c r="G617" t="s">
        <v>239</v>
      </c>
      <c r="H617">
        <v>10.52515</v>
      </c>
      <c r="I617">
        <v>8.4669000000000008</v>
      </c>
      <c r="J617">
        <v>785</v>
      </c>
      <c r="K617" t="s">
        <v>446</v>
      </c>
      <c r="L617" s="18">
        <v>2</v>
      </c>
      <c r="M617" t="s">
        <v>327</v>
      </c>
      <c r="N617" t="s">
        <v>330</v>
      </c>
      <c r="O617">
        <v>3800</v>
      </c>
      <c r="P617" t="s">
        <v>159</v>
      </c>
      <c r="Q617">
        <v>800</v>
      </c>
      <c r="R617">
        <v>4500</v>
      </c>
      <c r="S617" t="s">
        <v>332</v>
      </c>
      <c r="T617">
        <v>800</v>
      </c>
      <c r="W617">
        <v>2015</v>
      </c>
      <c r="X617">
        <v>1</v>
      </c>
      <c r="Y617" s="19" t="s">
        <v>386</v>
      </c>
      <c r="Z617" s="24">
        <v>6.1</v>
      </c>
      <c r="AA617" s="25">
        <v>0.52366969093298243</v>
      </c>
      <c r="AB617" s="26">
        <v>3.6945366833793916E-2</v>
      </c>
      <c r="AC617" s="25">
        <v>3.9011400000000003</v>
      </c>
      <c r="AD617" s="27">
        <v>48.8</v>
      </c>
      <c r="AE617" s="27">
        <v>27.200000000000003</v>
      </c>
      <c r="AF617" s="27">
        <v>24</v>
      </c>
      <c r="AG617" s="25">
        <v>0.75067622786212207</v>
      </c>
      <c r="AH617" s="25">
        <v>0.68694691026399168</v>
      </c>
      <c r="AI617" s="25">
        <v>0.18598426594469789</v>
      </c>
      <c r="AJ617" s="28">
        <v>6.4688294078373537E-2</v>
      </c>
      <c r="AK617" s="25">
        <v>0</v>
      </c>
      <c r="AL617" s="25">
        <f t="shared" si="60"/>
        <v>1.6882956981491852</v>
      </c>
      <c r="AM617" s="29">
        <v>2.6135847480310503</v>
      </c>
      <c r="AN617" s="29">
        <v>1.6290387995133151</v>
      </c>
      <c r="AO617" s="30">
        <v>15.676048359892693</v>
      </c>
      <c r="AP617" s="30">
        <v>395.43061776238028</v>
      </c>
      <c r="AQ617" s="31">
        <v>1.618756492202531</v>
      </c>
      <c r="AR617" s="28">
        <v>4.5936999999999999E-2</v>
      </c>
      <c r="AS617" s="28">
        <v>6.0973199999999999</v>
      </c>
      <c r="AU617">
        <v>3</v>
      </c>
      <c r="AV617" t="s">
        <v>399</v>
      </c>
      <c r="AW617" t="s">
        <v>992</v>
      </c>
      <c r="AX617" t="s">
        <v>1091</v>
      </c>
      <c r="AY617" s="19" t="s">
        <v>386</v>
      </c>
      <c r="AZ617" s="19" t="s">
        <v>386</v>
      </c>
      <c r="BA617" s="22">
        <v>42131</v>
      </c>
      <c r="BB617" t="s">
        <v>400</v>
      </c>
      <c r="BC617" s="15"/>
      <c r="BM617" s="86"/>
      <c r="CF617" s="25"/>
      <c r="CG617" s="25"/>
      <c r="CH617" s="25"/>
      <c r="CI617" s="25"/>
      <c r="CJ617" s="25"/>
      <c r="CK617" s="25"/>
      <c r="CL617" s="25"/>
      <c r="CM617" s="25"/>
      <c r="CN617" s="25"/>
      <c r="CO617" s="25"/>
      <c r="CP617" s="25"/>
      <c r="CQ617" s="25"/>
      <c r="CR617" s="25"/>
      <c r="CS617" s="25"/>
      <c r="CT617" s="25"/>
      <c r="CU617" s="25"/>
      <c r="CV617" s="25"/>
      <c r="CW617" s="25"/>
      <c r="CX617" s="25"/>
      <c r="CY617" s="25"/>
    </row>
    <row r="618" spans="1:103">
      <c r="A618" t="s">
        <v>177</v>
      </c>
      <c r="B618" t="s">
        <v>1090</v>
      </c>
      <c r="C618" t="s">
        <v>164</v>
      </c>
      <c r="D618" t="s">
        <v>165</v>
      </c>
      <c r="E618" t="s">
        <v>959</v>
      </c>
      <c r="F618" t="s">
        <v>184</v>
      </c>
      <c r="G618" t="s">
        <v>239</v>
      </c>
      <c r="H618">
        <v>10.52515</v>
      </c>
      <c r="I618">
        <v>8.4669000000000008</v>
      </c>
      <c r="J618">
        <v>785</v>
      </c>
      <c r="K618" t="s">
        <v>446</v>
      </c>
      <c r="L618" s="18">
        <v>2</v>
      </c>
      <c r="M618" t="s">
        <v>327</v>
      </c>
      <c r="N618" t="s">
        <v>330</v>
      </c>
      <c r="O618">
        <v>3800</v>
      </c>
      <c r="P618" t="s">
        <v>159</v>
      </c>
      <c r="Q618">
        <v>800</v>
      </c>
      <c r="R618">
        <v>4500</v>
      </c>
      <c r="S618" t="s">
        <v>332</v>
      </c>
      <c r="T618">
        <v>800</v>
      </c>
      <c r="W618">
        <v>2015</v>
      </c>
      <c r="X618">
        <v>1</v>
      </c>
      <c r="Y618" s="19" t="s">
        <v>386</v>
      </c>
      <c r="Z618" s="24">
        <v>6.1</v>
      </c>
      <c r="AA618" s="25">
        <v>0.52366969093298243</v>
      </c>
      <c r="AB618" s="26">
        <v>3.6945366833793916E-2</v>
      </c>
      <c r="AC618" s="25">
        <v>3.9011400000000003</v>
      </c>
      <c r="AD618" s="27">
        <v>48.8</v>
      </c>
      <c r="AE618" s="27">
        <v>27.200000000000003</v>
      </c>
      <c r="AF618" s="27">
        <v>24</v>
      </c>
      <c r="AG618" s="25">
        <v>0.75067622786212207</v>
      </c>
      <c r="AH618" s="25">
        <v>0.68694691026399168</v>
      </c>
      <c r="AI618" s="25">
        <v>0.18598426594469789</v>
      </c>
      <c r="AJ618" s="28">
        <v>6.4688294078373537E-2</v>
      </c>
      <c r="AK618" s="25">
        <v>0</v>
      </c>
      <c r="AL618" s="25">
        <f t="shared" si="60"/>
        <v>1.6882956981491852</v>
      </c>
      <c r="AM618" s="29">
        <v>2.6135847480310503</v>
      </c>
      <c r="AN618" s="29">
        <v>1.6290387995133151</v>
      </c>
      <c r="AO618" s="30">
        <v>15.676048359892693</v>
      </c>
      <c r="AP618" s="30">
        <v>395.43061776238028</v>
      </c>
      <c r="AQ618" s="31">
        <v>1.618756492202531</v>
      </c>
      <c r="AR618" s="28">
        <v>4.5936999999999999E-2</v>
      </c>
      <c r="AS618" s="28">
        <v>6.0973199999999999</v>
      </c>
      <c r="AU618">
        <v>4</v>
      </c>
      <c r="AV618" t="s">
        <v>399</v>
      </c>
      <c r="AW618" t="s">
        <v>992</v>
      </c>
      <c r="AX618" t="s">
        <v>1091</v>
      </c>
      <c r="AY618" s="19" t="s">
        <v>386</v>
      </c>
      <c r="AZ618" s="19" t="s">
        <v>386</v>
      </c>
      <c r="BA618" s="22">
        <v>42131</v>
      </c>
      <c r="BB618" t="s">
        <v>400</v>
      </c>
      <c r="BC618" s="15"/>
      <c r="BM618" s="86"/>
      <c r="BU618">
        <v>2.4592233009708742</v>
      </c>
      <c r="BV618">
        <v>0.23312831546648144</v>
      </c>
      <c r="BW618">
        <v>2.0145607927019897</v>
      </c>
      <c r="BX618">
        <v>0.7257387813261329</v>
      </c>
      <c r="BY618">
        <v>0.43048600636466422</v>
      </c>
      <c r="BZ618">
        <v>0.1817830286241508</v>
      </c>
      <c r="CA618">
        <v>7.9592449043112987</v>
      </c>
      <c r="CB618">
        <v>132.74293081898659</v>
      </c>
      <c r="CC618">
        <v>61.650142929891537</v>
      </c>
      <c r="CD618">
        <v>15.461467139494374</v>
      </c>
      <c r="CE618">
        <v>4.7487768302683939</v>
      </c>
      <c r="CF618" s="25"/>
      <c r="CG618" s="25"/>
      <c r="CH618" s="25"/>
      <c r="CI618" s="25"/>
      <c r="CJ618" s="25"/>
      <c r="CK618" s="25"/>
      <c r="CL618" s="25"/>
      <c r="CM618" s="25"/>
      <c r="CN618" s="25"/>
      <c r="CO618" s="25"/>
      <c r="CP618" s="25"/>
      <c r="CQ618" s="25"/>
      <c r="CR618" s="25"/>
      <c r="CS618" s="25"/>
      <c r="CT618" s="25"/>
      <c r="CU618" s="25"/>
      <c r="CV618" s="25"/>
      <c r="CW618" s="25"/>
      <c r="CX618" s="25"/>
      <c r="CY618" s="25"/>
    </row>
    <row r="619" spans="1:103">
      <c r="A619" t="s">
        <v>177</v>
      </c>
      <c r="B619" t="s">
        <v>1090</v>
      </c>
      <c r="C619" t="s">
        <v>164</v>
      </c>
      <c r="D619" t="s">
        <v>165</v>
      </c>
      <c r="E619" t="s">
        <v>959</v>
      </c>
      <c r="F619" t="s">
        <v>184</v>
      </c>
      <c r="G619" t="s">
        <v>239</v>
      </c>
      <c r="H619">
        <v>10.52515</v>
      </c>
      <c r="I619">
        <v>8.4669000000000008</v>
      </c>
      <c r="J619">
        <v>785</v>
      </c>
      <c r="K619" t="s">
        <v>446</v>
      </c>
      <c r="L619" s="18">
        <v>2</v>
      </c>
      <c r="M619" t="s">
        <v>327</v>
      </c>
      <c r="N619" t="s">
        <v>330</v>
      </c>
      <c r="O619">
        <v>3800</v>
      </c>
      <c r="P619" t="s">
        <v>159</v>
      </c>
      <c r="Q619">
        <v>800</v>
      </c>
      <c r="R619">
        <v>4500</v>
      </c>
      <c r="S619" t="s">
        <v>332</v>
      </c>
      <c r="T619">
        <v>800</v>
      </c>
      <c r="W619">
        <v>2015</v>
      </c>
      <c r="X619">
        <v>1</v>
      </c>
      <c r="Y619" s="19" t="s">
        <v>386</v>
      </c>
      <c r="Z619" s="24">
        <v>6.1</v>
      </c>
      <c r="AA619" s="25">
        <v>0.52366969093298243</v>
      </c>
      <c r="AB619" s="26">
        <v>3.6945366833793916E-2</v>
      </c>
      <c r="AC619" s="25">
        <v>3.9011400000000003</v>
      </c>
      <c r="AD619" s="27">
        <v>48.8</v>
      </c>
      <c r="AE619" s="27">
        <v>27.200000000000003</v>
      </c>
      <c r="AF619" s="27">
        <v>24</v>
      </c>
      <c r="AG619" s="25">
        <v>0.75067622786212207</v>
      </c>
      <c r="AH619" s="25">
        <v>0.68694691026399168</v>
      </c>
      <c r="AI619" s="25">
        <v>0.18598426594469789</v>
      </c>
      <c r="AJ619" s="28">
        <v>6.4688294078373537E-2</v>
      </c>
      <c r="AK619" s="25">
        <v>0</v>
      </c>
      <c r="AL619" s="25">
        <f t="shared" si="60"/>
        <v>1.6882956981491852</v>
      </c>
      <c r="AM619" s="29">
        <v>2.6135847480310503</v>
      </c>
      <c r="AN619" s="29">
        <v>1.6290387995133151</v>
      </c>
      <c r="AO619" s="30">
        <v>15.676048359892693</v>
      </c>
      <c r="AP619" s="30">
        <v>395.43061776238028</v>
      </c>
      <c r="AQ619" s="31">
        <v>1.618756492202531</v>
      </c>
      <c r="AR619" s="28">
        <v>4.5936999999999999E-2</v>
      </c>
      <c r="AS619" s="28">
        <v>6.0973199999999999</v>
      </c>
      <c r="AU619">
        <v>5</v>
      </c>
      <c r="AV619" t="s">
        <v>399</v>
      </c>
      <c r="AW619" t="s">
        <v>992</v>
      </c>
      <c r="AX619" t="s">
        <v>1091</v>
      </c>
      <c r="AY619" s="19" t="s">
        <v>386</v>
      </c>
      <c r="AZ619" s="19" t="s">
        <v>386</v>
      </c>
      <c r="BA619" s="22">
        <v>42131</v>
      </c>
      <c r="BB619" t="s">
        <v>400</v>
      </c>
      <c r="BC619" s="15"/>
      <c r="BM619" s="86"/>
      <c r="CF619" s="25"/>
      <c r="CG619" s="25"/>
      <c r="CH619" s="25"/>
      <c r="CI619" s="25"/>
      <c r="CJ619" s="25"/>
      <c r="CK619" s="25"/>
      <c r="CL619" s="25"/>
      <c r="CM619" s="25"/>
      <c r="CN619" s="25"/>
      <c r="CO619" s="25"/>
      <c r="CP619" s="25"/>
      <c r="CQ619" s="25"/>
      <c r="CR619" s="25"/>
      <c r="CS619" s="25"/>
      <c r="CT619" s="25"/>
      <c r="CU619" s="25"/>
      <c r="CV619" s="25"/>
      <c r="CW619" s="25"/>
      <c r="CX619" s="25"/>
      <c r="CY619" s="25"/>
    </row>
    <row r="620" spans="1:103">
      <c r="A620" t="s">
        <v>177</v>
      </c>
      <c r="B620" t="s">
        <v>1090</v>
      </c>
      <c r="C620" t="s">
        <v>164</v>
      </c>
      <c r="D620" t="s">
        <v>165</v>
      </c>
      <c r="E620" t="s">
        <v>959</v>
      </c>
      <c r="F620" t="s">
        <v>184</v>
      </c>
      <c r="G620" t="s">
        <v>239</v>
      </c>
      <c r="H620">
        <v>10.52515</v>
      </c>
      <c r="I620">
        <v>8.4669000000000008</v>
      </c>
      <c r="J620">
        <v>785</v>
      </c>
      <c r="K620" t="s">
        <v>446</v>
      </c>
      <c r="L620" s="18">
        <v>2</v>
      </c>
      <c r="M620" t="s">
        <v>327</v>
      </c>
      <c r="N620" t="s">
        <v>330</v>
      </c>
      <c r="O620">
        <v>3800</v>
      </c>
      <c r="P620" t="s">
        <v>159</v>
      </c>
      <c r="Q620">
        <v>800</v>
      </c>
      <c r="R620">
        <v>4500</v>
      </c>
      <c r="S620" t="s">
        <v>332</v>
      </c>
      <c r="T620">
        <v>800</v>
      </c>
      <c r="W620">
        <v>2015</v>
      </c>
      <c r="X620">
        <v>1</v>
      </c>
      <c r="Y620" s="19" t="s">
        <v>386</v>
      </c>
      <c r="Z620" s="24">
        <v>6.1</v>
      </c>
      <c r="AA620" s="25">
        <v>0.52366969093298243</v>
      </c>
      <c r="AB620" s="26">
        <v>3.6945366833793916E-2</v>
      </c>
      <c r="AC620" s="25">
        <v>3.9011400000000003</v>
      </c>
      <c r="AD620" s="27">
        <v>48.8</v>
      </c>
      <c r="AE620" s="27">
        <v>27.200000000000003</v>
      </c>
      <c r="AF620" s="27">
        <v>24</v>
      </c>
      <c r="AG620" s="25">
        <v>0.75067622786212207</v>
      </c>
      <c r="AH620" s="25">
        <v>0.68694691026399168</v>
      </c>
      <c r="AI620" s="25">
        <v>0.18598426594469789</v>
      </c>
      <c r="AJ620" s="28">
        <v>6.4688294078373537E-2</v>
      </c>
      <c r="AK620" s="25">
        <v>0</v>
      </c>
      <c r="AL620" s="25">
        <f t="shared" si="60"/>
        <v>1.6882956981491852</v>
      </c>
      <c r="AM620" s="29">
        <v>2.6135847480310503</v>
      </c>
      <c r="AN620" s="29">
        <v>1.6290387995133151</v>
      </c>
      <c r="AO620" s="30">
        <v>15.676048359892693</v>
      </c>
      <c r="AP620" s="30">
        <v>395.43061776238028</v>
      </c>
      <c r="AQ620" s="31">
        <v>1.618756492202531</v>
      </c>
      <c r="AR620" s="28">
        <v>4.5936999999999999E-2</v>
      </c>
      <c r="AS620" s="28">
        <v>6.0973199999999999</v>
      </c>
      <c r="AU620">
        <v>6</v>
      </c>
      <c r="AV620" t="s">
        <v>399</v>
      </c>
      <c r="AW620" t="s">
        <v>992</v>
      </c>
      <c r="AX620" t="s">
        <v>1091</v>
      </c>
      <c r="AY620" s="19" t="s">
        <v>386</v>
      </c>
      <c r="AZ620" s="19" t="s">
        <v>386</v>
      </c>
      <c r="BA620" s="22">
        <v>42131</v>
      </c>
      <c r="BB620" t="s">
        <v>400</v>
      </c>
      <c r="BC620" s="15"/>
      <c r="BM620" s="86"/>
      <c r="CF620" s="25"/>
      <c r="CG620" s="25"/>
      <c r="CH620" s="25"/>
      <c r="CI620" s="25"/>
      <c r="CJ620" s="25"/>
      <c r="CK620" s="25"/>
      <c r="CL620" s="25"/>
      <c r="CM620" s="25"/>
      <c r="CN620" s="25"/>
      <c r="CO620" s="25"/>
      <c r="CP620" s="25"/>
      <c r="CQ620" s="25"/>
      <c r="CR620" s="25"/>
      <c r="CS620" s="25"/>
      <c r="CT620" s="25"/>
      <c r="CU620" s="25"/>
      <c r="CV620" s="25"/>
      <c r="CW620" s="25"/>
      <c r="CX620" s="25"/>
      <c r="CY620" s="25"/>
    </row>
    <row r="621" spans="1:103">
      <c r="A621" t="s">
        <v>177</v>
      </c>
      <c r="B621" t="s">
        <v>1090</v>
      </c>
      <c r="C621" t="s">
        <v>164</v>
      </c>
      <c r="D621" t="s">
        <v>165</v>
      </c>
      <c r="E621" t="s">
        <v>959</v>
      </c>
      <c r="F621" t="s">
        <v>184</v>
      </c>
      <c r="G621" t="s">
        <v>240</v>
      </c>
      <c r="H621">
        <v>10.542949999999999</v>
      </c>
      <c r="I621">
        <v>8.4509899999999991</v>
      </c>
      <c r="J621">
        <v>788</v>
      </c>
      <c r="K621" t="s">
        <v>73</v>
      </c>
      <c r="L621" s="18">
        <v>2</v>
      </c>
      <c r="M621" t="s">
        <v>326</v>
      </c>
      <c r="P621" t="s">
        <v>159</v>
      </c>
      <c r="Q621">
        <v>650</v>
      </c>
      <c r="R621">
        <v>3500</v>
      </c>
      <c r="W621">
        <v>2015</v>
      </c>
      <c r="X621">
        <v>1</v>
      </c>
      <c r="Y621" s="19" t="s">
        <v>386</v>
      </c>
      <c r="Z621" s="24">
        <v>5.8</v>
      </c>
      <c r="AA621" s="25">
        <v>0.29840764445036877</v>
      </c>
      <c r="AB621" s="26">
        <v>3.8519126012495034E-2</v>
      </c>
      <c r="AC621" s="25">
        <v>10.04454</v>
      </c>
      <c r="AD621" s="27">
        <v>54.8</v>
      </c>
      <c r="AE621" s="27">
        <v>25.200000000000003</v>
      </c>
      <c r="AF621" s="27">
        <v>20</v>
      </c>
      <c r="AG621" s="25">
        <v>1.5004523243500711</v>
      </c>
      <c r="AH621" s="25">
        <v>0.39367067102068404</v>
      </c>
      <c r="AI621" s="25">
        <v>0.14885748870553822</v>
      </c>
      <c r="AJ621" s="28">
        <v>4.8324756449170531E-2</v>
      </c>
      <c r="AK621" s="25">
        <v>0</v>
      </c>
      <c r="AL621" s="25">
        <f t="shared" si="52"/>
        <v>2.0913052405254637</v>
      </c>
      <c r="AM621" s="29">
        <v>2.6135847480310503</v>
      </c>
      <c r="AN621" s="29">
        <v>2.5010139245640111</v>
      </c>
      <c r="AO621" s="30">
        <v>18.404831336432171</v>
      </c>
      <c r="AP621" s="30">
        <v>253.54664286040367</v>
      </c>
      <c r="AQ621" s="31">
        <v>1.6468898059269954</v>
      </c>
      <c r="AR621" s="28">
        <v>3.5742999999999997E-2</v>
      </c>
      <c r="AS621" s="28">
        <v>6.6762199999999998</v>
      </c>
      <c r="AT621" t="s">
        <v>155</v>
      </c>
      <c r="AU621">
        <v>1</v>
      </c>
      <c r="AV621" t="s">
        <v>399</v>
      </c>
      <c r="AW621" t="s">
        <v>992</v>
      </c>
      <c r="AX621" t="s">
        <v>1091</v>
      </c>
      <c r="AY621" s="19" t="s">
        <v>386</v>
      </c>
      <c r="AZ621" s="19" t="s">
        <v>386</v>
      </c>
      <c r="BA621" s="22">
        <v>42131</v>
      </c>
      <c r="BB621" t="s">
        <v>400</v>
      </c>
      <c r="BC621" s="15">
        <v>42226</v>
      </c>
      <c r="BD621" t="s">
        <v>161</v>
      </c>
      <c r="BE621">
        <v>34</v>
      </c>
      <c r="BF621">
        <v>30</v>
      </c>
      <c r="BG621">
        <v>7.04</v>
      </c>
      <c r="BH621">
        <v>3.44</v>
      </c>
      <c r="BI621">
        <v>0.9</v>
      </c>
      <c r="BJ621">
        <v>0.38700000000000001</v>
      </c>
      <c r="BK621">
        <v>8.3000000000000004E-2</v>
      </c>
      <c r="BL621">
        <v>9.1999999999999993</v>
      </c>
      <c r="BM621" s="86">
        <f t="shared" si="49"/>
        <v>82.340425531914889</v>
      </c>
      <c r="BN621">
        <v>0.13800000000000001</v>
      </c>
      <c r="BO621">
        <v>21</v>
      </c>
      <c r="BP621">
        <f t="shared" si="54"/>
        <v>3361.986483103879</v>
      </c>
      <c r="BQ621">
        <f t="shared" si="47"/>
        <v>3754.6666666666665</v>
      </c>
      <c r="BR621">
        <f t="shared" si="50"/>
        <v>3.361986483103879</v>
      </c>
      <c r="BS621">
        <f t="shared" si="50"/>
        <v>3.7546666666666666</v>
      </c>
      <c r="BT621">
        <f t="shared" si="51"/>
        <v>7.1166531497705456</v>
      </c>
      <c r="BU621">
        <v>3.0415512465373964</v>
      </c>
      <c r="BV621">
        <v>0.20204670053839999</v>
      </c>
      <c r="BW621">
        <v>2.5219813639898137</v>
      </c>
      <c r="BX621">
        <v>0.42191678483256673</v>
      </c>
      <c r="BY621">
        <v>0.20742571672805926</v>
      </c>
      <c r="BZ621">
        <v>0.17137680810528638</v>
      </c>
      <c r="CA621">
        <v>7.6167860733418218</v>
      </c>
      <c r="CB621">
        <v>141.19244829023728</v>
      </c>
      <c r="CC621">
        <v>143.51974667615056</v>
      </c>
      <c r="CD621">
        <v>16.603092067656583</v>
      </c>
      <c r="CE621">
        <v>4.171837454097675</v>
      </c>
      <c r="CF621" s="25">
        <v>0.71195652173913049</v>
      </c>
      <c r="CG621" s="25">
        <v>5.696640316205534E-2</v>
      </c>
      <c r="CH621" s="25">
        <v>1.7212729566804197</v>
      </c>
      <c r="CI621" s="25">
        <v>0.13610421960052183</v>
      </c>
      <c r="CJ621" s="25">
        <v>9.8184792373008173E-2</v>
      </c>
      <c r="CK621" s="25">
        <v>23.791056744215108</v>
      </c>
      <c r="CL621" s="25">
        <v>25.741002849854272</v>
      </c>
      <c r="CM621" s="25">
        <v>1.9789091650403114</v>
      </c>
      <c r="CN621" s="25">
        <v>186.63788009165049</v>
      </c>
      <c r="CO621" s="25">
        <v>15.148903084952448</v>
      </c>
      <c r="CP621" s="25">
        <v>1.1208372978116081</v>
      </c>
      <c r="CQ621" s="25">
        <v>0.25699333967649862</v>
      </c>
      <c r="CR621" s="25">
        <v>0.33354926898234533</v>
      </c>
      <c r="CS621" s="25">
        <v>8.2219525208477709E-2</v>
      </c>
      <c r="CT621" s="25">
        <v>4.7348404782064223E-2</v>
      </c>
      <c r="CU621" s="25">
        <v>13.076257249439925</v>
      </c>
      <c r="CV621" s="25">
        <v>13.698890776773817</v>
      </c>
      <c r="CW621" s="25">
        <v>1.9497231324832776</v>
      </c>
      <c r="CX621" s="25">
        <v>22.972967488466868</v>
      </c>
      <c r="CY621" s="25">
        <v>11.010223282718739</v>
      </c>
    </row>
    <row r="622" spans="1:103">
      <c r="A622" t="s">
        <v>177</v>
      </c>
      <c r="B622" t="s">
        <v>1090</v>
      </c>
      <c r="C622" t="s">
        <v>164</v>
      </c>
      <c r="D622" t="s">
        <v>165</v>
      </c>
      <c r="E622" t="s">
        <v>959</v>
      </c>
      <c r="F622" t="s">
        <v>184</v>
      </c>
      <c r="G622" t="s">
        <v>240</v>
      </c>
      <c r="H622">
        <v>10.542949999999999</v>
      </c>
      <c r="I622">
        <v>8.4509899999999991</v>
      </c>
      <c r="J622">
        <v>788</v>
      </c>
      <c r="K622" t="s">
        <v>73</v>
      </c>
      <c r="L622" s="18">
        <v>2</v>
      </c>
      <c r="M622" t="s">
        <v>326</v>
      </c>
      <c r="P622" t="s">
        <v>159</v>
      </c>
      <c r="Q622">
        <v>650</v>
      </c>
      <c r="R622">
        <v>3500</v>
      </c>
      <c r="W622">
        <v>2015</v>
      </c>
      <c r="X622">
        <v>1</v>
      </c>
      <c r="Y622" s="19" t="s">
        <v>386</v>
      </c>
      <c r="Z622" s="24">
        <v>5.8</v>
      </c>
      <c r="AA622" s="25">
        <v>0.29840764445036877</v>
      </c>
      <c r="AB622" s="26">
        <v>3.8519126012495034E-2</v>
      </c>
      <c r="AC622" s="25">
        <v>10.04454</v>
      </c>
      <c r="AD622" s="27">
        <v>54.8</v>
      </c>
      <c r="AE622" s="27">
        <v>25.200000000000003</v>
      </c>
      <c r="AF622" s="27">
        <v>20</v>
      </c>
      <c r="AG622" s="25">
        <v>1.5004523243500711</v>
      </c>
      <c r="AH622" s="25">
        <v>0.39367067102068404</v>
      </c>
      <c r="AI622" s="25">
        <v>0.14885748870553822</v>
      </c>
      <c r="AJ622" s="28">
        <v>4.8324756449170531E-2</v>
      </c>
      <c r="AK622" s="25">
        <v>0</v>
      </c>
      <c r="AL622" s="25">
        <f t="shared" ref="AL622:AL626" si="61">SUM(AG622:AK622)</f>
        <v>2.0913052405254637</v>
      </c>
      <c r="AM622" s="29">
        <v>2.6135847480310503</v>
      </c>
      <c r="AN622" s="29">
        <v>2.5010139245640111</v>
      </c>
      <c r="AO622" s="30">
        <v>18.404831336432171</v>
      </c>
      <c r="AP622" s="30">
        <v>253.54664286040367</v>
      </c>
      <c r="AQ622" s="31">
        <v>1.6468898059269954</v>
      </c>
      <c r="AR622" s="28">
        <v>3.5742999999999997E-2</v>
      </c>
      <c r="AS622" s="28">
        <v>6.6762199999999998</v>
      </c>
      <c r="AT622" t="s">
        <v>156</v>
      </c>
      <c r="AU622">
        <v>2</v>
      </c>
      <c r="AV622" t="s">
        <v>399</v>
      </c>
      <c r="AW622" t="s">
        <v>992</v>
      </c>
      <c r="AX622" t="s">
        <v>1091</v>
      </c>
      <c r="AY622" s="19" t="s">
        <v>386</v>
      </c>
      <c r="AZ622" s="19" t="s">
        <v>386</v>
      </c>
      <c r="BA622" s="22">
        <v>42131</v>
      </c>
      <c r="BB622" t="s">
        <v>400</v>
      </c>
      <c r="BC622" s="15">
        <v>42226</v>
      </c>
      <c r="BD622" t="s">
        <v>161</v>
      </c>
      <c r="BE622">
        <v>41</v>
      </c>
      <c r="BF622">
        <v>41</v>
      </c>
      <c r="BG622">
        <v>12.66</v>
      </c>
      <c r="BH622">
        <v>6.8</v>
      </c>
      <c r="BI622">
        <v>0.82</v>
      </c>
      <c r="BJ622">
        <v>0.39</v>
      </c>
      <c r="BK622">
        <v>8.8999999999999996E-2</v>
      </c>
      <c r="BL622">
        <v>10.4</v>
      </c>
      <c r="BM622" s="86">
        <f t="shared" si="49"/>
        <v>81.419624217119008</v>
      </c>
      <c r="BN622">
        <v>0.17299999999999999</v>
      </c>
      <c r="BO622">
        <v>26</v>
      </c>
      <c r="BP622">
        <f t="shared" si="54"/>
        <v>6484.6207376478778</v>
      </c>
      <c r="BQ622">
        <f t="shared" si="47"/>
        <v>6751.9999999999991</v>
      </c>
      <c r="BR622">
        <f t="shared" si="50"/>
        <v>6.4846207376478775</v>
      </c>
      <c r="BS622">
        <f t="shared" si="50"/>
        <v>6.7519999999999989</v>
      </c>
      <c r="BT622">
        <f t="shared" si="51"/>
        <v>13.236620737647876</v>
      </c>
      <c r="BU622">
        <v>2.3995169082125605</v>
      </c>
      <c r="BV622">
        <v>0.19428609616911324</v>
      </c>
      <c r="BW622">
        <v>2.2026708696172199</v>
      </c>
      <c r="BX622">
        <v>0.46601859917526278</v>
      </c>
      <c r="BY622">
        <v>0.29935939773484876</v>
      </c>
      <c r="BZ622">
        <v>0.14128978949559989</v>
      </c>
      <c r="CA622">
        <v>6.4255041798797663</v>
      </c>
      <c r="CB622">
        <v>106.44455344353182</v>
      </c>
      <c r="CC622">
        <v>37.493867846001059</v>
      </c>
      <c r="CD622">
        <v>9.9953768443955937</v>
      </c>
      <c r="CE622">
        <v>3.426368705820058</v>
      </c>
      <c r="CF622" s="25">
        <v>0.2628531073446328</v>
      </c>
      <c r="CG622" s="25">
        <v>2.1770244821092275E-2</v>
      </c>
      <c r="CH622" s="25">
        <v>1.4061278173379304</v>
      </c>
      <c r="CI622" s="25">
        <v>0.29557308161016582</v>
      </c>
      <c r="CJ622" s="25">
        <v>0.14717298624930542</v>
      </c>
      <c r="CK622" s="25">
        <v>26.674661830591113</v>
      </c>
      <c r="CL622" s="25">
        <v>59.899476786044076</v>
      </c>
      <c r="CM622" s="25">
        <v>1.0338658968403849</v>
      </c>
      <c r="CN622" s="25">
        <v>139.28746950950983</v>
      </c>
      <c r="CO622" s="25">
        <v>11.361971548154401</v>
      </c>
      <c r="CP622" s="25">
        <v>0.795433789954338</v>
      </c>
      <c r="CQ622" s="25">
        <v>0.23273972602739729</v>
      </c>
      <c r="CR622" s="25">
        <v>0.36146454840512909</v>
      </c>
      <c r="CS622" s="25">
        <v>8.238026719324501E-2</v>
      </c>
      <c r="CT622" s="25">
        <v>5.692912451781415E-2</v>
      </c>
      <c r="CU622" s="25">
        <v>11.394742749329572</v>
      </c>
      <c r="CV622" s="25">
        <v>5.7665140448330945</v>
      </c>
      <c r="CW622" s="25">
        <v>1.9535349079133522</v>
      </c>
      <c r="CX622" s="25">
        <v>15.270850461320126</v>
      </c>
      <c r="CY622" s="25">
        <v>14.562130523913584</v>
      </c>
    </row>
    <row r="623" spans="1:103">
      <c r="A623" t="s">
        <v>177</v>
      </c>
      <c r="B623" t="s">
        <v>1090</v>
      </c>
      <c r="C623" t="s">
        <v>164</v>
      </c>
      <c r="D623" t="s">
        <v>165</v>
      </c>
      <c r="E623" t="s">
        <v>959</v>
      </c>
      <c r="F623" t="s">
        <v>184</v>
      </c>
      <c r="G623" t="s">
        <v>240</v>
      </c>
      <c r="H623">
        <v>10.542949999999999</v>
      </c>
      <c r="I623">
        <v>8.4509899999999991</v>
      </c>
      <c r="J623">
        <v>788</v>
      </c>
      <c r="K623" t="s">
        <v>73</v>
      </c>
      <c r="L623" s="18">
        <v>2</v>
      </c>
      <c r="M623" t="s">
        <v>326</v>
      </c>
      <c r="P623" t="s">
        <v>159</v>
      </c>
      <c r="Q623">
        <v>650</v>
      </c>
      <c r="R623">
        <v>3500</v>
      </c>
      <c r="W623">
        <v>2015</v>
      </c>
      <c r="X623">
        <v>1</v>
      </c>
      <c r="Y623" s="19" t="s">
        <v>386</v>
      </c>
      <c r="Z623" s="24">
        <v>5.8</v>
      </c>
      <c r="AA623" s="25">
        <v>0.29840764445036877</v>
      </c>
      <c r="AB623" s="26">
        <v>3.8519126012495034E-2</v>
      </c>
      <c r="AC623" s="25">
        <v>10.04454</v>
      </c>
      <c r="AD623" s="27">
        <v>54.8</v>
      </c>
      <c r="AE623" s="27">
        <v>25.200000000000003</v>
      </c>
      <c r="AF623" s="27">
        <v>20</v>
      </c>
      <c r="AG623" s="25">
        <v>1.5004523243500711</v>
      </c>
      <c r="AH623" s="25">
        <v>0.39367067102068404</v>
      </c>
      <c r="AI623" s="25">
        <v>0.14885748870553822</v>
      </c>
      <c r="AJ623" s="28">
        <v>4.8324756449170531E-2</v>
      </c>
      <c r="AK623" s="25">
        <v>0</v>
      </c>
      <c r="AL623" s="25">
        <f t="shared" si="61"/>
        <v>2.0913052405254637</v>
      </c>
      <c r="AM623" s="29">
        <v>2.6135847480310503</v>
      </c>
      <c r="AN623" s="29">
        <v>2.5010139245640111</v>
      </c>
      <c r="AO623" s="30">
        <v>18.404831336432171</v>
      </c>
      <c r="AP623" s="30">
        <v>253.54664286040367</v>
      </c>
      <c r="AQ623" s="31">
        <v>1.6468898059269954</v>
      </c>
      <c r="AR623" s="28">
        <v>3.5742999999999997E-2</v>
      </c>
      <c r="AS623" s="28">
        <v>6.6762199999999998</v>
      </c>
      <c r="AT623" t="s">
        <v>157</v>
      </c>
      <c r="AU623">
        <v>3</v>
      </c>
      <c r="AV623" t="s">
        <v>399</v>
      </c>
      <c r="AW623" t="s">
        <v>992</v>
      </c>
      <c r="AX623" t="s">
        <v>1091</v>
      </c>
      <c r="AY623" s="19" t="s">
        <v>386</v>
      </c>
      <c r="AZ623" s="19" t="s">
        <v>386</v>
      </c>
      <c r="BA623" s="22">
        <v>42131</v>
      </c>
      <c r="BB623" t="s">
        <v>400</v>
      </c>
      <c r="BC623" s="15">
        <v>42226</v>
      </c>
      <c r="BD623" t="s">
        <v>161</v>
      </c>
      <c r="BE623">
        <v>47</v>
      </c>
      <c r="BF623">
        <v>48</v>
      </c>
      <c r="BG623">
        <v>14.44</v>
      </c>
      <c r="BH623">
        <v>6.86</v>
      </c>
      <c r="BI623">
        <v>0.96</v>
      </c>
      <c r="BJ623">
        <v>0.51500000000000001</v>
      </c>
      <c r="BK623">
        <v>0.104</v>
      </c>
      <c r="BL623">
        <v>10.3</v>
      </c>
      <c r="BM623" s="86">
        <f t="shared" si="49"/>
        <v>83.198707592891765</v>
      </c>
      <c r="BN623">
        <v>0.22700000000000001</v>
      </c>
      <c r="BO623">
        <v>26</v>
      </c>
      <c r="BP623">
        <f t="shared" si="54"/>
        <v>6692.2430232189818</v>
      </c>
      <c r="BQ623">
        <f t="shared" si="47"/>
        <v>7701.333333333333</v>
      </c>
      <c r="BR623">
        <f t="shared" si="50"/>
        <v>6.6922430232189818</v>
      </c>
      <c r="BS623">
        <f t="shared" si="50"/>
        <v>7.7013333333333334</v>
      </c>
      <c r="BT623">
        <f t="shared" si="51"/>
        <v>14.393576356552316</v>
      </c>
      <c r="BU623">
        <v>2.4088319088319086</v>
      </c>
      <c r="BV623">
        <v>0.17349135040062574</v>
      </c>
      <c r="BW623">
        <v>2.6291925502990332</v>
      </c>
      <c r="BX623">
        <v>0.49146775943073917</v>
      </c>
      <c r="BY623">
        <v>0.35099923289865104</v>
      </c>
      <c r="BZ623">
        <v>0.19899287711784375</v>
      </c>
      <c r="CA623">
        <v>8.4289170579810122</v>
      </c>
      <c r="CB623">
        <v>171.65696618741191</v>
      </c>
      <c r="CC623">
        <v>51.460770361239938</v>
      </c>
      <c r="CD623">
        <v>15.771128542871073</v>
      </c>
      <c r="CE623">
        <v>7.5105785631666446</v>
      </c>
      <c r="CF623" s="25">
        <v>0.44676640926640926</v>
      </c>
      <c r="CG623" s="25">
        <v>2.4903474903474908E-2</v>
      </c>
      <c r="CH623" s="25">
        <v>1.4382626233328768</v>
      </c>
      <c r="CI623" s="25">
        <v>0.33026548615041701</v>
      </c>
      <c r="CJ623" s="25">
        <v>0.19650573188748399</v>
      </c>
      <c r="CK623" s="25">
        <v>22.146906705998386</v>
      </c>
      <c r="CL623" s="25">
        <v>101.78958760442836</v>
      </c>
      <c r="CM623" s="25">
        <v>1.9916132732603231</v>
      </c>
      <c r="CN623" s="25">
        <v>92.364375789877798</v>
      </c>
      <c r="CO623" s="25">
        <v>17.832749709850233</v>
      </c>
      <c r="CP623" s="25">
        <v>1.0199443413729128</v>
      </c>
      <c r="CQ623" s="25">
        <v>0.21261595547309831</v>
      </c>
      <c r="CR623" s="25">
        <v>0.3781524265298295</v>
      </c>
      <c r="CS623" s="25">
        <v>0.17101278867279421</v>
      </c>
      <c r="CT623" s="25">
        <v>5.709656311933714E-2</v>
      </c>
      <c r="CU623" s="25">
        <v>6.3244142848230664</v>
      </c>
      <c r="CV623" s="25">
        <v>13.76604220215016</v>
      </c>
      <c r="CW623" s="25">
        <v>1.0193777332048264</v>
      </c>
      <c r="CX623" s="25">
        <v>23.085580074194645</v>
      </c>
      <c r="CY623" s="25">
        <v>10.18261646923246</v>
      </c>
    </row>
    <row r="624" spans="1:103">
      <c r="A624" t="s">
        <v>177</v>
      </c>
      <c r="B624" t="s">
        <v>1090</v>
      </c>
      <c r="C624" t="s">
        <v>164</v>
      </c>
      <c r="D624" t="s">
        <v>165</v>
      </c>
      <c r="E624" t="s">
        <v>959</v>
      </c>
      <c r="F624" t="s">
        <v>184</v>
      </c>
      <c r="G624" t="s">
        <v>240</v>
      </c>
      <c r="H624">
        <v>10.542949999999999</v>
      </c>
      <c r="I624">
        <v>8.4509899999999991</v>
      </c>
      <c r="J624">
        <v>788</v>
      </c>
      <c r="K624" t="s">
        <v>73</v>
      </c>
      <c r="L624" s="18">
        <v>2</v>
      </c>
      <c r="M624" t="s">
        <v>326</v>
      </c>
      <c r="P624" t="s">
        <v>159</v>
      </c>
      <c r="Q624">
        <v>650</v>
      </c>
      <c r="R624">
        <v>3500</v>
      </c>
      <c r="W624">
        <v>2015</v>
      </c>
      <c r="X624">
        <v>1</v>
      </c>
      <c r="Y624" s="19" t="s">
        <v>386</v>
      </c>
      <c r="Z624" s="24">
        <v>5.8</v>
      </c>
      <c r="AA624" s="25">
        <v>0.29840764445036877</v>
      </c>
      <c r="AB624" s="26">
        <v>3.8519126012495034E-2</v>
      </c>
      <c r="AC624" s="25">
        <v>10.04454</v>
      </c>
      <c r="AD624" s="27">
        <v>54.8</v>
      </c>
      <c r="AE624" s="27">
        <v>25.200000000000003</v>
      </c>
      <c r="AF624" s="27">
        <v>20</v>
      </c>
      <c r="AG624" s="25">
        <v>1.5004523243500711</v>
      </c>
      <c r="AH624" s="25">
        <v>0.39367067102068404</v>
      </c>
      <c r="AI624" s="25">
        <v>0.14885748870553822</v>
      </c>
      <c r="AJ624" s="28">
        <v>4.8324756449170531E-2</v>
      </c>
      <c r="AK624" s="25">
        <v>0</v>
      </c>
      <c r="AL624" s="25">
        <f t="shared" si="61"/>
        <v>2.0913052405254637</v>
      </c>
      <c r="AM624" s="29">
        <v>2.6135847480310503</v>
      </c>
      <c r="AN624" s="29">
        <v>2.5010139245640111</v>
      </c>
      <c r="AO624" s="30">
        <v>18.404831336432171</v>
      </c>
      <c r="AP624" s="30">
        <v>253.54664286040367</v>
      </c>
      <c r="AQ624" s="31">
        <v>1.6468898059269954</v>
      </c>
      <c r="AR624" s="28">
        <v>3.5742999999999997E-2</v>
      </c>
      <c r="AS624" s="28">
        <v>6.6762199999999998</v>
      </c>
      <c r="AT624" t="s">
        <v>158</v>
      </c>
      <c r="AU624">
        <v>4</v>
      </c>
      <c r="AV624" t="s">
        <v>399</v>
      </c>
      <c r="AW624" t="s">
        <v>992</v>
      </c>
      <c r="AX624" t="s">
        <v>1091</v>
      </c>
      <c r="AY624" s="19" t="s">
        <v>386</v>
      </c>
      <c r="AZ624" s="19" t="s">
        <v>386</v>
      </c>
      <c r="BA624" s="22">
        <v>42131</v>
      </c>
      <c r="BB624" t="s">
        <v>400</v>
      </c>
      <c r="BC624" s="15">
        <v>42226</v>
      </c>
      <c r="BD624" t="s">
        <v>161</v>
      </c>
      <c r="BE624">
        <v>51</v>
      </c>
      <c r="BF624">
        <v>49</v>
      </c>
      <c r="BG624">
        <v>20.96</v>
      </c>
      <c r="BH624">
        <v>11.4</v>
      </c>
      <c r="BI624">
        <v>1.06</v>
      </c>
      <c r="BJ624">
        <v>0.58499999999999996</v>
      </c>
      <c r="BK624">
        <v>0.126</v>
      </c>
      <c r="BL624">
        <v>10.1</v>
      </c>
      <c r="BM624" s="86">
        <f t="shared" si="49"/>
        <v>82.278481012658219</v>
      </c>
      <c r="BN624">
        <v>0.2</v>
      </c>
      <c r="BO624">
        <v>29</v>
      </c>
      <c r="BP624">
        <f t="shared" si="54"/>
        <v>11022.735170017373</v>
      </c>
      <c r="BQ624">
        <f t="shared" si="47"/>
        <v>11178.666666666666</v>
      </c>
      <c r="BR624">
        <f t="shared" si="50"/>
        <v>11.022735170017373</v>
      </c>
      <c r="BS624">
        <f t="shared" si="50"/>
        <v>11.178666666666667</v>
      </c>
      <c r="BT624">
        <f t="shared" si="51"/>
        <v>22.201401836684042</v>
      </c>
      <c r="BU624">
        <v>3.2134831460674156</v>
      </c>
      <c r="BV624">
        <v>0.27557236077037905</v>
      </c>
      <c r="BW624">
        <v>2.2466922093581214</v>
      </c>
      <c r="BX624">
        <v>0.68973207697838246</v>
      </c>
      <c r="BY624">
        <v>0.40176509785622139</v>
      </c>
      <c r="BZ624">
        <v>0.23254664285777155</v>
      </c>
      <c r="CA624">
        <v>6.0249532038745439</v>
      </c>
      <c r="CB624">
        <v>129.20893866541914</v>
      </c>
      <c r="CC624">
        <v>252.07530813823311</v>
      </c>
      <c r="CD624">
        <v>22.554095662390523</v>
      </c>
      <c r="CE624">
        <v>28.603915577143432</v>
      </c>
      <c r="CF624" s="25">
        <v>0.67909760589318613</v>
      </c>
      <c r="CG624" s="25">
        <v>2.2826887661141802E-2</v>
      </c>
      <c r="CH624" s="25">
        <v>1.070469121400502</v>
      </c>
      <c r="CI624" s="25">
        <v>0.18989041798332881</v>
      </c>
      <c r="CJ624" s="25">
        <v>9.7404526719219189E-2</v>
      </c>
      <c r="CK624" s="25">
        <v>23.991179438253532</v>
      </c>
      <c r="CL624" s="25">
        <v>37.221331165789636</v>
      </c>
      <c r="CM624" s="25">
        <v>1.9955551105156628</v>
      </c>
      <c r="CN624" s="25">
        <v>186.12464842714652</v>
      </c>
      <c r="CO624" s="25">
        <v>11.361971548154401</v>
      </c>
      <c r="CP624" s="25"/>
      <c r="CQ624" s="25"/>
      <c r="CR624" s="25"/>
      <c r="CS624" s="25"/>
      <c r="CT624" s="25"/>
      <c r="CU624" s="25"/>
      <c r="CV624" s="25"/>
      <c r="CW624" s="25"/>
      <c r="CX624" s="25"/>
      <c r="CY624" s="25"/>
    </row>
    <row r="625" spans="1:103">
      <c r="A625" t="s">
        <v>177</v>
      </c>
      <c r="B625" t="s">
        <v>1090</v>
      </c>
      <c r="C625" t="s">
        <v>164</v>
      </c>
      <c r="D625" t="s">
        <v>165</v>
      </c>
      <c r="E625" t="s">
        <v>959</v>
      </c>
      <c r="F625" t="s">
        <v>184</v>
      </c>
      <c r="G625" t="s">
        <v>240</v>
      </c>
      <c r="H625">
        <v>10.542949999999999</v>
      </c>
      <c r="I625">
        <v>8.4509899999999991</v>
      </c>
      <c r="J625">
        <v>788</v>
      </c>
      <c r="K625" t="s">
        <v>73</v>
      </c>
      <c r="L625" s="18">
        <v>2</v>
      </c>
      <c r="M625" t="s">
        <v>326</v>
      </c>
      <c r="P625" t="s">
        <v>159</v>
      </c>
      <c r="Q625">
        <v>650</v>
      </c>
      <c r="R625">
        <v>3500</v>
      </c>
      <c r="W625">
        <v>2015</v>
      </c>
      <c r="X625">
        <v>1</v>
      </c>
      <c r="Y625" s="19" t="s">
        <v>386</v>
      </c>
      <c r="Z625" s="24">
        <v>5.8</v>
      </c>
      <c r="AA625" s="25">
        <v>0.29840764445036877</v>
      </c>
      <c r="AB625" s="26">
        <v>3.8519126012495034E-2</v>
      </c>
      <c r="AC625" s="25">
        <v>10.04454</v>
      </c>
      <c r="AD625" s="27">
        <v>54.8</v>
      </c>
      <c r="AE625" s="27">
        <v>25.200000000000003</v>
      </c>
      <c r="AF625" s="27">
        <v>20</v>
      </c>
      <c r="AG625" s="25">
        <v>1.5004523243500711</v>
      </c>
      <c r="AH625" s="25">
        <v>0.39367067102068404</v>
      </c>
      <c r="AI625" s="25">
        <v>0.14885748870553822</v>
      </c>
      <c r="AJ625" s="28">
        <v>4.8324756449170531E-2</v>
      </c>
      <c r="AK625" s="25">
        <v>0</v>
      </c>
      <c r="AL625" s="25">
        <f t="shared" si="61"/>
        <v>2.0913052405254637</v>
      </c>
      <c r="AM625" s="29">
        <v>2.6135847480310503</v>
      </c>
      <c r="AN625" s="29">
        <v>2.5010139245640111</v>
      </c>
      <c r="AO625" s="30">
        <v>18.404831336432171</v>
      </c>
      <c r="AP625" s="30">
        <v>253.54664286040367</v>
      </c>
      <c r="AQ625" s="31">
        <v>1.6468898059269954</v>
      </c>
      <c r="AR625" s="28">
        <v>3.5742999999999997E-2</v>
      </c>
      <c r="AS625" s="28">
        <v>6.6762199999999998</v>
      </c>
      <c r="AT625" t="s">
        <v>159</v>
      </c>
      <c r="AU625">
        <v>5</v>
      </c>
      <c r="AV625" t="s">
        <v>399</v>
      </c>
      <c r="AW625" t="s">
        <v>992</v>
      </c>
      <c r="AX625" t="s">
        <v>1091</v>
      </c>
      <c r="AY625" s="19" t="s">
        <v>386</v>
      </c>
      <c r="AZ625" s="19" t="s">
        <v>386</v>
      </c>
      <c r="BA625" s="22">
        <v>42131</v>
      </c>
      <c r="BB625" t="s">
        <v>400</v>
      </c>
      <c r="BC625" s="15">
        <v>42226</v>
      </c>
      <c r="BD625" t="s">
        <v>161</v>
      </c>
      <c r="BE625">
        <v>39</v>
      </c>
      <c r="BF625">
        <v>44</v>
      </c>
      <c r="BG625">
        <v>19.86</v>
      </c>
      <c r="BH625">
        <v>9.68</v>
      </c>
      <c r="BI625">
        <v>0.94</v>
      </c>
      <c r="BJ625">
        <v>0.56200000000000006</v>
      </c>
      <c r="BK625">
        <v>0.125</v>
      </c>
      <c r="BL625">
        <v>10</v>
      </c>
      <c r="BM625" s="86">
        <f t="shared" si="49"/>
        <v>81.804949053857356</v>
      </c>
      <c r="BN625">
        <v>0.23100000000000001</v>
      </c>
      <c r="BO625">
        <v>28</v>
      </c>
      <c r="BP625">
        <f t="shared" si="54"/>
        <v>9316.1400804863424</v>
      </c>
      <c r="BQ625">
        <f t="shared" si="47"/>
        <v>10592</v>
      </c>
      <c r="BR625">
        <f t="shared" si="50"/>
        <v>9.3161400804863419</v>
      </c>
      <c r="BS625">
        <f t="shared" si="50"/>
        <v>10.592000000000001</v>
      </c>
      <c r="BT625">
        <f t="shared" si="51"/>
        <v>19.908140080486341</v>
      </c>
      <c r="BU625">
        <v>2.0995145631067964</v>
      </c>
      <c r="BV625">
        <v>0.22568101591177819</v>
      </c>
      <c r="BW625">
        <v>2.1422450037217144</v>
      </c>
      <c r="BX625">
        <v>0.58656200332481512</v>
      </c>
      <c r="BY625">
        <v>0.26277521698609085</v>
      </c>
      <c r="BZ625">
        <v>0.15194740643490279</v>
      </c>
      <c r="CA625">
        <v>5.866097475855172</v>
      </c>
      <c r="CB625">
        <v>146.41560200065757</v>
      </c>
      <c r="CC625">
        <v>141.27936654158012</v>
      </c>
      <c r="CD625">
        <v>14.06361792572986</v>
      </c>
      <c r="CE625">
        <v>5.3447186649698821</v>
      </c>
      <c r="CF625" s="25"/>
      <c r="CG625" s="25"/>
      <c r="CH625" s="25"/>
      <c r="CI625" s="25"/>
      <c r="CJ625" s="25"/>
      <c r="CK625" s="25"/>
      <c r="CL625" s="25"/>
      <c r="CM625" s="25"/>
      <c r="CN625" s="25"/>
      <c r="CO625" s="25"/>
      <c r="CP625" s="25"/>
      <c r="CQ625" s="25"/>
      <c r="CR625" s="25"/>
      <c r="CS625" s="25"/>
      <c r="CT625" s="25"/>
      <c r="CU625" s="25"/>
      <c r="CV625" s="25"/>
      <c r="CW625" s="25"/>
      <c r="CX625" s="25"/>
      <c r="CY625" s="25"/>
    </row>
    <row r="626" spans="1:103">
      <c r="A626" t="s">
        <v>177</v>
      </c>
      <c r="B626" t="s">
        <v>1090</v>
      </c>
      <c r="C626" t="s">
        <v>164</v>
      </c>
      <c r="D626" t="s">
        <v>165</v>
      </c>
      <c r="E626" t="s">
        <v>959</v>
      </c>
      <c r="F626" t="s">
        <v>184</v>
      </c>
      <c r="G626" t="s">
        <v>240</v>
      </c>
      <c r="H626">
        <v>10.542949999999999</v>
      </c>
      <c r="I626">
        <v>8.4509899999999991</v>
      </c>
      <c r="J626">
        <v>788</v>
      </c>
      <c r="K626" t="s">
        <v>73</v>
      </c>
      <c r="L626" s="18">
        <v>2</v>
      </c>
      <c r="M626" t="s">
        <v>326</v>
      </c>
      <c r="P626" t="s">
        <v>159</v>
      </c>
      <c r="Q626">
        <v>650</v>
      </c>
      <c r="R626">
        <v>3500</v>
      </c>
      <c r="W626">
        <v>2015</v>
      </c>
      <c r="X626">
        <v>1</v>
      </c>
      <c r="Y626" s="19" t="s">
        <v>386</v>
      </c>
      <c r="Z626" s="24">
        <v>5.8</v>
      </c>
      <c r="AA626" s="25">
        <v>0.29840764445036877</v>
      </c>
      <c r="AB626" s="26">
        <v>3.8519126012495034E-2</v>
      </c>
      <c r="AC626" s="25">
        <v>10.04454</v>
      </c>
      <c r="AD626" s="27">
        <v>54.8</v>
      </c>
      <c r="AE626" s="27">
        <v>25.200000000000003</v>
      </c>
      <c r="AF626" s="27">
        <v>20</v>
      </c>
      <c r="AG626" s="25">
        <v>1.5004523243500711</v>
      </c>
      <c r="AH626" s="25">
        <v>0.39367067102068404</v>
      </c>
      <c r="AI626" s="25">
        <v>0.14885748870553822</v>
      </c>
      <c r="AJ626" s="28">
        <v>4.8324756449170531E-2</v>
      </c>
      <c r="AK626" s="25">
        <v>0</v>
      </c>
      <c r="AL626" s="25">
        <f t="shared" si="61"/>
        <v>2.0913052405254637</v>
      </c>
      <c r="AM626" s="29">
        <v>2.6135847480310503</v>
      </c>
      <c r="AN626" s="29">
        <v>2.5010139245640111</v>
      </c>
      <c r="AO626" s="30">
        <v>18.404831336432171</v>
      </c>
      <c r="AP626" s="30">
        <v>253.54664286040367</v>
      </c>
      <c r="AQ626" s="31">
        <v>1.6468898059269954</v>
      </c>
      <c r="AR626" s="28">
        <v>3.5742999999999997E-2</v>
      </c>
      <c r="AS626" s="28">
        <v>6.6762199999999998</v>
      </c>
      <c r="AT626" t="s">
        <v>160</v>
      </c>
      <c r="AU626">
        <v>6</v>
      </c>
      <c r="AV626" t="s">
        <v>399</v>
      </c>
      <c r="AW626" t="s">
        <v>992</v>
      </c>
      <c r="AX626" t="s">
        <v>1091</v>
      </c>
      <c r="AY626" s="19" t="s">
        <v>386</v>
      </c>
      <c r="AZ626" s="19" t="s">
        <v>386</v>
      </c>
      <c r="BA626" s="22">
        <v>42131</v>
      </c>
      <c r="BB626" t="s">
        <v>400</v>
      </c>
      <c r="BC626" s="15">
        <v>42226</v>
      </c>
      <c r="BD626" t="s">
        <v>161</v>
      </c>
      <c r="BE626">
        <v>51</v>
      </c>
      <c r="BF626">
        <v>49</v>
      </c>
      <c r="BG626">
        <v>16.260000000000002</v>
      </c>
      <c r="BH626">
        <v>9.34</v>
      </c>
      <c r="BI626">
        <v>1.03</v>
      </c>
      <c r="BJ626">
        <v>0.65100000000000002</v>
      </c>
      <c r="BK626">
        <v>0.13200000000000001</v>
      </c>
      <c r="BL626">
        <v>9.8000000000000007</v>
      </c>
      <c r="BM626" s="86">
        <f t="shared" si="49"/>
        <v>83.141762452107287</v>
      </c>
      <c r="BN626">
        <v>0.21099999999999999</v>
      </c>
      <c r="BO626">
        <v>27</v>
      </c>
      <c r="BP626">
        <f t="shared" si="54"/>
        <v>9156.1142914381599</v>
      </c>
      <c r="BQ626">
        <f t="shared" si="47"/>
        <v>8672</v>
      </c>
      <c r="BR626">
        <f t="shared" si="50"/>
        <v>9.1561142914381595</v>
      </c>
      <c r="BS626">
        <f t="shared" si="50"/>
        <v>8.6720000000000006</v>
      </c>
      <c r="BT626">
        <f t="shared" si="51"/>
        <v>17.828114291438162</v>
      </c>
      <c r="BU626">
        <v>3.0266920877025743</v>
      </c>
      <c r="BV626">
        <v>0.2925137497778979</v>
      </c>
      <c r="BW626">
        <v>1.9530973177946311</v>
      </c>
      <c r="BX626">
        <v>0.55383577655122962</v>
      </c>
      <c r="BY626">
        <v>0.29268167967101577</v>
      </c>
      <c r="BZ626">
        <v>0.14447673056885121</v>
      </c>
      <c r="CA626">
        <v>5.9599453000426941</v>
      </c>
      <c r="CB626">
        <v>138.71400562624123</v>
      </c>
      <c r="CC626">
        <v>72.66376461238896</v>
      </c>
      <c r="CD626">
        <v>14.215931317075809</v>
      </c>
      <c r="CE626">
        <v>3.5443360111064721</v>
      </c>
      <c r="CF626" s="25">
        <v>0.52718446601941749</v>
      </c>
      <c r="CG626" s="25">
        <v>2.2902912621359225E-2</v>
      </c>
      <c r="CH626" s="25">
        <v>0.78036179606742329</v>
      </c>
      <c r="CI626" s="25">
        <v>0.1507533353276459</v>
      </c>
      <c r="CJ626" s="25">
        <v>5.8876168706296278E-2</v>
      </c>
      <c r="CK626" s="25">
        <v>12.711489538736632</v>
      </c>
      <c r="CL626" s="25">
        <v>21.634656326160687</v>
      </c>
      <c r="CM626" s="25">
        <v>1.9436225919769421</v>
      </c>
      <c r="CN626" s="25">
        <v>181.28092263675333</v>
      </c>
      <c r="CO626" s="25">
        <v>14.878778066088236</v>
      </c>
      <c r="CP626" s="25">
        <v>1.3082524271844662</v>
      </c>
      <c r="CQ626" s="25">
        <v>0.27029126213592236</v>
      </c>
      <c r="CR626" s="25">
        <v>0.339256816268314</v>
      </c>
      <c r="CS626" s="25">
        <v>0.17109665958435516</v>
      </c>
      <c r="CT626" s="25">
        <v>6.9763902899399835E-2</v>
      </c>
      <c r="CU626" s="25">
        <v>5.4811940752128319</v>
      </c>
      <c r="CV626" s="25">
        <v>13.772793571547977</v>
      </c>
      <c r="CW626" s="25">
        <v>1.9602415015158012</v>
      </c>
      <c r="CX626" s="25">
        <v>23.096902085020634</v>
      </c>
      <c r="CY626" s="25">
        <v>17.284180910416556</v>
      </c>
    </row>
    <row r="627" spans="1:103">
      <c r="A627" t="s">
        <v>177</v>
      </c>
      <c r="B627" t="s">
        <v>1090</v>
      </c>
      <c r="C627" t="s">
        <v>164</v>
      </c>
      <c r="D627" t="s">
        <v>165</v>
      </c>
      <c r="E627" t="s">
        <v>959</v>
      </c>
      <c r="F627" t="s">
        <v>184</v>
      </c>
      <c r="G627" t="s">
        <v>241</v>
      </c>
      <c r="H627">
        <v>10.51815</v>
      </c>
      <c r="I627">
        <v>8.4646699999999999</v>
      </c>
      <c r="J627">
        <v>783</v>
      </c>
      <c r="K627" t="s">
        <v>74</v>
      </c>
      <c r="L627" s="18">
        <v>1</v>
      </c>
      <c r="M627" t="s">
        <v>333</v>
      </c>
      <c r="P627" t="s">
        <v>159</v>
      </c>
      <c r="Q627">
        <v>300</v>
      </c>
      <c r="R627">
        <v>2500</v>
      </c>
      <c r="S627" t="s">
        <v>334</v>
      </c>
      <c r="T627">
        <v>2000</v>
      </c>
      <c r="W627">
        <v>2015</v>
      </c>
      <c r="X627">
        <v>1</v>
      </c>
      <c r="Y627" s="19" t="s">
        <v>386</v>
      </c>
      <c r="Z627" s="24">
        <v>5.9</v>
      </c>
      <c r="AA627" s="32">
        <v>0.84465248308885077</v>
      </c>
      <c r="AB627" s="26">
        <v>2.9116290302791975E-2</v>
      </c>
      <c r="AC627" s="25">
        <v>2.2629000000000001</v>
      </c>
      <c r="AD627" s="27">
        <v>56</v>
      </c>
      <c r="AE627" s="27">
        <v>27.200000000000003</v>
      </c>
      <c r="AF627" s="27">
        <v>16.8</v>
      </c>
      <c r="AG627" s="25">
        <v>1.3130083002280839</v>
      </c>
      <c r="AH627" s="25">
        <v>0.18442682808897692</v>
      </c>
      <c r="AI627" s="25">
        <v>0.17267131505401045</v>
      </c>
      <c r="AJ627" s="28">
        <v>4.8324756449170531E-2</v>
      </c>
      <c r="AK627" s="25">
        <v>0</v>
      </c>
      <c r="AL627" s="25">
        <f t="shared" si="52"/>
        <v>1.7184311998202417</v>
      </c>
      <c r="AM627" s="29">
        <v>1.2712103269553665</v>
      </c>
      <c r="AN627" s="29">
        <v>1.6290387995133151</v>
      </c>
      <c r="AO627" s="30">
        <v>8.9590441099493532</v>
      </c>
      <c r="AP627" s="30">
        <v>527.18002302850141</v>
      </c>
      <c r="AQ627" s="31">
        <v>1.6964689524683814</v>
      </c>
      <c r="AR627" s="28">
        <v>2.5177999999999999E-2</v>
      </c>
      <c r="AS627" s="28">
        <v>6.73787</v>
      </c>
      <c r="AT627" t="s">
        <v>155</v>
      </c>
      <c r="AU627">
        <v>1</v>
      </c>
      <c r="AV627" t="s">
        <v>399</v>
      </c>
      <c r="AW627" t="s">
        <v>992</v>
      </c>
      <c r="AX627" t="s">
        <v>1091</v>
      </c>
      <c r="AY627" s="19" t="s">
        <v>386</v>
      </c>
      <c r="AZ627" s="19" t="s">
        <v>386</v>
      </c>
      <c r="BA627" s="22">
        <v>42131</v>
      </c>
      <c r="BB627" t="s">
        <v>400</v>
      </c>
      <c r="BC627" s="15">
        <v>42226</v>
      </c>
      <c r="BD627" t="s">
        <v>161</v>
      </c>
      <c r="BE627">
        <v>30</v>
      </c>
      <c r="BF627">
        <v>20</v>
      </c>
      <c r="BG627">
        <v>2.2400000000000002</v>
      </c>
      <c r="BH627">
        <v>0.48</v>
      </c>
      <c r="BI627">
        <v>0.12</v>
      </c>
      <c r="BJ627">
        <v>9.2999999999999999E-2</v>
      </c>
      <c r="BK627">
        <v>1.2E-2</v>
      </c>
      <c r="BL627">
        <v>0</v>
      </c>
      <c r="BM627" s="86">
        <f t="shared" si="49"/>
        <v>88.571428571428584</v>
      </c>
      <c r="BN627">
        <v>0.112</v>
      </c>
      <c r="BO627">
        <v>14</v>
      </c>
      <c r="BP627">
        <f t="shared" si="54"/>
        <v>555.74229691876747</v>
      </c>
      <c r="BQ627">
        <f t="shared" si="47"/>
        <v>1194.6666666666667</v>
      </c>
      <c r="BR627">
        <f t="shared" si="50"/>
        <v>0.55574229691876742</v>
      </c>
      <c r="BS627">
        <f t="shared" si="50"/>
        <v>1.1946666666666668</v>
      </c>
      <c r="BT627">
        <f t="shared" si="51"/>
        <v>1.7504089635854343</v>
      </c>
      <c r="BU627">
        <v>2.6675900277008311</v>
      </c>
      <c r="BV627">
        <v>0.19555082567656393</v>
      </c>
      <c r="BW627">
        <v>2.1738993126566495</v>
      </c>
      <c r="BX627">
        <v>0.50162887646333332</v>
      </c>
      <c r="BY627">
        <v>0.24527246849039502</v>
      </c>
      <c r="BZ627">
        <v>0.19194680121135838</v>
      </c>
      <c r="CA627">
        <v>7.5534288931179017</v>
      </c>
      <c r="CB627">
        <v>138.63251861639313</v>
      </c>
      <c r="CC627">
        <v>81.41156393167914</v>
      </c>
      <c r="CD627">
        <v>12.6493273119296</v>
      </c>
      <c r="CE627">
        <v>3.6981087681324714</v>
      </c>
      <c r="CF627" s="25">
        <v>0.50333651096282173</v>
      </c>
      <c r="CG627" s="25">
        <v>5.5624404194470935E-2</v>
      </c>
      <c r="CH627" s="25">
        <v>1.4760238332853357</v>
      </c>
      <c r="CI627" s="25">
        <v>0.17232849210177137</v>
      </c>
      <c r="CJ627" s="25">
        <v>0.12149188158061001</v>
      </c>
      <c r="CK627" s="25">
        <v>13.9753999906799</v>
      </c>
      <c r="CL627" s="25">
        <v>29.706011266261392</v>
      </c>
      <c r="CM627" s="25">
        <v>1.9955551105156628</v>
      </c>
      <c r="CN627" s="25">
        <v>186.12464842714652</v>
      </c>
      <c r="CO627" s="25">
        <v>19.15854384217468</v>
      </c>
      <c r="CP627" s="25">
        <v>0.87079731027857843</v>
      </c>
      <c r="CQ627" s="25">
        <v>0.29558117195004802</v>
      </c>
      <c r="CR627" s="25">
        <v>0.33727189096591531</v>
      </c>
      <c r="CS627" s="25">
        <v>8.2179437677903117E-2</v>
      </c>
      <c r="CT627" s="25">
        <v>4.7325319260473737E-2</v>
      </c>
      <c r="CU627" s="25">
        <v>13.923358115431476</v>
      </c>
      <c r="CV627" s="25">
        <v>5.7524562338998111</v>
      </c>
      <c r="CW627" s="25">
        <v>1.0139105683753513</v>
      </c>
      <c r="CX627" s="25">
        <v>38.420679391281432</v>
      </c>
      <c r="CY627" s="25">
        <v>13.644030522861632</v>
      </c>
    </row>
    <row r="628" spans="1:103">
      <c r="A628" t="s">
        <v>177</v>
      </c>
      <c r="B628" t="s">
        <v>1090</v>
      </c>
      <c r="C628" t="s">
        <v>164</v>
      </c>
      <c r="D628" t="s">
        <v>165</v>
      </c>
      <c r="E628" t="s">
        <v>959</v>
      </c>
      <c r="F628" t="s">
        <v>184</v>
      </c>
      <c r="G628" t="s">
        <v>241</v>
      </c>
      <c r="H628">
        <v>10.51815</v>
      </c>
      <c r="I628">
        <v>8.4646699999999999</v>
      </c>
      <c r="J628">
        <v>783</v>
      </c>
      <c r="K628" t="s">
        <v>74</v>
      </c>
      <c r="L628" s="18">
        <v>1</v>
      </c>
      <c r="M628" t="s">
        <v>333</v>
      </c>
      <c r="P628" t="s">
        <v>159</v>
      </c>
      <c r="Q628">
        <v>300</v>
      </c>
      <c r="R628">
        <v>2500</v>
      </c>
      <c r="S628" t="s">
        <v>334</v>
      </c>
      <c r="T628">
        <v>2000</v>
      </c>
      <c r="W628">
        <v>2015</v>
      </c>
      <c r="X628">
        <v>1</v>
      </c>
      <c r="Y628" s="19" t="s">
        <v>386</v>
      </c>
      <c r="Z628" s="24">
        <v>5.9</v>
      </c>
      <c r="AA628" s="32">
        <v>0.84465248308885077</v>
      </c>
      <c r="AB628" s="26">
        <v>2.9116290302791975E-2</v>
      </c>
      <c r="AC628" s="25">
        <v>2.2629000000000001</v>
      </c>
      <c r="AD628" s="27">
        <v>56</v>
      </c>
      <c r="AE628" s="27">
        <v>27.200000000000003</v>
      </c>
      <c r="AF628" s="27">
        <v>16.8</v>
      </c>
      <c r="AG628" s="25">
        <v>1.3130083002280839</v>
      </c>
      <c r="AH628" s="25">
        <v>0.18442682808897692</v>
      </c>
      <c r="AI628" s="25">
        <v>0.17267131505401045</v>
      </c>
      <c r="AJ628" s="28">
        <v>4.8324756449170531E-2</v>
      </c>
      <c r="AK628" s="25">
        <v>0</v>
      </c>
      <c r="AL628" s="25">
        <f t="shared" ref="AL628:AL632" si="62">SUM(AG628:AK628)</f>
        <v>1.7184311998202417</v>
      </c>
      <c r="AM628" s="29">
        <v>1.2712103269553665</v>
      </c>
      <c r="AN628" s="29">
        <v>1.6290387995133151</v>
      </c>
      <c r="AO628" s="30">
        <v>8.9590441099493532</v>
      </c>
      <c r="AP628" s="30">
        <v>527.18002302850141</v>
      </c>
      <c r="AQ628" s="31">
        <v>1.6964689524683814</v>
      </c>
      <c r="AR628" s="28">
        <v>2.5177999999999999E-2</v>
      </c>
      <c r="AS628" s="28">
        <v>6.73787</v>
      </c>
      <c r="AT628" t="s">
        <v>156</v>
      </c>
      <c r="AU628">
        <v>2</v>
      </c>
      <c r="AV628" t="s">
        <v>399</v>
      </c>
      <c r="AW628" t="s">
        <v>992</v>
      </c>
      <c r="AX628" t="s">
        <v>1091</v>
      </c>
      <c r="AY628" s="19" t="s">
        <v>386</v>
      </c>
      <c r="AZ628" s="19" t="s">
        <v>386</v>
      </c>
      <c r="BA628" s="22">
        <v>42131</v>
      </c>
      <c r="BB628" t="s">
        <v>400</v>
      </c>
      <c r="BC628" s="15">
        <v>42226</v>
      </c>
      <c r="BD628" t="s">
        <v>161</v>
      </c>
      <c r="BE628">
        <v>48</v>
      </c>
      <c r="BF628">
        <v>26</v>
      </c>
      <c r="BG628">
        <v>4</v>
      </c>
      <c r="BH628">
        <v>0.88</v>
      </c>
      <c r="BI628">
        <v>0.14000000000000001</v>
      </c>
      <c r="BJ628">
        <v>8.5000000000000006E-2</v>
      </c>
      <c r="BK628">
        <v>1.0999999999999999E-2</v>
      </c>
      <c r="BL628">
        <v>4.3</v>
      </c>
      <c r="BM628" s="86">
        <f t="shared" si="49"/>
        <v>88.541666666666671</v>
      </c>
      <c r="BN628">
        <v>0.11</v>
      </c>
      <c r="BO628">
        <v>17</v>
      </c>
      <c r="BP628">
        <f t="shared" si="54"/>
        <v>974.7222222222224</v>
      </c>
      <c r="BQ628">
        <f t="shared" si="47"/>
        <v>2133.333333333333</v>
      </c>
      <c r="BR628">
        <f t="shared" si="50"/>
        <v>0.97472222222222238</v>
      </c>
      <c r="BS628">
        <f t="shared" si="50"/>
        <v>2.1333333333333329</v>
      </c>
      <c r="BT628">
        <f t="shared" si="51"/>
        <v>3.1080555555555551</v>
      </c>
      <c r="BU628">
        <v>0.81563981042654032</v>
      </c>
      <c r="BV628">
        <v>0.18288363375418892</v>
      </c>
      <c r="BW628">
        <v>1.9363413778436029</v>
      </c>
      <c r="BX628">
        <v>0.27297329629512224</v>
      </c>
      <c r="BY628">
        <v>0.12557389116707696</v>
      </c>
      <c r="BZ628">
        <v>8.2522550954455265E-2</v>
      </c>
      <c r="CA628">
        <v>2.2467308157463082</v>
      </c>
      <c r="CB628">
        <v>79.550875975091785</v>
      </c>
      <c r="CC628">
        <v>19.291793452872355</v>
      </c>
      <c r="CD628">
        <v>7.9713869190301834</v>
      </c>
      <c r="CE628">
        <v>3.4777985534568332</v>
      </c>
      <c r="CF628" s="25">
        <v>0.31574257425742575</v>
      </c>
      <c r="CG628" s="25">
        <v>6.2178217821782171E-2</v>
      </c>
      <c r="CH628" s="25">
        <v>1.2943776499662352</v>
      </c>
      <c r="CI628" s="25">
        <v>0.11914208210766844</v>
      </c>
      <c r="CJ628" s="25">
        <v>6.3350366531378752E-2</v>
      </c>
      <c r="CK628" s="25">
        <v>21.182274549767925</v>
      </c>
      <c r="CL628" s="25">
        <v>37.038065133461771</v>
      </c>
      <c r="CM628" s="25">
        <v>1.9857296299124345</v>
      </c>
      <c r="CN628" s="25">
        <v>92.091512050469007</v>
      </c>
      <c r="CO628" s="25">
        <v>4.7431343758664504</v>
      </c>
      <c r="CP628" s="25">
        <v>0.69339622641509446</v>
      </c>
      <c r="CQ628" s="25">
        <v>0.3328773584905661</v>
      </c>
      <c r="CR628" s="25">
        <v>0.27324258154725423</v>
      </c>
      <c r="CS628" s="25">
        <v>0.16894241592857154</v>
      </c>
      <c r="CT628" s="25">
        <v>5.5045951409884074E-2</v>
      </c>
      <c r="CU628" s="25">
        <v>12.981272329952468</v>
      </c>
      <c r="CV628" s="25">
        <v>9.6577644833067566</v>
      </c>
      <c r="CW628" s="25">
        <v>1.0070365984202643</v>
      </c>
      <c r="CX628" s="25">
        <v>61.197877585802566</v>
      </c>
      <c r="CY628" s="25">
        <v>15.306188658966047</v>
      </c>
    </row>
    <row r="629" spans="1:103">
      <c r="A629" t="s">
        <v>177</v>
      </c>
      <c r="B629" t="s">
        <v>1090</v>
      </c>
      <c r="C629" t="s">
        <v>164</v>
      </c>
      <c r="D629" t="s">
        <v>165</v>
      </c>
      <c r="E629" t="s">
        <v>959</v>
      </c>
      <c r="F629" t="s">
        <v>184</v>
      </c>
      <c r="G629" t="s">
        <v>241</v>
      </c>
      <c r="H629">
        <v>10.51815</v>
      </c>
      <c r="I629">
        <v>8.4646699999999999</v>
      </c>
      <c r="J629">
        <v>783</v>
      </c>
      <c r="K629" t="s">
        <v>74</v>
      </c>
      <c r="L629" s="18">
        <v>1</v>
      </c>
      <c r="M629" t="s">
        <v>333</v>
      </c>
      <c r="P629" t="s">
        <v>159</v>
      </c>
      <c r="Q629">
        <v>300</v>
      </c>
      <c r="R629">
        <v>2500</v>
      </c>
      <c r="S629" t="s">
        <v>334</v>
      </c>
      <c r="T629">
        <v>2000</v>
      </c>
      <c r="W629">
        <v>2015</v>
      </c>
      <c r="X629">
        <v>1</v>
      </c>
      <c r="Y629" s="19" t="s">
        <v>386</v>
      </c>
      <c r="Z629" s="24">
        <v>5.9</v>
      </c>
      <c r="AA629" s="32">
        <v>0.84465248308885077</v>
      </c>
      <c r="AB629" s="26">
        <v>2.9116290302791975E-2</v>
      </c>
      <c r="AC629" s="25">
        <v>2.2629000000000001</v>
      </c>
      <c r="AD629" s="27">
        <v>56</v>
      </c>
      <c r="AE629" s="27">
        <v>27.200000000000003</v>
      </c>
      <c r="AF629" s="27">
        <v>16.8</v>
      </c>
      <c r="AG629" s="25">
        <v>1.3130083002280839</v>
      </c>
      <c r="AH629" s="25">
        <v>0.18442682808897692</v>
      </c>
      <c r="AI629" s="25">
        <v>0.17267131505401045</v>
      </c>
      <c r="AJ629" s="28">
        <v>4.8324756449170531E-2</v>
      </c>
      <c r="AK629" s="25">
        <v>0</v>
      </c>
      <c r="AL629" s="25">
        <f t="shared" si="62"/>
        <v>1.7184311998202417</v>
      </c>
      <c r="AM629" s="29">
        <v>1.2712103269553665</v>
      </c>
      <c r="AN629" s="29">
        <v>1.6290387995133151</v>
      </c>
      <c r="AO629" s="30">
        <v>8.9590441099493532</v>
      </c>
      <c r="AP629" s="30">
        <v>527.18002302850141</v>
      </c>
      <c r="AQ629" s="31">
        <v>1.6964689524683814</v>
      </c>
      <c r="AR629" s="28">
        <v>2.5177999999999999E-2</v>
      </c>
      <c r="AS629" s="28">
        <v>6.73787</v>
      </c>
      <c r="AT629" t="s">
        <v>157</v>
      </c>
      <c r="AU629">
        <v>3</v>
      </c>
      <c r="AV629" t="s">
        <v>399</v>
      </c>
      <c r="AW629" t="s">
        <v>992</v>
      </c>
      <c r="AX629" t="s">
        <v>1091</v>
      </c>
      <c r="AY629" s="19" t="s">
        <v>386</v>
      </c>
      <c r="AZ629" s="19" t="s">
        <v>386</v>
      </c>
      <c r="BA629" s="22">
        <v>42131</v>
      </c>
      <c r="BB629" t="s">
        <v>400</v>
      </c>
      <c r="BC629" s="15">
        <v>42226</v>
      </c>
      <c r="BD629" t="s">
        <v>161</v>
      </c>
      <c r="BE629">
        <v>38</v>
      </c>
      <c r="BF629">
        <v>18</v>
      </c>
      <c r="BG629">
        <v>3.86</v>
      </c>
      <c r="BH629">
        <v>0.72</v>
      </c>
      <c r="BI629">
        <v>0.24</v>
      </c>
      <c r="BJ629">
        <v>0.113</v>
      </c>
      <c r="BK629">
        <v>2.1000000000000001E-2</v>
      </c>
      <c r="BL629">
        <v>5.5</v>
      </c>
      <c r="BM629" s="86">
        <f t="shared" si="49"/>
        <v>84.328358208955223</v>
      </c>
      <c r="BN629">
        <v>0.21</v>
      </c>
      <c r="BO629">
        <v>16</v>
      </c>
      <c r="BP629">
        <f t="shared" si="54"/>
        <v>750.02633889376659</v>
      </c>
      <c r="BQ629">
        <f t="shared" si="47"/>
        <v>2058.6666666666665</v>
      </c>
      <c r="BR629">
        <f t="shared" si="50"/>
        <v>0.75002633889376658</v>
      </c>
      <c r="BS629">
        <f t="shared" si="50"/>
        <v>2.0586666666666664</v>
      </c>
      <c r="BT629">
        <f t="shared" si="51"/>
        <v>2.8086930055604329</v>
      </c>
      <c r="BU629">
        <v>2.2538759689922481</v>
      </c>
      <c r="BV629">
        <v>0.16668936926290887</v>
      </c>
      <c r="BW629">
        <v>2.6167087028873044</v>
      </c>
      <c r="BX629">
        <v>0.36448042512698275</v>
      </c>
      <c r="BY629">
        <v>0.18328475948030637</v>
      </c>
      <c r="BZ629">
        <v>0.12097324145004211</v>
      </c>
      <c r="CA629">
        <v>5.3120902681037556</v>
      </c>
      <c r="CB629">
        <v>95.093516327738982</v>
      </c>
      <c r="CC629">
        <v>54.215672227877505</v>
      </c>
      <c r="CD629">
        <v>12.46078881178507</v>
      </c>
      <c r="CE629">
        <v>3.6580678861623892</v>
      </c>
      <c r="CF629" s="25">
        <v>0.6875</v>
      </c>
      <c r="CG629" s="25">
        <v>5.0946969696969706E-2</v>
      </c>
      <c r="CH629" s="25">
        <v>1.3457754671405093</v>
      </c>
      <c r="CI629" s="25">
        <v>0.1003422430545404</v>
      </c>
      <c r="CJ629" s="25">
        <v>5.1444860273882752E-2</v>
      </c>
      <c r="CK629" s="25">
        <v>23.548408763822433</v>
      </c>
      <c r="CL629" s="25">
        <v>21.802774102371743</v>
      </c>
      <c r="CM629" s="25">
        <v>1.0147853217651372</v>
      </c>
      <c r="CN629" s="25">
        <v>136.7168411261386</v>
      </c>
      <c r="CO629" s="25">
        <v>8.5733389297634606</v>
      </c>
      <c r="CP629" s="25">
        <v>0.97269303201506596</v>
      </c>
      <c r="CQ629" s="25">
        <v>0.25522598870056501</v>
      </c>
      <c r="CR629" s="25">
        <v>0.27988389429319444</v>
      </c>
      <c r="CS629" s="25">
        <v>0.17304865520461321</v>
      </c>
      <c r="CT629" s="25">
        <v>5.2240222221880815E-2</v>
      </c>
      <c r="CU629" s="25">
        <v>8.1157651562360638</v>
      </c>
      <c r="CV629" s="25">
        <v>5.8523252657383491</v>
      </c>
      <c r="CW629" s="25">
        <v>1.982605367852539</v>
      </c>
      <c r="CX629" s="25">
        <v>15.498095259851675</v>
      </c>
      <c r="CY629" s="25">
        <v>12.984445551662157</v>
      </c>
    </row>
    <row r="630" spans="1:103">
      <c r="A630" t="s">
        <v>177</v>
      </c>
      <c r="B630" t="s">
        <v>1090</v>
      </c>
      <c r="C630" t="s">
        <v>164</v>
      </c>
      <c r="D630" t="s">
        <v>165</v>
      </c>
      <c r="E630" t="s">
        <v>959</v>
      </c>
      <c r="F630" t="s">
        <v>184</v>
      </c>
      <c r="G630" t="s">
        <v>241</v>
      </c>
      <c r="H630">
        <v>10.51815</v>
      </c>
      <c r="I630">
        <v>8.4646699999999999</v>
      </c>
      <c r="J630">
        <v>783</v>
      </c>
      <c r="K630" t="s">
        <v>74</v>
      </c>
      <c r="L630" s="18">
        <v>1</v>
      </c>
      <c r="M630" t="s">
        <v>333</v>
      </c>
      <c r="P630" t="s">
        <v>159</v>
      </c>
      <c r="Q630">
        <v>300</v>
      </c>
      <c r="R630">
        <v>2500</v>
      </c>
      <c r="S630" t="s">
        <v>334</v>
      </c>
      <c r="T630">
        <v>2000</v>
      </c>
      <c r="W630">
        <v>2015</v>
      </c>
      <c r="X630">
        <v>1</v>
      </c>
      <c r="Y630" s="19" t="s">
        <v>386</v>
      </c>
      <c r="Z630" s="24">
        <v>5.9</v>
      </c>
      <c r="AA630" s="32">
        <v>0.84465248308885077</v>
      </c>
      <c r="AB630" s="26">
        <v>2.9116290302791975E-2</v>
      </c>
      <c r="AC630" s="25">
        <v>2.2629000000000001</v>
      </c>
      <c r="AD630" s="27">
        <v>56</v>
      </c>
      <c r="AE630" s="27">
        <v>27.200000000000003</v>
      </c>
      <c r="AF630" s="27">
        <v>16.8</v>
      </c>
      <c r="AG630" s="25">
        <v>1.3130083002280839</v>
      </c>
      <c r="AH630" s="25">
        <v>0.18442682808897692</v>
      </c>
      <c r="AI630" s="25">
        <v>0.17267131505401045</v>
      </c>
      <c r="AJ630" s="28">
        <v>4.8324756449170531E-2</v>
      </c>
      <c r="AK630" s="25">
        <v>0</v>
      </c>
      <c r="AL630" s="25">
        <f t="shared" si="62"/>
        <v>1.7184311998202417</v>
      </c>
      <c r="AM630" s="29">
        <v>1.2712103269553665</v>
      </c>
      <c r="AN630" s="29">
        <v>1.6290387995133151</v>
      </c>
      <c r="AO630" s="30">
        <v>8.9590441099493532</v>
      </c>
      <c r="AP630" s="30">
        <v>527.18002302850141</v>
      </c>
      <c r="AQ630" s="31">
        <v>1.6964689524683814</v>
      </c>
      <c r="AR630" s="28">
        <v>2.5177999999999999E-2</v>
      </c>
      <c r="AS630" s="28">
        <v>6.73787</v>
      </c>
      <c r="AT630" t="s">
        <v>158</v>
      </c>
      <c r="AU630">
        <v>4</v>
      </c>
      <c r="AV630" t="s">
        <v>399</v>
      </c>
      <c r="AW630" t="s">
        <v>992</v>
      </c>
      <c r="AX630" t="s">
        <v>1091</v>
      </c>
      <c r="AY630" s="19" t="s">
        <v>386</v>
      </c>
      <c r="AZ630" s="19" t="s">
        <v>386</v>
      </c>
      <c r="BA630" s="22">
        <v>42131</v>
      </c>
      <c r="BB630" t="s">
        <v>400</v>
      </c>
      <c r="BC630" s="15">
        <v>42226</v>
      </c>
      <c r="BD630" t="s">
        <v>161</v>
      </c>
      <c r="BE630">
        <v>39</v>
      </c>
      <c r="BF630">
        <v>35</v>
      </c>
      <c r="BG630">
        <v>7.86</v>
      </c>
      <c r="BH630">
        <v>4.12</v>
      </c>
      <c r="BI630">
        <v>0.96</v>
      </c>
      <c r="BJ630">
        <v>0.19700000000000001</v>
      </c>
      <c r="BK630">
        <v>0.03</v>
      </c>
      <c r="BL630">
        <v>10.199999999999999</v>
      </c>
      <c r="BM630" s="86">
        <f t="shared" si="49"/>
        <v>86.784140969162991</v>
      </c>
      <c r="BN630">
        <v>0.223</v>
      </c>
      <c r="BO630">
        <v>20</v>
      </c>
      <c r="BP630">
        <f t="shared" si="54"/>
        <v>4197.1306325760843</v>
      </c>
      <c r="BQ630">
        <f t="shared" si="47"/>
        <v>4192</v>
      </c>
      <c r="BR630">
        <f t="shared" si="50"/>
        <v>4.1971306325760844</v>
      </c>
      <c r="BS630">
        <f t="shared" si="50"/>
        <v>4.1920000000000002</v>
      </c>
      <c r="BT630">
        <f t="shared" si="51"/>
        <v>8.3891306325760837</v>
      </c>
      <c r="BU630">
        <v>1.5509345794392524</v>
      </c>
      <c r="BV630">
        <v>0.2152950625944916</v>
      </c>
      <c r="BW630">
        <v>2.2230507949067428</v>
      </c>
      <c r="BX630">
        <v>0.37118367613124825</v>
      </c>
      <c r="BY630">
        <v>0.14842761959909845</v>
      </c>
      <c r="BZ630">
        <v>0.10362632431882576</v>
      </c>
      <c r="CA630">
        <v>4.3510200421703216</v>
      </c>
      <c r="CB630">
        <v>215.43082784278133</v>
      </c>
      <c r="CC630">
        <v>63.557611292106216</v>
      </c>
      <c r="CD630">
        <v>9.3090245909991793</v>
      </c>
      <c r="CE630">
        <v>3.1628623560097346</v>
      </c>
      <c r="CF630" s="25">
        <v>0.34182083739045771</v>
      </c>
      <c r="CG630" s="25">
        <v>3.1747809152872446E-2</v>
      </c>
      <c r="CH630" s="25">
        <v>1.1637404568800596</v>
      </c>
      <c r="CI630" s="25">
        <v>0.1849486914430398</v>
      </c>
      <c r="CJ630" s="25">
        <v>7.452859574854534E-2</v>
      </c>
      <c r="CK630" s="25">
        <v>19.850739606660117</v>
      </c>
      <c r="CL630" s="25">
        <v>32.590127204583418</v>
      </c>
      <c r="CM630" s="25">
        <v>1.9436225919769421</v>
      </c>
      <c r="CN630" s="25">
        <v>90.138728180483156</v>
      </c>
      <c r="CO630" s="25">
        <v>4.642557068619162</v>
      </c>
      <c r="CP630" s="25">
        <v>1.0785163776493256</v>
      </c>
      <c r="CQ630" s="25">
        <v>0.35284200385356457</v>
      </c>
      <c r="CR630" s="25">
        <v>0.24985994907486678</v>
      </c>
      <c r="CS630" s="25">
        <v>8.282556593483012E-2</v>
      </c>
      <c r="CT630" s="25">
        <v>5.0395242912342153E-2</v>
      </c>
      <c r="CU630" s="25">
        <v>12.313811343887613</v>
      </c>
      <c r="CV630" s="25">
        <v>9.8001393896945714</v>
      </c>
      <c r="CW630" s="25">
        <v>2.9067278810167849</v>
      </c>
      <c r="CX630" s="25">
        <v>23.142301401158267</v>
      </c>
      <c r="CY630" s="25">
        <v>11.091379719692096</v>
      </c>
    </row>
    <row r="631" spans="1:103">
      <c r="A631" t="s">
        <v>177</v>
      </c>
      <c r="B631" t="s">
        <v>1090</v>
      </c>
      <c r="C631" t="s">
        <v>164</v>
      </c>
      <c r="D631" t="s">
        <v>165</v>
      </c>
      <c r="E631" t="s">
        <v>959</v>
      </c>
      <c r="F631" t="s">
        <v>184</v>
      </c>
      <c r="G631" t="s">
        <v>241</v>
      </c>
      <c r="H631">
        <v>10.51815</v>
      </c>
      <c r="I631">
        <v>8.4646699999999999</v>
      </c>
      <c r="J631">
        <v>783</v>
      </c>
      <c r="K631" t="s">
        <v>74</v>
      </c>
      <c r="L631" s="18">
        <v>1</v>
      </c>
      <c r="M631" t="s">
        <v>333</v>
      </c>
      <c r="P631" t="s">
        <v>159</v>
      </c>
      <c r="Q631">
        <v>300</v>
      </c>
      <c r="R631">
        <v>2500</v>
      </c>
      <c r="S631" t="s">
        <v>334</v>
      </c>
      <c r="T631">
        <v>2000</v>
      </c>
      <c r="W631">
        <v>2015</v>
      </c>
      <c r="X631">
        <v>1</v>
      </c>
      <c r="Y631" s="19" t="s">
        <v>386</v>
      </c>
      <c r="Z631" s="24">
        <v>5.9</v>
      </c>
      <c r="AA631" s="32">
        <v>0.84465248308885077</v>
      </c>
      <c r="AB631" s="26">
        <v>2.9116290302791975E-2</v>
      </c>
      <c r="AC631" s="25">
        <v>2.2629000000000001</v>
      </c>
      <c r="AD631" s="27">
        <v>56</v>
      </c>
      <c r="AE631" s="27">
        <v>27.200000000000003</v>
      </c>
      <c r="AF631" s="27">
        <v>16.8</v>
      </c>
      <c r="AG631" s="25">
        <v>1.3130083002280839</v>
      </c>
      <c r="AH631" s="25">
        <v>0.18442682808897692</v>
      </c>
      <c r="AI631" s="25">
        <v>0.17267131505401045</v>
      </c>
      <c r="AJ631" s="28">
        <v>4.8324756449170531E-2</v>
      </c>
      <c r="AK631" s="25">
        <v>0</v>
      </c>
      <c r="AL631" s="25">
        <f t="shared" si="62"/>
        <v>1.7184311998202417</v>
      </c>
      <c r="AM631" s="29">
        <v>1.2712103269553665</v>
      </c>
      <c r="AN631" s="29">
        <v>1.6290387995133151</v>
      </c>
      <c r="AO631" s="30">
        <v>8.9590441099493532</v>
      </c>
      <c r="AP631" s="30">
        <v>527.18002302850141</v>
      </c>
      <c r="AQ631" s="31">
        <v>1.6964689524683814</v>
      </c>
      <c r="AR631" s="28">
        <v>2.5177999999999999E-2</v>
      </c>
      <c r="AS631" s="28">
        <v>6.73787</v>
      </c>
      <c r="AT631" t="s">
        <v>159</v>
      </c>
      <c r="AU631">
        <v>5</v>
      </c>
      <c r="AV631" t="s">
        <v>399</v>
      </c>
      <c r="AW631" t="s">
        <v>992</v>
      </c>
      <c r="AX631" t="s">
        <v>1091</v>
      </c>
      <c r="AY631" s="19" t="s">
        <v>386</v>
      </c>
      <c r="AZ631" s="19" t="s">
        <v>386</v>
      </c>
      <c r="BA631" s="22">
        <v>42131</v>
      </c>
      <c r="BB631" t="s">
        <v>400</v>
      </c>
      <c r="BC631" s="15">
        <v>42226</v>
      </c>
      <c r="BD631" t="s">
        <v>161</v>
      </c>
      <c r="BE631">
        <v>29</v>
      </c>
      <c r="BF631">
        <v>28</v>
      </c>
      <c r="BG631">
        <v>6.1</v>
      </c>
      <c r="BH631">
        <v>3.18</v>
      </c>
      <c r="BI631">
        <v>0.44</v>
      </c>
      <c r="BJ631">
        <v>0.21099999999999999</v>
      </c>
      <c r="BK631">
        <v>3.1E-2</v>
      </c>
      <c r="BL631">
        <v>10</v>
      </c>
      <c r="BM631" s="86">
        <f t="shared" si="49"/>
        <v>87.190082644628092</v>
      </c>
      <c r="BN631">
        <v>0.113</v>
      </c>
      <c r="BO631">
        <v>21</v>
      </c>
      <c r="BP631">
        <f t="shared" si="54"/>
        <v>3261.9348565872629</v>
      </c>
      <c r="BQ631">
        <f t="shared" si="47"/>
        <v>3253.333333333333</v>
      </c>
      <c r="BR631">
        <f t="shared" si="50"/>
        <v>3.261934856587263</v>
      </c>
      <c r="BS631">
        <f t="shared" si="50"/>
        <v>3.253333333333333</v>
      </c>
      <c r="BT631">
        <f t="shared" si="51"/>
        <v>6.5152681899205955</v>
      </c>
      <c r="BU631">
        <v>1.6037735849056605</v>
      </c>
      <c r="BV631">
        <v>0.23733818486645469</v>
      </c>
      <c r="BW631">
        <v>2.2913141603437142</v>
      </c>
      <c r="BX631">
        <v>0.40604493126253266</v>
      </c>
      <c r="BY631">
        <v>0.1116758040334391</v>
      </c>
      <c r="BZ631">
        <v>0.10360426810465535</v>
      </c>
      <c r="CA631">
        <v>4.194175126143624</v>
      </c>
      <c r="CB631">
        <v>119.84399919449677</v>
      </c>
      <c r="CC631">
        <v>34.289052438965783</v>
      </c>
      <c r="CD631">
        <v>9.3568988642015647</v>
      </c>
      <c r="CE631">
        <v>3.3588260106134902</v>
      </c>
      <c r="CF631" s="25">
        <v>0.42926356589147285</v>
      </c>
      <c r="CG631" s="25">
        <v>2.6366279069767445E-2</v>
      </c>
      <c r="CH631" s="25">
        <v>1.8392893198887597</v>
      </c>
      <c r="CI631" s="25">
        <v>0.15341499303818792</v>
      </c>
      <c r="CJ631" s="25">
        <v>7.4251790255812508E-2</v>
      </c>
      <c r="CK631" s="25">
        <v>20.201218579607524</v>
      </c>
      <c r="CL631" s="25">
        <v>18.311250693893523</v>
      </c>
      <c r="CM631" s="25">
        <v>1.9779386357783986</v>
      </c>
      <c r="CN631" s="25">
        <v>138.05785967568386</v>
      </c>
      <c r="CO631" s="25">
        <v>16.42766092356355</v>
      </c>
      <c r="CP631" s="25"/>
      <c r="CQ631" s="25"/>
      <c r="CR631" s="25"/>
      <c r="CS631" s="25"/>
      <c r="CT631" s="25"/>
      <c r="CU631" s="25"/>
      <c r="CV631" s="25"/>
      <c r="CW631" s="25"/>
      <c r="CX631" s="25"/>
      <c r="CY631" s="25"/>
    </row>
    <row r="632" spans="1:103">
      <c r="A632" t="s">
        <v>177</v>
      </c>
      <c r="B632" t="s">
        <v>1090</v>
      </c>
      <c r="C632" t="s">
        <v>164</v>
      </c>
      <c r="D632" t="s">
        <v>165</v>
      </c>
      <c r="E632" t="s">
        <v>959</v>
      </c>
      <c r="F632" t="s">
        <v>184</v>
      </c>
      <c r="G632" t="s">
        <v>241</v>
      </c>
      <c r="H632">
        <v>10.51815</v>
      </c>
      <c r="I632">
        <v>8.4646699999999999</v>
      </c>
      <c r="J632">
        <v>783</v>
      </c>
      <c r="K632" t="s">
        <v>74</v>
      </c>
      <c r="L632" s="18">
        <v>1</v>
      </c>
      <c r="M632" t="s">
        <v>333</v>
      </c>
      <c r="P632" t="s">
        <v>159</v>
      </c>
      <c r="Q632">
        <v>300</v>
      </c>
      <c r="R632">
        <v>2500</v>
      </c>
      <c r="S632" t="s">
        <v>334</v>
      </c>
      <c r="T632">
        <v>2000</v>
      </c>
      <c r="W632">
        <v>2015</v>
      </c>
      <c r="X632">
        <v>1</v>
      </c>
      <c r="Y632" s="19" t="s">
        <v>386</v>
      </c>
      <c r="Z632" s="24">
        <v>5.9</v>
      </c>
      <c r="AA632" s="32">
        <v>0.84465248308885077</v>
      </c>
      <c r="AB632" s="26">
        <v>2.9116290302791975E-2</v>
      </c>
      <c r="AC632" s="25">
        <v>2.2629000000000001</v>
      </c>
      <c r="AD632" s="27">
        <v>56</v>
      </c>
      <c r="AE632" s="27">
        <v>27.200000000000003</v>
      </c>
      <c r="AF632" s="27">
        <v>16.8</v>
      </c>
      <c r="AG632" s="25">
        <v>1.3130083002280839</v>
      </c>
      <c r="AH632" s="25">
        <v>0.18442682808897692</v>
      </c>
      <c r="AI632" s="25">
        <v>0.17267131505401045</v>
      </c>
      <c r="AJ632" s="28">
        <v>4.8324756449170531E-2</v>
      </c>
      <c r="AK632" s="25">
        <v>0</v>
      </c>
      <c r="AL632" s="25">
        <f t="shared" si="62"/>
        <v>1.7184311998202417</v>
      </c>
      <c r="AM632" s="29">
        <v>1.2712103269553665</v>
      </c>
      <c r="AN632" s="29">
        <v>1.6290387995133151</v>
      </c>
      <c r="AO632" s="30">
        <v>8.9590441099493532</v>
      </c>
      <c r="AP632" s="30">
        <v>527.18002302850141</v>
      </c>
      <c r="AQ632" s="31">
        <v>1.6964689524683814</v>
      </c>
      <c r="AR632" s="28">
        <v>2.5177999999999999E-2</v>
      </c>
      <c r="AS632" s="28">
        <v>6.73787</v>
      </c>
      <c r="AT632" t="s">
        <v>160</v>
      </c>
      <c r="AU632">
        <v>6</v>
      </c>
      <c r="AV632" t="s">
        <v>399</v>
      </c>
      <c r="AW632" t="s">
        <v>992</v>
      </c>
      <c r="AX632" t="s">
        <v>1091</v>
      </c>
      <c r="AY632" s="19" t="s">
        <v>386</v>
      </c>
      <c r="AZ632" s="19" t="s">
        <v>386</v>
      </c>
      <c r="BA632" s="22">
        <v>42131</v>
      </c>
      <c r="BB632" t="s">
        <v>400</v>
      </c>
      <c r="BC632" s="15">
        <v>42226</v>
      </c>
      <c r="BD632" t="s">
        <v>161</v>
      </c>
      <c r="BE632">
        <v>41</v>
      </c>
      <c r="BF632">
        <v>39</v>
      </c>
      <c r="BG632">
        <v>6.46</v>
      </c>
      <c r="BH632">
        <v>2.98</v>
      </c>
      <c r="BI632">
        <v>0.38</v>
      </c>
      <c r="BJ632">
        <v>0.437</v>
      </c>
      <c r="BK632">
        <v>6.0999999999999999E-2</v>
      </c>
      <c r="BL632">
        <v>10.1</v>
      </c>
      <c r="BM632" s="86">
        <f t="shared" si="49"/>
        <v>87.751004016064257</v>
      </c>
      <c r="BN632">
        <v>0.21099999999999999</v>
      </c>
      <c r="BO632">
        <v>22</v>
      </c>
      <c r="BP632">
        <f t="shared" si="54"/>
        <v>3073.028689923091</v>
      </c>
      <c r="BQ632">
        <f t="shared" si="47"/>
        <v>3445.333333333333</v>
      </c>
      <c r="BR632">
        <f t="shared" si="50"/>
        <v>3.073028689923091</v>
      </c>
      <c r="BS632">
        <f t="shared" si="50"/>
        <v>3.4453333333333331</v>
      </c>
      <c r="BT632">
        <f t="shared" si="51"/>
        <v>6.5183620232564241</v>
      </c>
      <c r="BU632">
        <v>1.8153021442495128</v>
      </c>
      <c r="BV632">
        <v>0.25978201875790691</v>
      </c>
      <c r="BW632">
        <v>2.2860220055347122</v>
      </c>
      <c r="BX632">
        <v>0.55747929280538877</v>
      </c>
      <c r="BY632">
        <v>0.24252869799610938</v>
      </c>
      <c r="BZ632">
        <v>0.14622415903218031</v>
      </c>
      <c r="CA632">
        <v>4.7316813444505099</v>
      </c>
      <c r="CB632">
        <v>104.0323655567843</v>
      </c>
      <c r="CC632">
        <v>61.151002528229952</v>
      </c>
      <c r="CD632">
        <v>9.6233871486988907</v>
      </c>
      <c r="CE632">
        <v>17.079890367871723</v>
      </c>
      <c r="CF632" s="25">
        <v>0.32889641819941912</v>
      </c>
      <c r="CG632" s="25">
        <v>7.1200387221684425E-2</v>
      </c>
      <c r="CH632" s="25">
        <v>1.4694798852559918</v>
      </c>
      <c r="CI632" s="25">
        <v>0.24158922867343255</v>
      </c>
      <c r="CJ632" s="25">
        <v>9.5373591995444221E-2</v>
      </c>
      <c r="CK632" s="25">
        <v>17.571314855861097</v>
      </c>
      <c r="CL632" s="25">
        <v>18.392433578743294</v>
      </c>
      <c r="CM632" s="25">
        <v>1.0292822549332106</v>
      </c>
      <c r="CN632" s="25">
        <v>92.136877327341153</v>
      </c>
      <c r="CO632" s="25">
        <v>10.005484717220531</v>
      </c>
      <c r="CP632" s="25">
        <v>1.1579466929911155</v>
      </c>
      <c r="CQ632" s="25">
        <v>0.13524185587364265</v>
      </c>
      <c r="CR632" s="25">
        <v>0.28208729013081268</v>
      </c>
      <c r="CS632" s="25">
        <v>0.1673218651762591</v>
      </c>
      <c r="CT632" s="25">
        <v>6.6829714841160806E-2</v>
      </c>
      <c r="CU632" s="25">
        <v>7.016889409868921</v>
      </c>
      <c r="CV632" s="25">
        <v>9.5651240566083704</v>
      </c>
      <c r="CW632" s="25">
        <v>0.99737677493421861</v>
      </c>
      <c r="CX632" s="25">
        <v>14.985208654129966</v>
      </c>
      <c r="CY632" s="25">
        <v>11.689364959814061</v>
      </c>
    </row>
    <row r="633" spans="1:103">
      <c r="A633" t="s">
        <v>177</v>
      </c>
      <c r="B633" t="s">
        <v>1090</v>
      </c>
      <c r="C633" t="s">
        <v>166</v>
      </c>
      <c r="D633" t="s">
        <v>167</v>
      </c>
      <c r="E633" t="s">
        <v>959</v>
      </c>
      <c r="F633" t="s">
        <v>167</v>
      </c>
      <c r="G633" t="s">
        <v>242</v>
      </c>
      <c r="H633">
        <v>10.73025</v>
      </c>
      <c r="I633">
        <v>8.5773499999999991</v>
      </c>
      <c r="J633">
        <v>748</v>
      </c>
      <c r="K633" t="s">
        <v>75</v>
      </c>
      <c r="L633" s="18">
        <v>0.5</v>
      </c>
      <c r="M633" t="s">
        <v>326</v>
      </c>
      <c r="N633" t="s">
        <v>331</v>
      </c>
      <c r="O633">
        <v>1000</v>
      </c>
      <c r="P633" t="s">
        <v>159</v>
      </c>
      <c r="Q633">
        <v>75</v>
      </c>
      <c r="R633">
        <v>700</v>
      </c>
      <c r="W633">
        <v>2015</v>
      </c>
      <c r="X633">
        <v>1</v>
      </c>
      <c r="Y633" s="19" t="s">
        <v>387</v>
      </c>
      <c r="Z633" s="24">
        <v>6.2</v>
      </c>
      <c r="AA633" s="32">
        <v>1.0795516169876698</v>
      </c>
      <c r="AB633" s="26">
        <v>4.8239578736209605E-2</v>
      </c>
      <c r="AC633" s="25">
        <v>2.6724600000000001</v>
      </c>
      <c r="AD633" s="27">
        <v>32.400000000000006</v>
      </c>
      <c r="AE633" s="27">
        <v>26</v>
      </c>
      <c r="AF633" s="27">
        <v>41.6</v>
      </c>
      <c r="AG633" s="25">
        <v>4.1246686620578927</v>
      </c>
      <c r="AH633" s="25">
        <v>0.56986640107926245</v>
      </c>
      <c r="AI633" s="25">
        <v>0.16503849118530364</v>
      </c>
      <c r="AJ633" s="28">
        <v>6.8887241473511204E-2</v>
      </c>
      <c r="AK633" s="25">
        <v>0</v>
      </c>
      <c r="AL633" s="25">
        <f t="shared" si="52"/>
        <v>4.9284607957959707</v>
      </c>
      <c r="AM633" s="29">
        <v>14.694954537712206</v>
      </c>
      <c r="AN633" s="29">
        <v>2.5010139245640111</v>
      </c>
      <c r="AO633" s="30">
        <v>8.9590441099493532</v>
      </c>
      <c r="AP633" s="30">
        <v>91.39352868671601</v>
      </c>
      <c r="AQ633" s="31">
        <v>1.5834921208172397</v>
      </c>
      <c r="AR633" s="28">
        <v>5.6283E-2</v>
      </c>
      <c r="AS633" s="28">
        <v>9.0143599999999999</v>
      </c>
      <c r="AT633" t="s">
        <v>155</v>
      </c>
      <c r="AU633">
        <v>1</v>
      </c>
      <c r="AV633" t="s">
        <v>399</v>
      </c>
      <c r="AW633" t="s">
        <v>992</v>
      </c>
      <c r="AX633" t="s">
        <v>1091</v>
      </c>
      <c r="AY633" s="19" t="s">
        <v>387</v>
      </c>
      <c r="AZ633" s="19" t="s">
        <v>387</v>
      </c>
      <c r="BA633" s="22">
        <v>42315</v>
      </c>
      <c r="BB633" t="s">
        <v>400</v>
      </c>
      <c r="BC633" s="15">
        <v>42226</v>
      </c>
      <c r="BD633" t="s">
        <v>161</v>
      </c>
      <c r="BE633">
        <v>33</v>
      </c>
      <c r="BF633">
        <v>32</v>
      </c>
      <c r="BG633">
        <v>5.3</v>
      </c>
      <c r="BH633">
        <v>2.04</v>
      </c>
      <c r="BI633">
        <v>0.5</v>
      </c>
      <c r="BJ633">
        <v>0.19</v>
      </c>
      <c r="BK633">
        <v>7.0999999999999994E-2</v>
      </c>
      <c r="BL633">
        <v>8.9</v>
      </c>
      <c r="BM633" s="86">
        <f t="shared" si="49"/>
        <v>72.796934865900383</v>
      </c>
      <c r="BN633">
        <v>0.126</v>
      </c>
      <c r="BO633">
        <v>16.68</v>
      </c>
      <c r="BP633">
        <f t="shared" si="54"/>
        <v>1768.4802043422733</v>
      </c>
      <c r="BQ633">
        <f t="shared" si="47"/>
        <v>2826.6666666666665</v>
      </c>
      <c r="BR633">
        <f t="shared" si="50"/>
        <v>1.7684802043422734</v>
      </c>
      <c r="BS633">
        <f t="shared" si="50"/>
        <v>2.8266666666666667</v>
      </c>
      <c r="BT633">
        <f t="shared" si="51"/>
        <v>4.5951468710089403</v>
      </c>
      <c r="BU633">
        <v>1.956457925636008</v>
      </c>
      <c r="BV633">
        <v>0.13895396904976812</v>
      </c>
      <c r="BW633">
        <v>2.0724987344281192</v>
      </c>
      <c r="BX633">
        <v>0.43893388015277346</v>
      </c>
      <c r="BY633">
        <v>0.19629713794460432</v>
      </c>
      <c r="BZ633">
        <v>0.13151812462931506</v>
      </c>
      <c r="CA633">
        <v>5.6258761711040695</v>
      </c>
      <c r="CB633">
        <v>109.76785217457214</v>
      </c>
      <c r="CC633">
        <v>24.262919968545276</v>
      </c>
      <c r="CD633">
        <v>11.46277592146583</v>
      </c>
      <c r="CE633">
        <v>3.0169326510951486</v>
      </c>
      <c r="CF633" s="25">
        <v>0.37571839080459768</v>
      </c>
      <c r="CG633" s="25">
        <v>1.7447318007662835E-2</v>
      </c>
      <c r="CH633" s="25">
        <v>0.84739819803450434</v>
      </c>
      <c r="CI633" s="25">
        <v>0.1881218307570135</v>
      </c>
      <c r="CJ633" s="25">
        <v>0.11081643705504188</v>
      </c>
      <c r="CK633" s="25">
        <v>17.485180959508838</v>
      </c>
      <c r="CL633" s="25">
        <v>25.714860169054845</v>
      </c>
      <c r="CM633" s="25">
        <v>1.9769690580157622</v>
      </c>
      <c r="CN633" s="25">
        <v>45.476259685594464</v>
      </c>
      <c r="CO633" s="25">
        <v>43.806613062357293</v>
      </c>
      <c r="CP633" s="25">
        <v>1.6388101983002834</v>
      </c>
      <c r="CQ633" s="25">
        <v>0.15434372049102929</v>
      </c>
      <c r="CR633" s="25">
        <v>0.30872041533601702</v>
      </c>
      <c r="CS633" s="25">
        <v>8.1820401299698683E-2</v>
      </c>
      <c r="CT633" s="25">
        <v>3.6677269904422417E-2</v>
      </c>
      <c r="CU633" s="25">
        <v>7.94241871600578</v>
      </c>
      <c r="CV633" s="25">
        <v>9.6812056592371132</v>
      </c>
      <c r="CW633" s="25">
        <v>1.009480862008663</v>
      </c>
      <c r="CX633" s="25">
        <v>22.861448228814115</v>
      </c>
      <c r="CY633" s="25">
        <v>9.2121677399003463</v>
      </c>
    </row>
    <row r="634" spans="1:103">
      <c r="A634" t="s">
        <v>177</v>
      </c>
      <c r="B634" t="s">
        <v>1090</v>
      </c>
      <c r="C634" t="s">
        <v>166</v>
      </c>
      <c r="D634" t="s">
        <v>167</v>
      </c>
      <c r="E634" t="s">
        <v>959</v>
      </c>
      <c r="F634" t="s">
        <v>167</v>
      </c>
      <c r="G634" t="s">
        <v>242</v>
      </c>
      <c r="H634">
        <v>10.73025</v>
      </c>
      <c r="I634">
        <v>8.5773499999999991</v>
      </c>
      <c r="J634">
        <v>748</v>
      </c>
      <c r="K634" t="s">
        <v>75</v>
      </c>
      <c r="L634" s="18">
        <v>0.5</v>
      </c>
      <c r="M634" t="s">
        <v>326</v>
      </c>
      <c r="N634" t="s">
        <v>331</v>
      </c>
      <c r="O634">
        <v>1000</v>
      </c>
      <c r="P634" t="s">
        <v>159</v>
      </c>
      <c r="Q634">
        <v>75</v>
      </c>
      <c r="R634">
        <v>700</v>
      </c>
      <c r="W634">
        <v>2015</v>
      </c>
      <c r="X634">
        <v>1</v>
      </c>
      <c r="Y634" s="19" t="s">
        <v>387</v>
      </c>
      <c r="Z634" s="24">
        <v>6.2</v>
      </c>
      <c r="AA634" s="32">
        <v>1.0795516169876698</v>
      </c>
      <c r="AB634" s="26">
        <v>4.8239578736209605E-2</v>
      </c>
      <c r="AC634" s="25">
        <v>2.6724600000000001</v>
      </c>
      <c r="AD634" s="27">
        <v>32.400000000000006</v>
      </c>
      <c r="AE634" s="27">
        <v>26</v>
      </c>
      <c r="AF634" s="27">
        <v>41.6</v>
      </c>
      <c r="AG634" s="25">
        <v>4.1246686620578927</v>
      </c>
      <c r="AH634" s="25">
        <v>0.56986640107926245</v>
      </c>
      <c r="AI634" s="25">
        <v>0.16503849118530364</v>
      </c>
      <c r="AJ634" s="28">
        <v>6.8887241473511204E-2</v>
      </c>
      <c r="AK634" s="25">
        <v>0</v>
      </c>
      <c r="AL634" s="25">
        <f t="shared" ref="AL634:AL638" si="63">SUM(AG634:AK634)</f>
        <v>4.9284607957959707</v>
      </c>
      <c r="AM634" s="29">
        <v>14.694954537712206</v>
      </c>
      <c r="AN634" s="29">
        <v>2.5010139245640111</v>
      </c>
      <c r="AO634" s="30">
        <v>8.9590441099493532</v>
      </c>
      <c r="AP634" s="30">
        <v>91.39352868671601</v>
      </c>
      <c r="AQ634" s="31">
        <v>1.5834921208172397</v>
      </c>
      <c r="AR634" s="28">
        <v>5.6283E-2</v>
      </c>
      <c r="AS634" s="28">
        <v>9.0143599999999999</v>
      </c>
      <c r="AT634" t="s">
        <v>156</v>
      </c>
      <c r="AU634">
        <v>2</v>
      </c>
      <c r="AV634" t="s">
        <v>399</v>
      </c>
      <c r="AW634" t="s">
        <v>992</v>
      </c>
      <c r="AX634" t="s">
        <v>1091</v>
      </c>
      <c r="AY634" s="19" t="s">
        <v>387</v>
      </c>
      <c r="AZ634" s="19" t="s">
        <v>387</v>
      </c>
      <c r="BA634" s="22">
        <v>42315</v>
      </c>
      <c r="BB634" t="s">
        <v>400</v>
      </c>
      <c r="BC634" s="15">
        <v>42195</v>
      </c>
      <c r="BD634" t="s">
        <v>161</v>
      </c>
      <c r="BE634">
        <v>43</v>
      </c>
      <c r="BF634">
        <v>38</v>
      </c>
      <c r="BG634">
        <v>9.44</v>
      </c>
      <c r="BH634">
        <v>4.5600000000000005</v>
      </c>
      <c r="BI634">
        <v>0.88</v>
      </c>
      <c r="BJ634">
        <v>0.42299999999999999</v>
      </c>
      <c r="BK634">
        <v>9.8000000000000004E-2</v>
      </c>
      <c r="BL634">
        <v>9.6</v>
      </c>
      <c r="BM634" s="86">
        <f t="shared" si="49"/>
        <v>81.190019193857964</v>
      </c>
      <c r="BN634">
        <v>0.24399999999999999</v>
      </c>
      <c r="BO634">
        <v>33.6</v>
      </c>
      <c r="BP634">
        <f t="shared" si="54"/>
        <v>4374.9639832900539</v>
      </c>
      <c r="BQ634">
        <f t="shared" si="47"/>
        <v>5034.6666666666661</v>
      </c>
      <c r="BR634">
        <f t="shared" si="50"/>
        <v>4.374963983290054</v>
      </c>
      <c r="BS634">
        <f t="shared" si="50"/>
        <v>5.0346666666666664</v>
      </c>
      <c r="BT634">
        <f t="shared" si="51"/>
        <v>9.4096306499567213</v>
      </c>
      <c r="BU634">
        <v>1.9459330143540672</v>
      </c>
      <c r="BV634">
        <v>0.18153106298197297</v>
      </c>
      <c r="BW634">
        <v>1.8163285015419137</v>
      </c>
      <c r="BX634">
        <v>0.57782972137051414</v>
      </c>
      <c r="BY634">
        <v>0.21952759692370621</v>
      </c>
      <c r="BZ634">
        <v>0.12976813483584931</v>
      </c>
      <c r="CA634">
        <v>5.5558024964994788</v>
      </c>
      <c r="CB634">
        <v>95.928188920219355</v>
      </c>
      <c r="CC634">
        <v>20.994298710471945</v>
      </c>
      <c r="CD634">
        <v>11.483095935191942</v>
      </c>
      <c r="CE634">
        <v>2.9770961026292779</v>
      </c>
      <c r="CF634" s="25">
        <v>0.50964187327823696</v>
      </c>
      <c r="CG634" s="25">
        <v>3.5459136822773192E-2</v>
      </c>
      <c r="CH634" s="25">
        <v>0.42001283724969324</v>
      </c>
      <c r="CI634" s="25">
        <v>0.29704286321936607</v>
      </c>
      <c r="CJ634" s="25">
        <v>0.12370943567823908</v>
      </c>
      <c r="CK634" s="25">
        <v>31.255984881815895</v>
      </c>
      <c r="CL634" s="25">
        <v>41.191068015298384</v>
      </c>
      <c r="CM634" s="25">
        <v>2.0054783084794403</v>
      </c>
      <c r="CN634" s="25">
        <v>93.00738984311414</v>
      </c>
      <c r="CO634" s="25">
        <v>10.100016895056031</v>
      </c>
      <c r="CP634" s="25">
        <v>1.1059862610402356</v>
      </c>
      <c r="CQ634" s="25">
        <v>0.20417075564278706</v>
      </c>
      <c r="CR634" s="25">
        <v>0.25518366009200133</v>
      </c>
      <c r="CS634" s="25">
        <v>8.2019477701887736E-2</v>
      </c>
      <c r="CT634" s="25">
        <v>5.6679799884889429E-2</v>
      </c>
      <c r="CU634" s="25">
        <v>3.7630805092805137</v>
      </c>
      <c r="CV634" s="25">
        <v>21.579051336873889</v>
      </c>
      <c r="CW634" s="25">
        <v>1.9449792805794253</v>
      </c>
      <c r="CX634" s="25">
        <v>92.374279852241429</v>
      </c>
      <c r="CY634" s="25">
        <v>11.860012623460982</v>
      </c>
    </row>
    <row r="635" spans="1:103">
      <c r="A635" t="s">
        <v>177</v>
      </c>
      <c r="B635" t="s">
        <v>1090</v>
      </c>
      <c r="C635" t="s">
        <v>166</v>
      </c>
      <c r="D635" t="s">
        <v>167</v>
      </c>
      <c r="E635" t="s">
        <v>959</v>
      </c>
      <c r="F635" t="s">
        <v>167</v>
      </c>
      <c r="G635" t="s">
        <v>242</v>
      </c>
      <c r="H635">
        <v>10.73025</v>
      </c>
      <c r="I635">
        <v>8.5773499999999991</v>
      </c>
      <c r="J635">
        <v>748</v>
      </c>
      <c r="K635" t="s">
        <v>75</v>
      </c>
      <c r="L635" s="18">
        <v>0.5</v>
      </c>
      <c r="M635" t="s">
        <v>326</v>
      </c>
      <c r="N635" t="s">
        <v>331</v>
      </c>
      <c r="O635">
        <v>1000</v>
      </c>
      <c r="P635" t="s">
        <v>159</v>
      </c>
      <c r="Q635">
        <v>75</v>
      </c>
      <c r="R635">
        <v>700</v>
      </c>
      <c r="W635">
        <v>2015</v>
      </c>
      <c r="X635">
        <v>1</v>
      </c>
      <c r="Y635" s="19" t="s">
        <v>387</v>
      </c>
      <c r="Z635" s="24">
        <v>6.2</v>
      </c>
      <c r="AA635" s="32">
        <v>1.0795516169876698</v>
      </c>
      <c r="AB635" s="26">
        <v>4.8239578736209605E-2</v>
      </c>
      <c r="AC635" s="25">
        <v>2.6724600000000001</v>
      </c>
      <c r="AD635" s="27">
        <v>32.400000000000006</v>
      </c>
      <c r="AE635" s="27">
        <v>26</v>
      </c>
      <c r="AF635" s="27">
        <v>41.6</v>
      </c>
      <c r="AG635" s="25">
        <v>4.1246686620578927</v>
      </c>
      <c r="AH635" s="25">
        <v>0.56986640107926245</v>
      </c>
      <c r="AI635" s="25">
        <v>0.16503849118530364</v>
      </c>
      <c r="AJ635" s="28">
        <v>6.8887241473511204E-2</v>
      </c>
      <c r="AK635" s="25">
        <v>0</v>
      </c>
      <c r="AL635" s="25">
        <f t="shared" si="63"/>
        <v>4.9284607957959707</v>
      </c>
      <c r="AM635" s="29">
        <v>14.694954537712206</v>
      </c>
      <c r="AN635" s="29">
        <v>2.5010139245640111</v>
      </c>
      <c r="AO635" s="30">
        <v>8.9590441099493532</v>
      </c>
      <c r="AP635" s="30">
        <v>91.39352868671601</v>
      </c>
      <c r="AQ635" s="31">
        <v>1.5834921208172397</v>
      </c>
      <c r="AR635" s="28">
        <v>5.6283E-2</v>
      </c>
      <c r="AS635" s="28">
        <v>9.0143599999999999</v>
      </c>
      <c r="AT635" t="s">
        <v>157</v>
      </c>
      <c r="AU635">
        <v>3</v>
      </c>
      <c r="AV635" t="s">
        <v>399</v>
      </c>
      <c r="AW635" t="s">
        <v>992</v>
      </c>
      <c r="AX635" t="s">
        <v>1091</v>
      </c>
      <c r="AY635" s="19" t="s">
        <v>387</v>
      </c>
      <c r="AZ635" s="19" t="s">
        <v>387</v>
      </c>
      <c r="BA635" s="22">
        <v>42315</v>
      </c>
      <c r="BB635" t="s">
        <v>400</v>
      </c>
      <c r="BC635" s="15">
        <v>42195</v>
      </c>
      <c r="BD635" t="s">
        <v>161</v>
      </c>
      <c r="BE635">
        <v>44</v>
      </c>
      <c r="BF635">
        <v>32</v>
      </c>
      <c r="BG635">
        <v>7.38</v>
      </c>
      <c r="BH635">
        <v>2.12</v>
      </c>
      <c r="BI635">
        <v>0.74</v>
      </c>
      <c r="BJ635">
        <v>0.315</v>
      </c>
      <c r="BK635">
        <v>7.5999999999999998E-2</v>
      </c>
      <c r="BL635">
        <v>8.4</v>
      </c>
      <c r="BM635" s="86">
        <f t="shared" si="49"/>
        <v>80.562659846547319</v>
      </c>
      <c r="BN635">
        <v>0.158</v>
      </c>
      <c r="BO635">
        <v>22.4</v>
      </c>
      <c r="BP635">
        <f t="shared" si="54"/>
        <v>2045.0488942380023</v>
      </c>
      <c r="BQ635">
        <f t="shared" si="47"/>
        <v>3935.9999999999995</v>
      </c>
      <c r="BR635">
        <f t="shared" si="50"/>
        <v>2.0450488942380023</v>
      </c>
      <c r="BS635">
        <f t="shared" si="50"/>
        <v>3.9359999999999995</v>
      </c>
      <c r="BT635">
        <f t="shared" si="51"/>
        <v>5.9810488942380022</v>
      </c>
      <c r="BU635">
        <v>2.2524509803921573</v>
      </c>
      <c r="BV635">
        <v>0.15049233977407953</v>
      </c>
      <c r="BW635">
        <v>2.2903143893769453</v>
      </c>
      <c r="BX635">
        <v>0.4175314767335121</v>
      </c>
      <c r="BY635">
        <v>0.20167129395889352</v>
      </c>
      <c r="BZ635">
        <v>0.1416606069058286</v>
      </c>
      <c r="CA635">
        <v>5.6999155800348476</v>
      </c>
      <c r="CB635">
        <v>108.42119270920587</v>
      </c>
      <c r="CC635">
        <v>28.830141541124366</v>
      </c>
      <c r="CD635">
        <v>17.993517435635358</v>
      </c>
      <c r="CE635">
        <v>5.6448472474832139</v>
      </c>
      <c r="CF635" s="25">
        <v>1.3063477460901565</v>
      </c>
      <c r="CG635" s="25">
        <v>6.6191352345906174E-2</v>
      </c>
      <c r="CH635" s="25">
        <v>1.3462030973783397</v>
      </c>
      <c r="CI635" s="25">
        <v>0.3115430282763107</v>
      </c>
      <c r="CJ635" s="25">
        <v>0.10007212934089457</v>
      </c>
      <c r="CK635" s="25">
        <v>25.642887489670638</v>
      </c>
      <c r="CL635" s="25">
        <v>33.279780486963872</v>
      </c>
      <c r="CM635" s="25">
        <v>1.0282691818476466</v>
      </c>
      <c r="CN635" s="25">
        <v>138.53345269622017</v>
      </c>
      <c r="CO635" s="25">
        <v>12.601740366619129</v>
      </c>
      <c r="CP635" s="25">
        <v>1.4911330049261085</v>
      </c>
      <c r="CQ635" s="25">
        <v>0.11536945812807882</v>
      </c>
      <c r="CR635" s="25">
        <v>0.29637988332107729</v>
      </c>
      <c r="CS635" s="25">
        <v>0.16676199277844178</v>
      </c>
      <c r="CT635" s="25">
        <v>3.3599779458142472E-2</v>
      </c>
      <c r="CU635" s="25">
        <v>2.8756006670478187</v>
      </c>
      <c r="CV635" s="25">
        <v>17.311957475526825</v>
      </c>
      <c r="CW635" s="25">
        <v>1.9105795514295978</v>
      </c>
      <c r="CX635" s="25">
        <v>105.91189099786372</v>
      </c>
      <c r="CY635" s="25">
        <v>10.789176734977731</v>
      </c>
    </row>
    <row r="636" spans="1:103">
      <c r="A636" t="s">
        <v>177</v>
      </c>
      <c r="B636" t="s">
        <v>1090</v>
      </c>
      <c r="C636" t="s">
        <v>166</v>
      </c>
      <c r="D636" t="s">
        <v>167</v>
      </c>
      <c r="E636" t="s">
        <v>959</v>
      </c>
      <c r="F636" t="s">
        <v>167</v>
      </c>
      <c r="G636" t="s">
        <v>242</v>
      </c>
      <c r="H636">
        <v>10.73025</v>
      </c>
      <c r="I636">
        <v>8.5773499999999991</v>
      </c>
      <c r="J636">
        <v>748</v>
      </c>
      <c r="K636" t="s">
        <v>75</v>
      </c>
      <c r="L636" s="18">
        <v>0.5</v>
      </c>
      <c r="M636" t="s">
        <v>326</v>
      </c>
      <c r="N636" t="s">
        <v>331</v>
      </c>
      <c r="O636">
        <v>1000</v>
      </c>
      <c r="P636" t="s">
        <v>159</v>
      </c>
      <c r="Q636">
        <v>75</v>
      </c>
      <c r="R636">
        <v>700</v>
      </c>
      <c r="W636">
        <v>2015</v>
      </c>
      <c r="X636">
        <v>1</v>
      </c>
      <c r="Y636" s="19" t="s">
        <v>387</v>
      </c>
      <c r="Z636" s="24">
        <v>6.2</v>
      </c>
      <c r="AA636" s="32">
        <v>1.0795516169876698</v>
      </c>
      <c r="AB636" s="26">
        <v>4.8239578736209605E-2</v>
      </c>
      <c r="AC636" s="25">
        <v>2.6724600000000001</v>
      </c>
      <c r="AD636" s="27">
        <v>32.400000000000006</v>
      </c>
      <c r="AE636" s="27">
        <v>26</v>
      </c>
      <c r="AF636" s="27">
        <v>41.6</v>
      </c>
      <c r="AG636" s="25">
        <v>4.1246686620578927</v>
      </c>
      <c r="AH636" s="25">
        <v>0.56986640107926245</v>
      </c>
      <c r="AI636" s="25">
        <v>0.16503849118530364</v>
      </c>
      <c r="AJ636" s="28">
        <v>6.8887241473511204E-2</v>
      </c>
      <c r="AK636" s="25">
        <v>0</v>
      </c>
      <c r="AL636" s="25">
        <f t="shared" si="63"/>
        <v>4.9284607957959707</v>
      </c>
      <c r="AM636" s="29">
        <v>14.694954537712206</v>
      </c>
      <c r="AN636" s="29">
        <v>2.5010139245640111</v>
      </c>
      <c r="AO636" s="30">
        <v>8.9590441099493532</v>
      </c>
      <c r="AP636" s="30">
        <v>91.39352868671601</v>
      </c>
      <c r="AQ636" s="31">
        <v>1.5834921208172397</v>
      </c>
      <c r="AR636" s="28">
        <v>5.6283E-2</v>
      </c>
      <c r="AS636" s="28">
        <v>9.0143599999999999</v>
      </c>
      <c r="AT636" t="s">
        <v>158</v>
      </c>
      <c r="AU636">
        <v>4</v>
      </c>
      <c r="AV636" t="s">
        <v>399</v>
      </c>
      <c r="AW636" t="s">
        <v>992</v>
      </c>
      <c r="AX636" t="s">
        <v>1091</v>
      </c>
      <c r="AY636" s="19" t="s">
        <v>387</v>
      </c>
      <c r="AZ636" s="19" t="s">
        <v>387</v>
      </c>
      <c r="BA636" s="22">
        <v>42315</v>
      </c>
      <c r="BB636" t="s">
        <v>400</v>
      </c>
      <c r="BC636" s="15">
        <v>42195</v>
      </c>
      <c r="BD636" t="s">
        <v>161</v>
      </c>
      <c r="BE636">
        <v>36</v>
      </c>
      <c r="BF636">
        <v>35</v>
      </c>
      <c r="BG636">
        <v>8.3800000000000008</v>
      </c>
      <c r="BH636">
        <v>5.24</v>
      </c>
      <c r="BI636">
        <v>0.82</v>
      </c>
      <c r="BJ636">
        <v>0.39700000000000002</v>
      </c>
      <c r="BK636">
        <v>0.108</v>
      </c>
      <c r="BL636">
        <v>9.4</v>
      </c>
      <c r="BM636" s="86">
        <f t="shared" si="49"/>
        <v>78.613861386138623</v>
      </c>
      <c r="BN636">
        <v>0.17100000000000001</v>
      </c>
      <c r="BO636">
        <v>16.5</v>
      </c>
      <c r="BP636">
        <f t="shared" si="54"/>
        <v>4878.6220927975164</v>
      </c>
      <c r="BQ636">
        <f t="shared" si="47"/>
        <v>4469.333333333333</v>
      </c>
      <c r="BR636">
        <f t="shared" si="50"/>
        <v>4.8786220927975164</v>
      </c>
      <c r="BS636">
        <f t="shared" si="50"/>
        <v>4.4693333333333332</v>
      </c>
      <c r="BT636">
        <f t="shared" si="51"/>
        <v>9.3479554261308486</v>
      </c>
      <c r="BU636">
        <v>2.4150579150579152</v>
      </c>
      <c r="BV636">
        <v>0.2494410635617263</v>
      </c>
      <c r="BW636">
        <v>1.8543118778492942</v>
      </c>
      <c r="BX636">
        <v>0.63372103695275839</v>
      </c>
      <c r="BY636">
        <v>0.31683240904650889</v>
      </c>
      <c r="BZ636">
        <v>0.14027528274282372</v>
      </c>
      <c r="CA636">
        <v>6.2371281603048319</v>
      </c>
      <c r="CB636">
        <v>102.6714900616103</v>
      </c>
      <c r="CC636">
        <v>43.691427794689886</v>
      </c>
      <c r="CD636">
        <v>19.66870124131685</v>
      </c>
      <c r="CE636">
        <v>4.395172677114898</v>
      </c>
      <c r="CF636" s="25">
        <v>0.49098671726755228</v>
      </c>
      <c r="CG636" s="25">
        <v>1.8823529411764708E-2</v>
      </c>
      <c r="CH636" s="25">
        <v>1.3202855336215797</v>
      </c>
      <c r="CI636" s="25">
        <v>0.29210425326853068</v>
      </c>
      <c r="CJ636" s="25">
        <v>0.13751593561193889</v>
      </c>
      <c r="CK636" s="25">
        <v>28.99322902460705</v>
      </c>
      <c r="CL636" s="25">
        <v>21.952035147571358</v>
      </c>
      <c r="CM636" s="25">
        <v>1.0217325073420136</v>
      </c>
      <c r="CN636" s="25">
        <v>91.46105671124819</v>
      </c>
      <c r="CO636" s="25">
        <v>16.379462407406397</v>
      </c>
      <c r="CP636" s="25">
        <v>1.508188824662813</v>
      </c>
      <c r="CQ636" s="25">
        <v>0.1258670520231214</v>
      </c>
      <c r="CR636" s="25">
        <v>0.30069190878161667</v>
      </c>
      <c r="CS636" s="25">
        <v>0.16918820993816691</v>
      </c>
      <c r="CT636" s="25">
        <v>4.9735363397971036E-2</v>
      </c>
      <c r="CU636" s="25">
        <v>7.9347151091037373</v>
      </c>
      <c r="CV636" s="25">
        <v>9.6718155470555054</v>
      </c>
      <c r="CW636" s="25">
        <v>1.9383765381138307</v>
      </c>
      <c r="CX636" s="25">
        <v>61.286914265122356</v>
      </c>
      <c r="CY636" s="25">
        <v>10.07397555636965</v>
      </c>
    </row>
    <row r="637" spans="1:103">
      <c r="A637" t="s">
        <v>177</v>
      </c>
      <c r="B637" t="s">
        <v>1090</v>
      </c>
      <c r="C637" t="s">
        <v>166</v>
      </c>
      <c r="D637" t="s">
        <v>167</v>
      </c>
      <c r="E637" t="s">
        <v>959</v>
      </c>
      <c r="F637" t="s">
        <v>167</v>
      </c>
      <c r="G637" t="s">
        <v>242</v>
      </c>
      <c r="H637">
        <v>10.73025</v>
      </c>
      <c r="I637">
        <v>8.5773499999999991</v>
      </c>
      <c r="J637">
        <v>748</v>
      </c>
      <c r="K637" t="s">
        <v>75</v>
      </c>
      <c r="L637" s="18">
        <v>0.5</v>
      </c>
      <c r="M637" t="s">
        <v>326</v>
      </c>
      <c r="N637" t="s">
        <v>331</v>
      </c>
      <c r="O637">
        <v>1000</v>
      </c>
      <c r="P637" t="s">
        <v>159</v>
      </c>
      <c r="Q637">
        <v>75</v>
      </c>
      <c r="R637">
        <v>700</v>
      </c>
      <c r="W637">
        <v>2015</v>
      </c>
      <c r="X637">
        <v>1</v>
      </c>
      <c r="Y637" s="19" t="s">
        <v>387</v>
      </c>
      <c r="Z637" s="24">
        <v>6.2</v>
      </c>
      <c r="AA637" s="32">
        <v>1.0795516169876698</v>
      </c>
      <c r="AB637" s="26">
        <v>4.8239578736209605E-2</v>
      </c>
      <c r="AC637" s="25">
        <v>2.6724600000000001</v>
      </c>
      <c r="AD637" s="27">
        <v>32.400000000000006</v>
      </c>
      <c r="AE637" s="27">
        <v>26</v>
      </c>
      <c r="AF637" s="27">
        <v>41.6</v>
      </c>
      <c r="AG637" s="25">
        <v>4.1246686620578927</v>
      </c>
      <c r="AH637" s="25">
        <v>0.56986640107926245</v>
      </c>
      <c r="AI637" s="25">
        <v>0.16503849118530364</v>
      </c>
      <c r="AJ637" s="28">
        <v>6.8887241473511204E-2</v>
      </c>
      <c r="AK637" s="25">
        <v>0</v>
      </c>
      <c r="AL637" s="25">
        <f t="shared" si="63"/>
        <v>4.9284607957959707</v>
      </c>
      <c r="AM637" s="29">
        <v>14.694954537712206</v>
      </c>
      <c r="AN637" s="29">
        <v>2.5010139245640111</v>
      </c>
      <c r="AO637" s="30">
        <v>8.9590441099493532</v>
      </c>
      <c r="AP637" s="30">
        <v>91.39352868671601</v>
      </c>
      <c r="AQ637" s="31">
        <v>1.5834921208172397</v>
      </c>
      <c r="AR637" s="28">
        <v>5.6283E-2</v>
      </c>
      <c r="AS637" s="28">
        <v>9.0143599999999999</v>
      </c>
      <c r="AT637" t="s">
        <v>159</v>
      </c>
      <c r="AU637">
        <v>5</v>
      </c>
      <c r="AV637" t="s">
        <v>399</v>
      </c>
      <c r="AW637" t="s">
        <v>992</v>
      </c>
      <c r="AX637" t="s">
        <v>1091</v>
      </c>
      <c r="AY637" s="19" t="s">
        <v>387</v>
      </c>
      <c r="AZ637" s="19" t="s">
        <v>387</v>
      </c>
      <c r="BA637" s="22">
        <v>42315</v>
      </c>
      <c r="BB637" t="s">
        <v>400</v>
      </c>
      <c r="BC637" s="15">
        <v>42195</v>
      </c>
      <c r="BD637" t="s">
        <v>161</v>
      </c>
      <c r="BE637">
        <v>46</v>
      </c>
      <c r="BF637">
        <v>48</v>
      </c>
      <c r="BG637">
        <v>12.92</v>
      </c>
      <c r="BH637">
        <v>7.42</v>
      </c>
      <c r="BI637">
        <v>1.32</v>
      </c>
      <c r="BJ637">
        <v>0.51400000000000001</v>
      </c>
      <c r="BK637">
        <v>0.16600000000000001</v>
      </c>
      <c r="BL637">
        <v>10</v>
      </c>
      <c r="BM637" s="86">
        <f t="shared" si="49"/>
        <v>75.588235294117652</v>
      </c>
      <c r="BN637">
        <v>0.185</v>
      </c>
      <c r="BO637">
        <v>25.7</v>
      </c>
      <c r="BP637">
        <f t="shared" si="54"/>
        <v>6598.4083044982708</v>
      </c>
      <c r="BQ637">
        <f t="shared" si="47"/>
        <v>6890.6666666666661</v>
      </c>
      <c r="BR637">
        <f t="shared" si="50"/>
        <v>6.5984083044982711</v>
      </c>
      <c r="BS637">
        <f t="shared" si="50"/>
        <v>6.8906666666666663</v>
      </c>
      <c r="BT637">
        <f t="shared" si="51"/>
        <v>13.489074971164937</v>
      </c>
      <c r="BU637">
        <v>2.3356873822975519</v>
      </c>
      <c r="BV637">
        <v>0.19435119483357033</v>
      </c>
      <c r="BW637">
        <v>1.600407059151435</v>
      </c>
      <c r="BX637">
        <v>0.64196934090005775</v>
      </c>
      <c r="BY637">
        <v>0.28936222991832389</v>
      </c>
      <c r="BZ637">
        <v>0.14470352450607357</v>
      </c>
      <c r="CA637">
        <v>7.4660337411190323</v>
      </c>
      <c r="CB637">
        <v>92.549751314070704</v>
      </c>
      <c r="CC637">
        <v>44.47595237014589</v>
      </c>
      <c r="CD637">
        <v>16.713513168046344</v>
      </c>
      <c r="CE637">
        <v>4.250208824103928</v>
      </c>
      <c r="CF637" s="25">
        <v>0.58291956305858994</v>
      </c>
      <c r="CG637" s="25">
        <v>2.1057596822244291E-2</v>
      </c>
      <c r="CH637" s="25">
        <v>1.4902251748666291</v>
      </c>
      <c r="CI637" s="25">
        <v>0.32639707635656146</v>
      </c>
      <c r="CJ637" s="25">
        <v>0.13091513116697057</v>
      </c>
      <c r="CK637" s="25">
        <v>15.600919074994005</v>
      </c>
      <c r="CL637" s="25">
        <v>29.300072605717066</v>
      </c>
      <c r="CM637" s="25">
        <v>1.0197379099631125</v>
      </c>
      <c r="CN637" s="25">
        <v>91.282509016350687</v>
      </c>
      <c r="CO637" s="25">
        <v>11.206707905719885</v>
      </c>
      <c r="CP637" s="25">
        <v>1.3523584905660377</v>
      </c>
      <c r="CQ637" s="25">
        <v>0.17084905660377361</v>
      </c>
      <c r="CR637" s="25">
        <v>0.2688657577266278</v>
      </c>
      <c r="CS637" s="25">
        <v>0.42966766295702535</v>
      </c>
      <c r="CT637" s="25">
        <v>4.7195426083606995E-2</v>
      </c>
      <c r="CU637" s="25">
        <v>3.972067610100936</v>
      </c>
      <c r="CV637" s="25">
        <v>5.8365443549338778</v>
      </c>
      <c r="CW637" s="25">
        <v>0.77196995781865962</v>
      </c>
      <c r="CX637" s="25">
        <v>22.649451568021597</v>
      </c>
      <c r="CY637" s="25">
        <v>10.862608517768235</v>
      </c>
    </row>
    <row r="638" spans="1:103">
      <c r="A638" t="s">
        <v>177</v>
      </c>
      <c r="B638" t="s">
        <v>1090</v>
      </c>
      <c r="C638" t="s">
        <v>166</v>
      </c>
      <c r="D638" t="s">
        <v>167</v>
      </c>
      <c r="E638" t="s">
        <v>959</v>
      </c>
      <c r="F638" t="s">
        <v>167</v>
      </c>
      <c r="G638" t="s">
        <v>242</v>
      </c>
      <c r="H638">
        <v>10.73025</v>
      </c>
      <c r="I638">
        <v>8.5773499999999991</v>
      </c>
      <c r="J638">
        <v>748</v>
      </c>
      <c r="K638" t="s">
        <v>75</v>
      </c>
      <c r="L638" s="18">
        <v>0.5</v>
      </c>
      <c r="M638" t="s">
        <v>326</v>
      </c>
      <c r="N638" t="s">
        <v>331</v>
      </c>
      <c r="O638">
        <v>1000</v>
      </c>
      <c r="P638" t="s">
        <v>159</v>
      </c>
      <c r="Q638">
        <v>75</v>
      </c>
      <c r="R638">
        <v>700</v>
      </c>
      <c r="W638">
        <v>2015</v>
      </c>
      <c r="X638">
        <v>1</v>
      </c>
      <c r="Y638" s="19" t="s">
        <v>387</v>
      </c>
      <c r="Z638" s="24">
        <v>6.2</v>
      </c>
      <c r="AA638" s="32">
        <v>1.0795516169876698</v>
      </c>
      <c r="AB638" s="26">
        <v>4.8239578736209605E-2</v>
      </c>
      <c r="AC638" s="25">
        <v>2.6724600000000001</v>
      </c>
      <c r="AD638" s="27">
        <v>32.400000000000006</v>
      </c>
      <c r="AE638" s="27">
        <v>26</v>
      </c>
      <c r="AF638" s="27">
        <v>41.6</v>
      </c>
      <c r="AG638" s="25">
        <v>4.1246686620578927</v>
      </c>
      <c r="AH638" s="25">
        <v>0.56986640107926245</v>
      </c>
      <c r="AI638" s="25">
        <v>0.16503849118530364</v>
      </c>
      <c r="AJ638" s="28">
        <v>6.8887241473511204E-2</v>
      </c>
      <c r="AK638" s="25">
        <v>0</v>
      </c>
      <c r="AL638" s="25">
        <f t="shared" si="63"/>
        <v>4.9284607957959707</v>
      </c>
      <c r="AM638" s="29">
        <v>14.694954537712206</v>
      </c>
      <c r="AN638" s="29">
        <v>2.5010139245640111</v>
      </c>
      <c r="AO638" s="30">
        <v>8.9590441099493532</v>
      </c>
      <c r="AP638" s="30">
        <v>91.39352868671601</v>
      </c>
      <c r="AQ638" s="31">
        <v>1.5834921208172397</v>
      </c>
      <c r="AR638" s="28">
        <v>5.6283E-2</v>
      </c>
      <c r="AS638" s="28">
        <v>9.0143599999999999</v>
      </c>
      <c r="AT638" t="s">
        <v>160</v>
      </c>
      <c r="AU638">
        <v>6</v>
      </c>
      <c r="AV638" t="s">
        <v>399</v>
      </c>
      <c r="AW638" t="s">
        <v>992</v>
      </c>
      <c r="AX638" t="s">
        <v>1091</v>
      </c>
      <c r="AY638" s="19" t="s">
        <v>387</v>
      </c>
      <c r="AZ638" s="19" t="s">
        <v>387</v>
      </c>
      <c r="BA638" s="22">
        <v>42315</v>
      </c>
      <c r="BB638" t="s">
        <v>400</v>
      </c>
      <c r="BC638" s="15">
        <v>42195</v>
      </c>
      <c r="BD638" t="s">
        <v>161</v>
      </c>
      <c r="BE638">
        <v>51</v>
      </c>
      <c r="BF638">
        <v>45</v>
      </c>
      <c r="BG638">
        <v>10.8</v>
      </c>
      <c r="BH638">
        <v>6</v>
      </c>
      <c r="BI638">
        <v>1.44</v>
      </c>
      <c r="BJ638">
        <v>0.621</v>
      </c>
      <c r="BK638">
        <v>0.17799999999999999</v>
      </c>
      <c r="BL638">
        <v>11.2</v>
      </c>
      <c r="BM638" s="86">
        <f t="shared" si="49"/>
        <v>77.722152690863595</v>
      </c>
      <c r="BN638">
        <v>0.21199999999999999</v>
      </c>
      <c r="BO638">
        <v>27.1</v>
      </c>
      <c r="BP638">
        <f t="shared" si="54"/>
        <v>5413.1193403519119</v>
      </c>
      <c r="BQ638">
        <f t="shared" si="47"/>
        <v>5760</v>
      </c>
      <c r="BR638">
        <f t="shared" si="50"/>
        <v>5.413119340351912</v>
      </c>
      <c r="BS638">
        <f t="shared" si="50"/>
        <v>5.76</v>
      </c>
      <c r="BT638">
        <f t="shared" si="51"/>
        <v>11.173119340351912</v>
      </c>
      <c r="BU638">
        <v>3.0160662122687443</v>
      </c>
      <c r="BV638">
        <v>0.25031872659729543</v>
      </c>
      <c r="BW638">
        <v>1.922518693714292</v>
      </c>
      <c r="BX638">
        <v>0.70067771687434499</v>
      </c>
      <c r="BY638">
        <v>0.26029801801445723</v>
      </c>
      <c r="BZ638">
        <v>0.19613458090850946</v>
      </c>
      <c r="CA638">
        <v>6.4184262519137336</v>
      </c>
      <c r="CB638">
        <v>109.76849045641944</v>
      </c>
      <c r="CC638">
        <v>53.684174025507936</v>
      </c>
      <c r="CD638">
        <v>15.686535129781888</v>
      </c>
      <c r="CE638">
        <v>25.097825376452434</v>
      </c>
      <c r="CF638" s="25"/>
      <c r="CG638" s="25"/>
      <c r="CH638" s="25"/>
      <c r="CI638" s="25"/>
      <c r="CJ638" s="25"/>
      <c r="CK638" s="25"/>
      <c r="CL638" s="25"/>
      <c r="CM638" s="25"/>
      <c r="CN638" s="25"/>
      <c r="CO638" s="25"/>
      <c r="CP638" s="25"/>
      <c r="CQ638" s="25"/>
      <c r="CR638" s="25"/>
      <c r="CS638" s="25"/>
      <c r="CT638" s="25"/>
      <c r="CU638" s="25"/>
      <c r="CV638" s="25"/>
      <c r="CW638" s="25"/>
      <c r="CX638" s="25"/>
      <c r="CY638" s="25"/>
    </row>
    <row r="639" spans="1:103">
      <c r="A639" t="s">
        <v>177</v>
      </c>
      <c r="B639" t="s">
        <v>1090</v>
      </c>
      <c r="C639" t="s">
        <v>166</v>
      </c>
      <c r="D639" t="s">
        <v>167</v>
      </c>
      <c r="E639" t="s">
        <v>959</v>
      </c>
      <c r="F639" t="s">
        <v>185</v>
      </c>
      <c r="G639" t="s">
        <v>243</v>
      </c>
      <c r="H639">
        <v>10.750299999999999</v>
      </c>
      <c r="I639">
        <v>8.5804100000000005</v>
      </c>
      <c r="J639">
        <v>759</v>
      </c>
      <c r="K639" t="s">
        <v>76</v>
      </c>
      <c r="L639" s="18">
        <v>2.5</v>
      </c>
      <c r="M639" t="s">
        <v>335</v>
      </c>
      <c r="N639" t="s">
        <v>336</v>
      </c>
      <c r="O639">
        <v>1500</v>
      </c>
      <c r="P639" t="s">
        <v>159</v>
      </c>
      <c r="Q639">
        <v>75</v>
      </c>
      <c r="R639">
        <v>2000</v>
      </c>
      <c r="S639" t="s">
        <v>337</v>
      </c>
      <c r="T639">
        <v>1000</v>
      </c>
      <c r="W639">
        <v>2015</v>
      </c>
      <c r="X639">
        <v>1</v>
      </c>
      <c r="Y639" s="19" t="s">
        <v>387</v>
      </c>
      <c r="Z639" s="24">
        <v>6.3</v>
      </c>
      <c r="AA639" s="32">
        <v>1.0860159979277157</v>
      </c>
      <c r="AB639" s="26">
        <v>5.1943705040706917E-2</v>
      </c>
      <c r="AC639" s="25">
        <v>2.8772400000000005</v>
      </c>
      <c r="AD639" s="27">
        <v>30.400000000000006</v>
      </c>
      <c r="AE639" s="27">
        <v>33.199999999999989</v>
      </c>
      <c r="AF639" s="27">
        <v>36.4</v>
      </c>
      <c r="AG639" s="25">
        <v>3.3748925655699442</v>
      </c>
      <c r="AH639" s="25">
        <v>0.76214169669607845</v>
      </c>
      <c r="AI639" s="25">
        <v>0.3512542377603558</v>
      </c>
      <c r="AJ639" s="28">
        <v>6.4688294078373537E-2</v>
      </c>
      <c r="AK639" s="25">
        <v>0</v>
      </c>
      <c r="AL639" s="25">
        <f t="shared" si="52"/>
        <v>4.5529767941047519</v>
      </c>
      <c r="AM639" s="29">
        <v>7.9830824323337861</v>
      </c>
      <c r="AN639" s="29">
        <v>3.3729890496147075</v>
      </c>
      <c r="AO639" s="30">
        <v>25.751554734807694</v>
      </c>
      <c r="AP639" s="30">
        <v>91.39352868671601</v>
      </c>
      <c r="AQ639" s="31">
        <v>1.5074983670079323</v>
      </c>
      <c r="AR639" s="28">
        <v>3.4059199999999998E-2</v>
      </c>
      <c r="AS639" s="28">
        <v>7.7349399999999999</v>
      </c>
      <c r="AT639" t="s">
        <v>155</v>
      </c>
      <c r="AU639">
        <v>1</v>
      </c>
      <c r="AV639" t="s">
        <v>399</v>
      </c>
      <c r="AW639" t="s">
        <v>992</v>
      </c>
      <c r="AX639" t="s">
        <v>1091</v>
      </c>
      <c r="AY639" s="19" t="s">
        <v>387</v>
      </c>
      <c r="AZ639" s="19" t="s">
        <v>387</v>
      </c>
      <c r="BA639" s="22">
        <v>42315</v>
      </c>
      <c r="BB639" t="s">
        <v>400</v>
      </c>
      <c r="BC639" s="15">
        <v>42195</v>
      </c>
      <c r="BD639" t="s">
        <v>161</v>
      </c>
      <c r="BE639">
        <v>52</v>
      </c>
      <c r="BF639">
        <v>49</v>
      </c>
      <c r="BG639">
        <v>7.7</v>
      </c>
      <c r="BH639">
        <v>4.62</v>
      </c>
      <c r="BI639">
        <v>0.92</v>
      </c>
      <c r="BJ639">
        <v>0.29299999999999998</v>
      </c>
      <c r="BK639">
        <v>0.104</v>
      </c>
      <c r="BL639">
        <v>10.1</v>
      </c>
      <c r="BM639" s="86">
        <f t="shared" si="49"/>
        <v>73.803526448362717</v>
      </c>
      <c r="BN639">
        <v>0.25800000000000001</v>
      </c>
      <c r="BO639">
        <v>22.8</v>
      </c>
      <c r="BP639">
        <f t="shared" si="54"/>
        <v>4006.9815775176571</v>
      </c>
      <c r="BQ639">
        <f t="shared" si="47"/>
        <v>4106.6666666666661</v>
      </c>
      <c r="BR639">
        <f t="shared" si="50"/>
        <v>4.0069815775176574</v>
      </c>
      <c r="BS639">
        <f t="shared" si="50"/>
        <v>4.1066666666666665</v>
      </c>
      <c r="BT639">
        <f t="shared" si="51"/>
        <v>8.1136482441843238</v>
      </c>
      <c r="BU639">
        <v>1.72196261682243</v>
      </c>
      <c r="BV639">
        <v>0.17649383966585386</v>
      </c>
      <c r="BW639">
        <v>2.1214852774769879</v>
      </c>
      <c r="BX639">
        <v>0.51686122659008293</v>
      </c>
      <c r="BY639">
        <v>0.25149138033909452</v>
      </c>
      <c r="BZ639">
        <v>0.13904462273615517</v>
      </c>
      <c r="CA639">
        <v>5.5121139572156688</v>
      </c>
      <c r="CB639">
        <v>119.20471193890887</v>
      </c>
      <c r="CC639">
        <v>29.009798004793158</v>
      </c>
      <c r="CD639">
        <v>14.866570084624055</v>
      </c>
      <c r="CE639">
        <v>4.7702598270078154</v>
      </c>
      <c r="CF639" s="25">
        <v>0.53509615384615394</v>
      </c>
      <c r="CG639" s="25">
        <v>2.2471153846153846E-2</v>
      </c>
      <c r="CH639" s="25">
        <v>1.707033715676251</v>
      </c>
      <c r="CI639" s="25">
        <v>0.30805617199876562</v>
      </c>
      <c r="CJ639" s="25">
        <v>0.14158165140287024</v>
      </c>
      <c r="CK639" s="25">
        <v>15.555368946307892</v>
      </c>
      <c r="CL639" s="25">
        <v>40.309118140518272</v>
      </c>
      <c r="CM639" s="25">
        <v>1.0167605729997167</v>
      </c>
      <c r="CN639" s="25">
        <v>91.015990741850388</v>
      </c>
      <c r="CO639" s="25">
        <v>23.883030125676306</v>
      </c>
      <c r="CP639" s="25">
        <v>1.1789264413518887</v>
      </c>
      <c r="CQ639" s="25">
        <v>0.17509940357852885</v>
      </c>
      <c r="CR639" s="25">
        <v>0.24155253015754896</v>
      </c>
      <c r="CS639" s="25">
        <v>0.16880185186500943</v>
      </c>
      <c r="CT639" s="25">
        <v>5.1048165147029277E-2</v>
      </c>
      <c r="CU639" s="25">
        <v>5.6391582198979666</v>
      </c>
      <c r="CV639" s="25">
        <v>5.8280774143802985</v>
      </c>
      <c r="CW639" s="25">
        <v>1.7215274463904606</v>
      </c>
      <c r="CX639" s="25">
        <v>22.616594529963535</v>
      </c>
      <c r="CY639" s="25">
        <v>13.403942804603412</v>
      </c>
    </row>
    <row r="640" spans="1:103">
      <c r="A640" t="s">
        <v>177</v>
      </c>
      <c r="B640" t="s">
        <v>1090</v>
      </c>
      <c r="C640" t="s">
        <v>166</v>
      </c>
      <c r="D640" t="s">
        <v>167</v>
      </c>
      <c r="E640" t="s">
        <v>959</v>
      </c>
      <c r="F640" t="s">
        <v>185</v>
      </c>
      <c r="G640" t="s">
        <v>243</v>
      </c>
      <c r="H640">
        <v>10.750299999999999</v>
      </c>
      <c r="I640">
        <v>8.5804100000000005</v>
      </c>
      <c r="J640">
        <v>759</v>
      </c>
      <c r="K640" t="s">
        <v>76</v>
      </c>
      <c r="L640" s="18">
        <v>2.5</v>
      </c>
      <c r="M640" t="s">
        <v>335</v>
      </c>
      <c r="N640" t="s">
        <v>336</v>
      </c>
      <c r="O640">
        <v>1500</v>
      </c>
      <c r="P640" t="s">
        <v>159</v>
      </c>
      <c r="Q640">
        <v>75</v>
      </c>
      <c r="R640">
        <v>2000</v>
      </c>
      <c r="S640" t="s">
        <v>337</v>
      </c>
      <c r="T640">
        <v>1000</v>
      </c>
      <c r="W640">
        <v>2015</v>
      </c>
      <c r="X640">
        <v>1</v>
      </c>
      <c r="Y640" s="19" t="s">
        <v>387</v>
      </c>
      <c r="Z640" s="24">
        <v>6.3</v>
      </c>
      <c r="AA640" s="32">
        <v>1.0860159979277157</v>
      </c>
      <c r="AB640" s="26">
        <v>5.1943705040706917E-2</v>
      </c>
      <c r="AC640" s="25">
        <v>2.8772400000000005</v>
      </c>
      <c r="AD640" s="27">
        <v>30.400000000000006</v>
      </c>
      <c r="AE640" s="27">
        <v>33.199999999999989</v>
      </c>
      <c r="AF640" s="27">
        <v>36.4</v>
      </c>
      <c r="AG640" s="25">
        <v>3.3748925655699442</v>
      </c>
      <c r="AH640" s="25">
        <v>0.76214169669607845</v>
      </c>
      <c r="AI640" s="25">
        <v>0.3512542377603558</v>
      </c>
      <c r="AJ640" s="28">
        <v>6.4688294078373537E-2</v>
      </c>
      <c r="AK640" s="25">
        <v>0</v>
      </c>
      <c r="AL640" s="25">
        <f t="shared" ref="AL640:AL644" si="64">SUM(AG640:AK640)</f>
        <v>4.5529767941047519</v>
      </c>
      <c r="AM640" s="29">
        <v>7.9830824323337861</v>
      </c>
      <c r="AN640" s="29">
        <v>3.3729890496147075</v>
      </c>
      <c r="AO640" s="30">
        <v>25.751554734807694</v>
      </c>
      <c r="AP640" s="30">
        <v>91.39352868671601</v>
      </c>
      <c r="AQ640" s="31">
        <v>1.5074983670079323</v>
      </c>
      <c r="AR640" s="28">
        <v>3.4059199999999998E-2</v>
      </c>
      <c r="AS640" s="28">
        <v>7.7349399999999999</v>
      </c>
      <c r="AT640" t="s">
        <v>156</v>
      </c>
      <c r="AU640">
        <v>2</v>
      </c>
      <c r="AV640" t="s">
        <v>399</v>
      </c>
      <c r="AW640" t="s">
        <v>992</v>
      </c>
      <c r="AX640" t="s">
        <v>1091</v>
      </c>
      <c r="AY640" s="19" t="s">
        <v>387</v>
      </c>
      <c r="AZ640" s="19" t="s">
        <v>387</v>
      </c>
      <c r="BA640" s="22">
        <v>42315</v>
      </c>
      <c r="BB640" t="s">
        <v>400</v>
      </c>
      <c r="BC640" s="15">
        <v>42195</v>
      </c>
      <c r="BD640" t="s">
        <v>161</v>
      </c>
      <c r="BE640">
        <v>42</v>
      </c>
      <c r="BF640">
        <v>37</v>
      </c>
      <c r="BG640">
        <v>8.44</v>
      </c>
      <c r="BH640">
        <v>3.98</v>
      </c>
      <c r="BI640">
        <v>0.86</v>
      </c>
      <c r="BJ640">
        <v>0.41199999999999998</v>
      </c>
      <c r="BK640">
        <v>0.09</v>
      </c>
      <c r="BL640">
        <v>9.6</v>
      </c>
      <c r="BM640" s="86">
        <f t="shared" si="49"/>
        <v>82.07171314741035</v>
      </c>
      <c r="BN640">
        <v>0.2</v>
      </c>
      <c r="BO640">
        <v>20</v>
      </c>
      <c r="BP640">
        <f t="shared" si="54"/>
        <v>3859.9667734291593</v>
      </c>
      <c r="BQ640">
        <f t="shared" si="47"/>
        <v>4501.333333333333</v>
      </c>
      <c r="BR640">
        <f t="shared" si="50"/>
        <v>3.8599667734291594</v>
      </c>
      <c r="BS640">
        <f t="shared" si="50"/>
        <v>4.5013333333333332</v>
      </c>
      <c r="BT640">
        <f t="shared" si="51"/>
        <v>8.3613001067624921</v>
      </c>
      <c r="CF640" s="25">
        <v>0.54189944134078216</v>
      </c>
      <c r="CG640" s="25">
        <v>3.114059590316574E-2</v>
      </c>
      <c r="CH640" s="25">
        <v>0.96274150980157536</v>
      </c>
      <c r="CI640" s="25">
        <v>0.18979650580826288</v>
      </c>
      <c r="CJ640" s="25">
        <v>8.290583365150142E-2</v>
      </c>
      <c r="CK640" s="25">
        <v>14.890008660612665</v>
      </c>
      <c r="CL640" s="25">
        <v>25.943775838215572</v>
      </c>
      <c r="CM640" s="25">
        <v>1.9945681890960212</v>
      </c>
      <c r="CN640" s="25">
        <v>45.881092857869788</v>
      </c>
      <c r="CO640" s="25">
        <v>11.356352373303682</v>
      </c>
      <c r="CP640" s="25">
        <v>1.1731141199226305</v>
      </c>
      <c r="CQ640" s="25">
        <v>0.16881044487427466</v>
      </c>
      <c r="CR640" s="25">
        <v>0.26501401005249553</v>
      </c>
      <c r="CS640" s="25">
        <v>8.2376313380976313E-2</v>
      </c>
      <c r="CT640" s="25">
        <v>4.4605605960245188E-2</v>
      </c>
      <c r="CU640" s="25">
        <v>7.3277383756419052</v>
      </c>
      <c r="CV640" s="25">
        <v>13.949112056751975</v>
      </c>
      <c r="CW640" s="25">
        <v>1.7240284547871541</v>
      </c>
      <c r="CX640" s="25">
        <v>22.649451568021597</v>
      </c>
      <c r="CY640" s="25">
        <v>12.568186299115713</v>
      </c>
    </row>
    <row r="641" spans="1:103">
      <c r="A641" t="s">
        <v>177</v>
      </c>
      <c r="B641" t="s">
        <v>1090</v>
      </c>
      <c r="C641" t="s">
        <v>166</v>
      </c>
      <c r="D641" t="s">
        <v>167</v>
      </c>
      <c r="E641" t="s">
        <v>959</v>
      </c>
      <c r="F641" t="s">
        <v>185</v>
      </c>
      <c r="G641" t="s">
        <v>243</v>
      </c>
      <c r="H641">
        <v>10.750299999999999</v>
      </c>
      <c r="I641">
        <v>8.5804100000000005</v>
      </c>
      <c r="J641">
        <v>759</v>
      </c>
      <c r="K641" t="s">
        <v>76</v>
      </c>
      <c r="L641" s="18">
        <v>2.5</v>
      </c>
      <c r="M641" t="s">
        <v>335</v>
      </c>
      <c r="N641" t="s">
        <v>336</v>
      </c>
      <c r="O641">
        <v>1500</v>
      </c>
      <c r="P641" t="s">
        <v>159</v>
      </c>
      <c r="Q641">
        <v>75</v>
      </c>
      <c r="R641">
        <v>2000</v>
      </c>
      <c r="S641" t="s">
        <v>337</v>
      </c>
      <c r="T641">
        <v>1000</v>
      </c>
      <c r="W641">
        <v>2015</v>
      </c>
      <c r="X641">
        <v>1</v>
      </c>
      <c r="Y641" s="19" t="s">
        <v>387</v>
      </c>
      <c r="Z641" s="24">
        <v>6.3</v>
      </c>
      <c r="AA641" s="32">
        <v>1.0860159979277157</v>
      </c>
      <c r="AB641" s="26">
        <v>5.1943705040706917E-2</v>
      </c>
      <c r="AC641" s="25">
        <v>2.8772400000000005</v>
      </c>
      <c r="AD641" s="27">
        <v>30.400000000000006</v>
      </c>
      <c r="AE641" s="27">
        <v>33.199999999999989</v>
      </c>
      <c r="AF641" s="27">
        <v>36.4</v>
      </c>
      <c r="AG641" s="25">
        <v>3.3748925655699442</v>
      </c>
      <c r="AH641" s="25">
        <v>0.76214169669607845</v>
      </c>
      <c r="AI641" s="25">
        <v>0.3512542377603558</v>
      </c>
      <c r="AJ641" s="28">
        <v>6.4688294078373537E-2</v>
      </c>
      <c r="AK641" s="25">
        <v>0</v>
      </c>
      <c r="AL641" s="25">
        <f t="shared" si="64"/>
        <v>4.5529767941047519</v>
      </c>
      <c r="AM641" s="29">
        <v>7.9830824323337861</v>
      </c>
      <c r="AN641" s="29">
        <v>3.3729890496147075</v>
      </c>
      <c r="AO641" s="30">
        <v>25.751554734807694</v>
      </c>
      <c r="AP641" s="30">
        <v>91.39352868671601</v>
      </c>
      <c r="AQ641" s="31">
        <v>1.5074983670079323</v>
      </c>
      <c r="AR641" s="28">
        <v>3.4059199999999998E-2</v>
      </c>
      <c r="AS641" s="28">
        <v>7.7349399999999999</v>
      </c>
      <c r="AT641" t="s">
        <v>157</v>
      </c>
      <c r="AU641">
        <v>3</v>
      </c>
      <c r="AV641" t="s">
        <v>399</v>
      </c>
      <c r="AW641" t="s">
        <v>992</v>
      </c>
      <c r="AX641" t="s">
        <v>1091</v>
      </c>
      <c r="AY641" s="19" t="s">
        <v>387</v>
      </c>
      <c r="AZ641" s="19" t="s">
        <v>387</v>
      </c>
      <c r="BA641" s="22">
        <v>42315</v>
      </c>
      <c r="BB641" t="s">
        <v>400</v>
      </c>
      <c r="BC641" s="15">
        <v>42195</v>
      </c>
      <c r="BD641" t="s">
        <v>161</v>
      </c>
      <c r="BE641">
        <v>42</v>
      </c>
      <c r="BF641">
        <v>42</v>
      </c>
      <c r="BG641">
        <v>9.0399999999999991</v>
      </c>
      <c r="BH641">
        <v>5.44</v>
      </c>
      <c r="BI641">
        <v>1.06</v>
      </c>
      <c r="BJ641">
        <v>0.499</v>
      </c>
      <c r="BK641">
        <v>0.10299999999999999</v>
      </c>
      <c r="BL641">
        <v>9.6999999999999993</v>
      </c>
      <c r="BM641" s="86">
        <f t="shared" si="49"/>
        <v>82.890365448504994</v>
      </c>
      <c r="BN641">
        <v>0.16300000000000001</v>
      </c>
      <c r="BO641">
        <v>23.1</v>
      </c>
      <c r="BP641">
        <f t="shared" si="54"/>
        <v>5322.6666666666679</v>
      </c>
      <c r="BQ641">
        <f t="shared" si="47"/>
        <v>4821.3333333333321</v>
      </c>
      <c r="BR641">
        <f t="shared" si="50"/>
        <v>5.3226666666666675</v>
      </c>
      <c r="BS641">
        <f t="shared" si="50"/>
        <v>4.8213333333333317</v>
      </c>
      <c r="BT641">
        <f t="shared" si="51"/>
        <v>10.143999999999998</v>
      </c>
      <c r="BU641">
        <v>2.148571428571429</v>
      </c>
      <c r="BV641">
        <v>0.12035914054831331</v>
      </c>
      <c r="BW641">
        <v>2.3325554994571758</v>
      </c>
      <c r="BX641">
        <v>0.41359332160728879</v>
      </c>
      <c r="BY641">
        <v>0.21286487506937957</v>
      </c>
      <c r="BZ641">
        <v>0.14462669085938276</v>
      </c>
      <c r="CA641">
        <v>6.2697935689790487</v>
      </c>
      <c r="CB641">
        <v>103.21418443803529</v>
      </c>
      <c r="CC641">
        <v>44.274465311672934</v>
      </c>
      <c r="CD641">
        <v>13.939820457262524</v>
      </c>
      <c r="CE641">
        <v>6.3921157181983137</v>
      </c>
      <c r="CF641" s="25">
        <v>0.61761949390815374</v>
      </c>
      <c r="CG641" s="25">
        <v>2.5267104029990627E-2</v>
      </c>
      <c r="CH641" s="25">
        <v>1.8232531405315824</v>
      </c>
      <c r="CI641" s="25">
        <v>0.20573656890321307</v>
      </c>
      <c r="CJ641" s="25">
        <v>0.10614790125481414</v>
      </c>
      <c r="CK641" s="25">
        <v>19.310471687620218</v>
      </c>
      <c r="CL641" s="25">
        <v>51.881652205005537</v>
      </c>
      <c r="CM641" s="25">
        <v>1.9789091650403114</v>
      </c>
      <c r="CN641" s="25">
        <v>45.520888007170122</v>
      </c>
      <c r="CO641" s="25">
        <v>18.998732632500015</v>
      </c>
      <c r="CP641" s="25"/>
      <c r="CQ641" s="25"/>
      <c r="CR641" s="25"/>
      <c r="CS641" s="25"/>
      <c r="CT641" s="25"/>
      <c r="CU641" s="25"/>
      <c r="CV641" s="25"/>
      <c r="CW641" s="25"/>
      <c r="CX641" s="25"/>
      <c r="CY641" s="25"/>
    </row>
    <row r="642" spans="1:103">
      <c r="A642" t="s">
        <v>177</v>
      </c>
      <c r="B642" t="s">
        <v>1090</v>
      </c>
      <c r="C642" t="s">
        <v>166</v>
      </c>
      <c r="D642" t="s">
        <v>167</v>
      </c>
      <c r="E642" t="s">
        <v>959</v>
      </c>
      <c r="F642" t="s">
        <v>185</v>
      </c>
      <c r="G642" t="s">
        <v>243</v>
      </c>
      <c r="H642">
        <v>10.750299999999999</v>
      </c>
      <c r="I642">
        <v>8.5804100000000005</v>
      </c>
      <c r="J642">
        <v>759</v>
      </c>
      <c r="K642" t="s">
        <v>76</v>
      </c>
      <c r="L642" s="18">
        <v>2.5</v>
      </c>
      <c r="M642" t="s">
        <v>335</v>
      </c>
      <c r="N642" t="s">
        <v>336</v>
      </c>
      <c r="O642">
        <v>1500</v>
      </c>
      <c r="P642" t="s">
        <v>159</v>
      </c>
      <c r="Q642">
        <v>75</v>
      </c>
      <c r="R642">
        <v>2000</v>
      </c>
      <c r="S642" t="s">
        <v>337</v>
      </c>
      <c r="T642">
        <v>1000</v>
      </c>
      <c r="W642">
        <v>2015</v>
      </c>
      <c r="X642">
        <v>1</v>
      </c>
      <c r="Y642" s="19" t="s">
        <v>387</v>
      </c>
      <c r="Z642" s="24">
        <v>6.3</v>
      </c>
      <c r="AA642" s="32">
        <v>1.0860159979277157</v>
      </c>
      <c r="AB642" s="26">
        <v>5.1943705040706917E-2</v>
      </c>
      <c r="AC642" s="25">
        <v>2.8772400000000005</v>
      </c>
      <c r="AD642" s="27">
        <v>30.400000000000006</v>
      </c>
      <c r="AE642" s="27">
        <v>33.199999999999989</v>
      </c>
      <c r="AF642" s="27">
        <v>36.4</v>
      </c>
      <c r="AG642" s="25">
        <v>3.3748925655699442</v>
      </c>
      <c r="AH642" s="25">
        <v>0.76214169669607845</v>
      </c>
      <c r="AI642" s="25">
        <v>0.3512542377603558</v>
      </c>
      <c r="AJ642" s="28">
        <v>6.4688294078373537E-2</v>
      </c>
      <c r="AK642" s="25">
        <v>0</v>
      </c>
      <c r="AL642" s="25">
        <f t="shared" si="64"/>
        <v>4.5529767941047519</v>
      </c>
      <c r="AM642" s="29">
        <v>7.9830824323337861</v>
      </c>
      <c r="AN642" s="29">
        <v>3.3729890496147075</v>
      </c>
      <c r="AO642" s="30">
        <v>25.751554734807694</v>
      </c>
      <c r="AP642" s="30">
        <v>91.39352868671601</v>
      </c>
      <c r="AQ642" s="31">
        <v>1.5074983670079323</v>
      </c>
      <c r="AR642" s="28">
        <v>3.4059199999999998E-2</v>
      </c>
      <c r="AS642" s="28">
        <v>7.7349399999999999</v>
      </c>
      <c r="AT642" t="s">
        <v>158</v>
      </c>
      <c r="AU642">
        <v>4</v>
      </c>
      <c r="AV642" t="s">
        <v>399</v>
      </c>
      <c r="AW642" t="s">
        <v>992</v>
      </c>
      <c r="AX642" t="s">
        <v>1091</v>
      </c>
      <c r="AY642" s="19" t="s">
        <v>387</v>
      </c>
      <c r="AZ642" s="19" t="s">
        <v>387</v>
      </c>
      <c r="BA642" s="22">
        <v>42315</v>
      </c>
      <c r="BB642" t="s">
        <v>400</v>
      </c>
      <c r="BC642" s="15">
        <v>42195</v>
      </c>
      <c r="BD642" t="s">
        <v>161</v>
      </c>
      <c r="BE642">
        <v>46</v>
      </c>
      <c r="BF642">
        <v>36</v>
      </c>
      <c r="BG642">
        <v>10.4</v>
      </c>
      <c r="BH642">
        <v>5.68</v>
      </c>
      <c r="BI642">
        <v>1.1000000000000001</v>
      </c>
      <c r="BJ642">
        <v>0.55000000000000004</v>
      </c>
      <c r="BK642">
        <v>0.109</v>
      </c>
      <c r="BL642">
        <v>9.4</v>
      </c>
      <c r="BM642" s="86">
        <f t="shared" si="49"/>
        <v>83.459787556904402</v>
      </c>
      <c r="BN642">
        <v>0.17100000000000001</v>
      </c>
      <c r="BO642">
        <v>24.2</v>
      </c>
      <c r="BP642">
        <f t="shared" si="54"/>
        <v>5614.2580856318236</v>
      </c>
      <c r="BQ642">
        <f t="shared" si="47"/>
        <v>5546.666666666667</v>
      </c>
      <c r="BR642">
        <f t="shared" si="50"/>
        <v>5.6142580856318238</v>
      </c>
      <c r="BS642">
        <f t="shared" si="50"/>
        <v>5.5466666666666669</v>
      </c>
      <c r="BT642">
        <f t="shared" si="51"/>
        <v>11.160924752298492</v>
      </c>
      <c r="BU642">
        <v>2.4020076481835568</v>
      </c>
      <c r="BV642">
        <v>0.2229019397824808</v>
      </c>
      <c r="BW642">
        <v>1.8310371617262582</v>
      </c>
      <c r="BX642">
        <v>0.51166377504452398</v>
      </c>
      <c r="BY642">
        <v>0.24837103166438518</v>
      </c>
      <c r="BZ642">
        <v>0.15463301166440818</v>
      </c>
      <c r="CA642">
        <v>6.8682131061781959</v>
      </c>
      <c r="CB642">
        <v>104.16151071899688</v>
      </c>
      <c r="CC642">
        <v>56.526831935780038</v>
      </c>
      <c r="CD642">
        <v>14.938014690894489</v>
      </c>
      <c r="CE642">
        <v>3.8453499514050713</v>
      </c>
      <c r="CF642" s="25"/>
      <c r="CG642" s="25"/>
      <c r="CH642" s="25"/>
      <c r="CI642" s="25"/>
      <c r="CJ642" s="25"/>
      <c r="CK642" s="25"/>
      <c r="CL642" s="25"/>
      <c r="CM642" s="25"/>
      <c r="CN642" s="25"/>
      <c r="CO642" s="25"/>
      <c r="CP642" s="25"/>
      <c r="CQ642" s="25"/>
      <c r="CR642" s="25"/>
      <c r="CS642" s="25"/>
      <c r="CT642" s="25"/>
      <c r="CU642" s="25"/>
      <c r="CV642" s="25"/>
      <c r="CW642" s="25"/>
      <c r="CX642" s="25"/>
      <c r="CY642" s="25"/>
    </row>
    <row r="643" spans="1:103">
      <c r="A643" t="s">
        <v>177</v>
      </c>
      <c r="B643" t="s">
        <v>1090</v>
      </c>
      <c r="C643" t="s">
        <v>166</v>
      </c>
      <c r="D643" t="s">
        <v>167</v>
      </c>
      <c r="E643" t="s">
        <v>959</v>
      </c>
      <c r="F643" t="s">
        <v>185</v>
      </c>
      <c r="G643" t="s">
        <v>243</v>
      </c>
      <c r="H643">
        <v>10.750299999999999</v>
      </c>
      <c r="I643">
        <v>8.5804100000000005</v>
      </c>
      <c r="J643">
        <v>759</v>
      </c>
      <c r="K643" t="s">
        <v>76</v>
      </c>
      <c r="L643" s="18">
        <v>2.5</v>
      </c>
      <c r="M643" t="s">
        <v>335</v>
      </c>
      <c r="N643" t="s">
        <v>336</v>
      </c>
      <c r="O643">
        <v>1500</v>
      </c>
      <c r="P643" t="s">
        <v>159</v>
      </c>
      <c r="Q643">
        <v>75</v>
      </c>
      <c r="R643">
        <v>2000</v>
      </c>
      <c r="S643" t="s">
        <v>337</v>
      </c>
      <c r="T643">
        <v>1000</v>
      </c>
      <c r="W643">
        <v>2015</v>
      </c>
      <c r="X643">
        <v>1</v>
      </c>
      <c r="Y643" s="19" t="s">
        <v>387</v>
      </c>
      <c r="Z643" s="24">
        <v>6.3</v>
      </c>
      <c r="AA643" s="32">
        <v>1.0860159979277157</v>
      </c>
      <c r="AB643" s="26">
        <v>5.1943705040706917E-2</v>
      </c>
      <c r="AC643" s="25">
        <v>2.8772400000000005</v>
      </c>
      <c r="AD643" s="27">
        <v>30.400000000000006</v>
      </c>
      <c r="AE643" s="27">
        <v>33.199999999999989</v>
      </c>
      <c r="AF643" s="27">
        <v>36.4</v>
      </c>
      <c r="AG643" s="25">
        <v>3.3748925655699442</v>
      </c>
      <c r="AH643" s="25">
        <v>0.76214169669607845</v>
      </c>
      <c r="AI643" s="25">
        <v>0.3512542377603558</v>
      </c>
      <c r="AJ643" s="28">
        <v>6.4688294078373537E-2</v>
      </c>
      <c r="AK643" s="25">
        <v>0</v>
      </c>
      <c r="AL643" s="25">
        <f t="shared" si="64"/>
        <v>4.5529767941047519</v>
      </c>
      <c r="AM643" s="29">
        <v>7.9830824323337861</v>
      </c>
      <c r="AN643" s="29">
        <v>3.3729890496147075</v>
      </c>
      <c r="AO643" s="30">
        <v>25.751554734807694</v>
      </c>
      <c r="AP643" s="30">
        <v>91.39352868671601</v>
      </c>
      <c r="AQ643" s="31">
        <v>1.5074983670079323</v>
      </c>
      <c r="AR643" s="28">
        <v>3.4059199999999998E-2</v>
      </c>
      <c r="AS643" s="28">
        <v>7.7349399999999999</v>
      </c>
      <c r="AT643" t="s">
        <v>159</v>
      </c>
      <c r="AU643">
        <v>5</v>
      </c>
      <c r="AV643" t="s">
        <v>399</v>
      </c>
      <c r="AW643" t="s">
        <v>992</v>
      </c>
      <c r="AX643" t="s">
        <v>1091</v>
      </c>
      <c r="AY643" s="19" t="s">
        <v>387</v>
      </c>
      <c r="AZ643" s="19" t="s">
        <v>387</v>
      </c>
      <c r="BA643" s="22">
        <v>42315</v>
      </c>
      <c r="BB643" t="s">
        <v>400</v>
      </c>
      <c r="BC643" s="15">
        <v>42195</v>
      </c>
      <c r="BD643" t="s">
        <v>161</v>
      </c>
      <c r="BE643">
        <v>39</v>
      </c>
      <c r="BF643">
        <v>30</v>
      </c>
      <c r="BG643">
        <v>8.7200000000000006</v>
      </c>
      <c r="BH643">
        <v>5.22</v>
      </c>
      <c r="BI643">
        <v>1.36</v>
      </c>
      <c r="BJ643">
        <v>0.63400000000000001</v>
      </c>
      <c r="BK643">
        <v>0.11700000000000001</v>
      </c>
      <c r="BL643">
        <v>10</v>
      </c>
      <c r="BM643" s="86">
        <f t="shared" si="49"/>
        <v>84.4207723035952</v>
      </c>
      <c r="BN643">
        <v>0.123</v>
      </c>
      <c r="BO643">
        <v>29.3</v>
      </c>
      <c r="BP643">
        <f t="shared" si="54"/>
        <v>5184.4286049972579</v>
      </c>
      <c r="BQ643">
        <f t="shared" ref="BQ643:BQ712" si="65">(BG643*0.48)*(10000/9)</f>
        <v>4650.666666666667</v>
      </c>
      <c r="BR643">
        <f t="shared" si="50"/>
        <v>5.1844286049972581</v>
      </c>
      <c r="BS643">
        <f t="shared" si="50"/>
        <v>4.6506666666666669</v>
      </c>
      <c r="BT643">
        <f t="shared" si="51"/>
        <v>9.8350952716639242</v>
      </c>
      <c r="BU643">
        <v>2.4104683195592287</v>
      </c>
      <c r="BV643">
        <v>0.2421118553745106</v>
      </c>
      <c r="BW643">
        <v>2.1417763383805291</v>
      </c>
      <c r="BX643">
        <v>0.51230614041808409</v>
      </c>
      <c r="BY643">
        <v>0.17809072225259079</v>
      </c>
      <c r="BZ643">
        <v>0.14780657916982204</v>
      </c>
      <c r="CA643">
        <v>6.1695174745234089</v>
      </c>
      <c r="CB643">
        <v>115.63911158372531</v>
      </c>
      <c r="CC643">
        <v>43.559857488470321</v>
      </c>
      <c r="CD643">
        <v>16.242494849252953</v>
      </c>
      <c r="CE643">
        <v>4.6785604162502183</v>
      </c>
      <c r="CF643" s="25">
        <v>0.46773422562141498</v>
      </c>
      <c r="CG643" s="25">
        <v>2.0301147227533459E-2</v>
      </c>
      <c r="CH643" s="25">
        <v>1.263657588595942</v>
      </c>
      <c r="CI643" s="25">
        <v>0.18960895985390688</v>
      </c>
      <c r="CJ643" s="25">
        <v>0.10688212586823678</v>
      </c>
      <c r="CK643" s="25">
        <v>16.709654347764715</v>
      </c>
      <c r="CL643" s="25">
        <v>33.4113211212997</v>
      </c>
      <c r="CM643" s="25">
        <v>1.032333486914238</v>
      </c>
      <c r="CN643" s="25">
        <v>92.410010362896514</v>
      </c>
      <c r="CO643" s="25">
        <v>26.786768888145069</v>
      </c>
      <c r="CP643" s="25"/>
      <c r="CQ643" s="25"/>
      <c r="CR643" s="25"/>
      <c r="CS643" s="25"/>
      <c r="CT643" s="25"/>
      <c r="CU643" s="25"/>
      <c r="CV643" s="25"/>
      <c r="CW643" s="25"/>
      <c r="CX643" s="25"/>
      <c r="CY643" s="25"/>
    </row>
    <row r="644" spans="1:103">
      <c r="A644" t="s">
        <v>177</v>
      </c>
      <c r="B644" t="s">
        <v>1090</v>
      </c>
      <c r="C644" t="s">
        <v>166</v>
      </c>
      <c r="D644" t="s">
        <v>167</v>
      </c>
      <c r="E644" t="s">
        <v>959</v>
      </c>
      <c r="F644" t="s">
        <v>185</v>
      </c>
      <c r="G644" t="s">
        <v>243</v>
      </c>
      <c r="H644">
        <v>10.750299999999999</v>
      </c>
      <c r="I644">
        <v>8.5804100000000005</v>
      </c>
      <c r="J644">
        <v>759</v>
      </c>
      <c r="K644" t="s">
        <v>76</v>
      </c>
      <c r="L644" s="18">
        <v>2.5</v>
      </c>
      <c r="M644" t="s">
        <v>335</v>
      </c>
      <c r="N644" t="s">
        <v>336</v>
      </c>
      <c r="O644">
        <v>1500</v>
      </c>
      <c r="P644" t="s">
        <v>159</v>
      </c>
      <c r="Q644">
        <v>75</v>
      </c>
      <c r="R644">
        <v>2000</v>
      </c>
      <c r="S644" t="s">
        <v>337</v>
      </c>
      <c r="T644">
        <v>1000</v>
      </c>
      <c r="W644">
        <v>2015</v>
      </c>
      <c r="X644">
        <v>1</v>
      </c>
      <c r="Y644" s="19" t="s">
        <v>387</v>
      </c>
      <c r="Z644" s="24">
        <v>6.3</v>
      </c>
      <c r="AA644" s="32">
        <v>1.0860159979277157</v>
      </c>
      <c r="AB644" s="26">
        <v>5.1943705040706917E-2</v>
      </c>
      <c r="AC644" s="25">
        <v>2.8772400000000005</v>
      </c>
      <c r="AD644" s="27">
        <v>30.400000000000006</v>
      </c>
      <c r="AE644" s="27">
        <v>33.199999999999989</v>
      </c>
      <c r="AF644" s="27">
        <v>36.4</v>
      </c>
      <c r="AG644" s="25">
        <v>3.3748925655699442</v>
      </c>
      <c r="AH644" s="25">
        <v>0.76214169669607845</v>
      </c>
      <c r="AI644" s="25">
        <v>0.3512542377603558</v>
      </c>
      <c r="AJ644" s="28">
        <v>6.4688294078373537E-2</v>
      </c>
      <c r="AK644" s="25">
        <v>0</v>
      </c>
      <c r="AL644" s="25">
        <f t="shared" si="64"/>
        <v>4.5529767941047519</v>
      </c>
      <c r="AM644" s="29">
        <v>7.9830824323337861</v>
      </c>
      <c r="AN644" s="29">
        <v>3.3729890496147075</v>
      </c>
      <c r="AO644" s="30">
        <v>25.751554734807694</v>
      </c>
      <c r="AP644" s="30">
        <v>91.39352868671601</v>
      </c>
      <c r="AQ644" s="31">
        <v>1.5074983670079323</v>
      </c>
      <c r="AR644" s="28">
        <v>3.4059199999999998E-2</v>
      </c>
      <c r="AS644" s="28">
        <v>7.7349399999999999</v>
      </c>
      <c r="AT644" t="s">
        <v>160</v>
      </c>
      <c r="AU644">
        <v>6</v>
      </c>
      <c r="AV644" t="s">
        <v>399</v>
      </c>
      <c r="AW644" t="s">
        <v>992</v>
      </c>
      <c r="AX644" t="s">
        <v>1091</v>
      </c>
      <c r="AY644" s="19" t="s">
        <v>387</v>
      </c>
      <c r="AZ644" s="19" t="s">
        <v>387</v>
      </c>
      <c r="BA644" s="22">
        <v>42315</v>
      </c>
      <c r="BB644" t="s">
        <v>400</v>
      </c>
      <c r="BC644" s="15">
        <v>42195</v>
      </c>
      <c r="BD644" t="s">
        <v>161</v>
      </c>
      <c r="BE644">
        <v>32</v>
      </c>
      <c r="BF644">
        <v>28</v>
      </c>
      <c r="BG644">
        <v>10.36</v>
      </c>
      <c r="BH644">
        <v>4.68</v>
      </c>
      <c r="BI644">
        <v>1.18</v>
      </c>
      <c r="BJ644">
        <v>0.53800000000000003</v>
      </c>
      <c r="BK644">
        <v>0.13100000000000001</v>
      </c>
      <c r="BL644">
        <v>10</v>
      </c>
      <c r="BM644" s="86">
        <f t="shared" ref="BM644:BM713" si="66">((BJ644)/(BJ644+BK644))*100</f>
        <v>80.418535127055307</v>
      </c>
      <c r="BN644">
        <v>0.13500000000000001</v>
      </c>
      <c r="BO644">
        <v>28.3</v>
      </c>
      <c r="BP644">
        <f t="shared" si="54"/>
        <v>4427.7499340543391</v>
      </c>
      <c r="BQ644">
        <f t="shared" si="65"/>
        <v>5525.333333333333</v>
      </c>
      <c r="BR644">
        <f t="shared" ref="BR644:BS713" si="67">BP644/1000</f>
        <v>4.4277499340543391</v>
      </c>
      <c r="BS644">
        <f t="shared" si="67"/>
        <v>5.5253333333333332</v>
      </c>
      <c r="BT644">
        <f t="shared" ref="BT644:BT713" si="68">BR644+BS644</f>
        <v>9.9530832673876724</v>
      </c>
      <c r="BU644">
        <v>2.8337988826815645</v>
      </c>
      <c r="BV644">
        <v>0.25319939874567721</v>
      </c>
      <c r="BW644">
        <v>2.0984151876853856</v>
      </c>
      <c r="BX644">
        <v>0.51482445450834657</v>
      </c>
      <c r="BY644">
        <v>0.2020379020857912</v>
      </c>
      <c r="BZ644">
        <v>0.17743880670282308</v>
      </c>
      <c r="CA644">
        <v>7.0929212659848071</v>
      </c>
      <c r="CB644">
        <v>120.73044950240275</v>
      </c>
      <c r="CC644">
        <v>64.024361822185952</v>
      </c>
      <c r="CD644">
        <v>16.84939390895228</v>
      </c>
      <c r="CE644">
        <v>21.745855016096453</v>
      </c>
      <c r="CF644" s="25">
        <v>0.6142587346553352</v>
      </c>
      <c r="CG644" s="25">
        <v>2.5368271954674223E-2</v>
      </c>
      <c r="CH644" s="25">
        <v>1.8710573475366292</v>
      </c>
      <c r="CI644" s="25">
        <v>0.27029879830829634</v>
      </c>
      <c r="CJ644" s="25">
        <v>0.14001457826414743</v>
      </c>
      <c r="CK644" s="25">
        <v>20.703175943493097</v>
      </c>
      <c r="CL644" s="25">
        <v>28.946754844085582</v>
      </c>
      <c r="CM644" s="25">
        <v>1.9408165920847711</v>
      </c>
      <c r="CN644" s="25">
        <v>45.551790281127651</v>
      </c>
      <c r="CO644" s="25">
        <v>15.187553786139684</v>
      </c>
      <c r="CP644" s="25">
        <v>1.4476284584980239</v>
      </c>
      <c r="CQ644" s="25">
        <v>0.17050395256917</v>
      </c>
      <c r="CR644" s="25">
        <v>0.30620406393256294</v>
      </c>
      <c r="CS644" s="25">
        <v>0.17272747632698643</v>
      </c>
      <c r="CT644" s="25">
        <v>4.4262248192179242E-2</v>
      </c>
      <c r="CU644" s="25">
        <v>5.7703014343141987</v>
      </c>
      <c r="CV644" s="25">
        <v>5.963614098435654</v>
      </c>
      <c r="CW644" s="25">
        <v>1.7615629683995411</v>
      </c>
      <c r="CX644" s="25">
        <v>46.994668620666417</v>
      </c>
      <c r="CY644" s="25">
        <v>9.363042229286453</v>
      </c>
    </row>
    <row r="645" spans="1:103">
      <c r="A645" t="s">
        <v>177</v>
      </c>
      <c r="B645" t="s">
        <v>1090</v>
      </c>
      <c r="C645" t="s">
        <v>166</v>
      </c>
      <c r="D645" t="s">
        <v>167</v>
      </c>
      <c r="E645" t="s">
        <v>959</v>
      </c>
      <c r="F645" t="s">
        <v>186</v>
      </c>
      <c r="G645" t="s">
        <v>244</v>
      </c>
      <c r="H645">
        <v>10.71538</v>
      </c>
      <c r="I645">
        <v>8.6020900000000005</v>
      </c>
      <c r="J645">
        <v>757</v>
      </c>
      <c r="K645" t="s">
        <v>447</v>
      </c>
      <c r="W645">
        <v>2015</v>
      </c>
      <c r="X645">
        <v>1</v>
      </c>
      <c r="Y645" s="19" t="s">
        <v>387</v>
      </c>
      <c r="Z645" s="24">
        <v>5.3</v>
      </c>
      <c r="AA645" s="32">
        <v>1.0259874588708262</v>
      </c>
      <c r="AB645" s="26">
        <v>4.6031575628825275E-2</v>
      </c>
      <c r="AC645" s="25">
        <v>4.9250400000000001</v>
      </c>
      <c r="AD645" s="27">
        <v>46.8</v>
      </c>
      <c r="AE645" s="27">
        <v>28.800000000000011</v>
      </c>
      <c r="AF645" s="27">
        <v>24.4</v>
      </c>
      <c r="AG645" s="25">
        <v>1.976710945721373</v>
      </c>
      <c r="AH645" s="25">
        <v>0.63846108624478026</v>
      </c>
      <c r="AI645" s="25">
        <v>9.8715351107224888E-2</v>
      </c>
      <c r="AJ645" s="28">
        <v>6.4688294078373537E-2</v>
      </c>
      <c r="AK645" s="25">
        <v>0</v>
      </c>
      <c r="AL645" s="25">
        <f t="shared" si="52"/>
        <v>2.7785756771517516</v>
      </c>
      <c r="AM645" s="29">
        <v>4.6271463796445769</v>
      </c>
      <c r="AN645" s="29">
        <v>1.6290387995133151</v>
      </c>
      <c r="AO645" s="30">
        <v>10.428388789624458</v>
      </c>
      <c r="AP645" s="30">
        <v>91.39352868671601</v>
      </c>
      <c r="AQ645" s="31">
        <v>1.5576613431740631</v>
      </c>
      <c r="AR645" s="28">
        <v>4.9235399999999999E-2</v>
      </c>
      <c r="AS645" s="28">
        <v>6.2372699999999996</v>
      </c>
      <c r="AU645">
        <v>1</v>
      </c>
      <c r="AV645" t="s">
        <v>399</v>
      </c>
      <c r="AW645" t="s">
        <v>992</v>
      </c>
      <c r="AX645" t="s">
        <v>1091</v>
      </c>
      <c r="AY645" s="19" t="s">
        <v>387</v>
      </c>
      <c r="AZ645" s="19" t="s">
        <v>387</v>
      </c>
      <c r="BA645" s="22">
        <v>42315</v>
      </c>
      <c r="BB645" t="s">
        <v>400</v>
      </c>
      <c r="BC645" s="15"/>
      <c r="BM645" s="86"/>
      <c r="CF645" s="25"/>
      <c r="CG645" s="25"/>
      <c r="CH645" s="25"/>
      <c r="CI645" s="25"/>
      <c r="CJ645" s="25"/>
      <c r="CK645" s="25"/>
      <c r="CL645" s="25"/>
      <c r="CM645" s="25"/>
      <c r="CN645" s="25"/>
      <c r="CO645" s="25"/>
      <c r="CP645" s="25"/>
      <c r="CQ645" s="25"/>
      <c r="CR645" s="25"/>
      <c r="CS645" s="25"/>
      <c r="CT645" s="25"/>
      <c r="CU645" s="25"/>
      <c r="CV645" s="25"/>
      <c r="CW645" s="25"/>
      <c r="CX645" s="25"/>
      <c r="CY645" s="25"/>
    </row>
    <row r="646" spans="1:103">
      <c r="A646" t="s">
        <v>177</v>
      </c>
      <c r="B646" t="s">
        <v>1090</v>
      </c>
      <c r="C646" t="s">
        <v>166</v>
      </c>
      <c r="D646" t="s">
        <v>167</v>
      </c>
      <c r="E646" t="s">
        <v>959</v>
      </c>
      <c r="F646" t="s">
        <v>186</v>
      </c>
      <c r="G646" t="s">
        <v>244</v>
      </c>
      <c r="H646">
        <v>10.71538</v>
      </c>
      <c r="I646">
        <v>8.6020900000000005</v>
      </c>
      <c r="J646">
        <v>757</v>
      </c>
      <c r="K646" t="s">
        <v>447</v>
      </c>
      <c r="W646">
        <v>2015</v>
      </c>
      <c r="X646">
        <v>1</v>
      </c>
      <c r="Y646" s="19" t="s">
        <v>387</v>
      </c>
      <c r="Z646" s="24">
        <v>5.3</v>
      </c>
      <c r="AA646" s="32">
        <v>1.0259874588708262</v>
      </c>
      <c r="AB646" s="26">
        <v>4.6031575628825275E-2</v>
      </c>
      <c r="AC646" s="25">
        <v>4.9250400000000001</v>
      </c>
      <c r="AD646" s="27">
        <v>46.8</v>
      </c>
      <c r="AE646" s="27">
        <v>28.800000000000011</v>
      </c>
      <c r="AF646" s="27">
        <v>24.4</v>
      </c>
      <c r="AG646" s="25">
        <v>1.976710945721373</v>
      </c>
      <c r="AH646" s="25">
        <v>0.63846108624478026</v>
      </c>
      <c r="AI646" s="25">
        <v>9.8715351107224888E-2</v>
      </c>
      <c r="AJ646" s="28">
        <v>6.4688294078373537E-2</v>
      </c>
      <c r="AK646" s="25">
        <v>0</v>
      </c>
      <c r="AL646" s="25">
        <f t="shared" ref="AL646:AL650" si="69">SUM(AG646:AK646)</f>
        <v>2.7785756771517516</v>
      </c>
      <c r="AM646" s="29">
        <v>4.6271463796445769</v>
      </c>
      <c r="AN646" s="29">
        <v>1.6290387995133151</v>
      </c>
      <c r="AO646" s="30">
        <v>10.428388789624458</v>
      </c>
      <c r="AP646" s="30">
        <v>91.39352868671601</v>
      </c>
      <c r="AQ646" s="31">
        <v>1.5576613431740631</v>
      </c>
      <c r="AR646" s="28">
        <v>4.9235399999999999E-2</v>
      </c>
      <c r="AS646" s="28">
        <v>6.2372699999999996</v>
      </c>
      <c r="AU646">
        <v>2</v>
      </c>
      <c r="AV646" t="s">
        <v>399</v>
      </c>
      <c r="AW646" t="s">
        <v>992</v>
      </c>
      <c r="AX646" t="s">
        <v>1091</v>
      </c>
      <c r="AY646" s="19" t="s">
        <v>387</v>
      </c>
      <c r="AZ646" s="19" t="s">
        <v>387</v>
      </c>
      <c r="BA646" s="22">
        <v>42315</v>
      </c>
      <c r="BB646" t="s">
        <v>400</v>
      </c>
      <c r="BC646" s="15"/>
      <c r="BM646" s="86"/>
      <c r="CF646" s="25"/>
      <c r="CG646" s="25"/>
      <c r="CH646" s="25"/>
      <c r="CI646" s="25"/>
      <c r="CJ646" s="25"/>
      <c r="CK646" s="25"/>
      <c r="CL646" s="25"/>
      <c r="CM646" s="25"/>
      <c r="CN646" s="25"/>
      <c r="CO646" s="25"/>
      <c r="CP646" s="25"/>
      <c r="CQ646" s="25"/>
      <c r="CR646" s="25"/>
      <c r="CS646" s="25"/>
      <c r="CT646" s="25"/>
      <c r="CU646" s="25"/>
      <c r="CV646" s="25"/>
      <c r="CW646" s="25"/>
      <c r="CX646" s="25"/>
      <c r="CY646" s="25"/>
    </row>
    <row r="647" spans="1:103">
      <c r="A647" t="s">
        <v>177</v>
      </c>
      <c r="B647" t="s">
        <v>1090</v>
      </c>
      <c r="C647" t="s">
        <v>166</v>
      </c>
      <c r="D647" t="s">
        <v>167</v>
      </c>
      <c r="E647" t="s">
        <v>959</v>
      </c>
      <c r="F647" t="s">
        <v>186</v>
      </c>
      <c r="G647" t="s">
        <v>244</v>
      </c>
      <c r="H647">
        <v>10.71538</v>
      </c>
      <c r="I647">
        <v>8.6020900000000005</v>
      </c>
      <c r="J647">
        <v>757</v>
      </c>
      <c r="K647" t="s">
        <v>447</v>
      </c>
      <c r="W647">
        <v>2015</v>
      </c>
      <c r="X647">
        <v>1</v>
      </c>
      <c r="Y647" s="19" t="s">
        <v>387</v>
      </c>
      <c r="Z647" s="24">
        <v>5.3</v>
      </c>
      <c r="AA647" s="32">
        <v>1.0259874588708262</v>
      </c>
      <c r="AB647" s="26">
        <v>4.6031575628825275E-2</v>
      </c>
      <c r="AC647" s="25">
        <v>4.9250400000000001</v>
      </c>
      <c r="AD647" s="27">
        <v>46.8</v>
      </c>
      <c r="AE647" s="27">
        <v>28.800000000000011</v>
      </c>
      <c r="AF647" s="27">
        <v>24.4</v>
      </c>
      <c r="AG647" s="25">
        <v>1.976710945721373</v>
      </c>
      <c r="AH647" s="25">
        <v>0.63846108624478026</v>
      </c>
      <c r="AI647" s="25">
        <v>9.8715351107224888E-2</v>
      </c>
      <c r="AJ647" s="28">
        <v>6.4688294078373537E-2</v>
      </c>
      <c r="AK647" s="25">
        <v>0</v>
      </c>
      <c r="AL647" s="25">
        <f t="shared" si="69"/>
        <v>2.7785756771517516</v>
      </c>
      <c r="AM647" s="29">
        <v>4.6271463796445769</v>
      </c>
      <c r="AN647" s="29">
        <v>1.6290387995133151</v>
      </c>
      <c r="AO647" s="30">
        <v>10.428388789624458</v>
      </c>
      <c r="AP647" s="30">
        <v>91.39352868671601</v>
      </c>
      <c r="AQ647" s="31">
        <v>1.5576613431740631</v>
      </c>
      <c r="AR647" s="28">
        <v>4.9235399999999999E-2</v>
      </c>
      <c r="AS647" s="28">
        <v>6.2372699999999996</v>
      </c>
      <c r="AU647">
        <v>3</v>
      </c>
      <c r="AV647" t="s">
        <v>399</v>
      </c>
      <c r="AW647" t="s">
        <v>992</v>
      </c>
      <c r="AX647" t="s">
        <v>1091</v>
      </c>
      <c r="AY647" s="19" t="s">
        <v>387</v>
      </c>
      <c r="AZ647" s="19" t="s">
        <v>387</v>
      </c>
      <c r="BA647" s="22">
        <v>42315</v>
      </c>
      <c r="BB647" t="s">
        <v>400</v>
      </c>
      <c r="BC647" s="15"/>
      <c r="BM647" s="86"/>
      <c r="CF647" s="25"/>
      <c r="CG647" s="25"/>
      <c r="CH647" s="25"/>
      <c r="CI647" s="25"/>
      <c r="CJ647" s="25"/>
      <c r="CK647" s="25"/>
      <c r="CL647" s="25"/>
      <c r="CM647" s="25"/>
      <c r="CN647" s="25"/>
      <c r="CO647" s="25"/>
      <c r="CP647" s="25"/>
      <c r="CQ647" s="25"/>
      <c r="CR647" s="25"/>
      <c r="CS647" s="25"/>
      <c r="CT647" s="25"/>
      <c r="CU647" s="25"/>
      <c r="CV647" s="25"/>
      <c r="CW647" s="25"/>
      <c r="CX647" s="25"/>
      <c r="CY647" s="25"/>
    </row>
    <row r="648" spans="1:103">
      <c r="A648" t="s">
        <v>177</v>
      </c>
      <c r="B648" t="s">
        <v>1090</v>
      </c>
      <c r="C648" t="s">
        <v>166</v>
      </c>
      <c r="D648" t="s">
        <v>167</v>
      </c>
      <c r="E648" t="s">
        <v>959</v>
      </c>
      <c r="F648" t="s">
        <v>186</v>
      </c>
      <c r="G648" t="s">
        <v>244</v>
      </c>
      <c r="H648">
        <v>10.71538</v>
      </c>
      <c r="I648">
        <v>8.6020900000000005</v>
      </c>
      <c r="J648">
        <v>757</v>
      </c>
      <c r="K648" t="s">
        <v>447</v>
      </c>
      <c r="W648">
        <v>2015</v>
      </c>
      <c r="X648">
        <v>1</v>
      </c>
      <c r="Y648" s="19" t="s">
        <v>387</v>
      </c>
      <c r="Z648" s="24">
        <v>5.3</v>
      </c>
      <c r="AA648" s="32">
        <v>1.0259874588708262</v>
      </c>
      <c r="AB648" s="26">
        <v>4.6031575628825275E-2</v>
      </c>
      <c r="AC648" s="25">
        <v>4.9250400000000001</v>
      </c>
      <c r="AD648" s="27">
        <v>46.8</v>
      </c>
      <c r="AE648" s="27">
        <v>28.800000000000011</v>
      </c>
      <c r="AF648" s="27">
        <v>24.4</v>
      </c>
      <c r="AG648" s="25">
        <v>1.976710945721373</v>
      </c>
      <c r="AH648" s="25">
        <v>0.63846108624478026</v>
      </c>
      <c r="AI648" s="25">
        <v>9.8715351107224888E-2</v>
      </c>
      <c r="AJ648" s="28">
        <v>6.4688294078373537E-2</v>
      </c>
      <c r="AK648" s="25">
        <v>0</v>
      </c>
      <c r="AL648" s="25">
        <f t="shared" si="69"/>
        <v>2.7785756771517516</v>
      </c>
      <c r="AM648" s="29">
        <v>4.6271463796445769</v>
      </c>
      <c r="AN648" s="29">
        <v>1.6290387995133151</v>
      </c>
      <c r="AO648" s="30">
        <v>10.428388789624458</v>
      </c>
      <c r="AP648" s="30">
        <v>91.39352868671601</v>
      </c>
      <c r="AQ648" s="31">
        <v>1.5576613431740631</v>
      </c>
      <c r="AR648" s="28">
        <v>4.9235399999999999E-2</v>
      </c>
      <c r="AS648" s="28">
        <v>6.2372699999999996</v>
      </c>
      <c r="AU648">
        <v>4</v>
      </c>
      <c r="AV648" t="s">
        <v>399</v>
      </c>
      <c r="AW648" t="s">
        <v>992</v>
      </c>
      <c r="AX648" t="s">
        <v>1091</v>
      </c>
      <c r="AY648" s="19" t="s">
        <v>387</v>
      </c>
      <c r="AZ648" s="19" t="s">
        <v>387</v>
      </c>
      <c r="BA648" s="22">
        <v>42315</v>
      </c>
      <c r="BB648" t="s">
        <v>400</v>
      </c>
      <c r="BC648" s="15"/>
      <c r="BM648" s="86"/>
      <c r="CF648" s="25"/>
      <c r="CG648" s="25"/>
      <c r="CH648" s="25"/>
      <c r="CI648" s="25"/>
      <c r="CJ648" s="25"/>
      <c r="CK648" s="25"/>
      <c r="CL648" s="25"/>
      <c r="CM648" s="25"/>
      <c r="CN648" s="25"/>
      <c r="CO648" s="25"/>
      <c r="CP648" s="25"/>
      <c r="CQ648" s="25"/>
      <c r="CR648" s="25"/>
      <c r="CS648" s="25"/>
      <c r="CT648" s="25"/>
      <c r="CU648" s="25"/>
      <c r="CV648" s="25"/>
      <c r="CW648" s="25"/>
      <c r="CX648" s="25"/>
      <c r="CY648" s="25"/>
    </row>
    <row r="649" spans="1:103">
      <c r="A649" t="s">
        <v>177</v>
      </c>
      <c r="B649" t="s">
        <v>1090</v>
      </c>
      <c r="C649" t="s">
        <v>166</v>
      </c>
      <c r="D649" t="s">
        <v>167</v>
      </c>
      <c r="E649" t="s">
        <v>959</v>
      </c>
      <c r="F649" t="s">
        <v>186</v>
      </c>
      <c r="G649" t="s">
        <v>244</v>
      </c>
      <c r="H649">
        <v>10.71538</v>
      </c>
      <c r="I649">
        <v>8.6020900000000005</v>
      </c>
      <c r="J649">
        <v>757</v>
      </c>
      <c r="K649" t="s">
        <v>447</v>
      </c>
      <c r="W649">
        <v>2015</v>
      </c>
      <c r="X649">
        <v>1</v>
      </c>
      <c r="Y649" s="19" t="s">
        <v>387</v>
      </c>
      <c r="Z649" s="24">
        <v>5.3</v>
      </c>
      <c r="AA649" s="32">
        <v>1.0259874588708262</v>
      </c>
      <c r="AB649" s="26">
        <v>4.6031575628825275E-2</v>
      </c>
      <c r="AC649" s="25">
        <v>4.9250400000000001</v>
      </c>
      <c r="AD649" s="27">
        <v>46.8</v>
      </c>
      <c r="AE649" s="27">
        <v>28.800000000000011</v>
      </c>
      <c r="AF649" s="27">
        <v>24.4</v>
      </c>
      <c r="AG649" s="25">
        <v>1.976710945721373</v>
      </c>
      <c r="AH649" s="25">
        <v>0.63846108624478026</v>
      </c>
      <c r="AI649" s="25">
        <v>9.8715351107224888E-2</v>
      </c>
      <c r="AJ649" s="28">
        <v>6.4688294078373537E-2</v>
      </c>
      <c r="AK649" s="25">
        <v>0</v>
      </c>
      <c r="AL649" s="25">
        <f t="shared" si="69"/>
        <v>2.7785756771517516</v>
      </c>
      <c r="AM649" s="29">
        <v>4.6271463796445769</v>
      </c>
      <c r="AN649" s="29">
        <v>1.6290387995133151</v>
      </c>
      <c r="AO649" s="30">
        <v>10.428388789624458</v>
      </c>
      <c r="AP649" s="30">
        <v>91.39352868671601</v>
      </c>
      <c r="AQ649" s="31">
        <v>1.5576613431740631</v>
      </c>
      <c r="AR649" s="28">
        <v>4.9235399999999999E-2</v>
      </c>
      <c r="AS649" s="28">
        <v>6.2372699999999996</v>
      </c>
      <c r="AU649">
        <v>5</v>
      </c>
      <c r="AV649" t="s">
        <v>399</v>
      </c>
      <c r="AW649" t="s">
        <v>992</v>
      </c>
      <c r="AX649" t="s">
        <v>1091</v>
      </c>
      <c r="AY649" s="19" t="s">
        <v>387</v>
      </c>
      <c r="AZ649" s="19" t="s">
        <v>387</v>
      </c>
      <c r="BA649" s="22">
        <v>42315</v>
      </c>
      <c r="BB649" t="s">
        <v>400</v>
      </c>
      <c r="BC649" s="15"/>
      <c r="BM649" s="86"/>
      <c r="CF649" s="25"/>
      <c r="CG649" s="25"/>
      <c r="CH649" s="25"/>
      <c r="CI649" s="25"/>
      <c r="CJ649" s="25"/>
      <c r="CK649" s="25"/>
      <c r="CL649" s="25"/>
      <c r="CM649" s="25"/>
      <c r="CN649" s="25"/>
      <c r="CO649" s="25"/>
      <c r="CP649" s="25"/>
      <c r="CQ649" s="25"/>
      <c r="CR649" s="25"/>
      <c r="CS649" s="25"/>
      <c r="CT649" s="25"/>
      <c r="CU649" s="25"/>
      <c r="CV649" s="25"/>
      <c r="CW649" s="25"/>
      <c r="CX649" s="25"/>
      <c r="CY649" s="25"/>
    </row>
    <row r="650" spans="1:103">
      <c r="A650" t="s">
        <v>177</v>
      </c>
      <c r="B650" t="s">
        <v>1090</v>
      </c>
      <c r="C650" t="s">
        <v>166</v>
      </c>
      <c r="D650" t="s">
        <v>167</v>
      </c>
      <c r="E650" t="s">
        <v>959</v>
      </c>
      <c r="F650" t="s">
        <v>186</v>
      </c>
      <c r="G650" t="s">
        <v>244</v>
      </c>
      <c r="H650">
        <v>10.71538</v>
      </c>
      <c r="I650">
        <v>8.6020900000000005</v>
      </c>
      <c r="J650">
        <v>757</v>
      </c>
      <c r="K650" t="s">
        <v>447</v>
      </c>
      <c r="W650">
        <v>2015</v>
      </c>
      <c r="X650">
        <v>1</v>
      </c>
      <c r="Y650" s="19" t="s">
        <v>387</v>
      </c>
      <c r="Z650" s="24">
        <v>5.3</v>
      </c>
      <c r="AA650" s="32">
        <v>1.0259874588708262</v>
      </c>
      <c r="AB650" s="26">
        <v>4.6031575628825275E-2</v>
      </c>
      <c r="AC650" s="25">
        <v>4.9250400000000001</v>
      </c>
      <c r="AD650" s="27">
        <v>46.8</v>
      </c>
      <c r="AE650" s="27">
        <v>28.800000000000011</v>
      </c>
      <c r="AF650" s="27">
        <v>24.4</v>
      </c>
      <c r="AG650" s="25">
        <v>1.976710945721373</v>
      </c>
      <c r="AH650" s="25">
        <v>0.63846108624478026</v>
      </c>
      <c r="AI650" s="25">
        <v>9.8715351107224888E-2</v>
      </c>
      <c r="AJ650" s="28">
        <v>6.4688294078373537E-2</v>
      </c>
      <c r="AK650" s="25">
        <v>0</v>
      </c>
      <c r="AL650" s="25">
        <f t="shared" si="69"/>
        <v>2.7785756771517516</v>
      </c>
      <c r="AM650" s="29">
        <v>4.6271463796445769</v>
      </c>
      <c r="AN650" s="29">
        <v>1.6290387995133151</v>
      </c>
      <c r="AO650" s="30">
        <v>10.428388789624458</v>
      </c>
      <c r="AP650" s="30">
        <v>91.39352868671601</v>
      </c>
      <c r="AQ650" s="31">
        <v>1.5576613431740631</v>
      </c>
      <c r="AR650" s="28">
        <v>4.9235399999999999E-2</v>
      </c>
      <c r="AS650" s="28">
        <v>6.2372699999999996</v>
      </c>
      <c r="AU650">
        <v>6</v>
      </c>
      <c r="AV650" t="s">
        <v>399</v>
      </c>
      <c r="AW650" t="s">
        <v>992</v>
      </c>
      <c r="AX650" t="s">
        <v>1091</v>
      </c>
      <c r="AY650" s="19" t="s">
        <v>387</v>
      </c>
      <c r="AZ650" s="19" t="s">
        <v>387</v>
      </c>
      <c r="BA650" s="22">
        <v>42315</v>
      </c>
      <c r="BB650" t="s">
        <v>400</v>
      </c>
      <c r="BC650" s="15"/>
      <c r="BM650" s="86"/>
      <c r="CF650" s="25"/>
      <c r="CG650" s="25"/>
      <c r="CH650" s="25"/>
      <c r="CI650" s="25"/>
      <c r="CJ650" s="25"/>
      <c r="CK650" s="25"/>
      <c r="CL650" s="25"/>
      <c r="CM650" s="25"/>
      <c r="CN650" s="25"/>
      <c r="CO650" s="25"/>
      <c r="CP650" s="25"/>
      <c r="CQ650" s="25"/>
      <c r="CR650" s="25"/>
      <c r="CS650" s="25"/>
      <c r="CT650" s="25"/>
      <c r="CU650" s="25"/>
      <c r="CV650" s="25"/>
      <c r="CW650" s="25"/>
      <c r="CX650" s="25"/>
      <c r="CY650" s="25"/>
    </row>
    <row r="651" spans="1:103">
      <c r="A651" t="s">
        <v>177</v>
      </c>
      <c r="B651" t="s">
        <v>1090</v>
      </c>
      <c r="C651" t="s">
        <v>166</v>
      </c>
      <c r="D651" t="s">
        <v>167</v>
      </c>
      <c r="E651" t="s">
        <v>959</v>
      </c>
      <c r="F651" t="s">
        <v>187</v>
      </c>
      <c r="G651" t="s">
        <v>245</v>
      </c>
      <c r="H651">
        <v>10.68866</v>
      </c>
      <c r="I651">
        <v>8.6268200000000004</v>
      </c>
      <c r="J651">
        <v>780</v>
      </c>
      <c r="K651" t="s">
        <v>77</v>
      </c>
      <c r="L651" s="18">
        <v>0.65</v>
      </c>
      <c r="M651" t="s">
        <v>338</v>
      </c>
      <c r="P651" t="s">
        <v>159</v>
      </c>
      <c r="Q651">
        <v>175</v>
      </c>
      <c r="R651">
        <v>2700</v>
      </c>
      <c r="W651">
        <v>2015</v>
      </c>
      <c r="X651">
        <v>1</v>
      </c>
      <c r="Y651" s="19" t="s">
        <v>387</v>
      </c>
      <c r="Z651" s="24">
        <v>5.5</v>
      </c>
      <c r="AA651" s="32">
        <v>1.0708385777092453</v>
      </c>
      <c r="AB651" s="26">
        <v>4.7976810017797106E-2</v>
      </c>
      <c r="AC651" s="25">
        <v>1.64856</v>
      </c>
      <c r="AD651" s="27">
        <v>38.400000000000006</v>
      </c>
      <c r="AE651" s="27">
        <v>34</v>
      </c>
      <c r="AF651" s="27">
        <v>27.6</v>
      </c>
      <c r="AG651" s="25">
        <v>2.0627843967160326</v>
      </c>
      <c r="AH651" s="25">
        <v>0.61935652089573312</v>
      </c>
      <c r="AI651" s="25">
        <v>0.18353403999986895</v>
      </c>
      <c r="AJ651" s="28">
        <v>7.3129414063783649E-2</v>
      </c>
      <c r="AK651" s="25">
        <v>0</v>
      </c>
      <c r="AL651" s="25">
        <f t="shared" si="52"/>
        <v>2.9388043716754182</v>
      </c>
      <c r="AM651" s="29">
        <v>1.9423975374932085</v>
      </c>
      <c r="AN651" s="29">
        <v>3.3729890496147075</v>
      </c>
      <c r="AO651" s="30">
        <v>27.640712180104259</v>
      </c>
      <c r="AP651" s="30">
        <v>60.989819779149563</v>
      </c>
      <c r="AQ651" s="31">
        <v>1.4986593522526117</v>
      </c>
      <c r="AR651" s="28">
        <v>4.0852300000000001E-2</v>
      </c>
      <c r="AS651" s="28">
        <v>9.1131499999999992</v>
      </c>
      <c r="AT651" t="s">
        <v>155</v>
      </c>
      <c r="AU651">
        <v>1</v>
      </c>
      <c r="AV651" t="s">
        <v>399</v>
      </c>
      <c r="AW651" t="s">
        <v>992</v>
      </c>
      <c r="AX651" t="s">
        <v>1091</v>
      </c>
      <c r="AY651" s="19" t="s">
        <v>387</v>
      </c>
      <c r="AZ651" s="19" t="s">
        <v>387</v>
      </c>
      <c r="BA651" s="22">
        <v>42315</v>
      </c>
      <c r="BB651" t="s">
        <v>400</v>
      </c>
      <c r="BC651" s="15">
        <v>42195</v>
      </c>
      <c r="BD651" t="s">
        <v>161</v>
      </c>
      <c r="BE651">
        <v>55</v>
      </c>
      <c r="BF651">
        <v>46</v>
      </c>
      <c r="BG651">
        <v>6.84</v>
      </c>
      <c r="BH651">
        <v>2.36</v>
      </c>
      <c r="BI651">
        <v>0.42</v>
      </c>
      <c r="BJ651">
        <v>0.18</v>
      </c>
      <c r="BK651">
        <v>5.0999999999999997E-2</v>
      </c>
      <c r="BL651">
        <v>9.5</v>
      </c>
      <c r="BM651" s="86">
        <f t="shared" si="66"/>
        <v>77.922077922077932</v>
      </c>
      <c r="BN651">
        <v>0.123</v>
      </c>
      <c r="BO651">
        <v>19.600000000000001</v>
      </c>
      <c r="BP651">
        <f t="shared" ref="BP651:BP712" si="70">(BH651*(BM651/100)*((100-BL651)/85))*(10000/9)</f>
        <v>2175.5029284441052</v>
      </c>
      <c r="BQ651">
        <f t="shared" si="65"/>
        <v>3648</v>
      </c>
      <c r="BR651">
        <f t="shared" si="67"/>
        <v>2.1755029284441054</v>
      </c>
      <c r="BS651">
        <f t="shared" si="67"/>
        <v>3.6480000000000001</v>
      </c>
      <c r="BT651">
        <f t="shared" si="68"/>
        <v>5.8235029284441051</v>
      </c>
      <c r="BU651">
        <v>2.3443902439024393</v>
      </c>
      <c r="BV651">
        <v>0.13260931319651675</v>
      </c>
      <c r="BW651">
        <v>2.5879469737113885</v>
      </c>
      <c r="BX651">
        <v>0.34893408487467137</v>
      </c>
      <c r="BY651">
        <v>0.24215431906532067</v>
      </c>
      <c r="BZ651">
        <v>0.15687577350125329</v>
      </c>
      <c r="CA651">
        <v>5.7720333914537365</v>
      </c>
      <c r="CB651">
        <v>101.2958203822577</v>
      </c>
      <c r="CC651">
        <v>33.964534661134294</v>
      </c>
      <c r="CD651">
        <v>14.548655820005415</v>
      </c>
      <c r="CE651">
        <v>4.2059197665352199</v>
      </c>
      <c r="CF651" s="25">
        <v>0.60752688172043012</v>
      </c>
      <c r="CG651" s="25">
        <v>4.3714565004887587E-2</v>
      </c>
      <c r="CH651" s="25">
        <v>1.4482753914714448</v>
      </c>
      <c r="CI651" s="25">
        <v>0.27930427791379409</v>
      </c>
      <c r="CJ651" s="25">
        <v>0.16080453298457362</v>
      </c>
      <c r="CK651" s="25">
        <v>33.897573608983613</v>
      </c>
      <c r="CL651" s="25">
        <v>135.06363033942716</v>
      </c>
      <c r="CM651" s="25">
        <v>1.0390069505292978</v>
      </c>
      <c r="CN651" s="25">
        <v>94.395397859948346</v>
      </c>
      <c r="CO651" s="25">
        <v>22.221088389793927</v>
      </c>
      <c r="CP651" s="25"/>
      <c r="CQ651" s="25"/>
      <c r="CR651" s="25"/>
      <c r="CS651" s="25"/>
      <c r="CT651" s="25"/>
      <c r="CU651" s="25"/>
      <c r="CV651" s="25"/>
      <c r="CW651" s="25"/>
      <c r="CX651" s="25"/>
      <c r="CY651" s="25"/>
    </row>
    <row r="652" spans="1:103">
      <c r="A652" t="s">
        <v>177</v>
      </c>
      <c r="B652" t="s">
        <v>1090</v>
      </c>
      <c r="C652" t="s">
        <v>166</v>
      </c>
      <c r="D652" t="s">
        <v>167</v>
      </c>
      <c r="E652" t="s">
        <v>959</v>
      </c>
      <c r="F652" t="s">
        <v>187</v>
      </c>
      <c r="G652" t="s">
        <v>245</v>
      </c>
      <c r="H652">
        <v>10.68866</v>
      </c>
      <c r="I652">
        <v>8.6268200000000004</v>
      </c>
      <c r="J652">
        <v>780</v>
      </c>
      <c r="K652" t="s">
        <v>77</v>
      </c>
      <c r="L652" s="18">
        <v>0.65</v>
      </c>
      <c r="M652" t="s">
        <v>338</v>
      </c>
      <c r="P652" t="s">
        <v>159</v>
      </c>
      <c r="Q652">
        <v>175</v>
      </c>
      <c r="R652">
        <v>2700</v>
      </c>
      <c r="W652">
        <v>2015</v>
      </c>
      <c r="X652">
        <v>1</v>
      </c>
      <c r="Y652" s="19" t="s">
        <v>387</v>
      </c>
      <c r="Z652" s="24">
        <v>5.5</v>
      </c>
      <c r="AA652" s="32">
        <v>1.0708385777092453</v>
      </c>
      <c r="AB652" s="26">
        <v>4.7976810017797106E-2</v>
      </c>
      <c r="AC652" s="25">
        <v>1.64856</v>
      </c>
      <c r="AD652" s="27">
        <v>38.400000000000006</v>
      </c>
      <c r="AE652" s="27">
        <v>34</v>
      </c>
      <c r="AF652" s="27">
        <v>27.6</v>
      </c>
      <c r="AG652" s="25">
        <v>2.0627843967160326</v>
      </c>
      <c r="AH652" s="25">
        <v>0.61935652089573312</v>
      </c>
      <c r="AI652" s="25">
        <v>0.18353403999986895</v>
      </c>
      <c r="AJ652" s="28">
        <v>7.3129414063783649E-2</v>
      </c>
      <c r="AK652" s="25">
        <v>0</v>
      </c>
      <c r="AL652" s="25">
        <f t="shared" ref="AL652:AL656" si="71">SUM(AG652:AK652)</f>
        <v>2.9388043716754182</v>
      </c>
      <c r="AM652" s="29">
        <v>1.9423975374932085</v>
      </c>
      <c r="AN652" s="29">
        <v>3.3729890496147075</v>
      </c>
      <c r="AO652" s="30">
        <v>27.640712180104259</v>
      </c>
      <c r="AP652" s="30">
        <v>60.989819779149563</v>
      </c>
      <c r="AQ652" s="31">
        <v>1.4986593522526117</v>
      </c>
      <c r="AR652" s="28">
        <v>4.0852300000000001E-2</v>
      </c>
      <c r="AS652" s="28">
        <v>9.1131499999999992</v>
      </c>
      <c r="AT652" t="s">
        <v>156</v>
      </c>
      <c r="AU652">
        <v>2</v>
      </c>
      <c r="AV652" t="s">
        <v>399</v>
      </c>
      <c r="AW652" t="s">
        <v>992</v>
      </c>
      <c r="AX652" t="s">
        <v>1091</v>
      </c>
      <c r="AY652" s="19" t="s">
        <v>387</v>
      </c>
      <c r="AZ652" s="19" t="s">
        <v>387</v>
      </c>
      <c r="BA652" s="22">
        <v>42315</v>
      </c>
      <c r="BB652" t="s">
        <v>400</v>
      </c>
      <c r="BC652" s="15">
        <v>42195</v>
      </c>
      <c r="BD652" t="s">
        <v>161</v>
      </c>
      <c r="BE652">
        <v>55</v>
      </c>
      <c r="BF652">
        <v>48</v>
      </c>
      <c r="BG652">
        <v>11.64</v>
      </c>
      <c r="BH652">
        <v>4.4800000000000004</v>
      </c>
      <c r="BI652">
        <v>0.8</v>
      </c>
      <c r="BJ652">
        <v>0.39900000000000002</v>
      </c>
      <c r="BK652">
        <v>6.6000000000000003E-2</v>
      </c>
      <c r="BL652">
        <v>9.1999999999999993</v>
      </c>
      <c r="BM652" s="86">
        <f t="shared" si="66"/>
        <v>85.806451612903217</v>
      </c>
      <c r="BN652">
        <v>0.11600000000000001</v>
      </c>
      <c r="BO652">
        <v>22.6</v>
      </c>
      <c r="BP652">
        <f t="shared" si="70"/>
        <v>4562.7047860004213</v>
      </c>
      <c r="BQ652">
        <f t="shared" si="65"/>
        <v>6208</v>
      </c>
      <c r="BR652">
        <f t="shared" si="67"/>
        <v>4.5627047860004213</v>
      </c>
      <c r="BS652">
        <f t="shared" si="67"/>
        <v>6.2080000000000002</v>
      </c>
      <c r="BT652">
        <f t="shared" si="68"/>
        <v>10.770704786000422</v>
      </c>
      <c r="CF652" s="25">
        <v>0.48520992366412213</v>
      </c>
      <c r="CG652" s="25">
        <v>7.3998091603053429E-2</v>
      </c>
      <c r="CH652" s="25">
        <v>1.7890164061273537</v>
      </c>
      <c r="CI652" s="25">
        <v>0.40218708181339685</v>
      </c>
      <c r="CJ652" s="25">
        <v>0.23879694837390128</v>
      </c>
      <c r="CK652" s="25">
        <v>29.366594034334529</v>
      </c>
      <c r="CL652" s="25">
        <v>99.21327499296045</v>
      </c>
      <c r="CM652" s="25">
        <v>1.9975318862566394</v>
      </c>
      <c r="CN652" s="25">
        <v>46.882922339862937</v>
      </c>
      <c r="CO652" s="25">
        <v>7.7077386008137658</v>
      </c>
      <c r="CP652" s="25">
        <v>1.1314009661835751</v>
      </c>
      <c r="CQ652" s="25">
        <v>0.15144927536231886</v>
      </c>
      <c r="CR652" s="25">
        <v>0.3181677917586978</v>
      </c>
      <c r="CS652" s="25">
        <v>0.16863875828832828</v>
      </c>
      <c r="CT652" s="25">
        <v>3.939804431173622E-2</v>
      </c>
      <c r="CU652" s="25">
        <v>3.1287645816719882</v>
      </c>
      <c r="CV652" s="25">
        <v>30.055911430095925</v>
      </c>
      <c r="CW652" s="25">
        <v>1.7198641348480546</v>
      </c>
      <c r="CX652" s="25">
        <v>53.641275879746587</v>
      </c>
      <c r="CY652" s="25">
        <v>9.9880760787221181</v>
      </c>
    </row>
    <row r="653" spans="1:103">
      <c r="A653" t="s">
        <v>177</v>
      </c>
      <c r="B653" t="s">
        <v>1090</v>
      </c>
      <c r="C653" t="s">
        <v>166</v>
      </c>
      <c r="D653" t="s">
        <v>167</v>
      </c>
      <c r="E653" t="s">
        <v>959</v>
      </c>
      <c r="F653" t="s">
        <v>187</v>
      </c>
      <c r="G653" t="s">
        <v>245</v>
      </c>
      <c r="H653">
        <v>10.68866</v>
      </c>
      <c r="I653">
        <v>8.6268200000000004</v>
      </c>
      <c r="J653">
        <v>780</v>
      </c>
      <c r="K653" t="s">
        <v>77</v>
      </c>
      <c r="L653" s="18">
        <v>0.65</v>
      </c>
      <c r="M653" t="s">
        <v>338</v>
      </c>
      <c r="P653" t="s">
        <v>159</v>
      </c>
      <c r="Q653">
        <v>175</v>
      </c>
      <c r="R653">
        <v>2700</v>
      </c>
      <c r="W653">
        <v>2015</v>
      </c>
      <c r="X653">
        <v>1</v>
      </c>
      <c r="Y653" s="19" t="s">
        <v>387</v>
      </c>
      <c r="Z653" s="24">
        <v>5.5</v>
      </c>
      <c r="AA653" s="32">
        <v>1.0708385777092453</v>
      </c>
      <c r="AB653" s="26">
        <v>4.7976810017797106E-2</v>
      </c>
      <c r="AC653" s="25">
        <v>1.64856</v>
      </c>
      <c r="AD653" s="27">
        <v>38.400000000000006</v>
      </c>
      <c r="AE653" s="27">
        <v>34</v>
      </c>
      <c r="AF653" s="27">
        <v>27.6</v>
      </c>
      <c r="AG653" s="25">
        <v>2.0627843967160326</v>
      </c>
      <c r="AH653" s="25">
        <v>0.61935652089573312</v>
      </c>
      <c r="AI653" s="25">
        <v>0.18353403999986895</v>
      </c>
      <c r="AJ653" s="28">
        <v>7.3129414063783649E-2</v>
      </c>
      <c r="AK653" s="25">
        <v>0</v>
      </c>
      <c r="AL653" s="25">
        <f t="shared" si="71"/>
        <v>2.9388043716754182</v>
      </c>
      <c r="AM653" s="29">
        <v>1.9423975374932085</v>
      </c>
      <c r="AN653" s="29">
        <v>3.3729890496147075</v>
      </c>
      <c r="AO653" s="30">
        <v>27.640712180104259</v>
      </c>
      <c r="AP653" s="30">
        <v>60.989819779149563</v>
      </c>
      <c r="AQ653" s="31">
        <v>1.4986593522526117</v>
      </c>
      <c r="AR653" s="28">
        <v>4.0852300000000001E-2</v>
      </c>
      <c r="AS653" s="28">
        <v>9.1131499999999992</v>
      </c>
      <c r="AT653" t="s">
        <v>157</v>
      </c>
      <c r="AU653">
        <v>3</v>
      </c>
      <c r="AV653" t="s">
        <v>399</v>
      </c>
      <c r="AW653" t="s">
        <v>992</v>
      </c>
      <c r="AX653" t="s">
        <v>1091</v>
      </c>
      <c r="AY653" s="19" t="s">
        <v>387</v>
      </c>
      <c r="AZ653" s="19" t="s">
        <v>387</v>
      </c>
      <c r="BA653" s="22">
        <v>42315</v>
      </c>
      <c r="BB653" t="s">
        <v>400</v>
      </c>
      <c r="BC653" s="15">
        <v>42195</v>
      </c>
      <c r="BD653" t="s">
        <v>161</v>
      </c>
      <c r="BE653">
        <v>61</v>
      </c>
      <c r="BF653">
        <v>26</v>
      </c>
      <c r="BG653">
        <v>8.44</v>
      </c>
      <c r="BH653">
        <v>1.38</v>
      </c>
      <c r="BI653">
        <v>0.36</v>
      </c>
      <c r="BJ653">
        <v>0.187</v>
      </c>
      <c r="BK653">
        <v>4.2999999999999997E-2</v>
      </c>
      <c r="BL653">
        <v>8.9</v>
      </c>
      <c r="BM653" s="86">
        <f t="shared" si="66"/>
        <v>81.304347826086968</v>
      </c>
      <c r="BN653">
        <v>0.11799999999999999</v>
      </c>
      <c r="BO653">
        <v>21.8</v>
      </c>
      <c r="BP653">
        <f t="shared" si="70"/>
        <v>1336.1333333333334</v>
      </c>
      <c r="BQ653">
        <f t="shared" si="65"/>
        <v>4501.333333333333</v>
      </c>
      <c r="BR653">
        <f t="shared" si="67"/>
        <v>1.3361333333333334</v>
      </c>
      <c r="BS653">
        <f t="shared" si="67"/>
        <v>4.5013333333333332</v>
      </c>
      <c r="BT653">
        <f t="shared" si="68"/>
        <v>5.8374666666666668</v>
      </c>
      <c r="BU653">
        <v>2.4826732673267329</v>
      </c>
      <c r="BV653">
        <v>9.3453609971389726E-2</v>
      </c>
      <c r="BW653">
        <v>2.3568990864222643</v>
      </c>
      <c r="BX653">
        <v>0.36563761841767384</v>
      </c>
      <c r="BY653">
        <v>0.23519854867887732</v>
      </c>
      <c r="BZ653">
        <v>0.16564225172513775</v>
      </c>
      <c r="CA653">
        <v>6.224596400153124</v>
      </c>
      <c r="CB653">
        <v>149.55502212585438</v>
      </c>
      <c r="CC653">
        <v>82.381077057984783</v>
      </c>
      <c r="CD653">
        <v>11.89937959475534</v>
      </c>
      <c r="CE653">
        <v>5.763222281213193</v>
      </c>
      <c r="CF653" s="25"/>
      <c r="CG653" s="25"/>
      <c r="CH653" s="25"/>
      <c r="CI653" s="25"/>
      <c r="CJ653" s="25"/>
      <c r="CK653" s="25"/>
      <c r="CL653" s="25"/>
      <c r="CM653" s="25"/>
      <c r="CN653" s="25"/>
      <c r="CO653" s="25"/>
      <c r="CP653" s="25">
        <v>1.284956605593057</v>
      </c>
      <c r="CQ653" s="25">
        <v>0.11528447444551591</v>
      </c>
      <c r="CR653" s="25">
        <v>0.30069893741871218</v>
      </c>
      <c r="CS653" s="25">
        <v>8.2656504923088459E-2</v>
      </c>
      <c r="CT653" s="25">
        <v>3.5839844144483761E-2</v>
      </c>
      <c r="CU653" s="25">
        <v>7.3526626558311623</v>
      </c>
      <c r="CV653" s="25">
        <v>22.121480686578966</v>
      </c>
      <c r="CW653" s="25">
        <v>0.77459570597450533</v>
      </c>
      <c r="CX653" s="25">
        <v>46.149769330596122</v>
      </c>
      <c r="CY653" s="25">
        <v>8.3447323500927268</v>
      </c>
    </row>
    <row r="654" spans="1:103">
      <c r="A654" t="s">
        <v>177</v>
      </c>
      <c r="B654" t="s">
        <v>1090</v>
      </c>
      <c r="C654" t="s">
        <v>166</v>
      </c>
      <c r="D654" t="s">
        <v>167</v>
      </c>
      <c r="E654" t="s">
        <v>959</v>
      </c>
      <c r="F654" t="s">
        <v>187</v>
      </c>
      <c r="G654" t="s">
        <v>245</v>
      </c>
      <c r="H654">
        <v>10.68866</v>
      </c>
      <c r="I654">
        <v>8.6268200000000004</v>
      </c>
      <c r="J654">
        <v>780</v>
      </c>
      <c r="K654" t="s">
        <v>77</v>
      </c>
      <c r="L654" s="18">
        <v>0.65</v>
      </c>
      <c r="M654" t="s">
        <v>338</v>
      </c>
      <c r="P654" t="s">
        <v>159</v>
      </c>
      <c r="Q654">
        <v>175</v>
      </c>
      <c r="R654">
        <v>2700</v>
      </c>
      <c r="W654">
        <v>2015</v>
      </c>
      <c r="X654">
        <v>1</v>
      </c>
      <c r="Y654" s="19" t="s">
        <v>387</v>
      </c>
      <c r="Z654" s="24">
        <v>5.5</v>
      </c>
      <c r="AA654" s="32">
        <v>1.0708385777092453</v>
      </c>
      <c r="AB654" s="26">
        <v>4.7976810017797106E-2</v>
      </c>
      <c r="AC654" s="25">
        <v>1.64856</v>
      </c>
      <c r="AD654" s="27">
        <v>38.400000000000006</v>
      </c>
      <c r="AE654" s="27">
        <v>34</v>
      </c>
      <c r="AF654" s="27">
        <v>27.6</v>
      </c>
      <c r="AG654" s="25">
        <v>2.0627843967160326</v>
      </c>
      <c r="AH654" s="25">
        <v>0.61935652089573312</v>
      </c>
      <c r="AI654" s="25">
        <v>0.18353403999986895</v>
      </c>
      <c r="AJ654" s="28">
        <v>7.3129414063783649E-2</v>
      </c>
      <c r="AK654" s="25">
        <v>0</v>
      </c>
      <c r="AL654" s="25">
        <f t="shared" si="71"/>
        <v>2.9388043716754182</v>
      </c>
      <c r="AM654" s="29">
        <v>1.9423975374932085</v>
      </c>
      <c r="AN654" s="29">
        <v>3.3729890496147075</v>
      </c>
      <c r="AO654" s="30">
        <v>27.640712180104259</v>
      </c>
      <c r="AP654" s="30">
        <v>60.989819779149563</v>
      </c>
      <c r="AQ654" s="31">
        <v>1.4986593522526117</v>
      </c>
      <c r="AR654" s="28">
        <v>4.0852300000000001E-2</v>
      </c>
      <c r="AS654" s="28">
        <v>9.1131499999999992</v>
      </c>
      <c r="AT654" t="s">
        <v>158</v>
      </c>
      <c r="AU654">
        <v>4</v>
      </c>
      <c r="AV654" t="s">
        <v>399</v>
      </c>
      <c r="AW654" t="s">
        <v>992</v>
      </c>
      <c r="AX654" t="s">
        <v>1091</v>
      </c>
      <c r="AY654" s="19" t="s">
        <v>387</v>
      </c>
      <c r="AZ654" s="19" t="s">
        <v>387</v>
      </c>
      <c r="BA654" s="22">
        <v>42315</v>
      </c>
      <c r="BB654" t="s">
        <v>400</v>
      </c>
      <c r="BC654" s="15">
        <v>42195</v>
      </c>
      <c r="BD654" t="s">
        <v>161</v>
      </c>
      <c r="BE654">
        <v>46</v>
      </c>
      <c r="BF654">
        <v>44</v>
      </c>
      <c r="BG654">
        <v>13.08</v>
      </c>
      <c r="BH654">
        <v>7.36</v>
      </c>
      <c r="BI654">
        <v>0.84</v>
      </c>
      <c r="BJ654">
        <v>0.55100000000000005</v>
      </c>
      <c r="BK654">
        <v>0.11899999999999999</v>
      </c>
      <c r="BL654">
        <v>7</v>
      </c>
      <c r="BM654" s="86">
        <f t="shared" si="66"/>
        <v>82.238805970149258</v>
      </c>
      <c r="BN654">
        <v>0.28899999999999998</v>
      </c>
      <c r="BO654">
        <v>20.399999999999999</v>
      </c>
      <c r="BP654">
        <f t="shared" si="70"/>
        <v>7358.2768510389242</v>
      </c>
      <c r="BQ654">
        <f t="shared" si="65"/>
        <v>6975.9999999999991</v>
      </c>
      <c r="BR654">
        <f t="shared" si="67"/>
        <v>7.3582768510389238</v>
      </c>
      <c r="BS654">
        <f t="shared" si="67"/>
        <v>6.9759999999999991</v>
      </c>
      <c r="BT654">
        <f t="shared" si="68"/>
        <v>14.334276851038922</v>
      </c>
      <c r="BU654">
        <v>2.5651340996168583</v>
      </c>
      <c r="BV654">
        <v>0.21502029584222013</v>
      </c>
      <c r="BW654">
        <v>1.8771055298777486</v>
      </c>
      <c r="BX654">
        <v>0.61964178057422348</v>
      </c>
      <c r="BY654">
        <v>0.37734601997839884</v>
      </c>
      <c r="BZ654">
        <v>0.14865805535232321</v>
      </c>
      <c r="CA654">
        <v>6.8744864987974772</v>
      </c>
      <c r="CB654">
        <v>103.30108981237807</v>
      </c>
      <c r="CC654">
        <v>69.09471317621194</v>
      </c>
      <c r="CD654">
        <v>15.955773803385684</v>
      </c>
      <c r="CE654">
        <v>5.4350372781247778</v>
      </c>
      <c r="CF654" s="25">
        <v>0.81537708129285014</v>
      </c>
      <c r="CG654" s="25">
        <v>3.6513222331047999E-2</v>
      </c>
      <c r="CH654" s="25">
        <v>0.84080365952839919</v>
      </c>
      <c r="CI654" s="25">
        <v>0.29054143868392274</v>
      </c>
      <c r="CJ654" s="25">
        <v>0.11784553103489565</v>
      </c>
      <c r="CK654" s="25">
        <v>25.34355417267059</v>
      </c>
      <c r="CL654" s="25">
        <v>66.933904103281677</v>
      </c>
      <c r="CM654" s="25">
        <v>1.9615840848016317</v>
      </c>
      <c r="CN654" s="25">
        <v>138.65091029696319</v>
      </c>
      <c r="CO654" s="25">
        <v>10.177185800911106</v>
      </c>
      <c r="CP654" s="25">
        <v>1.1026392961876834</v>
      </c>
      <c r="CQ654" s="25">
        <v>0.15058651026392963</v>
      </c>
      <c r="CR654" s="25">
        <v>0.25580070772233371</v>
      </c>
      <c r="CS654" s="25">
        <v>8.4420390636087375E-2</v>
      </c>
      <c r="CT654" s="25">
        <v>4.0473425173843162E-2</v>
      </c>
      <c r="CU654" s="25">
        <v>4.0706300818155992</v>
      </c>
      <c r="CV654" s="25">
        <v>5.9813717582821129</v>
      </c>
      <c r="CW654" s="25">
        <v>1.76680831718882</v>
      </c>
      <c r="CX654" s="25">
        <v>63.074481449994011</v>
      </c>
      <c r="CY654" s="25">
        <v>10.260703465486245</v>
      </c>
    </row>
    <row r="655" spans="1:103">
      <c r="A655" t="s">
        <v>177</v>
      </c>
      <c r="B655" t="s">
        <v>1090</v>
      </c>
      <c r="C655" t="s">
        <v>166</v>
      </c>
      <c r="D655" t="s">
        <v>167</v>
      </c>
      <c r="E655" t="s">
        <v>959</v>
      </c>
      <c r="F655" t="s">
        <v>187</v>
      </c>
      <c r="G655" t="s">
        <v>245</v>
      </c>
      <c r="H655">
        <v>10.68866</v>
      </c>
      <c r="I655">
        <v>8.6268200000000004</v>
      </c>
      <c r="J655">
        <v>780</v>
      </c>
      <c r="K655" t="s">
        <v>77</v>
      </c>
      <c r="L655" s="18">
        <v>0.65</v>
      </c>
      <c r="M655" t="s">
        <v>338</v>
      </c>
      <c r="P655" t="s">
        <v>159</v>
      </c>
      <c r="Q655">
        <v>175</v>
      </c>
      <c r="R655">
        <v>2700</v>
      </c>
      <c r="W655">
        <v>2015</v>
      </c>
      <c r="X655">
        <v>1</v>
      </c>
      <c r="Y655" s="19" t="s">
        <v>387</v>
      </c>
      <c r="Z655" s="24">
        <v>5.5</v>
      </c>
      <c r="AA655" s="32">
        <v>1.0708385777092453</v>
      </c>
      <c r="AB655" s="26">
        <v>4.7976810017797106E-2</v>
      </c>
      <c r="AC655" s="25">
        <v>1.64856</v>
      </c>
      <c r="AD655" s="27">
        <v>38.400000000000006</v>
      </c>
      <c r="AE655" s="27">
        <v>34</v>
      </c>
      <c r="AF655" s="27">
        <v>27.6</v>
      </c>
      <c r="AG655" s="25">
        <v>2.0627843967160326</v>
      </c>
      <c r="AH655" s="25">
        <v>0.61935652089573312</v>
      </c>
      <c r="AI655" s="25">
        <v>0.18353403999986895</v>
      </c>
      <c r="AJ655" s="28">
        <v>7.3129414063783649E-2</v>
      </c>
      <c r="AK655" s="25">
        <v>0</v>
      </c>
      <c r="AL655" s="25">
        <f t="shared" si="71"/>
        <v>2.9388043716754182</v>
      </c>
      <c r="AM655" s="29">
        <v>1.9423975374932085</v>
      </c>
      <c r="AN655" s="29">
        <v>3.3729890496147075</v>
      </c>
      <c r="AO655" s="30">
        <v>27.640712180104259</v>
      </c>
      <c r="AP655" s="30">
        <v>60.989819779149563</v>
      </c>
      <c r="AQ655" s="31">
        <v>1.4986593522526117</v>
      </c>
      <c r="AR655" s="28">
        <v>4.0852300000000001E-2</v>
      </c>
      <c r="AS655" s="28">
        <v>9.1131499999999992</v>
      </c>
      <c r="AT655" t="s">
        <v>159</v>
      </c>
      <c r="AU655">
        <v>5</v>
      </c>
      <c r="AV655" t="s">
        <v>399</v>
      </c>
      <c r="AW655" t="s">
        <v>992</v>
      </c>
      <c r="AX655" t="s">
        <v>1091</v>
      </c>
      <c r="AY655" s="19" t="s">
        <v>387</v>
      </c>
      <c r="AZ655" s="19" t="s">
        <v>387</v>
      </c>
      <c r="BA655" s="22">
        <v>42315</v>
      </c>
      <c r="BB655" t="s">
        <v>400</v>
      </c>
      <c r="BC655" s="15">
        <v>42195</v>
      </c>
      <c r="BD655" t="s">
        <v>161</v>
      </c>
      <c r="BE655">
        <v>55</v>
      </c>
      <c r="BF655">
        <v>52</v>
      </c>
      <c r="BG655">
        <v>15.92</v>
      </c>
      <c r="BH655">
        <v>10.16</v>
      </c>
      <c r="BI655">
        <v>0.92</v>
      </c>
      <c r="BJ655">
        <v>0.42899999999999999</v>
      </c>
      <c r="BK655">
        <v>6.4000000000000001E-2</v>
      </c>
      <c r="BL655">
        <v>9.4</v>
      </c>
      <c r="BM655" s="86">
        <f t="shared" si="66"/>
        <v>87.018255578093303</v>
      </c>
      <c r="BN655">
        <v>0.35899999999999999</v>
      </c>
      <c r="BO655">
        <v>22.58</v>
      </c>
      <c r="BP655">
        <f t="shared" si="70"/>
        <v>10470.582508053931</v>
      </c>
      <c r="BQ655">
        <f t="shared" si="65"/>
        <v>8490.6666666666661</v>
      </c>
      <c r="BR655">
        <f t="shared" si="67"/>
        <v>10.47058250805393</v>
      </c>
      <c r="BS655">
        <f t="shared" si="67"/>
        <v>8.4906666666666659</v>
      </c>
      <c r="BT655">
        <f t="shared" si="68"/>
        <v>18.961249174720596</v>
      </c>
      <c r="BU655">
        <v>3.0430871212121215</v>
      </c>
      <c r="BV655">
        <v>0.30149105779256452</v>
      </c>
      <c r="BW655">
        <v>2.3800475193390871</v>
      </c>
      <c r="BX655">
        <v>0.54783171934997399</v>
      </c>
      <c r="BY655">
        <v>0.33449669973138885</v>
      </c>
      <c r="BZ655">
        <v>0.16833379886221811</v>
      </c>
      <c r="CA655">
        <v>7.8554591422496047</v>
      </c>
      <c r="CB655">
        <v>191.35419767907166</v>
      </c>
      <c r="CC655">
        <v>81.851767705159901</v>
      </c>
      <c r="CD655">
        <v>37.788572800625637</v>
      </c>
      <c r="CE655">
        <v>4.2099669870071184</v>
      </c>
      <c r="CF655" s="25">
        <v>0.97841020608439655</v>
      </c>
      <c r="CG655" s="25">
        <v>5.7752698724239451E-2</v>
      </c>
      <c r="CH655" s="25">
        <v>1.2171685610356513</v>
      </c>
      <c r="CI655" s="25">
        <v>0.25387960825721406</v>
      </c>
      <c r="CJ655" s="25">
        <v>8.2472268112576325E-2</v>
      </c>
      <c r="CK655" s="25">
        <v>53.482955962995788</v>
      </c>
      <c r="CL655" s="25">
        <v>36.469061798719736</v>
      </c>
      <c r="CM655" s="25">
        <v>1.0084184254413213</v>
      </c>
      <c r="CN655" s="25">
        <v>45.68369700974096</v>
      </c>
      <c r="CO655" s="25">
        <v>6.2111859321602028</v>
      </c>
      <c r="CP655" s="25">
        <v>1.4657846715328471</v>
      </c>
      <c r="CQ655" s="25">
        <v>0.26268248175182479</v>
      </c>
      <c r="CR655" s="25">
        <v>0.26905306330304979</v>
      </c>
      <c r="CS655" s="25">
        <v>8.363180291628125E-2</v>
      </c>
      <c r="CT655" s="25">
        <v>4.7914727071115257E-2</v>
      </c>
      <c r="CU655" s="25">
        <v>11.727088410261127</v>
      </c>
      <c r="CV655" s="25">
        <v>14.161709143162648</v>
      </c>
      <c r="CW655" s="25">
        <v>2.71707193441762</v>
      </c>
      <c r="CX655" s="25">
        <v>38.796181295777856</v>
      </c>
      <c r="CY655" s="25">
        <v>11.893124711945818</v>
      </c>
    </row>
    <row r="656" spans="1:103">
      <c r="A656" t="s">
        <v>177</v>
      </c>
      <c r="B656" t="s">
        <v>1090</v>
      </c>
      <c r="C656" t="s">
        <v>166</v>
      </c>
      <c r="D656" t="s">
        <v>167</v>
      </c>
      <c r="E656" t="s">
        <v>959</v>
      </c>
      <c r="F656" t="s">
        <v>187</v>
      </c>
      <c r="G656" t="s">
        <v>245</v>
      </c>
      <c r="H656">
        <v>10.68866</v>
      </c>
      <c r="I656">
        <v>8.6268200000000004</v>
      </c>
      <c r="J656">
        <v>780</v>
      </c>
      <c r="K656" t="s">
        <v>77</v>
      </c>
      <c r="L656" s="18">
        <v>0.65</v>
      </c>
      <c r="M656" t="s">
        <v>338</v>
      </c>
      <c r="P656" t="s">
        <v>159</v>
      </c>
      <c r="Q656">
        <v>175</v>
      </c>
      <c r="R656">
        <v>2700</v>
      </c>
      <c r="W656">
        <v>2015</v>
      </c>
      <c r="X656">
        <v>1</v>
      </c>
      <c r="Y656" s="19" t="s">
        <v>387</v>
      </c>
      <c r="Z656" s="24">
        <v>5.5</v>
      </c>
      <c r="AA656" s="32">
        <v>1.0708385777092453</v>
      </c>
      <c r="AB656" s="26">
        <v>4.7976810017797106E-2</v>
      </c>
      <c r="AC656" s="25">
        <v>1.64856</v>
      </c>
      <c r="AD656" s="27">
        <v>38.400000000000006</v>
      </c>
      <c r="AE656" s="27">
        <v>34</v>
      </c>
      <c r="AF656" s="27">
        <v>27.6</v>
      </c>
      <c r="AG656" s="25">
        <v>2.0627843967160326</v>
      </c>
      <c r="AH656" s="25">
        <v>0.61935652089573312</v>
      </c>
      <c r="AI656" s="25">
        <v>0.18353403999986895</v>
      </c>
      <c r="AJ656" s="28">
        <v>7.3129414063783649E-2</v>
      </c>
      <c r="AK656" s="25">
        <v>0</v>
      </c>
      <c r="AL656" s="25">
        <f t="shared" si="71"/>
        <v>2.9388043716754182</v>
      </c>
      <c r="AM656" s="29">
        <v>1.9423975374932085</v>
      </c>
      <c r="AN656" s="29">
        <v>3.3729890496147075</v>
      </c>
      <c r="AO656" s="30">
        <v>27.640712180104259</v>
      </c>
      <c r="AP656" s="30">
        <v>60.989819779149563</v>
      </c>
      <c r="AQ656" s="31">
        <v>1.4986593522526117</v>
      </c>
      <c r="AR656" s="28">
        <v>4.0852300000000001E-2</v>
      </c>
      <c r="AS656" s="28">
        <v>9.1131499999999992</v>
      </c>
      <c r="AT656" t="s">
        <v>160</v>
      </c>
      <c r="AU656">
        <v>6</v>
      </c>
      <c r="AV656" t="s">
        <v>399</v>
      </c>
      <c r="AW656" t="s">
        <v>992</v>
      </c>
      <c r="AX656" t="s">
        <v>1091</v>
      </c>
      <c r="AY656" s="19" t="s">
        <v>387</v>
      </c>
      <c r="AZ656" s="19" t="s">
        <v>387</v>
      </c>
      <c r="BA656" s="22">
        <v>42315</v>
      </c>
      <c r="BB656" t="s">
        <v>400</v>
      </c>
      <c r="BC656" s="15">
        <v>42195</v>
      </c>
      <c r="BD656" t="s">
        <v>161</v>
      </c>
      <c r="BE656">
        <v>48</v>
      </c>
      <c r="BF656">
        <v>49</v>
      </c>
      <c r="BG656">
        <v>13.96</v>
      </c>
      <c r="BH656">
        <v>7.64</v>
      </c>
      <c r="BI656">
        <v>1.06</v>
      </c>
      <c r="BJ656">
        <v>0.57599999999999996</v>
      </c>
      <c r="BK656">
        <v>0.11700000000000001</v>
      </c>
      <c r="BL656">
        <v>10.199999999999999</v>
      </c>
      <c r="BM656" s="86">
        <f t="shared" si="66"/>
        <v>83.116883116883116</v>
      </c>
      <c r="BN656">
        <v>0.25900000000000001</v>
      </c>
      <c r="BO656">
        <v>23.2</v>
      </c>
      <c r="BP656">
        <f t="shared" si="70"/>
        <v>7454.1393769629049</v>
      </c>
      <c r="BQ656">
        <f t="shared" si="65"/>
        <v>7445.333333333333</v>
      </c>
      <c r="BR656">
        <f t="shared" si="67"/>
        <v>7.454139376962905</v>
      </c>
      <c r="BS656">
        <f t="shared" si="67"/>
        <v>7.4453333333333331</v>
      </c>
      <c r="BT656">
        <f t="shared" si="68"/>
        <v>14.899472710296237</v>
      </c>
      <c r="BU656">
        <v>2.9222431668237512</v>
      </c>
      <c r="BV656">
        <v>0.21843311606839771</v>
      </c>
      <c r="BW656">
        <v>2.3876073844868775</v>
      </c>
      <c r="BX656">
        <v>0.49224726429154469</v>
      </c>
      <c r="BY656">
        <v>0.2969454064350876</v>
      </c>
      <c r="BZ656">
        <v>0.1824553203966954</v>
      </c>
      <c r="CA656">
        <v>6.8405083571356116</v>
      </c>
      <c r="CB656">
        <v>135.46262225271624</v>
      </c>
      <c r="CC656">
        <v>93.174517387026157</v>
      </c>
      <c r="CD656">
        <v>16.253774585398681</v>
      </c>
      <c r="CE656">
        <v>10.739613626652323</v>
      </c>
      <c r="CF656" s="25"/>
      <c r="CG656" s="25"/>
      <c r="CH656" s="25"/>
      <c r="CI656" s="25"/>
      <c r="CJ656" s="25"/>
      <c r="CK656" s="25"/>
      <c r="CL656" s="25"/>
      <c r="CM656" s="25"/>
      <c r="CN656" s="25"/>
      <c r="CO656" s="25"/>
      <c r="CP656" s="25">
        <v>1.3760848601735776</v>
      </c>
      <c r="CQ656" s="25">
        <v>0.15472516875602704</v>
      </c>
      <c r="CR656" s="25">
        <v>0.32499321863198094</v>
      </c>
      <c r="CS656" s="25">
        <v>8.2938609035453956E-2</v>
      </c>
      <c r="CT656" s="25">
        <v>4.3614823791513532E-2</v>
      </c>
      <c r="CU656" s="25">
        <v>9.0747543908888542</v>
      </c>
      <c r="CV656" s="25">
        <v>9.9622673945022395</v>
      </c>
      <c r="CW656" s="25">
        <v>1.7357965671065201</v>
      </c>
      <c r="CX656" s="25">
        <v>101.08709132343216</v>
      </c>
      <c r="CY656" s="25">
        <v>13.515043256908754</v>
      </c>
    </row>
    <row r="657" spans="1:103">
      <c r="A657" t="s">
        <v>177</v>
      </c>
      <c r="B657" t="s">
        <v>1090</v>
      </c>
      <c r="C657" t="s">
        <v>166</v>
      </c>
      <c r="D657" t="s">
        <v>167</v>
      </c>
      <c r="E657" t="s">
        <v>959</v>
      </c>
      <c r="F657" t="s">
        <v>188</v>
      </c>
      <c r="G657" t="s">
        <v>246</v>
      </c>
      <c r="H657">
        <v>10.77826</v>
      </c>
      <c r="I657">
        <v>8.5844100000000001</v>
      </c>
      <c r="J657">
        <v>743</v>
      </c>
      <c r="K657" t="s">
        <v>78</v>
      </c>
      <c r="L657" s="18">
        <v>1.5</v>
      </c>
      <c r="M657" t="s">
        <v>333</v>
      </c>
      <c r="P657" t="s">
        <v>159</v>
      </c>
      <c r="Q657">
        <v>350</v>
      </c>
      <c r="R657">
        <v>6000</v>
      </c>
      <c r="S657" t="s">
        <v>334</v>
      </c>
      <c r="T657">
        <v>4500</v>
      </c>
      <c r="W657">
        <v>2015</v>
      </c>
      <c r="X657">
        <v>1</v>
      </c>
      <c r="Y657" s="19" t="s">
        <v>387</v>
      </c>
      <c r="Z657" s="24">
        <v>6.8</v>
      </c>
      <c r="AA657" s="32">
        <v>1.315370603894835</v>
      </c>
      <c r="AB657" s="26">
        <v>6.6525736110892644E-2</v>
      </c>
      <c r="AC657" s="25">
        <v>5.3346</v>
      </c>
      <c r="AD657" s="27">
        <v>30.799999999999997</v>
      </c>
      <c r="AE657" s="27">
        <v>38.800000000000004</v>
      </c>
      <c r="AF657" s="27">
        <v>30.4</v>
      </c>
      <c r="AG657" s="25">
        <v>9.7778916773697553</v>
      </c>
      <c r="AH657" s="25">
        <v>1.1140182958014568</v>
      </c>
      <c r="AI657" s="25">
        <v>8.9442396561894566E-2</v>
      </c>
      <c r="AJ657" s="28">
        <v>7.7414811849190843E-2</v>
      </c>
      <c r="AK657" s="25">
        <v>0</v>
      </c>
      <c r="AL657" s="25">
        <f t="shared" si="52"/>
        <v>11.058767181582299</v>
      </c>
      <c r="AM657" s="29">
        <v>5.96952080072026</v>
      </c>
      <c r="AN657" s="29">
        <v>4.2449641746654034</v>
      </c>
      <c r="AO657" s="30">
        <v>20.293988781728736</v>
      </c>
      <c r="AP657" s="30">
        <v>121.79723759428245</v>
      </c>
      <c r="AQ657" s="31">
        <v>1.4787522035836267</v>
      </c>
      <c r="AR657" s="28">
        <v>2.6786000000000001E-2</v>
      </c>
      <c r="AS657" s="28">
        <v>8.0910899999999994</v>
      </c>
      <c r="AT657" t="s">
        <v>155</v>
      </c>
      <c r="AU657">
        <v>1</v>
      </c>
      <c r="AV657" t="s">
        <v>399</v>
      </c>
      <c r="AW657" t="s">
        <v>992</v>
      </c>
      <c r="AX657" t="s">
        <v>1091</v>
      </c>
      <c r="AY657" s="19" t="s">
        <v>387</v>
      </c>
      <c r="AZ657" s="19" t="s">
        <v>387</v>
      </c>
      <c r="BA657" s="22">
        <v>42315</v>
      </c>
      <c r="BB657" t="s">
        <v>400</v>
      </c>
      <c r="BC657" s="15">
        <v>42195</v>
      </c>
      <c r="BD657" t="s">
        <v>161</v>
      </c>
      <c r="BE657">
        <v>49</v>
      </c>
      <c r="BF657">
        <v>46</v>
      </c>
      <c r="BG657">
        <v>6.7</v>
      </c>
      <c r="BH657">
        <v>3.02</v>
      </c>
      <c r="BI657">
        <v>0.44</v>
      </c>
      <c r="BJ657">
        <v>0.23400000000000001</v>
      </c>
      <c r="BK657">
        <v>5.2999999999999999E-2</v>
      </c>
      <c r="BL657">
        <v>10.3</v>
      </c>
      <c r="BM657" s="86">
        <f t="shared" si="66"/>
        <v>81.533101045296164</v>
      </c>
      <c r="BN657">
        <v>0.22600000000000001</v>
      </c>
      <c r="BO657">
        <v>16.399999999999999</v>
      </c>
      <c r="BP657">
        <f t="shared" si="70"/>
        <v>2887.1670424267268</v>
      </c>
      <c r="BQ657">
        <f t="shared" si="65"/>
        <v>3573.333333333333</v>
      </c>
      <c r="BR657">
        <f t="shared" si="67"/>
        <v>2.8871670424267268</v>
      </c>
      <c r="BS657">
        <f t="shared" si="67"/>
        <v>3.5733333333333333</v>
      </c>
      <c r="BT657">
        <f t="shared" si="68"/>
        <v>6.4605003757600601</v>
      </c>
      <c r="BU657">
        <v>1.9839622641509436</v>
      </c>
      <c r="BV657">
        <v>0.18674495207698627</v>
      </c>
      <c r="BW657">
        <v>2.1849259261186758</v>
      </c>
      <c r="BX657">
        <v>0.55316937043292091</v>
      </c>
      <c r="BY657">
        <v>0.29310663509908891</v>
      </c>
      <c r="BZ657">
        <v>0.17007388891375536</v>
      </c>
      <c r="CA657">
        <v>6.2824522321594474</v>
      </c>
      <c r="CB657">
        <v>131.90657988332401</v>
      </c>
      <c r="CC657">
        <v>44.166718868364214</v>
      </c>
      <c r="CD657">
        <v>11.546470861666172</v>
      </c>
      <c r="CE657">
        <v>8.4058885018087075</v>
      </c>
      <c r="CF657" s="25">
        <v>0.51656920077972712</v>
      </c>
      <c r="CG657" s="25">
        <v>3.1578947368421054E-2</v>
      </c>
      <c r="CH657" s="25">
        <v>1.8013020764904806</v>
      </c>
      <c r="CI657" s="25">
        <v>0.15024647973336466</v>
      </c>
      <c r="CJ657" s="25">
        <v>8.0516616543388986E-2</v>
      </c>
      <c r="CK657" s="25">
        <v>24.158777493134476</v>
      </c>
      <c r="CL657" s="25">
        <v>32.590105977741565</v>
      </c>
      <c r="CM657" s="25">
        <v>1.9370878378252425</v>
      </c>
      <c r="CN657" s="25">
        <v>136.91943879469565</v>
      </c>
      <c r="CO657" s="25">
        <v>4.8846248171474205</v>
      </c>
      <c r="CP657" s="25">
        <v>1.174212598425197</v>
      </c>
      <c r="CQ657" s="25">
        <v>0.13395669291338583</v>
      </c>
      <c r="CR657" s="25">
        <v>0.28175406360472754</v>
      </c>
      <c r="CS657" s="25">
        <v>0.1722161961799899</v>
      </c>
      <c r="CT657" s="25">
        <v>4.8080194801503919E-2</v>
      </c>
      <c r="CU657" s="25">
        <v>14.364672700600105</v>
      </c>
      <c r="CV657" s="25">
        <v>22.459796375421568</v>
      </c>
      <c r="CW657" s="25">
        <v>1.7563486724891331</v>
      </c>
      <c r="CX657" s="25">
        <v>110.19526538073283</v>
      </c>
      <c r="CY657" s="25">
        <v>14.547983572193163</v>
      </c>
    </row>
    <row r="658" spans="1:103">
      <c r="A658" t="s">
        <v>177</v>
      </c>
      <c r="B658" t="s">
        <v>1090</v>
      </c>
      <c r="C658" t="s">
        <v>166</v>
      </c>
      <c r="D658" t="s">
        <v>167</v>
      </c>
      <c r="E658" t="s">
        <v>959</v>
      </c>
      <c r="F658" t="s">
        <v>188</v>
      </c>
      <c r="G658" t="s">
        <v>246</v>
      </c>
      <c r="H658">
        <v>10.77826</v>
      </c>
      <c r="I658">
        <v>8.5844100000000001</v>
      </c>
      <c r="J658">
        <v>743</v>
      </c>
      <c r="K658" t="s">
        <v>78</v>
      </c>
      <c r="L658" s="18">
        <v>1.5</v>
      </c>
      <c r="M658" t="s">
        <v>333</v>
      </c>
      <c r="P658" t="s">
        <v>159</v>
      </c>
      <c r="Q658">
        <v>350</v>
      </c>
      <c r="R658">
        <v>6000</v>
      </c>
      <c r="S658" t="s">
        <v>334</v>
      </c>
      <c r="T658">
        <v>4500</v>
      </c>
      <c r="W658">
        <v>2015</v>
      </c>
      <c r="X658">
        <v>1</v>
      </c>
      <c r="Y658" s="19" t="s">
        <v>387</v>
      </c>
      <c r="Z658" s="24">
        <v>6.8</v>
      </c>
      <c r="AA658" s="32">
        <v>1.315370603894835</v>
      </c>
      <c r="AB658" s="26">
        <v>6.6525736110892644E-2</v>
      </c>
      <c r="AC658" s="25">
        <v>5.3346</v>
      </c>
      <c r="AD658" s="27">
        <v>30.799999999999997</v>
      </c>
      <c r="AE658" s="27">
        <v>38.800000000000004</v>
      </c>
      <c r="AF658" s="27">
        <v>30.4</v>
      </c>
      <c r="AG658" s="25">
        <v>9.7778916773697553</v>
      </c>
      <c r="AH658" s="25">
        <v>1.1140182958014568</v>
      </c>
      <c r="AI658" s="25">
        <v>8.9442396561894566E-2</v>
      </c>
      <c r="AJ658" s="28">
        <v>7.7414811849190843E-2</v>
      </c>
      <c r="AK658" s="25">
        <v>0</v>
      </c>
      <c r="AL658" s="25">
        <f t="shared" ref="AL658:AL662" si="72">SUM(AG658:AK658)</f>
        <v>11.058767181582299</v>
      </c>
      <c r="AM658" s="29">
        <v>5.96952080072026</v>
      </c>
      <c r="AN658" s="29">
        <v>4.2449641746654034</v>
      </c>
      <c r="AO658" s="30">
        <v>20.293988781728736</v>
      </c>
      <c r="AP658" s="30">
        <v>121.79723759428245</v>
      </c>
      <c r="AQ658" s="31">
        <v>1.4787522035836267</v>
      </c>
      <c r="AR658" s="28">
        <v>2.6786000000000001E-2</v>
      </c>
      <c r="AS658" s="28">
        <v>8.0910899999999994</v>
      </c>
      <c r="AT658" t="s">
        <v>156</v>
      </c>
      <c r="AU658">
        <v>2</v>
      </c>
      <c r="AV658" t="s">
        <v>399</v>
      </c>
      <c r="AW658" t="s">
        <v>992</v>
      </c>
      <c r="AX658" t="s">
        <v>1091</v>
      </c>
      <c r="AY658" s="19" t="s">
        <v>387</v>
      </c>
      <c r="AZ658" s="19" t="s">
        <v>387</v>
      </c>
      <c r="BA658" s="22">
        <v>42315</v>
      </c>
      <c r="BB658" t="s">
        <v>400</v>
      </c>
      <c r="BC658" s="15">
        <v>42195</v>
      </c>
      <c r="BD658" t="s">
        <v>161</v>
      </c>
      <c r="BE658">
        <v>42</v>
      </c>
      <c r="BF658">
        <v>38</v>
      </c>
      <c r="BG658">
        <v>6.72</v>
      </c>
      <c r="BH658">
        <v>2.66</v>
      </c>
      <c r="BI658">
        <v>0.54</v>
      </c>
      <c r="BJ658">
        <v>0.24399999999999999</v>
      </c>
      <c r="BK658">
        <v>6.7000000000000004E-2</v>
      </c>
      <c r="BL658">
        <v>9.3000000000000007</v>
      </c>
      <c r="BM658" s="86">
        <f t="shared" si="66"/>
        <v>78.456591639871377</v>
      </c>
      <c r="BN658">
        <v>0.27100000000000002</v>
      </c>
      <c r="BO658">
        <v>16.8</v>
      </c>
      <c r="BP658">
        <f t="shared" si="70"/>
        <v>2474.3260408128954</v>
      </c>
      <c r="BQ658">
        <f t="shared" si="65"/>
        <v>3583.9999999999995</v>
      </c>
      <c r="BR658">
        <f t="shared" si="67"/>
        <v>2.4743260408128953</v>
      </c>
      <c r="BS658">
        <f t="shared" si="67"/>
        <v>3.5839999999999996</v>
      </c>
      <c r="BT658">
        <f t="shared" si="68"/>
        <v>6.0583260408128954</v>
      </c>
      <c r="BU658">
        <v>1.7144221585482333</v>
      </c>
      <c r="BV658">
        <v>0.16963549715362672</v>
      </c>
      <c r="BW658">
        <v>2.191654144170907</v>
      </c>
      <c r="BX658">
        <v>0.44435301424744827</v>
      </c>
      <c r="BY658">
        <v>0.22188557693180275</v>
      </c>
      <c r="BZ658">
        <v>0.12835951506247822</v>
      </c>
      <c r="CA658">
        <v>4.6644457952138119</v>
      </c>
      <c r="CB658">
        <v>121.05648860469215</v>
      </c>
      <c r="CC658">
        <v>43.107574391573358</v>
      </c>
      <c r="CD658">
        <v>9.4108925958428316</v>
      </c>
      <c r="CE658">
        <v>4.6868952278561826</v>
      </c>
      <c r="CF658" s="25">
        <v>0.38395953757225432</v>
      </c>
      <c r="CG658" s="25">
        <v>5.0867052023121397E-2</v>
      </c>
      <c r="CH658" s="25">
        <v>1.9824033879704825</v>
      </c>
      <c r="CI658" s="25">
        <v>0.30656437455567226</v>
      </c>
      <c r="CJ658" s="25">
        <v>0.10947483370086461</v>
      </c>
      <c r="CK658" s="25">
        <v>30.438637093138869</v>
      </c>
      <c r="CL658" s="25">
        <v>47.824741007584919</v>
      </c>
      <c r="CM658" s="25">
        <v>1.9530348079187192</v>
      </c>
      <c r="CN658" s="25">
        <v>91.926946777896433</v>
      </c>
      <c r="CO658" s="25">
        <v>8.8362372010276484</v>
      </c>
      <c r="CP658" s="25">
        <v>1.2135465663217309</v>
      </c>
      <c r="CQ658" s="25">
        <v>0.12370649106302915</v>
      </c>
      <c r="CR658" s="25">
        <v>0.23594687010992024</v>
      </c>
      <c r="CS658" s="25">
        <v>0.26203706182753184</v>
      </c>
      <c r="CT658" s="25">
        <v>5.5075245296556843E-2</v>
      </c>
      <c r="CU658" s="25">
        <v>4.9259582273914146</v>
      </c>
      <c r="CV658" s="25">
        <v>26.723607211159475</v>
      </c>
      <c r="CW658" s="25">
        <v>0.79073311651564093</v>
      </c>
      <c r="CX658" s="25">
        <v>110.79652922953643</v>
      </c>
      <c r="CY658" s="25">
        <v>14.62736245081128</v>
      </c>
    </row>
    <row r="659" spans="1:103">
      <c r="A659" t="s">
        <v>177</v>
      </c>
      <c r="B659" t="s">
        <v>1090</v>
      </c>
      <c r="C659" t="s">
        <v>166</v>
      </c>
      <c r="D659" t="s">
        <v>167</v>
      </c>
      <c r="E659" t="s">
        <v>959</v>
      </c>
      <c r="F659" t="s">
        <v>188</v>
      </c>
      <c r="G659" t="s">
        <v>246</v>
      </c>
      <c r="H659">
        <v>10.77826</v>
      </c>
      <c r="I659">
        <v>8.5844100000000001</v>
      </c>
      <c r="J659">
        <v>743</v>
      </c>
      <c r="K659" t="s">
        <v>78</v>
      </c>
      <c r="L659" s="18">
        <v>1.5</v>
      </c>
      <c r="M659" t="s">
        <v>333</v>
      </c>
      <c r="P659" t="s">
        <v>159</v>
      </c>
      <c r="Q659">
        <v>350</v>
      </c>
      <c r="R659">
        <v>6000</v>
      </c>
      <c r="S659" t="s">
        <v>334</v>
      </c>
      <c r="T659">
        <v>4500</v>
      </c>
      <c r="W659">
        <v>2015</v>
      </c>
      <c r="X659">
        <v>1</v>
      </c>
      <c r="Y659" s="19" t="s">
        <v>387</v>
      </c>
      <c r="Z659" s="24">
        <v>6.8</v>
      </c>
      <c r="AA659" s="32">
        <v>1.315370603894835</v>
      </c>
      <c r="AB659" s="26">
        <v>6.6525736110892644E-2</v>
      </c>
      <c r="AC659" s="25">
        <v>5.3346</v>
      </c>
      <c r="AD659" s="27">
        <v>30.799999999999997</v>
      </c>
      <c r="AE659" s="27">
        <v>38.800000000000004</v>
      </c>
      <c r="AF659" s="27">
        <v>30.4</v>
      </c>
      <c r="AG659" s="25">
        <v>9.7778916773697553</v>
      </c>
      <c r="AH659" s="25">
        <v>1.1140182958014568</v>
      </c>
      <c r="AI659" s="25">
        <v>8.9442396561894566E-2</v>
      </c>
      <c r="AJ659" s="28">
        <v>7.7414811849190843E-2</v>
      </c>
      <c r="AK659" s="25">
        <v>0</v>
      </c>
      <c r="AL659" s="25">
        <f t="shared" si="72"/>
        <v>11.058767181582299</v>
      </c>
      <c r="AM659" s="29">
        <v>5.96952080072026</v>
      </c>
      <c r="AN659" s="29">
        <v>4.2449641746654034</v>
      </c>
      <c r="AO659" s="30">
        <v>20.293988781728736</v>
      </c>
      <c r="AP659" s="30">
        <v>121.79723759428245</v>
      </c>
      <c r="AQ659" s="31">
        <v>1.4787522035836267</v>
      </c>
      <c r="AR659" s="28">
        <v>2.6786000000000001E-2</v>
      </c>
      <c r="AS659" s="28">
        <v>8.0910899999999994</v>
      </c>
      <c r="AT659" t="s">
        <v>157</v>
      </c>
      <c r="AU659">
        <v>3</v>
      </c>
      <c r="AV659" t="s">
        <v>399</v>
      </c>
      <c r="AW659" t="s">
        <v>992</v>
      </c>
      <c r="AX659" t="s">
        <v>1091</v>
      </c>
      <c r="AY659" s="19" t="s">
        <v>387</v>
      </c>
      <c r="AZ659" s="19" t="s">
        <v>387</v>
      </c>
      <c r="BA659" s="22">
        <v>42315</v>
      </c>
      <c r="BB659" t="s">
        <v>400</v>
      </c>
      <c r="BC659" s="15">
        <v>42195</v>
      </c>
      <c r="BD659" t="s">
        <v>161</v>
      </c>
      <c r="BE659">
        <v>51</v>
      </c>
      <c r="BF659">
        <v>40</v>
      </c>
      <c r="BG659">
        <v>6.82</v>
      </c>
      <c r="BH659">
        <v>4.0199999999999996</v>
      </c>
      <c r="BI659">
        <v>0.52</v>
      </c>
      <c r="BJ659">
        <v>0.224</v>
      </c>
      <c r="BK659">
        <v>4.4999999999999998E-2</v>
      </c>
      <c r="BL659">
        <v>8.1999999999999993</v>
      </c>
      <c r="BM659" s="86">
        <f t="shared" si="66"/>
        <v>83.271375464684013</v>
      </c>
      <c r="BN659">
        <v>0.151</v>
      </c>
      <c r="BO659">
        <v>14.8</v>
      </c>
      <c r="BP659">
        <f t="shared" si="70"/>
        <v>4017.0111524163567</v>
      </c>
      <c r="BQ659">
        <f t="shared" si="65"/>
        <v>3637.3333333333335</v>
      </c>
      <c r="BR659">
        <f t="shared" si="67"/>
        <v>4.017011152416357</v>
      </c>
      <c r="BS659">
        <f t="shared" si="67"/>
        <v>3.6373333333333333</v>
      </c>
      <c r="BT659">
        <f t="shared" si="68"/>
        <v>7.6543444857496903</v>
      </c>
      <c r="BU659">
        <v>2.5359640359640365</v>
      </c>
      <c r="BV659">
        <v>0.15802520717451402</v>
      </c>
      <c r="BW659">
        <v>2.2993533085966003</v>
      </c>
      <c r="BX659">
        <v>0.52153545224786868</v>
      </c>
      <c r="BY659">
        <v>0.2407925899834456</v>
      </c>
      <c r="BZ659">
        <v>0.1974519693554429</v>
      </c>
      <c r="CA659">
        <v>7.3574741402881587</v>
      </c>
      <c r="CB659">
        <v>138.27183134225928</v>
      </c>
      <c r="CC659">
        <v>85.178190947261314</v>
      </c>
      <c r="CD659">
        <v>23.311465657016281</v>
      </c>
      <c r="CE659">
        <v>5.9788469332175298</v>
      </c>
      <c r="CF659" s="25">
        <v>0.46548175865294678</v>
      </c>
      <c r="CG659" s="25">
        <v>2.4836295603367638E-2</v>
      </c>
      <c r="CH659" s="25">
        <v>1.8266400393126752</v>
      </c>
      <c r="CI659" s="25">
        <v>0.23669214971383598</v>
      </c>
      <c r="CJ659" s="25">
        <v>7.6203751753243204E-2</v>
      </c>
      <c r="CK659" s="25">
        <v>32.899623806788632</v>
      </c>
      <c r="CL659" s="25">
        <v>58.900939290130147</v>
      </c>
      <c r="CM659" s="25">
        <v>1.9464367173514261</v>
      </c>
      <c r="CN659" s="25">
        <v>45.68369700974096</v>
      </c>
      <c r="CO659" s="25">
        <v>6.2111859321602028</v>
      </c>
      <c r="CP659" s="25">
        <v>1.4970384995064165</v>
      </c>
      <c r="CQ659" s="25">
        <v>0.19323790720631789</v>
      </c>
      <c r="CR659" s="25">
        <v>0.26817506957750525</v>
      </c>
      <c r="CS659" s="25">
        <v>8.4588307872558957E-2</v>
      </c>
      <c r="CT659" s="25">
        <v>4.8462732403107132E-2</v>
      </c>
      <c r="CU659" s="25">
        <v>4.9382057615221742</v>
      </c>
      <c r="CV659" s="25">
        <v>22.638491920924672</v>
      </c>
      <c r="CW659" s="25">
        <v>0.79269913619867338</v>
      </c>
      <c r="CX659" s="25">
        <v>23.25764171455226</v>
      </c>
      <c r="CY659" s="25">
        <v>12.029147520685127</v>
      </c>
    </row>
    <row r="660" spans="1:103">
      <c r="A660" t="s">
        <v>177</v>
      </c>
      <c r="B660" t="s">
        <v>1090</v>
      </c>
      <c r="C660" t="s">
        <v>166</v>
      </c>
      <c r="D660" t="s">
        <v>167</v>
      </c>
      <c r="E660" t="s">
        <v>959</v>
      </c>
      <c r="F660" t="s">
        <v>188</v>
      </c>
      <c r="G660" t="s">
        <v>246</v>
      </c>
      <c r="H660">
        <v>10.77826</v>
      </c>
      <c r="I660">
        <v>8.5844100000000001</v>
      </c>
      <c r="J660">
        <v>743</v>
      </c>
      <c r="K660" t="s">
        <v>78</v>
      </c>
      <c r="L660" s="18">
        <v>1.5</v>
      </c>
      <c r="M660" t="s">
        <v>333</v>
      </c>
      <c r="P660" t="s">
        <v>159</v>
      </c>
      <c r="Q660">
        <v>350</v>
      </c>
      <c r="R660">
        <v>6000</v>
      </c>
      <c r="S660" t="s">
        <v>334</v>
      </c>
      <c r="T660">
        <v>4500</v>
      </c>
      <c r="W660">
        <v>2015</v>
      </c>
      <c r="X660">
        <v>1</v>
      </c>
      <c r="Y660" s="19" t="s">
        <v>387</v>
      </c>
      <c r="Z660" s="24">
        <v>6.8</v>
      </c>
      <c r="AA660" s="32">
        <v>1.315370603894835</v>
      </c>
      <c r="AB660" s="26">
        <v>6.6525736110892644E-2</v>
      </c>
      <c r="AC660" s="25">
        <v>5.3346</v>
      </c>
      <c r="AD660" s="27">
        <v>30.799999999999997</v>
      </c>
      <c r="AE660" s="27">
        <v>38.800000000000004</v>
      </c>
      <c r="AF660" s="27">
        <v>30.4</v>
      </c>
      <c r="AG660" s="25">
        <v>9.7778916773697553</v>
      </c>
      <c r="AH660" s="25">
        <v>1.1140182958014568</v>
      </c>
      <c r="AI660" s="25">
        <v>8.9442396561894566E-2</v>
      </c>
      <c r="AJ660" s="28">
        <v>7.7414811849190843E-2</v>
      </c>
      <c r="AK660" s="25">
        <v>0</v>
      </c>
      <c r="AL660" s="25">
        <f t="shared" si="72"/>
        <v>11.058767181582299</v>
      </c>
      <c r="AM660" s="29">
        <v>5.96952080072026</v>
      </c>
      <c r="AN660" s="29">
        <v>4.2449641746654034</v>
      </c>
      <c r="AO660" s="30">
        <v>20.293988781728736</v>
      </c>
      <c r="AP660" s="30">
        <v>121.79723759428245</v>
      </c>
      <c r="AQ660" s="31">
        <v>1.4787522035836267</v>
      </c>
      <c r="AR660" s="28">
        <v>2.6786000000000001E-2</v>
      </c>
      <c r="AS660" s="28">
        <v>8.0910899999999994</v>
      </c>
      <c r="AT660" t="s">
        <v>158</v>
      </c>
      <c r="AU660">
        <v>4</v>
      </c>
      <c r="AV660" t="s">
        <v>399</v>
      </c>
      <c r="AW660" t="s">
        <v>992</v>
      </c>
      <c r="AX660" t="s">
        <v>1091</v>
      </c>
      <c r="AY660" s="19" t="s">
        <v>387</v>
      </c>
      <c r="AZ660" s="19" t="s">
        <v>387</v>
      </c>
      <c r="BA660" s="22">
        <v>42315</v>
      </c>
      <c r="BB660" t="s">
        <v>400</v>
      </c>
      <c r="BC660" s="15">
        <v>42195</v>
      </c>
      <c r="BD660" t="s">
        <v>161</v>
      </c>
      <c r="BE660">
        <v>57</v>
      </c>
      <c r="BF660">
        <v>63</v>
      </c>
      <c r="BG660">
        <v>10.9</v>
      </c>
      <c r="BH660">
        <v>7.92</v>
      </c>
      <c r="BI660">
        <v>0.92</v>
      </c>
      <c r="BJ660">
        <v>0.47699999999999998</v>
      </c>
      <c r="BK660">
        <v>0.128</v>
      </c>
      <c r="BL660">
        <v>10</v>
      </c>
      <c r="BM660" s="86">
        <f t="shared" si="66"/>
        <v>78.84297520661157</v>
      </c>
      <c r="BN660">
        <v>0.16200000000000001</v>
      </c>
      <c r="BO660">
        <v>21.6</v>
      </c>
      <c r="BP660">
        <f t="shared" si="70"/>
        <v>7346.3101604278081</v>
      </c>
      <c r="BQ660">
        <f t="shared" si="65"/>
        <v>5813.333333333333</v>
      </c>
      <c r="BR660">
        <f t="shared" si="67"/>
        <v>7.3463101604278078</v>
      </c>
      <c r="BS660">
        <f t="shared" si="67"/>
        <v>5.8133333333333335</v>
      </c>
      <c r="BT660">
        <f t="shared" si="68"/>
        <v>13.159643493761141</v>
      </c>
      <c r="BU660">
        <v>2.8981132075471701</v>
      </c>
      <c r="BV660">
        <v>0.24634501297505582</v>
      </c>
      <c r="BW660">
        <v>1.8930412593468986</v>
      </c>
      <c r="BX660">
        <v>0.52238856490129182</v>
      </c>
      <c r="BY660">
        <v>0.28043352218876838</v>
      </c>
      <c r="BZ660">
        <v>0.17533294964560051</v>
      </c>
      <c r="CA660">
        <v>7.6050069972951411</v>
      </c>
      <c r="CB660">
        <v>135.13470534965282</v>
      </c>
      <c r="CC660">
        <v>61.310338058917111</v>
      </c>
      <c r="CD660">
        <v>12.938206046626886</v>
      </c>
      <c r="CE660">
        <v>4.0928213983304982</v>
      </c>
      <c r="CF660" s="25">
        <v>0.55281007751937983</v>
      </c>
      <c r="CG660" s="25">
        <v>2.8347868217054265E-2</v>
      </c>
      <c r="CH660" s="25">
        <v>1.8358645752981053</v>
      </c>
      <c r="CI660" s="25">
        <v>0.20715964793712857</v>
      </c>
      <c r="CJ660" s="25">
        <v>0.13894273138656868</v>
      </c>
      <c r="CK660" s="25">
        <v>62.779728434039598</v>
      </c>
      <c r="CL660" s="25">
        <v>44.968696054570032</v>
      </c>
      <c r="CM660" s="25">
        <v>1.99259727191312</v>
      </c>
      <c r="CN660" s="25">
        <v>93.789103308476356</v>
      </c>
      <c r="CO660" s="25">
        <v>39.74908315396943</v>
      </c>
      <c r="CP660" s="25">
        <v>1.6692991115498519</v>
      </c>
      <c r="CQ660" s="25">
        <v>0.20597235932872657</v>
      </c>
      <c r="CR660" s="25">
        <v>0.27728293538237958</v>
      </c>
      <c r="CS660" s="25">
        <v>0.17187702100287522</v>
      </c>
      <c r="CT660" s="25">
        <v>5.332045519399535E-2</v>
      </c>
      <c r="CU660" s="25">
        <v>10.883015129880119</v>
      </c>
      <c r="CV660" s="25">
        <v>10.060369486028604</v>
      </c>
      <c r="CW660" s="25">
        <v>1.7528895909086522</v>
      </c>
      <c r="CX660" s="25">
        <v>275.38125431226456</v>
      </c>
      <c r="CY660" s="25">
        <v>11.044454253663913</v>
      </c>
    </row>
    <row r="661" spans="1:103">
      <c r="A661" t="s">
        <v>177</v>
      </c>
      <c r="B661" t="s">
        <v>1090</v>
      </c>
      <c r="C661" t="s">
        <v>166</v>
      </c>
      <c r="D661" t="s">
        <v>167</v>
      </c>
      <c r="E661" t="s">
        <v>959</v>
      </c>
      <c r="F661" t="s">
        <v>188</v>
      </c>
      <c r="G661" t="s">
        <v>246</v>
      </c>
      <c r="H661">
        <v>10.77826</v>
      </c>
      <c r="I661">
        <v>8.5844100000000001</v>
      </c>
      <c r="J661">
        <v>743</v>
      </c>
      <c r="K661" t="s">
        <v>78</v>
      </c>
      <c r="L661" s="18">
        <v>1.5</v>
      </c>
      <c r="M661" t="s">
        <v>333</v>
      </c>
      <c r="P661" t="s">
        <v>159</v>
      </c>
      <c r="Q661">
        <v>350</v>
      </c>
      <c r="R661">
        <v>6000</v>
      </c>
      <c r="S661" t="s">
        <v>334</v>
      </c>
      <c r="T661">
        <v>4500</v>
      </c>
      <c r="W661">
        <v>2015</v>
      </c>
      <c r="X661">
        <v>1</v>
      </c>
      <c r="Y661" s="19" t="s">
        <v>387</v>
      </c>
      <c r="Z661" s="24">
        <v>6.8</v>
      </c>
      <c r="AA661" s="32">
        <v>1.315370603894835</v>
      </c>
      <c r="AB661" s="26">
        <v>6.6525736110892644E-2</v>
      </c>
      <c r="AC661" s="25">
        <v>5.3346</v>
      </c>
      <c r="AD661" s="27">
        <v>30.799999999999997</v>
      </c>
      <c r="AE661" s="27">
        <v>38.800000000000004</v>
      </c>
      <c r="AF661" s="27">
        <v>30.4</v>
      </c>
      <c r="AG661" s="25">
        <v>9.7778916773697553</v>
      </c>
      <c r="AH661" s="25">
        <v>1.1140182958014568</v>
      </c>
      <c r="AI661" s="25">
        <v>8.9442396561894566E-2</v>
      </c>
      <c r="AJ661" s="28">
        <v>7.7414811849190843E-2</v>
      </c>
      <c r="AK661" s="25">
        <v>0</v>
      </c>
      <c r="AL661" s="25">
        <f t="shared" si="72"/>
        <v>11.058767181582299</v>
      </c>
      <c r="AM661" s="29">
        <v>5.96952080072026</v>
      </c>
      <c r="AN661" s="29">
        <v>4.2449641746654034</v>
      </c>
      <c r="AO661" s="30">
        <v>20.293988781728736</v>
      </c>
      <c r="AP661" s="30">
        <v>121.79723759428245</v>
      </c>
      <c r="AQ661" s="31">
        <v>1.4787522035836267</v>
      </c>
      <c r="AR661" s="28">
        <v>2.6786000000000001E-2</v>
      </c>
      <c r="AS661" s="28">
        <v>8.0910899999999994</v>
      </c>
      <c r="AT661" t="s">
        <v>159</v>
      </c>
      <c r="AU661">
        <v>5</v>
      </c>
      <c r="AV661" t="s">
        <v>399</v>
      </c>
      <c r="AW661" t="s">
        <v>992</v>
      </c>
      <c r="AX661" t="s">
        <v>1091</v>
      </c>
      <c r="AY661" s="19" t="s">
        <v>387</v>
      </c>
      <c r="AZ661" s="19" t="s">
        <v>387</v>
      </c>
      <c r="BA661" s="22">
        <v>42315</v>
      </c>
      <c r="BB661" t="s">
        <v>400</v>
      </c>
      <c r="BC661" s="15">
        <v>42195</v>
      </c>
      <c r="BD661" t="s">
        <v>161</v>
      </c>
      <c r="BE661">
        <v>45</v>
      </c>
      <c r="BF661">
        <v>47</v>
      </c>
      <c r="BG661">
        <v>9.08</v>
      </c>
      <c r="BH661">
        <v>7.56</v>
      </c>
      <c r="BI661">
        <v>1.1000000000000001</v>
      </c>
      <c r="BJ661">
        <v>0.40500000000000003</v>
      </c>
      <c r="BK661">
        <v>0.14199999999999999</v>
      </c>
      <c r="BL661">
        <v>9.8000000000000007</v>
      </c>
      <c r="BM661" s="86">
        <f t="shared" si="66"/>
        <v>74.040219378427778</v>
      </c>
      <c r="BN661">
        <v>0.28399999999999997</v>
      </c>
      <c r="BO661">
        <v>24.4</v>
      </c>
      <c r="BP661">
        <f t="shared" si="70"/>
        <v>6599.8580492526071</v>
      </c>
      <c r="BQ661">
        <f t="shared" si="65"/>
        <v>4842.6666666666661</v>
      </c>
      <c r="BR661">
        <f t="shared" si="67"/>
        <v>6.5998580492526067</v>
      </c>
      <c r="BS661">
        <f t="shared" si="67"/>
        <v>4.8426666666666662</v>
      </c>
      <c r="BT661">
        <f t="shared" si="68"/>
        <v>11.442524715919273</v>
      </c>
      <c r="BU661">
        <v>2.9298331697742888</v>
      </c>
      <c r="BV661">
        <v>0.27661449911543823</v>
      </c>
      <c r="BW661">
        <v>2.6711164238706049</v>
      </c>
      <c r="BX661">
        <v>0.53501704929303984</v>
      </c>
      <c r="BY661">
        <v>0.27588702040601804</v>
      </c>
      <c r="BZ661">
        <v>0.19885516495871719</v>
      </c>
      <c r="CA661">
        <v>9.2310209061505741</v>
      </c>
      <c r="CB661">
        <v>248.79869703759783</v>
      </c>
      <c r="CC661">
        <v>73.043045029076055</v>
      </c>
      <c r="CD661">
        <v>13.01381910521815</v>
      </c>
      <c r="CE661">
        <v>3.7721469053008656</v>
      </c>
      <c r="CF661" s="25">
        <v>0.43722986247544204</v>
      </c>
      <c r="CG661" s="25">
        <v>2.3045186640471511E-2</v>
      </c>
      <c r="CH661" s="25">
        <v>1.8379459167523642</v>
      </c>
      <c r="CI661" s="25">
        <v>0.20177628846234275</v>
      </c>
      <c r="CJ661" s="25">
        <v>0.16342061464206467</v>
      </c>
      <c r="CK661" s="25">
        <v>34.497771026356148</v>
      </c>
      <c r="CL661" s="25">
        <v>77.503143738908946</v>
      </c>
      <c r="CM661" s="25">
        <v>1.9408165920847711</v>
      </c>
      <c r="CN661" s="25">
        <v>137.18299883087406</v>
      </c>
      <c r="CO661" s="25">
        <v>36.300326691188538</v>
      </c>
      <c r="CP661" s="25">
        <v>1.4098205854579795</v>
      </c>
      <c r="CQ661" s="25">
        <v>0.2039660056657224</v>
      </c>
      <c r="CR661" s="25">
        <v>0.35360570373575884</v>
      </c>
      <c r="CS661" s="25">
        <v>0.17281298497863343</v>
      </c>
      <c r="CT661" s="25">
        <v>6.4614729643170485E-2</v>
      </c>
      <c r="CU661" s="25">
        <v>6.6314167583376928</v>
      </c>
      <c r="CV661" s="25">
        <v>10.115153676299055</v>
      </c>
      <c r="CW661" s="25">
        <v>1.7624350292749864</v>
      </c>
      <c r="CX661" s="25">
        <v>126.44922275117787</v>
      </c>
      <c r="CY661" s="25">
        <v>12.848170647363338</v>
      </c>
    </row>
    <row r="662" spans="1:103">
      <c r="A662" t="s">
        <v>177</v>
      </c>
      <c r="B662" t="s">
        <v>1090</v>
      </c>
      <c r="C662" t="s">
        <v>166</v>
      </c>
      <c r="D662" t="s">
        <v>167</v>
      </c>
      <c r="E662" t="s">
        <v>959</v>
      </c>
      <c r="F662" t="s">
        <v>188</v>
      </c>
      <c r="G662" t="s">
        <v>246</v>
      </c>
      <c r="H662">
        <v>10.77826</v>
      </c>
      <c r="I662">
        <v>8.5844100000000001</v>
      </c>
      <c r="J662">
        <v>743</v>
      </c>
      <c r="K662" t="s">
        <v>78</v>
      </c>
      <c r="L662" s="18">
        <v>1.5</v>
      </c>
      <c r="M662" t="s">
        <v>333</v>
      </c>
      <c r="P662" t="s">
        <v>159</v>
      </c>
      <c r="Q662">
        <v>350</v>
      </c>
      <c r="R662">
        <v>6000</v>
      </c>
      <c r="S662" t="s">
        <v>334</v>
      </c>
      <c r="T662">
        <v>4500</v>
      </c>
      <c r="W662">
        <v>2015</v>
      </c>
      <c r="X662">
        <v>1</v>
      </c>
      <c r="Y662" s="19" t="s">
        <v>387</v>
      </c>
      <c r="Z662" s="24">
        <v>6.8</v>
      </c>
      <c r="AA662" s="32">
        <v>1.315370603894835</v>
      </c>
      <c r="AB662" s="26">
        <v>6.6525736110892644E-2</v>
      </c>
      <c r="AC662" s="25">
        <v>5.3346</v>
      </c>
      <c r="AD662" s="27">
        <v>30.799999999999997</v>
      </c>
      <c r="AE662" s="27">
        <v>38.800000000000004</v>
      </c>
      <c r="AF662" s="27">
        <v>30.4</v>
      </c>
      <c r="AG662" s="25">
        <v>9.7778916773697553</v>
      </c>
      <c r="AH662" s="25">
        <v>1.1140182958014568</v>
      </c>
      <c r="AI662" s="25">
        <v>8.9442396561894566E-2</v>
      </c>
      <c r="AJ662" s="28">
        <v>7.7414811849190843E-2</v>
      </c>
      <c r="AK662" s="25">
        <v>0</v>
      </c>
      <c r="AL662" s="25">
        <f t="shared" si="72"/>
        <v>11.058767181582299</v>
      </c>
      <c r="AM662" s="29">
        <v>5.96952080072026</v>
      </c>
      <c r="AN662" s="29">
        <v>4.2449641746654034</v>
      </c>
      <c r="AO662" s="30">
        <v>20.293988781728736</v>
      </c>
      <c r="AP662" s="30">
        <v>121.79723759428245</v>
      </c>
      <c r="AQ662" s="31">
        <v>1.4787522035836267</v>
      </c>
      <c r="AR662" s="28">
        <v>2.6786000000000001E-2</v>
      </c>
      <c r="AS662" s="28">
        <v>8.0910899999999994</v>
      </c>
      <c r="AT662" t="s">
        <v>160</v>
      </c>
      <c r="AU662">
        <v>6</v>
      </c>
      <c r="AV662" t="s">
        <v>399</v>
      </c>
      <c r="AW662" t="s">
        <v>992</v>
      </c>
      <c r="AX662" t="s">
        <v>1091</v>
      </c>
      <c r="AY662" s="19" t="s">
        <v>387</v>
      </c>
      <c r="AZ662" s="19" t="s">
        <v>387</v>
      </c>
      <c r="BA662" s="22">
        <v>42315</v>
      </c>
      <c r="BB662" t="s">
        <v>400</v>
      </c>
      <c r="BC662" s="15">
        <v>42195</v>
      </c>
      <c r="BD662" t="s">
        <v>161</v>
      </c>
      <c r="BE662">
        <v>47</v>
      </c>
      <c r="BF662">
        <v>49</v>
      </c>
      <c r="BG662">
        <v>8.08</v>
      </c>
      <c r="BH662">
        <v>6.96</v>
      </c>
      <c r="BI662">
        <v>0.94</v>
      </c>
      <c r="BJ662">
        <v>0.44600000000000001</v>
      </c>
      <c r="BK662">
        <v>9.4E-2</v>
      </c>
      <c r="BL662">
        <v>9.3000000000000007</v>
      </c>
      <c r="BM662" s="86">
        <f t="shared" si="66"/>
        <v>82.592592592592581</v>
      </c>
      <c r="BN662">
        <v>0.20200000000000001</v>
      </c>
      <c r="BO662">
        <v>26.1</v>
      </c>
      <c r="BP662">
        <f t="shared" si="70"/>
        <v>6815.4759622367455</v>
      </c>
      <c r="BQ662">
        <f t="shared" si="65"/>
        <v>4309.333333333333</v>
      </c>
      <c r="BR662">
        <f t="shared" si="67"/>
        <v>6.8154759622367456</v>
      </c>
      <c r="BS662">
        <f t="shared" si="67"/>
        <v>4.309333333333333</v>
      </c>
      <c r="BT662">
        <f t="shared" si="68"/>
        <v>11.124809295570078</v>
      </c>
      <c r="BU662">
        <v>3.0471512770137528</v>
      </c>
      <c r="BV662">
        <v>0.24330529547952096</v>
      </c>
      <c r="BW662">
        <v>2.4512958712640467</v>
      </c>
      <c r="BX662">
        <v>0.46372451776974744</v>
      </c>
      <c r="BY662">
        <v>0.21350119020376795</v>
      </c>
      <c r="BZ662">
        <v>0.18413065057179698</v>
      </c>
      <c r="CA662">
        <v>5.8958205272022264</v>
      </c>
      <c r="CB662">
        <v>113.72208184610741</v>
      </c>
      <c r="CC662">
        <v>89.172687658664529</v>
      </c>
      <c r="CD662">
        <v>11.658867315177845</v>
      </c>
      <c r="CE662">
        <v>27.582391168491768</v>
      </c>
      <c r="CF662" s="25">
        <v>0.62714285714285722</v>
      </c>
      <c r="CG662" s="25">
        <v>4.650952380952382E-2</v>
      </c>
      <c r="CH662" s="25">
        <v>2.1447368147905235</v>
      </c>
      <c r="CI662" s="25">
        <v>0.19150126484246882</v>
      </c>
      <c r="CJ662" s="25">
        <v>0.16298410024705948</v>
      </c>
      <c r="CK662" s="25">
        <v>59.380879877269024</v>
      </c>
      <c r="CL662" s="25">
        <v>57.021528382241932</v>
      </c>
      <c r="CM662" s="25">
        <v>2.9825544949624034</v>
      </c>
      <c r="CN662" s="25">
        <v>142.24863850826165</v>
      </c>
      <c r="CO662" s="25">
        <v>22.298706962013767</v>
      </c>
      <c r="CP662" s="25">
        <v>1.3143399810066476</v>
      </c>
      <c r="CQ662" s="25">
        <v>0.21851851851851853</v>
      </c>
      <c r="CR662" s="25">
        <v>0.27660198514813999</v>
      </c>
      <c r="CS662" s="25">
        <v>0.17145492615758326</v>
      </c>
      <c r="CT662" s="25">
        <v>5.5884654017985556E-2</v>
      </c>
      <c r="CU662" s="25">
        <v>8.2862145777623599</v>
      </c>
      <c r="CV662" s="25">
        <v>5.919677845254645</v>
      </c>
      <c r="CW662" s="25">
        <v>2.7144029050124945</v>
      </c>
      <c r="CX662" s="25">
        <v>156.92915675937829</v>
      </c>
      <c r="CY662" s="25">
        <v>10.154871062355001</v>
      </c>
    </row>
    <row r="663" spans="1:103">
      <c r="A663" t="s">
        <v>177</v>
      </c>
      <c r="B663" t="s">
        <v>1090</v>
      </c>
      <c r="C663" t="s">
        <v>166</v>
      </c>
      <c r="D663" t="s">
        <v>167</v>
      </c>
      <c r="E663" t="s">
        <v>959</v>
      </c>
      <c r="F663" t="s">
        <v>188</v>
      </c>
      <c r="G663" t="s">
        <v>247</v>
      </c>
      <c r="H663">
        <v>10.791740000000001</v>
      </c>
      <c r="I663">
        <v>8.5840200000000006</v>
      </c>
      <c r="J663">
        <v>741</v>
      </c>
      <c r="K663" t="s">
        <v>79</v>
      </c>
      <c r="L663" s="18">
        <v>2.5</v>
      </c>
      <c r="M663" t="s">
        <v>328</v>
      </c>
      <c r="N663" t="s">
        <v>331</v>
      </c>
      <c r="O663">
        <v>21000</v>
      </c>
      <c r="R663">
        <v>2500</v>
      </c>
      <c r="S663" t="s">
        <v>329</v>
      </c>
      <c r="T663">
        <v>1100</v>
      </c>
      <c r="W663">
        <v>2015</v>
      </c>
      <c r="X663">
        <v>1</v>
      </c>
      <c r="Y663" s="19" t="s">
        <v>388</v>
      </c>
      <c r="Z663" s="24">
        <v>6.3</v>
      </c>
      <c r="AA663" s="32">
        <v>1.4321823245902228</v>
      </c>
      <c r="AB663" s="26">
        <v>8.039768694201746E-2</v>
      </c>
      <c r="AC663" s="25">
        <v>2.2629000000000001</v>
      </c>
      <c r="AD663" s="27">
        <v>28.400000000000006</v>
      </c>
      <c r="AE663" s="27">
        <v>39.199999999999996</v>
      </c>
      <c r="AF663" s="27">
        <v>32.4</v>
      </c>
      <c r="AG663" s="25">
        <v>2.812560493203982</v>
      </c>
      <c r="AH663" s="25">
        <v>1.0930476677105236</v>
      </c>
      <c r="AI663" s="25">
        <v>0.18353403999986895</v>
      </c>
      <c r="AJ663" s="28">
        <v>6.4688294078373537E-2</v>
      </c>
      <c r="AK663" s="25">
        <v>0</v>
      </c>
      <c r="AL663" s="25">
        <f t="shared" si="52"/>
        <v>4.1538304949927483</v>
      </c>
      <c r="AM663" s="29">
        <v>7.9830824323337861</v>
      </c>
      <c r="AN663" s="29">
        <v>4.2449641746654034</v>
      </c>
      <c r="AO663" s="30">
        <v>26.801086648861347</v>
      </c>
      <c r="AP663" s="30">
        <v>101.52809832257148</v>
      </c>
      <c r="AQ663" s="31">
        <v>1.4027080417654352</v>
      </c>
      <c r="AR663" s="28">
        <v>3.46722E-2</v>
      </c>
      <c r="AS663" s="28">
        <v>10.7813</v>
      </c>
      <c r="AT663" t="s">
        <v>155</v>
      </c>
      <c r="AU663">
        <v>1</v>
      </c>
      <c r="AV663" t="s">
        <v>399</v>
      </c>
      <c r="AW663" t="s">
        <v>992</v>
      </c>
      <c r="AX663" t="s">
        <v>1091</v>
      </c>
      <c r="AY663" s="19" t="s">
        <v>388</v>
      </c>
      <c r="AZ663" s="19" t="s">
        <v>388</v>
      </c>
      <c r="BA663" s="22">
        <v>42315</v>
      </c>
      <c r="BB663" t="s">
        <v>400</v>
      </c>
      <c r="BC663" s="15">
        <v>42195</v>
      </c>
      <c r="BD663" t="s">
        <v>161</v>
      </c>
      <c r="BE663">
        <v>54</v>
      </c>
      <c r="BF663">
        <v>14</v>
      </c>
      <c r="BG663">
        <v>4.2</v>
      </c>
      <c r="BH663">
        <v>0.64</v>
      </c>
      <c r="BI663">
        <v>0.36</v>
      </c>
      <c r="BJ663">
        <v>9.5000000000000001E-2</v>
      </c>
      <c r="BK663">
        <v>3.6999999999999998E-2</v>
      </c>
      <c r="BL663">
        <v>0</v>
      </c>
      <c r="BM663" s="86">
        <f t="shared" si="66"/>
        <v>71.969696969696969</v>
      </c>
      <c r="BN663">
        <v>0.10199999999999999</v>
      </c>
      <c r="BO663">
        <v>19.8</v>
      </c>
      <c r="BP663">
        <f t="shared" si="70"/>
        <v>602.09942562883748</v>
      </c>
      <c r="BQ663">
        <f t="shared" si="65"/>
        <v>2240</v>
      </c>
      <c r="BR663">
        <f t="shared" si="67"/>
        <v>0.60209942562883745</v>
      </c>
      <c r="BS663">
        <f t="shared" si="67"/>
        <v>2.2400000000000002</v>
      </c>
      <c r="BT663">
        <f t="shared" si="68"/>
        <v>2.8420994256288377</v>
      </c>
      <c r="BU663">
        <v>1.867816091954023</v>
      </c>
      <c r="BV663">
        <v>0.12634824841408995</v>
      </c>
      <c r="BW663">
        <v>2.1857105036729449</v>
      </c>
      <c r="BX663">
        <v>0.38789883489197591</v>
      </c>
      <c r="BY663">
        <v>0.2440753104957667</v>
      </c>
      <c r="BZ663">
        <v>0.12594495433959538</v>
      </c>
      <c r="CA663">
        <v>5.7445430479017201</v>
      </c>
      <c r="CB663">
        <v>121.35195795334822</v>
      </c>
      <c r="CC663">
        <v>39.611132339155425</v>
      </c>
      <c r="CD663">
        <v>12.315047138682464</v>
      </c>
      <c r="CE663">
        <v>5.4024017379103197</v>
      </c>
      <c r="CF663" s="25"/>
      <c r="CG663" s="25"/>
      <c r="CH663" s="25"/>
      <c r="CI663" s="25"/>
      <c r="CJ663" s="25"/>
      <c r="CK663" s="25"/>
      <c r="CL663" s="25"/>
      <c r="CM663" s="25"/>
      <c r="CN663" s="25"/>
      <c r="CO663" s="25"/>
      <c r="CP663" s="25">
        <v>1.1326045627376427</v>
      </c>
      <c r="CQ663" s="25">
        <v>0.19035171102661597</v>
      </c>
      <c r="CR663" s="25">
        <v>0.24755343056518794</v>
      </c>
      <c r="CS663" s="25">
        <v>0.17028401446675101</v>
      </c>
      <c r="CT663" s="25">
        <v>6.0924444034496837E-2</v>
      </c>
      <c r="CU663" s="25">
        <v>3.1592891141761053</v>
      </c>
      <c r="CV663" s="25">
        <v>5.8792507770431506</v>
      </c>
      <c r="CW663" s="25">
        <v>2.6958655193197263</v>
      </c>
      <c r="CX663" s="25">
        <v>124.59874632067284</v>
      </c>
      <c r="CY663" s="25">
        <v>13.521635960936516</v>
      </c>
    </row>
    <row r="664" spans="1:103">
      <c r="A664" t="s">
        <v>177</v>
      </c>
      <c r="B664" t="s">
        <v>1090</v>
      </c>
      <c r="C664" t="s">
        <v>166</v>
      </c>
      <c r="D664" t="s">
        <v>167</v>
      </c>
      <c r="E664" t="s">
        <v>959</v>
      </c>
      <c r="F664" t="s">
        <v>188</v>
      </c>
      <c r="G664" t="s">
        <v>247</v>
      </c>
      <c r="H664">
        <v>10.791740000000001</v>
      </c>
      <c r="I664">
        <v>8.5840200000000006</v>
      </c>
      <c r="J664">
        <v>741</v>
      </c>
      <c r="K664" t="s">
        <v>79</v>
      </c>
      <c r="L664" s="18">
        <v>2.5</v>
      </c>
      <c r="M664" t="s">
        <v>328</v>
      </c>
      <c r="N664" t="s">
        <v>331</v>
      </c>
      <c r="O664">
        <v>21000</v>
      </c>
      <c r="R664">
        <v>2500</v>
      </c>
      <c r="S664" t="s">
        <v>329</v>
      </c>
      <c r="T664">
        <v>1100</v>
      </c>
      <c r="W664">
        <v>2015</v>
      </c>
      <c r="X664">
        <v>1</v>
      </c>
      <c r="Y664" s="19"/>
      <c r="Z664" s="24">
        <v>6.3</v>
      </c>
      <c r="AA664" s="32">
        <v>1.4321823245902228</v>
      </c>
      <c r="AB664" s="26">
        <v>8.039768694201746E-2</v>
      </c>
      <c r="AC664" s="25">
        <v>2.2629000000000001</v>
      </c>
      <c r="AD664" s="27">
        <v>28.400000000000006</v>
      </c>
      <c r="AE664" s="27">
        <v>39.199999999999996</v>
      </c>
      <c r="AF664" s="27">
        <v>32.4</v>
      </c>
      <c r="AG664" s="25">
        <v>2.812560493203982</v>
      </c>
      <c r="AH664" s="25">
        <v>1.0930476677105236</v>
      </c>
      <c r="AI664" s="25">
        <v>0.18353403999986895</v>
      </c>
      <c r="AJ664" s="28">
        <v>6.4688294078373537E-2</v>
      </c>
      <c r="AK664" s="25">
        <v>0</v>
      </c>
      <c r="AL664" s="25">
        <f t="shared" ref="AL664:AL668" si="73">SUM(AG664:AK664)</f>
        <v>4.1538304949927483</v>
      </c>
      <c r="AM664" s="29">
        <v>7.9830824323337861</v>
      </c>
      <c r="AN664" s="29">
        <v>4.2449641746654034</v>
      </c>
      <c r="AO664" s="30">
        <v>26.801086648861347</v>
      </c>
      <c r="AP664" s="30">
        <v>101.52809832257148</v>
      </c>
      <c r="AQ664" s="31">
        <v>1.4027080417654352</v>
      </c>
      <c r="AR664" s="28">
        <v>3.46722E-2</v>
      </c>
      <c r="AS664" s="28">
        <v>10.7813</v>
      </c>
      <c r="AT664" t="s">
        <v>156</v>
      </c>
      <c r="AU664">
        <v>2</v>
      </c>
      <c r="AV664" t="s">
        <v>399</v>
      </c>
      <c r="AW664" t="s">
        <v>992</v>
      </c>
      <c r="AX664" t="s">
        <v>1091</v>
      </c>
      <c r="AY664" s="19" t="s">
        <v>388</v>
      </c>
      <c r="AZ664" s="19" t="s">
        <v>388</v>
      </c>
      <c r="BA664" s="22">
        <v>42315</v>
      </c>
      <c r="BB664" t="s">
        <v>400</v>
      </c>
      <c r="BC664" s="15">
        <v>42195</v>
      </c>
      <c r="BD664" t="s">
        <v>161</v>
      </c>
      <c r="BE664">
        <v>42</v>
      </c>
      <c r="BF664">
        <v>30</v>
      </c>
      <c r="BG664">
        <v>6.06</v>
      </c>
      <c r="BH664">
        <v>1.76</v>
      </c>
      <c r="BI664">
        <v>0.6</v>
      </c>
      <c r="BJ664">
        <v>0.24399999999999999</v>
      </c>
      <c r="BK664">
        <v>2.8000000000000001E-2</v>
      </c>
      <c r="BL664">
        <v>9.3000000000000007</v>
      </c>
      <c r="BM664" s="86">
        <f t="shared" si="66"/>
        <v>89.705882352941174</v>
      </c>
      <c r="BN664">
        <v>0.10100000000000001</v>
      </c>
      <c r="BO664">
        <v>19</v>
      </c>
      <c r="BP664">
        <f t="shared" si="70"/>
        <v>1871.8861976163012</v>
      </c>
      <c r="BQ664">
        <f t="shared" si="65"/>
        <v>3231.9999999999995</v>
      </c>
      <c r="BR664">
        <f t="shared" si="67"/>
        <v>1.8718861976163013</v>
      </c>
      <c r="BS664">
        <f t="shared" si="67"/>
        <v>3.2319999999999998</v>
      </c>
      <c r="BT664">
        <f t="shared" si="68"/>
        <v>5.1038861976163012</v>
      </c>
      <c r="BU664">
        <v>1.2559306569343065</v>
      </c>
      <c r="BV664">
        <v>0.16902223158270918</v>
      </c>
      <c r="BW664">
        <v>2.3885831250859892</v>
      </c>
      <c r="BX664">
        <v>0.23867984038820697</v>
      </c>
      <c r="BY664">
        <v>0.17617815541498233</v>
      </c>
      <c r="BZ664">
        <v>9.6023558265719872E-2</v>
      </c>
      <c r="CA664">
        <v>3.3628997377519019</v>
      </c>
      <c r="CB664">
        <v>72.118749084031236</v>
      </c>
      <c r="CC664">
        <v>40.165441208989712</v>
      </c>
      <c r="CD664">
        <v>6.5574938186552032</v>
      </c>
      <c r="CE664">
        <v>4.5066260244227552</v>
      </c>
      <c r="CF664" s="25"/>
      <c r="CG664" s="25"/>
      <c r="CH664" s="25"/>
      <c r="CI664" s="25"/>
      <c r="CJ664" s="25"/>
      <c r="CK664" s="25"/>
      <c r="CL664" s="25"/>
      <c r="CM664" s="25"/>
      <c r="CN664" s="25"/>
      <c r="CO664" s="25"/>
      <c r="CP664" s="25"/>
      <c r="CQ664" s="25"/>
      <c r="CR664" s="25"/>
      <c r="CS664" s="25"/>
      <c r="CT664" s="25"/>
      <c r="CU664" s="25"/>
      <c r="CV664" s="25"/>
      <c r="CW664" s="25"/>
      <c r="CX664" s="25"/>
      <c r="CY664" s="25"/>
    </row>
    <row r="665" spans="1:103">
      <c r="A665" t="s">
        <v>177</v>
      </c>
      <c r="B665" t="s">
        <v>1090</v>
      </c>
      <c r="C665" t="s">
        <v>166</v>
      </c>
      <c r="D665" t="s">
        <v>167</v>
      </c>
      <c r="E665" t="s">
        <v>959</v>
      </c>
      <c r="F665" t="s">
        <v>188</v>
      </c>
      <c r="G665" t="s">
        <v>247</v>
      </c>
      <c r="H665">
        <v>10.791740000000001</v>
      </c>
      <c r="I665">
        <v>8.5840200000000006</v>
      </c>
      <c r="J665">
        <v>741</v>
      </c>
      <c r="K665" t="s">
        <v>79</v>
      </c>
      <c r="L665" s="18">
        <v>2.5</v>
      </c>
      <c r="M665" t="s">
        <v>328</v>
      </c>
      <c r="N665" t="s">
        <v>331</v>
      </c>
      <c r="O665">
        <v>21000</v>
      </c>
      <c r="R665">
        <v>2500</v>
      </c>
      <c r="S665" t="s">
        <v>329</v>
      </c>
      <c r="T665">
        <v>1100</v>
      </c>
      <c r="W665">
        <v>2015</v>
      </c>
      <c r="X665">
        <v>1</v>
      </c>
      <c r="Y665" s="19"/>
      <c r="Z665" s="24">
        <v>6.3</v>
      </c>
      <c r="AA665" s="32">
        <v>1.4321823245902228</v>
      </c>
      <c r="AB665" s="26">
        <v>8.039768694201746E-2</v>
      </c>
      <c r="AC665" s="25">
        <v>2.2629000000000001</v>
      </c>
      <c r="AD665" s="27">
        <v>28.400000000000006</v>
      </c>
      <c r="AE665" s="27">
        <v>39.199999999999996</v>
      </c>
      <c r="AF665" s="27">
        <v>32.4</v>
      </c>
      <c r="AG665" s="25">
        <v>2.812560493203982</v>
      </c>
      <c r="AH665" s="25">
        <v>1.0930476677105236</v>
      </c>
      <c r="AI665" s="25">
        <v>0.18353403999986895</v>
      </c>
      <c r="AJ665" s="28">
        <v>6.4688294078373537E-2</v>
      </c>
      <c r="AK665" s="25">
        <v>0</v>
      </c>
      <c r="AL665" s="25">
        <f t="shared" si="73"/>
        <v>4.1538304949927483</v>
      </c>
      <c r="AM665" s="29">
        <v>7.9830824323337861</v>
      </c>
      <c r="AN665" s="29">
        <v>4.2449641746654034</v>
      </c>
      <c r="AO665" s="30">
        <v>26.801086648861347</v>
      </c>
      <c r="AP665" s="30">
        <v>101.52809832257148</v>
      </c>
      <c r="AQ665" s="31">
        <v>1.4027080417654352</v>
      </c>
      <c r="AR665" s="28">
        <v>3.46722E-2</v>
      </c>
      <c r="AS665" s="28">
        <v>10.7813</v>
      </c>
      <c r="AT665" t="s">
        <v>157</v>
      </c>
      <c r="AU665">
        <v>3</v>
      </c>
      <c r="AV665" t="s">
        <v>399</v>
      </c>
      <c r="AW665" t="s">
        <v>992</v>
      </c>
      <c r="AX665" t="s">
        <v>1091</v>
      </c>
      <c r="AY665" s="19" t="s">
        <v>388</v>
      </c>
      <c r="AZ665" s="19" t="s">
        <v>388</v>
      </c>
      <c r="BA665" s="22">
        <v>42315</v>
      </c>
      <c r="BB665" t="s">
        <v>400</v>
      </c>
      <c r="BC665" s="15">
        <v>42195</v>
      </c>
      <c r="BD665" t="s">
        <v>161</v>
      </c>
      <c r="BE665">
        <v>61</v>
      </c>
      <c r="BF665">
        <v>6</v>
      </c>
      <c r="BG665">
        <v>3.8</v>
      </c>
      <c r="BH665">
        <v>0.36</v>
      </c>
      <c r="BI665">
        <v>0.3</v>
      </c>
      <c r="BJ665">
        <v>0.47499999999999998</v>
      </c>
      <c r="BK665">
        <v>3.4000000000000002E-2</v>
      </c>
      <c r="BL665">
        <v>8.1</v>
      </c>
      <c r="BM665" s="86">
        <f t="shared" si="66"/>
        <v>93.32023575638506</v>
      </c>
      <c r="BN665">
        <v>6.7000000000000004E-2</v>
      </c>
      <c r="BO665">
        <v>22.2</v>
      </c>
      <c r="BP665">
        <f t="shared" si="70"/>
        <v>403.5825725182018</v>
      </c>
      <c r="BQ665">
        <f t="shared" si="65"/>
        <v>2026.6666666666665</v>
      </c>
      <c r="BR665">
        <f t="shared" si="67"/>
        <v>0.40358257251820179</v>
      </c>
      <c r="BS665">
        <f t="shared" si="67"/>
        <v>2.0266666666666664</v>
      </c>
      <c r="BT665">
        <f t="shared" si="68"/>
        <v>2.4302492391848682</v>
      </c>
      <c r="BU665">
        <v>2.7032288698955367</v>
      </c>
      <c r="BV665">
        <v>0.10225882949274274</v>
      </c>
      <c r="BW665">
        <v>3.1165675488071929</v>
      </c>
      <c r="BX665">
        <v>0.40540333258687167</v>
      </c>
      <c r="BY665">
        <v>0.2993982563927618</v>
      </c>
      <c r="BZ665">
        <v>0.18999243182525175</v>
      </c>
      <c r="CA665">
        <v>8.12058559517207</v>
      </c>
      <c r="CB665">
        <v>229.86900992886081</v>
      </c>
      <c r="CC665">
        <v>77.341398937781392</v>
      </c>
      <c r="CD665">
        <v>18.054205477086978</v>
      </c>
      <c r="CE665">
        <v>6.1622724413421492</v>
      </c>
      <c r="CF665" s="25">
        <v>1.5956937799043063</v>
      </c>
      <c r="CG665" s="25">
        <v>4.3684210526315798E-2</v>
      </c>
      <c r="CH665" s="25">
        <v>1.7238104598106612</v>
      </c>
      <c r="CI665" s="25">
        <v>0.25849560113461795</v>
      </c>
      <c r="CJ665" s="25">
        <v>0.19872428735516615</v>
      </c>
      <c r="CK665" s="25">
        <v>41.206284325977386</v>
      </c>
      <c r="CL665" s="25">
        <v>56.152895763151271</v>
      </c>
      <c r="CM665" s="25">
        <v>1.9818264758487247</v>
      </c>
      <c r="CN665" s="25">
        <v>93.282135182484595</v>
      </c>
      <c r="CO665" s="25">
        <v>28.318155170984785</v>
      </c>
      <c r="CP665" s="25">
        <v>1.5347950428979984</v>
      </c>
      <c r="CQ665" s="25">
        <v>0.17469018112488086</v>
      </c>
      <c r="CR665" s="25">
        <v>0.30286792731198831</v>
      </c>
      <c r="CS665" s="25">
        <v>0.17307001966129876</v>
      </c>
      <c r="CT665" s="25">
        <v>5.233892192566017E-2</v>
      </c>
      <c r="CU665" s="25">
        <v>10.958554154083552</v>
      </c>
      <c r="CV665" s="25">
        <v>10.130198525594494</v>
      </c>
      <c r="CW665" s="25">
        <v>2.7399723919709662</v>
      </c>
      <c r="CX665" s="25">
        <v>237.70858924673084</v>
      </c>
      <c r="CY665" s="25">
        <v>11.121113827065646</v>
      </c>
    </row>
    <row r="666" spans="1:103">
      <c r="A666" t="s">
        <v>177</v>
      </c>
      <c r="B666" t="s">
        <v>1090</v>
      </c>
      <c r="C666" t="s">
        <v>166</v>
      </c>
      <c r="D666" t="s">
        <v>167</v>
      </c>
      <c r="E666" t="s">
        <v>959</v>
      </c>
      <c r="F666" t="s">
        <v>188</v>
      </c>
      <c r="G666" t="s">
        <v>247</v>
      </c>
      <c r="H666">
        <v>10.791740000000001</v>
      </c>
      <c r="I666">
        <v>8.5840200000000006</v>
      </c>
      <c r="J666">
        <v>741</v>
      </c>
      <c r="K666" t="s">
        <v>79</v>
      </c>
      <c r="L666" s="18">
        <v>2.5</v>
      </c>
      <c r="M666" t="s">
        <v>328</v>
      </c>
      <c r="N666" t="s">
        <v>331</v>
      </c>
      <c r="O666">
        <v>21000</v>
      </c>
      <c r="R666">
        <v>2500</v>
      </c>
      <c r="S666" t="s">
        <v>329</v>
      </c>
      <c r="T666">
        <v>1100</v>
      </c>
      <c r="W666">
        <v>2015</v>
      </c>
      <c r="X666">
        <v>1</v>
      </c>
      <c r="Y666" s="19"/>
      <c r="Z666" s="24">
        <v>6.3</v>
      </c>
      <c r="AA666" s="32">
        <v>1.4321823245902228</v>
      </c>
      <c r="AB666" s="26">
        <v>8.039768694201746E-2</v>
      </c>
      <c r="AC666" s="25">
        <v>2.2629000000000001</v>
      </c>
      <c r="AD666" s="27">
        <v>28.400000000000006</v>
      </c>
      <c r="AE666" s="27">
        <v>39.199999999999996</v>
      </c>
      <c r="AF666" s="27">
        <v>32.4</v>
      </c>
      <c r="AG666" s="25">
        <v>2.812560493203982</v>
      </c>
      <c r="AH666" s="25">
        <v>1.0930476677105236</v>
      </c>
      <c r="AI666" s="25">
        <v>0.18353403999986895</v>
      </c>
      <c r="AJ666" s="28">
        <v>6.4688294078373537E-2</v>
      </c>
      <c r="AK666" s="25">
        <v>0</v>
      </c>
      <c r="AL666" s="25">
        <f t="shared" si="73"/>
        <v>4.1538304949927483</v>
      </c>
      <c r="AM666" s="29">
        <v>7.9830824323337861</v>
      </c>
      <c r="AN666" s="29">
        <v>4.2449641746654034</v>
      </c>
      <c r="AO666" s="30">
        <v>26.801086648861347</v>
      </c>
      <c r="AP666" s="30">
        <v>101.52809832257148</v>
      </c>
      <c r="AQ666" s="31">
        <v>1.4027080417654352</v>
      </c>
      <c r="AR666" s="28">
        <v>3.46722E-2</v>
      </c>
      <c r="AS666" s="28">
        <v>10.7813</v>
      </c>
      <c r="AT666" t="s">
        <v>158</v>
      </c>
      <c r="AU666">
        <v>4</v>
      </c>
      <c r="AV666" t="s">
        <v>399</v>
      </c>
      <c r="AW666" t="s">
        <v>992</v>
      </c>
      <c r="AX666" t="s">
        <v>1091</v>
      </c>
      <c r="AY666" s="19" t="s">
        <v>388</v>
      </c>
      <c r="AZ666" s="19" t="s">
        <v>388</v>
      </c>
      <c r="BA666" s="22">
        <v>42315</v>
      </c>
      <c r="BB666" t="s">
        <v>400</v>
      </c>
      <c r="BC666" s="15">
        <v>42195</v>
      </c>
      <c r="BD666" t="s">
        <v>161</v>
      </c>
      <c r="BE666">
        <v>38</v>
      </c>
      <c r="BF666">
        <v>36</v>
      </c>
      <c r="BG666">
        <v>13.32</v>
      </c>
      <c r="BH666">
        <v>5.74</v>
      </c>
      <c r="BI666">
        <v>1.26</v>
      </c>
      <c r="BJ666">
        <v>0.56200000000000006</v>
      </c>
      <c r="BK666">
        <v>6.3E-2</v>
      </c>
      <c r="BL666">
        <v>9.8000000000000007</v>
      </c>
      <c r="BM666" s="86">
        <f t="shared" si="66"/>
        <v>89.920000000000016</v>
      </c>
      <c r="BN666">
        <v>9.7000000000000003E-2</v>
      </c>
      <c r="BO666">
        <v>27.7</v>
      </c>
      <c r="BP666">
        <f t="shared" si="70"/>
        <v>6085.7385830065377</v>
      </c>
      <c r="BQ666">
        <f t="shared" si="65"/>
        <v>7104</v>
      </c>
      <c r="BR666">
        <f t="shared" si="67"/>
        <v>6.0857385830065374</v>
      </c>
      <c r="BS666">
        <f t="shared" si="67"/>
        <v>7.1040000000000001</v>
      </c>
      <c r="BT666">
        <f t="shared" si="68"/>
        <v>13.189738583006537</v>
      </c>
      <c r="BU666">
        <v>3.2259120673526662</v>
      </c>
      <c r="BV666">
        <v>0.38152243372794153</v>
      </c>
      <c r="BW666">
        <v>2.2149213719323781</v>
      </c>
      <c r="BX666">
        <v>0.54141294437072829</v>
      </c>
      <c r="BY666">
        <v>0.31784550705317743</v>
      </c>
      <c r="BZ666">
        <v>0.15789710178273603</v>
      </c>
      <c r="CA666">
        <v>7.5215004950687119</v>
      </c>
      <c r="CB666">
        <v>142.64553729268684</v>
      </c>
      <c r="CC666">
        <v>100.29806772780773</v>
      </c>
      <c r="CD666">
        <v>9.984929214820399</v>
      </c>
      <c r="CE666">
        <v>4.4418705492419885</v>
      </c>
      <c r="CF666" s="25"/>
      <c r="CG666" s="25"/>
      <c r="CH666" s="25"/>
      <c r="CI666" s="25"/>
      <c r="CJ666" s="25"/>
      <c r="CK666" s="25"/>
      <c r="CL666" s="25"/>
      <c r="CM666" s="25"/>
      <c r="CN666" s="25"/>
      <c r="CO666" s="25"/>
      <c r="CP666" s="25"/>
      <c r="CQ666" s="25"/>
      <c r="CR666" s="25"/>
      <c r="CS666" s="25"/>
      <c r="CT666" s="25"/>
      <c r="CU666" s="25"/>
      <c r="CV666" s="25"/>
      <c r="CW666" s="25"/>
      <c r="CX666" s="25"/>
      <c r="CY666" s="25"/>
    </row>
    <row r="667" spans="1:103">
      <c r="A667" t="s">
        <v>177</v>
      </c>
      <c r="B667" t="s">
        <v>1090</v>
      </c>
      <c r="C667" t="s">
        <v>166</v>
      </c>
      <c r="D667" t="s">
        <v>167</v>
      </c>
      <c r="E667" t="s">
        <v>959</v>
      </c>
      <c r="F667" t="s">
        <v>188</v>
      </c>
      <c r="G667" t="s">
        <v>247</v>
      </c>
      <c r="H667">
        <v>10.791740000000001</v>
      </c>
      <c r="I667">
        <v>8.5840200000000006</v>
      </c>
      <c r="J667">
        <v>741</v>
      </c>
      <c r="K667" t="s">
        <v>79</v>
      </c>
      <c r="L667" s="18">
        <v>2.5</v>
      </c>
      <c r="M667" t="s">
        <v>328</v>
      </c>
      <c r="N667" t="s">
        <v>331</v>
      </c>
      <c r="O667">
        <v>21000</v>
      </c>
      <c r="R667">
        <v>2500</v>
      </c>
      <c r="S667" t="s">
        <v>329</v>
      </c>
      <c r="T667">
        <v>1100</v>
      </c>
      <c r="W667">
        <v>2015</v>
      </c>
      <c r="X667">
        <v>1</v>
      </c>
      <c r="Y667" s="19"/>
      <c r="Z667" s="24">
        <v>6.3</v>
      </c>
      <c r="AA667" s="32">
        <v>1.4321823245902228</v>
      </c>
      <c r="AB667" s="26">
        <v>8.039768694201746E-2</v>
      </c>
      <c r="AC667" s="25">
        <v>2.2629000000000001</v>
      </c>
      <c r="AD667" s="27">
        <v>28.400000000000006</v>
      </c>
      <c r="AE667" s="27">
        <v>39.199999999999996</v>
      </c>
      <c r="AF667" s="27">
        <v>32.4</v>
      </c>
      <c r="AG667" s="25">
        <v>2.812560493203982</v>
      </c>
      <c r="AH667" s="25">
        <v>1.0930476677105236</v>
      </c>
      <c r="AI667" s="25">
        <v>0.18353403999986895</v>
      </c>
      <c r="AJ667" s="28">
        <v>6.4688294078373537E-2</v>
      </c>
      <c r="AK667" s="25">
        <v>0</v>
      </c>
      <c r="AL667" s="25">
        <f t="shared" si="73"/>
        <v>4.1538304949927483</v>
      </c>
      <c r="AM667" s="29">
        <v>7.9830824323337861</v>
      </c>
      <c r="AN667" s="29">
        <v>4.2449641746654034</v>
      </c>
      <c r="AO667" s="30">
        <v>26.801086648861347</v>
      </c>
      <c r="AP667" s="30">
        <v>101.52809832257148</v>
      </c>
      <c r="AQ667" s="31">
        <v>1.4027080417654352</v>
      </c>
      <c r="AR667" s="28">
        <v>3.46722E-2</v>
      </c>
      <c r="AS667" s="28">
        <v>10.7813</v>
      </c>
      <c r="AT667" t="s">
        <v>159</v>
      </c>
      <c r="AU667">
        <v>5</v>
      </c>
      <c r="AV667" t="s">
        <v>399</v>
      </c>
      <c r="AW667" t="s">
        <v>992</v>
      </c>
      <c r="AX667" t="s">
        <v>1091</v>
      </c>
      <c r="AY667" s="19" t="s">
        <v>388</v>
      </c>
      <c r="AZ667" s="19" t="s">
        <v>388</v>
      </c>
      <c r="BA667" s="22">
        <v>42315</v>
      </c>
      <c r="BB667" t="s">
        <v>400</v>
      </c>
      <c r="BC667" s="15">
        <v>42195</v>
      </c>
      <c r="BD667" t="s">
        <v>161</v>
      </c>
      <c r="BE667">
        <v>38</v>
      </c>
      <c r="BF667">
        <v>35</v>
      </c>
      <c r="BG667">
        <v>13.4</v>
      </c>
      <c r="BH667">
        <v>5.62</v>
      </c>
      <c r="BI667">
        <v>1.08</v>
      </c>
      <c r="BJ667">
        <v>0.48799999999999999</v>
      </c>
      <c r="BK667">
        <v>0.17199999999999999</v>
      </c>
      <c r="BL667">
        <v>8.3000000000000007</v>
      </c>
      <c r="BM667" s="86">
        <f t="shared" si="66"/>
        <v>73.939393939393952</v>
      </c>
      <c r="BN667">
        <v>0.22500000000000001</v>
      </c>
      <c r="BO667">
        <v>27.1</v>
      </c>
      <c r="BP667">
        <f t="shared" si="70"/>
        <v>4981.0408397702522</v>
      </c>
      <c r="BQ667">
        <f t="shared" si="65"/>
        <v>7146.6666666666661</v>
      </c>
      <c r="BR667">
        <f t="shared" si="67"/>
        <v>4.9810408397702526</v>
      </c>
      <c r="BS667">
        <f t="shared" si="67"/>
        <v>7.1466666666666665</v>
      </c>
      <c r="BT667">
        <f t="shared" si="68"/>
        <v>12.12770750643692</v>
      </c>
      <c r="BU667">
        <v>2.8400186567164178</v>
      </c>
      <c r="BV667">
        <v>0.33629043333366376</v>
      </c>
      <c r="BW667">
        <v>2.5465141538391087</v>
      </c>
      <c r="BX667">
        <v>0.41926623821801734</v>
      </c>
      <c r="BY667">
        <v>0.22694952080194267</v>
      </c>
      <c r="BZ667">
        <v>0.14951194785609906</v>
      </c>
      <c r="CA667">
        <v>6.9938425303907952</v>
      </c>
      <c r="CB667">
        <v>105.4234805438679</v>
      </c>
      <c r="CC667">
        <v>85.300228041962484</v>
      </c>
      <c r="CD667">
        <v>10.151914653131657</v>
      </c>
      <c r="CE667">
        <v>3.8424043958925203</v>
      </c>
      <c r="CF667" s="25">
        <v>0.43415326395458853</v>
      </c>
      <c r="CG667" s="25">
        <v>0.14266792809839168</v>
      </c>
      <c r="CH667" s="25">
        <v>2.5329183471753209</v>
      </c>
      <c r="CI667" s="25">
        <v>0.22285333688339132</v>
      </c>
      <c r="CJ667" s="25">
        <v>0.11076214188744997</v>
      </c>
      <c r="CK667" s="25">
        <v>15.662069174259047</v>
      </c>
      <c r="CL667" s="25">
        <v>21.939746384927687</v>
      </c>
      <c r="CM667" s="25">
        <v>1.0237349228390091</v>
      </c>
      <c r="CN667" s="25">
        <v>46.377569918757111</v>
      </c>
      <c r="CO667" s="25">
        <v>11.560174813668016</v>
      </c>
      <c r="CP667" s="25">
        <v>1.1871945259042034</v>
      </c>
      <c r="CQ667" s="25">
        <v>0.14296187683284459</v>
      </c>
      <c r="CR667" s="25">
        <v>0.24767997571774084</v>
      </c>
      <c r="CS667" s="25">
        <v>8.2513718021187635E-2</v>
      </c>
      <c r="CT667" s="25">
        <v>5.4448491341292683E-2</v>
      </c>
      <c r="CU667" s="25">
        <v>10.735561705318849</v>
      </c>
      <c r="CV667" s="25">
        <v>9.9332087633077748</v>
      </c>
      <c r="CW667" s="25">
        <v>1.7307334755155435</v>
      </c>
      <c r="CX667" s="25">
        <v>163.11079466123374</v>
      </c>
      <c r="CY667" s="25">
        <v>12.617065973589668</v>
      </c>
    </row>
    <row r="668" spans="1:103">
      <c r="A668" t="s">
        <v>177</v>
      </c>
      <c r="B668" t="s">
        <v>1090</v>
      </c>
      <c r="C668" t="s">
        <v>166</v>
      </c>
      <c r="D668" t="s">
        <v>167</v>
      </c>
      <c r="E668" t="s">
        <v>959</v>
      </c>
      <c r="F668" t="s">
        <v>188</v>
      </c>
      <c r="G668" t="s">
        <v>247</v>
      </c>
      <c r="H668">
        <v>10.791740000000001</v>
      </c>
      <c r="I668">
        <v>8.5840200000000006</v>
      </c>
      <c r="J668">
        <v>741</v>
      </c>
      <c r="K668" t="s">
        <v>79</v>
      </c>
      <c r="L668" s="18">
        <v>2.5</v>
      </c>
      <c r="M668" t="s">
        <v>328</v>
      </c>
      <c r="N668" t="s">
        <v>331</v>
      </c>
      <c r="O668">
        <v>21000</v>
      </c>
      <c r="R668">
        <v>2500</v>
      </c>
      <c r="S668" t="s">
        <v>329</v>
      </c>
      <c r="T668">
        <v>1100</v>
      </c>
      <c r="W668">
        <v>2015</v>
      </c>
      <c r="X668">
        <v>1</v>
      </c>
      <c r="Y668" s="19"/>
      <c r="Z668" s="24">
        <v>6.3</v>
      </c>
      <c r="AA668" s="32">
        <v>1.4321823245902228</v>
      </c>
      <c r="AB668" s="26">
        <v>8.039768694201746E-2</v>
      </c>
      <c r="AC668" s="25">
        <v>2.2629000000000001</v>
      </c>
      <c r="AD668" s="27">
        <v>28.400000000000006</v>
      </c>
      <c r="AE668" s="27">
        <v>39.199999999999996</v>
      </c>
      <c r="AF668" s="27">
        <v>32.4</v>
      </c>
      <c r="AG668" s="25">
        <v>2.812560493203982</v>
      </c>
      <c r="AH668" s="25">
        <v>1.0930476677105236</v>
      </c>
      <c r="AI668" s="25">
        <v>0.18353403999986895</v>
      </c>
      <c r="AJ668" s="28">
        <v>6.4688294078373537E-2</v>
      </c>
      <c r="AK668" s="25">
        <v>0</v>
      </c>
      <c r="AL668" s="25">
        <f t="shared" si="73"/>
        <v>4.1538304949927483</v>
      </c>
      <c r="AM668" s="29">
        <v>7.9830824323337861</v>
      </c>
      <c r="AN668" s="29">
        <v>4.2449641746654034</v>
      </c>
      <c r="AO668" s="30">
        <v>26.801086648861347</v>
      </c>
      <c r="AP668" s="30">
        <v>101.52809832257148</v>
      </c>
      <c r="AQ668" s="31">
        <v>1.4027080417654352</v>
      </c>
      <c r="AR668" s="28">
        <v>3.46722E-2</v>
      </c>
      <c r="AS668" s="28">
        <v>10.7813</v>
      </c>
      <c r="AT668" t="s">
        <v>160</v>
      </c>
      <c r="AU668">
        <v>6</v>
      </c>
      <c r="AV668" t="s">
        <v>399</v>
      </c>
      <c r="AW668" t="s">
        <v>992</v>
      </c>
      <c r="AX668" t="s">
        <v>1091</v>
      </c>
      <c r="AY668" s="19" t="s">
        <v>388</v>
      </c>
      <c r="AZ668" s="19" t="s">
        <v>388</v>
      </c>
      <c r="BA668" s="22">
        <v>42315</v>
      </c>
      <c r="BB668" t="s">
        <v>400</v>
      </c>
      <c r="BC668" s="15">
        <v>42195</v>
      </c>
      <c r="BD668" t="s">
        <v>161</v>
      </c>
      <c r="BE668">
        <v>35</v>
      </c>
      <c r="BF668">
        <v>36</v>
      </c>
      <c r="BG668">
        <v>13.5</v>
      </c>
      <c r="BH668">
        <v>6.44</v>
      </c>
      <c r="BI668">
        <v>1.04</v>
      </c>
      <c r="BJ668">
        <v>0.43</v>
      </c>
      <c r="BK668">
        <v>0.127</v>
      </c>
      <c r="BL668">
        <v>9</v>
      </c>
      <c r="BM668" s="86">
        <f t="shared" si="66"/>
        <v>77.19928186714543</v>
      </c>
      <c r="BN668">
        <v>0.14499999999999999</v>
      </c>
      <c r="BO668">
        <v>25</v>
      </c>
      <c r="BP668">
        <f t="shared" si="70"/>
        <v>5913.9695614930606</v>
      </c>
      <c r="BQ668">
        <f t="shared" si="65"/>
        <v>7199.9999999999991</v>
      </c>
      <c r="BR668">
        <f t="shared" si="67"/>
        <v>5.9139695614930607</v>
      </c>
      <c r="BS668">
        <f t="shared" si="67"/>
        <v>7.1999999999999993</v>
      </c>
      <c r="BT668">
        <f t="shared" si="68"/>
        <v>13.113969561493061</v>
      </c>
      <c r="BU668">
        <v>2.831087584215592</v>
      </c>
      <c r="BV668">
        <v>0.2746288977789017</v>
      </c>
      <c r="BW668">
        <v>2.8906864457380275</v>
      </c>
      <c r="BX668">
        <v>0.42871482419000334</v>
      </c>
      <c r="BY668">
        <v>0.21987869784818889</v>
      </c>
      <c r="BZ668">
        <v>0.21654606333047638</v>
      </c>
      <c r="CA668">
        <v>7.0180152154114657</v>
      </c>
      <c r="CB668">
        <v>152.91010812470287</v>
      </c>
      <c r="CC668">
        <v>90.694154052296767</v>
      </c>
      <c r="CD668">
        <v>13.197332012512506</v>
      </c>
      <c r="CE668">
        <v>29.444988186797882</v>
      </c>
      <c r="CF668" s="25">
        <v>1.1578212290502794</v>
      </c>
      <c r="CG668" s="25">
        <v>4.9255121042830544E-2</v>
      </c>
      <c r="CH668" s="25">
        <v>2.4955738027370131</v>
      </c>
      <c r="CI668" s="25">
        <v>0.379542190850301</v>
      </c>
      <c r="CJ668" s="25">
        <v>0.18032276627428567</v>
      </c>
      <c r="CK668" s="25">
        <v>24.595880068804881</v>
      </c>
      <c r="CL668" s="25">
        <v>40.726280083069867</v>
      </c>
      <c r="CM668" s="25">
        <v>1.9721353928372396</v>
      </c>
      <c r="CN668" s="25">
        <v>139.39670981445298</v>
      </c>
      <c r="CO668" s="25">
        <v>15.432634116184973</v>
      </c>
      <c r="CP668" s="25">
        <v>1.0923913043478262</v>
      </c>
      <c r="CQ668" s="25">
        <v>0.13191699604743085</v>
      </c>
      <c r="CR668" s="25">
        <v>0.25184266438526587</v>
      </c>
      <c r="CS668" s="25">
        <v>0.17241440092553745</v>
      </c>
      <c r="CT668" s="25">
        <v>6.4861320083046181E-2</v>
      </c>
      <c r="CU668" s="25">
        <v>4.1676432479417089</v>
      </c>
      <c r="CV668" s="25">
        <v>5.9577182861781797</v>
      </c>
      <c r="CW668" s="25">
        <v>1.759821433087233</v>
      </c>
      <c r="CX668" s="25">
        <v>118.3383118196171</v>
      </c>
      <c r="CY668" s="25">
        <v>12.073995201100361</v>
      </c>
    </row>
    <row r="669" spans="1:103">
      <c r="A669" t="s">
        <v>177</v>
      </c>
      <c r="B669" t="s">
        <v>1090</v>
      </c>
      <c r="C669" t="s">
        <v>166</v>
      </c>
      <c r="D669" t="s">
        <v>167</v>
      </c>
      <c r="E669" t="s">
        <v>959</v>
      </c>
      <c r="F669" t="s">
        <v>188</v>
      </c>
      <c r="G669" t="s">
        <v>248</v>
      </c>
      <c r="H669">
        <v>10.778309999999999</v>
      </c>
      <c r="I669">
        <v>8.6025200000000002</v>
      </c>
      <c r="J669">
        <v>754</v>
      </c>
      <c r="K669" t="s">
        <v>80</v>
      </c>
      <c r="L669" s="18">
        <v>1.25</v>
      </c>
      <c r="M669" t="s">
        <v>339</v>
      </c>
      <c r="N669" t="s">
        <v>331</v>
      </c>
      <c r="O669">
        <v>55000</v>
      </c>
      <c r="R669">
        <v>2600</v>
      </c>
      <c r="S669" t="s">
        <v>337</v>
      </c>
      <c r="T669">
        <v>1500</v>
      </c>
      <c r="W669">
        <v>2015</v>
      </c>
      <c r="X669">
        <v>1</v>
      </c>
      <c r="Y669" s="19" t="s">
        <v>388</v>
      </c>
      <c r="Z669" s="24">
        <v>5.9</v>
      </c>
      <c r="AA669" s="32">
        <v>1.2003706685764515</v>
      </c>
      <c r="AB669" s="26">
        <v>6.3431692733280726E-2</v>
      </c>
      <c r="AC669" s="25">
        <v>4.1059200000000002</v>
      </c>
      <c r="AD669" s="27">
        <v>26.400000000000006</v>
      </c>
      <c r="AE669" s="27">
        <v>37.199999999999996</v>
      </c>
      <c r="AF669" s="27">
        <v>36.4</v>
      </c>
      <c r="AG669" s="25">
        <v>3.3748925655699442</v>
      </c>
      <c r="AH669" s="25">
        <v>0.89862219700296042</v>
      </c>
      <c r="AI669" s="25">
        <v>0.40548062577465305</v>
      </c>
      <c r="AJ669" s="28">
        <v>0.10403492765946408</v>
      </c>
      <c r="AK669" s="25">
        <v>0</v>
      </c>
      <c r="AL669" s="25">
        <f t="shared" si="52"/>
        <v>4.7830303160070224</v>
      </c>
      <c r="AM669" s="29">
        <v>17.379703379863574</v>
      </c>
      <c r="AN669" s="29">
        <v>3.3729890496147075</v>
      </c>
      <c r="AO669" s="30">
        <v>19.454363250485816</v>
      </c>
      <c r="AP669" s="30">
        <v>71.124389415005027</v>
      </c>
      <c r="AQ669" s="31">
        <v>1.618812050000076</v>
      </c>
      <c r="AR669" s="28">
        <v>9.2913599999999999E-2</v>
      </c>
      <c r="AS669" s="28">
        <v>11.710699999999999</v>
      </c>
      <c r="AT669" t="s">
        <v>155</v>
      </c>
      <c r="AU669">
        <v>1</v>
      </c>
      <c r="AV669" t="s">
        <v>399</v>
      </c>
      <c r="AW669" t="s">
        <v>992</v>
      </c>
      <c r="AX669" t="s">
        <v>1091</v>
      </c>
      <c r="AY669" s="19" t="s">
        <v>388</v>
      </c>
      <c r="AZ669" s="19" t="s">
        <v>388</v>
      </c>
      <c r="BA669" s="22">
        <v>42315</v>
      </c>
      <c r="BB669" t="s">
        <v>400</v>
      </c>
      <c r="BC669" s="15">
        <v>42195</v>
      </c>
      <c r="BD669" t="s">
        <v>161</v>
      </c>
      <c r="BE669">
        <v>46</v>
      </c>
      <c r="BF669">
        <v>44</v>
      </c>
      <c r="BG669">
        <v>6.86</v>
      </c>
      <c r="BH669">
        <v>4.54</v>
      </c>
      <c r="BI669">
        <v>0.62</v>
      </c>
      <c r="BJ669">
        <v>0.32200000000000001</v>
      </c>
      <c r="BK669">
        <v>6.7000000000000004E-2</v>
      </c>
      <c r="BL669">
        <v>9.8000000000000007</v>
      </c>
      <c r="BM669" s="86">
        <f t="shared" si="66"/>
        <v>82.776349614395883</v>
      </c>
      <c r="BN669">
        <v>0.248</v>
      </c>
      <c r="BO669">
        <v>19.100000000000001</v>
      </c>
      <c r="BP669">
        <f t="shared" si="70"/>
        <v>4431.0558663911152</v>
      </c>
      <c r="BQ669">
        <f t="shared" si="65"/>
        <v>3658.666666666667</v>
      </c>
      <c r="BR669">
        <f t="shared" si="67"/>
        <v>4.431055866391115</v>
      </c>
      <c r="BS669">
        <f t="shared" si="67"/>
        <v>3.658666666666667</v>
      </c>
      <c r="BT669">
        <f t="shared" si="68"/>
        <v>8.0897225330577811</v>
      </c>
      <c r="BU669">
        <v>2.3537383177570095</v>
      </c>
      <c r="BV669">
        <v>0.20740640474995176</v>
      </c>
      <c r="BW669">
        <v>2.4477775342797683</v>
      </c>
      <c r="BX669">
        <v>0.48279849818645121</v>
      </c>
      <c r="BY669">
        <v>0.22023667328635871</v>
      </c>
      <c r="BZ669">
        <v>0.16173179670790486</v>
      </c>
      <c r="CA669">
        <v>6.7758445096113569</v>
      </c>
      <c r="CB669">
        <v>154.34035215230011</v>
      </c>
      <c r="CC669">
        <v>21.175112768205899</v>
      </c>
      <c r="CD669">
        <v>16.465782451095016</v>
      </c>
      <c r="CE669">
        <v>4.6157250974230202</v>
      </c>
      <c r="CF669" s="25"/>
      <c r="CG669" s="25"/>
      <c r="CH669" s="25"/>
      <c r="CI669" s="25"/>
      <c r="CJ669" s="25"/>
      <c r="CK669" s="25"/>
      <c r="CL669" s="25"/>
      <c r="CM669" s="25"/>
      <c r="CN669" s="25"/>
      <c r="CO669" s="25"/>
      <c r="CP669" s="25"/>
      <c r="CQ669" s="25"/>
      <c r="CR669" s="25"/>
      <c r="CS669" s="25"/>
      <c r="CT669" s="25"/>
      <c r="CU669" s="25"/>
      <c r="CV669" s="25"/>
      <c r="CW669" s="25"/>
      <c r="CX669" s="25"/>
      <c r="CY669" s="25"/>
    </row>
    <row r="670" spans="1:103">
      <c r="A670" t="s">
        <v>177</v>
      </c>
      <c r="B670" t="s">
        <v>1090</v>
      </c>
      <c r="C670" t="s">
        <v>166</v>
      </c>
      <c r="D670" t="s">
        <v>167</v>
      </c>
      <c r="E670" t="s">
        <v>959</v>
      </c>
      <c r="F670" t="s">
        <v>188</v>
      </c>
      <c r="G670" t="s">
        <v>248</v>
      </c>
      <c r="H670">
        <v>10.778309999999999</v>
      </c>
      <c r="I670">
        <v>8.6025200000000002</v>
      </c>
      <c r="J670">
        <v>754</v>
      </c>
      <c r="K670" t="s">
        <v>80</v>
      </c>
      <c r="L670" s="18">
        <v>1.25</v>
      </c>
      <c r="M670" t="s">
        <v>339</v>
      </c>
      <c r="N670" t="s">
        <v>331</v>
      </c>
      <c r="O670">
        <v>55000</v>
      </c>
      <c r="R670">
        <v>2600</v>
      </c>
      <c r="S670" t="s">
        <v>337</v>
      </c>
      <c r="T670">
        <v>1500</v>
      </c>
      <c r="W670">
        <v>2015</v>
      </c>
      <c r="X670">
        <v>1</v>
      </c>
      <c r="Y670" s="19"/>
      <c r="Z670" s="24">
        <v>5.9</v>
      </c>
      <c r="AA670" s="32">
        <v>1.2003706685764515</v>
      </c>
      <c r="AB670" s="26">
        <v>6.3431692733280726E-2</v>
      </c>
      <c r="AC670" s="25">
        <v>4.1059200000000002</v>
      </c>
      <c r="AD670" s="27">
        <v>26.400000000000006</v>
      </c>
      <c r="AE670" s="27">
        <v>37.199999999999996</v>
      </c>
      <c r="AF670" s="27">
        <v>36.4</v>
      </c>
      <c r="AG670" s="25">
        <v>3.3748925655699442</v>
      </c>
      <c r="AH670" s="25">
        <v>0.89862219700296042</v>
      </c>
      <c r="AI670" s="25">
        <v>0.40548062577465305</v>
      </c>
      <c r="AJ670" s="28">
        <v>0.10403492765946408</v>
      </c>
      <c r="AK670" s="25">
        <v>0</v>
      </c>
      <c r="AL670" s="25">
        <f t="shared" ref="AL670:AL674" si="74">SUM(AG670:AK670)</f>
        <v>4.7830303160070224</v>
      </c>
      <c r="AM670" s="29">
        <v>17.379703379863574</v>
      </c>
      <c r="AN670" s="29">
        <v>3.3729890496147075</v>
      </c>
      <c r="AO670" s="30">
        <v>19.454363250485816</v>
      </c>
      <c r="AP670" s="30">
        <v>71.124389415005027</v>
      </c>
      <c r="AQ670" s="31">
        <v>1.618812050000076</v>
      </c>
      <c r="AR670" s="28">
        <v>9.2913599999999999E-2</v>
      </c>
      <c r="AS670" s="28">
        <v>11.710699999999999</v>
      </c>
      <c r="AT670" t="s">
        <v>156</v>
      </c>
      <c r="AU670">
        <v>2</v>
      </c>
      <c r="AV670" t="s">
        <v>399</v>
      </c>
      <c r="AW670" t="s">
        <v>992</v>
      </c>
      <c r="AX670" t="s">
        <v>1091</v>
      </c>
      <c r="AY670" s="19" t="s">
        <v>388</v>
      </c>
      <c r="AZ670" s="19" t="s">
        <v>388</v>
      </c>
      <c r="BA670" s="22">
        <v>42315</v>
      </c>
      <c r="BB670" t="s">
        <v>400</v>
      </c>
      <c r="BC670" s="15">
        <v>42195</v>
      </c>
      <c r="BD670" t="s">
        <v>161</v>
      </c>
      <c r="BE670">
        <v>49</v>
      </c>
      <c r="BF670">
        <v>47</v>
      </c>
      <c r="BG670">
        <v>9.06</v>
      </c>
      <c r="BH670">
        <v>5.08</v>
      </c>
      <c r="BI670">
        <v>0.76</v>
      </c>
      <c r="BJ670">
        <v>0.14799999999999999</v>
      </c>
      <c r="BK670">
        <v>8.5999999999999993E-2</v>
      </c>
      <c r="BL670">
        <v>9.1999999999999993</v>
      </c>
      <c r="BM670" s="86">
        <f t="shared" si="66"/>
        <v>63.247863247863243</v>
      </c>
      <c r="BN670">
        <v>0.14499999999999999</v>
      </c>
      <c r="BO670">
        <v>12.8</v>
      </c>
      <c r="BP670">
        <f t="shared" si="70"/>
        <v>3813.5898553153447</v>
      </c>
      <c r="BQ670">
        <f t="shared" si="65"/>
        <v>4832</v>
      </c>
      <c r="BR670">
        <f t="shared" si="67"/>
        <v>3.8135898553153447</v>
      </c>
      <c r="BS670">
        <f t="shared" si="67"/>
        <v>4.8319999999999999</v>
      </c>
      <c r="BT670">
        <f t="shared" si="68"/>
        <v>8.645589855315345</v>
      </c>
      <c r="BU670">
        <v>1.867565055762082</v>
      </c>
      <c r="BV670">
        <v>0.20096255442159339</v>
      </c>
      <c r="BW670">
        <v>1.960377984135323</v>
      </c>
      <c r="BX670">
        <v>0.54848780610889314</v>
      </c>
      <c r="BY670">
        <v>0.26418894872344556</v>
      </c>
      <c r="BZ670">
        <v>0.1249429174785764</v>
      </c>
      <c r="CA670">
        <v>4.6723249981150969</v>
      </c>
      <c r="CB670">
        <v>103.7325526806595</v>
      </c>
      <c r="CC670">
        <v>23.98717106784806</v>
      </c>
      <c r="CD670">
        <v>12.796645933483424</v>
      </c>
      <c r="CE670">
        <v>4.0091437594454495</v>
      </c>
      <c r="CF670" s="25">
        <v>0.29622009569377994</v>
      </c>
      <c r="CG670" s="25">
        <v>6.5119617224880383E-2</v>
      </c>
      <c r="CH670" s="25">
        <v>1.4927174418937983</v>
      </c>
      <c r="CI670" s="25">
        <v>0.31308379498390859</v>
      </c>
      <c r="CJ670" s="25">
        <v>0.11501274918639662</v>
      </c>
      <c r="CK670" s="25">
        <v>23.080684515837774</v>
      </c>
      <c r="CL670" s="25">
        <v>29.748445383783306</v>
      </c>
      <c r="CM670" s="25">
        <v>2.9560035647401861</v>
      </c>
      <c r="CN670" s="25">
        <v>93.881871956654862</v>
      </c>
      <c r="CO670" s="25">
        <v>12.985607410579457</v>
      </c>
      <c r="CP670" s="25">
        <v>1.3893280632411067</v>
      </c>
      <c r="CQ670" s="25">
        <v>0.14031620553359686</v>
      </c>
      <c r="CR670" s="25">
        <v>0.26579411629845634</v>
      </c>
      <c r="CS670" s="25">
        <v>8.2114522481656002E-2</v>
      </c>
      <c r="CT670" s="25">
        <v>6.8923158354519468E-2</v>
      </c>
      <c r="CU670" s="25">
        <v>16.543249042523627</v>
      </c>
      <c r="CV670" s="25">
        <v>5.8308969970674687</v>
      </c>
      <c r="CW670" s="25">
        <v>2.6736934274820703</v>
      </c>
      <c r="CX670" s="25">
        <v>131.32698517930683</v>
      </c>
      <c r="CY670" s="25">
        <v>11.816977402915352</v>
      </c>
    </row>
    <row r="671" spans="1:103">
      <c r="A671" t="s">
        <v>177</v>
      </c>
      <c r="B671" t="s">
        <v>1090</v>
      </c>
      <c r="C671" t="s">
        <v>166</v>
      </c>
      <c r="D671" t="s">
        <v>167</v>
      </c>
      <c r="E671" t="s">
        <v>959</v>
      </c>
      <c r="F671" t="s">
        <v>188</v>
      </c>
      <c r="G671" t="s">
        <v>248</v>
      </c>
      <c r="H671">
        <v>10.778309999999999</v>
      </c>
      <c r="I671">
        <v>8.6025200000000002</v>
      </c>
      <c r="J671">
        <v>754</v>
      </c>
      <c r="K671" t="s">
        <v>80</v>
      </c>
      <c r="L671" s="18">
        <v>1.25</v>
      </c>
      <c r="M671" t="s">
        <v>339</v>
      </c>
      <c r="N671" t="s">
        <v>331</v>
      </c>
      <c r="O671">
        <v>55000</v>
      </c>
      <c r="R671">
        <v>2600</v>
      </c>
      <c r="S671" t="s">
        <v>337</v>
      </c>
      <c r="T671">
        <v>1500</v>
      </c>
      <c r="W671">
        <v>2015</v>
      </c>
      <c r="X671">
        <v>1</v>
      </c>
      <c r="Y671" s="19"/>
      <c r="Z671" s="24">
        <v>5.9</v>
      </c>
      <c r="AA671" s="32">
        <v>1.2003706685764515</v>
      </c>
      <c r="AB671" s="26">
        <v>6.3431692733280726E-2</v>
      </c>
      <c r="AC671" s="25">
        <v>4.1059200000000002</v>
      </c>
      <c r="AD671" s="27">
        <v>26.400000000000006</v>
      </c>
      <c r="AE671" s="27">
        <v>37.199999999999996</v>
      </c>
      <c r="AF671" s="27">
        <v>36.4</v>
      </c>
      <c r="AG671" s="25">
        <v>3.3748925655699442</v>
      </c>
      <c r="AH671" s="25">
        <v>0.89862219700296042</v>
      </c>
      <c r="AI671" s="25">
        <v>0.40548062577465305</v>
      </c>
      <c r="AJ671" s="28">
        <v>0.10403492765946408</v>
      </c>
      <c r="AK671" s="25">
        <v>0</v>
      </c>
      <c r="AL671" s="25">
        <f t="shared" si="74"/>
        <v>4.7830303160070224</v>
      </c>
      <c r="AM671" s="29">
        <v>17.379703379863574</v>
      </c>
      <c r="AN671" s="29">
        <v>3.3729890496147075</v>
      </c>
      <c r="AO671" s="30">
        <v>19.454363250485816</v>
      </c>
      <c r="AP671" s="30">
        <v>71.124389415005027</v>
      </c>
      <c r="AQ671" s="31">
        <v>1.618812050000076</v>
      </c>
      <c r="AR671" s="28">
        <v>9.2913599999999999E-2</v>
      </c>
      <c r="AS671" s="28">
        <v>11.710699999999999</v>
      </c>
      <c r="AT671" t="s">
        <v>157</v>
      </c>
      <c r="AU671">
        <v>3</v>
      </c>
      <c r="AV671" t="s">
        <v>399</v>
      </c>
      <c r="AW671" t="s">
        <v>992</v>
      </c>
      <c r="AX671" t="s">
        <v>1091</v>
      </c>
      <c r="AY671" s="19" t="s">
        <v>388</v>
      </c>
      <c r="AZ671" s="19" t="s">
        <v>388</v>
      </c>
      <c r="BA671" s="22">
        <v>42315</v>
      </c>
      <c r="BB671" t="s">
        <v>400</v>
      </c>
      <c r="BC671" s="15">
        <v>42195</v>
      </c>
      <c r="BD671" t="s">
        <v>161</v>
      </c>
      <c r="BE671">
        <v>52</v>
      </c>
      <c r="BF671">
        <v>49</v>
      </c>
      <c r="BG671">
        <v>13.5</v>
      </c>
      <c r="BH671">
        <v>8.76</v>
      </c>
      <c r="BI671">
        <v>0.96</v>
      </c>
      <c r="BJ671">
        <v>0.434</v>
      </c>
      <c r="BK671">
        <v>0.10199999999999999</v>
      </c>
      <c r="BL671">
        <v>10.3</v>
      </c>
      <c r="BM671" s="86">
        <f t="shared" si="66"/>
        <v>80.970149253731336</v>
      </c>
      <c r="BN671">
        <v>0.29399999999999998</v>
      </c>
      <c r="BO671">
        <v>21.4</v>
      </c>
      <c r="BP671">
        <f t="shared" si="70"/>
        <v>8316.8726953467958</v>
      </c>
      <c r="BQ671">
        <f t="shared" si="65"/>
        <v>7199.9999999999991</v>
      </c>
      <c r="BR671">
        <f t="shared" si="67"/>
        <v>8.3168726953467953</v>
      </c>
      <c r="BS671">
        <f t="shared" si="67"/>
        <v>7.1999999999999993</v>
      </c>
      <c r="BT671">
        <f t="shared" si="68"/>
        <v>15.516872695346795</v>
      </c>
      <c r="BU671">
        <v>3.0344664778092545</v>
      </c>
      <c r="BV671">
        <v>0.23470203533128547</v>
      </c>
      <c r="BW671">
        <v>2.2906644587740086</v>
      </c>
      <c r="BX671">
        <v>0.56544897270630534</v>
      </c>
      <c r="BY671">
        <v>0.26526611958220475</v>
      </c>
      <c r="BZ671">
        <v>0.186493617603467</v>
      </c>
      <c r="CA671">
        <v>8.8960908876944842</v>
      </c>
      <c r="CB671">
        <v>125.06798640603702</v>
      </c>
      <c r="CC671">
        <v>31.333616845647239</v>
      </c>
      <c r="CD671">
        <v>22.783972427486283</v>
      </c>
      <c r="CE671">
        <v>4.1397618941515102</v>
      </c>
      <c r="CF671" s="25">
        <v>0.61363636363636365</v>
      </c>
      <c r="CG671" s="25">
        <v>4.0207509881422923E-2</v>
      </c>
      <c r="CH671" s="25">
        <v>1.6084360915305984</v>
      </c>
      <c r="CI671" s="25">
        <v>0.27385709550689408</v>
      </c>
      <c r="CJ671" s="25">
        <v>0.12920580772279172</v>
      </c>
      <c r="CK671" s="25">
        <v>23.640260187572107</v>
      </c>
      <c r="CL671" s="25">
        <v>44.376714195246095</v>
      </c>
      <c r="CM671" s="25">
        <v>1.9663661035359117</v>
      </c>
      <c r="CN671" s="25">
        <v>92.554434469213135</v>
      </c>
      <c r="CO671" s="25">
        <v>10.201996102717326</v>
      </c>
      <c r="CP671" s="25"/>
      <c r="CQ671" s="25"/>
      <c r="CR671" s="25"/>
      <c r="CS671" s="25"/>
      <c r="CT671" s="25"/>
      <c r="CU671" s="25"/>
      <c r="CV671" s="25"/>
      <c r="CW671" s="25"/>
      <c r="CX671" s="25"/>
      <c r="CY671" s="25"/>
    </row>
    <row r="672" spans="1:103">
      <c r="A672" t="s">
        <v>177</v>
      </c>
      <c r="B672" t="s">
        <v>1090</v>
      </c>
      <c r="C672" t="s">
        <v>166</v>
      </c>
      <c r="D672" t="s">
        <v>167</v>
      </c>
      <c r="E672" t="s">
        <v>959</v>
      </c>
      <c r="F672" t="s">
        <v>188</v>
      </c>
      <c r="G672" t="s">
        <v>248</v>
      </c>
      <c r="H672">
        <v>10.778309999999999</v>
      </c>
      <c r="I672">
        <v>8.6025200000000002</v>
      </c>
      <c r="J672">
        <v>754</v>
      </c>
      <c r="K672" t="s">
        <v>80</v>
      </c>
      <c r="L672" s="18">
        <v>1.25</v>
      </c>
      <c r="M672" t="s">
        <v>339</v>
      </c>
      <c r="N672" t="s">
        <v>331</v>
      </c>
      <c r="O672">
        <v>55000</v>
      </c>
      <c r="R672">
        <v>2600</v>
      </c>
      <c r="S672" t="s">
        <v>337</v>
      </c>
      <c r="T672">
        <v>1500</v>
      </c>
      <c r="W672">
        <v>2015</v>
      </c>
      <c r="X672">
        <v>1</v>
      </c>
      <c r="Y672" s="19"/>
      <c r="Z672" s="24">
        <v>5.9</v>
      </c>
      <c r="AA672" s="32">
        <v>1.2003706685764515</v>
      </c>
      <c r="AB672" s="26">
        <v>6.3431692733280726E-2</v>
      </c>
      <c r="AC672" s="25">
        <v>4.1059200000000002</v>
      </c>
      <c r="AD672" s="27">
        <v>26.400000000000006</v>
      </c>
      <c r="AE672" s="27">
        <v>37.199999999999996</v>
      </c>
      <c r="AF672" s="27">
        <v>36.4</v>
      </c>
      <c r="AG672" s="25">
        <v>3.3748925655699442</v>
      </c>
      <c r="AH672" s="25">
        <v>0.89862219700296042</v>
      </c>
      <c r="AI672" s="25">
        <v>0.40548062577465305</v>
      </c>
      <c r="AJ672" s="28">
        <v>0.10403492765946408</v>
      </c>
      <c r="AK672" s="25">
        <v>0</v>
      </c>
      <c r="AL672" s="25">
        <f t="shared" si="74"/>
        <v>4.7830303160070224</v>
      </c>
      <c r="AM672" s="29">
        <v>17.379703379863574</v>
      </c>
      <c r="AN672" s="29">
        <v>3.3729890496147075</v>
      </c>
      <c r="AO672" s="30">
        <v>19.454363250485816</v>
      </c>
      <c r="AP672" s="30">
        <v>71.124389415005027</v>
      </c>
      <c r="AQ672" s="31">
        <v>1.618812050000076</v>
      </c>
      <c r="AR672" s="28">
        <v>9.2913599999999999E-2</v>
      </c>
      <c r="AS672" s="28">
        <v>11.710699999999999</v>
      </c>
      <c r="AT672" t="s">
        <v>158</v>
      </c>
      <c r="AU672">
        <v>4</v>
      </c>
      <c r="AV672" t="s">
        <v>399</v>
      </c>
      <c r="AW672" t="s">
        <v>992</v>
      </c>
      <c r="AX672" t="s">
        <v>1091</v>
      </c>
      <c r="AY672" s="19" t="s">
        <v>388</v>
      </c>
      <c r="AZ672" s="19" t="s">
        <v>388</v>
      </c>
      <c r="BA672" s="22">
        <v>42315</v>
      </c>
      <c r="BB672" t="s">
        <v>400</v>
      </c>
      <c r="BC672" s="15">
        <v>42195</v>
      </c>
      <c r="BD672" t="s">
        <v>161</v>
      </c>
      <c r="BE672">
        <v>41</v>
      </c>
      <c r="BF672">
        <v>39</v>
      </c>
      <c r="BG672">
        <v>10.36</v>
      </c>
      <c r="BH672">
        <v>6.92</v>
      </c>
      <c r="BI672">
        <v>1.32</v>
      </c>
      <c r="BJ672">
        <v>0.58599999999999997</v>
      </c>
      <c r="BK672">
        <v>0.13200000000000001</v>
      </c>
      <c r="BL672">
        <v>9.3000000000000007</v>
      </c>
      <c r="BM672" s="86">
        <f t="shared" si="66"/>
        <v>81.615598885793872</v>
      </c>
      <c r="BN672">
        <v>0.20699999999999999</v>
      </c>
      <c r="BO672">
        <v>27.1</v>
      </c>
      <c r="BP672">
        <f t="shared" si="70"/>
        <v>6696.1491434085247</v>
      </c>
      <c r="BQ672">
        <f t="shared" si="65"/>
        <v>5525.333333333333</v>
      </c>
      <c r="BR672">
        <f t="shared" si="67"/>
        <v>6.6961491434085243</v>
      </c>
      <c r="BS672">
        <f t="shared" si="67"/>
        <v>5.5253333333333332</v>
      </c>
      <c r="BT672">
        <f t="shared" si="68"/>
        <v>12.221482476741858</v>
      </c>
      <c r="BU672">
        <v>3.0218579234972682</v>
      </c>
      <c r="BV672">
        <v>0.26047744136114048</v>
      </c>
      <c r="BW672">
        <v>2.4425837793333147</v>
      </c>
      <c r="BX672">
        <v>0.56124982089917275</v>
      </c>
      <c r="BY672">
        <v>0.32791900178515776</v>
      </c>
      <c r="BZ672">
        <v>0.21088440258703453</v>
      </c>
      <c r="CA672">
        <v>8.5014822954620346</v>
      </c>
      <c r="CB672">
        <v>183.15469857284825</v>
      </c>
      <c r="CC672">
        <v>47.773573191337647</v>
      </c>
      <c r="CD672">
        <v>18.813958995339462</v>
      </c>
      <c r="CE672">
        <v>4.6459891901606527</v>
      </c>
      <c r="CF672" s="25">
        <v>0.49429115128449097</v>
      </c>
      <c r="CG672" s="25">
        <v>3.493815413891533E-2</v>
      </c>
      <c r="CH672" s="25">
        <v>1.4687212040893327</v>
      </c>
      <c r="CI672" s="25">
        <v>0.47701996861489021</v>
      </c>
      <c r="CJ672" s="25">
        <v>0.17737376480563452</v>
      </c>
      <c r="CK672" s="25">
        <v>23.321872844978543</v>
      </c>
      <c r="CL672" s="25">
        <v>77.465864689491482</v>
      </c>
      <c r="CM672" s="25">
        <v>1.0050230772075122</v>
      </c>
      <c r="CN672" s="25">
        <v>137.11701374245132</v>
      </c>
      <c r="CO672" s="25">
        <v>13.906704268955721</v>
      </c>
      <c r="CP672" s="25">
        <v>1.1797020484171323</v>
      </c>
      <c r="CQ672" s="25">
        <v>0.18189013035381751</v>
      </c>
      <c r="CR672" s="25">
        <v>0.32319897677706683</v>
      </c>
      <c r="CS672" s="25">
        <v>0.17258502378642368</v>
      </c>
      <c r="CT672" s="25">
        <v>6.2178783701329628E-2</v>
      </c>
      <c r="CU672" s="25">
        <v>7.5367324339676003</v>
      </c>
      <c r="CV672" s="25">
        <v>1.813200097791142</v>
      </c>
      <c r="CW672" s="25">
        <v>1.7615629683995411</v>
      </c>
      <c r="CX672" s="25">
        <v>78.772700647661921</v>
      </c>
      <c r="CY672" s="25">
        <v>12.976724343191687</v>
      </c>
    </row>
    <row r="673" spans="1:103">
      <c r="A673" t="s">
        <v>177</v>
      </c>
      <c r="B673" t="s">
        <v>1090</v>
      </c>
      <c r="C673" t="s">
        <v>166</v>
      </c>
      <c r="D673" t="s">
        <v>167</v>
      </c>
      <c r="E673" t="s">
        <v>959</v>
      </c>
      <c r="F673" t="s">
        <v>188</v>
      </c>
      <c r="G673" t="s">
        <v>248</v>
      </c>
      <c r="H673">
        <v>10.778309999999999</v>
      </c>
      <c r="I673">
        <v>8.6025200000000002</v>
      </c>
      <c r="J673">
        <v>754</v>
      </c>
      <c r="K673" t="s">
        <v>80</v>
      </c>
      <c r="L673" s="18">
        <v>1.25</v>
      </c>
      <c r="M673" t="s">
        <v>339</v>
      </c>
      <c r="N673" t="s">
        <v>331</v>
      </c>
      <c r="O673">
        <v>55000</v>
      </c>
      <c r="R673">
        <v>2600</v>
      </c>
      <c r="S673" t="s">
        <v>337</v>
      </c>
      <c r="T673">
        <v>1500</v>
      </c>
      <c r="W673">
        <v>2015</v>
      </c>
      <c r="X673">
        <v>1</v>
      </c>
      <c r="Y673" s="19"/>
      <c r="Z673" s="24">
        <v>5.9</v>
      </c>
      <c r="AA673" s="32">
        <v>1.2003706685764515</v>
      </c>
      <c r="AB673" s="26">
        <v>6.3431692733280726E-2</v>
      </c>
      <c r="AC673" s="25">
        <v>4.1059200000000002</v>
      </c>
      <c r="AD673" s="27">
        <v>26.400000000000006</v>
      </c>
      <c r="AE673" s="27">
        <v>37.199999999999996</v>
      </c>
      <c r="AF673" s="27">
        <v>36.4</v>
      </c>
      <c r="AG673" s="25">
        <v>3.3748925655699442</v>
      </c>
      <c r="AH673" s="25">
        <v>0.89862219700296042</v>
      </c>
      <c r="AI673" s="25">
        <v>0.40548062577465305</v>
      </c>
      <c r="AJ673" s="28">
        <v>0.10403492765946408</v>
      </c>
      <c r="AK673" s="25">
        <v>0</v>
      </c>
      <c r="AL673" s="25">
        <f t="shared" si="74"/>
        <v>4.7830303160070224</v>
      </c>
      <c r="AM673" s="29">
        <v>17.379703379863574</v>
      </c>
      <c r="AN673" s="29">
        <v>3.3729890496147075</v>
      </c>
      <c r="AO673" s="30">
        <v>19.454363250485816</v>
      </c>
      <c r="AP673" s="30">
        <v>71.124389415005027</v>
      </c>
      <c r="AQ673" s="31">
        <v>1.618812050000076</v>
      </c>
      <c r="AR673" s="28">
        <v>9.2913599999999999E-2</v>
      </c>
      <c r="AS673" s="28">
        <v>11.710699999999999</v>
      </c>
      <c r="AT673" t="s">
        <v>159</v>
      </c>
      <c r="AU673">
        <v>5</v>
      </c>
      <c r="AV673" t="s">
        <v>399</v>
      </c>
      <c r="AW673" t="s">
        <v>992</v>
      </c>
      <c r="AX673" t="s">
        <v>1091</v>
      </c>
      <c r="AY673" s="19" t="s">
        <v>388</v>
      </c>
      <c r="AZ673" s="19" t="s">
        <v>388</v>
      </c>
      <c r="BA673" s="22">
        <v>42315</v>
      </c>
      <c r="BB673" t="s">
        <v>400</v>
      </c>
      <c r="BC673" s="15">
        <v>42195</v>
      </c>
      <c r="BD673" t="s">
        <v>161</v>
      </c>
      <c r="BE673">
        <v>47</v>
      </c>
      <c r="BF673">
        <v>49</v>
      </c>
      <c r="BG673">
        <v>14.2</v>
      </c>
      <c r="BH673">
        <v>8.7799999999999994</v>
      </c>
      <c r="BI673">
        <v>1.04</v>
      </c>
      <c r="BJ673">
        <v>0.53700000000000003</v>
      </c>
      <c r="BK673">
        <v>8.3000000000000004E-2</v>
      </c>
      <c r="BL673">
        <v>10.199999999999999</v>
      </c>
      <c r="BM673" s="86">
        <f t="shared" si="66"/>
        <v>86.612903225806463</v>
      </c>
      <c r="BN673">
        <v>0.17499999999999999</v>
      </c>
      <c r="BO673">
        <v>26.5</v>
      </c>
      <c r="BP673">
        <f t="shared" si="70"/>
        <v>8926.7220746363055</v>
      </c>
      <c r="BQ673">
        <f t="shared" si="65"/>
        <v>7573.333333333333</v>
      </c>
      <c r="BR673">
        <f t="shared" si="67"/>
        <v>8.9267220746363058</v>
      </c>
      <c r="BS673">
        <f t="shared" si="67"/>
        <v>7.5733333333333333</v>
      </c>
      <c r="BT673">
        <f t="shared" si="68"/>
        <v>16.50005540796964</v>
      </c>
      <c r="BU673">
        <v>3.0150193798449618</v>
      </c>
      <c r="BV673">
        <v>0.26370868368799139</v>
      </c>
      <c r="BW673">
        <v>1.9789894395048884</v>
      </c>
      <c r="BX673">
        <v>0.60880377163709931</v>
      </c>
      <c r="BY673">
        <v>0.29058140188305698</v>
      </c>
      <c r="BZ673">
        <v>0.17820658086720925</v>
      </c>
      <c r="CA673">
        <v>6.8669206181333289</v>
      </c>
      <c r="CB673">
        <v>121.13104736707741</v>
      </c>
      <c r="CC673">
        <v>37.627241341799888</v>
      </c>
      <c r="CD673">
        <v>15.196332503508808</v>
      </c>
      <c r="CE673">
        <v>3.6152782700388544</v>
      </c>
      <c r="CF673" s="25">
        <v>0.55019685039370081</v>
      </c>
      <c r="CG673" s="25">
        <v>5.7529527559055126E-2</v>
      </c>
      <c r="CH673" s="25">
        <v>1.4607432517259344</v>
      </c>
      <c r="CI673" s="25">
        <v>0.45577362472808458</v>
      </c>
      <c r="CJ673" s="25">
        <v>0.23891528184683183</v>
      </c>
      <c r="CK673" s="25">
        <v>33.779990350676925</v>
      </c>
      <c r="CL673" s="25">
        <v>83.245712712783458</v>
      </c>
      <c r="CM673" s="25">
        <v>1.035402862990296</v>
      </c>
      <c r="CN673" s="25">
        <v>46.994677276020155</v>
      </c>
      <c r="CO673" s="25">
        <v>9.0420365808335443</v>
      </c>
      <c r="CP673" s="25">
        <v>1.2536563071297988</v>
      </c>
      <c r="CQ673" s="25">
        <v>0.1870201096892139</v>
      </c>
      <c r="CR673" s="25">
        <v>0.2876111111402761</v>
      </c>
      <c r="CS673" s="25">
        <v>8.2835879926590014E-2</v>
      </c>
      <c r="CT673" s="25">
        <v>6.1329098028495455E-2</v>
      </c>
      <c r="CU673" s="25">
        <v>9.9392224804718659</v>
      </c>
      <c r="CV673" s="25">
        <v>9.9719914231937992</v>
      </c>
      <c r="CW673" s="25">
        <v>1.7374908536532321</v>
      </c>
      <c r="CX673" s="25">
        <v>249.58779693695246</v>
      </c>
      <c r="CY673" s="25">
        <v>9.2932613822500514</v>
      </c>
    </row>
    <row r="674" spans="1:103">
      <c r="A674" t="s">
        <v>177</v>
      </c>
      <c r="B674" t="s">
        <v>1090</v>
      </c>
      <c r="C674" t="s">
        <v>166</v>
      </c>
      <c r="D674" t="s">
        <v>167</v>
      </c>
      <c r="E674" t="s">
        <v>959</v>
      </c>
      <c r="F674" t="s">
        <v>188</v>
      </c>
      <c r="G674" t="s">
        <v>248</v>
      </c>
      <c r="H674">
        <v>10.778309999999999</v>
      </c>
      <c r="I674">
        <v>8.6025200000000002</v>
      </c>
      <c r="J674">
        <v>754</v>
      </c>
      <c r="K674" t="s">
        <v>80</v>
      </c>
      <c r="L674" s="18">
        <v>1.25</v>
      </c>
      <c r="M674" t="s">
        <v>339</v>
      </c>
      <c r="N674" t="s">
        <v>331</v>
      </c>
      <c r="O674">
        <v>55000</v>
      </c>
      <c r="R674">
        <v>2600</v>
      </c>
      <c r="S674" t="s">
        <v>337</v>
      </c>
      <c r="T674">
        <v>1500</v>
      </c>
      <c r="W674">
        <v>2015</v>
      </c>
      <c r="X674">
        <v>1</v>
      </c>
      <c r="Y674" s="19"/>
      <c r="Z674" s="24">
        <v>5.9</v>
      </c>
      <c r="AA674" s="32">
        <v>1.2003706685764515</v>
      </c>
      <c r="AB674" s="26">
        <v>6.3431692733280726E-2</v>
      </c>
      <c r="AC674" s="25">
        <v>4.1059200000000002</v>
      </c>
      <c r="AD674" s="27">
        <v>26.400000000000006</v>
      </c>
      <c r="AE674" s="27">
        <v>37.199999999999996</v>
      </c>
      <c r="AF674" s="27">
        <v>36.4</v>
      </c>
      <c r="AG674" s="25">
        <v>3.3748925655699442</v>
      </c>
      <c r="AH674" s="25">
        <v>0.89862219700296042</v>
      </c>
      <c r="AI674" s="25">
        <v>0.40548062577465305</v>
      </c>
      <c r="AJ674" s="28">
        <v>0.10403492765946408</v>
      </c>
      <c r="AK674" s="25">
        <v>0</v>
      </c>
      <c r="AL674" s="25">
        <f t="shared" si="74"/>
        <v>4.7830303160070224</v>
      </c>
      <c r="AM674" s="29">
        <v>17.379703379863574</v>
      </c>
      <c r="AN674" s="29">
        <v>3.3729890496147075</v>
      </c>
      <c r="AO674" s="30">
        <v>19.454363250485816</v>
      </c>
      <c r="AP674" s="30">
        <v>71.124389415005027</v>
      </c>
      <c r="AQ674" s="31">
        <v>1.618812050000076</v>
      </c>
      <c r="AR674" s="28">
        <v>9.2913599999999999E-2</v>
      </c>
      <c r="AS674" s="28">
        <v>11.710699999999999</v>
      </c>
      <c r="AT674" t="s">
        <v>160</v>
      </c>
      <c r="AU674">
        <v>6</v>
      </c>
      <c r="AV674" t="s">
        <v>399</v>
      </c>
      <c r="AW674" t="s">
        <v>992</v>
      </c>
      <c r="AX674" t="s">
        <v>1091</v>
      </c>
      <c r="AY674" s="19" t="s">
        <v>388</v>
      </c>
      <c r="AZ674" s="19" t="s">
        <v>388</v>
      </c>
      <c r="BA674" s="22">
        <v>42315</v>
      </c>
      <c r="BB674" t="s">
        <v>400</v>
      </c>
      <c r="BC674" s="15">
        <v>42195</v>
      </c>
      <c r="BD674" t="s">
        <v>161</v>
      </c>
      <c r="BE674">
        <v>37</v>
      </c>
      <c r="BF674">
        <v>35</v>
      </c>
      <c r="BG674">
        <v>8.3000000000000007</v>
      </c>
      <c r="BH674">
        <v>5.9</v>
      </c>
      <c r="BI674">
        <v>1.06</v>
      </c>
      <c r="BJ674">
        <v>0.50700000000000001</v>
      </c>
      <c r="BK674">
        <v>9.0999999999999998E-2</v>
      </c>
      <c r="BL674">
        <v>10.4</v>
      </c>
      <c r="BM674" s="86">
        <f t="shared" si="66"/>
        <v>84.782608695652172</v>
      </c>
      <c r="BN674">
        <v>0.221</v>
      </c>
      <c r="BO674">
        <v>24.5</v>
      </c>
      <c r="BP674">
        <f t="shared" si="70"/>
        <v>5858.7553282182425</v>
      </c>
      <c r="BQ674">
        <f t="shared" si="65"/>
        <v>4426.666666666667</v>
      </c>
      <c r="BR674">
        <f t="shared" si="67"/>
        <v>5.8587553282182423</v>
      </c>
      <c r="BS674">
        <f t="shared" si="67"/>
        <v>4.4266666666666667</v>
      </c>
      <c r="BT674">
        <f t="shared" si="68"/>
        <v>10.28542199488491</v>
      </c>
      <c r="BU674">
        <v>3.1622678396871944</v>
      </c>
      <c r="BV674">
        <v>0.2779789435139921</v>
      </c>
      <c r="BW674">
        <v>2.4204497529399123</v>
      </c>
      <c r="BX674">
        <v>0.56876415218978393</v>
      </c>
      <c r="BY674">
        <v>0.26230616604496032</v>
      </c>
      <c r="BZ674">
        <v>0.18263295378830485</v>
      </c>
      <c r="CA674">
        <v>6.7769727952215542</v>
      </c>
      <c r="CB674">
        <v>136.61391576618354</v>
      </c>
      <c r="CC674">
        <v>57.562754310990094</v>
      </c>
      <c r="CD674">
        <v>20.113191110790726</v>
      </c>
      <c r="CE674">
        <v>23.249221015081581</v>
      </c>
      <c r="CF674" s="25">
        <v>0.65948275862068972</v>
      </c>
      <c r="CG674" s="25">
        <v>5.4885057471264362E-2</v>
      </c>
      <c r="CH674" s="25">
        <v>2.2021653181137997</v>
      </c>
      <c r="CI674" s="25">
        <v>0.27479496227232869</v>
      </c>
      <c r="CJ674" s="25">
        <v>0.13440938983759876</v>
      </c>
      <c r="CK674" s="25">
        <v>27.254406694005741</v>
      </c>
      <c r="CL674" s="25">
        <v>70.751805291141551</v>
      </c>
      <c r="CM674" s="25">
        <v>1.973100234027473</v>
      </c>
      <c r="CN674" s="25">
        <v>91.834853422673518</v>
      </c>
      <c r="CO674" s="25">
        <v>21.759618519476</v>
      </c>
      <c r="CP674" s="25">
        <v>1.2206832871652817</v>
      </c>
      <c r="CQ674" s="25">
        <v>0.2197137580794091</v>
      </c>
      <c r="CR674" s="25">
        <v>0.25415592127647157</v>
      </c>
      <c r="CS674" s="25">
        <v>8.3364792715905175E-2</v>
      </c>
      <c r="CT674" s="25">
        <v>4.3311256764389128E-2</v>
      </c>
      <c r="CU674" s="25">
        <v>7.4812064091593911</v>
      </c>
      <c r="CV674" s="25">
        <v>10.035663274127748</v>
      </c>
      <c r="CW674" s="25">
        <v>1.7485848522276388</v>
      </c>
      <c r="CX674" s="25">
        <v>227.64207941896237</v>
      </c>
      <c r="CY674" s="25">
        <v>9.3525994952015488</v>
      </c>
    </row>
    <row r="675" spans="1:103">
      <c r="A675" t="s">
        <v>177</v>
      </c>
      <c r="B675" t="s">
        <v>1090</v>
      </c>
      <c r="C675" t="s">
        <v>166</v>
      </c>
      <c r="D675" t="s">
        <v>167</v>
      </c>
      <c r="E675" t="s">
        <v>959</v>
      </c>
      <c r="F675" t="s">
        <v>188</v>
      </c>
      <c r="G675" t="s">
        <v>249</v>
      </c>
      <c r="H675">
        <v>10.77896</v>
      </c>
      <c r="I675">
        <v>8.6072100000000002</v>
      </c>
      <c r="J675">
        <v>753</v>
      </c>
      <c r="K675" t="s">
        <v>81</v>
      </c>
      <c r="L675" s="18">
        <v>1</v>
      </c>
      <c r="M675" t="s">
        <v>328</v>
      </c>
      <c r="N675" t="s">
        <v>336</v>
      </c>
      <c r="O675">
        <v>15000</v>
      </c>
      <c r="P675" t="s">
        <v>159</v>
      </c>
      <c r="Q675">
        <v>300</v>
      </c>
      <c r="R675">
        <v>3500</v>
      </c>
      <c r="S675" t="s">
        <v>329</v>
      </c>
      <c r="T675">
        <v>1100</v>
      </c>
      <c r="W675">
        <v>2015</v>
      </c>
      <c r="X675">
        <v>1</v>
      </c>
      <c r="Y675" s="19" t="s">
        <v>388</v>
      </c>
      <c r="Z675" s="24">
        <v>5.8</v>
      </c>
      <c r="AA675" s="32">
        <v>1.545172182687258</v>
      </c>
      <c r="AB675" s="26">
        <v>8.6834962133280749E-2</v>
      </c>
      <c r="AC675" s="25">
        <v>2.6724600000000001</v>
      </c>
      <c r="AD675" s="27">
        <v>26.400000000000006</v>
      </c>
      <c r="AE675" s="27">
        <v>41.999999999999993</v>
      </c>
      <c r="AF675" s="27">
        <v>31.6</v>
      </c>
      <c r="AG675" s="25">
        <v>3.5623365896919315</v>
      </c>
      <c r="AH675" s="25">
        <v>1.0895126591522042</v>
      </c>
      <c r="AI675" s="25">
        <v>0.20202958881443434</v>
      </c>
      <c r="AJ675" s="28">
        <v>6.4688294078373537E-2</v>
      </c>
      <c r="AK675" s="25">
        <v>0</v>
      </c>
      <c r="AL675" s="25">
        <f t="shared" si="52"/>
        <v>4.9185671317369435</v>
      </c>
      <c r="AM675" s="29">
        <v>3.2847719585688924</v>
      </c>
      <c r="AN675" s="29">
        <v>4.2449641746654034</v>
      </c>
      <c r="AO675" s="30">
        <v>21.763333461403839</v>
      </c>
      <c r="AP675" s="30">
        <v>71.124389415005027</v>
      </c>
      <c r="AQ675" s="31">
        <v>1.6333849571317578</v>
      </c>
      <c r="AR675" s="28">
        <v>4.2101E-2</v>
      </c>
      <c r="AS675" s="28">
        <v>10.988099999999999</v>
      </c>
      <c r="AT675" t="s">
        <v>155</v>
      </c>
      <c r="AU675">
        <v>1</v>
      </c>
      <c r="AV675" t="s">
        <v>399</v>
      </c>
      <c r="AW675" t="s">
        <v>992</v>
      </c>
      <c r="AX675" t="s">
        <v>1091</v>
      </c>
      <c r="AY675" s="19" t="s">
        <v>388</v>
      </c>
      <c r="AZ675" s="19" t="s">
        <v>388</v>
      </c>
      <c r="BA675" s="22">
        <v>42315</v>
      </c>
      <c r="BB675" t="s">
        <v>400</v>
      </c>
      <c r="BC675" s="15">
        <v>42195</v>
      </c>
      <c r="BD675" t="s">
        <v>161</v>
      </c>
      <c r="BE675">
        <v>72</v>
      </c>
      <c r="BF675">
        <v>57</v>
      </c>
      <c r="BG675">
        <v>9.6199999999999992</v>
      </c>
      <c r="BH675">
        <v>3.6</v>
      </c>
      <c r="BI675">
        <v>0.55000000000000004</v>
      </c>
      <c r="BJ675">
        <v>0.28299999999999997</v>
      </c>
      <c r="BK675">
        <v>6.0999999999999999E-2</v>
      </c>
      <c r="BL675">
        <v>9.5</v>
      </c>
      <c r="BM675" s="86">
        <f t="shared" si="66"/>
        <v>82.267441860465112</v>
      </c>
      <c r="BN675">
        <v>0.109</v>
      </c>
      <c r="BO675">
        <v>19.100000000000001</v>
      </c>
      <c r="BP675">
        <f t="shared" si="70"/>
        <v>3503.6251709986318</v>
      </c>
      <c r="BQ675">
        <f t="shared" si="65"/>
        <v>5130.6666666666661</v>
      </c>
      <c r="BR675">
        <f t="shared" si="67"/>
        <v>3.5036251709986317</v>
      </c>
      <c r="BS675">
        <f t="shared" si="67"/>
        <v>5.1306666666666665</v>
      </c>
      <c r="BT675">
        <f t="shared" si="68"/>
        <v>8.6342918376652982</v>
      </c>
      <c r="BU675">
        <v>2.6030389363722697</v>
      </c>
      <c r="BV675">
        <v>0.20402547538877619</v>
      </c>
      <c r="BW675">
        <v>2.4851602011154763</v>
      </c>
      <c r="BX675">
        <v>0.36081467953706636</v>
      </c>
      <c r="BY675">
        <v>0.19931289767981575</v>
      </c>
      <c r="BZ675">
        <v>0.17135874044878682</v>
      </c>
      <c r="CA675">
        <v>7.5896811684156464</v>
      </c>
      <c r="CB675">
        <v>173.14019412934601</v>
      </c>
      <c r="CC675">
        <v>42.470642637676114</v>
      </c>
      <c r="CD675">
        <v>17.644559605961906</v>
      </c>
      <c r="CE675">
        <v>5.1261275793836374</v>
      </c>
      <c r="CF675" s="25">
        <v>0.57809611829944552</v>
      </c>
      <c r="CG675" s="25">
        <v>3.1478743068391872E-2</v>
      </c>
      <c r="CH675" s="25">
        <v>1.3164275464389046</v>
      </c>
      <c r="CI675" s="25">
        <v>0.52560158927603295</v>
      </c>
      <c r="CJ675" s="25">
        <v>0.25260083759069701</v>
      </c>
      <c r="CK675" s="25">
        <v>23.955619389679047</v>
      </c>
      <c r="CL675" s="25">
        <v>82.998936884583514</v>
      </c>
      <c r="CM675" s="25">
        <v>1.032333486914238</v>
      </c>
      <c r="CN675" s="25">
        <v>92.742312448589274</v>
      </c>
      <c r="CO675" s="25">
        <v>8.9729695754005299</v>
      </c>
      <c r="CP675" s="25">
        <v>0.84001956947162437</v>
      </c>
      <c r="CQ675" s="25">
        <v>0.14755381604696674</v>
      </c>
      <c r="CR675" s="25">
        <v>0.25097424140462699</v>
      </c>
      <c r="CS675" s="25">
        <v>0.17181986850855283</v>
      </c>
      <c r="CT675" s="25">
        <v>4.7295927456260135E-2</v>
      </c>
      <c r="CU675" s="25">
        <v>6.6634644033384145</v>
      </c>
      <c r="CV675" s="25">
        <v>5.9371744300189437</v>
      </c>
      <c r="CW675" s="25">
        <v>1.7537530833179666</v>
      </c>
      <c r="CX675" s="25">
        <v>62.608413853072875</v>
      </c>
      <c r="CY675" s="25">
        <v>12.032360734889672</v>
      </c>
    </row>
    <row r="676" spans="1:103">
      <c r="A676" t="s">
        <v>177</v>
      </c>
      <c r="B676" t="s">
        <v>1090</v>
      </c>
      <c r="C676" t="s">
        <v>166</v>
      </c>
      <c r="D676" t="s">
        <v>167</v>
      </c>
      <c r="E676" t="s">
        <v>959</v>
      </c>
      <c r="F676" t="s">
        <v>188</v>
      </c>
      <c r="G676" t="s">
        <v>249</v>
      </c>
      <c r="H676">
        <v>10.77896</v>
      </c>
      <c r="I676">
        <v>8.6072100000000002</v>
      </c>
      <c r="J676">
        <v>753</v>
      </c>
      <c r="K676" t="s">
        <v>81</v>
      </c>
      <c r="L676" s="18">
        <v>1</v>
      </c>
      <c r="M676" t="s">
        <v>328</v>
      </c>
      <c r="N676" t="s">
        <v>336</v>
      </c>
      <c r="O676">
        <v>15000</v>
      </c>
      <c r="P676" t="s">
        <v>159</v>
      </c>
      <c r="Q676">
        <v>300</v>
      </c>
      <c r="R676">
        <v>3500</v>
      </c>
      <c r="S676" t="s">
        <v>329</v>
      </c>
      <c r="T676">
        <v>1100</v>
      </c>
      <c r="W676">
        <v>2015</v>
      </c>
      <c r="X676">
        <v>1</v>
      </c>
      <c r="Y676" s="19"/>
      <c r="Z676" s="24">
        <v>5.8</v>
      </c>
      <c r="AA676" s="32">
        <v>1.545172182687258</v>
      </c>
      <c r="AB676" s="26">
        <v>8.6834962133280749E-2</v>
      </c>
      <c r="AC676" s="25">
        <v>2.6724600000000001</v>
      </c>
      <c r="AD676" s="27">
        <v>26.400000000000006</v>
      </c>
      <c r="AE676" s="27">
        <v>41.999999999999993</v>
      </c>
      <c r="AF676" s="27">
        <v>31.6</v>
      </c>
      <c r="AG676" s="25">
        <v>3.5623365896919315</v>
      </c>
      <c r="AH676" s="25">
        <v>1.0895126591522042</v>
      </c>
      <c r="AI676" s="25">
        <v>0.20202958881443434</v>
      </c>
      <c r="AJ676" s="28">
        <v>6.4688294078373537E-2</v>
      </c>
      <c r="AK676" s="25">
        <v>0</v>
      </c>
      <c r="AL676" s="25">
        <f t="shared" ref="AL676:AL680" si="75">SUM(AG676:AK676)</f>
        <v>4.9185671317369435</v>
      </c>
      <c r="AM676" s="29">
        <v>3.2847719585688924</v>
      </c>
      <c r="AN676" s="29">
        <v>4.2449641746654034</v>
      </c>
      <c r="AO676" s="30">
        <v>21.763333461403839</v>
      </c>
      <c r="AP676" s="30">
        <v>71.124389415005027</v>
      </c>
      <c r="AQ676" s="31">
        <v>1.6333849571317578</v>
      </c>
      <c r="AR676" s="28">
        <v>4.2101E-2</v>
      </c>
      <c r="AS676" s="28">
        <v>10.988099999999999</v>
      </c>
      <c r="AT676" t="s">
        <v>156</v>
      </c>
      <c r="AU676">
        <v>2</v>
      </c>
      <c r="AV676" t="s">
        <v>399</v>
      </c>
      <c r="AW676" t="s">
        <v>992</v>
      </c>
      <c r="AX676" t="s">
        <v>1091</v>
      </c>
      <c r="AY676" s="19" t="s">
        <v>388</v>
      </c>
      <c r="AZ676" s="19" t="s">
        <v>388</v>
      </c>
      <c r="BA676" s="22">
        <v>42315</v>
      </c>
      <c r="BB676" t="s">
        <v>400</v>
      </c>
      <c r="BC676" s="15">
        <v>42195</v>
      </c>
      <c r="BD676" t="s">
        <v>161</v>
      </c>
      <c r="BE676">
        <v>62</v>
      </c>
      <c r="BF676">
        <v>48</v>
      </c>
      <c r="BG676">
        <v>8.86</v>
      </c>
      <c r="BH676">
        <v>4.4800000000000004</v>
      </c>
      <c r="BI676">
        <v>0.84</v>
      </c>
      <c r="BJ676">
        <v>0.24399999999999999</v>
      </c>
      <c r="BK676">
        <v>9.5000000000000001E-2</v>
      </c>
      <c r="BL676">
        <v>9.3000000000000007</v>
      </c>
      <c r="BM676" s="86">
        <f t="shared" si="66"/>
        <v>71.976401179941007</v>
      </c>
      <c r="BN676">
        <v>0.248</v>
      </c>
      <c r="BO676">
        <v>21</v>
      </c>
      <c r="BP676">
        <f t="shared" si="70"/>
        <v>3823.0853529218971</v>
      </c>
      <c r="BQ676">
        <f t="shared" si="65"/>
        <v>4725.333333333333</v>
      </c>
      <c r="BR676">
        <f t="shared" si="67"/>
        <v>3.8230853529218969</v>
      </c>
      <c r="BS676">
        <f t="shared" si="67"/>
        <v>4.7253333333333334</v>
      </c>
      <c r="BT676">
        <f t="shared" si="68"/>
        <v>8.5484186862552303</v>
      </c>
      <c r="BU676">
        <v>1.5354808590102709</v>
      </c>
      <c r="BV676">
        <v>0.16658263424424169</v>
      </c>
      <c r="BW676">
        <v>1.8638077645605891</v>
      </c>
      <c r="BX676">
        <v>0.38514788477776118</v>
      </c>
      <c r="BY676">
        <v>0.22715446923547472</v>
      </c>
      <c r="BZ676">
        <v>0.11397732288257179</v>
      </c>
      <c r="CA676">
        <v>4.5488512214536891</v>
      </c>
      <c r="CB676">
        <v>108.32127769028617</v>
      </c>
      <c r="CC676">
        <v>34.498150762744771</v>
      </c>
      <c r="CD676">
        <v>9.7676912795756969</v>
      </c>
      <c r="CE676">
        <v>3.3264925789018607</v>
      </c>
      <c r="CF676" s="25"/>
      <c r="CG676" s="25"/>
      <c r="CH676" s="25"/>
      <c r="CI676" s="25"/>
      <c r="CJ676" s="25"/>
      <c r="CK676" s="25"/>
      <c r="CL676" s="25"/>
      <c r="CM676" s="25"/>
      <c r="CN676" s="25"/>
      <c r="CO676" s="25"/>
      <c r="CP676" s="25"/>
      <c r="CQ676" s="25"/>
      <c r="CR676" s="25"/>
      <c r="CS676" s="25"/>
      <c r="CT676" s="25"/>
      <c r="CU676" s="25"/>
      <c r="CV676" s="25"/>
      <c r="CW676" s="25"/>
      <c r="CX676" s="25"/>
      <c r="CY676" s="25"/>
    </row>
    <row r="677" spans="1:103">
      <c r="A677" t="s">
        <v>177</v>
      </c>
      <c r="B677" t="s">
        <v>1090</v>
      </c>
      <c r="C677" t="s">
        <v>166</v>
      </c>
      <c r="D677" t="s">
        <v>167</v>
      </c>
      <c r="E677" t="s">
        <v>959</v>
      </c>
      <c r="F677" t="s">
        <v>188</v>
      </c>
      <c r="G677" t="s">
        <v>249</v>
      </c>
      <c r="H677">
        <v>10.77896</v>
      </c>
      <c r="I677">
        <v>8.6072100000000002</v>
      </c>
      <c r="J677">
        <v>753</v>
      </c>
      <c r="K677" t="s">
        <v>81</v>
      </c>
      <c r="L677" s="18">
        <v>1</v>
      </c>
      <c r="M677" t="s">
        <v>328</v>
      </c>
      <c r="N677" t="s">
        <v>336</v>
      </c>
      <c r="O677">
        <v>15000</v>
      </c>
      <c r="P677" t="s">
        <v>159</v>
      </c>
      <c r="Q677">
        <v>300</v>
      </c>
      <c r="R677">
        <v>3500</v>
      </c>
      <c r="S677" t="s">
        <v>329</v>
      </c>
      <c r="T677">
        <v>1100</v>
      </c>
      <c r="W677">
        <v>2015</v>
      </c>
      <c r="X677">
        <v>1</v>
      </c>
      <c r="Y677" s="19"/>
      <c r="Z677" s="24">
        <v>5.8</v>
      </c>
      <c r="AA677" s="32">
        <v>1.545172182687258</v>
      </c>
      <c r="AB677" s="26">
        <v>8.6834962133280749E-2</v>
      </c>
      <c r="AC677" s="25">
        <v>2.6724600000000001</v>
      </c>
      <c r="AD677" s="27">
        <v>26.400000000000006</v>
      </c>
      <c r="AE677" s="27">
        <v>41.999999999999993</v>
      </c>
      <c r="AF677" s="27">
        <v>31.6</v>
      </c>
      <c r="AG677" s="25">
        <v>3.5623365896919315</v>
      </c>
      <c r="AH677" s="25">
        <v>1.0895126591522042</v>
      </c>
      <c r="AI677" s="25">
        <v>0.20202958881443434</v>
      </c>
      <c r="AJ677" s="28">
        <v>6.4688294078373537E-2</v>
      </c>
      <c r="AK677" s="25">
        <v>0</v>
      </c>
      <c r="AL677" s="25">
        <f t="shared" si="75"/>
        <v>4.9185671317369435</v>
      </c>
      <c r="AM677" s="29">
        <v>3.2847719585688924</v>
      </c>
      <c r="AN677" s="29">
        <v>4.2449641746654034</v>
      </c>
      <c r="AO677" s="30">
        <v>21.763333461403839</v>
      </c>
      <c r="AP677" s="30">
        <v>71.124389415005027</v>
      </c>
      <c r="AQ677" s="31">
        <v>1.6333849571317578</v>
      </c>
      <c r="AR677" s="28">
        <v>4.2101E-2</v>
      </c>
      <c r="AS677" s="28">
        <v>10.988099999999999</v>
      </c>
      <c r="AT677" t="s">
        <v>157</v>
      </c>
      <c r="AU677">
        <v>3</v>
      </c>
      <c r="AV677" t="s">
        <v>399</v>
      </c>
      <c r="AW677" t="s">
        <v>992</v>
      </c>
      <c r="AX677" t="s">
        <v>1091</v>
      </c>
      <c r="AY677" s="19" t="s">
        <v>388</v>
      </c>
      <c r="AZ677" s="19" t="s">
        <v>388</v>
      </c>
      <c r="BA677" s="22">
        <v>42315</v>
      </c>
      <c r="BB677" t="s">
        <v>400</v>
      </c>
      <c r="BC677" s="15">
        <v>42195</v>
      </c>
      <c r="BD677" t="s">
        <v>161</v>
      </c>
      <c r="BE677">
        <v>39</v>
      </c>
      <c r="BF677">
        <v>37</v>
      </c>
      <c r="BG677">
        <v>9.3800000000000008</v>
      </c>
      <c r="BH677">
        <v>5.18</v>
      </c>
      <c r="BI677">
        <v>1</v>
      </c>
      <c r="BJ677">
        <v>0.5</v>
      </c>
      <c r="BK677">
        <v>0.11799999999999999</v>
      </c>
      <c r="BL677">
        <v>9.4</v>
      </c>
      <c r="BM677" s="86">
        <f t="shared" si="66"/>
        <v>80.906148867313917</v>
      </c>
      <c r="BN677">
        <v>0.13600000000000001</v>
      </c>
      <c r="BO677">
        <v>24.4</v>
      </c>
      <c r="BP677">
        <f t="shared" si="70"/>
        <v>4963.3860016498511</v>
      </c>
      <c r="BQ677">
        <f t="shared" si="65"/>
        <v>5002.666666666667</v>
      </c>
      <c r="BR677">
        <f t="shared" si="67"/>
        <v>4.9633860016498508</v>
      </c>
      <c r="BS677">
        <f t="shared" si="67"/>
        <v>5.0026666666666673</v>
      </c>
      <c r="BT677">
        <f t="shared" si="68"/>
        <v>9.966052668316518</v>
      </c>
      <c r="BU677">
        <v>1.8318713450292401</v>
      </c>
      <c r="BV677">
        <v>0.14615753153184977</v>
      </c>
      <c r="BW677">
        <v>1.8301564951609177</v>
      </c>
      <c r="BX677">
        <v>0.4410131334937521</v>
      </c>
      <c r="BY677">
        <v>0.26510134743711011</v>
      </c>
      <c r="BZ677">
        <v>0.13211779876662458</v>
      </c>
      <c r="CA677">
        <v>5.2694177299318454</v>
      </c>
      <c r="CB677">
        <v>122.06136302263462</v>
      </c>
      <c r="CC677">
        <v>41.275670388299332</v>
      </c>
      <c r="CD677">
        <v>10.239908466210432</v>
      </c>
      <c r="CE677">
        <v>3.2311328713733398</v>
      </c>
      <c r="CF677" s="25">
        <v>0.58142726440988113</v>
      </c>
      <c r="CG677" s="25">
        <v>4.0118938700823427E-2</v>
      </c>
      <c r="CH677" s="25">
        <v>1.8866807444902689</v>
      </c>
      <c r="CI677" s="25">
        <v>0.37333515165409592</v>
      </c>
      <c r="CJ677" s="25">
        <v>0.16334200924781647</v>
      </c>
      <c r="CK677" s="25">
        <v>31.939347767474157</v>
      </c>
      <c r="CL677" s="25">
        <v>80.80319781356279</v>
      </c>
      <c r="CM677" s="25">
        <v>1.0050230772075122</v>
      </c>
      <c r="CN677" s="25">
        <v>45.615805071192248</v>
      </c>
      <c r="CO677" s="25">
        <v>17.63314440612448</v>
      </c>
      <c r="CP677" s="25">
        <v>1.4792471042471043</v>
      </c>
      <c r="CQ677" s="25">
        <v>0.19874517374517375</v>
      </c>
      <c r="CR677" s="25">
        <v>0.25453096690550719</v>
      </c>
      <c r="CS677" s="25">
        <v>0.17156632221955839</v>
      </c>
      <c r="CT677" s="25">
        <v>4.4652779991295445E-2</v>
      </c>
      <c r="CU677" s="25">
        <v>4.9810800588026352</v>
      </c>
      <c r="CV677" s="25">
        <v>5.9284132282038646</v>
      </c>
      <c r="CW677" s="25">
        <v>2.7184084183991337</v>
      </c>
      <c r="CX677" s="25">
        <v>38.815264513336032</v>
      </c>
      <c r="CY677" s="25">
        <v>10.247741578527304</v>
      </c>
    </row>
    <row r="678" spans="1:103" ht="15" customHeight="1">
      <c r="A678" t="s">
        <v>177</v>
      </c>
      <c r="B678" t="s">
        <v>1090</v>
      </c>
      <c r="C678" t="s">
        <v>166</v>
      </c>
      <c r="D678" t="s">
        <v>167</v>
      </c>
      <c r="E678" t="s">
        <v>959</v>
      </c>
      <c r="F678" t="s">
        <v>188</v>
      </c>
      <c r="G678" t="s">
        <v>249</v>
      </c>
      <c r="H678">
        <v>10.77896</v>
      </c>
      <c r="I678">
        <v>8.6072100000000002</v>
      </c>
      <c r="J678">
        <v>753</v>
      </c>
      <c r="K678" t="s">
        <v>81</v>
      </c>
      <c r="L678" s="18">
        <v>1</v>
      </c>
      <c r="M678" t="s">
        <v>328</v>
      </c>
      <c r="N678" t="s">
        <v>336</v>
      </c>
      <c r="O678">
        <v>15000</v>
      </c>
      <c r="P678" t="s">
        <v>159</v>
      </c>
      <c r="Q678">
        <v>300</v>
      </c>
      <c r="R678">
        <v>3500</v>
      </c>
      <c r="S678" t="s">
        <v>329</v>
      </c>
      <c r="T678">
        <v>1100</v>
      </c>
      <c r="W678">
        <v>2015</v>
      </c>
      <c r="X678">
        <v>1</v>
      </c>
      <c r="Y678" s="19"/>
      <c r="Z678" s="24">
        <v>5.8</v>
      </c>
      <c r="AA678" s="32">
        <v>1.545172182687258</v>
      </c>
      <c r="AB678" s="26">
        <v>8.6834962133280749E-2</v>
      </c>
      <c r="AC678" s="25">
        <v>2.6724600000000001</v>
      </c>
      <c r="AD678" s="27">
        <v>26.400000000000006</v>
      </c>
      <c r="AE678" s="27">
        <v>41.999999999999993</v>
      </c>
      <c r="AF678" s="27">
        <v>31.6</v>
      </c>
      <c r="AG678" s="25">
        <v>3.5623365896919315</v>
      </c>
      <c r="AH678" s="25">
        <v>1.0895126591522042</v>
      </c>
      <c r="AI678" s="25">
        <v>0.20202958881443434</v>
      </c>
      <c r="AJ678" s="28">
        <v>6.4688294078373537E-2</v>
      </c>
      <c r="AK678" s="25">
        <v>0</v>
      </c>
      <c r="AL678" s="25">
        <f t="shared" si="75"/>
        <v>4.9185671317369435</v>
      </c>
      <c r="AM678" s="29">
        <v>3.2847719585688924</v>
      </c>
      <c r="AN678" s="29">
        <v>4.2449641746654034</v>
      </c>
      <c r="AO678" s="30">
        <v>21.763333461403839</v>
      </c>
      <c r="AP678" s="30">
        <v>71.124389415005027</v>
      </c>
      <c r="AQ678" s="31">
        <v>1.6333849571317578</v>
      </c>
      <c r="AR678" s="28">
        <v>4.2101E-2</v>
      </c>
      <c r="AS678" s="28">
        <v>10.988099999999999</v>
      </c>
      <c r="AT678" t="s">
        <v>158</v>
      </c>
      <c r="AU678">
        <v>4</v>
      </c>
      <c r="AV678" t="s">
        <v>399</v>
      </c>
      <c r="AW678" t="s">
        <v>992</v>
      </c>
      <c r="AX678" t="s">
        <v>1091</v>
      </c>
      <c r="AY678" s="19" t="s">
        <v>388</v>
      </c>
      <c r="AZ678" s="19" t="s">
        <v>388</v>
      </c>
      <c r="BA678" s="22">
        <v>42315</v>
      </c>
      <c r="BB678" t="s">
        <v>400</v>
      </c>
      <c r="BC678" s="15">
        <v>42195</v>
      </c>
      <c r="BD678" t="s">
        <v>161</v>
      </c>
      <c r="BE678">
        <v>67</v>
      </c>
      <c r="BF678">
        <v>62</v>
      </c>
      <c r="BG678">
        <v>14.48</v>
      </c>
      <c r="BH678">
        <v>8.86</v>
      </c>
      <c r="BI678">
        <v>1.02</v>
      </c>
      <c r="BJ678">
        <v>0.45400000000000001</v>
      </c>
      <c r="BK678">
        <v>0.124</v>
      </c>
      <c r="BL678">
        <v>12.9</v>
      </c>
      <c r="BM678" s="86">
        <f t="shared" si="66"/>
        <v>78.546712802768155</v>
      </c>
      <c r="BN678">
        <v>0.157</v>
      </c>
      <c r="BO678">
        <v>25.7</v>
      </c>
      <c r="BP678">
        <f t="shared" si="70"/>
        <v>7923.5254313951637</v>
      </c>
      <c r="BQ678">
        <f t="shared" si="65"/>
        <v>7722.666666666667</v>
      </c>
      <c r="BR678">
        <f t="shared" si="67"/>
        <v>7.9235254313951637</v>
      </c>
      <c r="BS678">
        <f t="shared" si="67"/>
        <v>7.722666666666667</v>
      </c>
      <c r="BT678">
        <f t="shared" si="68"/>
        <v>15.646192098061832</v>
      </c>
      <c r="BU678">
        <v>2.9748338081671415</v>
      </c>
      <c r="BV678">
        <v>0.22929221863298777</v>
      </c>
      <c r="BW678">
        <v>1.6742722150159808</v>
      </c>
      <c r="BX678">
        <v>0.54488149330344926</v>
      </c>
      <c r="BY678">
        <v>0.3252233873797627</v>
      </c>
      <c r="BZ678">
        <v>0.17694833473662247</v>
      </c>
      <c r="CA678">
        <v>8.5444485755697954</v>
      </c>
      <c r="CB678">
        <v>171.71479383723951</v>
      </c>
      <c r="CC678">
        <v>82.031056360952093</v>
      </c>
      <c r="CD678">
        <v>13.465916308751376</v>
      </c>
      <c r="CE678">
        <v>3.4533387979296397</v>
      </c>
      <c r="CF678" s="25">
        <v>0.71317474839890216</v>
      </c>
      <c r="CG678" s="25">
        <v>3.9835315645013726E-2</v>
      </c>
      <c r="CH678" s="25">
        <v>2.5491550032469572</v>
      </c>
      <c r="CI678" s="25">
        <v>0.3297769277389519</v>
      </c>
      <c r="CJ678" s="25">
        <v>0.16105529432697591</v>
      </c>
      <c r="CK678" s="25">
        <v>57.071069644788793</v>
      </c>
      <c r="CL678" s="25">
        <v>52.203188438612976</v>
      </c>
      <c r="CM678" s="25">
        <v>1.0302973261905413</v>
      </c>
      <c r="CN678" s="25">
        <v>138.53151735073206</v>
      </c>
      <c r="CO678" s="25">
        <v>12.886173218468189</v>
      </c>
      <c r="CP678" s="25">
        <v>1.3105560791705939</v>
      </c>
      <c r="CQ678" s="25">
        <v>0.23553251649387372</v>
      </c>
      <c r="CR678" s="25">
        <v>0.25209189017881883</v>
      </c>
      <c r="CS678" s="25">
        <v>0.17258502378642368</v>
      </c>
      <c r="CT678" s="25">
        <v>3.9813607199432749E-2</v>
      </c>
      <c r="CU678" s="25">
        <v>6.693138416020278</v>
      </c>
      <c r="CV678" s="25">
        <v>14.252803759125594</v>
      </c>
      <c r="CW678" s="25">
        <v>0.78877682478749733</v>
      </c>
      <c r="CX678" s="25">
        <v>62.887224206698633</v>
      </c>
      <c r="CY678" s="25">
        <v>13.868907151395849</v>
      </c>
    </row>
    <row r="679" spans="1:103">
      <c r="A679" t="s">
        <v>177</v>
      </c>
      <c r="B679" t="s">
        <v>1090</v>
      </c>
      <c r="C679" t="s">
        <v>166</v>
      </c>
      <c r="D679" t="s">
        <v>167</v>
      </c>
      <c r="E679" t="s">
        <v>959</v>
      </c>
      <c r="F679" t="s">
        <v>188</v>
      </c>
      <c r="G679" t="s">
        <v>249</v>
      </c>
      <c r="H679">
        <v>10.77896</v>
      </c>
      <c r="I679">
        <v>8.6072100000000002</v>
      </c>
      <c r="J679">
        <v>753</v>
      </c>
      <c r="K679" t="s">
        <v>81</v>
      </c>
      <c r="L679" s="18">
        <v>1</v>
      </c>
      <c r="M679" t="s">
        <v>328</v>
      </c>
      <c r="N679" t="s">
        <v>336</v>
      </c>
      <c r="O679">
        <v>15000</v>
      </c>
      <c r="P679" t="s">
        <v>159</v>
      </c>
      <c r="Q679">
        <v>300</v>
      </c>
      <c r="R679">
        <v>3500</v>
      </c>
      <c r="S679" t="s">
        <v>329</v>
      </c>
      <c r="T679">
        <v>1100</v>
      </c>
      <c r="W679">
        <v>2015</v>
      </c>
      <c r="X679">
        <v>1</v>
      </c>
      <c r="Y679" s="19"/>
      <c r="Z679" s="24">
        <v>5.8</v>
      </c>
      <c r="AA679" s="32">
        <v>1.545172182687258</v>
      </c>
      <c r="AB679" s="26">
        <v>8.6834962133280749E-2</v>
      </c>
      <c r="AC679" s="25">
        <v>2.6724600000000001</v>
      </c>
      <c r="AD679" s="27">
        <v>26.400000000000006</v>
      </c>
      <c r="AE679" s="27">
        <v>41.999999999999993</v>
      </c>
      <c r="AF679" s="27">
        <v>31.6</v>
      </c>
      <c r="AG679" s="25">
        <v>3.5623365896919315</v>
      </c>
      <c r="AH679" s="25">
        <v>1.0895126591522042</v>
      </c>
      <c r="AI679" s="25">
        <v>0.20202958881443434</v>
      </c>
      <c r="AJ679" s="28">
        <v>6.4688294078373537E-2</v>
      </c>
      <c r="AK679" s="25">
        <v>0</v>
      </c>
      <c r="AL679" s="25">
        <f t="shared" si="75"/>
        <v>4.9185671317369435</v>
      </c>
      <c r="AM679" s="29">
        <v>3.2847719585688924</v>
      </c>
      <c r="AN679" s="29">
        <v>4.2449641746654034</v>
      </c>
      <c r="AO679" s="30">
        <v>21.763333461403839</v>
      </c>
      <c r="AP679" s="30">
        <v>71.124389415005027</v>
      </c>
      <c r="AQ679" s="31">
        <v>1.6333849571317578</v>
      </c>
      <c r="AR679" s="28">
        <v>4.2101E-2</v>
      </c>
      <c r="AS679" s="28">
        <v>10.988099999999999</v>
      </c>
      <c r="AT679" t="s">
        <v>159</v>
      </c>
      <c r="AU679">
        <v>5</v>
      </c>
      <c r="AV679" t="s">
        <v>399</v>
      </c>
      <c r="AW679" t="s">
        <v>992</v>
      </c>
      <c r="AX679" t="s">
        <v>1091</v>
      </c>
      <c r="AY679" s="19" t="s">
        <v>388</v>
      </c>
      <c r="AZ679" s="19" t="s">
        <v>388</v>
      </c>
      <c r="BA679" s="22">
        <v>42315</v>
      </c>
      <c r="BB679" t="s">
        <v>400</v>
      </c>
      <c r="BC679" s="15">
        <v>42195</v>
      </c>
      <c r="BD679" t="s">
        <v>161</v>
      </c>
      <c r="BE679">
        <v>61</v>
      </c>
      <c r="BF679">
        <v>73</v>
      </c>
      <c r="BG679">
        <v>12.26</v>
      </c>
      <c r="BH679">
        <v>7.74</v>
      </c>
      <c r="BI679">
        <v>0.86</v>
      </c>
      <c r="BJ679">
        <v>0.41899999999999998</v>
      </c>
      <c r="BK679">
        <v>0.11600000000000001</v>
      </c>
      <c r="BL679">
        <v>10</v>
      </c>
      <c r="BM679" s="86">
        <f t="shared" si="66"/>
        <v>78.317757009345783</v>
      </c>
      <c r="BN679">
        <v>0.41899999999999998</v>
      </c>
      <c r="BO679">
        <v>25.1</v>
      </c>
      <c r="BP679">
        <f t="shared" si="70"/>
        <v>7131.5228147333673</v>
      </c>
      <c r="BQ679">
        <f t="shared" si="65"/>
        <v>6538.6666666666661</v>
      </c>
      <c r="BR679">
        <f t="shared" si="67"/>
        <v>7.1315228147333674</v>
      </c>
      <c r="BS679">
        <f t="shared" si="67"/>
        <v>6.538666666666666</v>
      </c>
      <c r="BT679">
        <f t="shared" si="68"/>
        <v>13.670189481400033</v>
      </c>
      <c r="BU679">
        <v>2.7104300091491309</v>
      </c>
      <c r="BV679">
        <v>0.23049558869832229</v>
      </c>
      <c r="BW679">
        <v>1.9809390105809119</v>
      </c>
      <c r="BX679">
        <v>0.4328099384703582</v>
      </c>
      <c r="BY679">
        <v>0.26297735481230428</v>
      </c>
      <c r="BZ679">
        <v>0.15044418257809208</v>
      </c>
      <c r="CA679">
        <v>8.078671165865968</v>
      </c>
      <c r="CB679">
        <v>115.79140081085465</v>
      </c>
      <c r="CC679">
        <v>51.560964354211265</v>
      </c>
      <c r="CD679">
        <v>13.636569705744716</v>
      </c>
      <c r="CE679">
        <v>3.4197464460214997</v>
      </c>
      <c r="CF679" s="25">
        <v>0.64892578125000011</v>
      </c>
      <c r="CG679" s="25">
        <v>6.5820312500000006E-2</v>
      </c>
      <c r="CH679" s="25">
        <v>2.9200591351305465</v>
      </c>
      <c r="CI679" s="25">
        <v>0.36309062426203809</v>
      </c>
      <c r="CJ679" s="25">
        <v>0.23486686636908768</v>
      </c>
      <c r="CK679" s="25">
        <v>36.01696877821621</v>
      </c>
      <c r="CL679" s="25">
        <v>67.114419448610789</v>
      </c>
      <c r="CM679" s="25">
        <v>1.0247390767603815</v>
      </c>
      <c r="CN679" s="25">
        <v>92.060049237834562</v>
      </c>
      <c r="CO679" s="25">
        <v>14.112669502493976</v>
      </c>
      <c r="CP679" s="25">
        <v>1.1760426770126093</v>
      </c>
      <c r="CQ679" s="25">
        <v>0.21862269641125123</v>
      </c>
      <c r="CR679" s="25">
        <v>0.26891651414043527</v>
      </c>
      <c r="CS679" s="25">
        <v>8.3079157106991167E-2</v>
      </c>
      <c r="CT679" s="25">
        <v>4.4434215233628796E-2</v>
      </c>
      <c r="CU679" s="25">
        <v>10.809128941674436</v>
      </c>
      <c r="CV679" s="25">
        <v>14.099322759272063</v>
      </c>
      <c r="CW679" s="25">
        <v>1.7425936168063987</v>
      </c>
      <c r="CX679" s="25">
        <v>62.210024533400848</v>
      </c>
      <c r="CY679" s="25">
        <v>12.83698477610886</v>
      </c>
    </row>
    <row r="680" spans="1:103">
      <c r="A680" t="s">
        <v>177</v>
      </c>
      <c r="B680" t="s">
        <v>1090</v>
      </c>
      <c r="C680" t="s">
        <v>166</v>
      </c>
      <c r="D680" t="s">
        <v>167</v>
      </c>
      <c r="E680" t="s">
        <v>959</v>
      </c>
      <c r="F680" t="s">
        <v>188</v>
      </c>
      <c r="G680" t="s">
        <v>249</v>
      </c>
      <c r="H680">
        <v>10.77896</v>
      </c>
      <c r="I680">
        <v>8.6072100000000002</v>
      </c>
      <c r="J680">
        <v>753</v>
      </c>
      <c r="K680" t="s">
        <v>81</v>
      </c>
      <c r="L680" s="18">
        <v>1</v>
      </c>
      <c r="M680" t="s">
        <v>328</v>
      </c>
      <c r="N680" t="s">
        <v>336</v>
      </c>
      <c r="O680">
        <v>15000</v>
      </c>
      <c r="P680" t="s">
        <v>159</v>
      </c>
      <c r="Q680">
        <v>300</v>
      </c>
      <c r="R680">
        <v>3500</v>
      </c>
      <c r="S680" t="s">
        <v>329</v>
      </c>
      <c r="T680">
        <v>1100</v>
      </c>
      <c r="W680">
        <v>2015</v>
      </c>
      <c r="X680">
        <v>1</v>
      </c>
      <c r="Y680" s="19"/>
      <c r="Z680" s="24">
        <v>5.8</v>
      </c>
      <c r="AA680" s="32">
        <v>1.545172182687258</v>
      </c>
      <c r="AB680" s="26">
        <v>8.6834962133280749E-2</v>
      </c>
      <c r="AC680" s="25">
        <v>2.6724600000000001</v>
      </c>
      <c r="AD680" s="27">
        <v>26.400000000000006</v>
      </c>
      <c r="AE680" s="27">
        <v>41.999999999999993</v>
      </c>
      <c r="AF680" s="27">
        <v>31.6</v>
      </c>
      <c r="AG680" s="25">
        <v>3.5623365896919315</v>
      </c>
      <c r="AH680" s="25">
        <v>1.0895126591522042</v>
      </c>
      <c r="AI680" s="25">
        <v>0.20202958881443434</v>
      </c>
      <c r="AJ680" s="28">
        <v>6.4688294078373537E-2</v>
      </c>
      <c r="AK680" s="25">
        <v>0</v>
      </c>
      <c r="AL680" s="25">
        <f t="shared" si="75"/>
        <v>4.9185671317369435</v>
      </c>
      <c r="AM680" s="29">
        <v>3.2847719585688924</v>
      </c>
      <c r="AN680" s="29">
        <v>4.2449641746654034</v>
      </c>
      <c r="AO680" s="30">
        <v>21.763333461403839</v>
      </c>
      <c r="AP680" s="30">
        <v>71.124389415005027</v>
      </c>
      <c r="AQ680" s="31">
        <v>1.6333849571317578</v>
      </c>
      <c r="AR680" s="28">
        <v>4.2101E-2</v>
      </c>
      <c r="AS680" s="28">
        <v>10.988099999999999</v>
      </c>
      <c r="AT680" t="s">
        <v>160</v>
      </c>
      <c r="AU680">
        <v>6</v>
      </c>
      <c r="AV680" t="s">
        <v>399</v>
      </c>
      <c r="AW680" t="s">
        <v>992</v>
      </c>
      <c r="AX680" t="s">
        <v>1091</v>
      </c>
      <c r="AY680" s="19" t="s">
        <v>388</v>
      </c>
      <c r="AZ680" s="19" t="s">
        <v>388</v>
      </c>
      <c r="BA680" s="22">
        <v>42315</v>
      </c>
      <c r="BB680" t="s">
        <v>400</v>
      </c>
      <c r="BC680" s="15">
        <v>42195</v>
      </c>
      <c r="BD680" t="s">
        <v>161</v>
      </c>
      <c r="BE680">
        <v>32</v>
      </c>
      <c r="BF680">
        <v>28</v>
      </c>
      <c r="BG680">
        <v>8.42</v>
      </c>
      <c r="BH680">
        <v>5.38</v>
      </c>
      <c r="BI680">
        <v>1.22</v>
      </c>
      <c r="BJ680">
        <v>0.56000000000000005</v>
      </c>
      <c r="BK680">
        <v>0.108</v>
      </c>
      <c r="BL680">
        <v>8.1999999999999993</v>
      </c>
      <c r="BM680" s="86">
        <f t="shared" si="66"/>
        <v>83.832335329341319</v>
      </c>
      <c r="BN680">
        <v>0.189</v>
      </c>
      <c r="BO680">
        <v>30.1</v>
      </c>
      <c r="BP680">
        <f t="shared" si="70"/>
        <v>5412.215568862277</v>
      </c>
      <c r="BQ680">
        <f t="shared" si="65"/>
        <v>4490.6666666666661</v>
      </c>
      <c r="BR680">
        <f t="shared" si="67"/>
        <v>5.4122155688622771</v>
      </c>
      <c r="BS680">
        <f t="shared" si="67"/>
        <v>4.4906666666666659</v>
      </c>
      <c r="BT680">
        <f t="shared" si="68"/>
        <v>9.9028822355289421</v>
      </c>
      <c r="BU680">
        <v>2.5600756859035005</v>
      </c>
      <c r="BV680">
        <v>0.19840750260966347</v>
      </c>
      <c r="BW680">
        <v>1.813934962918649</v>
      </c>
      <c r="BX680">
        <v>0.46539124523082387</v>
      </c>
      <c r="BY680">
        <v>0.25562729660159289</v>
      </c>
      <c r="BZ680">
        <v>0.16378870391195219</v>
      </c>
      <c r="CA680">
        <v>6.1699700854354269</v>
      </c>
      <c r="CB680">
        <v>131.02686399728944</v>
      </c>
      <c r="CC680">
        <v>52.324150377509632</v>
      </c>
      <c r="CD680">
        <v>12.81547418349839</v>
      </c>
      <c r="CE680">
        <v>20.429557455256774</v>
      </c>
      <c r="CF680" s="25">
        <v>0.72777268560953245</v>
      </c>
      <c r="CG680" s="25">
        <v>7.7497708524289652E-2</v>
      </c>
      <c r="CH680" s="25">
        <v>3.3683260933511447</v>
      </c>
      <c r="CI680" s="25">
        <v>0.20634405877202175</v>
      </c>
      <c r="CJ680" s="25">
        <v>0.10965563994722881</v>
      </c>
      <c r="CK680" s="25">
        <v>21.171850202056426</v>
      </c>
      <c r="CL680" s="25">
        <v>21.854100215794556</v>
      </c>
      <c r="CM680" s="25">
        <v>1.9847524007638557</v>
      </c>
      <c r="CN680" s="25">
        <v>92.377185234224754</v>
      </c>
      <c r="CO680" s="25">
        <v>16.75138143810279</v>
      </c>
      <c r="CP680" s="25">
        <v>1.1029836381135707</v>
      </c>
      <c r="CQ680" s="25">
        <v>0.19364773820981712</v>
      </c>
      <c r="CR680" s="25">
        <v>0.25973564082372685</v>
      </c>
      <c r="CS680" s="25">
        <v>8.3900503198014301E-2</v>
      </c>
      <c r="CT680" s="25">
        <v>3.6013582238991607E-2</v>
      </c>
      <c r="CU680" s="25">
        <v>6.6865213735921802</v>
      </c>
      <c r="CV680" s="25">
        <v>10.100153448405385</v>
      </c>
      <c r="CW680" s="25">
        <v>1.759821433087233</v>
      </c>
      <c r="CX680" s="25">
        <v>134.18333087771981</v>
      </c>
      <c r="CY680" s="25">
        <v>11.185496063113149</v>
      </c>
    </row>
    <row r="681" spans="1:103">
      <c r="A681" t="s">
        <v>177</v>
      </c>
      <c r="B681" t="s">
        <v>1090</v>
      </c>
      <c r="C681" t="s">
        <v>166</v>
      </c>
      <c r="D681" t="s">
        <v>167</v>
      </c>
      <c r="E681" t="s">
        <v>959</v>
      </c>
      <c r="F681" t="s">
        <v>187</v>
      </c>
      <c r="G681" t="s">
        <v>250</v>
      </c>
      <c r="H681">
        <v>10.687810000000001</v>
      </c>
      <c r="I681">
        <v>8.6257699999999993</v>
      </c>
      <c r="J681">
        <v>773</v>
      </c>
      <c r="K681" t="s">
        <v>82</v>
      </c>
      <c r="L681" s="18">
        <v>1.1599999999999999</v>
      </c>
      <c r="M681" t="s">
        <v>340</v>
      </c>
      <c r="N681" t="s">
        <v>331</v>
      </c>
      <c r="O681">
        <v>13500</v>
      </c>
      <c r="R681">
        <v>600</v>
      </c>
      <c r="S681" t="s">
        <v>341</v>
      </c>
      <c r="T681">
        <v>700</v>
      </c>
      <c r="W681">
        <v>2015</v>
      </c>
      <c r="X681">
        <v>1</v>
      </c>
      <c r="Y681" s="19" t="s">
        <v>388</v>
      </c>
      <c r="Z681" s="24">
        <v>5.8</v>
      </c>
      <c r="AA681" s="32">
        <v>0.95579415244604804</v>
      </c>
      <c r="AB681" s="26">
        <v>3.7444706800039321E-2</v>
      </c>
      <c r="AC681" s="25">
        <v>2.0581199999999997</v>
      </c>
      <c r="AD681" s="27">
        <v>34.400000000000006</v>
      </c>
      <c r="AE681" s="27">
        <v>32</v>
      </c>
      <c r="AF681" s="27">
        <v>33.6</v>
      </c>
      <c r="AG681" s="25">
        <v>2.6251164690819948</v>
      </c>
      <c r="AH681" s="25">
        <v>0.7572218546701871</v>
      </c>
      <c r="AI681" s="25">
        <v>0.18353403999986895</v>
      </c>
      <c r="AJ681" s="28">
        <v>4.4341935029706708E-2</v>
      </c>
      <c r="AK681" s="25">
        <v>0</v>
      </c>
      <c r="AL681" s="25">
        <f t="shared" si="52"/>
        <v>3.6102142987817576</v>
      </c>
      <c r="AM681" s="29">
        <v>1.2712103269553665</v>
      </c>
      <c r="AN681" s="29">
        <v>2.5010139245640111</v>
      </c>
      <c r="AO681" s="30">
        <v>14.416610063028314</v>
      </c>
      <c r="AP681" s="30">
        <v>81.258959050860526</v>
      </c>
      <c r="AQ681" s="31">
        <v>1.4877886616187175</v>
      </c>
      <c r="AR681" s="28">
        <v>3.5548999999999997E-2</v>
      </c>
      <c r="AS681" s="28">
        <v>10.0802</v>
      </c>
      <c r="AT681" t="s">
        <v>155</v>
      </c>
      <c r="AU681">
        <v>1</v>
      </c>
      <c r="AV681" t="s">
        <v>399</v>
      </c>
      <c r="AW681" t="s">
        <v>992</v>
      </c>
      <c r="AX681" t="s">
        <v>1091</v>
      </c>
      <c r="AY681" s="19" t="s">
        <v>388</v>
      </c>
      <c r="AZ681" s="19" t="s">
        <v>388</v>
      </c>
      <c r="BA681" s="22">
        <v>42315</v>
      </c>
      <c r="BB681" t="s">
        <v>400</v>
      </c>
      <c r="BC681" s="15">
        <v>42195</v>
      </c>
      <c r="BD681" t="s">
        <v>161</v>
      </c>
      <c r="BE681">
        <v>56</v>
      </c>
      <c r="BF681">
        <v>0</v>
      </c>
      <c r="BG681">
        <v>2.54</v>
      </c>
      <c r="BH681">
        <v>0</v>
      </c>
      <c r="BI681">
        <v>0</v>
      </c>
      <c r="BJ681">
        <v>0</v>
      </c>
      <c r="BK681">
        <v>0</v>
      </c>
      <c r="BL681">
        <v>0</v>
      </c>
      <c r="BM681" s="86">
        <v>0</v>
      </c>
      <c r="BN681">
        <v>5.0999999999999997E-2</v>
      </c>
      <c r="BO681">
        <v>0</v>
      </c>
      <c r="BP681">
        <f t="shared" si="70"/>
        <v>0</v>
      </c>
      <c r="BQ681">
        <f t="shared" si="65"/>
        <v>1354.6666666666667</v>
      </c>
      <c r="BR681">
        <f t="shared" si="67"/>
        <v>0</v>
      </c>
      <c r="BS681">
        <f t="shared" si="67"/>
        <v>1.3546666666666667</v>
      </c>
      <c r="BT681">
        <f t="shared" si="68"/>
        <v>1.3546666666666667</v>
      </c>
      <c r="BU681">
        <v>1.9872761545711595</v>
      </c>
      <c r="BV681">
        <v>9.482744449858152E-2</v>
      </c>
      <c r="BW681">
        <v>2.5679194361027102</v>
      </c>
      <c r="BX681">
        <v>0.36923472429828735</v>
      </c>
      <c r="BY681">
        <v>0.32518307461810436</v>
      </c>
      <c r="BZ681">
        <v>0.15798189578261351</v>
      </c>
      <c r="CA681">
        <v>7.5056977298255667</v>
      </c>
      <c r="CB681">
        <v>211.31361984102335</v>
      </c>
      <c r="CC681">
        <v>38.603528280919484</v>
      </c>
      <c r="CD681">
        <v>15.403185315938165</v>
      </c>
      <c r="CE681">
        <v>3.8022626570972107</v>
      </c>
      <c r="CF681" s="25"/>
      <c r="CG681" s="25"/>
      <c r="CH681" s="25"/>
      <c r="CI681" s="25"/>
      <c r="CJ681" s="25"/>
      <c r="CK681" s="25"/>
      <c r="CL681" s="25"/>
      <c r="CM681" s="25"/>
      <c r="CN681" s="25"/>
      <c r="CO681" s="25"/>
      <c r="CP681" s="25"/>
      <c r="CQ681" s="25"/>
      <c r="CR681" s="25"/>
      <c r="CS681" s="25"/>
      <c r="CT681" s="25"/>
      <c r="CU681" s="25"/>
      <c r="CV681" s="25"/>
      <c r="CW681" s="25"/>
      <c r="CX681" s="25"/>
      <c r="CY681" s="25"/>
    </row>
    <row r="682" spans="1:103">
      <c r="A682" t="s">
        <v>177</v>
      </c>
      <c r="B682" t="s">
        <v>1090</v>
      </c>
      <c r="C682" t="s">
        <v>166</v>
      </c>
      <c r="D682" t="s">
        <v>167</v>
      </c>
      <c r="E682" t="s">
        <v>959</v>
      </c>
      <c r="F682" t="s">
        <v>187</v>
      </c>
      <c r="G682" t="s">
        <v>250</v>
      </c>
      <c r="H682">
        <v>10.687810000000001</v>
      </c>
      <c r="I682">
        <v>8.6257699999999993</v>
      </c>
      <c r="J682">
        <v>773</v>
      </c>
      <c r="K682" t="s">
        <v>82</v>
      </c>
      <c r="L682" s="18">
        <v>1.1599999999999999</v>
      </c>
      <c r="M682" t="s">
        <v>340</v>
      </c>
      <c r="N682" t="s">
        <v>331</v>
      </c>
      <c r="O682">
        <v>13500</v>
      </c>
      <c r="R682">
        <v>600</v>
      </c>
      <c r="S682" t="s">
        <v>341</v>
      </c>
      <c r="T682">
        <v>700</v>
      </c>
      <c r="W682">
        <v>2015</v>
      </c>
      <c r="X682">
        <v>1</v>
      </c>
      <c r="Y682" s="19"/>
      <c r="Z682" s="24">
        <v>5.8</v>
      </c>
      <c r="AA682" s="32">
        <v>0.95579415244604804</v>
      </c>
      <c r="AB682" s="26">
        <v>3.7444706800039321E-2</v>
      </c>
      <c r="AC682" s="25">
        <v>2.0581199999999997</v>
      </c>
      <c r="AD682" s="27">
        <v>34.400000000000006</v>
      </c>
      <c r="AE682" s="27">
        <v>32</v>
      </c>
      <c r="AF682" s="27">
        <v>33.6</v>
      </c>
      <c r="AG682" s="25">
        <v>2.6251164690819948</v>
      </c>
      <c r="AH682" s="25">
        <v>0.7572218546701871</v>
      </c>
      <c r="AI682" s="25">
        <v>0.18353403999986895</v>
      </c>
      <c r="AJ682" s="28">
        <v>4.4341935029706708E-2</v>
      </c>
      <c r="AK682" s="25">
        <v>0</v>
      </c>
      <c r="AL682" s="25">
        <f t="shared" ref="AL682:AL686" si="76">SUM(AG682:AK682)</f>
        <v>3.6102142987817576</v>
      </c>
      <c r="AM682" s="29">
        <v>1.2712103269553665</v>
      </c>
      <c r="AN682" s="29">
        <v>2.5010139245640111</v>
      </c>
      <c r="AO682" s="30">
        <v>14.416610063028314</v>
      </c>
      <c r="AP682" s="30">
        <v>81.258959050860526</v>
      </c>
      <c r="AQ682" s="31">
        <v>1.4877886616187175</v>
      </c>
      <c r="AR682" s="28">
        <v>3.5548999999999997E-2</v>
      </c>
      <c r="AS682" s="28">
        <v>10.0802</v>
      </c>
      <c r="AT682" t="s">
        <v>156</v>
      </c>
      <c r="AU682">
        <v>2</v>
      </c>
      <c r="AV682" t="s">
        <v>399</v>
      </c>
      <c r="AW682" t="s">
        <v>992</v>
      </c>
      <c r="AX682" t="s">
        <v>1091</v>
      </c>
      <c r="AY682" s="19" t="s">
        <v>388</v>
      </c>
      <c r="AZ682" s="19" t="s">
        <v>388</v>
      </c>
      <c r="BA682" s="22">
        <v>42315</v>
      </c>
      <c r="BB682" t="s">
        <v>400</v>
      </c>
      <c r="BC682" s="15">
        <v>42195</v>
      </c>
      <c r="BD682" t="s">
        <v>161</v>
      </c>
      <c r="BE682">
        <v>58</v>
      </c>
      <c r="BF682">
        <v>23</v>
      </c>
      <c r="BG682">
        <v>4.8</v>
      </c>
      <c r="BH682">
        <v>0.57999999999999996</v>
      </c>
      <c r="BI682">
        <v>0.2</v>
      </c>
      <c r="BJ682">
        <v>0.08</v>
      </c>
      <c r="BK682">
        <v>1.2999999999999999E-2</v>
      </c>
      <c r="BL682">
        <v>0</v>
      </c>
      <c r="BM682" s="86">
        <f t="shared" si="66"/>
        <v>86.021505376344081</v>
      </c>
      <c r="BN682">
        <v>9.6000000000000002E-2</v>
      </c>
      <c r="BO682">
        <v>0</v>
      </c>
      <c r="BP682">
        <f t="shared" si="70"/>
        <v>652.18919108862178</v>
      </c>
      <c r="BQ682">
        <f t="shared" si="65"/>
        <v>2559.9999999999995</v>
      </c>
      <c r="BR682">
        <f t="shared" si="67"/>
        <v>0.65218919108862183</v>
      </c>
      <c r="BS682">
        <f t="shared" si="67"/>
        <v>2.5599999999999996</v>
      </c>
      <c r="BT682">
        <f t="shared" si="68"/>
        <v>3.2121891910886213</v>
      </c>
      <c r="BU682">
        <v>1.1972034715525555</v>
      </c>
      <c r="BV682">
        <v>0.15309447648379787</v>
      </c>
      <c r="BW682">
        <v>1.9151020594994226</v>
      </c>
      <c r="BX682">
        <v>0.23866886766365467</v>
      </c>
      <c r="BY682">
        <v>0.17163409134284308</v>
      </c>
      <c r="BZ682">
        <v>9.8454962055682688E-2</v>
      </c>
      <c r="CA682">
        <v>4.0805339760251389</v>
      </c>
      <c r="CB682">
        <v>60.362256064699373</v>
      </c>
      <c r="CC682">
        <v>28.507562322705951</v>
      </c>
      <c r="CD682">
        <v>8.1515211854728093</v>
      </c>
      <c r="CE682">
        <v>3.3445756828930775</v>
      </c>
      <c r="CF682" s="25"/>
      <c r="CG682" s="25"/>
      <c r="CH682" s="25"/>
      <c r="CI682" s="25"/>
      <c r="CJ682" s="25"/>
      <c r="CK682" s="25"/>
      <c r="CL682" s="25"/>
      <c r="CM682" s="25"/>
      <c r="CN682" s="25"/>
      <c r="CO682" s="25"/>
      <c r="CP682" s="25">
        <v>0.88036224976167787</v>
      </c>
      <c r="CQ682" s="25">
        <v>0.19385128693994283</v>
      </c>
      <c r="CR682" s="25">
        <v>0.23582356907722454</v>
      </c>
      <c r="CS682" s="25">
        <v>8.3817638503497743E-2</v>
      </c>
      <c r="CT682" s="25">
        <v>5.0020502338419162E-2</v>
      </c>
      <c r="CU682" s="25">
        <v>13.459170966185996</v>
      </c>
      <c r="CV682" s="25">
        <v>5.9518341199696083</v>
      </c>
      <c r="CW682" s="25">
        <v>2.7291478096816979</v>
      </c>
      <c r="CX682" s="25">
        <v>78.617100251320849</v>
      </c>
      <c r="CY682" s="25">
        <v>14.733331682947089</v>
      </c>
    </row>
    <row r="683" spans="1:103">
      <c r="A683" t="s">
        <v>177</v>
      </c>
      <c r="B683" t="s">
        <v>1090</v>
      </c>
      <c r="C683" t="s">
        <v>166</v>
      </c>
      <c r="D683" t="s">
        <v>167</v>
      </c>
      <c r="E683" t="s">
        <v>959</v>
      </c>
      <c r="F683" t="s">
        <v>187</v>
      </c>
      <c r="G683" t="s">
        <v>250</v>
      </c>
      <c r="H683">
        <v>10.687810000000001</v>
      </c>
      <c r="I683">
        <v>8.6257699999999993</v>
      </c>
      <c r="J683">
        <v>773</v>
      </c>
      <c r="K683" t="s">
        <v>82</v>
      </c>
      <c r="L683" s="18">
        <v>1.1599999999999999</v>
      </c>
      <c r="M683" t="s">
        <v>340</v>
      </c>
      <c r="N683" t="s">
        <v>331</v>
      </c>
      <c r="O683">
        <v>13500</v>
      </c>
      <c r="R683">
        <v>600</v>
      </c>
      <c r="S683" t="s">
        <v>341</v>
      </c>
      <c r="T683">
        <v>700</v>
      </c>
      <c r="W683">
        <v>2015</v>
      </c>
      <c r="X683">
        <v>1</v>
      </c>
      <c r="Y683" s="19"/>
      <c r="Z683" s="24">
        <v>5.8</v>
      </c>
      <c r="AA683" s="32">
        <v>0.95579415244604804</v>
      </c>
      <c r="AB683" s="26">
        <v>3.7444706800039321E-2</v>
      </c>
      <c r="AC683" s="25">
        <v>2.0581199999999997</v>
      </c>
      <c r="AD683" s="27">
        <v>34.400000000000006</v>
      </c>
      <c r="AE683" s="27">
        <v>32</v>
      </c>
      <c r="AF683" s="27">
        <v>33.6</v>
      </c>
      <c r="AG683" s="25">
        <v>2.6251164690819948</v>
      </c>
      <c r="AH683" s="25">
        <v>0.7572218546701871</v>
      </c>
      <c r="AI683" s="25">
        <v>0.18353403999986895</v>
      </c>
      <c r="AJ683" s="28">
        <v>4.4341935029706708E-2</v>
      </c>
      <c r="AK683" s="25">
        <v>0</v>
      </c>
      <c r="AL683" s="25">
        <f t="shared" si="76"/>
        <v>3.6102142987817576</v>
      </c>
      <c r="AM683" s="29">
        <v>1.2712103269553665</v>
      </c>
      <c r="AN683" s="29">
        <v>2.5010139245640111</v>
      </c>
      <c r="AO683" s="30">
        <v>14.416610063028314</v>
      </c>
      <c r="AP683" s="30">
        <v>81.258959050860526</v>
      </c>
      <c r="AQ683" s="31">
        <v>1.4877886616187175</v>
      </c>
      <c r="AR683" s="28">
        <v>3.5548999999999997E-2</v>
      </c>
      <c r="AS683" s="28">
        <v>10.0802</v>
      </c>
      <c r="AT683" t="s">
        <v>157</v>
      </c>
      <c r="AU683">
        <v>3</v>
      </c>
      <c r="AV683" t="s">
        <v>399</v>
      </c>
      <c r="AW683" t="s">
        <v>992</v>
      </c>
      <c r="AX683" t="s">
        <v>1091</v>
      </c>
      <c r="AY683" s="19" t="s">
        <v>388</v>
      </c>
      <c r="AZ683" s="19" t="s">
        <v>388</v>
      </c>
      <c r="BA683" s="22">
        <v>42315</v>
      </c>
      <c r="BB683" t="s">
        <v>400</v>
      </c>
      <c r="BC683" s="15">
        <v>42195</v>
      </c>
      <c r="BD683" t="s">
        <v>161</v>
      </c>
      <c r="BE683">
        <v>57</v>
      </c>
      <c r="BF683">
        <v>4</v>
      </c>
      <c r="BG683">
        <v>3.76</v>
      </c>
      <c r="BH683">
        <v>0.16</v>
      </c>
      <c r="BI683">
        <v>0.16</v>
      </c>
      <c r="BJ683">
        <v>5.6000000000000001E-2</v>
      </c>
      <c r="BK683">
        <v>0.2</v>
      </c>
      <c r="BL683">
        <v>0</v>
      </c>
      <c r="BM683" s="86">
        <f t="shared" si="66"/>
        <v>21.875</v>
      </c>
      <c r="BN683">
        <v>0.152</v>
      </c>
      <c r="BO683">
        <v>13</v>
      </c>
      <c r="BP683">
        <f t="shared" si="70"/>
        <v>45.751633986928113</v>
      </c>
      <c r="BQ683">
        <f t="shared" si="65"/>
        <v>2005.333333333333</v>
      </c>
      <c r="BR683">
        <f t="shared" si="67"/>
        <v>4.5751633986928116E-2</v>
      </c>
      <c r="BS683">
        <f t="shared" si="67"/>
        <v>2.0053333333333332</v>
      </c>
      <c r="BT683">
        <f t="shared" si="68"/>
        <v>2.0510849673202611</v>
      </c>
      <c r="BU683">
        <v>2.9078564500484969</v>
      </c>
      <c r="BV683">
        <v>0.10929995609810639</v>
      </c>
      <c r="BW683">
        <v>2.5556519131181505</v>
      </c>
      <c r="BX683">
        <v>0.39017591547582514</v>
      </c>
      <c r="BY683">
        <v>0.2923168701092253</v>
      </c>
      <c r="BZ683">
        <v>0.17774638216455824</v>
      </c>
      <c r="CA683">
        <v>9.0312373515262294</v>
      </c>
      <c r="CB683">
        <v>252.88858337241814</v>
      </c>
      <c r="CC683">
        <v>77.401439521750575</v>
      </c>
      <c r="CD683">
        <v>23.166319933149282</v>
      </c>
      <c r="CE683">
        <v>3.7967458459053716</v>
      </c>
      <c r="CF683" s="25"/>
      <c r="CG683" s="25"/>
      <c r="CH683" s="25"/>
      <c r="CI683" s="25"/>
      <c r="CJ683" s="25"/>
      <c r="CK683" s="25"/>
      <c r="CL683" s="25"/>
      <c r="CM683" s="25"/>
      <c r="CN683" s="25"/>
      <c r="CO683" s="25"/>
      <c r="CP683" s="25">
        <v>1.0774907749077491</v>
      </c>
      <c r="CQ683" s="25">
        <v>0.196909594095941</v>
      </c>
      <c r="CR683" s="25">
        <v>0.38168380388392209</v>
      </c>
      <c r="CS683" s="25">
        <v>0.17047621362285545</v>
      </c>
      <c r="CT683" s="25">
        <v>4.3099569292422417E-2</v>
      </c>
      <c r="CU683" s="25">
        <v>20.129858531571823</v>
      </c>
      <c r="CV683" s="25">
        <v>9.9866131114976024</v>
      </c>
      <c r="CW683" s="25">
        <v>2.7011360286439094</v>
      </c>
      <c r="CX683" s="25">
        <v>62.118807488630466</v>
      </c>
      <c r="CY683" s="25">
        <v>13.69944347652542</v>
      </c>
    </row>
    <row r="684" spans="1:103">
      <c r="A684" t="s">
        <v>177</v>
      </c>
      <c r="B684" t="s">
        <v>1090</v>
      </c>
      <c r="C684" t="s">
        <v>166</v>
      </c>
      <c r="D684" t="s">
        <v>167</v>
      </c>
      <c r="E684" t="s">
        <v>959</v>
      </c>
      <c r="F684" t="s">
        <v>187</v>
      </c>
      <c r="G684" t="s">
        <v>250</v>
      </c>
      <c r="H684">
        <v>10.687810000000001</v>
      </c>
      <c r="I684">
        <v>8.6257699999999993</v>
      </c>
      <c r="J684">
        <v>773</v>
      </c>
      <c r="K684" t="s">
        <v>82</v>
      </c>
      <c r="L684" s="18">
        <v>1.1599999999999999</v>
      </c>
      <c r="M684" t="s">
        <v>340</v>
      </c>
      <c r="N684" t="s">
        <v>331</v>
      </c>
      <c r="O684">
        <v>13500</v>
      </c>
      <c r="R684">
        <v>600</v>
      </c>
      <c r="S684" t="s">
        <v>341</v>
      </c>
      <c r="T684">
        <v>700</v>
      </c>
      <c r="W684">
        <v>2015</v>
      </c>
      <c r="X684">
        <v>1</v>
      </c>
      <c r="Y684" s="19"/>
      <c r="Z684" s="24">
        <v>5.8</v>
      </c>
      <c r="AA684" s="32">
        <v>0.95579415244604804</v>
      </c>
      <c r="AB684" s="26">
        <v>3.7444706800039321E-2</v>
      </c>
      <c r="AC684" s="25">
        <v>2.0581199999999997</v>
      </c>
      <c r="AD684" s="27">
        <v>34.400000000000006</v>
      </c>
      <c r="AE684" s="27">
        <v>32</v>
      </c>
      <c r="AF684" s="27">
        <v>33.6</v>
      </c>
      <c r="AG684" s="25">
        <v>2.6251164690819948</v>
      </c>
      <c r="AH684" s="25">
        <v>0.7572218546701871</v>
      </c>
      <c r="AI684" s="25">
        <v>0.18353403999986895</v>
      </c>
      <c r="AJ684" s="28">
        <v>4.4341935029706708E-2</v>
      </c>
      <c r="AK684" s="25">
        <v>0</v>
      </c>
      <c r="AL684" s="25">
        <f t="shared" si="76"/>
        <v>3.6102142987817576</v>
      </c>
      <c r="AM684" s="29">
        <v>1.2712103269553665</v>
      </c>
      <c r="AN684" s="29">
        <v>2.5010139245640111</v>
      </c>
      <c r="AO684" s="30">
        <v>14.416610063028314</v>
      </c>
      <c r="AP684" s="30">
        <v>81.258959050860526</v>
      </c>
      <c r="AQ684" s="31">
        <v>1.4877886616187175</v>
      </c>
      <c r="AR684" s="28">
        <v>3.5548999999999997E-2</v>
      </c>
      <c r="AS684" s="28">
        <v>10.0802</v>
      </c>
      <c r="AT684" t="s">
        <v>158</v>
      </c>
      <c r="AU684">
        <v>4</v>
      </c>
      <c r="AV684" t="s">
        <v>399</v>
      </c>
      <c r="AW684" t="s">
        <v>992</v>
      </c>
      <c r="AX684" t="s">
        <v>1091</v>
      </c>
      <c r="AY684" s="19" t="s">
        <v>388</v>
      </c>
      <c r="AZ684" s="19" t="s">
        <v>388</v>
      </c>
      <c r="BA684" s="22">
        <v>42315</v>
      </c>
      <c r="BB684" t="s">
        <v>400</v>
      </c>
      <c r="BC684" s="15">
        <v>42195</v>
      </c>
      <c r="BD684" t="s">
        <v>161</v>
      </c>
      <c r="BE684">
        <v>48</v>
      </c>
      <c r="BF684">
        <v>41</v>
      </c>
      <c r="BG684">
        <v>13.54</v>
      </c>
      <c r="BH684">
        <v>5.3</v>
      </c>
      <c r="BI684">
        <v>0.88</v>
      </c>
      <c r="BJ684">
        <v>0.312</v>
      </c>
      <c r="BK684">
        <v>9.0999999999999998E-2</v>
      </c>
      <c r="BL684">
        <v>9.9</v>
      </c>
      <c r="BM684" s="86">
        <f t="shared" si="66"/>
        <v>77.41935483870968</v>
      </c>
      <c r="BN684">
        <v>0.21199999999999999</v>
      </c>
      <c r="BO684">
        <v>17.7</v>
      </c>
      <c r="BP684">
        <f t="shared" si="70"/>
        <v>4832.6881720430083</v>
      </c>
      <c r="BQ684">
        <f t="shared" si="65"/>
        <v>7221.3333333333321</v>
      </c>
      <c r="BR684">
        <f t="shared" si="67"/>
        <v>4.8326881720430084</v>
      </c>
      <c r="BS684">
        <f t="shared" si="67"/>
        <v>7.221333333333332</v>
      </c>
      <c r="BT684">
        <f t="shared" si="68"/>
        <v>12.05402150537634</v>
      </c>
      <c r="CF684" s="25"/>
      <c r="CG684" s="25"/>
      <c r="CH684" s="25"/>
      <c r="CI684" s="25"/>
      <c r="CJ684" s="25"/>
      <c r="CK684" s="25"/>
      <c r="CL684" s="25"/>
      <c r="CM684" s="25"/>
      <c r="CN684" s="25"/>
      <c r="CO684" s="25"/>
      <c r="CP684" s="25">
        <v>1.3434823977164607</v>
      </c>
      <c r="CQ684" s="25">
        <v>0.24966698382492869</v>
      </c>
      <c r="CR684" s="25">
        <v>0.2729579745623959</v>
      </c>
      <c r="CS684" s="25">
        <v>8.3119842296563634E-2</v>
      </c>
      <c r="CT684" s="25">
        <v>4.5733973086977263E-2</v>
      </c>
      <c r="CU684" s="25">
        <v>7.4592244118748878</v>
      </c>
      <c r="CV684" s="25">
        <v>14.106227422719307</v>
      </c>
      <c r="CW684" s="25">
        <v>0.78066501610946726</v>
      </c>
      <c r="CX684" s="25">
        <v>70.102420389008017</v>
      </c>
      <c r="CY684" s="25">
        <v>10.202575234645449</v>
      </c>
    </row>
    <row r="685" spans="1:103">
      <c r="A685" t="s">
        <v>177</v>
      </c>
      <c r="B685" t="s">
        <v>1090</v>
      </c>
      <c r="C685" t="s">
        <v>166</v>
      </c>
      <c r="D685" t="s">
        <v>167</v>
      </c>
      <c r="E685" t="s">
        <v>959</v>
      </c>
      <c r="F685" t="s">
        <v>187</v>
      </c>
      <c r="G685" t="s">
        <v>250</v>
      </c>
      <c r="H685">
        <v>10.687810000000001</v>
      </c>
      <c r="I685">
        <v>8.6257699999999993</v>
      </c>
      <c r="J685">
        <v>773</v>
      </c>
      <c r="K685" t="s">
        <v>82</v>
      </c>
      <c r="L685" s="18">
        <v>1.1599999999999999</v>
      </c>
      <c r="M685" t="s">
        <v>340</v>
      </c>
      <c r="N685" t="s">
        <v>331</v>
      </c>
      <c r="O685">
        <v>13500</v>
      </c>
      <c r="R685">
        <v>600</v>
      </c>
      <c r="S685" t="s">
        <v>341</v>
      </c>
      <c r="T685">
        <v>700</v>
      </c>
      <c r="W685">
        <v>2015</v>
      </c>
      <c r="X685">
        <v>1</v>
      </c>
      <c r="Y685" s="19"/>
      <c r="Z685" s="24">
        <v>5.8</v>
      </c>
      <c r="AA685" s="32">
        <v>0.95579415244604804</v>
      </c>
      <c r="AB685" s="26">
        <v>3.7444706800039321E-2</v>
      </c>
      <c r="AC685" s="25">
        <v>2.0581199999999997</v>
      </c>
      <c r="AD685" s="27">
        <v>34.400000000000006</v>
      </c>
      <c r="AE685" s="27">
        <v>32</v>
      </c>
      <c r="AF685" s="27">
        <v>33.6</v>
      </c>
      <c r="AG685" s="25">
        <v>2.6251164690819948</v>
      </c>
      <c r="AH685" s="25">
        <v>0.7572218546701871</v>
      </c>
      <c r="AI685" s="25">
        <v>0.18353403999986895</v>
      </c>
      <c r="AJ685" s="28">
        <v>4.4341935029706708E-2</v>
      </c>
      <c r="AK685" s="25">
        <v>0</v>
      </c>
      <c r="AL685" s="25">
        <f t="shared" si="76"/>
        <v>3.6102142987817576</v>
      </c>
      <c r="AM685" s="29">
        <v>1.2712103269553665</v>
      </c>
      <c r="AN685" s="29">
        <v>2.5010139245640111</v>
      </c>
      <c r="AO685" s="30">
        <v>14.416610063028314</v>
      </c>
      <c r="AP685" s="30">
        <v>81.258959050860526</v>
      </c>
      <c r="AQ685" s="31">
        <v>1.4877886616187175</v>
      </c>
      <c r="AR685" s="28">
        <v>3.5548999999999997E-2</v>
      </c>
      <c r="AS685" s="28">
        <v>10.0802</v>
      </c>
      <c r="AT685" t="s">
        <v>159</v>
      </c>
      <c r="AU685">
        <v>5</v>
      </c>
      <c r="AV685" t="s">
        <v>399</v>
      </c>
      <c r="AW685" t="s">
        <v>992</v>
      </c>
      <c r="AX685" t="s">
        <v>1091</v>
      </c>
      <c r="AY685" s="19" t="s">
        <v>388</v>
      </c>
      <c r="AZ685" s="19" t="s">
        <v>388</v>
      </c>
      <c r="BA685" s="22">
        <v>42315</v>
      </c>
      <c r="BB685" t="s">
        <v>400</v>
      </c>
      <c r="BC685" s="15">
        <v>42195</v>
      </c>
      <c r="BD685" t="s">
        <v>161</v>
      </c>
      <c r="BE685">
        <v>61</v>
      </c>
      <c r="BF685">
        <v>53</v>
      </c>
      <c r="BG685">
        <v>18.02</v>
      </c>
      <c r="BH685">
        <v>5.72</v>
      </c>
      <c r="BI685">
        <v>0.74</v>
      </c>
      <c r="BJ685">
        <v>0.36799999999999999</v>
      </c>
      <c r="BK685">
        <v>8.6999999999999994E-2</v>
      </c>
      <c r="BL685">
        <v>8.9</v>
      </c>
      <c r="BM685" s="86">
        <f t="shared" si="66"/>
        <v>80.879120879120876</v>
      </c>
      <c r="BN685">
        <v>0.20300000000000001</v>
      </c>
      <c r="BO685">
        <v>18.3</v>
      </c>
      <c r="BP685">
        <f t="shared" si="70"/>
        <v>5509.2108309990663</v>
      </c>
      <c r="BQ685">
        <f t="shared" si="65"/>
        <v>9610.6666666666661</v>
      </c>
      <c r="BR685">
        <f t="shared" si="67"/>
        <v>5.5092108309990664</v>
      </c>
      <c r="BS685">
        <f t="shared" si="67"/>
        <v>9.6106666666666669</v>
      </c>
      <c r="BT685">
        <f t="shared" si="68"/>
        <v>15.119877497665733</v>
      </c>
      <c r="BU685">
        <v>2.787317073170732</v>
      </c>
      <c r="BV685">
        <v>0.26303404794170798</v>
      </c>
      <c r="BW685">
        <v>2.1746436223814438</v>
      </c>
      <c r="BX685">
        <v>0.53290625078953757</v>
      </c>
      <c r="BY685">
        <v>0.33203636372310441</v>
      </c>
      <c r="BZ685">
        <v>0.14305765439795745</v>
      </c>
      <c r="CA685">
        <v>8.960572134775056</v>
      </c>
      <c r="CB685">
        <v>127.06948093434001</v>
      </c>
      <c r="CC685">
        <v>64.430107626492415</v>
      </c>
      <c r="CD685">
        <v>9.0142836716756438</v>
      </c>
      <c r="CE685">
        <v>3.7414346726865118</v>
      </c>
      <c r="CF685" s="25">
        <v>0.81308411214953269</v>
      </c>
      <c r="CG685" s="25">
        <v>6.0280373831775702E-2</v>
      </c>
      <c r="CH685" s="25">
        <v>3.1241302157337385</v>
      </c>
      <c r="CI685" s="25">
        <v>0.24170829679993502</v>
      </c>
      <c r="CJ685" s="25">
        <v>0.1034195128503142</v>
      </c>
      <c r="CK685" s="25">
        <v>24.789834766242475</v>
      </c>
      <c r="CL685" s="25">
        <v>33.207364282973998</v>
      </c>
      <c r="CM685" s="25">
        <v>1.9876869779951478</v>
      </c>
      <c r="CN685" s="25">
        <v>46.73990080976278</v>
      </c>
      <c r="CO685" s="25">
        <v>18.067672360932871</v>
      </c>
      <c r="CP685" s="25">
        <v>1.2038924930491197</v>
      </c>
      <c r="CQ685" s="25">
        <v>0.2370250231696015</v>
      </c>
      <c r="CR685" s="25">
        <v>0.28357630295557185</v>
      </c>
      <c r="CS685" s="25">
        <v>0.17014357710846939</v>
      </c>
      <c r="CT685" s="25">
        <v>3.6770307117906333E-2</v>
      </c>
      <c r="CU685" s="25">
        <v>11.611611710714882</v>
      </c>
      <c r="CV685" s="25">
        <v>14.051178730337964</v>
      </c>
      <c r="CW685" s="25">
        <v>0.77761851848562547</v>
      </c>
      <c r="CX685" s="25">
        <v>101.1364020996875</v>
      </c>
      <c r="CY685" s="25">
        <v>11.038174895452634</v>
      </c>
    </row>
    <row r="686" spans="1:103">
      <c r="A686" t="s">
        <v>177</v>
      </c>
      <c r="B686" t="s">
        <v>1090</v>
      </c>
      <c r="C686" t="s">
        <v>166</v>
      </c>
      <c r="D686" t="s">
        <v>167</v>
      </c>
      <c r="E686" t="s">
        <v>959</v>
      </c>
      <c r="F686" t="s">
        <v>187</v>
      </c>
      <c r="G686" t="s">
        <v>250</v>
      </c>
      <c r="H686">
        <v>10.687810000000001</v>
      </c>
      <c r="I686">
        <v>8.6257699999999993</v>
      </c>
      <c r="J686">
        <v>773</v>
      </c>
      <c r="K686" t="s">
        <v>82</v>
      </c>
      <c r="L686" s="18">
        <v>1.1599999999999999</v>
      </c>
      <c r="M686" t="s">
        <v>340</v>
      </c>
      <c r="N686" t="s">
        <v>331</v>
      </c>
      <c r="O686">
        <v>13500</v>
      </c>
      <c r="R686">
        <v>600</v>
      </c>
      <c r="S686" t="s">
        <v>341</v>
      </c>
      <c r="T686">
        <v>700</v>
      </c>
      <c r="W686">
        <v>2015</v>
      </c>
      <c r="X686">
        <v>1</v>
      </c>
      <c r="Y686" s="19"/>
      <c r="Z686" s="24">
        <v>5.8</v>
      </c>
      <c r="AA686" s="32">
        <v>0.95579415244604804</v>
      </c>
      <c r="AB686" s="26">
        <v>3.7444706800039321E-2</v>
      </c>
      <c r="AC686" s="25">
        <v>2.0581199999999997</v>
      </c>
      <c r="AD686" s="27">
        <v>34.400000000000006</v>
      </c>
      <c r="AE686" s="27">
        <v>32</v>
      </c>
      <c r="AF686" s="27">
        <v>33.6</v>
      </c>
      <c r="AG686" s="25">
        <v>2.6251164690819948</v>
      </c>
      <c r="AH686" s="25">
        <v>0.7572218546701871</v>
      </c>
      <c r="AI686" s="25">
        <v>0.18353403999986895</v>
      </c>
      <c r="AJ686" s="28">
        <v>4.4341935029706708E-2</v>
      </c>
      <c r="AK686" s="25">
        <v>0</v>
      </c>
      <c r="AL686" s="25">
        <f t="shared" si="76"/>
        <v>3.6102142987817576</v>
      </c>
      <c r="AM686" s="29">
        <v>1.2712103269553665</v>
      </c>
      <c r="AN686" s="29">
        <v>2.5010139245640111</v>
      </c>
      <c r="AO686" s="30">
        <v>14.416610063028314</v>
      </c>
      <c r="AP686" s="30">
        <v>81.258959050860526</v>
      </c>
      <c r="AQ686" s="31">
        <v>1.4877886616187175</v>
      </c>
      <c r="AR686" s="28">
        <v>3.5548999999999997E-2</v>
      </c>
      <c r="AS686" s="28">
        <v>10.0802</v>
      </c>
      <c r="AT686" t="s">
        <v>160</v>
      </c>
      <c r="AU686">
        <v>6</v>
      </c>
      <c r="AV686" t="s">
        <v>399</v>
      </c>
      <c r="AW686" t="s">
        <v>992</v>
      </c>
      <c r="AX686" t="s">
        <v>1091</v>
      </c>
      <c r="AY686" s="19" t="s">
        <v>388</v>
      </c>
      <c r="AZ686" s="19" t="s">
        <v>388</v>
      </c>
      <c r="BA686" s="22">
        <v>42315</v>
      </c>
      <c r="BB686" t="s">
        <v>400</v>
      </c>
      <c r="BC686" s="15">
        <v>42195</v>
      </c>
      <c r="BD686" t="s">
        <v>161</v>
      </c>
      <c r="BE686">
        <v>43</v>
      </c>
      <c r="BF686">
        <v>39</v>
      </c>
      <c r="BG686">
        <v>13.7</v>
      </c>
      <c r="BH686">
        <v>6.46</v>
      </c>
      <c r="BI686">
        <v>1.46</v>
      </c>
      <c r="BJ686">
        <v>0.56000000000000005</v>
      </c>
      <c r="BK686">
        <v>0.10299999999999999</v>
      </c>
      <c r="BL686">
        <v>8.1999999999999993</v>
      </c>
      <c r="BM686" s="86">
        <f t="shared" si="66"/>
        <v>84.464555052790345</v>
      </c>
      <c r="BN686">
        <v>0.28199999999999997</v>
      </c>
      <c r="BO686">
        <v>21.1</v>
      </c>
      <c r="BP686">
        <f t="shared" si="70"/>
        <v>6547.6923076923076</v>
      </c>
      <c r="BQ686">
        <f t="shared" si="65"/>
        <v>7306.6666666666661</v>
      </c>
      <c r="BR686">
        <f t="shared" si="67"/>
        <v>6.5476923076923077</v>
      </c>
      <c r="BS686">
        <f t="shared" si="67"/>
        <v>7.3066666666666658</v>
      </c>
      <c r="BT686">
        <f t="shared" si="68"/>
        <v>13.854358974358973</v>
      </c>
      <c r="BU686">
        <v>2.8262135922330103</v>
      </c>
      <c r="BV686">
        <v>0.2301002972123157</v>
      </c>
      <c r="BW686">
        <v>2.2935847196035537</v>
      </c>
      <c r="BX686">
        <v>0.44079471476469428</v>
      </c>
      <c r="BY686">
        <v>0.29916959369346485</v>
      </c>
      <c r="BZ686">
        <v>0.17602837429838203</v>
      </c>
      <c r="CA686">
        <v>8.439709849394653</v>
      </c>
      <c r="CB686">
        <v>95.768010477814329</v>
      </c>
      <c r="CC686">
        <v>60.480093002930602</v>
      </c>
      <c r="CD686">
        <v>21.09918179523698</v>
      </c>
      <c r="CE686">
        <v>26.550690321294738</v>
      </c>
      <c r="CF686" s="25"/>
      <c r="CG686" s="25"/>
      <c r="CH686" s="25"/>
      <c r="CI686" s="25"/>
      <c r="CJ686" s="25"/>
      <c r="CK686" s="25"/>
      <c r="CL686" s="25"/>
      <c r="CM686" s="25"/>
      <c r="CN686" s="25"/>
      <c r="CO686" s="25"/>
      <c r="CP686" s="25"/>
      <c r="CQ686" s="25"/>
      <c r="CR686" s="25"/>
      <c r="CS686" s="25"/>
      <c r="CT686" s="25"/>
      <c r="CU686" s="25"/>
      <c r="CV686" s="25"/>
      <c r="CW686" s="25"/>
      <c r="CX686" s="25"/>
      <c r="CY686" s="25"/>
    </row>
    <row r="687" spans="1:103">
      <c r="A687" t="s">
        <v>177</v>
      </c>
      <c r="B687" t="s">
        <v>1090</v>
      </c>
      <c r="C687" t="s">
        <v>166</v>
      </c>
      <c r="D687" t="s">
        <v>167</v>
      </c>
      <c r="E687" t="s">
        <v>959</v>
      </c>
      <c r="F687" t="s">
        <v>187</v>
      </c>
      <c r="G687" t="s">
        <v>251</v>
      </c>
      <c r="H687">
        <v>10.6759</v>
      </c>
      <c r="I687">
        <v>8.6329899999999995</v>
      </c>
      <c r="J687">
        <v>752</v>
      </c>
      <c r="K687" t="s">
        <v>83</v>
      </c>
      <c r="L687" s="18">
        <v>1.1000000000000001</v>
      </c>
      <c r="M687" t="s">
        <v>342</v>
      </c>
      <c r="N687" t="s">
        <v>336</v>
      </c>
      <c r="O687">
        <v>7000</v>
      </c>
      <c r="R687">
        <v>1700</v>
      </c>
      <c r="S687" t="s">
        <v>329</v>
      </c>
      <c r="T687">
        <v>700</v>
      </c>
      <c r="W687">
        <v>2015</v>
      </c>
      <c r="X687">
        <v>1</v>
      </c>
      <c r="Y687" s="19" t="s">
        <v>388</v>
      </c>
      <c r="Z687" s="24">
        <v>6.2</v>
      </c>
      <c r="AA687" s="25">
        <v>0.94004571150801319</v>
      </c>
      <c r="AB687" s="26">
        <v>7.2277826803960388E-2</v>
      </c>
      <c r="AC687" s="25">
        <v>3.9011400000000003</v>
      </c>
      <c r="AD687" s="27">
        <v>44.8</v>
      </c>
      <c r="AE687" s="27">
        <v>24.800000000000011</v>
      </c>
      <c r="AF687" s="27">
        <v>30.4</v>
      </c>
      <c r="AG687" s="25">
        <v>3.2769077343294368</v>
      </c>
      <c r="AH687" s="25">
        <v>1.0752691898375795</v>
      </c>
      <c r="AI687" s="25">
        <v>0.16362603292453734</v>
      </c>
      <c r="AJ687" s="28">
        <v>7.3129414063783649E-2</v>
      </c>
      <c r="AK687" s="25">
        <v>0</v>
      </c>
      <c r="AL687" s="25">
        <f t="shared" si="52"/>
        <v>4.5889323711553383</v>
      </c>
      <c r="AM687" s="29">
        <v>30.13226038008257</v>
      </c>
      <c r="AN687" s="29">
        <v>2.5010139245640111</v>
      </c>
      <c r="AO687" s="30">
        <v>25.961461117618423</v>
      </c>
      <c r="AP687" s="30">
        <v>91.39352868671601</v>
      </c>
      <c r="AQ687" s="31">
        <v>1.69005176711745</v>
      </c>
      <c r="AR687" s="28">
        <v>9.1744000000000006E-2</v>
      </c>
      <c r="AS687" s="28">
        <v>6.3592599999999999</v>
      </c>
      <c r="AT687" t="s">
        <v>155</v>
      </c>
      <c r="AU687">
        <v>1</v>
      </c>
      <c r="AV687" t="s">
        <v>399</v>
      </c>
      <c r="AW687" t="s">
        <v>992</v>
      </c>
      <c r="AX687" t="s">
        <v>1091</v>
      </c>
      <c r="AY687" s="19" t="s">
        <v>388</v>
      </c>
      <c r="AZ687" s="19" t="s">
        <v>388</v>
      </c>
      <c r="BA687" s="22">
        <v>42315</v>
      </c>
      <c r="BB687" t="s">
        <v>400</v>
      </c>
      <c r="BC687" s="15">
        <v>42195</v>
      </c>
      <c r="BD687" t="s">
        <v>161</v>
      </c>
      <c r="BE687">
        <v>60</v>
      </c>
      <c r="BF687">
        <v>26</v>
      </c>
      <c r="BG687">
        <v>9.86</v>
      </c>
      <c r="BH687">
        <v>2.88</v>
      </c>
      <c r="BI687">
        <v>0.57999999999999996</v>
      </c>
      <c r="BJ687">
        <v>0.30099999999999999</v>
      </c>
      <c r="BK687">
        <v>0.08</v>
      </c>
      <c r="BL687">
        <v>7.8</v>
      </c>
      <c r="BM687" s="86">
        <f t="shared" si="66"/>
        <v>79.00262467191601</v>
      </c>
      <c r="BN687">
        <v>0.17499999999999999</v>
      </c>
      <c r="BO687">
        <v>18.3</v>
      </c>
      <c r="BP687">
        <f t="shared" si="70"/>
        <v>2742.2275744943645</v>
      </c>
      <c r="BQ687">
        <f t="shared" si="65"/>
        <v>5258.6666666666661</v>
      </c>
      <c r="BR687">
        <f t="shared" si="67"/>
        <v>2.7422275744943643</v>
      </c>
      <c r="BS687">
        <f t="shared" si="67"/>
        <v>5.2586666666666657</v>
      </c>
      <c r="BT687">
        <f t="shared" si="68"/>
        <v>8.0008942411610295</v>
      </c>
      <c r="BU687">
        <v>1.0541825095057034</v>
      </c>
      <c r="BV687">
        <v>0.13304002678923169</v>
      </c>
      <c r="BW687">
        <v>2.2852382277653192</v>
      </c>
      <c r="BX687">
        <v>0.2218272519765882</v>
      </c>
      <c r="BY687">
        <v>0.14155482713189613</v>
      </c>
      <c r="BZ687">
        <v>0.10519365089891089</v>
      </c>
      <c r="CA687">
        <v>3.5060332931736409</v>
      </c>
      <c r="CB687">
        <v>109.52509453866044</v>
      </c>
      <c r="CC687">
        <v>31.063047831925232</v>
      </c>
      <c r="CD687">
        <v>16.294051641700509</v>
      </c>
      <c r="CE687">
        <v>4.1432598883828247</v>
      </c>
      <c r="CF687" s="25">
        <v>0.71333333333333349</v>
      </c>
      <c r="CG687" s="25">
        <v>8.376190476190476E-2</v>
      </c>
      <c r="CH687" s="25">
        <v>2.9230119936221159</v>
      </c>
      <c r="CI687" s="25">
        <v>0.25548253924669623</v>
      </c>
      <c r="CJ687" s="25">
        <v>0.12870379389968226</v>
      </c>
      <c r="CK687" s="25">
        <v>70.13405422141372</v>
      </c>
      <c r="CL687" s="25">
        <v>21.567523865223187</v>
      </c>
      <c r="CM687" s="25">
        <v>1.9587260215406288</v>
      </c>
      <c r="CN687" s="25">
        <v>91.165828264179055</v>
      </c>
      <c r="CO687" s="25">
        <v>37.681707364827673</v>
      </c>
      <c r="CP687" s="25">
        <v>1.342355175688509</v>
      </c>
      <c r="CQ687" s="25">
        <v>0.24050332383665721</v>
      </c>
      <c r="CR687" s="25">
        <v>0.23730521654393108</v>
      </c>
      <c r="CS687" s="25">
        <v>8.2957340161086482E-2</v>
      </c>
      <c r="CT687" s="25">
        <v>4.564456160489129E-2</v>
      </c>
      <c r="CU687" s="25">
        <v>7.4446413729464904</v>
      </c>
      <c r="CV687" s="25">
        <v>5.8907449134596561</v>
      </c>
      <c r="CW687" s="25">
        <v>0.77913878929400393</v>
      </c>
      <c r="CX687" s="25">
        <v>62.118807488630466</v>
      </c>
      <c r="CY687" s="25">
        <v>11.938266027285451</v>
      </c>
    </row>
    <row r="688" spans="1:103">
      <c r="A688" t="s">
        <v>177</v>
      </c>
      <c r="B688" t="s">
        <v>1090</v>
      </c>
      <c r="C688" t="s">
        <v>166</v>
      </c>
      <c r="D688" t="s">
        <v>167</v>
      </c>
      <c r="E688" t="s">
        <v>959</v>
      </c>
      <c r="F688" t="s">
        <v>187</v>
      </c>
      <c r="G688" t="s">
        <v>251</v>
      </c>
      <c r="H688">
        <v>10.6759</v>
      </c>
      <c r="I688">
        <v>8.6329899999999995</v>
      </c>
      <c r="J688">
        <v>752</v>
      </c>
      <c r="K688" t="s">
        <v>83</v>
      </c>
      <c r="L688" s="18">
        <v>1.1000000000000001</v>
      </c>
      <c r="M688" t="s">
        <v>342</v>
      </c>
      <c r="N688" t="s">
        <v>336</v>
      </c>
      <c r="O688">
        <v>7000</v>
      </c>
      <c r="R688">
        <v>1700</v>
      </c>
      <c r="S688" t="s">
        <v>329</v>
      </c>
      <c r="T688">
        <v>700</v>
      </c>
      <c r="W688">
        <v>2015</v>
      </c>
      <c r="X688">
        <v>1</v>
      </c>
      <c r="Y688" s="19"/>
      <c r="Z688" s="24">
        <v>6.2</v>
      </c>
      <c r="AA688" s="25">
        <v>0.94004571150801319</v>
      </c>
      <c r="AB688" s="26">
        <v>7.2277826803960388E-2</v>
      </c>
      <c r="AC688" s="25">
        <v>3.9011400000000003</v>
      </c>
      <c r="AD688" s="27">
        <v>44.8</v>
      </c>
      <c r="AE688" s="27">
        <v>24.800000000000011</v>
      </c>
      <c r="AF688" s="27">
        <v>30.4</v>
      </c>
      <c r="AG688" s="25">
        <v>3.2769077343294368</v>
      </c>
      <c r="AH688" s="25">
        <v>1.0752691898375795</v>
      </c>
      <c r="AI688" s="25">
        <v>0.16362603292453734</v>
      </c>
      <c r="AJ688" s="28">
        <v>7.3129414063783649E-2</v>
      </c>
      <c r="AK688" s="25">
        <v>0</v>
      </c>
      <c r="AL688" s="25">
        <f t="shared" ref="AL688:AL692" si="77">SUM(AG688:AK688)</f>
        <v>4.5889323711553383</v>
      </c>
      <c r="AM688" s="29">
        <v>30.13226038008257</v>
      </c>
      <c r="AN688" s="29">
        <v>2.5010139245640111</v>
      </c>
      <c r="AO688" s="30">
        <v>25.961461117618423</v>
      </c>
      <c r="AP688" s="30">
        <v>91.39352868671601</v>
      </c>
      <c r="AQ688" s="31">
        <v>1.69005176711745</v>
      </c>
      <c r="AR688" s="28">
        <v>9.1744000000000006E-2</v>
      </c>
      <c r="AS688" s="28">
        <v>6.3592599999999999</v>
      </c>
      <c r="AT688" t="s">
        <v>156</v>
      </c>
      <c r="AU688">
        <v>2</v>
      </c>
      <c r="AV688" t="s">
        <v>399</v>
      </c>
      <c r="AW688" t="s">
        <v>992</v>
      </c>
      <c r="AX688" t="s">
        <v>1091</v>
      </c>
      <c r="AY688" s="19" t="s">
        <v>388</v>
      </c>
      <c r="AZ688" s="19" t="s">
        <v>388</v>
      </c>
      <c r="BA688" s="22">
        <v>42315</v>
      </c>
      <c r="BB688" t="s">
        <v>400</v>
      </c>
      <c r="BC688" s="15">
        <v>42195</v>
      </c>
      <c r="BD688" t="s">
        <v>161</v>
      </c>
      <c r="BE688">
        <v>60</v>
      </c>
      <c r="BF688">
        <v>42</v>
      </c>
      <c r="BG688">
        <v>11.32</v>
      </c>
      <c r="BH688">
        <v>4.2</v>
      </c>
      <c r="BI688">
        <v>0.66</v>
      </c>
      <c r="BJ688">
        <v>0.373</v>
      </c>
      <c r="BK688">
        <v>0.06</v>
      </c>
      <c r="BL688">
        <v>10.8</v>
      </c>
      <c r="BM688" s="86">
        <f t="shared" si="66"/>
        <v>86.14318706697459</v>
      </c>
      <c r="BN688">
        <v>0.23799999999999999</v>
      </c>
      <c r="BO688">
        <v>21.6</v>
      </c>
      <c r="BP688">
        <f t="shared" si="70"/>
        <v>4218.6514513426619</v>
      </c>
      <c r="BQ688">
        <f t="shared" si="65"/>
        <v>6037.333333333333</v>
      </c>
      <c r="BR688">
        <f t="shared" si="67"/>
        <v>4.2186514513426623</v>
      </c>
      <c r="BS688">
        <f t="shared" si="67"/>
        <v>6.0373333333333328</v>
      </c>
      <c r="BT688">
        <f t="shared" si="68"/>
        <v>10.255984784675995</v>
      </c>
      <c r="BU688">
        <v>1.7521448999046714</v>
      </c>
      <c r="BV688">
        <v>0.16858862777911268</v>
      </c>
      <c r="BW688">
        <v>2.4760325512017354</v>
      </c>
      <c r="BX688">
        <v>0.35324188346855373</v>
      </c>
      <c r="BY688">
        <v>0.16713827787220134</v>
      </c>
      <c r="BZ688">
        <v>0.12762904539183872</v>
      </c>
      <c r="CA688">
        <v>5.1208100164871331</v>
      </c>
      <c r="CB688">
        <v>116.98270639051739</v>
      </c>
      <c r="CC688">
        <v>23.263749613909741</v>
      </c>
      <c r="CD688">
        <v>9.5385548162511764</v>
      </c>
      <c r="CE688">
        <v>4.2811627766502163</v>
      </c>
      <c r="CF688" s="25">
        <v>0.54813084112149535</v>
      </c>
      <c r="CG688" s="25">
        <v>0.10158878504672898</v>
      </c>
      <c r="CH688" s="25">
        <v>2.5905353643902362</v>
      </c>
      <c r="CI688" s="25">
        <v>0.27108151683621617</v>
      </c>
      <c r="CJ688" s="25">
        <v>0.15294072322842367</v>
      </c>
      <c r="CK688" s="25">
        <v>26.886103900843501</v>
      </c>
      <c r="CL688" s="25">
        <v>43.649102588599412</v>
      </c>
      <c r="CM688" s="25">
        <v>1.9464367173514261</v>
      </c>
      <c r="CN688" s="25">
        <v>90.593841889934694</v>
      </c>
      <c r="CO688" s="25">
        <v>17.692715839928955</v>
      </c>
      <c r="CP688" s="25">
        <v>1.076320939334638</v>
      </c>
      <c r="CQ688" s="25">
        <v>0.25063600782778872</v>
      </c>
      <c r="CR688" s="25">
        <v>0.25757117715019578</v>
      </c>
      <c r="CS688" s="25">
        <v>8.3201332338030856E-2</v>
      </c>
      <c r="CT688" s="25">
        <v>4.5778810315493912E-2</v>
      </c>
      <c r="CU688" s="25">
        <v>9.9830719914151249</v>
      </c>
      <c r="CV688" s="25">
        <v>18.220285297129724</v>
      </c>
      <c r="CW688" s="25">
        <v>0.7814303739683981</v>
      </c>
      <c r="CX688" s="25">
        <v>188.00532772454508</v>
      </c>
      <c r="CY688" s="25">
        <v>11.09228359592054</v>
      </c>
    </row>
    <row r="689" spans="1:103">
      <c r="A689" t="s">
        <v>177</v>
      </c>
      <c r="B689" t="s">
        <v>1090</v>
      </c>
      <c r="C689" t="s">
        <v>166</v>
      </c>
      <c r="D689" t="s">
        <v>167</v>
      </c>
      <c r="E689" t="s">
        <v>959</v>
      </c>
      <c r="F689" t="s">
        <v>187</v>
      </c>
      <c r="G689" t="s">
        <v>251</v>
      </c>
      <c r="H689">
        <v>10.6759</v>
      </c>
      <c r="I689">
        <v>8.6329899999999995</v>
      </c>
      <c r="J689">
        <v>752</v>
      </c>
      <c r="K689" t="s">
        <v>83</v>
      </c>
      <c r="L689" s="18">
        <v>1.1000000000000001</v>
      </c>
      <c r="M689" t="s">
        <v>342</v>
      </c>
      <c r="N689" t="s">
        <v>336</v>
      </c>
      <c r="O689">
        <v>7000</v>
      </c>
      <c r="R689">
        <v>1700</v>
      </c>
      <c r="S689" t="s">
        <v>329</v>
      </c>
      <c r="T689">
        <v>700</v>
      </c>
      <c r="W689">
        <v>2015</v>
      </c>
      <c r="X689">
        <v>1</v>
      </c>
      <c r="Y689" s="19"/>
      <c r="Z689" s="24">
        <v>6.2</v>
      </c>
      <c r="AA689" s="25">
        <v>0.94004571150801319</v>
      </c>
      <c r="AB689" s="26">
        <v>7.2277826803960388E-2</v>
      </c>
      <c r="AC689" s="25">
        <v>3.9011400000000003</v>
      </c>
      <c r="AD689" s="27">
        <v>44.8</v>
      </c>
      <c r="AE689" s="27">
        <v>24.800000000000011</v>
      </c>
      <c r="AF689" s="27">
        <v>30.4</v>
      </c>
      <c r="AG689" s="25">
        <v>3.2769077343294368</v>
      </c>
      <c r="AH689" s="25">
        <v>1.0752691898375795</v>
      </c>
      <c r="AI689" s="25">
        <v>0.16362603292453734</v>
      </c>
      <c r="AJ689" s="28">
        <v>7.3129414063783649E-2</v>
      </c>
      <c r="AK689" s="25">
        <v>0</v>
      </c>
      <c r="AL689" s="25">
        <f t="shared" si="77"/>
        <v>4.5889323711553383</v>
      </c>
      <c r="AM689" s="29">
        <v>30.13226038008257</v>
      </c>
      <c r="AN689" s="29">
        <v>2.5010139245640111</v>
      </c>
      <c r="AO689" s="30">
        <v>25.961461117618423</v>
      </c>
      <c r="AP689" s="30">
        <v>91.39352868671601</v>
      </c>
      <c r="AQ689" s="31">
        <v>1.69005176711745</v>
      </c>
      <c r="AR689" s="28">
        <v>9.1744000000000006E-2</v>
      </c>
      <c r="AS689" s="28">
        <v>6.3592599999999999</v>
      </c>
      <c r="AT689" t="s">
        <v>157</v>
      </c>
      <c r="AU689">
        <v>3</v>
      </c>
      <c r="AV689" t="s">
        <v>399</v>
      </c>
      <c r="AW689" t="s">
        <v>992</v>
      </c>
      <c r="AX689" t="s">
        <v>1091</v>
      </c>
      <c r="AY689" s="19" t="s">
        <v>388</v>
      </c>
      <c r="AZ689" s="19" t="s">
        <v>388</v>
      </c>
      <c r="BA689" s="22">
        <v>42315</v>
      </c>
      <c r="BB689" t="s">
        <v>400</v>
      </c>
      <c r="BC689" s="15">
        <v>42195</v>
      </c>
      <c r="BD689" t="s">
        <v>161</v>
      </c>
      <c r="BE689">
        <v>45</v>
      </c>
      <c r="BF689">
        <v>39</v>
      </c>
      <c r="BG689">
        <v>7.08</v>
      </c>
      <c r="BH689">
        <v>4.04</v>
      </c>
      <c r="BI689">
        <v>0.6</v>
      </c>
      <c r="BJ689">
        <v>0.372</v>
      </c>
      <c r="BK689">
        <v>6.7000000000000004E-2</v>
      </c>
      <c r="BL689">
        <v>10.1</v>
      </c>
      <c r="BM689" s="86">
        <f t="shared" si="66"/>
        <v>84.73804100227791</v>
      </c>
      <c r="BN689">
        <v>0.21099999999999999</v>
      </c>
      <c r="BO689">
        <v>22.8</v>
      </c>
      <c r="BP689">
        <f t="shared" si="70"/>
        <v>4023.0741882174284</v>
      </c>
      <c r="BQ689">
        <f t="shared" si="65"/>
        <v>3776</v>
      </c>
      <c r="BR689">
        <f t="shared" si="67"/>
        <v>4.0230741882174286</v>
      </c>
      <c r="BS689">
        <f t="shared" si="67"/>
        <v>3.7759999999999998</v>
      </c>
      <c r="BT689">
        <f t="shared" si="68"/>
        <v>7.7990741882174284</v>
      </c>
      <c r="BU689">
        <v>2.5652380952380955</v>
      </c>
      <c r="BV689">
        <v>0.17744230215800613</v>
      </c>
      <c r="BW689">
        <v>2.2938845570132962</v>
      </c>
      <c r="BX689">
        <v>0.33607199492283807</v>
      </c>
      <c r="BY689">
        <v>0.17917864134104669</v>
      </c>
      <c r="BZ689">
        <v>0.16639106239818363</v>
      </c>
      <c r="CA689">
        <v>9.8809013569383346</v>
      </c>
      <c r="CB689">
        <v>87.83088738260318</v>
      </c>
      <c r="CC689">
        <v>33.839351330206533</v>
      </c>
      <c r="CD689">
        <v>19.5282787686942</v>
      </c>
      <c r="CE689">
        <v>3.7333296664879136</v>
      </c>
      <c r="CF689" s="25"/>
      <c r="CG689" s="25"/>
      <c r="CH689" s="25"/>
      <c r="CI689" s="25"/>
      <c r="CJ689" s="25"/>
      <c r="CK689" s="25"/>
      <c r="CL689" s="25"/>
      <c r="CM689" s="25"/>
      <c r="CN689" s="25"/>
      <c r="CO689" s="25"/>
      <c r="CP689" s="25">
        <v>0.91699029126213605</v>
      </c>
      <c r="CQ689" s="25">
        <v>0.24354368932038839</v>
      </c>
      <c r="CR689" s="25">
        <v>0.26420453048732179</v>
      </c>
      <c r="CS689" s="25">
        <v>8.4066725096375902E-2</v>
      </c>
      <c r="CT689" s="25">
        <v>3.6084931584685502E-2</v>
      </c>
      <c r="CU689" s="25">
        <v>2.5011715671018186</v>
      </c>
      <c r="CV689" s="25">
        <v>14.266922435459547</v>
      </c>
      <c r="CW689" s="25">
        <v>1.7633079540046919</v>
      </c>
      <c r="CX689" s="25">
        <v>78.850732049987485</v>
      </c>
      <c r="CY689" s="25">
        <v>11.207656530796385</v>
      </c>
    </row>
    <row r="690" spans="1:103">
      <c r="A690" t="s">
        <v>177</v>
      </c>
      <c r="B690" t="s">
        <v>1090</v>
      </c>
      <c r="C690" t="s">
        <v>166</v>
      </c>
      <c r="D690" t="s">
        <v>167</v>
      </c>
      <c r="E690" t="s">
        <v>959</v>
      </c>
      <c r="F690" t="s">
        <v>187</v>
      </c>
      <c r="G690" t="s">
        <v>251</v>
      </c>
      <c r="H690">
        <v>10.6759</v>
      </c>
      <c r="I690">
        <v>8.6329899999999995</v>
      </c>
      <c r="J690">
        <v>752</v>
      </c>
      <c r="K690" t="s">
        <v>83</v>
      </c>
      <c r="L690" s="18">
        <v>1.1000000000000001</v>
      </c>
      <c r="M690" t="s">
        <v>342</v>
      </c>
      <c r="N690" t="s">
        <v>336</v>
      </c>
      <c r="O690">
        <v>7000</v>
      </c>
      <c r="R690">
        <v>1700</v>
      </c>
      <c r="S690" t="s">
        <v>329</v>
      </c>
      <c r="T690">
        <v>700</v>
      </c>
      <c r="W690">
        <v>2015</v>
      </c>
      <c r="X690">
        <v>1</v>
      </c>
      <c r="Y690" s="19"/>
      <c r="Z690" s="24">
        <v>6.2</v>
      </c>
      <c r="AA690" s="25">
        <v>0.94004571150801319</v>
      </c>
      <c r="AB690" s="26">
        <v>7.2277826803960388E-2</v>
      </c>
      <c r="AC690" s="25">
        <v>3.9011400000000003</v>
      </c>
      <c r="AD690" s="27">
        <v>44.8</v>
      </c>
      <c r="AE690" s="27">
        <v>24.800000000000011</v>
      </c>
      <c r="AF690" s="27">
        <v>30.4</v>
      </c>
      <c r="AG690" s="25">
        <v>3.2769077343294368</v>
      </c>
      <c r="AH690" s="25">
        <v>1.0752691898375795</v>
      </c>
      <c r="AI690" s="25">
        <v>0.16362603292453734</v>
      </c>
      <c r="AJ690" s="28">
        <v>7.3129414063783649E-2</v>
      </c>
      <c r="AK690" s="25">
        <v>0</v>
      </c>
      <c r="AL690" s="25">
        <f t="shared" si="77"/>
        <v>4.5889323711553383</v>
      </c>
      <c r="AM690" s="29">
        <v>30.13226038008257</v>
      </c>
      <c r="AN690" s="29">
        <v>2.5010139245640111</v>
      </c>
      <c r="AO690" s="30">
        <v>25.961461117618423</v>
      </c>
      <c r="AP690" s="30">
        <v>91.39352868671601</v>
      </c>
      <c r="AQ690" s="31">
        <v>1.69005176711745</v>
      </c>
      <c r="AR690" s="28">
        <v>9.1744000000000006E-2</v>
      </c>
      <c r="AS690" s="28">
        <v>6.3592599999999999</v>
      </c>
      <c r="AT690" t="s">
        <v>158</v>
      </c>
      <c r="AU690">
        <v>4</v>
      </c>
      <c r="AV690" t="s">
        <v>399</v>
      </c>
      <c r="AW690" t="s">
        <v>992</v>
      </c>
      <c r="AX690" t="s">
        <v>1091</v>
      </c>
      <c r="AY690" s="19" t="s">
        <v>388</v>
      </c>
      <c r="AZ690" s="19" t="s">
        <v>388</v>
      </c>
      <c r="BA690" s="22">
        <v>42315</v>
      </c>
      <c r="BB690" t="s">
        <v>400</v>
      </c>
      <c r="BC690" s="15">
        <v>42195</v>
      </c>
      <c r="BD690" t="s">
        <v>161</v>
      </c>
      <c r="BE690">
        <v>67</v>
      </c>
      <c r="BF690">
        <v>38</v>
      </c>
      <c r="BG690">
        <v>8.58</v>
      </c>
      <c r="BH690">
        <v>2.9</v>
      </c>
      <c r="BI690">
        <v>0.34</v>
      </c>
      <c r="BJ690">
        <v>0.23599999999999999</v>
      </c>
      <c r="BK690">
        <v>5.0999999999999997E-2</v>
      </c>
      <c r="BL690">
        <v>10.7</v>
      </c>
      <c r="BM690" s="86">
        <f t="shared" si="66"/>
        <v>82.229965156794421</v>
      </c>
      <c r="BN690">
        <v>9.0999999999999998E-2</v>
      </c>
      <c r="BO690">
        <v>29.5</v>
      </c>
      <c r="BP690">
        <f t="shared" si="70"/>
        <v>2783.6724283209214</v>
      </c>
      <c r="BQ690">
        <f t="shared" si="65"/>
        <v>4576</v>
      </c>
      <c r="BR690">
        <f t="shared" si="67"/>
        <v>2.7836724283209215</v>
      </c>
      <c r="BS690">
        <f t="shared" si="67"/>
        <v>4.5759999999999996</v>
      </c>
      <c r="BT690">
        <f t="shared" si="68"/>
        <v>7.3596724283209216</v>
      </c>
      <c r="BU690">
        <v>1.9461165048543694</v>
      </c>
      <c r="BV690">
        <v>0.24393669977991247</v>
      </c>
      <c r="BW690">
        <v>2.320847430689867</v>
      </c>
      <c r="BX690">
        <v>0.38455798242790079</v>
      </c>
      <c r="BY690">
        <v>0.18399620111872786</v>
      </c>
      <c r="BZ690">
        <v>0.1674588462004831</v>
      </c>
      <c r="CA690">
        <v>8.8849561894061058</v>
      </c>
      <c r="CB690">
        <v>124.18504820520796</v>
      </c>
      <c r="CC690">
        <v>44.388210737606862</v>
      </c>
      <c r="CD690">
        <v>20.961280336327277</v>
      </c>
      <c r="CE690">
        <v>3.2908659146596406</v>
      </c>
      <c r="CF690" s="25">
        <v>0.79322964318389755</v>
      </c>
      <c r="CG690" s="25">
        <v>4.0425434583714552E-2</v>
      </c>
      <c r="CH690" s="25">
        <v>2.737107450321095</v>
      </c>
      <c r="CI690" s="25">
        <v>0.20870638497996427</v>
      </c>
      <c r="CJ690" s="25">
        <v>0.15128049936198518</v>
      </c>
      <c r="CK690" s="25">
        <v>31.287100844863996</v>
      </c>
      <c r="CL690" s="25">
        <v>18.303364258337467</v>
      </c>
      <c r="CM690" s="25">
        <v>1.0400413028941851</v>
      </c>
      <c r="CN690" s="25">
        <v>93.434763761047634</v>
      </c>
      <c r="CO690" s="25">
        <v>33.614431521457846</v>
      </c>
      <c r="CP690" s="25"/>
      <c r="CQ690" s="25"/>
      <c r="CR690" s="25"/>
      <c r="CS690" s="25"/>
      <c r="CT690" s="25"/>
      <c r="CU690" s="25"/>
      <c r="CV690" s="25"/>
      <c r="CW690" s="25"/>
      <c r="CX690" s="25"/>
      <c r="CY690" s="25"/>
    </row>
    <row r="691" spans="1:103">
      <c r="A691" t="s">
        <v>177</v>
      </c>
      <c r="B691" t="s">
        <v>1090</v>
      </c>
      <c r="C691" t="s">
        <v>166</v>
      </c>
      <c r="D691" t="s">
        <v>167</v>
      </c>
      <c r="E691" t="s">
        <v>959</v>
      </c>
      <c r="F691" t="s">
        <v>187</v>
      </c>
      <c r="G691" t="s">
        <v>251</v>
      </c>
      <c r="H691">
        <v>10.6759</v>
      </c>
      <c r="I691">
        <v>8.6329899999999995</v>
      </c>
      <c r="J691">
        <v>752</v>
      </c>
      <c r="K691" t="s">
        <v>83</v>
      </c>
      <c r="L691" s="18">
        <v>1.1000000000000001</v>
      </c>
      <c r="M691" t="s">
        <v>342</v>
      </c>
      <c r="N691" t="s">
        <v>336</v>
      </c>
      <c r="O691">
        <v>7000</v>
      </c>
      <c r="R691">
        <v>1700</v>
      </c>
      <c r="S691" t="s">
        <v>329</v>
      </c>
      <c r="T691">
        <v>700</v>
      </c>
      <c r="W691">
        <v>2015</v>
      </c>
      <c r="X691">
        <v>1</v>
      </c>
      <c r="Y691" s="19"/>
      <c r="Z691" s="24">
        <v>6.2</v>
      </c>
      <c r="AA691" s="25">
        <v>0.94004571150801319</v>
      </c>
      <c r="AB691" s="26">
        <v>7.2277826803960388E-2</v>
      </c>
      <c r="AC691" s="25">
        <v>3.9011400000000003</v>
      </c>
      <c r="AD691" s="27">
        <v>44.8</v>
      </c>
      <c r="AE691" s="27">
        <v>24.800000000000011</v>
      </c>
      <c r="AF691" s="27">
        <v>30.4</v>
      </c>
      <c r="AG691" s="25">
        <v>3.2769077343294368</v>
      </c>
      <c r="AH691" s="25">
        <v>1.0752691898375795</v>
      </c>
      <c r="AI691" s="25">
        <v>0.16362603292453734</v>
      </c>
      <c r="AJ691" s="28">
        <v>7.3129414063783649E-2</v>
      </c>
      <c r="AK691" s="25">
        <v>0</v>
      </c>
      <c r="AL691" s="25">
        <f t="shared" si="77"/>
        <v>4.5889323711553383</v>
      </c>
      <c r="AM691" s="29">
        <v>30.13226038008257</v>
      </c>
      <c r="AN691" s="29">
        <v>2.5010139245640111</v>
      </c>
      <c r="AO691" s="30">
        <v>25.961461117618423</v>
      </c>
      <c r="AP691" s="30">
        <v>91.39352868671601</v>
      </c>
      <c r="AQ691" s="31">
        <v>1.69005176711745</v>
      </c>
      <c r="AR691" s="28">
        <v>9.1744000000000006E-2</v>
      </c>
      <c r="AS691" s="28">
        <v>6.3592599999999999</v>
      </c>
      <c r="AT691" t="s">
        <v>159</v>
      </c>
      <c r="AU691">
        <v>5</v>
      </c>
      <c r="AV691" t="s">
        <v>399</v>
      </c>
      <c r="AW691" t="s">
        <v>992</v>
      </c>
      <c r="AX691" t="s">
        <v>1091</v>
      </c>
      <c r="AY691" s="19" t="s">
        <v>388</v>
      </c>
      <c r="AZ691" s="19" t="s">
        <v>388</v>
      </c>
      <c r="BA691" s="22">
        <v>42315</v>
      </c>
      <c r="BB691" t="s">
        <v>400</v>
      </c>
      <c r="BC691" s="15">
        <v>42195</v>
      </c>
      <c r="BD691" t="s">
        <v>161</v>
      </c>
      <c r="BE691">
        <v>60</v>
      </c>
      <c r="BF691">
        <v>40</v>
      </c>
      <c r="BG691">
        <v>7.92</v>
      </c>
      <c r="BH691">
        <v>2.8</v>
      </c>
      <c r="BI691">
        <v>0.6</v>
      </c>
      <c r="BJ691">
        <v>0.32200000000000001</v>
      </c>
      <c r="BK691">
        <v>7.0000000000000007E-2</v>
      </c>
      <c r="BL691">
        <v>9.4</v>
      </c>
      <c r="BM691" s="86">
        <f t="shared" si="66"/>
        <v>82.142857142857139</v>
      </c>
      <c r="BN691">
        <v>8.2000000000000003E-2</v>
      </c>
      <c r="BO691">
        <v>28.1</v>
      </c>
      <c r="BP691">
        <f t="shared" si="70"/>
        <v>2723.9215686274506</v>
      </c>
      <c r="BQ691">
        <f t="shared" si="65"/>
        <v>4223.9999999999991</v>
      </c>
      <c r="BR691">
        <f t="shared" si="67"/>
        <v>2.7239215686274507</v>
      </c>
      <c r="BS691">
        <f t="shared" si="67"/>
        <v>4.2239999999999993</v>
      </c>
      <c r="BT691">
        <f t="shared" si="68"/>
        <v>6.94792156862745</v>
      </c>
      <c r="BU691">
        <v>3.0913129318854891</v>
      </c>
      <c r="BV691">
        <v>0.29659360424763986</v>
      </c>
      <c r="BW691">
        <v>2.6059332404425239</v>
      </c>
      <c r="BX691">
        <v>0.43657604227280167</v>
      </c>
      <c r="BY691">
        <v>0.20995147373536308</v>
      </c>
      <c r="BZ691">
        <v>0.17297947057430971</v>
      </c>
      <c r="CA691">
        <v>8.1572583753663217</v>
      </c>
      <c r="CB691">
        <v>98.30651715411129</v>
      </c>
      <c r="CC691">
        <v>41.871151382985687</v>
      </c>
      <c r="CD691">
        <v>16.210970943405304</v>
      </c>
      <c r="CE691">
        <v>5.5771351774996072</v>
      </c>
      <c r="CF691" s="25">
        <v>0.51919291338582685</v>
      </c>
      <c r="CG691" s="25">
        <v>0.12632874015748036</v>
      </c>
      <c r="CH691" s="25">
        <v>3.222253432754095</v>
      </c>
      <c r="CI691" s="25">
        <v>0.57291389206490162</v>
      </c>
      <c r="CJ691" s="25">
        <v>0.22931596063182305</v>
      </c>
      <c r="CK691" s="25">
        <v>44.33350226096519</v>
      </c>
      <c r="CL691" s="25">
        <v>55.521567418751545</v>
      </c>
      <c r="CM691" s="25">
        <v>1.0212331268398913</v>
      </c>
      <c r="CN691" s="25">
        <v>46.351543862663092</v>
      </c>
      <c r="CO691" s="25">
        <v>12.77280512563709</v>
      </c>
      <c r="CP691" s="25">
        <v>1.0022810218978102</v>
      </c>
      <c r="CQ691" s="25">
        <v>0.31181569343065696</v>
      </c>
      <c r="CR691" s="25">
        <v>0.20846203463190685</v>
      </c>
      <c r="CS691" s="25">
        <v>0.16923548426606613</v>
      </c>
      <c r="CT691" s="25">
        <v>4.1531598347203047E-2</v>
      </c>
      <c r="CU691" s="25">
        <v>3.2697325741858387</v>
      </c>
      <c r="CV691" s="25">
        <v>5.8478719519352049</v>
      </c>
      <c r="CW691" s="25">
        <v>1.7273744585810153</v>
      </c>
      <c r="CX691" s="25">
        <v>61.666705541842767</v>
      </c>
      <c r="CY691" s="25">
        <v>11.851379083855425</v>
      </c>
    </row>
    <row r="692" spans="1:103">
      <c r="A692" t="s">
        <v>177</v>
      </c>
      <c r="B692" t="s">
        <v>1090</v>
      </c>
      <c r="C692" t="s">
        <v>166</v>
      </c>
      <c r="D692" t="s">
        <v>167</v>
      </c>
      <c r="E692" t="s">
        <v>959</v>
      </c>
      <c r="F692" t="s">
        <v>187</v>
      </c>
      <c r="G692" t="s">
        <v>251</v>
      </c>
      <c r="H692">
        <v>10.6759</v>
      </c>
      <c r="I692">
        <v>8.6329899999999995</v>
      </c>
      <c r="J692">
        <v>752</v>
      </c>
      <c r="K692" t="s">
        <v>83</v>
      </c>
      <c r="L692" s="18">
        <v>1.1000000000000001</v>
      </c>
      <c r="M692" t="s">
        <v>342</v>
      </c>
      <c r="N692" t="s">
        <v>336</v>
      </c>
      <c r="O692">
        <v>7000</v>
      </c>
      <c r="R692">
        <v>1700</v>
      </c>
      <c r="S692" t="s">
        <v>329</v>
      </c>
      <c r="T692">
        <v>700</v>
      </c>
      <c r="W692">
        <v>2015</v>
      </c>
      <c r="X692">
        <v>1</v>
      </c>
      <c r="Y692" s="19"/>
      <c r="Z692" s="24">
        <v>6.2</v>
      </c>
      <c r="AA692" s="25">
        <v>0.94004571150801319</v>
      </c>
      <c r="AB692" s="26">
        <v>7.2277826803960388E-2</v>
      </c>
      <c r="AC692" s="25">
        <v>3.9011400000000003</v>
      </c>
      <c r="AD692" s="27">
        <v>44.8</v>
      </c>
      <c r="AE692" s="27">
        <v>24.800000000000011</v>
      </c>
      <c r="AF692" s="27">
        <v>30.4</v>
      </c>
      <c r="AG692" s="25">
        <v>3.2769077343294368</v>
      </c>
      <c r="AH692" s="25">
        <v>1.0752691898375795</v>
      </c>
      <c r="AI692" s="25">
        <v>0.16362603292453734</v>
      </c>
      <c r="AJ692" s="28">
        <v>7.3129414063783649E-2</v>
      </c>
      <c r="AK692" s="25">
        <v>0</v>
      </c>
      <c r="AL692" s="25">
        <f t="shared" si="77"/>
        <v>4.5889323711553383</v>
      </c>
      <c r="AM692" s="29">
        <v>30.13226038008257</v>
      </c>
      <c r="AN692" s="29">
        <v>2.5010139245640111</v>
      </c>
      <c r="AO692" s="30">
        <v>25.961461117618423</v>
      </c>
      <c r="AP692" s="30">
        <v>91.39352868671601</v>
      </c>
      <c r="AQ692" s="31">
        <v>1.69005176711745</v>
      </c>
      <c r="AR692" s="28">
        <v>9.1744000000000006E-2</v>
      </c>
      <c r="AS692" s="28">
        <v>6.3592599999999999</v>
      </c>
      <c r="AT692" t="s">
        <v>160</v>
      </c>
      <c r="AU692">
        <v>6</v>
      </c>
      <c r="AV692" t="s">
        <v>399</v>
      </c>
      <c r="AW692" t="s">
        <v>992</v>
      </c>
      <c r="AX692" t="s">
        <v>1091</v>
      </c>
      <c r="AY692" s="19" t="s">
        <v>388</v>
      </c>
      <c r="AZ692" s="19" t="s">
        <v>388</v>
      </c>
      <c r="BA692" s="22">
        <v>42315</v>
      </c>
      <c r="BB692" t="s">
        <v>400</v>
      </c>
      <c r="BC692" s="15">
        <v>42195</v>
      </c>
      <c r="BD692" t="s">
        <v>161</v>
      </c>
      <c r="BE692">
        <v>71</v>
      </c>
      <c r="BF692">
        <v>17</v>
      </c>
      <c r="BG692">
        <v>3.96</v>
      </c>
      <c r="BH692">
        <v>0.44</v>
      </c>
      <c r="BI692">
        <v>0.14000000000000001</v>
      </c>
      <c r="BJ692">
        <v>6.3E-2</v>
      </c>
      <c r="BK692">
        <v>2.1000000000000001E-2</v>
      </c>
      <c r="BL692">
        <v>0</v>
      </c>
      <c r="BM692" s="86">
        <f t="shared" si="66"/>
        <v>75</v>
      </c>
      <c r="BN692">
        <v>7.8E-2</v>
      </c>
      <c r="BO692">
        <v>24.3</v>
      </c>
      <c r="BP692">
        <f t="shared" si="70"/>
        <v>431.37254901960785</v>
      </c>
      <c r="BQ692">
        <f t="shared" si="65"/>
        <v>2111.9999999999995</v>
      </c>
      <c r="BR692">
        <f t="shared" si="67"/>
        <v>0.43137254901960786</v>
      </c>
      <c r="BS692">
        <f t="shared" si="67"/>
        <v>2.1119999999999997</v>
      </c>
      <c r="BT692">
        <f t="shared" si="68"/>
        <v>2.5433725490196073</v>
      </c>
      <c r="BU692">
        <v>3.310393258426966</v>
      </c>
      <c r="BV692">
        <v>0.30584280225714761</v>
      </c>
      <c r="BW692">
        <v>2.415359229134749</v>
      </c>
      <c r="BX692">
        <v>0.38661381862537114</v>
      </c>
      <c r="BY692">
        <v>0.17968926994331905</v>
      </c>
      <c r="BZ692">
        <v>0.19071952253018154</v>
      </c>
      <c r="CA692">
        <v>9.9515271358947839</v>
      </c>
      <c r="CB692">
        <v>102.24215938525218</v>
      </c>
      <c r="CC692">
        <v>33.787028372647661</v>
      </c>
      <c r="CD692">
        <v>26.67080217214291</v>
      </c>
      <c r="CE692">
        <v>10.678472927928784</v>
      </c>
      <c r="CF692" s="25">
        <v>0.64192949907235619</v>
      </c>
      <c r="CG692" s="25">
        <v>8.1957328385899794E-2</v>
      </c>
      <c r="CH692" s="25">
        <v>2.4164157369257779</v>
      </c>
      <c r="CI692" s="25">
        <v>0.58743952662572385</v>
      </c>
      <c r="CJ692" s="25">
        <v>0.21549565678246185</v>
      </c>
      <c r="CK692" s="25">
        <v>75.424828917700779</v>
      </c>
      <c r="CL692" s="25">
        <v>66.527127494271951</v>
      </c>
      <c r="CM692" s="25">
        <v>1.0157719871241699</v>
      </c>
      <c r="CN692" s="25">
        <v>46.103674644146174</v>
      </c>
      <c r="CO692" s="25">
        <v>12.704501354911759</v>
      </c>
      <c r="CP692" s="25">
        <v>1.2406221408966149</v>
      </c>
      <c r="CQ692" s="25">
        <v>0.22840805123513269</v>
      </c>
      <c r="CR692" s="25">
        <v>0.24357902381128774</v>
      </c>
      <c r="CS692" s="25">
        <v>0.13211777293255619</v>
      </c>
      <c r="CT692" s="25">
        <v>3.4792449894226543E-2</v>
      </c>
      <c r="CU692" s="25">
        <v>11.790342122908827</v>
      </c>
      <c r="CV692" s="25">
        <v>15.269071812781194</v>
      </c>
      <c r="CW692" s="25">
        <v>1.7417410758979808</v>
      </c>
      <c r="CX692" s="25">
        <v>252.83532876093855</v>
      </c>
      <c r="CY692" s="25">
        <v>11.976348679623436</v>
      </c>
    </row>
    <row r="693" spans="1:103">
      <c r="A693" t="s">
        <v>177</v>
      </c>
      <c r="B693" t="s">
        <v>1090</v>
      </c>
      <c r="C693" t="s">
        <v>168</v>
      </c>
      <c r="D693" t="s">
        <v>169</v>
      </c>
      <c r="E693" t="s">
        <v>959</v>
      </c>
      <c r="F693" t="s">
        <v>189</v>
      </c>
      <c r="G693" t="s">
        <v>252</v>
      </c>
      <c r="H693">
        <v>11.44327</v>
      </c>
      <c r="I693">
        <v>7.1993099999999997</v>
      </c>
      <c r="J693">
        <v>702</v>
      </c>
      <c r="K693" t="s">
        <v>84</v>
      </c>
      <c r="L693" s="18">
        <v>3</v>
      </c>
      <c r="M693" t="s">
        <v>343</v>
      </c>
      <c r="N693" t="s">
        <v>331</v>
      </c>
      <c r="O693">
        <v>1500</v>
      </c>
      <c r="P693" t="s">
        <v>159</v>
      </c>
      <c r="Q693">
        <v>700</v>
      </c>
      <c r="R693">
        <v>7000</v>
      </c>
      <c r="S693" t="s">
        <v>337</v>
      </c>
      <c r="T693">
        <v>2000</v>
      </c>
      <c r="W693">
        <v>2015</v>
      </c>
      <c r="X693">
        <v>1</v>
      </c>
      <c r="Y693" s="19" t="s">
        <v>389</v>
      </c>
      <c r="Z693" s="24">
        <v>5.6</v>
      </c>
      <c r="AA693" s="25">
        <v>0.74774286233810472</v>
      </c>
      <c r="AB693" s="26">
        <v>6.2522995181962013E-2</v>
      </c>
      <c r="AC693" s="25">
        <v>6.7680600000000002</v>
      </c>
      <c r="AD693" s="27">
        <v>46</v>
      </c>
      <c r="AE693" s="27">
        <v>34</v>
      </c>
      <c r="AF693" s="27">
        <v>20</v>
      </c>
      <c r="AG693" s="25">
        <v>1.1640879528413333</v>
      </c>
      <c r="AH693" s="25">
        <v>0.53278170634329669</v>
      </c>
      <c r="AI693" s="25">
        <v>0.14508012383387664</v>
      </c>
      <c r="AJ693" s="28">
        <v>7.3129414063783649E-2</v>
      </c>
      <c r="AK693" s="25">
        <v>0</v>
      </c>
      <c r="AL693" s="25">
        <f t="shared" si="52"/>
        <v>1.9150791970822902</v>
      </c>
      <c r="AM693" s="29">
        <v>5.298333590182418</v>
      </c>
      <c r="AN693" s="29">
        <v>4.2449641746654034</v>
      </c>
      <c r="AO693" s="30">
        <v>12.737359000542481</v>
      </c>
      <c r="AP693" s="30">
        <v>131.93180723013788</v>
      </c>
      <c r="AQ693" s="31">
        <v>1.5347168410855661</v>
      </c>
      <c r="AR693" s="28">
        <v>2.5114000000000001E-2</v>
      </c>
      <c r="AS693" s="28">
        <v>7.3344500000000004</v>
      </c>
      <c r="AT693" t="s">
        <v>155</v>
      </c>
      <c r="AU693">
        <v>1</v>
      </c>
      <c r="AV693" t="s">
        <v>399</v>
      </c>
      <c r="AW693" t="s">
        <v>992</v>
      </c>
      <c r="AX693" t="s">
        <v>1091</v>
      </c>
      <c r="AY693" s="19" t="s">
        <v>389</v>
      </c>
      <c r="AZ693" s="19" t="s">
        <v>389</v>
      </c>
      <c r="BA693" s="22">
        <v>42254</v>
      </c>
      <c r="BB693" t="s">
        <v>401</v>
      </c>
      <c r="BC693" s="15">
        <v>42073</v>
      </c>
      <c r="BD693" t="s">
        <v>161</v>
      </c>
      <c r="BE693">
        <v>39</v>
      </c>
      <c r="BF693">
        <v>39</v>
      </c>
      <c r="BG693">
        <v>10.78</v>
      </c>
      <c r="BH693">
        <v>6.4</v>
      </c>
      <c r="BI693">
        <v>0.74</v>
      </c>
      <c r="BJ693">
        <v>0.21099999999999999</v>
      </c>
      <c r="BK693">
        <v>0.105</v>
      </c>
      <c r="BL693">
        <v>9.5</v>
      </c>
      <c r="BM693" s="86">
        <f t="shared" si="66"/>
        <v>66.77215189873418</v>
      </c>
      <c r="BN693">
        <v>0.36399999999999999</v>
      </c>
      <c r="BO693">
        <v>24</v>
      </c>
      <c r="BP693">
        <f t="shared" si="70"/>
        <v>5055.481095391744</v>
      </c>
      <c r="BQ693">
        <f t="shared" si="65"/>
        <v>5749.333333333333</v>
      </c>
      <c r="BR693">
        <f t="shared" si="67"/>
        <v>5.0554810953917437</v>
      </c>
      <c r="BS693">
        <f t="shared" si="67"/>
        <v>5.7493333333333334</v>
      </c>
      <c r="BT693">
        <f t="shared" si="68"/>
        <v>10.804814428725077</v>
      </c>
      <c r="BU693">
        <v>2.2024752475247524</v>
      </c>
      <c r="BV693">
        <v>0.17500301808622859</v>
      </c>
      <c r="BW693">
        <v>1.8199401033864706</v>
      </c>
      <c r="BX693">
        <v>0.3926140643230922</v>
      </c>
      <c r="BY693">
        <v>0.22455965626928309</v>
      </c>
      <c r="BZ693">
        <v>0.13895876971982457</v>
      </c>
      <c r="CA693">
        <v>5.8626120394115215</v>
      </c>
      <c r="CB693">
        <v>210.01402204955085</v>
      </c>
      <c r="CC693">
        <v>28.395614570886746</v>
      </c>
      <c r="CD693">
        <v>15.300971775380189</v>
      </c>
      <c r="CE693">
        <v>3.4287633060826566</v>
      </c>
      <c r="CF693" s="25">
        <v>0.70867959372114497</v>
      </c>
      <c r="CG693" s="25">
        <v>5.6463527239150518E-2</v>
      </c>
      <c r="CH693" s="25">
        <v>3.2191067008861709</v>
      </c>
      <c r="CI693" s="25">
        <v>0.572354405842182</v>
      </c>
      <c r="CJ693" s="25">
        <v>0.2575418373812326</v>
      </c>
      <c r="CK693" s="25">
        <v>58.897420705428992</v>
      </c>
      <c r="CL693" s="25">
        <v>47.924481133680601</v>
      </c>
      <c r="CM693" s="25">
        <v>1.0202358288644617</v>
      </c>
      <c r="CN693" s="25">
        <v>46.30627868310971</v>
      </c>
      <c r="CO693" s="25">
        <v>11.466419707868074</v>
      </c>
      <c r="CP693" s="25"/>
      <c r="CQ693" s="25"/>
      <c r="CR693" s="25"/>
      <c r="CS693" s="25"/>
      <c r="CT693" s="25"/>
      <c r="CU693" s="25"/>
      <c r="CV693" s="25"/>
      <c r="CW693" s="25"/>
      <c r="CX693" s="25"/>
      <c r="CY693" s="25"/>
    </row>
    <row r="694" spans="1:103">
      <c r="A694" t="s">
        <v>177</v>
      </c>
      <c r="B694" t="s">
        <v>1090</v>
      </c>
      <c r="C694" t="s">
        <v>168</v>
      </c>
      <c r="D694" t="s">
        <v>169</v>
      </c>
      <c r="E694" t="s">
        <v>959</v>
      </c>
      <c r="F694" t="s">
        <v>189</v>
      </c>
      <c r="G694" t="s">
        <v>252</v>
      </c>
      <c r="H694">
        <v>11.44327</v>
      </c>
      <c r="I694">
        <v>7.1993099999999997</v>
      </c>
      <c r="J694">
        <v>702</v>
      </c>
      <c r="K694" t="s">
        <v>84</v>
      </c>
      <c r="L694" s="18">
        <v>3</v>
      </c>
      <c r="M694" t="s">
        <v>343</v>
      </c>
      <c r="N694" t="s">
        <v>331</v>
      </c>
      <c r="O694">
        <v>1500</v>
      </c>
      <c r="P694" t="s">
        <v>159</v>
      </c>
      <c r="Q694">
        <v>700</v>
      </c>
      <c r="R694">
        <v>7000</v>
      </c>
      <c r="S694" t="s">
        <v>337</v>
      </c>
      <c r="T694">
        <v>2000</v>
      </c>
      <c r="W694">
        <v>2015</v>
      </c>
      <c r="X694">
        <v>1</v>
      </c>
      <c r="Y694" s="19"/>
      <c r="Z694" s="24">
        <v>5.6</v>
      </c>
      <c r="AA694" s="25">
        <v>0.74774286233810472</v>
      </c>
      <c r="AB694" s="26">
        <v>6.2522995181962013E-2</v>
      </c>
      <c r="AC694" s="25">
        <v>6.7680600000000002</v>
      </c>
      <c r="AD694" s="27">
        <v>46</v>
      </c>
      <c r="AE694" s="27">
        <v>34</v>
      </c>
      <c r="AF694" s="27">
        <v>20</v>
      </c>
      <c r="AG694" s="25">
        <v>1.1640879528413333</v>
      </c>
      <c r="AH694" s="25">
        <v>0.53278170634329669</v>
      </c>
      <c r="AI694" s="25">
        <v>0.14508012383387664</v>
      </c>
      <c r="AJ694" s="28">
        <v>7.3129414063783649E-2</v>
      </c>
      <c r="AK694" s="25">
        <v>0</v>
      </c>
      <c r="AL694" s="25">
        <f t="shared" ref="AL694:AL698" si="78">SUM(AG694:AK694)</f>
        <v>1.9150791970822902</v>
      </c>
      <c r="AM694" s="29">
        <v>5.298333590182418</v>
      </c>
      <c r="AN694" s="29">
        <v>4.2449641746654034</v>
      </c>
      <c r="AO694" s="30">
        <v>12.737359000542481</v>
      </c>
      <c r="AP694" s="30">
        <v>131.93180723013788</v>
      </c>
      <c r="AQ694" s="31">
        <v>1.5347168410855661</v>
      </c>
      <c r="AR694" s="28">
        <v>2.5114000000000001E-2</v>
      </c>
      <c r="AS694" s="28">
        <v>7.3344500000000004</v>
      </c>
      <c r="AT694" t="s">
        <v>156</v>
      </c>
      <c r="AU694">
        <v>2</v>
      </c>
      <c r="AV694" t="s">
        <v>399</v>
      </c>
      <c r="AW694" t="s">
        <v>992</v>
      </c>
      <c r="AX694" t="s">
        <v>1091</v>
      </c>
      <c r="AY694" s="19" t="s">
        <v>389</v>
      </c>
      <c r="AZ694" s="19" t="s">
        <v>389</v>
      </c>
      <c r="BA694" s="22">
        <v>42254</v>
      </c>
      <c r="BB694" t="s">
        <v>401</v>
      </c>
      <c r="BC694" s="15">
        <v>42073</v>
      </c>
      <c r="BD694" t="s">
        <v>161</v>
      </c>
      <c r="BE694">
        <v>41</v>
      </c>
      <c r="BF694">
        <v>47</v>
      </c>
      <c r="BG694">
        <v>15.16</v>
      </c>
      <c r="BH694">
        <v>7.74</v>
      </c>
      <c r="BI694">
        <v>0.9</v>
      </c>
      <c r="BJ694">
        <v>0.47399999999999998</v>
      </c>
      <c r="BK694">
        <v>9.4E-2</v>
      </c>
      <c r="BL694">
        <v>9.8000000000000007</v>
      </c>
      <c r="BM694" s="86">
        <f t="shared" si="66"/>
        <v>83.450704225352112</v>
      </c>
      <c r="BN694">
        <v>0.316</v>
      </c>
      <c r="BO694">
        <v>22</v>
      </c>
      <c r="BP694">
        <f t="shared" si="70"/>
        <v>7615.809444904723</v>
      </c>
      <c r="BQ694">
        <f t="shared" si="65"/>
        <v>8085.333333333333</v>
      </c>
      <c r="BR694">
        <f t="shared" si="67"/>
        <v>7.6158094449047233</v>
      </c>
      <c r="BS694">
        <f t="shared" si="67"/>
        <v>8.0853333333333328</v>
      </c>
      <c r="BT694">
        <f t="shared" si="68"/>
        <v>15.701142778238056</v>
      </c>
      <c r="BU694">
        <v>2.9691650853889944</v>
      </c>
      <c r="BV694">
        <v>0.16624785237038187</v>
      </c>
      <c r="BW694">
        <v>1.6696034415093421</v>
      </c>
      <c r="BX694">
        <v>0.46195779127793735</v>
      </c>
      <c r="BY694">
        <v>0.2877416643002465</v>
      </c>
      <c r="BZ694">
        <v>0.12423510102828057</v>
      </c>
      <c r="CA694">
        <v>5.6281636167102702</v>
      </c>
      <c r="CB694">
        <v>172.70211589554768</v>
      </c>
      <c r="CC694">
        <v>30.204216174031849</v>
      </c>
      <c r="CD694">
        <v>10.844330621648785</v>
      </c>
      <c r="CE694">
        <v>3.2120542793538442</v>
      </c>
      <c r="CF694" s="25">
        <v>0.66862170087976536</v>
      </c>
      <c r="CG694" s="25">
        <v>3.5967741935483875E-2</v>
      </c>
      <c r="CH694" s="25">
        <v>2.5085605735814616</v>
      </c>
      <c r="CI694" s="25">
        <v>0.49554295828621869</v>
      </c>
      <c r="CJ694" s="25">
        <v>0.12620878549933823</v>
      </c>
      <c r="CK694" s="25">
        <v>63.573173145648788</v>
      </c>
      <c r="CL694" s="25">
        <v>69.728394414220503</v>
      </c>
      <c r="CM694" s="25">
        <v>2.8818896855856586</v>
      </c>
      <c r="CN694" s="25">
        <v>90.506480422345561</v>
      </c>
      <c r="CO694" s="25">
        <v>12.600366097904285</v>
      </c>
      <c r="CP694" s="25">
        <v>1.1487371375116933</v>
      </c>
      <c r="CQ694" s="25">
        <v>0.19480823199251637</v>
      </c>
      <c r="CR694" s="25">
        <v>0.26785553606994561</v>
      </c>
      <c r="CS694" s="25">
        <v>0.19971333753098089</v>
      </c>
      <c r="CT694" s="25">
        <v>3.5613876919603916E-2</v>
      </c>
      <c r="CU694" s="25">
        <v>15.013934844237891</v>
      </c>
      <c r="CV694" s="25">
        <v>19.024524545579169</v>
      </c>
      <c r="CW694" s="25">
        <v>1.7231939782843526</v>
      </c>
      <c r="CX694" s="25">
        <v>242.48974014382085</v>
      </c>
      <c r="CY694" s="25">
        <v>10.134113646557026</v>
      </c>
    </row>
    <row r="695" spans="1:103">
      <c r="A695" t="s">
        <v>177</v>
      </c>
      <c r="B695" t="s">
        <v>1090</v>
      </c>
      <c r="C695" t="s">
        <v>168</v>
      </c>
      <c r="D695" t="s">
        <v>169</v>
      </c>
      <c r="E695" t="s">
        <v>959</v>
      </c>
      <c r="F695" t="s">
        <v>189</v>
      </c>
      <c r="G695" t="s">
        <v>252</v>
      </c>
      <c r="H695">
        <v>11.44327</v>
      </c>
      <c r="I695">
        <v>7.1993099999999997</v>
      </c>
      <c r="J695">
        <v>702</v>
      </c>
      <c r="K695" t="s">
        <v>84</v>
      </c>
      <c r="L695" s="18">
        <v>3</v>
      </c>
      <c r="M695" t="s">
        <v>343</v>
      </c>
      <c r="N695" t="s">
        <v>331</v>
      </c>
      <c r="O695">
        <v>1500</v>
      </c>
      <c r="P695" t="s">
        <v>159</v>
      </c>
      <c r="Q695">
        <v>700</v>
      </c>
      <c r="R695">
        <v>7000</v>
      </c>
      <c r="S695" t="s">
        <v>337</v>
      </c>
      <c r="T695">
        <v>2000</v>
      </c>
      <c r="W695">
        <v>2015</v>
      </c>
      <c r="X695">
        <v>1</v>
      </c>
      <c r="Y695" s="19"/>
      <c r="Z695" s="24">
        <v>5.6</v>
      </c>
      <c r="AA695" s="25">
        <v>0.74774286233810472</v>
      </c>
      <c r="AB695" s="26">
        <v>6.2522995181962013E-2</v>
      </c>
      <c r="AC695" s="25">
        <v>6.7680600000000002</v>
      </c>
      <c r="AD695" s="27">
        <v>46</v>
      </c>
      <c r="AE695" s="27">
        <v>34</v>
      </c>
      <c r="AF695" s="27">
        <v>20</v>
      </c>
      <c r="AG695" s="25">
        <v>1.1640879528413333</v>
      </c>
      <c r="AH695" s="25">
        <v>0.53278170634329669</v>
      </c>
      <c r="AI695" s="25">
        <v>0.14508012383387664</v>
      </c>
      <c r="AJ695" s="28">
        <v>7.3129414063783649E-2</v>
      </c>
      <c r="AK695" s="25">
        <v>0</v>
      </c>
      <c r="AL695" s="25">
        <f t="shared" si="78"/>
        <v>1.9150791970822902</v>
      </c>
      <c r="AM695" s="29">
        <v>5.298333590182418</v>
      </c>
      <c r="AN695" s="29">
        <v>4.2449641746654034</v>
      </c>
      <c r="AO695" s="30">
        <v>12.737359000542481</v>
      </c>
      <c r="AP695" s="30">
        <v>131.93180723013788</v>
      </c>
      <c r="AQ695" s="31">
        <v>1.5347168410855661</v>
      </c>
      <c r="AR695" s="28">
        <v>2.5114000000000001E-2</v>
      </c>
      <c r="AS695" s="28">
        <v>7.3344500000000004</v>
      </c>
      <c r="AT695" t="s">
        <v>157</v>
      </c>
      <c r="AU695">
        <v>3</v>
      </c>
      <c r="AV695" t="s">
        <v>399</v>
      </c>
      <c r="AW695" t="s">
        <v>992</v>
      </c>
      <c r="AX695" t="s">
        <v>1091</v>
      </c>
      <c r="AY695" s="19" t="s">
        <v>389</v>
      </c>
      <c r="AZ695" s="19" t="s">
        <v>389</v>
      </c>
      <c r="BA695" s="22">
        <v>42254</v>
      </c>
      <c r="BB695" t="s">
        <v>401</v>
      </c>
      <c r="BC695" s="15">
        <v>42073</v>
      </c>
      <c r="BD695" t="s">
        <v>161</v>
      </c>
      <c r="BE695">
        <v>34</v>
      </c>
      <c r="BF695">
        <v>32</v>
      </c>
      <c r="BG695">
        <v>11.96</v>
      </c>
      <c r="BH695">
        <v>6.3</v>
      </c>
      <c r="BI695">
        <v>1</v>
      </c>
      <c r="BJ695">
        <v>0.52200000000000002</v>
      </c>
      <c r="BK695">
        <v>0.127</v>
      </c>
      <c r="BL695">
        <v>8.6999999999999993</v>
      </c>
      <c r="BM695" s="86">
        <f t="shared" si="66"/>
        <v>80.431432973805855</v>
      </c>
      <c r="BN695">
        <v>0.38500000000000001</v>
      </c>
      <c r="BO695">
        <v>30</v>
      </c>
      <c r="BP695">
        <f t="shared" si="70"/>
        <v>6047.4975074775657</v>
      </c>
      <c r="BQ695">
        <f t="shared" si="65"/>
        <v>6378.666666666667</v>
      </c>
      <c r="BR695">
        <f t="shared" si="67"/>
        <v>6.0474975074775656</v>
      </c>
      <c r="BS695">
        <f t="shared" si="67"/>
        <v>6.3786666666666667</v>
      </c>
      <c r="BT695">
        <f t="shared" si="68"/>
        <v>12.426164174144233</v>
      </c>
      <c r="BU695">
        <v>2.5945179584120983</v>
      </c>
      <c r="BV695">
        <v>0.22189778498922555</v>
      </c>
      <c r="BW695">
        <v>2.0902919549922023</v>
      </c>
      <c r="BX695">
        <v>0.31941346185762021</v>
      </c>
      <c r="BY695">
        <v>0.18875168616297797</v>
      </c>
      <c r="BZ695">
        <v>0.14500665763410384</v>
      </c>
      <c r="CA695">
        <v>6.4863040930131852</v>
      </c>
      <c r="CB695">
        <v>115.43081731659736</v>
      </c>
      <c r="CC695">
        <v>32.018799143396919</v>
      </c>
      <c r="CD695">
        <v>12.718919653363985</v>
      </c>
      <c r="CE695">
        <v>3.2530816301668684</v>
      </c>
      <c r="CF695" s="25">
        <v>0.89039179104477617</v>
      </c>
      <c r="CG695" s="25">
        <v>3.4864738805970151E-2</v>
      </c>
      <c r="CH695" s="25">
        <v>3.2698718924800669</v>
      </c>
      <c r="CI695" s="25">
        <v>0.42613761590523291</v>
      </c>
      <c r="CJ695" s="25">
        <v>0.22465890243192244</v>
      </c>
      <c r="CK695" s="25">
        <v>39.599965382591222</v>
      </c>
      <c r="CL695" s="25">
        <v>58.503625707595752</v>
      </c>
      <c r="CM695" s="25">
        <v>1.0074459872297097</v>
      </c>
      <c r="CN695" s="25">
        <v>135.45897646445738</v>
      </c>
      <c r="CO695" s="25">
        <v>12.600366097904285</v>
      </c>
      <c r="CP695" s="25">
        <v>1.208086785009862</v>
      </c>
      <c r="CQ695" s="25">
        <v>0.1472879684418146</v>
      </c>
      <c r="CR695" s="25">
        <v>0.25092188261153836</v>
      </c>
      <c r="CS695" s="25">
        <v>6.141199942171513E-2</v>
      </c>
      <c r="CT695" s="25">
        <v>3.6581757619675109E-2</v>
      </c>
      <c r="CU695" s="25">
        <v>7.4608236410263649</v>
      </c>
      <c r="CV695" s="25">
        <v>22.7964967725107</v>
      </c>
      <c r="CW695" s="25">
        <v>2.6582608535860697</v>
      </c>
      <c r="CX695" s="25">
        <v>293.8944082111031</v>
      </c>
      <c r="CY695" s="25">
        <v>10.921977412562459</v>
      </c>
    </row>
    <row r="696" spans="1:103">
      <c r="A696" t="s">
        <v>177</v>
      </c>
      <c r="B696" t="s">
        <v>1090</v>
      </c>
      <c r="C696" t="s">
        <v>168</v>
      </c>
      <c r="D696" t="s">
        <v>169</v>
      </c>
      <c r="E696" t="s">
        <v>959</v>
      </c>
      <c r="F696" t="s">
        <v>189</v>
      </c>
      <c r="G696" t="s">
        <v>252</v>
      </c>
      <c r="H696">
        <v>11.44327</v>
      </c>
      <c r="I696">
        <v>7.1993099999999997</v>
      </c>
      <c r="J696">
        <v>702</v>
      </c>
      <c r="K696" t="s">
        <v>84</v>
      </c>
      <c r="L696" s="18">
        <v>3</v>
      </c>
      <c r="M696" t="s">
        <v>343</v>
      </c>
      <c r="N696" t="s">
        <v>331</v>
      </c>
      <c r="O696">
        <v>1500</v>
      </c>
      <c r="P696" t="s">
        <v>159</v>
      </c>
      <c r="Q696">
        <v>700</v>
      </c>
      <c r="R696">
        <v>7000</v>
      </c>
      <c r="S696" t="s">
        <v>337</v>
      </c>
      <c r="T696">
        <v>2000</v>
      </c>
      <c r="W696">
        <v>2015</v>
      </c>
      <c r="X696">
        <v>1</v>
      </c>
      <c r="Y696" s="19"/>
      <c r="Z696" s="24">
        <v>5.6</v>
      </c>
      <c r="AA696" s="25">
        <v>0.74774286233810472</v>
      </c>
      <c r="AB696" s="26">
        <v>6.2522995181962013E-2</v>
      </c>
      <c r="AC696" s="25">
        <v>6.7680600000000002</v>
      </c>
      <c r="AD696" s="27">
        <v>46</v>
      </c>
      <c r="AE696" s="27">
        <v>34</v>
      </c>
      <c r="AF696" s="27">
        <v>20</v>
      </c>
      <c r="AG696" s="25">
        <v>1.1640879528413333</v>
      </c>
      <c r="AH696" s="25">
        <v>0.53278170634329669</v>
      </c>
      <c r="AI696" s="25">
        <v>0.14508012383387664</v>
      </c>
      <c r="AJ696" s="28">
        <v>7.3129414063783649E-2</v>
      </c>
      <c r="AK696" s="25">
        <v>0</v>
      </c>
      <c r="AL696" s="25">
        <f t="shared" si="78"/>
        <v>1.9150791970822902</v>
      </c>
      <c r="AM696" s="29">
        <v>5.298333590182418</v>
      </c>
      <c r="AN696" s="29">
        <v>4.2449641746654034</v>
      </c>
      <c r="AO696" s="30">
        <v>12.737359000542481</v>
      </c>
      <c r="AP696" s="30">
        <v>131.93180723013788</v>
      </c>
      <c r="AQ696" s="31">
        <v>1.5347168410855661</v>
      </c>
      <c r="AR696" s="28">
        <v>2.5114000000000001E-2</v>
      </c>
      <c r="AS696" s="28">
        <v>7.3344500000000004</v>
      </c>
      <c r="AT696" t="s">
        <v>158</v>
      </c>
      <c r="AU696">
        <v>4</v>
      </c>
      <c r="AV696" t="s">
        <v>399</v>
      </c>
      <c r="AW696" t="s">
        <v>992</v>
      </c>
      <c r="AX696" t="s">
        <v>1091</v>
      </c>
      <c r="AY696" s="19" t="s">
        <v>389</v>
      </c>
      <c r="AZ696" s="19" t="s">
        <v>389</v>
      </c>
      <c r="BA696" s="22">
        <v>42254</v>
      </c>
      <c r="BB696" t="s">
        <v>401</v>
      </c>
      <c r="BC696" s="15">
        <v>42073</v>
      </c>
      <c r="BD696" t="s">
        <v>161</v>
      </c>
      <c r="BE696">
        <v>39</v>
      </c>
      <c r="BF696">
        <v>34</v>
      </c>
      <c r="BG696">
        <v>15.64</v>
      </c>
      <c r="BH696">
        <v>8.64</v>
      </c>
      <c r="BI696">
        <v>1.32</v>
      </c>
      <c r="BJ696">
        <v>0.64700000000000002</v>
      </c>
      <c r="BK696">
        <v>0.157</v>
      </c>
      <c r="BL696">
        <v>9.9</v>
      </c>
      <c r="BM696" s="86">
        <f t="shared" si="66"/>
        <v>80.472636815920396</v>
      </c>
      <c r="BN696">
        <v>0.36899999999999999</v>
      </c>
      <c r="BO696">
        <v>37</v>
      </c>
      <c r="BP696">
        <f t="shared" si="70"/>
        <v>8188.8955223880585</v>
      </c>
      <c r="BQ696">
        <f t="shared" si="65"/>
        <v>8341.3333333333339</v>
      </c>
      <c r="BR696">
        <f t="shared" si="67"/>
        <v>8.1888955223880586</v>
      </c>
      <c r="BS696">
        <f t="shared" si="67"/>
        <v>8.3413333333333348</v>
      </c>
      <c r="BT696">
        <f t="shared" si="68"/>
        <v>16.530228855721393</v>
      </c>
      <c r="BU696">
        <v>2.6404275996112729</v>
      </c>
      <c r="BV696">
        <v>0.2383238856119835</v>
      </c>
      <c r="BW696">
        <v>1.9768647028693216</v>
      </c>
      <c r="BX696">
        <v>0.47098018216926707</v>
      </c>
      <c r="BY696">
        <v>0.26835155419216095</v>
      </c>
      <c r="BZ696">
        <v>0.15937438766937378</v>
      </c>
      <c r="CA696">
        <v>6.0346582993899496</v>
      </c>
      <c r="CB696">
        <v>220.4906346170109</v>
      </c>
      <c r="CC696">
        <v>55.271612070969297</v>
      </c>
      <c r="CD696">
        <v>17.671536337623987</v>
      </c>
      <c r="CE696">
        <v>4.1544195760963198</v>
      </c>
      <c r="CF696" s="25">
        <v>0.65356151711378352</v>
      </c>
      <c r="CG696" s="25">
        <v>4.9167437557816836E-2</v>
      </c>
      <c r="CH696" s="25">
        <v>2.7510747426564608</v>
      </c>
      <c r="CI696" s="25">
        <v>0.37495834796563549</v>
      </c>
      <c r="CJ696" s="25">
        <v>0.19066862349571925</v>
      </c>
      <c r="CK696" s="25">
        <v>43.819490640548203</v>
      </c>
      <c r="CL696" s="25">
        <v>47.415138822114919</v>
      </c>
      <c r="CM696" s="25">
        <v>1.9483173325372729</v>
      </c>
      <c r="CN696" s="25">
        <v>45.8141346584583</v>
      </c>
      <c r="CO696" s="25">
        <v>12.624714631426805</v>
      </c>
      <c r="CP696" s="25">
        <v>1.4527938342967246</v>
      </c>
      <c r="CQ696" s="25">
        <v>0.2340558766859345</v>
      </c>
      <c r="CR696" s="25">
        <v>0.28990699732098313</v>
      </c>
      <c r="CS696" s="25">
        <v>6.1589747611068855E-2</v>
      </c>
      <c r="CT696" s="25">
        <v>3.4305724835407163E-2</v>
      </c>
      <c r="CU696" s="25">
        <v>5.8343421762145597</v>
      </c>
      <c r="CV696" s="25">
        <v>15.055466852544503</v>
      </c>
      <c r="CW696" s="25">
        <v>1.7173751853041352</v>
      </c>
      <c r="CX696" s="25">
        <v>109.6903767813638</v>
      </c>
      <c r="CY696" s="25">
        <v>11.808806898770046</v>
      </c>
    </row>
    <row r="697" spans="1:103">
      <c r="A697" t="s">
        <v>177</v>
      </c>
      <c r="B697" t="s">
        <v>1090</v>
      </c>
      <c r="C697" t="s">
        <v>168</v>
      </c>
      <c r="D697" t="s">
        <v>169</v>
      </c>
      <c r="E697" t="s">
        <v>959</v>
      </c>
      <c r="F697" t="s">
        <v>189</v>
      </c>
      <c r="G697" t="s">
        <v>252</v>
      </c>
      <c r="H697">
        <v>11.44327</v>
      </c>
      <c r="I697">
        <v>7.1993099999999997</v>
      </c>
      <c r="J697">
        <v>702</v>
      </c>
      <c r="K697" t="s">
        <v>84</v>
      </c>
      <c r="L697" s="18">
        <v>3</v>
      </c>
      <c r="M697" t="s">
        <v>343</v>
      </c>
      <c r="N697" t="s">
        <v>331</v>
      </c>
      <c r="O697">
        <v>1500</v>
      </c>
      <c r="P697" t="s">
        <v>159</v>
      </c>
      <c r="Q697">
        <v>700</v>
      </c>
      <c r="R697">
        <v>7000</v>
      </c>
      <c r="S697" t="s">
        <v>337</v>
      </c>
      <c r="T697">
        <v>2000</v>
      </c>
      <c r="W697">
        <v>2015</v>
      </c>
      <c r="X697">
        <v>1</v>
      </c>
      <c r="Y697" s="19"/>
      <c r="Z697" s="24">
        <v>5.6</v>
      </c>
      <c r="AA697" s="25">
        <v>0.74774286233810472</v>
      </c>
      <c r="AB697" s="26">
        <v>6.2522995181962013E-2</v>
      </c>
      <c r="AC697" s="25">
        <v>6.7680600000000002</v>
      </c>
      <c r="AD697" s="27">
        <v>46</v>
      </c>
      <c r="AE697" s="27">
        <v>34</v>
      </c>
      <c r="AF697" s="27">
        <v>20</v>
      </c>
      <c r="AG697" s="25">
        <v>1.1640879528413333</v>
      </c>
      <c r="AH697" s="25">
        <v>0.53278170634329669</v>
      </c>
      <c r="AI697" s="25">
        <v>0.14508012383387664</v>
      </c>
      <c r="AJ697" s="28">
        <v>7.3129414063783649E-2</v>
      </c>
      <c r="AK697" s="25">
        <v>0</v>
      </c>
      <c r="AL697" s="25">
        <f t="shared" si="78"/>
        <v>1.9150791970822902</v>
      </c>
      <c r="AM697" s="29">
        <v>5.298333590182418</v>
      </c>
      <c r="AN697" s="29">
        <v>4.2449641746654034</v>
      </c>
      <c r="AO697" s="30">
        <v>12.737359000542481</v>
      </c>
      <c r="AP697" s="30">
        <v>131.93180723013788</v>
      </c>
      <c r="AQ697" s="31">
        <v>1.5347168410855661</v>
      </c>
      <c r="AR697" s="28">
        <v>2.5114000000000001E-2</v>
      </c>
      <c r="AS697" s="28">
        <v>7.3344500000000004</v>
      </c>
      <c r="AT697" t="s">
        <v>159</v>
      </c>
      <c r="AU697">
        <v>5</v>
      </c>
      <c r="AV697" t="s">
        <v>399</v>
      </c>
      <c r="AW697" t="s">
        <v>992</v>
      </c>
      <c r="AX697" t="s">
        <v>1091</v>
      </c>
      <c r="AY697" s="19" t="s">
        <v>389</v>
      </c>
      <c r="AZ697" s="19" t="s">
        <v>389</v>
      </c>
      <c r="BA697" s="22">
        <v>42254</v>
      </c>
      <c r="BB697" t="s">
        <v>401</v>
      </c>
      <c r="BC697" s="15">
        <v>42073</v>
      </c>
      <c r="BD697" t="s">
        <v>161</v>
      </c>
      <c r="BE697">
        <v>33</v>
      </c>
      <c r="BF697">
        <v>34</v>
      </c>
      <c r="BG697">
        <v>14.08</v>
      </c>
      <c r="BH697">
        <v>8.56</v>
      </c>
      <c r="BI697">
        <v>1.44</v>
      </c>
      <c r="BJ697">
        <v>0.73299999999999998</v>
      </c>
      <c r="BK697">
        <v>0.13500000000000001</v>
      </c>
      <c r="BL697">
        <v>10.4</v>
      </c>
      <c r="BM697" s="86">
        <f t="shared" si="66"/>
        <v>84.447004608294932</v>
      </c>
      <c r="BN697">
        <v>0.48699999999999999</v>
      </c>
      <c r="BO697">
        <v>28</v>
      </c>
      <c r="BP697">
        <f t="shared" si="70"/>
        <v>8466.5131773139365</v>
      </c>
      <c r="BQ697">
        <f t="shared" si="65"/>
        <v>7509.333333333333</v>
      </c>
      <c r="BR697">
        <f t="shared" si="67"/>
        <v>8.4665131773139368</v>
      </c>
      <c r="BS697">
        <f t="shared" si="67"/>
        <v>7.5093333333333332</v>
      </c>
      <c r="BT697">
        <f t="shared" si="68"/>
        <v>15.975846510647269</v>
      </c>
      <c r="BU697">
        <v>2.9475691134413733</v>
      </c>
      <c r="BV697">
        <v>0.28079016331476964</v>
      </c>
      <c r="BW697">
        <v>2.1163198150282261</v>
      </c>
      <c r="BX697">
        <v>0.58084991711556411</v>
      </c>
      <c r="BY697">
        <v>0.33240267565550025</v>
      </c>
      <c r="BZ697">
        <v>0.21508540170829535</v>
      </c>
      <c r="CA697">
        <v>9.3759037880627218</v>
      </c>
      <c r="CB697">
        <v>245.97624985451981</v>
      </c>
      <c r="CC697">
        <v>72.669285781019425</v>
      </c>
      <c r="CD697">
        <v>20.509098502634917</v>
      </c>
      <c r="CE697">
        <v>1.88280174571875</v>
      </c>
      <c r="CF697" s="25">
        <v>0.85149469623915142</v>
      </c>
      <c r="CG697" s="25">
        <v>5.8919961427193836E-2</v>
      </c>
      <c r="CH697" s="25">
        <v>2.8594172430496259</v>
      </c>
      <c r="CI697" s="25">
        <v>0.3458761541117028</v>
      </c>
      <c r="CJ697" s="25">
        <v>0.19057616229144908</v>
      </c>
      <c r="CK697" s="25">
        <v>37.765918634138387</v>
      </c>
      <c r="CL697" s="25">
        <v>44.399087169159536</v>
      </c>
      <c r="CM697" s="25">
        <v>1.9798806472028252</v>
      </c>
      <c r="CN697" s="25">
        <v>92.150437111411236</v>
      </c>
      <c r="CO697" s="25">
        <v>10.223828149026124</v>
      </c>
      <c r="CP697" s="25">
        <v>1.2874132804757186</v>
      </c>
      <c r="CQ697" s="25">
        <v>0.17750247770069374</v>
      </c>
      <c r="CR697" s="25">
        <v>0.23162679188486132</v>
      </c>
      <c r="CS697" s="25">
        <v>0.12976873035759001</v>
      </c>
      <c r="CT697" s="25">
        <v>4.2585309763489641E-2</v>
      </c>
      <c r="CU697" s="25">
        <v>12.410015110054175</v>
      </c>
      <c r="CV697" s="25">
        <v>11.105171558156792</v>
      </c>
      <c r="CW697" s="25">
        <v>2.6557060617998265</v>
      </c>
      <c r="CX697" s="25">
        <v>156.16830859481033</v>
      </c>
      <c r="CY697" s="25">
        <v>12.616855249921043</v>
      </c>
    </row>
    <row r="698" spans="1:103">
      <c r="A698" t="s">
        <v>177</v>
      </c>
      <c r="B698" t="s">
        <v>1090</v>
      </c>
      <c r="C698" t="s">
        <v>168</v>
      </c>
      <c r="D698" t="s">
        <v>169</v>
      </c>
      <c r="E698" t="s">
        <v>959</v>
      </c>
      <c r="F698" t="s">
        <v>189</v>
      </c>
      <c r="G698" t="s">
        <v>252</v>
      </c>
      <c r="H698">
        <v>11.44327</v>
      </c>
      <c r="I698">
        <v>7.1993099999999997</v>
      </c>
      <c r="J698">
        <v>702</v>
      </c>
      <c r="K698" t="s">
        <v>84</v>
      </c>
      <c r="L698" s="18">
        <v>3</v>
      </c>
      <c r="M698" t="s">
        <v>343</v>
      </c>
      <c r="N698" t="s">
        <v>331</v>
      </c>
      <c r="O698">
        <v>1500</v>
      </c>
      <c r="P698" t="s">
        <v>159</v>
      </c>
      <c r="Q698">
        <v>700</v>
      </c>
      <c r="R698">
        <v>7000</v>
      </c>
      <c r="S698" t="s">
        <v>337</v>
      </c>
      <c r="T698">
        <v>2000</v>
      </c>
      <c r="W698">
        <v>2015</v>
      </c>
      <c r="X698">
        <v>1</v>
      </c>
      <c r="Y698" s="19"/>
      <c r="Z698" s="24">
        <v>5.6</v>
      </c>
      <c r="AA698" s="25">
        <v>0.74774286233810472</v>
      </c>
      <c r="AB698" s="26">
        <v>6.2522995181962013E-2</v>
      </c>
      <c r="AC698" s="25">
        <v>6.7680600000000002</v>
      </c>
      <c r="AD698" s="27">
        <v>46</v>
      </c>
      <c r="AE698" s="27">
        <v>34</v>
      </c>
      <c r="AF698" s="27">
        <v>20</v>
      </c>
      <c r="AG698" s="25">
        <v>1.1640879528413333</v>
      </c>
      <c r="AH698" s="25">
        <v>0.53278170634329669</v>
      </c>
      <c r="AI698" s="25">
        <v>0.14508012383387664</v>
      </c>
      <c r="AJ698" s="28">
        <v>7.3129414063783649E-2</v>
      </c>
      <c r="AK698" s="25">
        <v>0</v>
      </c>
      <c r="AL698" s="25">
        <f t="shared" si="78"/>
        <v>1.9150791970822902</v>
      </c>
      <c r="AM698" s="29">
        <v>5.298333590182418</v>
      </c>
      <c r="AN698" s="29">
        <v>4.2449641746654034</v>
      </c>
      <c r="AO698" s="30">
        <v>12.737359000542481</v>
      </c>
      <c r="AP698" s="30">
        <v>131.93180723013788</v>
      </c>
      <c r="AQ698" s="31">
        <v>1.5347168410855661</v>
      </c>
      <c r="AR698" s="28">
        <v>2.5114000000000001E-2</v>
      </c>
      <c r="AS698" s="28">
        <v>7.3344500000000004</v>
      </c>
      <c r="AT698" t="s">
        <v>160</v>
      </c>
      <c r="AU698">
        <v>6</v>
      </c>
      <c r="AV698" t="s">
        <v>399</v>
      </c>
      <c r="AW698" t="s">
        <v>992</v>
      </c>
      <c r="AX698" t="s">
        <v>1091</v>
      </c>
      <c r="AY698" s="19" t="s">
        <v>389</v>
      </c>
      <c r="AZ698" s="19" t="s">
        <v>389</v>
      </c>
      <c r="BA698" s="22">
        <v>42254</v>
      </c>
      <c r="BB698" t="s">
        <v>401</v>
      </c>
      <c r="BC698" s="15">
        <v>42073</v>
      </c>
      <c r="BD698" t="s">
        <v>161</v>
      </c>
      <c r="BE698">
        <v>43</v>
      </c>
      <c r="BF698">
        <v>41</v>
      </c>
      <c r="BG698">
        <v>18.28</v>
      </c>
      <c r="BH698">
        <v>9.5399999999999991</v>
      </c>
      <c r="BI698">
        <v>1.28</v>
      </c>
      <c r="BJ698">
        <v>0.51900000000000002</v>
      </c>
      <c r="BK698">
        <v>0.11</v>
      </c>
      <c r="BL698">
        <v>10.7</v>
      </c>
      <c r="BM698" s="86">
        <f t="shared" si="66"/>
        <v>82.51192368839429</v>
      </c>
      <c r="BN698">
        <v>0.36199999999999999</v>
      </c>
      <c r="BO698">
        <v>25</v>
      </c>
      <c r="BP698">
        <f t="shared" si="70"/>
        <v>9188.7219676423829</v>
      </c>
      <c r="BQ698">
        <f t="shared" si="65"/>
        <v>9749.3333333333339</v>
      </c>
      <c r="BR698">
        <f t="shared" si="67"/>
        <v>9.1887219676423832</v>
      </c>
      <c r="BS698">
        <f t="shared" si="67"/>
        <v>9.7493333333333343</v>
      </c>
      <c r="BT698">
        <f t="shared" si="68"/>
        <v>18.938055300975719</v>
      </c>
      <c r="BU698">
        <v>2.6900473933649289</v>
      </c>
      <c r="BV698">
        <v>0.31170008299659874</v>
      </c>
      <c r="BW698">
        <v>2.2026301633301473</v>
      </c>
      <c r="BX698">
        <v>0.49605661392849543</v>
      </c>
      <c r="BY698">
        <v>0.26867519195142975</v>
      </c>
      <c r="BZ698">
        <v>0.18590102148583956</v>
      </c>
      <c r="CA698">
        <v>7.4496612787443803</v>
      </c>
      <c r="CB698">
        <v>179.09988294474329</v>
      </c>
      <c r="CC698">
        <v>49.516674493038913</v>
      </c>
      <c r="CD698">
        <v>16.471285772672399</v>
      </c>
      <c r="CE698">
        <v>42.819442303780633</v>
      </c>
      <c r="CF698" s="25">
        <v>0.77736202057998138</v>
      </c>
      <c r="CG698" s="25">
        <v>5.205799812909262E-2</v>
      </c>
      <c r="CH698" s="25">
        <v>3.5009946801814653</v>
      </c>
      <c r="CI698" s="25">
        <v>0.36220243780347139</v>
      </c>
      <c r="CJ698" s="25">
        <v>0.12964829336567801</v>
      </c>
      <c r="CK698" s="25">
        <v>37.636583296350238</v>
      </c>
      <c r="CL698" s="25">
        <v>44.247035500772007</v>
      </c>
      <c r="CM698" s="25">
        <v>1.0222323764747641</v>
      </c>
      <c r="CN698" s="25">
        <v>183.23370309052257</v>
      </c>
      <c r="CO698" s="25">
        <v>20.488372703583579</v>
      </c>
      <c r="CP698" s="25">
        <v>1.4549256505576207</v>
      </c>
      <c r="CQ698" s="25">
        <v>0.18870817843866175</v>
      </c>
      <c r="CR698" s="25">
        <v>0.2486890732618742</v>
      </c>
      <c r="CS698" s="25">
        <v>6.3773999399473397E-2</v>
      </c>
      <c r="CT698" s="25">
        <v>3.0665725019176044E-2</v>
      </c>
      <c r="CU698" s="25">
        <v>10.317680202059032</v>
      </c>
      <c r="CV698" s="25">
        <v>11.5433876186435</v>
      </c>
      <c r="CW698" s="25">
        <v>2.7605016556470723</v>
      </c>
      <c r="CX698" s="25">
        <v>97.205074812195193</v>
      </c>
      <c r="CY698" s="25">
        <v>12.227600749825328</v>
      </c>
    </row>
    <row r="699" spans="1:103">
      <c r="A699" t="s">
        <v>177</v>
      </c>
      <c r="B699" t="s">
        <v>1090</v>
      </c>
      <c r="C699" t="s">
        <v>168</v>
      </c>
      <c r="D699" t="s">
        <v>169</v>
      </c>
      <c r="E699" t="s">
        <v>959</v>
      </c>
      <c r="F699" t="s">
        <v>189</v>
      </c>
      <c r="G699" t="s">
        <v>253</v>
      </c>
      <c r="H699">
        <v>11.44262</v>
      </c>
      <c r="I699">
        <v>7.1999899999999997</v>
      </c>
      <c r="J699">
        <v>710</v>
      </c>
      <c r="K699" t="s">
        <v>85</v>
      </c>
      <c r="L699" s="18">
        <v>1.5</v>
      </c>
      <c r="M699" t="s">
        <v>343</v>
      </c>
      <c r="N699" t="s">
        <v>331</v>
      </c>
      <c r="O699">
        <v>200</v>
      </c>
      <c r="P699" t="s">
        <v>159</v>
      </c>
      <c r="Q699">
        <v>300</v>
      </c>
      <c r="R699">
        <v>3800</v>
      </c>
      <c r="S699" t="s">
        <v>337</v>
      </c>
      <c r="T699">
        <v>1100</v>
      </c>
      <c r="W699">
        <v>2015</v>
      </c>
      <c r="X699">
        <v>1</v>
      </c>
      <c r="Y699" s="19" t="s">
        <v>389</v>
      </c>
      <c r="Z699" s="24">
        <v>5.7</v>
      </c>
      <c r="AA699" s="25">
        <v>0.54051881394033174</v>
      </c>
      <c r="AB699" s="26">
        <v>4.8737263126491639E-2</v>
      </c>
      <c r="AC699" s="25">
        <v>2.8772400000000005</v>
      </c>
      <c r="AD699" s="27">
        <v>52</v>
      </c>
      <c r="AE699" s="27">
        <v>32</v>
      </c>
      <c r="AF699" s="27">
        <v>16</v>
      </c>
      <c r="AG699" s="25">
        <v>2.1392355442973812</v>
      </c>
      <c r="AH699" s="25">
        <v>0.64902902423492859</v>
      </c>
      <c r="AI699" s="25">
        <v>0.1358071692885463</v>
      </c>
      <c r="AJ699" s="28">
        <v>9.9490178703248305E-2</v>
      </c>
      <c r="AK699" s="25">
        <v>0</v>
      </c>
      <c r="AL699" s="25">
        <f t="shared" si="52"/>
        <v>3.023561916524105</v>
      </c>
      <c r="AM699" s="29">
        <v>5.96952080072026</v>
      </c>
      <c r="AN699" s="29">
        <v>3.3729890496147075</v>
      </c>
      <c r="AO699" s="30">
        <v>24.492116437943316</v>
      </c>
      <c r="AP699" s="30">
        <v>111.66266795842694</v>
      </c>
      <c r="AQ699" s="31">
        <v>1.6890045524834438</v>
      </c>
      <c r="AR699" s="28">
        <v>1.82106E-2</v>
      </c>
      <c r="AS699" s="28">
        <v>5.8154599999999999</v>
      </c>
      <c r="AT699" t="s">
        <v>155</v>
      </c>
      <c r="AU699">
        <v>1</v>
      </c>
      <c r="AV699" t="s">
        <v>399</v>
      </c>
      <c r="AW699" t="s">
        <v>992</v>
      </c>
      <c r="AX699" t="s">
        <v>1091</v>
      </c>
      <c r="AY699" s="19" t="s">
        <v>389</v>
      </c>
      <c r="AZ699" s="19" t="s">
        <v>389</v>
      </c>
      <c r="BA699" s="22">
        <v>42254</v>
      </c>
      <c r="BB699" t="s">
        <v>401</v>
      </c>
      <c r="BC699" s="15">
        <v>42073</v>
      </c>
      <c r="BD699" t="s">
        <v>161</v>
      </c>
      <c r="BE699">
        <v>39</v>
      </c>
      <c r="BF699">
        <v>42</v>
      </c>
      <c r="BG699">
        <v>13.5</v>
      </c>
      <c r="BH699">
        <v>6.24</v>
      </c>
      <c r="BI699">
        <v>1.5</v>
      </c>
      <c r="BJ699">
        <v>0.42099999999999999</v>
      </c>
      <c r="BK699">
        <v>0.104</v>
      </c>
      <c r="BL699">
        <v>9.8000000000000007</v>
      </c>
      <c r="BM699" s="86">
        <f t="shared" si="66"/>
        <v>80.19047619047619</v>
      </c>
      <c r="BN699">
        <v>0.35399999999999998</v>
      </c>
      <c r="BO699">
        <v>22</v>
      </c>
      <c r="BP699">
        <f t="shared" si="70"/>
        <v>5900.0064239028952</v>
      </c>
      <c r="BQ699">
        <f t="shared" si="65"/>
        <v>7199.9999999999991</v>
      </c>
      <c r="BR699">
        <f t="shared" si="67"/>
        <v>5.9000064239028953</v>
      </c>
      <c r="BS699">
        <f t="shared" si="67"/>
        <v>7.1999999999999993</v>
      </c>
      <c r="BT699">
        <f t="shared" si="68"/>
        <v>13.100006423902894</v>
      </c>
      <c r="BU699">
        <v>2.0969868173258006</v>
      </c>
      <c r="BV699">
        <v>0.16887447574651676</v>
      </c>
      <c r="BW699">
        <v>1.9018121330613791</v>
      </c>
      <c r="BX699">
        <v>0.41594153379131482</v>
      </c>
      <c r="BY699">
        <v>0.16719905413900088</v>
      </c>
      <c r="BZ699">
        <v>0.15819606685209575</v>
      </c>
      <c r="CA699">
        <v>7.7086050704891553</v>
      </c>
      <c r="CB699">
        <v>94.768101602449363</v>
      </c>
      <c r="CC699">
        <v>29.919092193049888</v>
      </c>
      <c r="CD699">
        <v>15.631053094052886</v>
      </c>
      <c r="CE699">
        <v>3.3994637705847519</v>
      </c>
      <c r="CF699" s="25">
        <v>0.54943502824858759</v>
      </c>
      <c r="CG699" s="25">
        <v>0.1087099811676083</v>
      </c>
      <c r="CH699" s="25">
        <v>3.3400798959376679</v>
      </c>
      <c r="CI699" s="25">
        <v>0.41954359057270862</v>
      </c>
      <c r="CJ699" s="25">
        <v>0.21773176004724834</v>
      </c>
      <c r="CK699" s="25">
        <v>49.898479677914892</v>
      </c>
      <c r="CL699" s="25">
        <v>44.75058909627807</v>
      </c>
      <c r="CM699" s="25">
        <v>1.9955551105156628</v>
      </c>
      <c r="CN699" s="25">
        <v>139.01133952859209</v>
      </c>
      <c r="CO699" s="25">
        <v>12.930806178650908</v>
      </c>
      <c r="CP699" s="25">
        <v>0.98999090081892638</v>
      </c>
      <c r="CQ699" s="25">
        <v>0.15850773430391263</v>
      </c>
      <c r="CR699" s="25">
        <v>0.26440130294982817</v>
      </c>
      <c r="CS699" s="25">
        <v>0.34347434797546339</v>
      </c>
      <c r="CT699" s="25">
        <v>0.12670884025326878</v>
      </c>
      <c r="CU699" s="25">
        <v>8.4718805884602517</v>
      </c>
      <c r="CV699" s="25">
        <v>7.3803764843901423</v>
      </c>
      <c r="CW699" s="25">
        <v>1.7511651545181861</v>
      </c>
      <c r="CX699" s="25">
        <v>119.88829539692169</v>
      </c>
      <c r="CY699" s="25">
        <v>12.914744601616178</v>
      </c>
    </row>
    <row r="700" spans="1:103">
      <c r="A700" t="s">
        <v>177</v>
      </c>
      <c r="B700" t="s">
        <v>1090</v>
      </c>
      <c r="C700" t="s">
        <v>168</v>
      </c>
      <c r="D700" t="s">
        <v>169</v>
      </c>
      <c r="E700" t="s">
        <v>959</v>
      </c>
      <c r="F700" t="s">
        <v>189</v>
      </c>
      <c r="G700" t="s">
        <v>253</v>
      </c>
      <c r="H700">
        <v>11.44262</v>
      </c>
      <c r="I700">
        <v>7.1999899999999997</v>
      </c>
      <c r="J700">
        <v>710</v>
      </c>
      <c r="K700" t="s">
        <v>85</v>
      </c>
      <c r="L700" s="18">
        <v>1.5</v>
      </c>
      <c r="M700" t="s">
        <v>343</v>
      </c>
      <c r="N700" t="s">
        <v>331</v>
      </c>
      <c r="O700">
        <v>200</v>
      </c>
      <c r="P700" t="s">
        <v>159</v>
      </c>
      <c r="Q700">
        <v>300</v>
      </c>
      <c r="R700">
        <v>3800</v>
      </c>
      <c r="S700" t="s">
        <v>337</v>
      </c>
      <c r="T700">
        <v>1100</v>
      </c>
      <c r="W700">
        <v>2015</v>
      </c>
      <c r="X700">
        <v>1</v>
      </c>
      <c r="Y700" s="19"/>
      <c r="Z700" s="24">
        <v>5.7</v>
      </c>
      <c r="AA700" s="25">
        <v>0.54051881394033174</v>
      </c>
      <c r="AB700" s="26">
        <v>4.8737263126491639E-2</v>
      </c>
      <c r="AC700" s="25">
        <v>2.8772400000000005</v>
      </c>
      <c r="AD700" s="27">
        <v>52</v>
      </c>
      <c r="AE700" s="27">
        <v>32</v>
      </c>
      <c r="AF700" s="27">
        <v>16</v>
      </c>
      <c r="AG700" s="25">
        <v>2.1392355442973812</v>
      </c>
      <c r="AH700" s="25">
        <v>0.64902902423492859</v>
      </c>
      <c r="AI700" s="25">
        <v>0.1358071692885463</v>
      </c>
      <c r="AJ700" s="28">
        <v>9.9490178703248305E-2</v>
      </c>
      <c r="AK700" s="25">
        <v>0</v>
      </c>
      <c r="AL700" s="25">
        <f t="shared" ref="AL700:AL704" si="79">SUM(AG700:AK700)</f>
        <v>3.023561916524105</v>
      </c>
      <c r="AM700" s="29">
        <v>5.96952080072026</v>
      </c>
      <c r="AN700" s="29">
        <v>3.3729890496147075</v>
      </c>
      <c r="AO700" s="30">
        <v>24.492116437943316</v>
      </c>
      <c r="AP700" s="30">
        <v>111.66266795842694</v>
      </c>
      <c r="AQ700" s="31">
        <v>1.6890045524834438</v>
      </c>
      <c r="AR700" s="28">
        <v>1.82106E-2</v>
      </c>
      <c r="AS700" s="28">
        <v>5.8154599999999999</v>
      </c>
      <c r="AT700" t="s">
        <v>156</v>
      </c>
      <c r="AU700">
        <v>2</v>
      </c>
      <c r="AV700" t="s">
        <v>399</v>
      </c>
      <c r="AW700" t="s">
        <v>992</v>
      </c>
      <c r="AX700" t="s">
        <v>1091</v>
      </c>
      <c r="AY700" s="19" t="s">
        <v>389</v>
      </c>
      <c r="AZ700" s="19" t="s">
        <v>389</v>
      </c>
      <c r="BA700" s="22">
        <v>42254</v>
      </c>
      <c r="BB700" t="s">
        <v>401</v>
      </c>
      <c r="BC700" s="15">
        <v>42073</v>
      </c>
      <c r="BD700" t="s">
        <v>161</v>
      </c>
      <c r="BE700">
        <v>29</v>
      </c>
      <c r="BF700">
        <v>28</v>
      </c>
      <c r="BG700">
        <v>9.58</v>
      </c>
      <c r="BH700">
        <v>4.9400000000000004</v>
      </c>
      <c r="BI700">
        <v>0.98</v>
      </c>
      <c r="BJ700">
        <v>0.441</v>
      </c>
      <c r="BK700">
        <v>0.107</v>
      </c>
      <c r="BL700">
        <v>8.9</v>
      </c>
      <c r="BM700" s="86">
        <f t="shared" si="66"/>
        <v>80.474452554744531</v>
      </c>
      <c r="BN700">
        <v>0.29699999999999999</v>
      </c>
      <c r="BO700">
        <v>28</v>
      </c>
      <c r="BP700">
        <f t="shared" si="70"/>
        <v>4734.1489909832553</v>
      </c>
      <c r="BQ700">
        <f t="shared" si="65"/>
        <v>5109.333333333333</v>
      </c>
      <c r="BR700">
        <f t="shared" si="67"/>
        <v>4.7341489909832557</v>
      </c>
      <c r="BS700">
        <f t="shared" si="67"/>
        <v>5.1093333333333328</v>
      </c>
      <c r="BT700">
        <f t="shared" si="68"/>
        <v>9.8434823243165894</v>
      </c>
      <c r="BU700">
        <v>3.2370478983382207</v>
      </c>
      <c r="BV700">
        <v>0.15778978664073601</v>
      </c>
      <c r="BW700">
        <v>1.9519643036465937</v>
      </c>
      <c r="BX700">
        <v>0.43177940886779143</v>
      </c>
      <c r="BY700">
        <v>0.20028124845320261</v>
      </c>
      <c r="BZ700">
        <v>0.11409786092103751</v>
      </c>
      <c r="CA700">
        <v>5.2731812689914381</v>
      </c>
      <c r="CB700">
        <v>119.29454188932743</v>
      </c>
      <c r="CC700">
        <v>30.141157010908863</v>
      </c>
      <c r="CD700">
        <v>10.882077356142126</v>
      </c>
      <c r="CE700">
        <v>3.0864820504617083</v>
      </c>
      <c r="CF700" s="25">
        <v>0.66331417624521072</v>
      </c>
      <c r="CG700" s="25">
        <v>7.8400383141762439E-2</v>
      </c>
      <c r="CH700" s="25">
        <v>3.8419780848442984</v>
      </c>
      <c r="CI700" s="25">
        <v>0.44112766172723006</v>
      </c>
      <c r="CJ700" s="25">
        <v>0.16909082171848891</v>
      </c>
      <c r="CK700" s="25">
        <v>35.22234980277355</v>
      </c>
      <c r="CL700" s="25">
        <v>65.633717628641435</v>
      </c>
      <c r="CM700" s="25">
        <v>1.9343006610801703</v>
      </c>
      <c r="CN700" s="25">
        <v>134.74432479006455</v>
      </c>
      <c r="CO700" s="25">
        <v>15.065203380004323</v>
      </c>
      <c r="CP700" s="25">
        <v>0.94767441860465118</v>
      </c>
      <c r="CQ700" s="25">
        <v>0.21923449612403104</v>
      </c>
      <c r="CR700" s="25">
        <v>0.2971736763789431</v>
      </c>
      <c r="CS700" s="25">
        <v>0.20137030519229207</v>
      </c>
      <c r="CT700" s="25">
        <v>2.4170253461876161E-2</v>
      </c>
      <c r="CU700" s="25">
        <v>11.761571156283868</v>
      </c>
      <c r="CV700" s="25">
        <v>7.3227454332675261</v>
      </c>
      <c r="CW700" s="25">
        <v>1.7374908536532321</v>
      </c>
      <c r="CX700" s="25">
        <v>78.914359534598205</v>
      </c>
      <c r="CY700" s="25">
        <v>11.94712381705725</v>
      </c>
    </row>
    <row r="701" spans="1:103">
      <c r="A701" t="s">
        <v>177</v>
      </c>
      <c r="B701" t="s">
        <v>1090</v>
      </c>
      <c r="C701" t="s">
        <v>168</v>
      </c>
      <c r="D701" t="s">
        <v>169</v>
      </c>
      <c r="E701" t="s">
        <v>959</v>
      </c>
      <c r="F701" t="s">
        <v>189</v>
      </c>
      <c r="G701" t="s">
        <v>253</v>
      </c>
      <c r="H701">
        <v>11.44262</v>
      </c>
      <c r="I701">
        <v>7.1999899999999997</v>
      </c>
      <c r="J701">
        <v>710</v>
      </c>
      <c r="K701" t="s">
        <v>85</v>
      </c>
      <c r="L701" s="18">
        <v>1.5</v>
      </c>
      <c r="M701" t="s">
        <v>343</v>
      </c>
      <c r="N701" t="s">
        <v>331</v>
      </c>
      <c r="O701">
        <v>200</v>
      </c>
      <c r="P701" t="s">
        <v>159</v>
      </c>
      <c r="Q701">
        <v>300</v>
      </c>
      <c r="R701">
        <v>3800</v>
      </c>
      <c r="S701" t="s">
        <v>337</v>
      </c>
      <c r="T701">
        <v>1100</v>
      </c>
      <c r="W701">
        <v>2015</v>
      </c>
      <c r="X701">
        <v>1</v>
      </c>
      <c r="Y701" s="19"/>
      <c r="Z701" s="24">
        <v>5.7</v>
      </c>
      <c r="AA701" s="25">
        <v>0.54051881394033174</v>
      </c>
      <c r="AB701" s="26">
        <v>4.8737263126491639E-2</v>
      </c>
      <c r="AC701" s="25">
        <v>2.8772400000000005</v>
      </c>
      <c r="AD701" s="27">
        <v>52</v>
      </c>
      <c r="AE701" s="27">
        <v>32</v>
      </c>
      <c r="AF701" s="27">
        <v>16</v>
      </c>
      <c r="AG701" s="25">
        <v>2.1392355442973812</v>
      </c>
      <c r="AH701" s="25">
        <v>0.64902902423492859</v>
      </c>
      <c r="AI701" s="25">
        <v>0.1358071692885463</v>
      </c>
      <c r="AJ701" s="28">
        <v>9.9490178703248305E-2</v>
      </c>
      <c r="AK701" s="25">
        <v>0</v>
      </c>
      <c r="AL701" s="25">
        <f t="shared" si="79"/>
        <v>3.023561916524105</v>
      </c>
      <c r="AM701" s="29">
        <v>5.96952080072026</v>
      </c>
      <c r="AN701" s="29">
        <v>3.3729890496147075</v>
      </c>
      <c r="AO701" s="30">
        <v>24.492116437943316</v>
      </c>
      <c r="AP701" s="30">
        <v>111.66266795842694</v>
      </c>
      <c r="AQ701" s="31">
        <v>1.6890045524834438</v>
      </c>
      <c r="AR701" s="28">
        <v>1.82106E-2</v>
      </c>
      <c r="AS701" s="28">
        <v>5.8154599999999999</v>
      </c>
      <c r="AT701" t="s">
        <v>157</v>
      </c>
      <c r="AU701">
        <v>3</v>
      </c>
      <c r="AV701" t="s">
        <v>399</v>
      </c>
      <c r="AW701" t="s">
        <v>992</v>
      </c>
      <c r="AX701" t="s">
        <v>1091</v>
      </c>
      <c r="AY701" s="19" t="s">
        <v>389</v>
      </c>
      <c r="AZ701" s="19" t="s">
        <v>389</v>
      </c>
      <c r="BA701" s="22">
        <v>42254</v>
      </c>
      <c r="BB701" t="s">
        <v>401</v>
      </c>
      <c r="BC701" s="15">
        <v>42073</v>
      </c>
      <c r="BD701" t="s">
        <v>161</v>
      </c>
      <c r="BE701">
        <v>46</v>
      </c>
      <c r="BF701">
        <v>46</v>
      </c>
      <c r="BG701">
        <v>14.3</v>
      </c>
      <c r="BH701">
        <v>7.42</v>
      </c>
      <c r="BI701">
        <v>0.96</v>
      </c>
      <c r="BJ701">
        <v>0.40799999999999997</v>
      </c>
      <c r="BK701">
        <v>9.8000000000000004E-2</v>
      </c>
      <c r="BL701">
        <v>10.5</v>
      </c>
      <c r="BM701" s="86">
        <f t="shared" si="66"/>
        <v>80.632411067193672</v>
      </c>
      <c r="BN701">
        <v>0.308</v>
      </c>
      <c r="BO701">
        <v>23</v>
      </c>
      <c r="BP701">
        <f t="shared" si="70"/>
        <v>6999.631093544137</v>
      </c>
      <c r="BQ701">
        <f t="shared" si="65"/>
        <v>7626.6666666666661</v>
      </c>
      <c r="BR701">
        <f t="shared" si="67"/>
        <v>6.9996310935441368</v>
      </c>
      <c r="BS701">
        <f t="shared" si="67"/>
        <v>7.626666666666666</v>
      </c>
      <c r="BT701">
        <f t="shared" si="68"/>
        <v>14.626297760210804</v>
      </c>
      <c r="BU701">
        <v>2.4775910364145659</v>
      </c>
      <c r="BV701">
        <v>0.17448373503312242</v>
      </c>
      <c r="BW701">
        <v>2.053260979011454</v>
      </c>
      <c r="BX701">
        <v>0.38640924001314758</v>
      </c>
      <c r="BY701">
        <v>0.20589570541891589</v>
      </c>
      <c r="BZ701">
        <v>0.16863957076747516</v>
      </c>
      <c r="CA701">
        <v>9.9078830526549222</v>
      </c>
      <c r="CB701">
        <v>114.75146984094498</v>
      </c>
      <c r="CC701">
        <v>45.187077774238162</v>
      </c>
      <c r="CD701">
        <v>20.039193661164511</v>
      </c>
      <c r="CE701">
        <v>4.5428715976883201</v>
      </c>
      <c r="CF701" s="25">
        <v>0.90875576036866368</v>
      </c>
      <c r="CG701" s="25">
        <v>5.5023041474654373E-2</v>
      </c>
      <c r="CH701" s="25">
        <v>4.1147715563839657</v>
      </c>
      <c r="CI701" s="25">
        <v>0.31016924716191235</v>
      </c>
      <c r="CJ701" s="25">
        <v>0.12189107062662363</v>
      </c>
      <c r="CK701" s="25">
        <v>59.892172208573847</v>
      </c>
      <c r="CL701" s="25">
        <v>48.088847311013161</v>
      </c>
      <c r="CM701" s="25">
        <v>2.9284856481649468</v>
      </c>
      <c r="CN701" s="25">
        <v>183.50303239442826</v>
      </c>
      <c r="CO701" s="25">
        <v>12.804095682044824</v>
      </c>
      <c r="CP701" s="25">
        <v>1.0939849624060152</v>
      </c>
      <c r="CQ701" s="25">
        <v>0.18035714285714288</v>
      </c>
      <c r="CR701" s="25">
        <v>0.21888511843134434</v>
      </c>
      <c r="CS701" s="25">
        <v>0.13362133986845365</v>
      </c>
      <c r="CT701" s="25">
        <v>4.1343543135732005E-2</v>
      </c>
      <c r="CU701" s="25">
        <v>5.984458847745068</v>
      </c>
      <c r="CV701" s="25">
        <v>15.442841556321008</v>
      </c>
      <c r="CW701" s="25">
        <v>0.78877682478749733</v>
      </c>
      <c r="CX701" s="25">
        <v>88.15721026938995</v>
      </c>
      <c r="CY701" s="25">
        <v>12.99142789464903</v>
      </c>
    </row>
    <row r="702" spans="1:103">
      <c r="A702" t="s">
        <v>177</v>
      </c>
      <c r="B702" t="s">
        <v>1090</v>
      </c>
      <c r="C702" t="s">
        <v>168</v>
      </c>
      <c r="D702" t="s">
        <v>169</v>
      </c>
      <c r="E702" t="s">
        <v>959</v>
      </c>
      <c r="F702" t="s">
        <v>189</v>
      </c>
      <c r="G702" t="s">
        <v>253</v>
      </c>
      <c r="H702">
        <v>11.44262</v>
      </c>
      <c r="I702">
        <v>7.1999899999999997</v>
      </c>
      <c r="J702">
        <v>710</v>
      </c>
      <c r="K702" t="s">
        <v>85</v>
      </c>
      <c r="L702" s="18">
        <v>1.5</v>
      </c>
      <c r="M702" t="s">
        <v>343</v>
      </c>
      <c r="N702" t="s">
        <v>331</v>
      </c>
      <c r="O702">
        <v>200</v>
      </c>
      <c r="P702" t="s">
        <v>159</v>
      </c>
      <c r="Q702">
        <v>300</v>
      </c>
      <c r="R702">
        <v>3800</v>
      </c>
      <c r="S702" t="s">
        <v>337</v>
      </c>
      <c r="T702">
        <v>1100</v>
      </c>
      <c r="W702">
        <v>2015</v>
      </c>
      <c r="X702">
        <v>1</v>
      </c>
      <c r="Y702" s="19"/>
      <c r="Z702" s="24">
        <v>5.7</v>
      </c>
      <c r="AA702" s="25">
        <v>0.54051881394033174</v>
      </c>
      <c r="AB702" s="26">
        <v>4.8737263126491639E-2</v>
      </c>
      <c r="AC702" s="25">
        <v>2.8772400000000005</v>
      </c>
      <c r="AD702" s="27">
        <v>52</v>
      </c>
      <c r="AE702" s="27">
        <v>32</v>
      </c>
      <c r="AF702" s="27">
        <v>16</v>
      </c>
      <c r="AG702" s="25">
        <v>2.1392355442973812</v>
      </c>
      <c r="AH702" s="25">
        <v>0.64902902423492859</v>
      </c>
      <c r="AI702" s="25">
        <v>0.1358071692885463</v>
      </c>
      <c r="AJ702" s="28">
        <v>9.9490178703248305E-2</v>
      </c>
      <c r="AK702" s="25">
        <v>0</v>
      </c>
      <c r="AL702" s="25">
        <f t="shared" si="79"/>
        <v>3.023561916524105</v>
      </c>
      <c r="AM702" s="29">
        <v>5.96952080072026</v>
      </c>
      <c r="AN702" s="29">
        <v>3.3729890496147075</v>
      </c>
      <c r="AO702" s="30">
        <v>24.492116437943316</v>
      </c>
      <c r="AP702" s="30">
        <v>111.66266795842694</v>
      </c>
      <c r="AQ702" s="31">
        <v>1.6890045524834438</v>
      </c>
      <c r="AR702" s="28">
        <v>1.82106E-2</v>
      </c>
      <c r="AS702" s="28">
        <v>5.8154599999999999</v>
      </c>
      <c r="AT702" t="s">
        <v>158</v>
      </c>
      <c r="AU702">
        <v>4</v>
      </c>
      <c r="AV702" t="s">
        <v>399</v>
      </c>
      <c r="AW702" t="s">
        <v>992</v>
      </c>
      <c r="AX702" t="s">
        <v>1091</v>
      </c>
      <c r="AY702" s="19" t="s">
        <v>389</v>
      </c>
      <c r="AZ702" s="19" t="s">
        <v>389</v>
      </c>
      <c r="BA702" s="22">
        <v>42254</v>
      </c>
      <c r="BB702" t="s">
        <v>401</v>
      </c>
      <c r="BC702" s="15">
        <v>42073</v>
      </c>
      <c r="BD702" t="s">
        <v>161</v>
      </c>
      <c r="BE702">
        <v>37</v>
      </c>
      <c r="BF702">
        <v>36</v>
      </c>
      <c r="BG702">
        <v>13.1</v>
      </c>
      <c r="BH702">
        <v>8.51</v>
      </c>
      <c r="BI702">
        <v>1.22</v>
      </c>
      <c r="BJ702">
        <v>0.66</v>
      </c>
      <c r="BK702">
        <v>0.13800000000000001</v>
      </c>
      <c r="BL702">
        <v>9.3000000000000007</v>
      </c>
      <c r="BM702" s="86">
        <f t="shared" si="66"/>
        <v>82.706766917293223</v>
      </c>
      <c r="BN702">
        <v>0.124</v>
      </c>
      <c r="BO702">
        <v>26</v>
      </c>
      <c r="BP702">
        <f t="shared" si="70"/>
        <v>8344.8100643766265</v>
      </c>
      <c r="BQ702">
        <f t="shared" si="65"/>
        <v>6986.6666666666661</v>
      </c>
      <c r="BR702">
        <f t="shared" si="67"/>
        <v>8.3448100643766274</v>
      </c>
      <c r="BS702">
        <f t="shared" si="67"/>
        <v>6.9866666666666664</v>
      </c>
      <c r="BT702">
        <f t="shared" si="68"/>
        <v>15.331476731043294</v>
      </c>
      <c r="BU702">
        <v>2.882851445663011</v>
      </c>
      <c r="BV702">
        <v>0.22617259814554438</v>
      </c>
      <c r="BW702">
        <v>2.1624705812892757</v>
      </c>
      <c r="BX702">
        <v>0.4586058569897335</v>
      </c>
      <c r="BY702">
        <v>0.21941642486878207</v>
      </c>
      <c r="BZ702">
        <v>0.15757442302814556</v>
      </c>
      <c r="CA702">
        <v>7.7203421214042534</v>
      </c>
      <c r="CB702">
        <v>92.313911947079717</v>
      </c>
      <c r="CC702">
        <v>60.726174319913575</v>
      </c>
      <c r="CD702">
        <v>16.920146826711061</v>
      </c>
      <c r="CE702">
        <v>3.6970707713898516</v>
      </c>
      <c r="CF702" s="25">
        <v>0.73921568627450995</v>
      </c>
      <c r="CG702" s="25">
        <v>4.0039215686274512E-2</v>
      </c>
      <c r="CH702" s="25">
        <v>3.690243699955023</v>
      </c>
      <c r="CI702" s="25">
        <v>0.52379006238044834</v>
      </c>
      <c r="CJ702" s="25">
        <v>0.19592521273862881</v>
      </c>
      <c r="CK702" s="25">
        <v>59.390407486321308</v>
      </c>
      <c r="CL702" s="25">
        <v>67.378779544912561</v>
      </c>
      <c r="CM702" s="25">
        <v>1.0287754689878965</v>
      </c>
      <c r="CN702" s="25">
        <v>92.422668831090434</v>
      </c>
      <c r="CO702" s="25">
        <v>11.562396633044715</v>
      </c>
      <c r="CP702" s="25">
        <v>1.1472196900638105</v>
      </c>
      <c r="CQ702" s="25">
        <v>0.22256153144940749</v>
      </c>
      <c r="CR702" s="25">
        <v>0.25534341358266677</v>
      </c>
      <c r="CS702" s="25">
        <v>0.13218244144598376</v>
      </c>
      <c r="CT702" s="25">
        <v>3.4809479972490967E-2</v>
      </c>
      <c r="CU702" s="25">
        <v>12.640842605982741</v>
      </c>
      <c r="CV702" s="25">
        <v>11.311728836282079</v>
      </c>
      <c r="CW702" s="25">
        <v>0.78028289911675575</v>
      </c>
      <c r="CX702" s="25">
        <v>159.07305442280972</v>
      </c>
      <c r="CY702" s="25">
        <v>13.722392688459859</v>
      </c>
    </row>
    <row r="703" spans="1:103">
      <c r="A703" t="s">
        <v>177</v>
      </c>
      <c r="B703" t="s">
        <v>1090</v>
      </c>
      <c r="C703" t="s">
        <v>168</v>
      </c>
      <c r="D703" t="s">
        <v>169</v>
      </c>
      <c r="E703" t="s">
        <v>959</v>
      </c>
      <c r="F703" t="s">
        <v>189</v>
      </c>
      <c r="G703" t="s">
        <v>253</v>
      </c>
      <c r="H703">
        <v>11.44262</v>
      </c>
      <c r="I703">
        <v>7.1999899999999997</v>
      </c>
      <c r="J703">
        <v>710</v>
      </c>
      <c r="K703" t="s">
        <v>85</v>
      </c>
      <c r="L703" s="18">
        <v>1.5</v>
      </c>
      <c r="M703" t="s">
        <v>343</v>
      </c>
      <c r="N703" t="s">
        <v>331</v>
      </c>
      <c r="O703">
        <v>200</v>
      </c>
      <c r="P703" t="s">
        <v>159</v>
      </c>
      <c r="Q703">
        <v>300</v>
      </c>
      <c r="R703">
        <v>3800</v>
      </c>
      <c r="S703" t="s">
        <v>337</v>
      </c>
      <c r="T703">
        <v>1100</v>
      </c>
      <c r="W703">
        <v>2015</v>
      </c>
      <c r="X703">
        <v>1</v>
      </c>
      <c r="Y703" s="19"/>
      <c r="Z703" s="24">
        <v>5.7</v>
      </c>
      <c r="AA703" s="25">
        <v>0.54051881394033174</v>
      </c>
      <c r="AB703" s="26">
        <v>4.8737263126491639E-2</v>
      </c>
      <c r="AC703" s="25">
        <v>2.8772400000000005</v>
      </c>
      <c r="AD703" s="27">
        <v>52</v>
      </c>
      <c r="AE703" s="27">
        <v>32</v>
      </c>
      <c r="AF703" s="27">
        <v>16</v>
      </c>
      <c r="AG703" s="25">
        <v>2.1392355442973812</v>
      </c>
      <c r="AH703" s="25">
        <v>0.64902902423492859</v>
      </c>
      <c r="AI703" s="25">
        <v>0.1358071692885463</v>
      </c>
      <c r="AJ703" s="28">
        <v>9.9490178703248305E-2</v>
      </c>
      <c r="AK703" s="25">
        <v>0</v>
      </c>
      <c r="AL703" s="25">
        <f t="shared" si="79"/>
        <v>3.023561916524105</v>
      </c>
      <c r="AM703" s="29">
        <v>5.96952080072026</v>
      </c>
      <c r="AN703" s="29">
        <v>3.3729890496147075</v>
      </c>
      <c r="AO703" s="30">
        <v>24.492116437943316</v>
      </c>
      <c r="AP703" s="30">
        <v>111.66266795842694</v>
      </c>
      <c r="AQ703" s="31">
        <v>1.6890045524834438</v>
      </c>
      <c r="AR703" s="28">
        <v>1.82106E-2</v>
      </c>
      <c r="AS703" s="28">
        <v>5.8154599999999999</v>
      </c>
      <c r="AT703" t="s">
        <v>159</v>
      </c>
      <c r="AU703">
        <v>5</v>
      </c>
      <c r="AV703" t="s">
        <v>399</v>
      </c>
      <c r="AW703" t="s">
        <v>992</v>
      </c>
      <c r="AX703" t="s">
        <v>1091</v>
      </c>
      <c r="AY703" s="19" t="s">
        <v>389</v>
      </c>
      <c r="AZ703" s="19" t="s">
        <v>389</v>
      </c>
      <c r="BA703" s="22">
        <v>42254</v>
      </c>
      <c r="BB703" t="s">
        <v>401</v>
      </c>
      <c r="BC703" s="15">
        <v>42073</v>
      </c>
      <c r="BD703" t="s">
        <v>161</v>
      </c>
      <c r="BE703">
        <v>37</v>
      </c>
      <c r="BF703">
        <v>40</v>
      </c>
      <c r="BG703">
        <v>14.82</v>
      </c>
      <c r="BH703">
        <v>8.18</v>
      </c>
      <c r="BI703">
        <v>1.22</v>
      </c>
      <c r="BJ703">
        <v>0.47899999999999998</v>
      </c>
      <c r="BK703">
        <v>9.8000000000000004E-2</v>
      </c>
      <c r="BL703">
        <v>9.5</v>
      </c>
      <c r="BM703" s="86">
        <f t="shared" si="66"/>
        <v>83.015597920277301</v>
      </c>
      <c r="BN703">
        <v>0.30499999999999999</v>
      </c>
      <c r="BO703">
        <v>26</v>
      </c>
      <c r="BP703">
        <f t="shared" si="70"/>
        <v>8033.4139848891618</v>
      </c>
      <c r="BQ703">
        <f t="shared" si="65"/>
        <v>7904</v>
      </c>
      <c r="BR703">
        <f t="shared" si="67"/>
        <v>8.0334139848891617</v>
      </c>
      <c r="BS703">
        <f t="shared" si="67"/>
        <v>7.9039999999999999</v>
      </c>
      <c r="BT703">
        <f t="shared" si="68"/>
        <v>15.937413984889162</v>
      </c>
      <c r="BU703">
        <v>2.7377126654064274</v>
      </c>
      <c r="BV703">
        <v>0.26576993768039642</v>
      </c>
      <c r="BW703">
        <v>2.0836013351600098</v>
      </c>
      <c r="BX703">
        <v>0.51616854631822151</v>
      </c>
      <c r="BY703">
        <v>0.23568111713565668</v>
      </c>
      <c r="BZ703">
        <v>0.18292298109636035</v>
      </c>
      <c r="CA703">
        <v>10.03864675687657</v>
      </c>
      <c r="CB703">
        <v>103.30274460837582</v>
      </c>
      <c r="CC703">
        <v>55.309561046820939</v>
      </c>
      <c r="CD703">
        <v>19.667772971462906</v>
      </c>
      <c r="CE703">
        <v>3.9091511673021913</v>
      </c>
      <c r="CF703" s="25">
        <v>0.64181286549707606</v>
      </c>
      <c r="CG703" s="25">
        <v>8.8450292397660821E-2</v>
      </c>
      <c r="CH703" s="25">
        <v>2.2682880651456467</v>
      </c>
      <c r="CI703" s="25">
        <v>0.32961439598550735</v>
      </c>
      <c r="CJ703" s="25">
        <v>0.18174472993145105</v>
      </c>
      <c r="CK703" s="25">
        <v>35.330886245819656</v>
      </c>
      <c r="CL703" s="25">
        <v>25.654971155997259</v>
      </c>
      <c r="CM703" s="25">
        <v>1.9876869779951478</v>
      </c>
      <c r="CN703" s="25">
        <v>138.46324159057892</v>
      </c>
      <c r="CO703" s="25">
        <v>15.481000023316417</v>
      </c>
      <c r="CP703" s="25">
        <v>1.1181640625</v>
      </c>
      <c r="CQ703" s="25">
        <v>0.218017578125</v>
      </c>
      <c r="CR703" s="25">
        <v>0.22458668998719672</v>
      </c>
      <c r="CS703" s="25">
        <v>0.13468764482500989</v>
      </c>
      <c r="CT703" s="25">
        <v>4.6750906499516368E-2</v>
      </c>
      <c r="CU703" s="25">
        <v>13.742505656084825</v>
      </c>
      <c r="CV703" s="25">
        <v>19.60332554172896</v>
      </c>
      <c r="CW703" s="25">
        <v>0.79507130318979147</v>
      </c>
      <c r="CX703" s="25">
        <v>55.908606579276622</v>
      </c>
      <c r="CY703" s="25">
        <v>12.209305087855514</v>
      </c>
    </row>
    <row r="704" spans="1:103">
      <c r="A704" t="s">
        <v>177</v>
      </c>
      <c r="B704" t="s">
        <v>1090</v>
      </c>
      <c r="C704" t="s">
        <v>168</v>
      </c>
      <c r="D704" t="s">
        <v>169</v>
      </c>
      <c r="E704" t="s">
        <v>959</v>
      </c>
      <c r="F704" t="s">
        <v>189</v>
      </c>
      <c r="G704" t="s">
        <v>253</v>
      </c>
      <c r="H704">
        <v>11.44262</v>
      </c>
      <c r="I704">
        <v>7.1999899999999997</v>
      </c>
      <c r="J704">
        <v>710</v>
      </c>
      <c r="K704" t="s">
        <v>85</v>
      </c>
      <c r="L704" s="18">
        <v>1.5</v>
      </c>
      <c r="M704" t="s">
        <v>343</v>
      </c>
      <c r="N704" t="s">
        <v>331</v>
      </c>
      <c r="O704">
        <v>200</v>
      </c>
      <c r="P704" t="s">
        <v>159</v>
      </c>
      <c r="Q704">
        <v>300</v>
      </c>
      <c r="R704">
        <v>3800</v>
      </c>
      <c r="S704" t="s">
        <v>337</v>
      </c>
      <c r="T704">
        <v>1100</v>
      </c>
      <c r="W704">
        <v>2015</v>
      </c>
      <c r="X704">
        <v>1</v>
      </c>
      <c r="Y704" s="19"/>
      <c r="Z704" s="24">
        <v>5.7</v>
      </c>
      <c r="AA704" s="25">
        <v>0.54051881394033174</v>
      </c>
      <c r="AB704" s="26">
        <v>4.8737263126491639E-2</v>
      </c>
      <c r="AC704" s="25">
        <v>2.8772400000000005</v>
      </c>
      <c r="AD704" s="27">
        <v>52</v>
      </c>
      <c r="AE704" s="27">
        <v>32</v>
      </c>
      <c r="AF704" s="27">
        <v>16</v>
      </c>
      <c r="AG704" s="25">
        <v>2.1392355442973812</v>
      </c>
      <c r="AH704" s="25">
        <v>0.64902902423492859</v>
      </c>
      <c r="AI704" s="25">
        <v>0.1358071692885463</v>
      </c>
      <c r="AJ704" s="28">
        <v>9.9490178703248305E-2</v>
      </c>
      <c r="AK704" s="25">
        <v>0</v>
      </c>
      <c r="AL704" s="25">
        <f t="shared" si="79"/>
        <v>3.023561916524105</v>
      </c>
      <c r="AM704" s="29">
        <v>5.96952080072026</v>
      </c>
      <c r="AN704" s="29">
        <v>3.3729890496147075</v>
      </c>
      <c r="AO704" s="30">
        <v>24.492116437943316</v>
      </c>
      <c r="AP704" s="30">
        <v>111.66266795842694</v>
      </c>
      <c r="AQ704" s="31">
        <v>1.6890045524834438</v>
      </c>
      <c r="AR704" s="28">
        <v>1.82106E-2</v>
      </c>
      <c r="AS704" s="28">
        <v>5.8154599999999999</v>
      </c>
      <c r="AT704" t="s">
        <v>160</v>
      </c>
      <c r="AU704">
        <v>6</v>
      </c>
      <c r="AV704" t="s">
        <v>399</v>
      </c>
      <c r="AW704" t="s">
        <v>992</v>
      </c>
      <c r="AX704" t="s">
        <v>1091</v>
      </c>
      <c r="AY704" s="19" t="s">
        <v>389</v>
      </c>
      <c r="AZ704" s="19" t="s">
        <v>389</v>
      </c>
      <c r="BA704" s="22">
        <v>42254</v>
      </c>
      <c r="BB704" t="s">
        <v>401</v>
      </c>
      <c r="BC704" s="15">
        <v>42073</v>
      </c>
      <c r="BD704" t="s">
        <v>161</v>
      </c>
      <c r="BE704">
        <v>46</v>
      </c>
      <c r="BF704">
        <v>48</v>
      </c>
      <c r="BG704">
        <v>16.72</v>
      </c>
      <c r="BH704">
        <v>9.5399999999999991</v>
      </c>
      <c r="BI704">
        <v>1.22</v>
      </c>
      <c r="BJ704">
        <v>0.64700000000000002</v>
      </c>
      <c r="BK704">
        <v>0.123</v>
      </c>
      <c r="BL704">
        <v>10.7</v>
      </c>
      <c r="BM704" s="86">
        <f t="shared" si="66"/>
        <v>84.025974025974023</v>
      </c>
      <c r="BN704">
        <v>0.44400000000000001</v>
      </c>
      <c r="BO704">
        <v>32</v>
      </c>
      <c r="BP704">
        <f t="shared" si="70"/>
        <v>9357.3301757066438</v>
      </c>
      <c r="BQ704">
        <f t="shared" si="65"/>
        <v>8917.3333333333321</v>
      </c>
      <c r="BR704">
        <f t="shared" si="67"/>
        <v>9.3573301757066432</v>
      </c>
      <c r="BS704">
        <f t="shared" si="67"/>
        <v>8.9173333333333318</v>
      </c>
      <c r="BT704">
        <f t="shared" si="68"/>
        <v>18.274663509039975</v>
      </c>
      <c r="BU704">
        <v>3.1560999039385202</v>
      </c>
      <c r="BV704">
        <v>0.27505798994125563</v>
      </c>
      <c r="BW704">
        <v>2.1620541562566506</v>
      </c>
      <c r="BX704">
        <v>0.47230078085216737</v>
      </c>
      <c r="BY704">
        <v>0.19481185208637658</v>
      </c>
      <c r="BZ704">
        <v>0.18304309771164717</v>
      </c>
      <c r="CA704">
        <v>9.4111032264677927</v>
      </c>
      <c r="CB704">
        <v>123.04173566668987</v>
      </c>
      <c r="CC704">
        <v>54.307394851653051</v>
      </c>
      <c r="CD704">
        <v>19.097113630247875</v>
      </c>
      <c r="CE704">
        <v>12.465647719645666</v>
      </c>
      <c r="CF704" s="25">
        <v>1.005140186915888</v>
      </c>
      <c r="CG704" s="25">
        <v>7.0747663551401871E-2</v>
      </c>
      <c r="CH704" s="25">
        <v>1.1878490076683652</v>
      </c>
      <c r="CI704" s="25">
        <v>0.254987178046024</v>
      </c>
      <c r="CJ704" s="25">
        <v>0.122163916253671</v>
      </c>
      <c r="CK704" s="25">
        <v>20.853708003188878</v>
      </c>
      <c r="CL704" s="25">
        <v>25.232155344410295</v>
      </c>
      <c r="CM704" s="25">
        <v>2.8972560387322619</v>
      </c>
      <c r="CN704" s="25">
        <v>90.98906466114623</v>
      </c>
      <c r="CO704" s="25">
        <v>11.383047775915566</v>
      </c>
      <c r="CP704" s="25">
        <v>1.115884115884116</v>
      </c>
      <c r="CQ704" s="25">
        <v>0.19760239760239764</v>
      </c>
      <c r="CR704" s="25">
        <v>0.22346865619866518</v>
      </c>
      <c r="CS704" s="25">
        <v>0.19779854043097145</v>
      </c>
      <c r="CT704" s="25">
        <v>6.410433264866687E-2</v>
      </c>
      <c r="CU704" s="25">
        <v>8.2566314651676382</v>
      </c>
      <c r="CV704" s="25">
        <v>7.1928597280753399</v>
      </c>
      <c r="CW704" s="25">
        <v>0.76419844817618987</v>
      </c>
      <c r="CX704" s="25">
        <v>140.25838747538822</v>
      </c>
      <c r="CY704" s="25">
        <v>14.293947345859886</v>
      </c>
    </row>
    <row r="705" spans="1:103">
      <c r="A705" t="s">
        <v>177</v>
      </c>
      <c r="B705" t="s">
        <v>1090</v>
      </c>
      <c r="C705" t="s">
        <v>168</v>
      </c>
      <c r="D705" t="s">
        <v>169</v>
      </c>
      <c r="E705" t="s">
        <v>959</v>
      </c>
      <c r="F705" t="s">
        <v>189</v>
      </c>
      <c r="G705" t="s">
        <v>254</v>
      </c>
      <c r="H705">
        <v>11.44295</v>
      </c>
      <c r="I705">
        <v>7.1965899999999996</v>
      </c>
      <c r="J705">
        <v>710</v>
      </c>
      <c r="K705" t="s">
        <v>86</v>
      </c>
      <c r="L705" s="18">
        <v>1.5</v>
      </c>
      <c r="M705" t="s">
        <v>343</v>
      </c>
      <c r="N705" t="s">
        <v>331</v>
      </c>
      <c r="O705">
        <v>100</v>
      </c>
      <c r="P705" t="s">
        <v>159</v>
      </c>
      <c r="Q705">
        <v>350</v>
      </c>
      <c r="R705">
        <v>4700</v>
      </c>
      <c r="S705" t="s">
        <v>337</v>
      </c>
      <c r="T705">
        <v>1500</v>
      </c>
      <c r="W705">
        <v>2015</v>
      </c>
      <c r="X705">
        <v>1</v>
      </c>
      <c r="Y705" s="19" t="s">
        <v>389</v>
      </c>
      <c r="Z705" s="24">
        <v>6</v>
      </c>
      <c r="AA705" s="25">
        <v>0.57744725207021175</v>
      </c>
      <c r="AB705" s="26">
        <v>4.445691489311164E-2</v>
      </c>
      <c r="AC705" s="25">
        <v>6.3585000000000003</v>
      </c>
      <c r="AD705" s="27">
        <v>58</v>
      </c>
      <c r="AE705" s="27">
        <v>22</v>
      </c>
      <c r="AF705" s="27">
        <v>20</v>
      </c>
      <c r="AG705" s="25">
        <v>1.976710945721373</v>
      </c>
      <c r="AH705" s="25">
        <v>0.78641221810685746</v>
      </c>
      <c r="AI705" s="25">
        <v>0.10798830565255524</v>
      </c>
      <c r="AJ705" s="28">
        <v>7.7414811849190843E-2</v>
      </c>
      <c r="AK705" s="25">
        <v>0</v>
      </c>
      <c r="AL705" s="25">
        <f t="shared" si="52"/>
        <v>2.9485262813299764</v>
      </c>
      <c r="AM705" s="29">
        <v>7.9830824323337861</v>
      </c>
      <c r="AN705" s="29">
        <v>2.5010139245640111</v>
      </c>
      <c r="AO705" s="30">
        <v>14.836422828649773</v>
      </c>
      <c r="AP705" s="30">
        <v>91.39352868671601</v>
      </c>
      <c r="AQ705" s="31">
        <v>1.6616681773746405</v>
      </c>
      <c r="AR705" s="28">
        <v>1.14415E-2</v>
      </c>
      <c r="AS705" s="28">
        <v>6.6017700000000001</v>
      </c>
      <c r="AT705" t="s">
        <v>155</v>
      </c>
      <c r="AU705">
        <v>1</v>
      </c>
      <c r="AV705" t="s">
        <v>399</v>
      </c>
      <c r="AW705" t="s">
        <v>992</v>
      </c>
      <c r="AX705" t="s">
        <v>1091</v>
      </c>
      <c r="AY705" s="19" t="s">
        <v>389</v>
      </c>
      <c r="AZ705" s="19" t="s">
        <v>389</v>
      </c>
      <c r="BA705" s="22">
        <v>42254</v>
      </c>
      <c r="BB705" t="s">
        <v>401</v>
      </c>
      <c r="BC705" s="15">
        <v>42073</v>
      </c>
      <c r="BD705" t="s">
        <v>161</v>
      </c>
      <c r="BE705">
        <v>48</v>
      </c>
      <c r="BF705">
        <v>43</v>
      </c>
      <c r="BG705">
        <v>6.74</v>
      </c>
      <c r="BH705">
        <v>2.34</v>
      </c>
      <c r="BI705">
        <v>0.52</v>
      </c>
      <c r="BJ705">
        <v>0.27600000000000002</v>
      </c>
      <c r="BK705">
        <v>5.7000000000000002E-2</v>
      </c>
      <c r="BL705">
        <v>9.5</v>
      </c>
      <c r="BM705" s="86">
        <f t="shared" si="66"/>
        <v>82.882882882882882</v>
      </c>
      <c r="BN705">
        <v>0.158</v>
      </c>
      <c r="BO705">
        <v>19</v>
      </c>
      <c r="BP705">
        <f t="shared" si="70"/>
        <v>2294.3932167461576</v>
      </c>
      <c r="BQ705">
        <f t="shared" si="65"/>
        <v>3594.6666666666665</v>
      </c>
      <c r="BR705">
        <f t="shared" si="67"/>
        <v>2.2943932167461574</v>
      </c>
      <c r="BS705">
        <f t="shared" si="67"/>
        <v>3.5946666666666665</v>
      </c>
      <c r="BT705">
        <f t="shared" si="68"/>
        <v>5.8890598834128234</v>
      </c>
      <c r="BU705">
        <v>1.6189343482397716</v>
      </c>
      <c r="BV705">
        <v>0.10329969247612447</v>
      </c>
      <c r="BW705">
        <v>1.6388049457000933</v>
      </c>
      <c r="BX705">
        <v>0.39095147696064037</v>
      </c>
      <c r="BY705">
        <v>0.21460139695473254</v>
      </c>
      <c r="BZ705">
        <v>0.11149370897779767</v>
      </c>
      <c r="CA705">
        <v>4.0893286872493784</v>
      </c>
      <c r="CB705">
        <v>82.067846528900745</v>
      </c>
      <c r="CC705">
        <v>18.551697073105078</v>
      </c>
      <c r="CD705">
        <v>11.643500682119377</v>
      </c>
      <c r="CE705">
        <v>3.221739087118753</v>
      </c>
      <c r="CF705" s="25">
        <v>0.4779208831646734</v>
      </c>
      <c r="CG705" s="25">
        <v>3.9052437902483896E-2</v>
      </c>
      <c r="CH705" s="25">
        <v>1.5157671894416112</v>
      </c>
      <c r="CI705" s="25">
        <v>0.38964285901211526</v>
      </c>
      <c r="CJ705" s="25">
        <v>0.1582832339568595</v>
      </c>
      <c r="CK705" s="25">
        <v>69.292714799371808</v>
      </c>
      <c r="CL705" s="25">
        <v>50.800415620684795</v>
      </c>
      <c r="CM705" s="25">
        <v>1.9352288283839514</v>
      </c>
      <c r="CN705" s="25">
        <v>90.072188289800707</v>
      </c>
      <c r="CO705" s="25">
        <v>15.072432364351732</v>
      </c>
      <c r="CP705" s="25">
        <v>0.74072356215213353</v>
      </c>
      <c r="CQ705" s="25">
        <v>0.22365491651205935</v>
      </c>
      <c r="CR705" s="25">
        <v>0.26336494311464997</v>
      </c>
      <c r="CS705" s="25">
        <v>0.20215960575159553</v>
      </c>
      <c r="CT705" s="25">
        <v>8.2199048318776627E-2</v>
      </c>
      <c r="CU705" s="25">
        <v>10.120527077178922</v>
      </c>
      <c r="CV705" s="25">
        <v>7.3514480121338366</v>
      </c>
      <c r="CW705" s="25">
        <v>1.7443012048679434</v>
      </c>
      <c r="CX705" s="25">
        <v>30.482967496471613</v>
      </c>
      <c r="CY705" s="25">
        <v>13.735839423088434</v>
      </c>
    </row>
    <row r="706" spans="1:103">
      <c r="A706" t="s">
        <v>177</v>
      </c>
      <c r="B706" t="s">
        <v>1090</v>
      </c>
      <c r="C706" t="s">
        <v>168</v>
      </c>
      <c r="D706" t="s">
        <v>169</v>
      </c>
      <c r="E706" t="s">
        <v>959</v>
      </c>
      <c r="F706" t="s">
        <v>189</v>
      </c>
      <c r="G706" t="s">
        <v>254</v>
      </c>
      <c r="H706">
        <v>11.44295</v>
      </c>
      <c r="I706">
        <v>7.1965899999999996</v>
      </c>
      <c r="J706">
        <v>710</v>
      </c>
      <c r="K706" t="s">
        <v>86</v>
      </c>
      <c r="L706" s="18">
        <v>1.5</v>
      </c>
      <c r="M706" t="s">
        <v>343</v>
      </c>
      <c r="N706" t="s">
        <v>331</v>
      </c>
      <c r="O706">
        <v>100</v>
      </c>
      <c r="P706" t="s">
        <v>159</v>
      </c>
      <c r="Q706">
        <v>350</v>
      </c>
      <c r="R706">
        <v>4700</v>
      </c>
      <c r="S706" t="s">
        <v>337</v>
      </c>
      <c r="T706">
        <v>1500</v>
      </c>
      <c r="W706">
        <v>2015</v>
      </c>
      <c r="X706">
        <v>1</v>
      </c>
      <c r="Y706" s="19"/>
      <c r="Z706" s="24">
        <v>6</v>
      </c>
      <c r="AA706" s="25">
        <v>0.57744725207021175</v>
      </c>
      <c r="AB706" s="26">
        <v>4.445691489311164E-2</v>
      </c>
      <c r="AC706" s="25">
        <v>6.3585000000000003</v>
      </c>
      <c r="AD706" s="27">
        <v>58</v>
      </c>
      <c r="AE706" s="27">
        <v>22</v>
      </c>
      <c r="AF706" s="27">
        <v>20</v>
      </c>
      <c r="AG706" s="25">
        <v>1.976710945721373</v>
      </c>
      <c r="AH706" s="25">
        <v>0.78641221810685746</v>
      </c>
      <c r="AI706" s="25">
        <v>0.10798830565255524</v>
      </c>
      <c r="AJ706" s="28">
        <v>7.7414811849190843E-2</v>
      </c>
      <c r="AK706" s="25">
        <v>0</v>
      </c>
      <c r="AL706" s="25">
        <f t="shared" ref="AL706:AL710" si="80">SUM(AG706:AK706)</f>
        <v>2.9485262813299764</v>
      </c>
      <c r="AM706" s="29">
        <v>7.9830824323337861</v>
      </c>
      <c r="AN706" s="29">
        <v>2.5010139245640111</v>
      </c>
      <c r="AO706" s="30">
        <v>14.836422828649773</v>
      </c>
      <c r="AP706" s="30">
        <v>91.39352868671601</v>
      </c>
      <c r="AQ706" s="31">
        <v>1.6616681773746405</v>
      </c>
      <c r="AR706" s="28">
        <v>1.14415E-2</v>
      </c>
      <c r="AS706" s="28">
        <v>6.6017700000000001</v>
      </c>
      <c r="AT706" t="s">
        <v>156</v>
      </c>
      <c r="AU706">
        <v>2</v>
      </c>
      <c r="AV706" t="s">
        <v>399</v>
      </c>
      <c r="AW706" t="s">
        <v>992</v>
      </c>
      <c r="AX706" t="s">
        <v>1091</v>
      </c>
      <c r="AY706" s="19" t="s">
        <v>389</v>
      </c>
      <c r="AZ706" s="19" t="s">
        <v>389</v>
      </c>
      <c r="BA706" s="22">
        <v>42254</v>
      </c>
      <c r="BB706" t="s">
        <v>401</v>
      </c>
      <c r="BC706" s="15">
        <v>42073</v>
      </c>
      <c r="BD706" t="s">
        <v>161</v>
      </c>
      <c r="BE706">
        <v>33</v>
      </c>
      <c r="BF706">
        <v>31</v>
      </c>
      <c r="BG706">
        <v>6.54</v>
      </c>
      <c r="BH706">
        <v>2.04</v>
      </c>
      <c r="BI706">
        <v>0.38</v>
      </c>
      <c r="BJ706">
        <v>0.16300000000000001</v>
      </c>
      <c r="BK706">
        <v>5.1999999999999998E-2</v>
      </c>
      <c r="BL706">
        <v>8</v>
      </c>
      <c r="BM706" s="86">
        <f t="shared" si="66"/>
        <v>75.813953488372093</v>
      </c>
      <c r="BN706">
        <v>0.28100000000000003</v>
      </c>
      <c r="BO706">
        <v>18</v>
      </c>
      <c r="BP706">
        <f t="shared" si="70"/>
        <v>1859.968992248062</v>
      </c>
      <c r="BQ706">
        <f t="shared" si="65"/>
        <v>3487.9999999999995</v>
      </c>
      <c r="BR706">
        <f t="shared" si="67"/>
        <v>1.859968992248062</v>
      </c>
      <c r="BS706">
        <f t="shared" si="67"/>
        <v>3.4879999999999995</v>
      </c>
      <c r="BT706">
        <f t="shared" si="68"/>
        <v>5.3479689922480613</v>
      </c>
      <c r="BU706">
        <v>1.3985849056603776</v>
      </c>
      <c r="BV706">
        <v>0.17127449619874174</v>
      </c>
      <c r="BW706">
        <v>1.7515190351615764</v>
      </c>
      <c r="BX706">
        <v>0.3051127594919073</v>
      </c>
      <c r="BY706">
        <v>0.14636158535898283</v>
      </c>
      <c r="BZ706">
        <v>9.7391367770837872E-2</v>
      </c>
      <c r="CA706">
        <v>2.641648461112843</v>
      </c>
      <c r="CB706">
        <v>66.674814579218562</v>
      </c>
      <c r="CC706">
        <v>24.176094329753116</v>
      </c>
      <c r="CD706">
        <v>9.7117214561915546</v>
      </c>
      <c r="CE706">
        <v>2.9517345851290515</v>
      </c>
      <c r="CF706" s="25">
        <v>0.34626168224299064</v>
      </c>
      <c r="CG706" s="25">
        <v>8.1308411214953288E-2</v>
      </c>
      <c r="CH706" s="25">
        <v>1.8814047364588242</v>
      </c>
      <c r="CI706" s="25">
        <v>0.38234668979747061</v>
      </c>
      <c r="CJ706" s="25">
        <v>0.1449229057228783</v>
      </c>
      <c r="CK706" s="25">
        <v>30.963441180951605</v>
      </c>
      <c r="CL706" s="25">
        <v>33.191005975445435</v>
      </c>
      <c r="CM706" s="25">
        <v>1.0292822549332106</v>
      </c>
      <c r="CN706" s="25">
        <v>184.49738380149168</v>
      </c>
      <c r="CO706" s="25">
        <v>19.34603421755309</v>
      </c>
      <c r="CP706" s="25">
        <v>0.73265895953757232</v>
      </c>
      <c r="CQ706" s="25">
        <v>0.26960500963391137</v>
      </c>
      <c r="CR706" s="25">
        <v>0.36973255297016105</v>
      </c>
      <c r="CS706" s="25">
        <v>0.13008127546924125</v>
      </c>
      <c r="CT706" s="25">
        <v>6.9781924494292144E-2</v>
      </c>
      <c r="CU706" s="25">
        <v>19.980150323004597</v>
      </c>
      <c r="CV706" s="25">
        <v>11.131918117786265</v>
      </c>
      <c r="CW706" s="25">
        <v>1.7148934292560081</v>
      </c>
      <c r="CX706" s="25">
        <v>256.53933496585501</v>
      </c>
      <c r="CY706" s="25">
        <v>13.504262168845612</v>
      </c>
    </row>
    <row r="707" spans="1:103">
      <c r="A707" t="s">
        <v>177</v>
      </c>
      <c r="B707" t="s">
        <v>1090</v>
      </c>
      <c r="C707" t="s">
        <v>168</v>
      </c>
      <c r="D707" t="s">
        <v>169</v>
      </c>
      <c r="E707" t="s">
        <v>959</v>
      </c>
      <c r="F707" t="s">
        <v>189</v>
      </c>
      <c r="G707" t="s">
        <v>254</v>
      </c>
      <c r="H707">
        <v>11.44295</v>
      </c>
      <c r="I707">
        <v>7.1965899999999996</v>
      </c>
      <c r="J707">
        <v>710</v>
      </c>
      <c r="K707" t="s">
        <v>86</v>
      </c>
      <c r="L707" s="18">
        <v>1.5</v>
      </c>
      <c r="M707" t="s">
        <v>343</v>
      </c>
      <c r="N707" t="s">
        <v>331</v>
      </c>
      <c r="O707">
        <v>100</v>
      </c>
      <c r="P707" t="s">
        <v>159</v>
      </c>
      <c r="Q707">
        <v>350</v>
      </c>
      <c r="R707">
        <v>4700</v>
      </c>
      <c r="S707" t="s">
        <v>337</v>
      </c>
      <c r="T707">
        <v>1500</v>
      </c>
      <c r="W707">
        <v>2015</v>
      </c>
      <c r="X707">
        <v>1</v>
      </c>
      <c r="Y707" s="19"/>
      <c r="Z707" s="24">
        <v>6</v>
      </c>
      <c r="AA707" s="25">
        <v>0.57744725207021175</v>
      </c>
      <c r="AB707" s="26">
        <v>4.445691489311164E-2</v>
      </c>
      <c r="AC707" s="25">
        <v>6.3585000000000003</v>
      </c>
      <c r="AD707" s="27">
        <v>58</v>
      </c>
      <c r="AE707" s="27">
        <v>22</v>
      </c>
      <c r="AF707" s="27">
        <v>20</v>
      </c>
      <c r="AG707" s="25">
        <v>1.976710945721373</v>
      </c>
      <c r="AH707" s="25">
        <v>0.78641221810685746</v>
      </c>
      <c r="AI707" s="25">
        <v>0.10798830565255524</v>
      </c>
      <c r="AJ707" s="28">
        <v>7.7414811849190843E-2</v>
      </c>
      <c r="AK707" s="25">
        <v>0</v>
      </c>
      <c r="AL707" s="25">
        <f t="shared" si="80"/>
        <v>2.9485262813299764</v>
      </c>
      <c r="AM707" s="29">
        <v>7.9830824323337861</v>
      </c>
      <c r="AN707" s="29">
        <v>2.5010139245640111</v>
      </c>
      <c r="AO707" s="30">
        <v>14.836422828649773</v>
      </c>
      <c r="AP707" s="30">
        <v>91.39352868671601</v>
      </c>
      <c r="AQ707" s="31">
        <v>1.6616681773746405</v>
      </c>
      <c r="AR707" s="28">
        <v>1.14415E-2</v>
      </c>
      <c r="AS707" s="28">
        <v>6.6017700000000001</v>
      </c>
      <c r="AT707" t="s">
        <v>157</v>
      </c>
      <c r="AU707">
        <v>3</v>
      </c>
      <c r="AV707" t="s">
        <v>399</v>
      </c>
      <c r="AW707" t="s">
        <v>992</v>
      </c>
      <c r="AX707" t="s">
        <v>1091</v>
      </c>
      <c r="AY707" s="19" t="s">
        <v>389</v>
      </c>
      <c r="AZ707" s="19" t="s">
        <v>389</v>
      </c>
      <c r="BA707" s="22">
        <v>42254</v>
      </c>
      <c r="BB707" t="s">
        <v>401</v>
      </c>
      <c r="BC707" s="15">
        <v>42073</v>
      </c>
      <c r="BD707" t="s">
        <v>161</v>
      </c>
      <c r="BE707">
        <v>32</v>
      </c>
      <c r="BF707">
        <v>22</v>
      </c>
      <c r="BG707">
        <v>6.88</v>
      </c>
      <c r="BH707">
        <v>2.08</v>
      </c>
      <c r="BI707">
        <v>0.76</v>
      </c>
      <c r="BJ707">
        <v>0.33500000000000002</v>
      </c>
      <c r="BK707">
        <v>0.11899999999999999</v>
      </c>
      <c r="BL707">
        <v>8.6</v>
      </c>
      <c r="BM707" s="86">
        <f t="shared" si="66"/>
        <v>73.788546255506617</v>
      </c>
      <c r="BN707">
        <v>0.29699999999999999</v>
      </c>
      <c r="BO707">
        <v>19</v>
      </c>
      <c r="BP707">
        <f t="shared" si="70"/>
        <v>1833.7370072845588</v>
      </c>
      <c r="BQ707">
        <f t="shared" si="65"/>
        <v>3669.333333333333</v>
      </c>
      <c r="BR707">
        <f t="shared" si="67"/>
        <v>1.8337370072845587</v>
      </c>
      <c r="BS707">
        <f t="shared" si="67"/>
        <v>3.6693333333333329</v>
      </c>
      <c r="BT707">
        <f t="shared" si="68"/>
        <v>5.5030703406178914</v>
      </c>
      <c r="BU707">
        <v>2.9516283524904217</v>
      </c>
      <c r="BV707">
        <v>0.19458015620059882</v>
      </c>
      <c r="BW707">
        <v>1.8125575278430994</v>
      </c>
      <c r="BX707">
        <v>0.58048973446503793</v>
      </c>
      <c r="BY707">
        <v>0.31799865436355812</v>
      </c>
      <c r="BZ707">
        <v>0.16634952968729669</v>
      </c>
      <c r="CA707">
        <v>7.0648399743858423</v>
      </c>
      <c r="CB707">
        <v>94.707912861811522</v>
      </c>
      <c r="CC707">
        <v>38.36209089730999</v>
      </c>
      <c r="CD707">
        <v>21.68597237765098</v>
      </c>
      <c r="CE707">
        <v>4.5364881557202468</v>
      </c>
      <c r="CF707" s="25">
        <v>0.54285714285714293</v>
      </c>
      <c r="CG707" s="25">
        <v>8.7666666666666671E-2</v>
      </c>
      <c r="CH707" s="25">
        <v>1.5624424128610441</v>
      </c>
      <c r="CI707" s="25">
        <v>0.42307774791165775</v>
      </c>
      <c r="CJ707" s="25">
        <v>0.24474107002564421</v>
      </c>
      <c r="CK707" s="25">
        <v>67.637613333452379</v>
      </c>
      <c r="CL707" s="25">
        <v>46.983885764374278</v>
      </c>
      <c r="CM707" s="25">
        <v>1.9305968781006007</v>
      </c>
      <c r="CN707" s="25">
        <v>89.856601434152552</v>
      </c>
      <c r="CO707" s="25">
        <v>20.047024320787379</v>
      </c>
      <c r="CP707" s="25">
        <v>1.1934137291280149</v>
      </c>
      <c r="CQ707" s="25">
        <v>0.16029684601113176</v>
      </c>
      <c r="CR707" s="25">
        <v>0.27260568350763925</v>
      </c>
      <c r="CS707" s="25">
        <v>0.13302892998726346</v>
      </c>
      <c r="CT707" s="25">
        <v>5.3885238971359758E-2</v>
      </c>
      <c r="CU707" s="25">
        <v>14.426062309609684</v>
      </c>
      <c r="CV707" s="25">
        <v>23.346757039433371</v>
      </c>
      <c r="CW707" s="25">
        <v>1.7537530833179666</v>
      </c>
      <c r="CX707" s="25">
        <v>63.379822563989158</v>
      </c>
      <c r="CY707" s="25">
        <v>14.688263134711192</v>
      </c>
    </row>
    <row r="708" spans="1:103">
      <c r="A708" t="s">
        <v>177</v>
      </c>
      <c r="B708" t="s">
        <v>1090</v>
      </c>
      <c r="C708" t="s">
        <v>168</v>
      </c>
      <c r="D708" t="s">
        <v>169</v>
      </c>
      <c r="E708" t="s">
        <v>959</v>
      </c>
      <c r="F708" t="s">
        <v>189</v>
      </c>
      <c r="G708" t="s">
        <v>254</v>
      </c>
      <c r="H708">
        <v>11.44295</v>
      </c>
      <c r="I708">
        <v>7.1965899999999996</v>
      </c>
      <c r="J708">
        <v>710</v>
      </c>
      <c r="K708" t="s">
        <v>86</v>
      </c>
      <c r="L708" s="18">
        <v>1.5</v>
      </c>
      <c r="M708" t="s">
        <v>343</v>
      </c>
      <c r="N708" t="s">
        <v>331</v>
      </c>
      <c r="O708">
        <v>100</v>
      </c>
      <c r="P708" t="s">
        <v>159</v>
      </c>
      <c r="Q708">
        <v>350</v>
      </c>
      <c r="R708">
        <v>4700</v>
      </c>
      <c r="S708" t="s">
        <v>337</v>
      </c>
      <c r="T708">
        <v>1500</v>
      </c>
      <c r="W708">
        <v>2015</v>
      </c>
      <c r="X708">
        <v>1</v>
      </c>
      <c r="Y708" s="19"/>
      <c r="Z708" s="24">
        <v>6</v>
      </c>
      <c r="AA708" s="25">
        <v>0.57744725207021175</v>
      </c>
      <c r="AB708" s="26">
        <v>4.445691489311164E-2</v>
      </c>
      <c r="AC708" s="25">
        <v>6.3585000000000003</v>
      </c>
      <c r="AD708" s="27">
        <v>58</v>
      </c>
      <c r="AE708" s="27">
        <v>22</v>
      </c>
      <c r="AF708" s="27">
        <v>20</v>
      </c>
      <c r="AG708" s="25">
        <v>1.976710945721373</v>
      </c>
      <c r="AH708" s="25">
        <v>0.78641221810685746</v>
      </c>
      <c r="AI708" s="25">
        <v>0.10798830565255524</v>
      </c>
      <c r="AJ708" s="28">
        <v>7.7414811849190843E-2</v>
      </c>
      <c r="AK708" s="25">
        <v>0</v>
      </c>
      <c r="AL708" s="25">
        <f t="shared" si="80"/>
        <v>2.9485262813299764</v>
      </c>
      <c r="AM708" s="29">
        <v>7.9830824323337861</v>
      </c>
      <c r="AN708" s="29">
        <v>2.5010139245640111</v>
      </c>
      <c r="AO708" s="30">
        <v>14.836422828649773</v>
      </c>
      <c r="AP708" s="30">
        <v>91.39352868671601</v>
      </c>
      <c r="AQ708" s="31">
        <v>1.6616681773746405</v>
      </c>
      <c r="AR708" s="28">
        <v>1.14415E-2</v>
      </c>
      <c r="AS708" s="28">
        <v>6.6017700000000001</v>
      </c>
      <c r="AT708" t="s">
        <v>158</v>
      </c>
      <c r="AU708">
        <v>4</v>
      </c>
      <c r="AV708" t="s">
        <v>399</v>
      </c>
      <c r="AW708" t="s">
        <v>992</v>
      </c>
      <c r="AX708" t="s">
        <v>1091</v>
      </c>
      <c r="AY708" s="19" t="s">
        <v>389</v>
      </c>
      <c r="AZ708" s="19" t="s">
        <v>389</v>
      </c>
      <c r="BA708" s="22">
        <v>42254</v>
      </c>
      <c r="BB708" t="s">
        <v>401</v>
      </c>
      <c r="BC708" s="15">
        <v>42073</v>
      </c>
      <c r="BD708" t="s">
        <v>161</v>
      </c>
      <c r="BE708">
        <v>42</v>
      </c>
      <c r="BF708">
        <v>38</v>
      </c>
      <c r="BG708">
        <v>9.8000000000000007</v>
      </c>
      <c r="BH708">
        <v>5.24</v>
      </c>
      <c r="BI708">
        <v>0.82</v>
      </c>
      <c r="BJ708">
        <v>0.40600000000000003</v>
      </c>
      <c r="BK708">
        <v>8.7999999999999995E-2</v>
      </c>
      <c r="BL708">
        <v>10.5</v>
      </c>
      <c r="BM708" s="86">
        <f t="shared" si="66"/>
        <v>82.186234817813769</v>
      </c>
      <c r="BN708">
        <v>0.436</v>
      </c>
      <c r="BO708">
        <v>21</v>
      </c>
      <c r="BP708">
        <f t="shared" si="70"/>
        <v>5038.3922097854002</v>
      </c>
      <c r="BQ708">
        <f t="shared" si="65"/>
        <v>5226.6666666666661</v>
      </c>
      <c r="BR708">
        <f t="shared" si="67"/>
        <v>5.0383922097854006</v>
      </c>
      <c r="BS708">
        <f t="shared" si="67"/>
        <v>5.2266666666666657</v>
      </c>
      <c r="BT708">
        <f t="shared" si="68"/>
        <v>10.265058876452066</v>
      </c>
      <c r="BU708">
        <v>2.3273866923818707</v>
      </c>
      <c r="BV708">
        <v>0.16762812142101652</v>
      </c>
      <c r="BW708">
        <v>1.647911977109968</v>
      </c>
      <c r="BX708">
        <v>0.39253766873693724</v>
      </c>
      <c r="BY708">
        <v>0.22184022295223196</v>
      </c>
      <c r="BZ708">
        <v>0.11695055630048276</v>
      </c>
      <c r="CA708">
        <v>4.0656801623614562</v>
      </c>
      <c r="CB708">
        <v>82.579000247780357</v>
      </c>
      <c r="CC708">
        <v>47.489573847013823</v>
      </c>
      <c r="CD708">
        <v>14.657084470256223</v>
      </c>
      <c r="CE708">
        <v>3.6564766550875238</v>
      </c>
      <c r="CF708" s="25"/>
      <c r="CG708" s="25"/>
      <c r="CH708" s="25"/>
      <c r="CI708" s="25"/>
      <c r="CJ708" s="25"/>
      <c r="CK708" s="25"/>
      <c r="CL708" s="25"/>
      <c r="CM708" s="25"/>
      <c r="CN708" s="25"/>
      <c r="CO708" s="25"/>
      <c r="CP708" s="25">
        <v>0.96014828544949038</v>
      </c>
      <c r="CQ708" s="25">
        <v>0.19406858202038926</v>
      </c>
      <c r="CR708" s="25">
        <v>0.28630103353078939</v>
      </c>
      <c r="CS708" s="25">
        <v>0.13395274200106391</v>
      </c>
      <c r="CT708" s="25">
        <v>3.2851622048360285E-2</v>
      </c>
      <c r="CU708" s="25">
        <v>7.6939743798084388</v>
      </c>
      <c r="CV708" s="25">
        <v>11.463225204625143</v>
      </c>
      <c r="CW708" s="25">
        <v>1.7659319241743416</v>
      </c>
      <c r="CX708" s="25">
        <v>47.371582901554369</v>
      </c>
      <c r="CY708" s="25">
        <v>16.563137998934248</v>
      </c>
    </row>
    <row r="709" spans="1:103">
      <c r="A709" t="s">
        <v>177</v>
      </c>
      <c r="B709" t="s">
        <v>1090</v>
      </c>
      <c r="C709" t="s">
        <v>168</v>
      </c>
      <c r="D709" t="s">
        <v>169</v>
      </c>
      <c r="E709" t="s">
        <v>959</v>
      </c>
      <c r="F709" t="s">
        <v>189</v>
      </c>
      <c r="G709" t="s">
        <v>254</v>
      </c>
      <c r="H709">
        <v>11.44295</v>
      </c>
      <c r="I709">
        <v>7.1965899999999996</v>
      </c>
      <c r="J709">
        <v>710</v>
      </c>
      <c r="K709" t="s">
        <v>86</v>
      </c>
      <c r="L709" s="18">
        <v>1.5</v>
      </c>
      <c r="M709" t="s">
        <v>343</v>
      </c>
      <c r="N709" t="s">
        <v>331</v>
      </c>
      <c r="O709">
        <v>100</v>
      </c>
      <c r="P709" t="s">
        <v>159</v>
      </c>
      <c r="Q709">
        <v>350</v>
      </c>
      <c r="R709">
        <v>4700</v>
      </c>
      <c r="S709" t="s">
        <v>337</v>
      </c>
      <c r="T709">
        <v>1500</v>
      </c>
      <c r="W709">
        <v>2015</v>
      </c>
      <c r="X709">
        <v>1</v>
      </c>
      <c r="Y709" s="19"/>
      <c r="Z709" s="24">
        <v>6</v>
      </c>
      <c r="AA709" s="25">
        <v>0.57744725207021175</v>
      </c>
      <c r="AB709" s="26">
        <v>4.445691489311164E-2</v>
      </c>
      <c r="AC709" s="25">
        <v>6.3585000000000003</v>
      </c>
      <c r="AD709" s="27">
        <v>58</v>
      </c>
      <c r="AE709" s="27">
        <v>22</v>
      </c>
      <c r="AF709" s="27">
        <v>20</v>
      </c>
      <c r="AG709" s="25">
        <v>1.976710945721373</v>
      </c>
      <c r="AH709" s="25">
        <v>0.78641221810685746</v>
      </c>
      <c r="AI709" s="25">
        <v>0.10798830565255524</v>
      </c>
      <c r="AJ709" s="28">
        <v>7.7414811849190843E-2</v>
      </c>
      <c r="AK709" s="25">
        <v>0</v>
      </c>
      <c r="AL709" s="25">
        <f t="shared" si="80"/>
        <v>2.9485262813299764</v>
      </c>
      <c r="AM709" s="29">
        <v>7.9830824323337861</v>
      </c>
      <c r="AN709" s="29">
        <v>2.5010139245640111</v>
      </c>
      <c r="AO709" s="30">
        <v>14.836422828649773</v>
      </c>
      <c r="AP709" s="30">
        <v>91.39352868671601</v>
      </c>
      <c r="AQ709" s="31">
        <v>1.6616681773746405</v>
      </c>
      <c r="AR709" s="28">
        <v>1.14415E-2</v>
      </c>
      <c r="AS709" s="28">
        <v>6.6017700000000001</v>
      </c>
      <c r="AT709" t="s">
        <v>159</v>
      </c>
      <c r="AU709">
        <v>5</v>
      </c>
      <c r="AV709" t="s">
        <v>399</v>
      </c>
      <c r="AW709" t="s">
        <v>992</v>
      </c>
      <c r="AX709" t="s">
        <v>1091</v>
      </c>
      <c r="AY709" s="19" t="s">
        <v>389</v>
      </c>
      <c r="AZ709" s="19" t="s">
        <v>389</v>
      </c>
      <c r="BA709" s="22">
        <v>42254</v>
      </c>
      <c r="BB709" t="s">
        <v>401</v>
      </c>
      <c r="BC709" s="15">
        <v>42073</v>
      </c>
      <c r="BD709" t="s">
        <v>161</v>
      </c>
      <c r="BE709">
        <v>37</v>
      </c>
      <c r="BF709">
        <v>41</v>
      </c>
      <c r="BG709">
        <v>9.3800000000000008</v>
      </c>
      <c r="BH709">
        <v>5.4</v>
      </c>
      <c r="BI709">
        <v>1.1200000000000001</v>
      </c>
      <c r="BJ709">
        <v>0.57499999999999996</v>
      </c>
      <c r="BK709">
        <v>0.13200000000000001</v>
      </c>
      <c r="BL709">
        <v>11.6</v>
      </c>
      <c r="BM709" s="86">
        <f t="shared" si="66"/>
        <v>81.329561527581333</v>
      </c>
      <c r="BN709">
        <v>0.248</v>
      </c>
      <c r="BO709">
        <v>25</v>
      </c>
      <c r="BP709">
        <f t="shared" si="70"/>
        <v>5074.964639321076</v>
      </c>
      <c r="BQ709">
        <f t="shared" si="65"/>
        <v>5002.666666666667</v>
      </c>
      <c r="BR709">
        <f t="shared" si="67"/>
        <v>5.0749646393210757</v>
      </c>
      <c r="BS709">
        <f t="shared" si="67"/>
        <v>5.0026666666666673</v>
      </c>
      <c r="BT709">
        <f t="shared" si="68"/>
        <v>10.077631305987744</v>
      </c>
      <c r="BU709">
        <v>2.4115087040618954</v>
      </c>
      <c r="BV709">
        <v>0.16531773672745229</v>
      </c>
      <c r="BW709">
        <v>1.8498227738316217</v>
      </c>
      <c r="BX709">
        <v>0.4839261976740713</v>
      </c>
      <c r="BY709">
        <v>0.25349043709536823</v>
      </c>
      <c r="BZ709">
        <v>0.13303858565505411</v>
      </c>
      <c r="CA709">
        <v>6.0807878720545263</v>
      </c>
      <c r="CB709">
        <v>94.122055684467341</v>
      </c>
      <c r="CC709">
        <v>35.093156977182083</v>
      </c>
      <c r="CD709">
        <v>26.153599090700968</v>
      </c>
      <c r="CE709">
        <v>3.9718075935202504</v>
      </c>
      <c r="CF709" s="25">
        <v>0.43566569484936823</v>
      </c>
      <c r="CG709" s="25">
        <v>3.513605442176871E-2</v>
      </c>
      <c r="CH709" s="25">
        <v>1.8394999506947352</v>
      </c>
      <c r="CI709" s="25">
        <v>0.63406707618772418</v>
      </c>
      <c r="CJ709" s="25">
        <v>0.27392629051609668</v>
      </c>
      <c r="CK709" s="25">
        <v>31.116725543233546</v>
      </c>
      <c r="CL709" s="25">
        <v>60.067584018590885</v>
      </c>
      <c r="CM709" s="25">
        <v>2.9589303009428991</v>
      </c>
      <c r="CN709" s="25">
        <v>139.08015702340822</v>
      </c>
      <c r="CO709" s="25">
        <v>18.148171891253856</v>
      </c>
      <c r="CP709" s="25">
        <v>0.92428571428571438</v>
      </c>
      <c r="CQ709" s="25">
        <v>0.23952380952380956</v>
      </c>
      <c r="CR709" s="25">
        <v>0.23897637774536265</v>
      </c>
      <c r="CS709" s="25">
        <v>0.13388633013095927</v>
      </c>
      <c r="CT709" s="25">
        <v>3.1633353816208368E-2</v>
      </c>
      <c r="CU709" s="25">
        <v>13.660745582771481</v>
      </c>
      <c r="CV709" s="25">
        <v>27.505071899838498</v>
      </c>
      <c r="CW709" s="25">
        <v>0.79034108224865252</v>
      </c>
      <c r="CX709" s="25">
        <v>96.482181345570041</v>
      </c>
      <c r="CY709" s="25">
        <v>10.380306789185333</v>
      </c>
    </row>
    <row r="710" spans="1:103">
      <c r="A710" t="s">
        <v>177</v>
      </c>
      <c r="B710" t="s">
        <v>1090</v>
      </c>
      <c r="C710" t="s">
        <v>168</v>
      </c>
      <c r="D710" t="s">
        <v>169</v>
      </c>
      <c r="E710" t="s">
        <v>959</v>
      </c>
      <c r="F710" t="s">
        <v>189</v>
      </c>
      <c r="G710" t="s">
        <v>254</v>
      </c>
      <c r="H710">
        <v>11.44295</v>
      </c>
      <c r="I710">
        <v>7.1965899999999996</v>
      </c>
      <c r="J710">
        <v>710</v>
      </c>
      <c r="K710" t="s">
        <v>86</v>
      </c>
      <c r="L710" s="18">
        <v>1.5</v>
      </c>
      <c r="M710" t="s">
        <v>343</v>
      </c>
      <c r="N710" t="s">
        <v>331</v>
      </c>
      <c r="O710">
        <v>100</v>
      </c>
      <c r="P710" t="s">
        <v>159</v>
      </c>
      <c r="Q710">
        <v>350</v>
      </c>
      <c r="R710">
        <v>4700</v>
      </c>
      <c r="S710" t="s">
        <v>337</v>
      </c>
      <c r="T710">
        <v>1500</v>
      </c>
      <c r="W710">
        <v>2015</v>
      </c>
      <c r="X710">
        <v>1</v>
      </c>
      <c r="Y710" s="19"/>
      <c r="Z710" s="24">
        <v>6</v>
      </c>
      <c r="AA710" s="25">
        <v>0.57744725207021175</v>
      </c>
      <c r="AB710" s="26">
        <v>4.445691489311164E-2</v>
      </c>
      <c r="AC710" s="25">
        <v>6.3585000000000003</v>
      </c>
      <c r="AD710" s="27">
        <v>58</v>
      </c>
      <c r="AE710" s="27">
        <v>22</v>
      </c>
      <c r="AF710" s="27">
        <v>20</v>
      </c>
      <c r="AG710" s="25">
        <v>1.976710945721373</v>
      </c>
      <c r="AH710" s="25">
        <v>0.78641221810685746</v>
      </c>
      <c r="AI710" s="25">
        <v>0.10798830565255524</v>
      </c>
      <c r="AJ710" s="28">
        <v>7.7414811849190843E-2</v>
      </c>
      <c r="AK710" s="25">
        <v>0</v>
      </c>
      <c r="AL710" s="25">
        <f t="shared" si="80"/>
        <v>2.9485262813299764</v>
      </c>
      <c r="AM710" s="29">
        <v>7.9830824323337861</v>
      </c>
      <c r="AN710" s="29">
        <v>2.5010139245640111</v>
      </c>
      <c r="AO710" s="30">
        <v>14.836422828649773</v>
      </c>
      <c r="AP710" s="30">
        <v>91.39352868671601</v>
      </c>
      <c r="AQ710" s="31">
        <v>1.6616681773746405</v>
      </c>
      <c r="AR710" s="28">
        <v>1.14415E-2</v>
      </c>
      <c r="AS710" s="28">
        <v>6.6017700000000001</v>
      </c>
      <c r="AT710" t="s">
        <v>160</v>
      </c>
      <c r="AU710">
        <v>6</v>
      </c>
      <c r="AV710" t="s">
        <v>399</v>
      </c>
      <c r="AW710" t="s">
        <v>992</v>
      </c>
      <c r="AX710" t="s">
        <v>1091</v>
      </c>
      <c r="AY710" s="19" t="s">
        <v>389</v>
      </c>
      <c r="AZ710" s="19" t="s">
        <v>389</v>
      </c>
      <c r="BA710" s="22">
        <v>42254</v>
      </c>
      <c r="BB710" t="s">
        <v>401</v>
      </c>
      <c r="BC710" s="15">
        <v>42073</v>
      </c>
      <c r="BD710" t="s">
        <v>161</v>
      </c>
      <c r="BE710">
        <v>51</v>
      </c>
      <c r="BF710">
        <v>49</v>
      </c>
      <c r="BG710">
        <v>9.52</v>
      </c>
      <c r="BH710">
        <v>5.68</v>
      </c>
      <c r="BI710">
        <v>0.64</v>
      </c>
      <c r="BJ710">
        <v>0.42299999999999999</v>
      </c>
      <c r="BK710">
        <v>6.0999999999999999E-2</v>
      </c>
      <c r="BL710">
        <v>10</v>
      </c>
      <c r="BM710" s="86">
        <f t="shared" si="66"/>
        <v>87.396694214876035</v>
      </c>
      <c r="BN710">
        <v>0.246</v>
      </c>
      <c r="BO710">
        <v>21</v>
      </c>
      <c r="BP710">
        <f t="shared" si="70"/>
        <v>5840.1555663587751</v>
      </c>
      <c r="BQ710">
        <f t="shared" si="65"/>
        <v>5077.333333333333</v>
      </c>
      <c r="BR710">
        <f t="shared" si="67"/>
        <v>5.8401555663587752</v>
      </c>
      <c r="BS710">
        <f t="shared" si="67"/>
        <v>5.0773333333333328</v>
      </c>
      <c r="BT710">
        <f t="shared" si="68"/>
        <v>10.917488899692108</v>
      </c>
      <c r="BU710">
        <v>2.5628683693516701</v>
      </c>
      <c r="BV710">
        <v>0.21939289992803332</v>
      </c>
      <c r="BW710">
        <v>1.8270295723885721</v>
      </c>
      <c r="BX710">
        <v>0.48652809472812619</v>
      </c>
      <c r="BY710">
        <v>0.23792217822070855</v>
      </c>
      <c r="BZ710">
        <v>0.14918916083623507</v>
      </c>
      <c r="CA710">
        <v>4.5139642333413317</v>
      </c>
      <c r="CB710">
        <v>87.800567996037771</v>
      </c>
      <c r="CC710">
        <v>60.05230676750142</v>
      </c>
      <c r="CD710">
        <v>15.233189805259357</v>
      </c>
      <c r="CE710">
        <v>24.542786875679127</v>
      </c>
      <c r="CF710" s="25"/>
      <c r="CG710" s="25"/>
      <c r="CH710" s="25"/>
      <c r="CI710" s="25"/>
      <c r="CJ710" s="25"/>
      <c r="CK710" s="25"/>
      <c r="CL710" s="25"/>
      <c r="CM710" s="25"/>
      <c r="CN710" s="25"/>
      <c r="CO710" s="25"/>
      <c r="CP710" s="25"/>
      <c r="CQ710" s="25"/>
      <c r="CR710" s="25"/>
      <c r="CS710" s="25"/>
      <c r="CT710" s="25"/>
      <c r="CU710" s="25"/>
      <c r="CV710" s="25"/>
      <c r="CW710" s="25"/>
      <c r="CX710" s="25"/>
      <c r="CY710" s="25"/>
    </row>
    <row r="711" spans="1:103">
      <c r="A711" t="s">
        <v>177</v>
      </c>
      <c r="B711" t="s">
        <v>1090</v>
      </c>
      <c r="C711" t="s">
        <v>168</v>
      </c>
      <c r="D711" t="s">
        <v>169</v>
      </c>
      <c r="E711" t="s">
        <v>959</v>
      </c>
      <c r="F711" t="s">
        <v>190</v>
      </c>
      <c r="G711" t="s">
        <v>255</v>
      </c>
      <c r="H711">
        <v>11.460789999999999</v>
      </c>
      <c r="I711">
        <v>7.1477199999999996</v>
      </c>
      <c r="J711">
        <v>704</v>
      </c>
      <c r="K711" t="s">
        <v>87</v>
      </c>
      <c r="L711" s="18">
        <v>2.5</v>
      </c>
      <c r="M711" t="s">
        <v>333</v>
      </c>
      <c r="N711" t="s">
        <v>331</v>
      </c>
      <c r="O711">
        <v>2000</v>
      </c>
      <c r="P711" t="s">
        <v>159</v>
      </c>
      <c r="Q711">
        <v>900</v>
      </c>
      <c r="R711">
        <v>15000</v>
      </c>
      <c r="S711" t="s">
        <v>334</v>
      </c>
      <c r="T711">
        <v>4300</v>
      </c>
      <c r="W711">
        <v>2015</v>
      </c>
      <c r="X711">
        <v>1</v>
      </c>
      <c r="Y711" s="19" t="s">
        <v>389</v>
      </c>
      <c r="Z711" s="24">
        <v>5.0999999999999996</v>
      </c>
      <c r="AA711" s="32">
        <v>1.05458313867352</v>
      </c>
      <c r="AB711" s="26">
        <v>4.613387793158312E-2</v>
      </c>
      <c r="AC711" s="25">
        <v>3.9011400000000003</v>
      </c>
      <c r="AD711" s="27">
        <v>40.799999999999997</v>
      </c>
      <c r="AE711" s="27">
        <v>38.800000000000004</v>
      </c>
      <c r="AF711" s="27">
        <v>20.399999999999999</v>
      </c>
      <c r="AG711" s="25">
        <v>1.976710945721373</v>
      </c>
      <c r="AH711" s="25">
        <v>0.56096287431702563</v>
      </c>
      <c r="AI711" s="25">
        <v>0.11726126019788559</v>
      </c>
      <c r="AJ711" s="28">
        <v>6.0532571878370647E-2</v>
      </c>
      <c r="AK711" s="25">
        <v>0</v>
      </c>
      <c r="AL711" s="25">
        <f t="shared" si="52"/>
        <v>2.715467652114655</v>
      </c>
      <c r="AM711" s="29">
        <v>20.735639432552784</v>
      </c>
      <c r="AN711" s="29">
        <v>2.5010139245640111</v>
      </c>
      <c r="AO711" s="30">
        <v>21.133614312971648</v>
      </c>
      <c r="AP711" s="30">
        <v>101.52809832257148</v>
      </c>
      <c r="AQ711" s="31">
        <v>1.6279257078206788</v>
      </c>
      <c r="AR711" s="28">
        <v>8.2001399999999999E-3</v>
      </c>
      <c r="AS711" s="28">
        <v>7.6122399999999999</v>
      </c>
      <c r="AT711" t="s">
        <v>155</v>
      </c>
      <c r="AU711">
        <v>1</v>
      </c>
      <c r="AV711" t="s">
        <v>399</v>
      </c>
      <c r="AW711" t="s">
        <v>992</v>
      </c>
      <c r="AX711" t="s">
        <v>1091</v>
      </c>
      <c r="AY711" s="19" t="s">
        <v>389</v>
      </c>
      <c r="AZ711" s="19" t="s">
        <v>389</v>
      </c>
      <c r="BA711" s="22">
        <v>42254</v>
      </c>
      <c r="BB711" t="s">
        <v>401</v>
      </c>
      <c r="BC711" s="15">
        <v>42073</v>
      </c>
      <c r="BD711" t="s">
        <v>161</v>
      </c>
      <c r="BE711">
        <v>34</v>
      </c>
      <c r="BF711">
        <v>32</v>
      </c>
      <c r="BG711">
        <v>9.3800000000000008</v>
      </c>
      <c r="BH711">
        <v>4.34</v>
      </c>
      <c r="BI711">
        <v>0.82</v>
      </c>
      <c r="BJ711">
        <v>0.46600000000000003</v>
      </c>
      <c r="BK711">
        <v>9.9000000000000005E-2</v>
      </c>
      <c r="BL711">
        <v>9.9</v>
      </c>
      <c r="BM711" s="86">
        <f t="shared" si="66"/>
        <v>82.477876106194685</v>
      </c>
      <c r="BN711">
        <v>0.16900000000000001</v>
      </c>
      <c r="BO711">
        <v>25</v>
      </c>
      <c r="BP711">
        <f t="shared" si="70"/>
        <v>4215.9024582104212</v>
      </c>
      <c r="BQ711">
        <f t="shared" si="65"/>
        <v>5002.666666666667</v>
      </c>
      <c r="BR711">
        <f t="shared" si="67"/>
        <v>4.2159024582104214</v>
      </c>
      <c r="BS711">
        <f t="shared" si="67"/>
        <v>5.0026666666666673</v>
      </c>
      <c r="BT711">
        <f t="shared" si="68"/>
        <v>9.2185691248770887</v>
      </c>
      <c r="BU711">
        <v>2.2711301044634378</v>
      </c>
      <c r="BV711">
        <v>0.1486382950435399</v>
      </c>
      <c r="BW711">
        <v>1.6366583962961361</v>
      </c>
      <c r="BX711">
        <v>0.55059319441714138</v>
      </c>
      <c r="BY711">
        <v>0.32983289979737346</v>
      </c>
      <c r="BZ711">
        <v>0.13660615484989291</v>
      </c>
      <c r="CA711">
        <v>5.7936286909333399</v>
      </c>
      <c r="CB711">
        <v>101.42524553073309</v>
      </c>
      <c r="CC711">
        <v>29.492131859526211</v>
      </c>
      <c r="CD711">
        <v>16.667899908498889</v>
      </c>
      <c r="CE711">
        <v>4.0227946317930199</v>
      </c>
      <c r="CF711" s="25"/>
      <c r="CG711" s="25"/>
      <c r="CH711" s="25"/>
      <c r="CI711" s="25"/>
      <c r="CJ711" s="25"/>
      <c r="CK711" s="25"/>
      <c r="CL711" s="25"/>
      <c r="CM711" s="25"/>
      <c r="CN711" s="25"/>
      <c r="CO711" s="25"/>
      <c r="CP711" s="25"/>
      <c r="CQ711" s="25"/>
      <c r="CR711" s="25"/>
      <c r="CS711" s="25"/>
      <c r="CT711" s="25"/>
      <c r="CU711" s="25"/>
      <c r="CV711" s="25"/>
      <c r="CW711" s="25"/>
      <c r="CX711" s="25"/>
      <c r="CY711" s="25"/>
    </row>
    <row r="712" spans="1:103">
      <c r="A712" t="s">
        <v>177</v>
      </c>
      <c r="B712" t="s">
        <v>1090</v>
      </c>
      <c r="C712" t="s">
        <v>168</v>
      </c>
      <c r="D712" t="s">
        <v>169</v>
      </c>
      <c r="E712" t="s">
        <v>959</v>
      </c>
      <c r="F712" t="s">
        <v>190</v>
      </c>
      <c r="G712" t="s">
        <v>255</v>
      </c>
      <c r="H712">
        <v>11.460789999999999</v>
      </c>
      <c r="I712">
        <v>7.1477199999999996</v>
      </c>
      <c r="J712">
        <v>704</v>
      </c>
      <c r="K712" t="s">
        <v>87</v>
      </c>
      <c r="L712" s="18">
        <v>2.5</v>
      </c>
      <c r="M712" t="s">
        <v>333</v>
      </c>
      <c r="N712" t="s">
        <v>331</v>
      </c>
      <c r="O712">
        <v>2000</v>
      </c>
      <c r="P712" t="s">
        <v>159</v>
      </c>
      <c r="Q712">
        <v>900</v>
      </c>
      <c r="R712">
        <v>15000</v>
      </c>
      <c r="S712" t="s">
        <v>334</v>
      </c>
      <c r="T712">
        <v>4300</v>
      </c>
      <c r="W712">
        <v>2015</v>
      </c>
      <c r="X712">
        <v>1</v>
      </c>
      <c r="Y712" s="19"/>
      <c r="Z712" s="24">
        <v>5.0999999999999996</v>
      </c>
      <c r="AA712" s="32">
        <v>1.05458313867352</v>
      </c>
      <c r="AB712" s="26">
        <v>4.613387793158312E-2</v>
      </c>
      <c r="AC712" s="25">
        <v>3.9011400000000003</v>
      </c>
      <c r="AD712" s="27">
        <v>40.799999999999997</v>
      </c>
      <c r="AE712" s="27">
        <v>38.800000000000004</v>
      </c>
      <c r="AF712" s="27">
        <v>20.399999999999999</v>
      </c>
      <c r="AG712" s="25">
        <v>1.976710945721373</v>
      </c>
      <c r="AH712" s="25">
        <v>0.56096287431702563</v>
      </c>
      <c r="AI712" s="25">
        <v>0.11726126019788559</v>
      </c>
      <c r="AJ712" s="28">
        <v>6.0532571878370647E-2</v>
      </c>
      <c r="AK712" s="25">
        <v>0</v>
      </c>
      <c r="AL712" s="25">
        <f t="shared" ref="AL712:AL716" si="81">SUM(AG712:AK712)</f>
        <v>2.715467652114655</v>
      </c>
      <c r="AM712" s="29">
        <v>20.735639432552784</v>
      </c>
      <c r="AN712" s="29">
        <v>2.5010139245640111</v>
      </c>
      <c r="AO712" s="30">
        <v>21.133614312971648</v>
      </c>
      <c r="AP712" s="30">
        <v>101.52809832257148</v>
      </c>
      <c r="AQ712" s="31">
        <v>1.6279257078206788</v>
      </c>
      <c r="AR712" s="28">
        <v>8.2001399999999999E-3</v>
      </c>
      <c r="AS712" s="28">
        <v>7.6122399999999999</v>
      </c>
      <c r="AT712" t="s">
        <v>156</v>
      </c>
      <c r="AU712">
        <v>2</v>
      </c>
      <c r="AV712" t="s">
        <v>399</v>
      </c>
      <c r="AW712" t="s">
        <v>992</v>
      </c>
      <c r="AX712" t="s">
        <v>1091</v>
      </c>
      <c r="AY712" s="19" t="s">
        <v>389</v>
      </c>
      <c r="AZ712" s="19" t="s">
        <v>389</v>
      </c>
      <c r="BA712" s="22">
        <v>42254</v>
      </c>
      <c r="BB712" t="s">
        <v>401</v>
      </c>
      <c r="BC712" s="15">
        <v>42073</v>
      </c>
      <c r="BD712" t="s">
        <v>161</v>
      </c>
      <c r="BE712">
        <v>38</v>
      </c>
      <c r="BF712">
        <v>34</v>
      </c>
      <c r="BG712">
        <v>12.24</v>
      </c>
      <c r="BH712">
        <v>6.12</v>
      </c>
      <c r="BI712">
        <v>1.02</v>
      </c>
      <c r="BJ712">
        <v>0.309</v>
      </c>
      <c r="BK712">
        <v>4.2000000000000003E-2</v>
      </c>
      <c r="BL712">
        <v>9.6999999999999993</v>
      </c>
      <c r="BM712" s="86">
        <f t="shared" si="66"/>
        <v>88.034188034188048</v>
      </c>
      <c r="BN712">
        <v>0.41099999999999998</v>
      </c>
      <c r="BO712">
        <v>12</v>
      </c>
      <c r="BP712">
        <f t="shared" si="70"/>
        <v>6359.5897435897441</v>
      </c>
      <c r="BQ712">
        <f t="shared" si="65"/>
        <v>6527.9999999999991</v>
      </c>
      <c r="BR712">
        <f t="shared" si="67"/>
        <v>6.3595897435897442</v>
      </c>
      <c r="BS712">
        <f t="shared" si="67"/>
        <v>6.5279999999999987</v>
      </c>
      <c r="BT712">
        <f t="shared" si="68"/>
        <v>12.887589743589743</v>
      </c>
      <c r="BU712">
        <v>2.7584269662921348</v>
      </c>
      <c r="BV712">
        <v>0.23691778213938725</v>
      </c>
      <c r="BW712">
        <v>1.9543061205057792</v>
      </c>
      <c r="BX712">
        <v>0.38228083799656865</v>
      </c>
      <c r="BY712">
        <v>0.23137209766660799</v>
      </c>
      <c r="BZ712">
        <v>0.16453015945194938</v>
      </c>
      <c r="CA712">
        <v>6.6064036811568911</v>
      </c>
      <c r="CB712">
        <v>161.17990465084441</v>
      </c>
      <c r="CC712">
        <v>46.93153649865797</v>
      </c>
      <c r="CD712">
        <v>15.446394327322395</v>
      </c>
      <c r="CE712">
        <v>3.6782095122919136</v>
      </c>
      <c r="CF712" s="25"/>
      <c r="CG712" s="25"/>
      <c r="CH712" s="25"/>
      <c r="CI712" s="25"/>
      <c r="CJ712" s="25"/>
      <c r="CK712" s="25"/>
      <c r="CL712" s="25"/>
      <c r="CM712" s="25"/>
      <c r="CN712" s="25"/>
      <c r="CO712" s="25"/>
      <c r="CP712" s="25"/>
      <c r="CQ712" s="25"/>
      <c r="CR712" s="25"/>
      <c r="CS712" s="25"/>
      <c r="CT712" s="25"/>
      <c r="CU712" s="25"/>
      <c r="CV712" s="25"/>
      <c r="CW712" s="25"/>
      <c r="CX712" s="25"/>
      <c r="CY712" s="25"/>
    </row>
    <row r="713" spans="1:103">
      <c r="A713" t="s">
        <v>177</v>
      </c>
      <c r="B713" t="s">
        <v>1090</v>
      </c>
      <c r="C713" t="s">
        <v>168</v>
      </c>
      <c r="D713" t="s">
        <v>169</v>
      </c>
      <c r="E713" t="s">
        <v>959</v>
      </c>
      <c r="F713" t="s">
        <v>190</v>
      </c>
      <c r="G713" t="s">
        <v>255</v>
      </c>
      <c r="H713">
        <v>11.460789999999999</v>
      </c>
      <c r="I713">
        <v>7.1477199999999996</v>
      </c>
      <c r="J713">
        <v>704</v>
      </c>
      <c r="K713" t="s">
        <v>87</v>
      </c>
      <c r="L713" s="18">
        <v>2.5</v>
      </c>
      <c r="M713" t="s">
        <v>333</v>
      </c>
      <c r="N713" t="s">
        <v>331</v>
      </c>
      <c r="O713">
        <v>2000</v>
      </c>
      <c r="P713" t="s">
        <v>159</v>
      </c>
      <c r="Q713">
        <v>900</v>
      </c>
      <c r="R713">
        <v>15000</v>
      </c>
      <c r="S713" t="s">
        <v>334</v>
      </c>
      <c r="T713">
        <v>4300</v>
      </c>
      <c r="W713">
        <v>2015</v>
      </c>
      <c r="X713">
        <v>1</v>
      </c>
      <c r="Y713" s="19"/>
      <c r="Z713" s="24">
        <v>5.0999999999999996</v>
      </c>
      <c r="AA713" s="32">
        <v>1.05458313867352</v>
      </c>
      <c r="AB713" s="26">
        <v>4.613387793158312E-2</v>
      </c>
      <c r="AC713" s="25">
        <v>3.9011400000000003</v>
      </c>
      <c r="AD713" s="27">
        <v>40.799999999999997</v>
      </c>
      <c r="AE713" s="27">
        <v>38.800000000000004</v>
      </c>
      <c r="AF713" s="27">
        <v>20.399999999999999</v>
      </c>
      <c r="AG713" s="25">
        <v>1.976710945721373</v>
      </c>
      <c r="AH713" s="25">
        <v>0.56096287431702563</v>
      </c>
      <c r="AI713" s="25">
        <v>0.11726126019788559</v>
      </c>
      <c r="AJ713" s="28">
        <v>6.0532571878370647E-2</v>
      </c>
      <c r="AK713" s="25">
        <v>0</v>
      </c>
      <c r="AL713" s="25">
        <f t="shared" si="81"/>
        <v>2.715467652114655</v>
      </c>
      <c r="AM713" s="29">
        <v>20.735639432552784</v>
      </c>
      <c r="AN713" s="29">
        <v>2.5010139245640111</v>
      </c>
      <c r="AO713" s="30">
        <v>21.133614312971648</v>
      </c>
      <c r="AP713" s="30">
        <v>101.52809832257148</v>
      </c>
      <c r="AQ713" s="31">
        <v>1.6279257078206788</v>
      </c>
      <c r="AR713" s="28">
        <v>8.2001399999999999E-3</v>
      </c>
      <c r="AS713" s="28">
        <v>7.6122399999999999</v>
      </c>
      <c r="AT713" t="s">
        <v>157</v>
      </c>
      <c r="AU713">
        <v>3</v>
      </c>
      <c r="AV713" t="s">
        <v>399</v>
      </c>
      <c r="AW713" t="s">
        <v>992</v>
      </c>
      <c r="AX713" t="s">
        <v>1091</v>
      </c>
      <c r="AY713" s="19" t="s">
        <v>389</v>
      </c>
      <c r="AZ713" s="19" t="s">
        <v>389</v>
      </c>
      <c r="BA713" s="22">
        <v>42254</v>
      </c>
      <c r="BB713" t="s">
        <v>401</v>
      </c>
      <c r="BC713" s="15">
        <v>42073</v>
      </c>
      <c r="BD713" t="s">
        <v>161</v>
      </c>
      <c r="BE713">
        <v>37</v>
      </c>
      <c r="BF713">
        <v>37</v>
      </c>
      <c r="BG713">
        <v>12.08</v>
      </c>
      <c r="BH713">
        <v>7.46</v>
      </c>
      <c r="BI713">
        <v>1.06</v>
      </c>
      <c r="BJ713">
        <v>0.48699999999999999</v>
      </c>
      <c r="BK713">
        <v>9.8000000000000004E-2</v>
      </c>
      <c r="BL713">
        <v>9</v>
      </c>
      <c r="BM713" s="86">
        <f t="shared" si="66"/>
        <v>83.247863247863251</v>
      </c>
      <c r="BN713">
        <v>0.23100000000000001</v>
      </c>
      <c r="BO713">
        <v>27</v>
      </c>
      <c r="BP713">
        <f t="shared" ref="BP713:BP776" si="82">(BH713*(BM713/100)*((100-BL713)/85))*(10000/9)</f>
        <v>7387.4045025417581</v>
      </c>
      <c r="BQ713">
        <f t="shared" ref="BQ713:BQ776" si="83">(BG713*0.48)*(10000/9)</f>
        <v>6442.666666666667</v>
      </c>
      <c r="BR713">
        <f t="shared" si="67"/>
        <v>7.3874045025417585</v>
      </c>
      <c r="BS713">
        <f t="shared" si="67"/>
        <v>6.4426666666666668</v>
      </c>
      <c r="BT713">
        <f t="shared" si="68"/>
        <v>13.830071169208425</v>
      </c>
      <c r="CF713" s="25"/>
      <c r="CG713" s="25"/>
      <c r="CH713" s="25"/>
      <c r="CI713" s="25"/>
      <c r="CJ713" s="25"/>
      <c r="CK713" s="25"/>
      <c r="CL713" s="25"/>
      <c r="CM713" s="25"/>
      <c r="CN713" s="25"/>
      <c r="CO713" s="25"/>
      <c r="CP713" s="25"/>
      <c r="CQ713" s="25"/>
      <c r="CR713" s="25"/>
      <c r="CS713" s="25"/>
      <c r="CT713" s="25"/>
      <c r="CU713" s="25"/>
      <c r="CV713" s="25"/>
      <c r="CW713" s="25"/>
      <c r="CX713" s="25"/>
      <c r="CY713" s="25"/>
    </row>
    <row r="714" spans="1:103">
      <c r="A714" t="s">
        <v>177</v>
      </c>
      <c r="B714" t="s">
        <v>1090</v>
      </c>
      <c r="C714" t="s">
        <v>168</v>
      </c>
      <c r="D714" t="s">
        <v>169</v>
      </c>
      <c r="E714" t="s">
        <v>959</v>
      </c>
      <c r="F714" t="s">
        <v>190</v>
      </c>
      <c r="G714" t="s">
        <v>255</v>
      </c>
      <c r="H714">
        <v>11.460789999999999</v>
      </c>
      <c r="I714">
        <v>7.1477199999999996</v>
      </c>
      <c r="J714">
        <v>704</v>
      </c>
      <c r="K714" t="s">
        <v>87</v>
      </c>
      <c r="L714" s="18">
        <v>2.5</v>
      </c>
      <c r="M714" t="s">
        <v>333</v>
      </c>
      <c r="N714" t="s">
        <v>331</v>
      </c>
      <c r="O714">
        <v>2000</v>
      </c>
      <c r="P714" t="s">
        <v>159</v>
      </c>
      <c r="Q714">
        <v>900</v>
      </c>
      <c r="R714">
        <v>15000</v>
      </c>
      <c r="S714" t="s">
        <v>334</v>
      </c>
      <c r="T714">
        <v>4300</v>
      </c>
      <c r="W714">
        <v>2015</v>
      </c>
      <c r="X714">
        <v>1</v>
      </c>
      <c r="Y714" s="19"/>
      <c r="Z714" s="24">
        <v>5.0999999999999996</v>
      </c>
      <c r="AA714" s="32">
        <v>1.05458313867352</v>
      </c>
      <c r="AB714" s="26">
        <v>4.613387793158312E-2</v>
      </c>
      <c r="AC714" s="25">
        <v>3.9011400000000003</v>
      </c>
      <c r="AD714" s="27">
        <v>40.799999999999997</v>
      </c>
      <c r="AE714" s="27">
        <v>38.800000000000004</v>
      </c>
      <c r="AF714" s="27">
        <v>20.399999999999999</v>
      </c>
      <c r="AG714" s="25">
        <v>1.976710945721373</v>
      </c>
      <c r="AH714" s="25">
        <v>0.56096287431702563</v>
      </c>
      <c r="AI714" s="25">
        <v>0.11726126019788559</v>
      </c>
      <c r="AJ714" s="28">
        <v>6.0532571878370647E-2</v>
      </c>
      <c r="AK714" s="25">
        <v>0</v>
      </c>
      <c r="AL714" s="25">
        <f t="shared" si="81"/>
        <v>2.715467652114655</v>
      </c>
      <c r="AM714" s="29">
        <v>20.735639432552784</v>
      </c>
      <c r="AN714" s="29">
        <v>2.5010139245640111</v>
      </c>
      <c r="AO714" s="30">
        <v>21.133614312971648</v>
      </c>
      <c r="AP714" s="30">
        <v>101.52809832257148</v>
      </c>
      <c r="AQ714" s="31">
        <v>1.6279257078206788</v>
      </c>
      <c r="AR714" s="28">
        <v>8.2001399999999999E-3</v>
      </c>
      <c r="AS714" s="28">
        <v>7.6122399999999999</v>
      </c>
      <c r="AT714" t="s">
        <v>158</v>
      </c>
      <c r="AU714">
        <v>4</v>
      </c>
      <c r="AV714" t="s">
        <v>399</v>
      </c>
      <c r="AW714" t="s">
        <v>992</v>
      </c>
      <c r="AX714" t="s">
        <v>1091</v>
      </c>
      <c r="AY714" s="19" t="s">
        <v>389</v>
      </c>
      <c r="AZ714" s="19" t="s">
        <v>389</v>
      </c>
      <c r="BA714" s="22">
        <v>42254</v>
      </c>
      <c r="BB714" t="s">
        <v>401</v>
      </c>
      <c r="BC714" s="15">
        <v>42073</v>
      </c>
      <c r="BD714" t="s">
        <v>161</v>
      </c>
      <c r="BE714">
        <v>34</v>
      </c>
      <c r="BF714">
        <v>31</v>
      </c>
      <c r="BG714">
        <v>12.78</v>
      </c>
      <c r="BH714">
        <v>6.38</v>
      </c>
      <c r="BI714">
        <v>1.1599999999999999</v>
      </c>
      <c r="BJ714">
        <v>0.66800000000000004</v>
      </c>
      <c r="BK714">
        <v>0.124</v>
      </c>
      <c r="BL714">
        <v>9.1999999999999993</v>
      </c>
      <c r="BM714" s="86">
        <f>((BJ714)/(BJ714+BK714))*100</f>
        <v>84.343434343434339</v>
      </c>
      <c r="BN714">
        <v>0.28999999999999998</v>
      </c>
      <c r="BO714">
        <v>25</v>
      </c>
      <c r="BP714">
        <f t="shared" si="82"/>
        <v>6386.9920116194617</v>
      </c>
      <c r="BQ714">
        <f t="shared" si="83"/>
        <v>6815.9999999999991</v>
      </c>
      <c r="BR714">
        <f t="shared" ref="BR714:BS777" si="84">BP714/1000</f>
        <v>6.3869920116194621</v>
      </c>
      <c r="BS714">
        <f t="shared" si="84"/>
        <v>6.8159999999999989</v>
      </c>
      <c r="BT714">
        <f t="shared" ref="BT714:BT777" si="85">BR714+BS714</f>
        <v>13.202992011619461</v>
      </c>
      <c r="BU714">
        <v>2.9316081330868764</v>
      </c>
      <c r="BV714">
        <v>0.21844528662330731</v>
      </c>
      <c r="BW714">
        <v>1.7575315575787751</v>
      </c>
      <c r="BX714">
        <v>0.59004067631071411</v>
      </c>
      <c r="BY714">
        <v>0.30182291691722296</v>
      </c>
      <c r="BZ714">
        <v>0.18472864698160796</v>
      </c>
      <c r="CA714">
        <v>8.4795764627759436</v>
      </c>
      <c r="CB714">
        <v>99.228791467212233</v>
      </c>
      <c r="CC714">
        <v>54.0920445739659</v>
      </c>
      <c r="CD714">
        <v>19.117068567334968</v>
      </c>
      <c r="CE714">
        <v>4.6732015623974696</v>
      </c>
      <c r="CF714" s="25"/>
      <c r="CG714" s="25"/>
      <c r="CH714" s="25"/>
      <c r="CI714" s="25"/>
      <c r="CJ714" s="25"/>
      <c r="CK714" s="25"/>
      <c r="CL714" s="25"/>
      <c r="CM714" s="25"/>
      <c r="CN714" s="25"/>
      <c r="CO714" s="25"/>
      <c r="CP714" s="25"/>
      <c r="CQ714" s="25"/>
      <c r="CR714" s="25"/>
      <c r="CS714" s="25"/>
      <c r="CT714" s="25"/>
      <c r="CU714" s="25"/>
      <c r="CV714" s="25"/>
      <c r="CW714" s="25"/>
      <c r="CX714" s="25"/>
      <c r="CY714" s="25"/>
    </row>
    <row r="715" spans="1:103">
      <c r="A715" t="s">
        <v>177</v>
      </c>
      <c r="B715" t="s">
        <v>1090</v>
      </c>
      <c r="C715" t="s">
        <v>168</v>
      </c>
      <c r="D715" t="s">
        <v>169</v>
      </c>
      <c r="E715" t="s">
        <v>959</v>
      </c>
      <c r="F715" t="s">
        <v>190</v>
      </c>
      <c r="G715" t="s">
        <v>255</v>
      </c>
      <c r="H715">
        <v>11.460789999999999</v>
      </c>
      <c r="I715">
        <v>7.1477199999999996</v>
      </c>
      <c r="J715">
        <v>704</v>
      </c>
      <c r="K715" t="s">
        <v>87</v>
      </c>
      <c r="L715" s="18">
        <v>2.5</v>
      </c>
      <c r="M715" t="s">
        <v>333</v>
      </c>
      <c r="N715" t="s">
        <v>331</v>
      </c>
      <c r="O715">
        <v>2000</v>
      </c>
      <c r="P715" t="s">
        <v>159</v>
      </c>
      <c r="Q715">
        <v>900</v>
      </c>
      <c r="R715">
        <v>15000</v>
      </c>
      <c r="S715" t="s">
        <v>334</v>
      </c>
      <c r="T715">
        <v>4300</v>
      </c>
      <c r="W715">
        <v>2015</v>
      </c>
      <c r="X715">
        <v>1</v>
      </c>
      <c r="Y715" s="19"/>
      <c r="Z715" s="24">
        <v>5.0999999999999996</v>
      </c>
      <c r="AA715" s="32">
        <v>1.05458313867352</v>
      </c>
      <c r="AB715" s="26">
        <v>4.613387793158312E-2</v>
      </c>
      <c r="AC715" s="25">
        <v>3.9011400000000003</v>
      </c>
      <c r="AD715" s="27">
        <v>40.799999999999997</v>
      </c>
      <c r="AE715" s="27">
        <v>38.800000000000004</v>
      </c>
      <c r="AF715" s="27">
        <v>20.399999999999999</v>
      </c>
      <c r="AG715" s="25">
        <v>1.976710945721373</v>
      </c>
      <c r="AH715" s="25">
        <v>0.56096287431702563</v>
      </c>
      <c r="AI715" s="25">
        <v>0.11726126019788559</v>
      </c>
      <c r="AJ715" s="28">
        <v>6.0532571878370647E-2</v>
      </c>
      <c r="AK715" s="25">
        <v>0</v>
      </c>
      <c r="AL715" s="25">
        <f t="shared" si="81"/>
        <v>2.715467652114655</v>
      </c>
      <c r="AM715" s="29">
        <v>20.735639432552784</v>
      </c>
      <c r="AN715" s="29">
        <v>2.5010139245640111</v>
      </c>
      <c r="AO715" s="30">
        <v>21.133614312971648</v>
      </c>
      <c r="AP715" s="30">
        <v>101.52809832257148</v>
      </c>
      <c r="AQ715" s="31">
        <v>1.6279257078206788</v>
      </c>
      <c r="AR715" s="28">
        <v>8.2001399999999999E-3</v>
      </c>
      <c r="AS715" s="28">
        <v>7.6122399999999999</v>
      </c>
      <c r="AT715" t="s">
        <v>159</v>
      </c>
      <c r="AU715">
        <v>5</v>
      </c>
      <c r="AV715" t="s">
        <v>399</v>
      </c>
      <c r="AW715" t="s">
        <v>992</v>
      </c>
      <c r="AX715" t="s">
        <v>1091</v>
      </c>
      <c r="AY715" s="19" t="s">
        <v>389</v>
      </c>
      <c r="AZ715" s="19" t="s">
        <v>389</v>
      </c>
      <c r="BA715" s="22">
        <v>42254</v>
      </c>
      <c r="BB715" t="s">
        <v>401</v>
      </c>
      <c r="BC715" s="15">
        <v>42073</v>
      </c>
      <c r="BD715" t="s">
        <v>161</v>
      </c>
      <c r="BE715">
        <v>39</v>
      </c>
      <c r="BF715">
        <v>29</v>
      </c>
      <c r="BG715">
        <v>11.24</v>
      </c>
      <c r="BH715">
        <v>7.14</v>
      </c>
      <c r="BI715">
        <v>1.1000000000000001</v>
      </c>
      <c r="BJ715">
        <v>0.53</v>
      </c>
      <c r="BK715">
        <v>0.106</v>
      </c>
      <c r="BL715">
        <v>10.5</v>
      </c>
      <c r="BM715" s="86">
        <f>((BJ715)/(BJ715+BK715))*100</f>
        <v>83.333333333333343</v>
      </c>
      <c r="BN715">
        <v>0.41099999999999998</v>
      </c>
      <c r="BO715">
        <v>24</v>
      </c>
      <c r="BP715">
        <f t="shared" si="82"/>
        <v>6961.1111111111122</v>
      </c>
      <c r="BQ715">
        <f t="shared" si="83"/>
        <v>5994.666666666667</v>
      </c>
      <c r="BR715">
        <f t="shared" si="84"/>
        <v>6.9611111111111121</v>
      </c>
      <c r="BS715">
        <f t="shared" si="84"/>
        <v>5.9946666666666673</v>
      </c>
      <c r="BT715">
        <f t="shared" si="85"/>
        <v>12.955777777777779</v>
      </c>
      <c r="BU715">
        <v>3.0429536679536682</v>
      </c>
      <c r="BV715">
        <v>0.19583520443948149</v>
      </c>
      <c r="BW715">
        <v>1.5539682660345442</v>
      </c>
      <c r="BX715">
        <v>0.51985604218595527</v>
      </c>
      <c r="BY715">
        <v>0.24636840378098687</v>
      </c>
      <c r="BZ715">
        <v>0.15561480307916084</v>
      </c>
      <c r="CA715">
        <v>7.044992636304662</v>
      </c>
      <c r="CB715">
        <v>91.206423060659731</v>
      </c>
      <c r="CC715">
        <v>43.130288401838008</v>
      </c>
      <c r="CD715">
        <v>20.007104865747284</v>
      </c>
      <c r="CE715">
        <v>3.3552154591727303</v>
      </c>
      <c r="CF715" s="25"/>
      <c r="CG715" s="25"/>
      <c r="CH715" s="25"/>
      <c r="CI715" s="25"/>
      <c r="CJ715" s="25"/>
      <c r="CK715" s="25"/>
      <c r="CL715" s="25"/>
      <c r="CM715" s="25"/>
      <c r="CN715" s="25"/>
      <c r="CO715" s="25"/>
      <c r="CP715" s="25"/>
      <c r="CQ715" s="25"/>
      <c r="CR715" s="25"/>
      <c r="CS715" s="25"/>
      <c r="CT715" s="25"/>
      <c r="CU715" s="25"/>
      <c r="CV715" s="25"/>
      <c r="CW715" s="25"/>
      <c r="CX715" s="25"/>
      <c r="CY715" s="25"/>
    </row>
    <row r="716" spans="1:103">
      <c r="A716" t="s">
        <v>177</v>
      </c>
      <c r="B716" t="s">
        <v>1090</v>
      </c>
      <c r="C716" t="s">
        <v>168</v>
      </c>
      <c r="D716" t="s">
        <v>169</v>
      </c>
      <c r="E716" t="s">
        <v>959</v>
      </c>
      <c r="F716" t="s">
        <v>190</v>
      </c>
      <c r="G716" t="s">
        <v>255</v>
      </c>
      <c r="H716">
        <v>11.460789999999999</v>
      </c>
      <c r="I716">
        <v>7.1477199999999996</v>
      </c>
      <c r="J716">
        <v>704</v>
      </c>
      <c r="K716" t="s">
        <v>87</v>
      </c>
      <c r="L716" s="18">
        <v>2.5</v>
      </c>
      <c r="M716" t="s">
        <v>333</v>
      </c>
      <c r="N716" t="s">
        <v>331</v>
      </c>
      <c r="O716">
        <v>2000</v>
      </c>
      <c r="P716" t="s">
        <v>159</v>
      </c>
      <c r="Q716">
        <v>900</v>
      </c>
      <c r="R716">
        <v>15000</v>
      </c>
      <c r="S716" t="s">
        <v>334</v>
      </c>
      <c r="T716">
        <v>4300</v>
      </c>
      <c r="W716">
        <v>2015</v>
      </c>
      <c r="X716">
        <v>1</v>
      </c>
      <c r="Y716" s="19"/>
      <c r="Z716" s="24">
        <v>5.0999999999999996</v>
      </c>
      <c r="AA716" s="32">
        <v>1.05458313867352</v>
      </c>
      <c r="AB716" s="26">
        <v>4.613387793158312E-2</v>
      </c>
      <c r="AC716" s="25">
        <v>3.9011400000000003</v>
      </c>
      <c r="AD716" s="27">
        <v>40.799999999999997</v>
      </c>
      <c r="AE716" s="27">
        <v>38.800000000000004</v>
      </c>
      <c r="AF716" s="27">
        <v>20.399999999999999</v>
      </c>
      <c r="AG716" s="25">
        <v>1.976710945721373</v>
      </c>
      <c r="AH716" s="25">
        <v>0.56096287431702563</v>
      </c>
      <c r="AI716" s="25">
        <v>0.11726126019788559</v>
      </c>
      <c r="AJ716" s="28">
        <v>6.0532571878370647E-2</v>
      </c>
      <c r="AK716" s="25">
        <v>0</v>
      </c>
      <c r="AL716" s="25">
        <f t="shared" si="81"/>
        <v>2.715467652114655</v>
      </c>
      <c r="AM716" s="29">
        <v>20.735639432552784</v>
      </c>
      <c r="AN716" s="29">
        <v>2.5010139245640111</v>
      </c>
      <c r="AO716" s="30">
        <v>21.133614312971648</v>
      </c>
      <c r="AP716" s="30">
        <v>101.52809832257148</v>
      </c>
      <c r="AQ716" s="31">
        <v>1.6279257078206788</v>
      </c>
      <c r="AR716" s="28">
        <v>8.2001399999999999E-3</v>
      </c>
      <c r="AS716" s="28">
        <v>7.6122399999999999</v>
      </c>
      <c r="AT716" t="s">
        <v>160</v>
      </c>
      <c r="AU716">
        <v>6</v>
      </c>
      <c r="AV716" t="s">
        <v>399</v>
      </c>
      <c r="AW716" t="s">
        <v>992</v>
      </c>
      <c r="AX716" t="s">
        <v>1091</v>
      </c>
      <c r="AY716" s="19" t="s">
        <v>389</v>
      </c>
      <c r="AZ716" s="19" t="s">
        <v>389</v>
      </c>
      <c r="BA716" s="22">
        <v>42254</v>
      </c>
      <c r="BB716" t="s">
        <v>401</v>
      </c>
      <c r="BC716" s="15">
        <v>42073</v>
      </c>
      <c r="BD716" t="s">
        <v>161</v>
      </c>
      <c r="BE716">
        <v>38</v>
      </c>
      <c r="BF716">
        <v>37</v>
      </c>
      <c r="BG716">
        <v>15.22</v>
      </c>
      <c r="BH716">
        <v>7.7</v>
      </c>
      <c r="BI716">
        <v>1.32</v>
      </c>
      <c r="BJ716">
        <v>0.63500000000000001</v>
      </c>
      <c r="BK716">
        <v>0.14699999999999999</v>
      </c>
      <c r="BL716">
        <v>10.9</v>
      </c>
      <c r="BM716" s="86">
        <f>((BJ716)/(BJ716+BK716))*100</f>
        <v>81.202046035805623</v>
      </c>
      <c r="BN716">
        <v>0.27500000000000002</v>
      </c>
      <c r="BO716">
        <v>26</v>
      </c>
      <c r="BP716">
        <f t="shared" si="82"/>
        <v>7282.3905521287779</v>
      </c>
      <c r="BQ716">
        <f t="shared" si="83"/>
        <v>8117.333333333333</v>
      </c>
      <c r="BR716">
        <f t="shared" si="84"/>
        <v>7.2823905521287777</v>
      </c>
      <c r="BS716">
        <f t="shared" si="84"/>
        <v>8.1173333333333328</v>
      </c>
      <c r="BT716">
        <f t="shared" si="85"/>
        <v>15.399723885462111</v>
      </c>
      <c r="CF716" s="25"/>
      <c r="CG716" s="25"/>
      <c r="CH716" s="25"/>
      <c r="CI716" s="25"/>
      <c r="CJ716" s="25"/>
      <c r="CK716" s="25"/>
      <c r="CL716" s="25"/>
      <c r="CM716" s="25"/>
      <c r="CN716" s="25"/>
      <c r="CO716" s="25"/>
      <c r="CP716" s="25"/>
      <c r="CQ716" s="25"/>
      <c r="CR716" s="25"/>
      <c r="CS716" s="25"/>
      <c r="CT716" s="25"/>
      <c r="CU716" s="25"/>
      <c r="CV716" s="25"/>
      <c r="CW716" s="25"/>
      <c r="CX716" s="25"/>
      <c r="CY716" s="25"/>
    </row>
    <row r="717" spans="1:103">
      <c r="A717" t="s">
        <v>177</v>
      </c>
      <c r="B717" t="s">
        <v>1090</v>
      </c>
      <c r="C717" t="s">
        <v>168</v>
      </c>
      <c r="D717" t="s">
        <v>169</v>
      </c>
      <c r="E717" t="s">
        <v>959</v>
      </c>
      <c r="F717" t="s">
        <v>190</v>
      </c>
      <c r="G717" t="s">
        <v>256</v>
      </c>
      <c r="H717">
        <v>11.46064</v>
      </c>
      <c r="I717">
        <v>7.1487400000000001</v>
      </c>
      <c r="J717">
        <v>708</v>
      </c>
      <c r="K717" t="s">
        <v>88</v>
      </c>
      <c r="L717" s="18">
        <v>1</v>
      </c>
      <c r="M717" t="s">
        <v>326</v>
      </c>
      <c r="N717" t="s">
        <v>331</v>
      </c>
      <c r="O717">
        <v>500</v>
      </c>
      <c r="P717" t="s">
        <v>159</v>
      </c>
      <c r="Q717">
        <v>300</v>
      </c>
      <c r="R717">
        <v>3900</v>
      </c>
      <c r="W717">
        <v>2015</v>
      </c>
      <c r="X717">
        <v>1</v>
      </c>
      <c r="Y717" s="19" t="s">
        <v>389</v>
      </c>
      <c r="Z717" s="24">
        <v>6.2</v>
      </c>
      <c r="AA717" s="32">
        <v>0.90546810310792847</v>
      </c>
      <c r="AB717" s="26">
        <v>4.4738870884103991E-2</v>
      </c>
      <c r="AC717" s="25">
        <v>9.0206400000000002</v>
      </c>
      <c r="AD717" s="27">
        <v>38.400000000000006</v>
      </c>
      <c r="AE717" s="27">
        <v>29.199999999999989</v>
      </c>
      <c r="AF717" s="27">
        <v>32.4</v>
      </c>
      <c r="AG717" s="25">
        <v>3.7497806138139187</v>
      </c>
      <c r="AH717" s="25">
        <v>0.66355068577396903</v>
      </c>
      <c r="AI717" s="25">
        <v>0.33269146045623493</v>
      </c>
      <c r="AJ717" s="28">
        <v>7.7414811849190843E-2</v>
      </c>
      <c r="AK717" s="25">
        <v>0</v>
      </c>
      <c r="AL717" s="25">
        <f t="shared" si="52"/>
        <v>4.8234375718933133</v>
      </c>
      <c r="AM717" s="29">
        <v>12.010205695560835</v>
      </c>
      <c r="AN717" s="29">
        <v>2.5010139245640111</v>
      </c>
      <c r="AO717" s="30">
        <v>20.503895164539465</v>
      </c>
      <c r="AP717" s="30">
        <v>71.124389415005027</v>
      </c>
      <c r="AQ717" s="31">
        <v>1.6583796605946377</v>
      </c>
      <c r="AR717" s="28">
        <v>3.4915500000000002E-2</v>
      </c>
      <c r="AS717" s="28">
        <v>7.4579000000000004</v>
      </c>
      <c r="AT717" t="s">
        <v>155</v>
      </c>
      <c r="AU717">
        <v>1</v>
      </c>
      <c r="AV717" t="s">
        <v>399</v>
      </c>
      <c r="AW717" t="s">
        <v>992</v>
      </c>
      <c r="AX717" t="s">
        <v>1091</v>
      </c>
      <c r="AY717" s="19" t="s">
        <v>389</v>
      </c>
      <c r="AZ717" s="19" t="s">
        <v>389</v>
      </c>
      <c r="BA717" s="22">
        <v>42254</v>
      </c>
      <c r="BB717" t="s">
        <v>401</v>
      </c>
      <c r="BC717" s="15">
        <v>42073</v>
      </c>
      <c r="BD717" t="s">
        <v>161</v>
      </c>
      <c r="BE717">
        <v>40</v>
      </c>
      <c r="BF717">
        <v>36</v>
      </c>
      <c r="BG717">
        <v>9.36</v>
      </c>
      <c r="BH717">
        <v>2.82</v>
      </c>
      <c r="BI717">
        <v>0.56000000000000005</v>
      </c>
      <c r="BJ717">
        <v>0.316</v>
      </c>
      <c r="BK717">
        <v>5.8000000000000003E-2</v>
      </c>
      <c r="BL717">
        <v>10.1</v>
      </c>
      <c r="BM717" s="86">
        <f t="shared" ref="BM717:BM780" si="86">((BJ717)/(BJ717+BK717))*100</f>
        <v>84.491978609625676</v>
      </c>
      <c r="BN717">
        <v>0.36299999999999999</v>
      </c>
      <c r="BO717">
        <v>19</v>
      </c>
      <c r="BP717">
        <f t="shared" si="82"/>
        <v>2800.0310370137358</v>
      </c>
      <c r="BQ717">
        <f t="shared" si="83"/>
        <v>4992</v>
      </c>
      <c r="BR717">
        <f t="shared" si="84"/>
        <v>2.8000310370137358</v>
      </c>
      <c r="BS717">
        <f t="shared" si="84"/>
        <v>4.992</v>
      </c>
      <c r="BT717">
        <f t="shared" si="85"/>
        <v>7.7920310370137358</v>
      </c>
      <c r="BU717">
        <v>2.3062500000000004</v>
      </c>
      <c r="BV717">
        <v>0.12349369022106313</v>
      </c>
      <c r="BW717">
        <v>1.4486988755988812</v>
      </c>
      <c r="BX717">
        <v>0.69022592409259542</v>
      </c>
      <c r="BY717">
        <v>0.40877679533062194</v>
      </c>
      <c r="BZ717">
        <v>0.14908236339380751</v>
      </c>
      <c r="CA717">
        <v>6.3203647828677036</v>
      </c>
      <c r="CB717">
        <v>94.425121459656168</v>
      </c>
      <c r="CC717">
        <v>34.388447717168795</v>
      </c>
      <c r="CD717">
        <v>14.629476927912924</v>
      </c>
      <c r="CE717">
        <v>4.4057432596269015</v>
      </c>
      <c r="CF717" s="25">
        <v>0.60126582278481022</v>
      </c>
      <c r="CG717" s="25">
        <v>1.882667964946446E-2</v>
      </c>
      <c r="CH717" s="25">
        <v>1.0872565196257611</v>
      </c>
      <c r="CI717" s="25">
        <v>0.27319110062482488</v>
      </c>
      <c r="CJ717" s="25">
        <v>0.11626733100629202</v>
      </c>
      <c r="CK717" s="25">
        <v>18.246385922776959</v>
      </c>
      <c r="CL717" s="25">
        <v>36.505419721676148</v>
      </c>
      <c r="CM717" s="25">
        <v>1.9615840848016317</v>
      </c>
      <c r="CN717" s="25">
        <v>91.298852332657916</v>
      </c>
      <c r="CO717" s="25">
        <v>8.8333124613865142</v>
      </c>
      <c r="CP717" s="25">
        <v>0.81982421875000011</v>
      </c>
      <c r="CQ717" s="25">
        <v>0.17314453124999998</v>
      </c>
      <c r="CR717" s="25">
        <v>0.20498482254644543</v>
      </c>
      <c r="CS717" s="25">
        <v>0.20206060496523334</v>
      </c>
      <c r="CT717" s="25">
        <v>4.7165714913484244E-2</v>
      </c>
      <c r="CU717" s="25">
        <v>7.5960099655699373</v>
      </c>
      <c r="CV717" s="25">
        <v>11.317268370482022</v>
      </c>
      <c r="CW717" s="25">
        <v>1.7434469927206038</v>
      </c>
      <c r="CX717" s="25">
        <v>103.33596285265661</v>
      </c>
      <c r="CY717" s="25">
        <v>12.857823592108566</v>
      </c>
    </row>
    <row r="718" spans="1:103">
      <c r="A718" t="s">
        <v>177</v>
      </c>
      <c r="B718" t="s">
        <v>1090</v>
      </c>
      <c r="C718" t="s">
        <v>168</v>
      </c>
      <c r="D718" t="s">
        <v>169</v>
      </c>
      <c r="E718" t="s">
        <v>959</v>
      </c>
      <c r="F718" t="s">
        <v>190</v>
      </c>
      <c r="G718" t="s">
        <v>256</v>
      </c>
      <c r="H718">
        <v>11.46064</v>
      </c>
      <c r="I718">
        <v>7.1487400000000001</v>
      </c>
      <c r="J718">
        <v>708</v>
      </c>
      <c r="K718" t="s">
        <v>88</v>
      </c>
      <c r="L718" s="18">
        <v>1</v>
      </c>
      <c r="M718" t="s">
        <v>326</v>
      </c>
      <c r="N718" t="s">
        <v>331</v>
      </c>
      <c r="O718">
        <v>500</v>
      </c>
      <c r="P718" t="s">
        <v>159</v>
      </c>
      <c r="Q718">
        <v>300</v>
      </c>
      <c r="R718">
        <v>3900</v>
      </c>
      <c r="W718">
        <v>2015</v>
      </c>
      <c r="X718">
        <v>1</v>
      </c>
      <c r="Y718" s="19"/>
      <c r="Z718" s="24">
        <v>6.2</v>
      </c>
      <c r="AA718" s="32">
        <v>0.90546810310792847</v>
      </c>
      <c r="AB718" s="26">
        <v>4.4738870884103991E-2</v>
      </c>
      <c r="AC718" s="25">
        <v>9.0206400000000002</v>
      </c>
      <c r="AD718" s="27">
        <v>38.400000000000006</v>
      </c>
      <c r="AE718" s="27">
        <v>29.199999999999989</v>
      </c>
      <c r="AF718" s="27">
        <v>32.4</v>
      </c>
      <c r="AG718" s="25">
        <v>3.7497806138139187</v>
      </c>
      <c r="AH718" s="25">
        <v>0.66355068577396903</v>
      </c>
      <c r="AI718" s="25">
        <v>0.33269146045623493</v>
      </c>
      <c r="AJ718" s="28">
        <v>7.7414811849190843E-2</v>
      </c>
      <c r="AK718" s="25">
        <v>0</v>
      </c>
      <c r="AL718" s="25">
        <f t="shared" ref="AL718:AL722" si="87">SUM(AG718:AK718)</f>
        <v>4.8234375718933133</v>
      </c>
      <c r="AM718" s="29">
        <v>12.010205695560835</v>
      </c>
      <c r="AN718" s="29">
        <v>2.5010139245640111</v>
      </c>
      <c r="AO718" s="30">
        <v>20.503895164539465</v>
      </c>
      <c r="AP718" s="30">
        <v>71.124389415005027</v>
      </c>
      <c r="AQ718" s="31">
        <v>1.6583796605946377</v>
      </c>
      <c r="AR718" s="28">
        <v>3.4915500000000002E-2</v>
      </c>
      <c r="AS718" s="28">
        <v>7.4579000000000004</v>
      </c>
      <c r="AT718" t="s">
        <v>156</v>
      </c>
      <c r="AU718">
        <v>2</v>
      </c>
      <c r="AV718" t="s">
        <v>399</v>
      </c>
      <c r="AW718" t="s">
        <v>992</v>
      </c>
      <c r="AX718" t="s">
        <v>1091</v>
      </c>
      <c r="AY718" s="19" t="s">
        <v>389</v>
      </c>
      <c r="AZ718" s="19" t="s">
        <v>389</v>
      </c>
      <c r="BA718" s="22">
        <v>42254</v>
      </c>
      <c r="BB718" t="s">
        <v>401</v>
      </c>
      <c r="BC718" s="15">
        <v>42073</v>
      </c>
      <c r="BD718" t="s">
        <v>161</v>
      </c>
      <c r="BE718">
        <v>41</v>
      </c>
      <c r="BF718">
        <v>39</v>
      </c>
      <c r="BG718">
        <v>10.76</v>
      </c>
      <c r="BH718">
        <v>4.4000000000000004</v>
      </c>
      <c r="BI718">
        <v>0.76</v>
      </c>
      <c r="BJ718">
        <v>0.308</v>
      </c>
      <c r="BK718">
        <v>6.6000000000000003E-2</v>
      </c>
      <c r="BL718">
        <v>9.4</v>
      </c>
      <c r="BM718" s="86">
        <f t="shared" si="86"/>
        <v>82.35294117647058</v>
      </c>
      <c r="BN718">
        <v>0.35099999999999998</v>
      </c>
      <c r="BO718">
        <v>18</v>
      </c>
      <c r="BP718">
        <f t="shared" si="82"/>
        <v>4291.3956170703577</v>
      </c>
      <c r="BQ718">
        <f t="shared" si="83"/>
        <v>5738.6666666666661</v>
      </c>
      <c r="BR718">
        <f t="shared" si="84"/>
        <v>4.291395617070358</v>
      </c>
      <c r="BS718">
        <f t="shared" si="84"/>
        <v>5.7386666666666661</v>
      </c>
      <c r="BT718">
        <f t="shared" si="85"/>
        <v>10.030062283737024</v>
      </c>
      <c r="BU718">
        <v>2.5182755388940956</v>
      </c>
      <c r="BV718">
        <v>0.18395314184167028</v>
      </c>
      <c r="BW718">
        <v>1.9153944276106614</v>
      </c>
      <c r="BX718">
        <v>0.58778316037428568</v>
      </c>
      <c r="BY718">
        <v>0.30545425039156687</v>
      </c>
      <c r="BZ718">
        <v>0.16008757594725048</v>
      </c>
      <c r="CA718">
        <v>7.3420314729103291</v>
      </c>
      <c r="CB718">
        <v>84.216441131280604</v>
      </c>
      <c r="CC718">
        <v>35.780904042089198</v>
      </c>
      <c r="CD718">
        <v>13.560978151259766</v>
      </c>
      <c r="CE718">
        <v>4.3600375477689424</v>
      </c>
      <c r="CF718" s="25">
        <v>0.71640407784986104</v>
      </c>
      <c r="CG718" s="25">
        <v>4.657089898053754E-2</v>
      </c>
      <c r="CH718" s="25">
        <v>1.9086714717698217</v>
      </c>
      <c r="CI718" s="25">
        <v>0.56773137457984835</v>
      </c>
      <c r="CJ718" s="25">
        <v>0.24579857228139348</v>
      </c>
      <c r="CK718" s="25">
        <v>22.412536771437651</v>
      </c>
      <c r="CL718" s="25">
        <v>49.050143609084394</v>
      </c>
      <c r="CM718" s="25">
        <v>1.0441993890626775</v>
      </c>
      <c r="CN718" s="25">
        <v>47.39393240530169</v>
      </c>
      <c r="CO718" s="25">
        <v>13.060049618717384</v>
      </c>
      <c r="CP718" s="25"/>
      <c r="CQ718" s="25"/>
      <c r="CR718" s="25"/>
      <c r="CS718" s="25"/>
      <c r="CT718" s="25"/>
      <c r="CU718" s="25"/>
      <c r="CV718" s="25"/>
      <c r="CW718" s="25"/>
      <c r="CX718" s="25"/>
      <c r="CY718" s="25"/>
    </row>
    <row r="719" spans="1:103">
      <c r="A719" t="s">
        <v>177</v>
      </c>
      <c r="B719" t="s">
        <v>1090</v>
      </c>
      <c r="C719" t="s">
        <v>168</v>
      </c>
      <c r="D719" t="s">
        <v>169</v>
      </c>
      <c r="E719" t="s">
        <v>959</v>
      </c>
      <c r="F719" t="s">
        <v>190</v>
      </c>
      <c r="G719" t="s">
        <v>256</v>
      </c>
      <c r="H719">
        <v>11.46064</v>
      </c>
      <c r="I719">
        <v>7.1487400000000001</v>
      </c>
      <c r="J719">
        <v>708</v>
      </c>
      <c r="K719" t="s">
        <v>88</v>
      </c>
      <c r="L719" s="18">
        <v>1</v>
      </c>
      <c r="M719" t="s">
        <v>326</v>
      </c>
      <c r="N719" t="s">
        <v>331</v>
      </c>
      <c r="O719">
        <v>500</v>
      </c>
      <c r="P719" t="s">
        <v>159</v>
      </c>
      <c r="Q719">
        <v>300</v>
      </c>
      <c r="R719">
        <v>3900</v>
      </c>
      <c r="W719">
        <v>2015</v>
      </c>
      <c r="X719">
        <v>1</v>
      </c>
      <c r="Y719" s="19"/>
      <c r="Z719" s="24">
        <v>6.2</v>
      </c>
      <c r="AA719" s="32">
        <v>0.90546810310792847</v>
      </c>
      <c r="AB719" s="26">
        <v>4.4738870884103991E-2</v>
      </c>
      <c r="AC719" s="25">
        <v>9.0206400000000002</v>
      </c>
      <c r="AD719" s="27">
        <v>38.400000000000006</v>
      </c>
      <c r="AE719" s="27">
        <v>29.199999999999989</v>
      </c>
      <c r="AF719" s="27">
        <v>32.4</v>
      </c>
      <c r="AG719" s="25">
        <v>3.7497806138139187</v>
      </c>
      <c r="AH719" s="25">
        <v>0.66355068577396903</v>
      </c>
      <c r="AI719" s="25">
        <v>0.33269146045623493</v>
      </c>
      <c r="AJ719" s="28">
        <v>7.7414811849190843E-2</v>
      </c>
      <c r="AK719" s="25">
        <v>0</v>
      </c>
      <c r="AL719" s="25">
        <f t="shared" si="87"/>
        <v>4.8234375718933133</v>
      </c>
      <c r="AM719" s="29">
        <v>12.010205695560835</v>
      </c>
      <c r="AN719" s="29">
        <v>2.5010139245640111</v>
      </c>
      <c r="AO719" s="30">
        <v>20.503895164539465</v>
      </c>
      <c r="AP719" s="30">
        <v>71.124389415005027</v>
      </c>
      <c r="AQ719" s="31">
        <v>1.6583796605946377</v>
      </c>
      <c r="AR719" s="28">
        <v>3.4915500000000002E-2</v>
      </c>
      <c r="AS719" s="28">
        <v>7.4579000000000004</v>
      </c>
      <c r="AT719" t="s">
        <v>157</v>
      </c>
      <c r="AU719">
        <v>3</v>
      </c>
      <c r="AV719" t="s">
        <v>399</v>
      </c>
      <c r="AW719" t="s">
        <v>992</v>
      </c>
      <c r="AX719" t="s">
        <v>1091</v>
      </c>
      <c r="AY719" s="19" t="s">
        <v>389</v>
      </c>
      <c r="AZ719" s="19" t="s">
        <v>389</v>
      </c>
      <c r="BA719" s="22">
        <v>42254</v>
      </c>
      <c r="BB719" t="s">
        <v>401</v>
      </c>
      <c r="BC719" s="15">
        <v>42073</v>
      </c>
      <c r="BD719" t="s">
        <v>161</v>
      </c>
      <c r="BE719">
        <v>45</v>
      </c>
      <c r="BF719">
        <v>40</v>
      </c>
      <c r="BG719">
        <v>12.48</v>
      </c>
      <c r="BH719">
        <v>5.16</v>
      </c>
      <c r="BI719">
        <v>0.92</v>
      </c>
      <c r="BJ719">
        <v>0.59299999999999997</v>
      </c>
      <c r="BK719">
        <v>0.67</v>
      </c>
      <c r="BL719">
        <v>8.3000000000000007</v>
      </c>
      <c r="BM719" s="86">
        <f t="shared" si="86"/>
        <v>46.951702296120352</v>
      </c>
      <c r="BN719">
        <v>0.439</v>
      </c>
      <c r="BO719">
        <v>27</v>
      </c>
      <c r="BP719">
        <f t="shared" si="82"/>
        <v>2904.0824678248177</v>
      </c>
      <c r="BQ719">
        <f t="shared" si="83"/>
        <v>6656</v>
      </c>
      <c r="BR719">
        <f t="shared" si="84"/>
        <v>2.9040824678248178</v>
      </c>
      <c r="BS719">
        <f t="shared" si="84"/>
        <v>6.6559999999999997</v>
      </c>
      <c r="BT719">
        <f t="shared" si="85"/>
        <v>9.5600824678248166</v>
      </c>
      <c r="BU719">
        <v>2.7310502283105027</v>
      </c>
      <c r="BV719">
        <v>0.12138079089225025</v>
      </c>
      <c r="BW719">
        <v>1.9299137806094762</v>
      </c>
      <c r="BX719">
        <v>0.49475972358442311</v>
      </c>
      <c r="BY719">
        <v>0.23472406249528838</v>
      </c>
      <c r="BZ719">
        <v>0.1743987001060463</v>
      </c>
      <c r="CA719">
        <v>8.1031133453955402</v>
      </c>
      <c r="CB719">
        <v>96.948956966140855</v>
      </c>
      <c r="CC719">
        <v>44.010259232778374</v>
      </c>
      <c r="CD719">
        <v>18.80189065380717</v>
      </c>
      <c r="CE719">
        <v>4.5587307618882775</v>
      </c>
      <c r="CF719" s="25">
        <v>0.80784313725490198</v>
      </c>
      <c r="CG719" s="25">
        <v>1.4593137254901965E-2</v>
      </c>
      <c r="CH719" s="25">
        <v>1.7013386790242844</v>
      </c>
      <c r="CI719" s="25">
        <v>0.58000090211023692</v>
      </c>
      <c r="CJ719" s="25">
        <v>0.24176434441917666</v>
      </c>
      <c r="CK719" s="25">
        <v>30.220575806616527</v>
      </c>
      <c r="CL719" s="25">
        <v>52.384001065565123</v>
      </c>
      <c r="CM719" s="25">
        <v>2.9574662087603447</v>
      </c>
      <c r="CN719" s="25">
        <v>46.924917735283863</v>
      </c>
      <c r="CO719" s="25">
        <v>19.432186769734177</v>
      </c>
      <c r="CP719" s="25">
        <v>1.1718020541549954</v>
      </c>
      <c r="CQ719" s="25">
        <v>0.23562091503267973</v>
      </c>
      <c r="CR719" s="25">
        <v>0.20189279854530667</v>
      </c>
      <c r="CS719" s="25">
        <v>6.2770671975292902E-2</v>
      </c>
      <c r="CT719" s="25">
        <v>3.2560899729348246E-2</v>
      </c>
      <c r="CU719" s="25">
        <v>12.696775537867621</v>
      </c>
      <c r="CV719" s="25">
        <v>15.344140995734886</v>
      </c>
      <c r="CW719" s="25">
        <v>1.7503042080312059</v>
      </c>
      <c r="CX719" s="25">
        <v>103.74239731815378</v>
      </c>
      <c r="CY719" s="25">
        <v>14.659377661486589</v>
      </c>
    </row>
    <row r="720" spans="1:103">
      <c r="A720" t="s">
        <v>177</v>
      </c>
      <c r="B720" t="s">
        <v>1090</v>
      </c>
      <c r="C720" t="s">
        <v>168</v>
      </c>
      <c r="D720" t="s">
        <v>169</v>
      </c>
      <c r="E720" t="s">
        <v>959</v>
      </c>
      <c r="F720" t="s">
        <v>190</v>
      </c>
      <c r="G720" t="s">
        <v>256</v>
      </c>
      <c r="H720">
        <v>11.46064</v>
      </c>
      <c r="I720">
        <v>7.1487400000000001</v>
      </c>
      <c r="J720">
        <v>708</v>
      </c>
      <c r="K720" t="s">
        <v>88</v>
      </c>
      <c r="L720" s="18">
        <v>1</v>
      </c>
      <c r="M720" t="s">
        <v>326</v>
      </c>
      <c r="N720" t="s">
        <v>331</v>
      </c>
      <c r="O720">
        <v>500</v>
      </c>
      <c r="P720" t="s">
        <v>159</v>
      </c>
      <c r="Q720">
        <v>300</v>
      </c>
      <c r="R720">
        <v>3900</v>
      </c>
      <c r="W720">
        <v>2015</v>
      </c>
      <c r="X720">
        <v>1</v>
      </c>
      <c r="Y720" s="19"/>
      <c r="Z720" s="24">
        <v>6.2</v>
      </c>
      <c r="AA720" s="32">
        <v>0.90546810310792847</v>
      </c>
      <c r="AB720" s="26">
        <v>4.4738870884103991E-2</v>
      </c>
      <c r="AC720" s="25">
        <v>9.0206400000000002</v>
      </c>
      <c r="AD720" s="27">
        <v>38.400000000000006</v>
      </c>
      <c r="AE720" s="27">
        <v>29.199999999999989</v>
      </c>
      <c r="AF720" s="27">
        <v>32.4</v>
      </c>
      <c r="AG720" s="25">
        <v>3.7497806138139187</v>
      </c>
      <c r="AH720" s="25">
        <v>0.66355068577396903</v>
      </c>
      <c r="AI720" s="25">
        <v>0.33269146045623493</v>
      </c>
      <c r="AJ720" s="28">
        <v>7.7414811849190843E-2</v>
      </c>
      <c r="AK720" s="25">
        <v>0</v>
      </c>
      <c r="AL720" s="25">
        <f t="shared" si="87"/>
        <v>4.8234375718933133</v>
      </c>
      <c r="AM720" s="29">
        <v>12.010205695560835</v>
      </c>
      <c r="AN720" s="29">
        <v>2.5010139245640111</v>
      </c>
      <c r="AO720" s="30">
        <v>20.503895164539465</v>
      </c>
      <c r="AP720" s="30">
        <v>71.124389415005027</v>
      </c>
      <c r="AQ720" s="31">
        <v>1.6583796605946377</v>
      </c>
      <c r="AR720" s="28">
        <v>3.4915500000000002E-2</v>
      </c>
      <c r="AS720" s="28">
        <v>7.4579000000000004</v>
      </c>
      <c r="AT720" t="s">
        <v>158</v>
      </c>
      <c r="AU720">
        <v>4</v>
      </c>
      <c r="AV720" t="s">
        <v>399</v>
      </c>
      <c r="AW720" t="s">
        <v>992</v>
      </c>
      <c r="AX720" t="s">
        <v>1091</v>
      </c>
      <c r="AY720" s="19" t="s">
        <v>389</v>
      </c>
      <c r="AZ720" s="19" t="s">
        <v>389</v>
      </c>
      <c r="BA720" s="22">
        <v>42254</v>
      </c>
      <c r="BB720" t="s">
        <v>401</v>
      </c>
      <c r="BC720" s="15">
        <v>42073</v>
      </c>
      <c r="BD720" t="s">
        <v>161</v>
      </c>
      <c r="BE720">
        <v>32</v>
      </c>
      <c r="BF720">
        <v>24</v>
      </c>
      <c r="BG720">
        <v>10.28</v>
      </c>
      <c r="BH720">
        <v>3.98</v>
      </c>
      <c r="BI720">
        <v>0.7</v>
      </c>
      <c r="BJ720">
        <v>0.255</v>
      </c>
      <c r="BK720">
        <v>0.20499999999999999</v>
      </c>
      <c r="BL720">
        <v>9.8000000000000007</v>
      </c>
      <c r="BM720" s="86">
        <f t="shared" si="86"/>
        <v>55.434782608695656</v>
      </c>
      <c r="BN720">
        <v>0.43099999999999999</v>
      </c>
      <c r="BO720">
        <v>23</v>
      </c>
      <c r="BP720">
        <f t="shared" si="82"/>
        <v>2601.4202898550725</v>
      </c>
      <c r="BQ720">
        <f t="shared" si="83"/>
        <v>5482.6666666666661</v>
      </c>
      <c r="BR720">
        <f t="shared" si="84"/>
        <v>2.6014202898550725</v>
      </c>
      <c r="BS720">
        <f t="shared" si="84"/>
        <v>5.4826666666666659</v>
      </c>
      <c r="BT720">
        <f t="shared" si="85"/>
        <v>8.0840869565217375</v>
      </c>
      <c r="BU720">
        <v>2.7855126999059268</v>
      </c>
      <c r="BV720">
        <v>0.21574295981019714</v>
      </c>
      <c r="BW720">
        <v>1.3602931491002757</v>
      </c>
      <c r="BX720">
        <v>0.79314207699335659</v>
      </c>
      <c r="BY720">
        <v>0.4430982195016987</v>
      </c>
      <c r="BZ720">
        <v>0.15917326438509499</v>
      </c>
      <c r="CA720">
        <v>6.6079622517975665</v>
      </c>
      <c r="CB720">
        <v>74.587961541970785</v>
      </c>
      <c r="CC720">
        <v>70.649763299691159</v>
      </c>
      <c r="CD720">
        <v>14.526873078391636</v>
      </c>
      <c r="CE720">
        <v>3.3357385688347518</v>
      </c>
      <c r="CF720" s="25">
        <v>0.70619554695062925</v>
      </c>
      <c r="CG720" s="25">
        <v>7.6476282671829626E-2</v>
      </c>
      <c r="CH720" s="25">
        <v>2.0953671294076228</v>
      </c>
      <c r="CI720" s="25">
        <v>0.3638043159067792</v>
      </c>
      <c r="CJ720" s="25">
        <v>0.15890806674790053</v>
      </c>
      <c r="CK720" s="25">
        <v>31.759783308010167</v>
      </c>
      <c r="CL720" s="25">
        <v>40.659889807816903</v>
      </c>
      <c r="CM720" s="25">
        <v>1.0267533059038909</v>
      </c>
      <c r="CN720" s="25">
        <v>46.602092748407216</v>
      </c>
      <c r="CO720" s="25">
        <v>18.01440158247312</v>
      </c>
      <c r="CP720" s="25">
        <v>1.0428441203281678</v>
      </c>
      <c r="CQ720" s="25">
        <v>0.21403828623518686</v>
      </c>
      <c r="CR720" s="25">
        <v>0.27475284516780002</v>
      </c>
      <c r="CS720" s="25">
        <v>6.764446895970086E-2</v>
      </c>
      <c r="CT720" s="25">
        <v>2.8179187982558564E-2</v>
      </c>
      <c r="CU720" s="25">
        <v>12.848970692129752</v>
      </c>
      <c r="CV720" s="25">
        <v>9.9338771946302113</v>
      </c>
      <c r="CW720" s="25">
        <v>1.7694427232283663</v>
      </c>
      <c r="CX720" s="25">
        <v>96.721948197820467</v>
      </c>
      <c r="CY720" s="25">
        <v>11.285681431768067</v>
      </c>
    </row>
    <row r="721" spans="1:103">
      <c r="A721" t="s">
        <v>177</v>
      </c>
      <c r="B721" t="s">
        <v>1090</v>
      </c>
      <c r="C721" t="s">
        <v>168</v>
      </c>
      <c r="D721" t="s">
        <v>169</v>
      </c>
      <c r="E721" t="s">
        <v>959</v>
      </c>
      <c r="F721" t="s">
        <v>190</v>
      </c>
      <c r="G721" t="s">
        <v>256</v>
      </c>
      <c r="H721">
        <v>11.46064</v>
      </c>
      <c r="I721">
        <v>7.1487400000000001</v>
      </c>
      <c r="J721">
        <v>708</v>
      </c>
      <c r="K721" t="s">
        <v>88</v>
      </c>
      <c r="L721" s="18">
        <v>1</v>
      </c>
      <c r="M721" t="s">
        <v>326</v>
      </c>
      <c r="N721" t="s">
        <v>331</v>
      </c>
      <c r="O721">
        <v>500</v>
      </c>
      <c r="P721" t="s">
        <v>159</v>
      </c>
      <c r="Q721">
        <v>300</v>
      </c>
      <c r="R721">
        <v>3900</v>
      </c>
      <c r="W721">
        <v>2015</v>
      </c>
      <c r="X721">
        <v>1</v>
      </c>
      <c r="Y721" s="19"/>
      <c r="Z721" s="24">
        <v>6.2</v>
      </c>
      <c r="AA721" s="32">
        <v>0.90546810310792847</v>
      </c>
      <c r="AB721" s="26">
        <v>4.4738870884103991E-2</v>
      </c>
      <c r="AC721" s="25">
        <v>9.0206400000000002</v>
      </c>
      <c r="AD721" s="27">
        <v>38.400000000000006</v>
      </c>
      <c r="AE721" s="27">
        <v>29.199999999999989</v>
      </c>
      <c r="AF721" s="27">
        <v>32.4</v>
      </c>
      <c r="AG721" s="25">
        <v>3.7497806138139187</v>
      </c>
      <c r="AH721" s="25">
        <v>0.66355068577396903</v>
      </c>
      <c r="AI721" s="25">
        <v>0.33269146045623493</v>
      </c>
      <c r="AJ721" s="28">
        <v>7.7414811849190843E-2</v>
      </c>
      <c r="AK721" s="25">
        <v>0</v>
      </c>
      <c r="AL721" s="25">
        <f t="shared" si="87"/>
        <v>4.8234375718933133</v>
      </c>
      <c r="AM721" s="29">
        <v>12.010205695560835</v>
      </c>
      <c r="AN721" s="29">
        <v>2.5010139245640111</v>
      </c>
      <c r="AO721" s="30">
        <v>20.503895164539465</v>
      </c>
      <c r="AP721" s="30">
        <v>71.124389415005027</v>
      </c>
      <c r="AQ721" s="31">
        <v>1.6583796605946377</v>
      </c>
      <c r="AR721" s="28">
        <v>3.4915500000000002E-2</v>
      </c>
      <c r="AS721" s="28">
        <v>7.4579000000000004</v>
      </c>
      <c r="AT721" t="s">
        <v>159</v>
      </c>
      <c r="AU721">
        <v>5</v>
      </c>
      <c r="AV721" t="s">
        <v>399</v>
      </c>
      <c r="AW721" t="s">
        <v>992</v>
      </c>
      <c r="AX721" t="s">
        <v>1091</v>
      </c>
      <c r="AY721" s="19" t="s">
        <v>389</v>
      </c>
      <c r="AZ721" s="19" t="s">
        <v>389</v>
      </c>
      <c r="BA721" s="22">
        <v>42254</v>
      </c>
      <c r="BB721" t="s">
        <v>401</v>
      </c>
      <c r="BC721" s="15">
        <v>42073</v>
      </c>
      <c r="BD721" t="s">
        <v>161</v>
      </c>
      <c r="BE721">
        <v>36</v>
      </c>
      <c r="BF721">
        <v>35</v>
      </c>
      <c r="BG721">
        <v>14.44</v>
      </c>
      <c r="BH721">
        <v>7.16</v>
      </c>
      <c r="BI721">
        <v>1.18</v>
      </c>
      <c r="BJ721">
        <v>0.54800000000000004</v>
      </c>
      <c r="BK721">
        <v>0.14399999999999999</v>
      </c>
      <c r="BL721">
        <v>10</v>
      </c>
      <c r="BM721" s="86">
        <f t="shared" si="86"/>
        <v>79.190751445086704</v>
      </c>
      <c r="BN721">
        <v>0.214</v>
      </c>
      <c r="BO721">
        <v>27</v>
      </c>
      <c r="BP721">
        <f t="shared" si="82"/>
        <v>6670.6562393743625</v>
      </c>
      <c r="BQ721">
        <f t="shared" si="83"/>
        <v>7701.333333333333</v>
      </c>
      <c r="BR721">
        <f t="shared" si="84"/>
        <v>6.6706562393743623</v>
      </c>
      <c r="BS721">
        <f t="shared" si="84"/>
        <v>7.7013333333333334</v>
      </c>
      <c r="BT721">
        <f t="shared" si="85"/>
        <v>14.371989572707696</v>
      </c>
      <c r="BU721">
        <v>2.9916338582677167</v>
      </c>
      <c r="BV721">
        <v>0.24590169056259201</v>
      </c>
      <c r="BW721">
        <v>1.8192941872309916</v>
      </c>
      <c r="BX721">
        <v>0.73779933858921309</v>
      </c>
      <c r="BY721">
        <v>0.32779619417672234</v>
      </c>
      <c r="BZ721">
        <v>0.19056959004884164</v>
      </c>
      <c r="CA721">
        <v>9.2135245282077882</v>
      </c>
      <c r="CB721">
        <v>96.538870402973615</v>
      </c>
      <c r="CC721">
        <v>54.225631808779539</v>
      </c>
      <c r="CD721">
        <v>21.874518901733786</v>
      </c>
      <c r="CE721">
        <v>4.7059003343882058</v>
      </c>
      <c r="CF721" s="25">
        <v>0.67463414634146346</v>
      </c>
      <c r="CG721" s="25">
        <v>1.8185365853658538E-2</v>
      </c>
      <c r="CH721" s="25">
        <v>2.0619304198957993</v>
      </c>
      <c r="CI721" s="25">
        <v>0.41000850896878344</v>
      </c>
      <c r="CJ721" s="25">
        <v>0.15794010488157986</v>
      </c>
      <c r="CK721" s="25">
        <v>27.805558291963244</v>
      </c>
      <c r="CL721" s="25">
        <v>77.460572299048906</v>
      </c>
      <c r="CM721" s="25">
        <v>1.9502015852766705</v>
      </c>
      <c r="CN721" s="25">
        <v>90.769071758193746</v>
      </c>
      <c r="CO721" s="25">
        <v>24.009400125122511</v>
      </c>
      <c r="CP721" s="25">
        <v>1.2591674925668979</v>
      </c>
      <c r="CQ721" s="25">
        <v>0.25411298315163527</v>
      </c>
      <c r="CR721" s="25">
        <v>0.246981693722888</v>
      </c>
      <c r="CS721" s="25">
        <v>0.13670262074328149</v>
      </c>
      <c r="CT721" s="25">
        <v>6.6243592031635545E-2</v>
      </c>
      <c r="CU721" s="25">
        <v>13.442605164592662</v>
      </c>
      <c r="CV721" s="25">
        <v>5.6481147974605648</v>
      </c>
      <c r="CW721" s="25">
        <v>0.77875816458013292</v>
      </c>
      <c r="CX721" s="25">
        <v>103.08355454085236</v>
      </c>
      <c r="CY721" s="25">
        <v>14.566279513172312</v>
      </c>
    </row>
    <row r="722" spans="1:103">
      <c r="A722" t="s">
        <v>177</v>
      </c>
      <c r="B722" t="s">
        <v>1090</v>
      </c>
      <c r="C722" t="s">
        <v>168</v>
      </c>
      <c r="D722" t="s">
        <v>169</v>
      </c>
      <c r="E722" t="s">
        <v>959</v>
      </c>
      <c r="F722" t="s">
        <v>190</v>
      </c>
      <c r="G722" t="s">
        <v>256</v>
      </c>
      <c r="H722">
        <v>11.46064</v>
      </c>
      <c r="I722">
        <v>7.1487400000000001</v>
      </c>
      <c r="J722">
        <v>708</v>
      </c>
      <c r="K722" t="s">
        <v>88</v>
      </c>
      <c r="L722" s="18">
        <v>1</v>
      </c>
      <c r="M722" t="s">
        <v>326</v>
      </c>
      <c r="N722" t="s">
        <v>331</v>
      </c>
      <c r="O722">
        <v>500</v>
      </c>
      <c r="P722" t="s">
        <v>159</v>
      </c>
      <c r="Q722">
        <v>300</v>
      </c>
      <c r="R722">
        <v>3900</v>
      </c>
      <c r="W722">
        <v>2015</v>
      </c>
      <c r="X722">
        <v>1</v>
      </c>
      <c r="Y722" s="19"/>
      <c r="Z722" s="24">
        <v>6.2</v>
      </c>
      <c r="AA722" s="32">
        <v>0.90546810310792847</v>
      </c>
      <c r="AB722" s="26">
        <v>4.4738870884103991E-2</v>
      </c>
      <c r="AC722" s="25">
        <v>9.0206400000000002</v>
      </c>
      <c r="AD722" s="27">
        <v>38.400000000000006</v>
      </c>
      <c r="AE722" s="27">
        <v>29.199999999999989</v>
      </c>
      <c r="AF722" s="27">
        <v>32.4</v>
      </c>
      <c r="AG722" s="25">
        <v>3.7497806138139187</v>
      </c>
      <c r="AH722" s="25">
        <v>0.66355068577396903</v>
      </c>
      <c r="AI722" s="25">
        <v>0.33269146045623493</v>
      </c>
      <c r="AJ722" s="28">
        <v>7.7414811849190843E-2</v>
      </c>
      <c r="AK722" s="25">
        <v>0</v>
      </c>
      <c r="AL722" s="25">
        <f t="shared" si="87"/>
        <v>4.8234375718933133</v>
      </c>
      <c r="AM722" s="29">
        <v>12.010205695560835</v>
      </c>
      <c r="AN722" s="29">
        <v>2.5010139245640111</v>
      </c>
      <c r="AO722" s="30">
        <v>20.503895164539465</v>
      </c>
      <c r="AP722" s="30">
        <v>71.124389415005027</v>
      </c>
      <c r="AQ722" s="31">
        <v>1.6583796605946377</v>
      </c>
      <c r="AR722" s="28">
        <v>3.4915500000000002E-2</v>
      </c>
      <c r="AS722" s="28">
        <v>7.4579000000000004</v>
      </c>
      <c r="AT722" t="s">
        <v>160</v>
      </c>
      <c r="AU722">
        <v>6</v>
      </c>
      <c r="AV722" t="s">
        <v>399</v>
      </c>
      <c r="AW722" t="s">
        <v>992</v>
      </c>
      <c r="AX722" t="s">
        <v>1091</v>
      </c>
      <c r="AY722" s="19" t="s">
        <v>389</v>
      </c>
      <c r="AZ722" s="19" t="s">
        <v>389</v>
      </c>
      <c r="BA722" s="22">
        <v>42254</v>
      </c>
      <c r="BB722" t="s">
        <v>401</v>
      </c>
      <c r="BC722" s="15">
        <v>42073</v>
      </c>
      <c r="BD722" t="s">
        <v>161</v>
      </c>
      <c r="BE722">
        <v>41</v>
      </c>
      <c r="BF722">
        <v>47</v>
      </c>
      <c r="BG722">
        <v>14.76</v>
      </c>
      <c r="BH722">
        <v>8.76</v>
      </c>
      <c r="BI722">
        <v>1.18</v>
      </c>
      <c r="BJ722">
        <v>0.41199999999999998</v>
      </c>
      <c r="BK722">
        <v>0.10100000000000001</v>
      </c>
      <c r="BL722">
        <v>9.3000000000000007</v>
      </c>
      <c r="BM722" s="86">
        <f t="shared" si="86"/>
        <v>80.311890838206622</v>
      </c>
      <c r="BN722">
        <v>0.35599999999999998</v>
      </c>
      <c r="BO722">
        <v>24</v>
      </c>
      <c r="BP722">
        <f t="shared" si="82"/>
        <v>8341.2244773152925</v>
      </c>
      <c r="BQ722">
        <f t="shared" si="83"/>
        <v>7871.9999999999991</v>
      </c>
      <c r="BR722">
        <f t="shared" si="84"/>
        <v>8.3412244773152917</v>
      </c>
      <c r="BS722">
        <f t="shared" si="84"/>
        <v>7.871999999999999</v>
      </c>
      <c r="BT722">
        <f t="shared" si="85"/>
        <v>16.21322447731529</v>
      </c>
      <c r="BU722">
        <v>3.1122740247383445</v>
      </c>
      <c r="BV722">
        <v>0.23543405082752958</v>
      </c>
      <c r="BW722">
        <v>1.9525059996920024</v>
      </c>
      <c r="BX722">
        <v>0.74222778089197883</v>
      </c>
      <c r="BY722">
        <v>0.29986133957757655</v>
      </c>
      <c r="BZ722">
        <v>0.19566266314708408</v>
      </c>
      <c r="CA722">
        <v>8.7153264097625591</v>
      </c>
      <c r="CB722">
        <v>115.43865459186601</v>
      </c>
      <c r="CC722">
        <v>56.492069910278687</v>
      </c>
      <c r="CD722">
        <v>21.401302577603467</v>
      </c>
      <c r="CE722">
        <v>8.4185566146992095</v>
      </c>
      <c r="CF722" s="25">
        <v>0.85631629701060774</v>
      </c>
      <c r="CG722" s="25">
        <v>4.3336547733847645E-2</v>
      </c>
      <c r="CH722" s="25">
        <v>1.4737669274947558</v>
      </c>
      <c r="CI722" s="25">
        <v>0.22209163114209066</v>
      </c>
      <c r="CJ722" s="25">
        <v>9.2950262016513699E-2</v>
      </c>
      <c r="CK722" s="25">
        <v>24.559850947610339</v>
      </c>
      <c r="CL722" s="25">
        <v>32.899288149489372</v>
      </c>
      <c r="CM722" s="25">
        <v>1.9692465226328879</v>
      </c>
      <c r="CN722" s="25">
        <v>91.655488474582356</v>
      </c>
      <c r="CO722" s="25">
        <v>12.760331683131584</v>
      </c>
      <c r="CP722" s="25">
        <v>1.1641221374045803</v>
      </c>
      <c r="CQ722" s="25">
        <v>0.19589694656488549</v>
      </c>
      <c r="CR722" s="25">
        <v>0.25045978470925867</v>
      </c>
      <c r="CS722" s="25">
        <v>0.13650256812755965</v>
      </c>
      <c r="CT722" s="25">
        <v>5.8036642741414957E-2</v>
      </c>
      <c r="CU722" s="25">
        <v>17.510281255474411</v>
      </c>
      <c r="CV722" s="25">
        <v>5.639849263610623</v>
      </c>
      <c r="CW722" s="25">
        <v>1.7366432971392551</v>
      </c>
      <c r="CX722" s="25">
        <v>86.910108270457116</v>
      </c>
      <c r="CY722" s="25">
        <v>13.67553573781634</v>
      </c>
    </row>
    <row r="723" spans="1:103">
      <c r="A723" t="s">
        <v>177</v>
      </c>
      <c r="B723" t="s">
        <v>1090</v>
      </c>
      <c r="C723" t="s">
        <v>168</v>
      </c>
      <c r="D723" t="s">
        <v>169</v>
      </c>
      <c r="E723" t="s">
        <v>959</v>
      </c>
      <c r="F723" t="s">
        <v>191</v>
      </c>
      <c r="G723" t="s">
        <v>257</v>
      </c>
      <c r="H723">
        <v>11.43369</v>
      </c>
      <c r="I723">
        <v>7.2472500000000002</v>
      </c>
      <c r="J723">
        <v>705</v>
      </c>
      <c r="K723" t="s">
        <v>89</v>
      </c>
      <c r="L723" s="18">
        <v>4</v>
      </c>
      <c r="M723" t="s">
        <v>343</v>
      </c>
      <c r="N723" t="s">
        <v>331</v>
      </c>
      <c r="O723">
        <v>500</v>
      </c>
      <c r="P723" t="s">
        <v>159</v>
      </c>
      <c r="Q723">
        <v>1200</v>
      </c>
      <c r="R723">
        <v>13400</v>
      </c>
      <c r="S723" t="s">
        <v>337</v>
      </c>
      <c r="T723">
        <v>3000</v>
      </c>
      <c r="W723">
        <v>2015</v>
      </c>
      <c r="X723">
        <v>1</v>
      </c>
      <c r="Y723" s="19" t="s">
        <v>389</v>
      </c>
      <c r="Z723" s="24">
        <v>5.8</v>
      </c>
      <c r="AA723" s="32">
        <v>0.99277191442484047</v>
      </c>
      <c r="AB723" s="26">
        <v>4.1580500723264163E-2</v>
      </c>
      <c r="AC723" s="25">
        <v>2.0581199999999997</v>
      </c>
      <c r="AD723" s="27">
        <v>34.400000000000006</v>
      </c>
      <c r="AE723" s="27">
        <v>41.199999999999996</v>
      </c>
      <c r="AF723" s="27">
        <v>24.4</v>
      </c>
      <c r="AG723" s="25">
        <v>2.4376724449600076</v>
      </c>
      <c r="AH723" s="25">
        <v>0.51566416939080473</v>
      </c>
      <c r="AI723" s="25">
        <v>0.38837979236859776</v>
      </c>
      <c r="AJ723" s="28">
        <v>9.9490178703248305E-2</v>
      </c>
      <c r="AK723" s="25">
        <v>0</v>
      </c>
      <c r="AL723" s="25">
        <f t="shared" si="52"/>
        <v>3.4412065854226586</v>
      </c>
      <c r="AM723" s="29">
        <v>8.6542696428716273</v>
      </c>
      <c r="AN723" s="29">
        <v>1.6290387995133151</v>
      </c>
      <c r="AO723" s="30">
        <v>14.416610063028314</v>
      </c>
      <c r="AP723" s="30">
        <v>182.60465540941533</v>
      </c>
      <c r="AQ723" s="31">
        <v>1.6213292240175459</v>
      </c>
      <c r="AR723" s="28">
        <v>2.1734199999999999E-2</v>
      </c>
      <c r="AS723" s="28">
        <v>8.5719200000000004</v>
      </c>
      <c r="AT723" t="s">
        <v>155</v>
      </c>
      <c r="AU723">
        <v>1</v>
      </c>
      <c r="AV723" t="s">
        <v>399</v>
      </c>
      <c r="AW723" t="s">
        <v>992</v>
      </c>
      <c r="AX723" t="s">
        <v>1091</v>
      </c>
      <c r="AY723" s="19" t="s">
        <v>389</v>
      </c>
      <c r="AZ723" s="19" t="s">
        <v>389</v>
      </c>
      <c r="BA723" s="22">
        <v>42254</v>
      </c>
      <c r="BB723" t="s">
        <v>401</v>
      </c>
      <c r="BC723" s="15">
        <v>42073</v>
      </c>
      <c r="BD723" t="s">
        <v>161</v>
      </c>
      <c r="BE723">
        <v>37</v>
      </c>
      <c r="BF723">
        <v>32</v>
      </c>
      <c r="BG723">
        <v>8.5</v>
      </c>
      <c r="BH723">
        <v>7.82</v>
      </c>
      <c r="BI723">
        <v>1</v>
      </c>
      <c r="BJ723">
        <v>0.55100000000000005</v>
      </c>
      <c r="BK723">
        <v>0.13700000000000001</v>
      </c>
      <c r="BL723">
        <v>10.4</v>
      </c>
      <c r="BM723" s="86">
        <f t="shared" si="86"/>
        <v>80.087209302325576</v>
      </c>
      <c r="BN723">
        <v>0.17199999999999999</v>
      </c>
      <c r="BO723">
        <v>24</v>
      </c>
      <c r="BP723">
        <f t="shared" si="82"/>
        <v>7335.276485788113</v>
      </c>
      <c r="BQ723">
        <f t="shared" si="83"/>
        <v>4533.333333333333</v>
      </c>
      <c r="BR723">
        <f t="shared" si="84"/>
        <v>7.3352764857881132</v>
      </c>
      <c r="BS723">
        <f t="shared" si="84"/>
        <v>4.5333333333333332</v>
      </c>
      <c r="BT723">
        <f t="shared" si="85"/>
        <v>11.868609819121446</v>
      </c>
      <c r="BU723">
        <v>2.7450424929178472</v>
      </c>
      <c r="BV723">
        <v>0.19547686609232412</v>
      </c>
      <c r="BW723">
        <v>1.7286179533336896</v>
      </c>
      <c r="BX723">
        <v>0.54134522704176757</v>
      </c>
      <c r="BY723">
        <v>0.27723988537720196</v>
      </c>
      <c r="BZ723">
        <v>0.17883595273008662</v>
      </c>
      <c r="CA723">
        <v>8.4960973086210156</v>
      </c>
      <c r="CB723">
        <v>82.740265208403173</v>
      </c>
      <c r="CC723">
        <v>43.070629295645851</v>
      </c>
      <c r="CD723">
        <v>15.459909638849908</v>
      </c>
      <c r="CE723">
        <v>3.9507046700296469</v>
      </c>
      <c r="CF723" s="25">
        <v>0.75556631171345601</v>
      </c>
      <c r="CG723" s="25">
        <v>3.3238141335914816E-2</v>
      </c>
      <c r="CH723" s="25">
        <v>2.1564380371360268</v>
      </c>
      <c r="CI723" s="25">
        <v>0.42986839269817756</v>
      </c>
      <c r="CJ723" s="25">
        <v>0.14939948182597607</v>
      </c>
      <c r="CK723" s="25">
        <v>29.706120479169261</v>
      </c>
      <c r="CL723" s="25">
        <v>96.935168847055465</v>
      </c>
      <c r="CM723" s="25">
        <v>1.9615840848016317</v>
      </c>
      <c r="CN723" s="25">
        <v>91.298852332657916</v>
      </c>
      <c r="CO723" s="25">
        <v>19.101385924918663</v>
      </c>
      <c r="CP723" s="25">
        <v>1.375</v>
      </c>
      <c r="CQ723" s="25">
        <v>0.19134241245136191</v>
      </c>
      <c r="CR723" s="25">
        <v>0.31859714420871499</v>
      </c>
      <c r="CS723" s="25">
        <v>6.781299030738322E-2</v>
      </c>
      <c r="CT723" s="25">
        <v>7.0371861581170411E-2</v>
      </c>
      <c r="CU723" s="25">
        <v>17.046825012137269</v>
      </c>
      <c r="CV723" s="25">
        <v>9.9586252693552488</v>
      </c>
      <c r="CW723" s="25">
        <v>1.7738509014127917</v>
      </c>
      <c r="CX723" s="25">
        <v>121.44140734526249</v>
      </c>
      <c r="CY723" s="25">
        <v>15.746214986500435</v>
      </c>
    </row>
    <row r="724" spans="1:103">
      <c r="A724" t="s">
        <v>177</v>
      </c>
      <c r="B724" t="s">
        <v>1090</v>
      </c>
      <c r="C724" t="s">
        <v>168</v>
      </c>
      <c r="D724" t="s">
        <v>169</v>
      </c>
      <c r="E724" t="s">
        <v>959</v>
      </c>
      <c r="F724" t="s">
        <v>191</v>
      </c>
      <c r="G724" t="s">
        <v>257</v>
      </c>
      <c r="H724">
        <v>11.43369</v>
      </c>
      <c r="I724">
        <v>7.2472500000000002</v>
      </c>
      <c r="J724">
        <v>705</v>
      </c>
      <c r="K724" t="s">
        <v>89</v>
      </c>
      <c r="L724" s="18">
        <v>4</v>
      </c>
      <c r="M724" t="s">
        <v>343</v>
      </c>
      <c r="N724" t="s">
        <v>331</v>
      </c>
      <c r="O724">
        <v>500</v>
      </c>
      <c r="P724" t="s">
        <v>159</v>
      </c>
      <c r="Q724">
        <v>1200</v>
      </c>
      <c r="R724">
        <v>13400</v>
      </c>
      <c r="S724" t="s">
        <v>337</v>
      </c>
      <c r="T724">
        <v>3000</v>
      </c>
      <c r="W724">
        <v>2015</v>
      </c>
      <c r="X724">
        <v>1</v>
      </c>
      <c r="Y724" s="19"/>
      <c r="Z724" s="24">
        <v>5.8</v>
      </c>
      <c r="AA724" s="32">
        <v>0.99277191442484047</v>
      </c>
      <c r="AB724" s="26">
        <v>4.1580500723264163E-2</v>
      </c>
      <c r="AC724" s="25">
        <v>2.0581199999999997</v>
      </c>
      <c r="AD724" s="27">
        <v>34.400000000000006</v>
      </c>
      <c r="AE724" s="27">
        <v>41.199999999999996</v>
      </c>
      <c r="AF724" s="27">
        <v>24.4</v>
      </c>
      <c r="AG724" s="25">
        <v>2.4376724449600076</v>
      </c>
      <c r="AH724" s="25">
        <v>0.51566416939080473</v>
      </c>
      <c r="AI724" s="25">
        <v>0.38837979236859776</v>
      </c>
      <c r="AJ724" s="28">
        <v>9.9490178703248305E-2</v>
      </c>
      <c r="AK724" s="25">
        <v>0</v>
      </c>
      <c r="AL724" s="25">
        <f t="shared" ref="AL724:AL728" si="88">SUM(AG724:AK724)</f>
        <v>3.4412065854226586</v>
      </c>
      <c r="AM724" s="29">
        <v>8.6542696428716273</v>
      </c>
      <c r="AN724" s="29">
        <v>1.6290387995133151</v>
      </c>
      <c r="AO724" s="30">
        <v>14.416610063028314</v>
      </c>
      <c r="AP724" s="30">
        <v>182.60465540941533</v>
      </c>
      <c r="AQ724" s="31">
        <v>1.6213292240175459</v>
      </c>
      <c r="AR724" s="28">
        <v>2.1734199999999999E-2</v>
      </c>
      <c r="AS724" s="28">
        <v>8.5719200000000004</v>
      </c>
      <c r="AT724" t="s">
        <v>156</v>
      </c>
      <c r="AU724">
        <v>2</v>
      </c>
      <c r="AV724" t="s">
        <v>399</v>
      </c>
      <c r="AW724" t="s">
        <v>992</v>
      </c>
      <c r="AX724" t="s">
        <v>1091</v>
      </c>
      <c r="AY724" s="19" t="s">
        <v>389</v>
      </c>
      <c r="AZ724" s="19" t="s">
        <v>389</v>
      </c>
      <c r="BA724" s="22">
        <v>42254</v>
      </c>
      <c r="BB724" t="s">
        <v>401</v>
      </c>
      <c r="BC724" s="15">
        <v>42073</v>
      </c>
      <c r="BD724" t="s">
        <v>161</v>
      </c>
      <c r="BE724">
        <v>30</v>
      </c>
      <c r="BF724">
        <v>29</v>
      </c>
      <c r="BG724">
        <v>7.12</v>
      </c>
      <c r="BH724">
        <v>5.34</v>
      </c>
      <c r="BI724">
        <v>1.04</v>
      </c>
      <c r="BJ724">
        <v>0.53900000000000003</v>
      </c>
      <c r="BK724">
        <v>0.11700000000000001</v>
      </c>
      <c r="BL724">
        <v>10.199999999999999</v>
      </c>
      <c r="BM724" s="86">
        <f t="shared" si="86"/>
        <v>82.16463414634147</v>
      </c>
      <c r="BN724">
        <v>0.20300000000000001</v>
      </c>
      <c r="BO724">
        <v>25</v>
      </c>
      <c r="BP724">
        <f t="shared" si="82"/>
        <v>5150.4014825442364</v>
      </c>
      <c r="BQ724">
        <f t="shared" si="83"/>
        <v>3797.333333333333</v>
      </c>
      <c r="BR724">
        <f t="shared" si="84"/>
        <v>5.1504014825442361</v>
      </c>
      <c r="BS724">
        <f t="shared" si="84"/>
        <v>3.797333333333333</v>
      </c>
      <c r="BT724">
        <f t="shared" si="85"/>
        <v>8.9477348158775687</v>
      </c>
      <c r="CF724" s="25">
        <v>0.43641404805914974</v>
      </c>
      <c r="CG724" s="25">
        <v>1.8479667282809611E-2</v>
      </c>
      <c r="CH724" s="25">
        <v>1.9432646336910269</v>
      </c>
      <c r="CI724" s="25">
        <v>0.52652421176523556</v>
      </c>
      <c r="CJ724" s="25">
        <v>0.18272993823391989</v>
      </c>
      <c r="CK724" s="25">
        <v>38.487907776894964</v>
      </c>
      <c r="CL724" s="25">
        <v>72.952326839635504</v>
      </c>
      <c r="CM724" s="25">
        <v>2.8611963656795867</v>
      </c>
      <c r="CN724" s="25">
        <v>179.28659124797898</v>
      </c>
      <c r="CO724" s="25">
        <v>27.457359521354935</v>
      </c>
      <c r="CP724" s="25">
        <v>1.158774373259053</v>
      </c>
      <c r="CQ724" s="25">
        <v>0.2308727948003714</v>
      </c>
      <c r="CR724" s="25">
        <v>0.33050901478986661</v>
      </c>
      <c r="CS724" s="25">
        <v>0.13784742101551586</v>
      </c>
      <c r="CT724" s="25">
        <v>6.1315285025617623E-2</v>
      </c>
      <c r="CU724" s="25">
        <v>7.8518865731317344</v>
      </c>
      <c r="CV724" s="25">
        <v>9.84579355448078</v>
      </c>
      <c r="CW724" s="25">
        <v>1.7537530833179666</v>
      </c>
      <c r="CX724" s="25">
        <v>103.94681583503683</v>
      </c>
      <c r="CY724" s="25">
        <v>11.185611350107068</v>
      </c>
    </row>
    <row r="725" spans="1:103">
      <c r="A725" t="s">
        <v>177</v>
      </c>
      <c r="B725" t="s">
        <v>1090</v>
      </c>
      <c r="C725" t="s">
        <v>168</v>
      </c>
      <c r="D725" t="s">
        <v>169</v>
      </c>
      <c r="E725" t="s">
        <v>959</v>
      </c>
      <c r="F725" t="s">
        <v>191</v>
      </c>
      <c r="G725" t="s">
        <v>257</v>
      </c>
      <c r="H725">
        <v>11.43369</v>
      </c>
      <c r="I725">
        <v>7.2472500000000002</v>
      </c>
      <c r="J725">
        <v>705</v>
      </c>
      <c r="K725" t="s">
        <v>89</v>
      </c>
      <c r="L725" s="18">
        <v>4</v>
      </c>
      <c r="M725" t="s">
        <v>343</v>
      </c>
      <c r="N725" t="s">
        <v>331</v>
      </c>
      <c r="O725">
        <v>500</v>
      </c>
      <c r="P725" t="s">
        <v>159</v>
      </c>
      <c r="Q725">
        <v>1200</v>
      </c>
      <c r="R725">
        <v>13400</v>
      </c>
      <c r="S725" t="s">
        <v>337</v>
      </c>
      <c r="T725">
        <v>3000</v>
      </c>
      <c r="W725">
        <v>2015</v>
      </c>
      <c r="X725">
        <v>1</v>
      </c>
      <c r="Y725" s="19"/>
      <c r="Z725" s="24">
        <v>5.8</v>
      </c>
      <c r="AA725" s="32">
        <v>0.99277191442484047</v>
      </c>
      <c r="AB725" s="26">
        <v>4.1580500723264163E-2</v>
      </c>
      <c r="AC725" s="25">
        <v>2.0581199999999997</v>
      </c>
      <c r="AD725" s="27">
        <v>34.400000000000006</v>
      </c>
      <c r="AE725" s="27">
        <v>41.199999999999996</v>
      </c>
      <c r="AF725" s="27">
        <v>24.4</v>
      </c>
      <c r="AG725" s="25">
        <v>2.4376724449600076</v>
      </c>
      <c r="AH725" s="25">
        <v>0.51566416939080473</v>
      </c>
      <c r="AI725" s="25">
        <v>0.38837979236859776</v>
      </c>
      <c r="AJ725" s="28">
        <v>9.9490178703248305E-2</v>
      </c>
      <c r="AK725" s="25">
        <v>0</v>
      </c>
      <c r="AL725" s="25">
        <f t="shared" si="88"/>
        <v>3.4412065854226586</v>
      </c>
      <c r="AM725" s="29">
        <v>8.6542696428716273</v>
      </c>
      <c r="AN725" s="29">
        <v>1.6290387995133151</v>
      </c>
      <c r="AO725" s="30">
        <v>14.416610063028314</v>
      </c>
      <c r="AP725" s="30">
        <v>182.60465540941533</v>
      </c>
      <c r="AQ725" s="31">
        <v>1.6213292240175459</v>
      </c>
      <c r="AR725" s="28">
        <v>2.1734199999999999E-2</v>
      </c>
      <c r="AS725" s="28">
        <v>8.5719200000000004</v>
      </c>
      <c r="AT725" t="s">
        <v>157</v>
      </c>
      <c r="AU725">
        <v>3</v>
      </c>
      <c r="AV725" t="s">
        <v>399</v>
      </c>
      <c r="AW725" t="s">
        <v>992</v>
      </c>
      <c r="AX725" t="s">
        <v>1091</v>
      </c>
      <c r="AY725" s="19" t="s">
        <v>389</v>
      </c>
      <c r="AZ725" s="19" t="s">
        <v>389</v>
      </c>
      <c r="BA725" s="22">
        <v>42254</v>
      </c>
      <c r="BB725" t="s">
        <v>401</v>
      </c>
      <c r="BC725" s="15">
        <v>42073</v>
      </c>
      <c r="BD725" t="s">
        <v>161</v>
      </c>
      <c r="BE725">
        <v>34</v>
      </c>
      <c r="BF725">
        <v>36</v>
      </c>
      <c r="BG725">
        <v>5.82</v>
      </c>
      <c r="BH725">
        <v>4.62</v>
      </c>
      <c r="BI725">
        <v>0.92</v>
      </c>
      <c r="BJ725">
        <v>0.59299999999999997</v>
      </c>
      <c r="BK725">
        <v>0.111</v>
      </c>
      <c r="BL725">
        <v>8.3000000000000007</v>
      </c>
      <c r="BM725" s="86">
        <f t="shared" si="86"/>
        <v>84.232954545454547</v>
      </c>
      <c r="BN725">
        <v>0.22800000000000001</v>
      </c>
      <c r="BO725">
        <v>22</v>
      </c>
      <c r="BP725">
        <f t="shared" si="82"/>
        <v>4664.7879901960787</v>
      </c>
      <c r="BQ725">
        <f t="shared" si="83"/>
        <v>3104</v>
      </c>
      <c r="BR725">
        <f t="shared" si="84"/>
        <v>4.6647879901960785</v>
      </c>
      <c r="BS725">
        <f t="shared" si="84"/>
        <v>3.1040000000000001</v>
      </c>
      <c r="BT725">
        <f t="shared" si="85"/>
        <v>7.7687879901960786</v>
      </c>
      <c r="BU725">
        <v>2.7909875359539789</v>
      </c>
      <c r="BV725">
        <v>0.1846315042095997</v>
      </c>
      <c r="BW725">
        <v>1.2479201961018374</v>
      </c>
      <c r="BX725">
        <v>0.60894968181964926</v>
      </c>
      <c r="BY725">
        <v>0.31735136534407959</v>
      </c>
      <c r="BZ725">
        <v>0.18464282741215604</v>
      </c>
      <c r="CA725">
        <v>8.143433083862309</v>
      </c>
      <c r="CB725">
        <v>120.82633914114327</v>
      </c>
      <c r="CC725">
        <v>60.204511278021357</v>
      </c>
      <c r="CD725">
        <v>25.676477597209637</v>
      </c>
      <c r="CE725">
        <v>6.294295572048096</v>
      </c>
      <c r="CF725" s="25">
        <v>0.91039603960396043</v>
      </c>
      <c r="CG725" s="25">
        <v>2.1237623762376239E-2</v>
      </c>
      <c r="CH725" s="25">
        <v>1.6709928156314151</v>
      </c>
      <c r="CI725" s="25">
        <v>0.45622578110182277</v>
      </c>
      <c r="CJ725" s="25">
        <v>0.17327030226044243</v>
      </c>
      <c r="CK725" s="25">
        <v>56.59901266661096</v>
      </c>
      <c r="CL725" s="25">
        <v>79.458563251206925</v>
      </c>
      <c r="CM725" s="25">
        <v>2.0005044039445212</v>
      </c>
      <c r="CN725" s="25">
        <v>139.35610971591498</v>
      </c>
      <c r="CO725" s="25">
        <v>16.884328909833766</v>
      </c>
      <c r="CP725" s="25">
        <v>0.88051823416506725</v>
      </c>
      <c r="CQ725" s="25">
        <v>0.26525911708253358</v>
      </c>
      <c r="CR725" s="25">
        <v>0.29228590160269813</v>
      </c>
      <c r="CS725" s="25">
        <v>6.7177034327205384E-2</v>
      </c>
      <c r="CT725" s="25">
        <v>4.1659453409146972E-2</v>
      </c>
      <c r="CU725" s="25">
        <v>11.12205852658291</v>
      </c>
      <c r="CV725" s="25">
        <v>5.7066589291222982</v>
      </c>
      <c r="CW725" s="25">
        <v>1.7572155770658799</v>
      </c>
      <c r="CX725" s="25">
        <v>71.665331673187893</v>
      </c>
      <c r="CY725" s="25">
        <v>12.082752567201533</v>
      </c>
    </row>
    <row r="726" spans="1:103">
      <c r="A726" t="s">
        <v>177</v>
      </c>
      <c r="B726" t="s">
        <v>1090</v>
      </c>
      <c r="C726" t="s">
        <v>168</v>
      </c>
      <c r="D726" t="s">
        <v>169</v>
      </c>
      <c r="E726" t="s">
        <v>959</v>
      </c>
      <c r="F726" t="s">
        <v>191</v>
      </c>
      <c r="G726" t="s">
        <v>257</v>
      </c>
      <c r="H726">
        <v>11.43369</v>
      </c>
      <c r="I726">
        <v>7.2472500000000002</v>
      </c>
      <c r="J726">
        <v>705</v>
      </c>
      <c r="K726" t="s">
        <v>89</v>
      </c>
      <c r="L726" s="18">
        <v>4</v>
      </c>
      <c r="M726" t="s">
        <v>343</v>
      </c>
      <c r="N726" t="s">
        <v>331</v>
      </c>
      <c r="O726">
        <v>500</v>
      </c>
      <c r="P726" t="s">
        <v>159</v>
      </c>
      <c r="Q726">
        <v>1200</v>
      </c>
      <c r="R726">
        <v>13400</v>
      </c>
      <c r="S726" t="s">
        <v>337</v>
      </c>
      <c r="T726">
        <v>3000</v>
      </c>
      <c r="W726">
        <v>2015</v>
      </c>
      <c r="X726">
        <v>1</v>
      </c>
      <c r="Y726" s="19"/>
      <c r="Z726" s="24">
        <v>5.8</v>
      </c>
      <c r="AA726" s="32">
        <v>0.99277191442484047</v>
      </c>
      <c r="AB726" s="26">
        <v>4.1580500723264163E-2</v>
      </c>
      <c r="AC726" s="25">
        <v>2.0581199999999997</v>
      </c>
      <c r="AD726" s="27">
        <v>34.400000000000006</v>
      </c>
      <c r="AE726" s="27">
        <v>41.199999999999996</v>
      </c>
      <c r="AF726" s="27">
        <v>24.4</v>
      </c>
      <c r="AG726" s="25">
        <v>2.4376724449600076</v>
      </c>
      <c r="AH726" s="25">
        <v>0.51566416939080473</v>
      </c>
      <c r="AI726" s="25">
        <v>0.38837979236859776</v>
      </c>
      <c r="AJ726" s="28">
        <v>9.9490178703248305E-2</v>
      </c>
      <c r="AK726" s="25">
        <v>0</v>
      </c>
      <c r="AL726" s="25">
        <f t="shared" si="88"/>
        <v>3.4412065854226586</v>
      </c>
      <c r="AM726" s="29">
        <v>8.6542696428716273</v>
      </c>
      <c r="AN726" s="29">
        <v>1.6290387995133151</v>
      </c>
      <c r="AO726" s="30">
        <v>14.416610063028314</v>
      </c>
      <c r="AP726" s="30">
        <v>182.60465540941533</v>
      </c>
      <c r="AQ726" s="31">
        <v>1.6213292240175459</v>
      </c>
      <c r="AR726" s="28">
        <v>2.1734199999999999E-2</v>
      </c>
      <c r="AS726" s="28">
        <v>8.5719200000000004</v>
      </c>
      <c r="AT726" t="s">
        <v>158</v>
      </c>
      <c r="AU726">
        <v>4</v>
      </c>
      <c r="AV726" t="s">
        <v>399</v>
      </c>
      <c r="AW726" t="s">
        <v>992</v>
      </c>
      <c r="AX726" t="s">
        <v>1091</v>
      </c>
      <c r="AY726" s="19" t="s">
        <v>389</v>
      </c>
      <c r="AZ726" s="19" t="s">
        <v>389</v>
      </c>
      <c r="BA726" s="22">
        <v>42254</v>
      </c>
      <c r="BB726" t="s">
        <v>401</v>
      </c>
      <c r="BC726" s="15">
        <v>42073</v>
      </c>
      <c r="BD726" t="s">
        <v>161</v>
      </c>
      <c r="BE726">
        <v>37</v>
      </c>
      <c r="BF726">
        <v>36</v>
      </c>
      <c r="BG726">
        <v>7.24</v>
      </c>
      <c r="BH726">
        <v>6.8</v>
      </c>
      <c r="BI726">
        <v>0.82</v>
      </c>
      <c r="BJ726">
        <v>0.56999999999999995</v>
      </c>
      <c r="BK726">
        <v>0.14199999999999999</v>
      </c>
      <c r="BL726">
        <v>8.6</v>
      </c>
      <c r="BM726" s="86">
        <f t="shared" si="86"/>
        <v>80.056179775280896</v>
      </c>
      <c r="BN726">
        <v>0.30199999999999999</v>
      </c>
      <c r="BO726">
        <v>20</v>
      </c>
      <c r="BP726">
        <f t="shared" si="82"/>
        <v>6504.1198501872659</v>
      </c>
      <c r="BQ726">
        <f t="shared" si="83"/>
        <v>3861.3333333333335</v>
      </c>
      <c r="BR726">
        <f t="shared" si="84"/>
        <v>6.5041198501872657</v>
      </c>
      <c r="BS726">
        <f t="shared" si="84"/>
        <v>3.8613333333333335</v>
      </c>
      <c r="BT726">
        <f t="shared" si="85"/>
        <v>10.3654531835206</v>
      </c>
      <c r="BU726">
        <v>3.3635043562439493</v>
      </c>
      <c r="BV726">
        <v>0.25086051442939361</v>
      </c>
      <c r="BW726">
        <v>1.5964727383576895</v>
      </c>
      <c r="BX726">
        <v>0.69652531374990312</v>
      </c>
      <c r="BY726">
        <v>0.39444647614571748</v>
      </c>
      <c r="BZ726">
        <v>0.20050902541597773</v>
      </c>
      <c r="CA726">
        <v>8.1471521649403602</v>
      </c>
      <c r="CB726">
        <v>88.116392816957116</v>
      </c>
      <c r="CC726">
        <v>100.72628279711972</v>
      </c>
      <c r="CD726">
        <v>19.851280815451833</v>
      </c>
      <c r="CE726">
        <v>4.1014359156701872</v>
      </c>
      <c r="CF726" s="25">
        <v>0.6855721393034826</v>
      </c>
      <c r="CG726" s="25">
        <v>3.1800995024875621E-2</v>
      </c>
      <c r="CH726" s="25">
        <v>2.3781442284962342</v>
      </c>
      <c r="CI726" s="25">
        <v>0.61188511791900302</v>
      </c>
      <c r="CJ726" s="25">
        <v>0.18767101325991084</v>
      </c>
      <c r="CK726" s="25">
        <v>59.302811015102549</v>
      </c>
      <c r="CL726" s="25">
        <v>90.277096221687771</v>
      </c>
      <c r="CM726" s="25">
        <v>2.9385640156856718</v>
      </c>
      <c r="CN726" s="25">
        <v>92.28635221039562</v>
      </c>
      <c r="CO726" s="25">
        <v>20.589102166236401</v>
      </c>
      <c r="CP726" s="25">
        <v>1.5392066420664208</v>
      </c>
      <c r="CQ726" s="25">
        <v>0.25276752767527677</v>
      </c>
      <c r="CR726" s="25">
        <v>0.29654681877642775</v>
      </c>
      <c r="CS726" s="25">
        <v>0.13650256812755965</v>
      </c>
      <c r="CT726" s="25">
        <v>5.1435681813833387E-2</v>
      </c>
      <c r="CU726" s="25">
        <v>10.991849060905842</v>
      </c>
      <c r="CV726" s="25">
        <v>5.639849263610623</v>
      </c>
      <c r="CW726" s="25">
        <v>1.7366432971392551</v>
      </c>
      <c r="CX726" s="25">
        <v>86.910108270457116</v>
      </c>
      <c r="CY726" s="25">
        <v>11.941295951780637</v>
      </c>
    </row>
    <row r="727" spans="1:103">
      <c r="A727" t="s">
        <v>177</v>
      </c>
      <c r="B727" t="s">
        <v>1090</v>
      </c>
      <c r="C727" t="s">
        <v>168</v>
      </c>
      <c r="D727" t="s">
        <v>169</v>
      </c>
      <c r="E727" t="s">
        <v>959</v>
      </c>
      <c r="F727" t="s">
        <v>191</v>
      </c>
      <c r="G727" t="s">
        <v>257</v>
      </c>
      <c r="H727">
        <v>11.43369</v>
      </c>
      <c r="I727">
        <v>7.2472500000000002</v>
      </c>
      <c r="J727">
        <v>705</v>
      </c>
      <c r="K727" t="s">
        <v>89</v>
      </c>
      <c r="L727" s="18">
        <v>4</v>
      </c>
      <c r="M727" t="s">
        <v>343</v>
      </c>
      <c r="N727" t="s">
        <v>331</v>
      </c>
      <c r="O727">
        <v>500</v>
      </c>
      <c r="P727" t="s">
        <v>159</v>
      </c>
      <c r="Q727">
        <v>1200</v>
      </c>
      <c r="R727">
        <v>13400</v>
      </c>
      <c r="S727" t="s">
        <v>337</v>
      </c>
      <c r="T727">
        <v>3000</v>
      </c>
      <c r="W727">
        <v>2015</v>
      </c>
      <c r="X727">
        <v>1</v>
      </c>
      <c r="Y727" s="19"/>
      <c r="Z727" s="24">
        <v>5.8</v>
      </c>
      <c r="AA727" s="32">
        <v>0.99277191442484047</v>
      </c>
      <c r="AB727" s="26">
        <v>4.1580500723264163E-2</v>
      </c>
      <c r="AC727" s="25">
        <v>2.0581199999999997</v>
      </c>
      <c r="AD727" s="27">
        <v>34.400000000000006</v>
      </c>
      <c r="AE727" s="27">
        <v>41.199999999999996</v>
      </c>
      <c r="AF727" s="27">
        <v>24.4</v>
      </c>
      <c r="AG727" s="25">
        <v>2.4376724449600076</v>
      </c>
      <c r="AH727" s="25">
        <v>0.51566416939080473</v>
      </c>
      <c r="AI727" s="25">
        <v>0.38837979236859776</v>
      </c>
      <c r="AJ727" s="28">
        <v>9.9490178703248305E-2</v>
      </c>
      <c r="AK727" s="25">
        <v>0</v>
      </c>
      <c r="AL727" s="25">
        <f t="shared" si="88"/>
        <v>3.4412065854226586</v>
      </c>
      <c r="AM727" s="29">
        <v>8.6542696428716273</v>
      </c>
      <c r="AN727" s="29">
        <v>1.6290387995133151</v>
      </c>
      <c r="AO727" s="30">
        <v>14.416610063028314</v>
      </c>
      <c r="AP727" s="30">
        <v>182.60465540941533</v>
      </c>
      <c r="AQ727" s="31">
        <v>1.6213292240175459</v>
      </c>
      <c r="AR727" s="28">
        <v>2.1734199999999999E-2</v>
      </c>
      <c r="AS727" s="28">
        <v>8.5719200000000004</v>
      </c>
      <c r="AT727" t="s">
        <v>159</v>
      </c>
      <c r="AU727">
        <v>5</v>
      </c>
      <c r="AV727" t="s">
        <v>399</v>
      </c>
      <c r="AW727" t="s">
        <v>992</v>
      </c>
      <c r="AX727" t="s">
        <v>1091</v>
      </c>
      <c r="AY727" s="19" t="s">
        <v>389</v>
      </c>
      <c r="AZ727" s="19" t="s">
        <v>389</v>
      </c>
      <c r="BA727" s="22">
        <v>42254</v>
      </c>
      <c r="BB727" t="s">
        <v>401</v>
      </c>
      <c r="BC727" s="15">
        <v>42073</v>
      </c>
      <c r="BD727" t="s">
        <v>161</v>
      </c>
      <c r="BE727">
        <v>34</v>
      </c>
      <c r="BF727">
        <v>34</v>
      </c>
      <c r="BG727">
        <v>8.84</v>
      </c>
      <c r="BH727">
        <v>7.04</v>
      </c>
      <c r="BI727">
        <v>1.1499999999999999</v>
      </c>
      <c r="BJ727">
        <v>0.58499999999999996</v>
      </c>
      <c r="BK727">
        <v>0.182</v>
      </c>
      <c r="BL727">
        <v>9.6999999999999993</v>
      </c>
      <c r="BM727" s="86">
        <f t="shared" si="86"/>
        <v>76.27118644067798</v>
      </c>
      <c r="BN727">
        <v>0.218</v>
      </c>
      <c r="BO727">
        <v>28</v>
      </c>
      <c r="BP727">
        <f t="shared" si="82"/>
        <v>6338.1056829511481</v>
      </c>
      <c r="BQ727">
        <f t="shared" si="83"/>
        <v>4714.6666666666661</v>
      </c>
      <c r="BR727">
        <f t="shared" si="84"/>
        <v>6.3381056829511477</v>
      </c>
      <c r="BS727">
        <f t="shared" si="84"/>
        <v>4.7146666666666661</v>
      </c>
      <c r="BT727">
        <f t="shared" si="85"/>
        <v>11.052772349617815</v>
      </c>
      <c r="BU727">
        <v>3.0366568914956016</v>
      </c>
      <c r="BV727">
        <v>0.27111405941027594</v>
      </c>
      <c r="BW727">
        <v>1.6574263991380331</v>
      </c>
      <c r="BX727">
        <v>0.55542461039434821</v>
      </c>
      <c r="BY727">
        <v>0.30050634266760301</v>
      </c>
      <c r="BZ727">
        <v>0.17945259297726407</v>
      </c>
      <c r="CA727">
        <v>9.3387883314719247</v>
      </c>
      <c r="CB727">
        <v>92.089217330493554</v>
      </c>
      <c r="CC727">
        <v>58.992942260471587</v>
      </c>
      <c r="CD727">
        <v>25.997388889813536</v>
      </c>
      <c r="CE727">
        <v>5.0315999249525678</v>
      </c>
      <c r="CF727" s="25">
        <v>0.84009900990099018</v>
      </c>
      <c r="CG727" s="25">
        <v>3.3549504950495045E-2</v>
      </c>
      <c r="CH727" s="25">
        <v>2.286781559050993</v>
      </c>
      <c r="CI727" s="25">
        <v>0.46803274950485274</v>
      </c>
      <c r="CJ727" s="25">
        <v>0.15995109544324543</v>
      </c>
      <c r="CK727" s="25">
        <v>66.120149845580016</v>
      </c>
      <c r="CL727" s="25">
        <v>59.420430811730462</v>
      </c>
      <c r="CM727" s="25">
        <v>1.9750327513967458</v>
      </c>
      <c r="CN727" s="25">
        <v>91.924799410354893</v>
      </c>
      <c r="CO727" s="25">
        <v>19.232345475824083</v>
      </c>
      <c r="CP727" s="25">
        <v>1.3494874184529357</v>
      </c>
      <c r="CQ727" s="25">
        <v>0.22045666356011182</v>
      </c>
      <c r="CR727" s="25">
        <v>0.28954255030005466</v>
      </c>
      <c r="CS727" s="25">
        <v>6.7443345662496587E-2</v>
      </c>
      <c r="CT727" s="25">
        <v>4.1824604859728325E-2</v>
      </c>
      <c r="CU727" s="25">
        <v>8.7127628547102258</v>
      </c>
      <c r="CV727" s="25">
        <v>9.9043413853300208</v>
      </c>
      <c r="CW727" s="25">
        <v>2.7386146256716741</v>
      </c>
      <c r="CX727" s="25">
        <v>271.71682127968484</v>
      </c>
      <c r="CY727" s="25">
        <v>12.130652478270715</v>
      </c>
    </row>
    <row r="728" spans="1:103">
      <c r="A728" t="s">
        <v>177</v>
      </c>
      <c r="B728" t="s">
        <v>1090</v>
      </c>
      <c r="C728" t="s">
        <v>168</v>
      </c>
      <c r="D728" t="s">
        <v>169</v>
      </c>
      <c r="E728" t="s">
        <v>959</v>
      </c>
      <c r="F728" t="s">
        <v>191</v>
      </c>
      <c r="G728" t="s">
        <v>257</v>
      </c>
      <c r="H728">
        <v>11.43369</v>
      </c>
      <c r="I728">
        <v>7.2472500000000002</v>
      </c>
      <c r="J728">
        <v>705</v>
      </c>
      <c r="K728" t="s">
        <v>89</v>
      </c>
      <c r="L728" s="18">
        <v>4</v>
      </c>
      <c r="M728" t="s">
        <v>343</v>
      </c>
      <c r="N728" t="s">
        <v>331</v>
      </c>
      <c r="O728">
        <v>500</v>
      </c>
      <c r="P728" t="s">
        <v>159</v>
      </c>
      <c r="Q728">
        <v>1200</v>
      </c>
      <c r="R728">
        <v>13400</v>
      </c>
      <c r="S728" t="s">
        <v>337</v>
      </c>
      <c r="T728">
        <v>3000</v>
      </c>
      <c r="W728">
        <v>2015</v>
      </c>
      <c r="X728">
        <v>1</v>
      </c>
      <c r="Y728" s="19"/>
      <c r="Z728" s="24">
        <v>5.8</v>
      </c>
      <c r="AA728" s="32">
        <v>0.99277191442484047</v>
      </c>
      <c r="AB728" s="26">
        <v>4.1580500723264163E-2</v>
      </c>
      <c r="AC728" s="25">
        <v>2.0581199999999997</v>
      </c>
      <c r="AD728" s="27">
        <v>34.400000000000006</v>
      </c>
      <c r="AE728" s="27">
        <v>41.199999999999996</v>
      </c>
      <c r="AF728" s="27">
        <v>24.4</v>
      </c>
      <c r="AG728" s="25">
        <v>2.4376724449600076</v>
      </c>
      <c r="AH728" s="25">
        <v>0.51566416939080473</v>
      </c>
      <c r="AI728" s="25">
        <v>0.38837979236859776</v>
      </c>
      <c r="AJ728" s="28">
        <v>9.9490178703248305E-2</v>
      </c>
      <c r="AK728" s="25">
        <v>0</v>
      </c>
      <c r="AL728" s="25">
        <f t="shared" si="88"/>
        <v>3.4412065854226586</v>
      </c>
      <c r="AM728" s="29">
        <v>8.6542696428716273</v>
      </c>
      <c r="AN728" s="29">
        <v>1.6290387995133151</v>
      </c>
      <c r="AO728" s="30">
        <v>14.416610063028314</v>
      </c>
      <c r="AP728" s="30">
        <v>182.60465540941533</v>
      </c>
      <c r="AQ728" s="31">
        <v>1.6213292240175459</v>
      </c>
      <c r="AR728" s="28">
        <v>2.1734199999999999E-2</v>
      </c>
      <c r="AS728" s="28">
        <v>8.5719200000000004</v>
      </c>
      <c r="AT728" t="s">
        <v>160</v>
      </c>
      <c r="AU728">
        <v>6</v>
      </c>
      <c r="AV728" t="s">
        <v>399</v>
      </c>
      <c r="AW728" t="s">
        <v>992</v>
      </c>
      <c r="AX728" t="s">
        <v>1091</v>
      </c>
      <c r="AY728" s="19" t="s">
        <v>389</v>
      </c>
      <c r="AZ728" s="19" t="s">
        <v>389</v>
      </c>
      <c r="BA728" s="22">
        <v>42254</v>
      </c>
      <c r="BB728" t="s">
        <v>401</v>
      </c>
      <c r="BC728" s="15">
        <v>42073</v>
      </c>
      <c r="BD728" t="s">
        <v>161</v>
      </c>
      <c r="BE728">
        <v>39</v>
      </c>
      <c r="BF728">
        <v>39</v>
      </c>
      <c r="BG728">
        <v>10.28</v>
      </c>
      <c r="BH728">
        <v>8.23</v>
      </c>
      <c r="BI728">
        <v>1.34</v>
      </c>
      <c r="BJ728">
        <v>0.59899999999999998</v>
      </c>
      <c r="BK728">
        <v>0.14599999999999999</v>
      </c>
      <c r="BL728">
        <v>10.199999999999999</v>
      </c>
      <c r="BM728" s="86">
        <f t="shared" si="86"/>
        <v>80.402684563758385</v>
      </c>
      <c r="BN728">
        <v>0.28899999999999998</v>
      </c>
      <c r="BO728">
        <v>26</v>
      </c>
      <c r="BP728">
        <f t="shared" si="82"/>
        <v>7767.571978769136</v>
      </c>
      <c r="BQ728">
        <f t="shared" si="83"/>
        <v>5482.6666666666661</v>
      </c>
      <c r="BR728">
        <f t="shared" si="84"/>
        <v>7.7675719787691362</v>
      </c>
      <c r="BS728">
        <f t="shared" si="84"/>
        <v>5.4826666666666659</v>
      </c>
      <c r="BT728">
        <f t="shared" si="85"/>
        <v>13.250238645435802</v>
      </c>
      <c r="BU728">
        <v>2.7184750733137832</v>
      </c>
      <c r="BV728">
        <v>0.26810623298458258</v>
      </c>
      <c r="BW728">
        <v>1.5896511173319881</v>
      </c>
      <c r="BX728">
        <v>0.6720234537187173</v>
      </c>
      <c r="BY728">
        <v>0.30158484594852103</v>
      </c>
      <c r="BZ728">
        <v>0.18672867802240684</v>
      </c>
      <c r="CA728">
        <v>7.0783302351559447</v>
      </c>
      <c r="CB728">
        <v>95.257195383710993</v>
      </c>
      <c r="CC728">
        <v>99.208040481957482</v>
      </c>
      <c r="CD728">
        <v>33.480778254423832</v>
      </c>
      <c r="CE728">
        <v>53.628683677934369</v>
      </c>
      <c r="CF728" s="25">
        <v>0.86178467507274492</v>
      </c>
      <c r="CG728" s="25">
        <v>3.2783705140640163E-2</v>
      </c>
      <c r="CH728" s="25">
        <v>2.0431654369045806</v>
      </c>
      <c r="CI728" s="25">
        <v>0.38103278364696386</v>
      </c>
      <c r="CJ728" s="25">
        <v>0.17625770051969558</v>
      </c>
      <c r="CK728" s="25">
        <v>79.129023835392687</v>
      </c>
      <c r="CL728" s="25">
        <v>55.766876258598757</v>
      </c>
      <c r="CM728" s="25">
        <v>1.0257452025107598</v>
      </c>
      <c r="CN728" s="25">
        <v>92.150437111411236</v>
      </c>
      <c r="CO728" s="25">
        <v>21.834393840848772</v>
      </c>
      <c r="CP728" s="25">
        <v>1.7814885496183208</v>
      </c>
      <c r="CQ728" s="25">
        <v>0.12953244274809161</v>
      </c>
      <c r="CR728" s="25">
        <v>0.25051125618022169</v>
      </c>
      <c r="CS728" s="25">
        <v>0.13446913246588044</v>
      </c>
      <c r="CT728" s="25">
        <v>4.9385847822530998E-2</v>
      </c>
      <c r="CU728" s="25">
        <v>7.6594568685523408</v>
      </c>
      <c r="CV728" s="25">
        <v>21.725906001820217</v>
      </c>
      <c r="CW728" s="25">
        <v>9.2756830664756755</v>
      </c>
      <c r="CX728" s="25">
        <v>179.41466611749317</v>
      </c>
      <c r="CY728" s="25">
        <v>11.763410236016485</v>
      </c>
    </row>
    <row r="729" spans="1:103">
      <c r="A729" t="s">
        <v>177</v>
      </c>
      <c r="B729" t="s">
        <v>1090</v>
      </c>
      <c r="C729" t="s">
        <v>168</v>
      </c>
      <c r="D729" t="s">
        <v>169</v>
      </c>
      <c r="E729" t="s">
        <v>959</v>
      </c>
      <c r="F729" t="s">
        <v>192</v>
      </c>
      <c r="G729" t="s">
        <v>258</v>
      </c>
      <c r="H729">
        <v>11.437860000000001</v>
      </c>
      <c r="I729">
        <v>7.2566499999999996</v>
      </c>
      <c r="J729">
        <v>710</v>
      </c>
      <c r="K729" t="s">
        <v>90</v>
      </c>
      <c r="L729" s="18">
        <v>0.2</v>
      </c>
      <c r="M729" t="s">
        <v>343</v>
      </c>
      <c r="N729" t="s">
        <v>331</v>
      </c>
      <c r="O729">
        <v>1000</v>
      </c>
      <c r="P729" t="s">
        <v>159</v>
      </c>
      <c r="Q729">
        <v>100</v>
      </c>
      <c r="R729">
        <v>1500</v>
      </c>
      <c r="S729" t="s">
        <v>337</v>
      </c>
      <c r="T729">
        <v>500</v>
      </c>
      <c r="W729">
        <v>2015</v>
      </c>
      <c r="X729">
        <v>1</v>
      </c>
      <c r="Y729" s="19" t="s">
        <v>390</v>
      </c>
      <c r="Z729" s="24">
        <v>5.5</v>
      </c>
      <c r="AA729" s="32">
        <v>0.98777420974697716</v>
      </c>
      <c r="AB729" s="26">
        <v>4.2463537747470734E-2</v>
      </c>
      <c r="AC729" s="25">
        <v>2.4676799999999997</v>
      </c>
      <c r="AD729" s="27">
        <v>38.400000000000006</v>
      </c>
      <c r="AE729" s="27">
        <v>43.199999999999996</v>
      </c>
      <c r="AF729" s="27">
        <v>18.399999999999999</v>
      </c>
      <c r="AG729" s="25">
        <v>1.8753403725940463</v>
      </c>
      <c r="AH729" s="25">
        <v>0.45674612721304381</v>
      </c>
      <c r="AI729" s="25">
        <v>0.20202958881443434</v>
      </c>
      <c r="AJ729" s="28">
        <v>6.4688294078373537E-2</v>
      </c>
      <c r="AK729" s="25">
        <v>0</v>
      </c>
      <c r="AL729" s="25">
        <f t="shared" si="52"/>
        <v>2.5988043826998979</v>
      </c>
      <c r="AM729" s="29">
        <v>14.023767327174363</v>
      </c>
      <c r="AN729" s="29">
        <v>5.1169392997161003</v>
      </c>
      <c r="AO729" s="30">
        <v>28.690244094157908</v>
      </c>
      <c r="AP729" s="30">
        <v>131.93180723013788</v>
      </c>
      <c r="AQ729" s="31">
        <v>1.6017554535040575</v>
      </c>
      <c r="AR729" s="28">
        <v>1.73373E-2</v>
      </c>
      <c r="AS729" s="28">
        <v>8.9135500000000008</v>
      </c>
      <c r="AT729" t="s">
        <v>155</v>
      </c>
      <c r="AU729">
        <v>1</v>
      </c>
      <c r="AV729" t="s">
        <v>399</v>
      </c>
      <c r="AW729" t="s">
        <v>992</v>
      </c>
      <c r="AX729" t="s">
        <v>1091</v>
      </c>
      <c r="AY729" s="19" t="s">
        <v>390</v>
      </c>
      <c r="AZ729" s="19" t="s">
        <v>390</v>
      </c>
      <c r="BA729" s="22">
        <v>42254</v>
      </c>
      <c r="BB729" t="s">
        <v>401</v>
      </c>
      <c r="BC729" s="15">
        <v>42073</v>
      </c>
      <c r="BD729" t="s">
        <v>161</v>
      </c>
      <c r="BE729">
        <v>28</v>
      </c>
      <c r="BF729">
        <v>15</v>
      </c>
      <c r="BG729">
        <v>2.98</v>
      </c>
      <c r="BH729">
        <v>1.02</v>
      </c>
      <c r="BI729">
        <v>0.48</v>
      </c>
      <c r="BJ729">
        <v>0.20699999999999999</v>
      </c>
      <c r="BK729">
        <v>0.112</v>
      </c>
      <c r="BL729">
        <v>9.1999999999999993</v>
      </c>
      <c r="BM729" s="86">
        <f t="shared" si="86"/>
        <v>64.890282131661436</v>
      </c>
      <c r="BN729">
        <v>0.20799999999999999</v>
      </c>
      <c r="BO729">
        <v>18</v>
      </c>
      <c r="BP729">
        <f t="shared" si="82"/>
        <v>785.60501567398103</v>
      </c>
      <c r="BQ729">
        <f t="shared" si="83"/>
        <v>1589.3333333333333</v>
      </c>
      <c r="BR729">
        <f t="shared" si="84"/>
        <v>0.785605015673981</v>
      </c>
      <c r="BS729">
        <f t="shared" si="84"/>
        <v>1.5893333333333333</v>
      </c>
      <c r="BT729">
        <f t="shared" si="85"/>
        <v>2.3749383490073144</v>
      </c>
      <c r="BU729">
        <v>1.5004716981132076</v>
      </c>
      <c r="BV729">
        <v>9.5601329950401603E-2</v>
      </c>
      <c r="BW729">
        <v>2.0487417921499373</v>
      </c>
      <c r="BX729">
        <v>0.39598855917298814</v>
      </c>
      <c r="BY729">
        <v>0.26503665103029683</v>
      </c>
      <c r="BZ729">
        <v>0.12096559121203217</v>
      </c>
      <c r="CA729">
        <v>3.8827093094666854</v>
      </c>
      <c r="CB729">
        <v>89.211991099337283</v>
      </c>
      <c r="CC729">
        <v>33.106719431692667</v>
      </c>
      <c r="CD729">
        <v>11.84212982014729</v>
      </c>
      <c r="CE729">
        <v>4.589245210796153</v>
      </c>
      <c r="CF729" s="25">
        <v>0.5748502994011977</v>
      </c>
      <c r="CG729" s="25">
        <v>1.3697604790419165E-2</v>
      </c>
      <c r="CH729" s="25">
        <v>1.955871271755951</v>
      </c>
      <c r="CI729" s="25">
        <v>0.3129290328509457</v>
      </c>
      <c r="CJ729" s="25">
        <v>0.16786358735848264</v>
      </c>
      <c r="CK729" s="25">
        <v>27.537324410552511</v>
      </c>
      <c r="CL729" s="25">
        <v>71.486253096931932</v>
      </c>
      <c r="CM729" s="25">
        <v>1.993582243377239</v>
      </c>
      <c r="CN729" s="25">
        <v>231.57377962687866</v>
      </c>
      <c r="CO729" s="25">
        <v>18.121259130169449</v>
      </c>
      <c r="CP729" s="25">
        <v>1.0145951035781544</v>
      </c>
      <c r="CQ729" s="25">
        <v>9.5480225988700582E-2</v>
      </c>
      <c r="CR729" s="25">
        <v>0.28049772759989638</v>
      </c>
      <c r="CS729" s="25">
        <v>6.6229037249108572E-2</v>
      </c>
      <c r="CT729" s="25">
        <v>5.3927367444446893E-2</v>
      </c>
      <c r="CU729" s="25">
        <v>4.5759888195036647</v>
      </c>
      <c r="CV729" s="25">
        <v>9.7260150440856368</v>
      </c>
      <c r="CW729" s="25">
        <v>1.7324178876571645</v>
      </c>
      <c r="CX729" s="25">
        <v>94.698082615092346</v>
      </c>
      <c r="CY729" s="25">
        <v>13.642261928235277</v>
      </c>
    </row>
    <row r="730" spans="1:103">
      <c r="A730" t="s">
        <v>177</v>
      </c>
      <c r="B730" t="s">
        <v>1090</v>
      </c>
      <c r="C730" t="s">
        <v>168</v>
      </c>
      <c r="D730" t="s">
        <v>169</v>
      </c>
      <c r="E730" t="s">
        <v>959</v>
      </c>
      <c r="F730" t="s">
        <v>192</v>
      </c>
      <c r="G730" t="s">
        <v>258</v>
      </c>
      <c r="H730">
        <v>11.437860000000001</v>
      </c>
      <c r="I730">
        <v>7.2566499999999996</v>
      </c>
      <c r="J730">
        <v>710</v>
      </c>
      <c r="K730" t="s">
        <v>90</v>
      </c>
      <c r="L730" s="18">
        <v>0.2</v>
      </c>
      <c r="M730" t="s">
        <v>343</v>
      </c>
      <c r="N730" t="s">
        <v>331</v>
      </c>
      <c r="O730">
        <v>1000</v>
      </c>
      <c r="P730" t="s">
        <v>159</v>
      </c>
      <c r="Q730">
        <v>100</v>
      </c>
      <c r="R730">
        <v>1500</v>
      </c>
      <c r="S730" t="s">
        <v>337</v>
      </c>
      <c r="T730">
        <v>500</v>
      </c>
      <c r="W730">
        <v>2015</v>
      </c>
      <c r="X730">
        <v>1</v>
      </c>
      <c r="Y730" s="19"/>
      <c r="Z730" s="24">
        <v>5.5</v>
      </c>
      <c r="AA730" s="32">
        <v>0.98777420974697716</v>
      </c>
      <c r="AB730" s="26">
        <v>4.2463537747470734E-2</v>
      </c>
      <c r="AC730" s="25">
        <v>2.4676799999999997</v>
      </c>
      <c r="AD730" s="27">
        <v>38.400000000000006</v>
      </c>
      <c r="AE730" s="27">
        <v>43.199999999999996</v>
      </c>
      <c r="AF730" s="27">
        <v>18.399999999999999</v>
      </c>
      <c r="AG730" s="25">
        <v>1.8753403725940463</v>
      </c>
      <c r="AH730" s="25">
        <v>0.45674612721304381</v>
      </c>
      <c r="AI730" s="25">
        <v>0.20202958881443434</v>
      </c>
      <c r="AJ730" s="28">
        <v>6.4688294078373537E-2</v>
      </c>
      <c r="AK730" s="25">
        <v>0</v>
      </c>
      <c r="AL730" s="25">
        <f t="shared" ref="AL730:AL734" si="89">SUM(AG730:AK730)</f>
        <v>2.5988043826998979</v>
      </c>
      <c r="AM730" s="29">
        <v>14.023767327174363</v>
      </c>
      <c r="AN730" s="29">
        <v>5.1169392997161003</v>
      </c>
      <c r="AO730" s="30">
        <v>28.690244094157908</v>
      </c>
      <c r="AP730" s="30">
        <v>131.93180723013788</v>
      </c>
      <c r="AQ730" s="31">
        <v>1.6017554535040575</v>
      </c>
      <c r="AR730" s="28">
        <v>1.73373E-2</v>
      </c>
      <c r="AS730" s="28">
        <v>8.9135500000000008</v>
      </c>
      <c r="AT730" t="s">
        <v>156</v>
      </c>
      <c r="AU730">
        <v>2</v>
      </c>
      <c r="AV730" t="s">
        <v>399</v>
      </c>
      <c r="AW730" t="s">
        <v>992</v>
      </c>
      <c r="AX730" t="s">
        <v>1091</v>
      </c>
      <c r="AY730" s="19" t="s">
        <v>390</v>
      </c>
      <c r="AZ730" s="19" t="s">
        <v>390</v>
      </c>
      <c r="BA730" s="22">
        <v>42254</v>
      </c>
      <c r="BB730" t="s">
        <v>401</v>
      </c>
      <c r="BC730" s="15">
        <v>42073</v>
      </c>
      <c r="BD730" t="s">
        <v>161</v>
      </c>
      <c r="BE730">
        <v>29</v>
      </c>
      <c r="BF730">
        <v>21</v>
      </c>
      <c r="BG730">
        <v>3.72</v>
      </c>
      <c r="BH730">
        <v>1.06</v>
      </c>
      <c r="BI730">
        <v>0.34</v>
      </c>
      <c r="BJ730">
        <v>0.12</v>
      </c>
      <c r="BK730">
        <v>6.8000000000000005E-2</v>
      </c>
      <c r="BL730">
        <v>9</v>
      </c>
      <c r="BM730" s="86">
        <f t="shared" si="86"/>
        <v>63.829787234042549</v>
      </c>
      <c r="BN730">
        <v>0.28199999999999997</v>
      </c>
      <c r="BO730">
        <v>11</v>
      </c>
      <c r="BP730">
        <f t="shared" si="82"/>
        <v>804.83938256153522</v>
      </c>
      <c r="BQ730">
        <f t="shared" si="83"/>
        <v>1984</v>
      </c>
      <c r="BR730">
        <f t="shared" si="84"/>
        <v>0.8048393825615352</v>
      </c>
      <c r="BS730">
        <f t="shared" si="84"/>
        <v>1.984</v>
      </c>
      <c r="BT730">
        <f t="shared" si="85"/>
        <v>2.7888393825615352</v>
      </c>
      <c r="BU730">
        <v>1.3777459407831902</v>
      </c>
      <c r="BV730">
        <v>0.11928352614094011</v>
      </c>
      <c r="BW730">
        <v>1.9841142207376568</v>
      </c>
      <c r="BX730">
        <v>0.36392391326108575</v>
      </c>
      <c r="BY730">
        <v>0.18546349130123768</v>
      </c>
      <c r="BZ730">
        <v>9.6170441955063357E-2</v>
      </c>
      <c r="CA730">
        <v>3.3063981494329986</v>
      </c>
      <c r="CB730">
        <v>183.8199916195021</v>
      </c>
      <c r="CC730">
        <v>27.199806795863761</v>
      </c>
      <c r="CD730">
        <v>7.5636279453830468</v>
      </c>
      <c r="CE730">
        <v>1.5521368322218789</v>
      </c>
      <c r="CF730" s="25">
        <v>0.73807296538821332</v>
      </c>
      <c r="CG730" s="25">
        <v>5.5986903648269422E-2</v>
      </c>
      <c r="CH730" s="25">
        <v>2.8373134926057859</v>
      </c>
      <c r="CI730" s="25">
        <v>0.36470038565039192</v>
      </c>
      <c r="CJ730" s="25">
        <v>0.19921375604323305</v>
      </c>
      <c r="CK730" s="25">
        <v>24.777623024978311</v>
      </c>
      <c r="CL730" s="25">
        <v>21.875631349012085</v>
      </c>
      <c r="CM730" s="25">
        <v>1.986707821848352</v>
      </c>
      <c r="CN730" s="25">
        <v>138.39503309718452</v>
      </c>
      <c r="CO730" s="25">
        <v>25.727976461090474</v>
      </c>
      <c r="CP730" s="25"/>
      <c r="CQ730" s="25"/>
      <c r="CR730" s="25"/>
      <c r="CS730" s="25"/>
      <c r="CT730" s="25"/>
      <c r="CU730" s="25"/>
      <c r="CV730" s="25"/>
      <c r="CW730" s="25"/>
      <c r="CX730" s="25"/>
      <c r="CY730" s="25"/>
    </row>
    <row r="731" spans="1:103">
      <c r="A731" t="s">
        <v>177</v>
      </c>
      <c r="B731" t="s">
        <v>1090</v>
      </c>
      <c r="C731" t="s">
        <v>168</v>
      </c>
      <c r="D731" t="s">
        <v>169</v>
      </c>
      <c r="E731" t="s">
        <v>959</v>
      </c>
      <c r="F731" t="s">
        <v>192</v>
      </c>
      <c r="G731" t="s">
        <v>258</v>
      </c>
      <c r="H731">
        <v>11.437860000000001</v>
      </c>
      <c r="I731">
        <v>7.2566499999999996</v>
      </c>
      <c r="J731">
        <v>710</v>
      </c>
      <c r="K731" t="s">
        <v>90</v>
      </c>
      <c r="L731" s="18">
        <v>0.2</v>
      </c>
      <c r="M731" t="s">
        <v>343</v>
      </c>
      <c r="N731" t="s">
        <v>331</v>
      </c>
      <c r="O731">
        <v>1000</v>
      </c>
      <c r="P731" t="s">
        <v>159</v>
      </c>
      <c r="Q731">
        <v>100</v>
      </c>
      <c r="R731">
        <v>1500</v>
      </c>
      <c r="S731" t="s">
        <v>337</v>
      </c>
      <c r="T731">
        <v>500</v>
      </c>
      <c r="W731">
        <v>2015</v>
      </c>
      <c r="X731">
        <v>1</v>
      </c>
      <c r="Y731" s="19"/>
      <c r="Z731" s="24">
        <v>5.5</v>
      </c>
      <c r="AA731" s="32">
        <v>0.98777420974697716</v>
      </c>
      <c r="AB731" s="26">
        <v>4.2463537747470734E-2</v>
      </c>
      <c r="AC731" s="25">
        <v>2.4676799999999997</v>
      </c>
      <c r="AD731" s="27">
        <v>38.400000000000006</v>
      </c>
      <c r="AE731" s="27">
        <v>43.199999999999996</v>
      </c>
      <c r="AF731" s="27">
        <v>18.399999999999999</v>
      </c>
      <c r="AG731" s="25">
        <v>1.8753403725940463</v>
      </c>
      <c r="AH731" s="25">
        <v>0.45674612721304381</v>
      </c>
      <c r="AI731" s="25">
        <v>0.20202958881443434</v>
      </c>
      <c r="AJ731" s="28">
        <v>6.4688294078373537E-2</v>
      </c>
      <c r="AK731" s="25">
        <v>0</v>
      </c>
      <c r="AL731" s="25">
        <f t="shared" si="89"/>
        <v>2.5988043826998979</v>
      </c>
      <c r="AM731" s="29">
        <v>14.023767327174363</v>
      </c>
      <c r="AN731" s="29">
        <v>5.1169392997161003</v>
      </c>
      <c r="AO731" s="30">
        <v>28.690244094157908</v>
      </c>
      <c r="AP731" s="30">
        <v>131.93180723013788</v>
      </c>
      <c r="AQ731" s="31">
        <v>1.6017554535040575</v>
      </c>
      <c r="AR731" s="28">
        <v>1.73373E-2</v>
      </c>
      <c r="AS731" s="28">
        <v>8.9135500000000008</v>
      </c>
      <c r="AT731" t="s">
        <v>157</v>
      </c>
      <c r="AU731">
        <v>3</v>
      </c>
      <c r="AV731" t="s">
        <v>399</v>
      </c>
      <c r="AW731" t="s">
        <v>992</v>
      </c>
      <c r="AX731" t="s">
        <v>1091</v>
      </c>
      <c r="AY731" s="19" t="s">
        <v>390</v>
      </c>
      <c r="AZ731" s="19" t="s">
        <v>390</v>
      </c>
      <c r="BA731" s="22">
        <v>42254</v>
      </c>
      <c r="BB731" t="s">
        <v>401</v>
      </c>
      <c r="BC731" s="15">
        <v>42073</v>
      </c>
      <c r="BD731" t="s">
        <v>161</v>
      </c>
      <c r="BE731">
        <v>28</v>
      </c>
      <c r="BF731">
        <v>27</v>
      </c>
      <c r="BG731">
        <v>6.5</v>
      </c>
      <c r="BH731">
        <v>3.28</v>
      </c>
      <c r="BI731">
        <v>0.62</v>
      </c>
      <c r="BJ731">
        <v>0.32500000000000001</v>
      </c>
      <c r="BK731">
        <v>6.4000000000000001E-2</v>
      </c>
      <c r="BL731">
        <v>9.5</v>
      </c>
      <c r="BM731" s="86">
        <f t="shared" si="86"/>
        <v>83.547557840616975</v>
      </c>
      <c r="BN731">
        <v>0.23100000000000001</v>
      </c>
      <c r="BO731">
        <v>19</v>
      </c>
      <c r="BP731">
        <f t="shared" si="82"/>
        <v>3241.8636692037562</v>
      </c>
      <c r="BQ731">
        <f t="shared" si="83"/>
        <v>3466.6666666666665</v>
      </c>
      <c r="BR731">
        <f t="shared" si="84"/>
        <v>3.2418636692037563</v>
      </c>
      <c r="BS731">
        <f t="shared" si="84"/>
        <v>3.4666666666666663</v>
      </c>
      <c r="BT731">
        <f t="shared" si="85"/>
        <v>6.7085303358704227</v>
      </c>
      <c r="BU731">
        <v>2.1108930323846908</v>
      </c>
      <c r="BV731">
        <v>0.12074591283282035</v>
      </c>
      <c r="BW731">
        <v>2.1651087823334487</v>
      </c>
      <c r="BX731">
        <v>0.36196679025331546</v>
      </c>
      <c r="BY731">
        <v>0.20009686185866263</v>
      </c>
      <c r="BZ731">
        <v>0.14759533964482213</v>
      </c>
      <c r="CA731">
        <v>4.999946955145627</v>
      </c>
      <c r="CB731">
        <v>118.23531756849776</v>
      </c>
      <c r="CC731">
        <v>58.189583935006972</v>
      </c>
      <c r="CD731">
        <v>14.913188531968167</v>
      </c>
      <c r="CE731">
        <v>2.9066561989688808</v>
      </c>
      <c r="CF731" s="25">
        <v>0.88751191611058156</v>
      </c>
      <c r="CG731" s="25">
        <v>3.6124880838894188E-2</v>
      </c>
      <c r="CH731" s="25">
        <v>3.2217566730176266</v>
      </c>
      <c r="CI731" s="25">
        <v>0.38672834095110387</v>
      </c>
      <c r="CJ731" s="25">
        <v>0.19503931031787794</v>
      </c>
      <c r="CK731" s="25">
        <v>32.202869472745732</v>
      </c>
      <c r="CL731" s="25">
        <v>25.936191567273763</v>
      </c>
      <c r="CM731" s="25">
        <v>1.041077716748589</v>
      </c>
      <c r="CN731" s="25">
        <v>139.98102500612089</v>
      </c>
      <c r="CO731" s="25">
        <v>23.451783161278083</v>
      </c>
      <c r="CP731" s="25"/>
      <c r="CQ731" s="25"/>
      <c r="CR731" s="25"/>
      <c r="CS731" s="25"/>
      <c r="CT731" s="25"/>
      <c r="CU731" s="25"/>
      <c r="CV731" s="25"/>
      <c r="CW731" s="25"/>
      <c r="CX731" s="25"/>
      <c r="CY731" s="25"/>
    </row>
    <row r="732" spans="1:103">
      <c r="A732" t="s">
        <v>177</v>
      </c>
      <c r="B732" t="s">
        <v>1090</v>
      </c>
      <c r="C732" t="s">
        <v>168</v>
      </c>
      <c r="D732" t="s">
        <v>169</v>
      </c>
      <c r="E732" t="s">
        <v>959</v>
      </c>
      <c r="F732" t="s">
        <v>192</v>
      </c>
      <c r="G732" t="s">
        <v>258</v>
      </c>
      <c r="H732">
        <v>11.437860000000001</v>
      </c>
      <c r="I732">
        <v>7.2566499999999996</v>
      </c>
      <c r="J732">
        <v>710</v>
      </c>
      <c r="K732" t="s">
        <v>90</v>
      </c>
      <c r="L732" s="18">
        <v>0.2</v>
      </c>
      <c r="M732" t="s">
        <v>343</v>
      </c>
      <c r="N732" t="s">
        <v>331</v>
      </c>
      <c r="O732">
        <v>1000</v>
      </c>
      <c r="P732" t="s">
        <v>159</v>
      </c>
      <c r="Q732">
        <v>100</v>
      </c>
      <c r="R732">
        <v>1500</v>
      </c>
      <c r="S732" t="s">
        <v>337</v>
      </c>
      <c r="T732">
        <v>500</v>
      </c>
      <c r="W732">
        <v>2015</v>
      </c>
      <c r="X732">
        <v>1</v>
      </c>
      <c r="Y732" s="19"/>
      <c r="Z732" s="24">
        <v>5.5</v>
      </c>
      <c r="AA732" s="32">
        <v>0.98777420974697716</v>
      </c>
      <c r="AB732" s="26">
        <v>4.2463537747470734E-2</v>
      </c>
      <c r="AC732" s="25">
        <v>2.4676799999999997</v>
      </c>
      <c r="AD732" s="27">
        <v>38.400000000000006</v>
      </c>
      <c r="AE732" s="27">
        <v>43.199999999999996</v>
      </c>
      <c r="AF732" s="27">
        <v>18.399999999999999</v>
      </c>
      <c r="AG732" s="25">
        <v>1.8753403725940463</v>
      </c>
      <c r="AH732" s="25">
        <v>0.45674612721304381</v>
      </c>
      <c r="AI732" s="25">
        <v>0.20202958881443434</v>
      </c>
      <c r="AJ732" s="28">
        <v>6.4688294078373537E-2</v>
      </c>
      <c r="AK732" s="25">
        <v>0</v>
      </c>
      <c r="AL732" s="25">
        <f t="shared" si="89"/>
        <v>2.5988043826998979</v>
      </c>
      <c r="AM732" s="29">
        <v>14.023767327174363</v>
      </c>
      <c r="AN732" s="29">
        <v>5.1169392997161003</v>
      </c>
      <c r="AO732" s="30">
        <v>28.690244094157908</v>
      </c>
      <c r="AP732" s="30">
        <v>131.93180723013788</v>
      </c>
      <c r="AQ732" s="31">
        <v>1.6017554535040575</v>
      </c>
      <c r="AR732" s="28">
        <v>1.73373E-2</v>
      </c>
      <c r="AS732" s="28">
        <v>8.9135500000000008</v>
      </c>
      <c r="AT732" t="s">
        <v>158</v>
      </c>
      <c r="AU732">
        <v>4</v>
      </c>
      <c r="AV732" t="s">
        <v>399</v>
      </c>
      <c r="AW732" t="s">
        <v>992</v>
      </c>
      <c r="AX732" t="s">
        <v>1091</v>
      </c>
      <c r="AY732" s="19" t="s">
        <v>390</v>
      </c>
      <c r="AZ732" s="19" t="s">
        <v>390</v>
      </c>
      <c r="BA732" s="22">
        <v>42254</v>
      </c>
      <c r="BB732" t="s">
        <v>401</v>
      </c>
      <c r="BC732" s="15">
        <v>42073</v>
      </c>
      <c r="BD732" t="s">
        <v>161</v>
      </c>
      <c r="BE732">
        <v>30</v>
      </c>
      <c r="BF732">
        <v>32</v>
      </c>
      <c r="BG732">
        <v>7.22</v>
      </c>
      <c r="BH732">
        <v>5.18</v>
      </c>
      <c r="BI732">
        <v>0.76</v>
      </c>
      <c r="BJ732">
        <v>0.35599999999999998</v>
      </c>
      <c r="BK732">
        <v>0.09</v>
      </c>
      <c r="BL732">
        <v>10.8</v>
      </c>
      <c r="BM732" s="86">
        <f t="shared" si="86"/>
        <v>79.820627802690595</v>
      </c>
      <c r="BN732">
        <v>0.32100000000000001</v>
      </c>
      <c r="BO732">
        <v>24</v>
      </c>
      <c r="BP732">
        <f t="shared" si="82"/>
        <v>4821.1241830065364</v>
      </c>
      <c r="BQ732">
        <f t="shared" si="83"/>
        <v>3850.6666666666665</v>
      </c>
      <c r="BR732">
        <f t="shared" si="84"/>
        <v>4.8211241830065363</v>
      </c>
      <c r="BS732">
        <f t="shared" si="84"/>
        <v>3.8506666666666667</v>
      </c>
      <c r="BT732">
        <f t="shared" si="85"/>
        <v>8.6717908496732026</v>
      </c>
      <c r="BU732">
        <v>2.0310502283105025</v>
      </c>
      <c r="BV732">
        <v>0.12589940402221905</v>
      </c>
      <c r="BW732">
        <v>1.6288641347178916</v>
      </c>
      <c r="BX732">
        <v>0.379764132291666</v>
      </c>
      <c r="BY732">
        <v>0.22110836081267288</v>
      </c>
      <c r="BZ732">
        <v>0.12425802258010385</v>
      </c>
      <c r="CA732">
        <v>4.6892793023374235</v>
      </c>
      <c r="CB732">
        <v>107.37130560457982</v>
      </c>
      <c r="CC732">
        <v>51.553293110186274</v>
      </c>
      <c r="CD732">
        <v>12.089425295561387</v>
      </c>
      <c r="CE732">
        <v>3.4301448745851975</v>
      </c>
      <c r="CF732" s="25">
        <v>0.69655172413793098</v>
      </c>
      <c r="CG732" s="25">
        <v>5.0886699507389159E-2</v>
      </c>
      <c r="CH732" s="25">
        <v>2.4166727338733613</v>
      </c>
      <c r="CI732" s="25">
        <v>0.32735565807860717</v>
      </c>
      <c r="CJ732" s="25">
        <v>0.17574005675899163</v>
      </c>
      <c r="CK732" s="25">
        <v>27.267747079073779</v>
      </c>
      <c r="CL732" s="25">
        <v>21.736432520065854</v>
      </c>
      <c r="CM732" s="25">
        <v>2.9256187997575411</v>
      </c>
      <c r="CN732" s="25">
        <v>183.32339163829079</v>
      </c>
      <c r="CO732" s="25">
        <v>11.494482409062073</v>
      </c>
      <c r="CP732" s="25">
        <v>1.1245370370370371</v>
      </c>
      <c r="CQ732" s="25">
        <v>0.15754629629629632</v>
      </c>
      <c r="CR732" s="25">
        <v>0.32204038584342104</v>
      </c>
      <c r="CS732" s="25">
        <v>6.7711776889013989E-2</v>
      </c>
      <c r="CT732" s="25">
        <v>6.3301035762872548E-2</v>
      </c>
      <c r="CU732" s="25">
        <v>8.7474405178135513</v>
      </c>
      <c r="CV732" s="25">
        <v>5.7520850698516295</v>
      </c>
      <c r="CW732" s="25">
        <v>0.79309351387837412</v>
      </c>
      <c r="CX732" s="25">
        <v>72.235801975064007</v>
      </c>
      <c r="CY732" s="25">
        <v>15.722713173087746</v>
      </c>
    </row>
    <row r="733" spans="1:103">
      <c r="A733" t="s">
        <v>177</v>
      </c>
      <c r="B733" t="s">
        <v>1090</v>
      </c>
      <c r="C733" t="s">
        <v>168</v>
      </c>
      <c r="D733" t="s">
        <v>169</v>
      </c>
      <c r="E733" t="s">
        <v>959</v>
      </c>
      <c r="F733" t="s">
        <v>192</v>
      </c>
      <c r="G733" t="s">
        <v>258</v>
      </c>
      <c r="H733">
        <v>11.437860000000001</v>
      </c>
      <c r="I733">
        <v>7.2566499999999996</v>
      </c>
      <c r="J733">
        <v>710</v>
      </c>
      <c r="K733" t="s">
        <v>90</v>
      </c>
      <c r="L733" s="18">
        <v>0.2</v>
      </c>
      <c r="M733" t="s">
        <v>343</v>
      </c>
      <c r="N733" t="s">
        <v>331</v>
      </c>
      <c r="O733">
        <v>1000</v>
      </c>
      <c r="P733" t="s">
        <v>159</v>
      </c>
      <c r="Q733">
        <v>100</v>
      </c>
      <c r="R733">
        <v>1500</v>
      </c>
      <c r="S733" t="s">
        <v>337</v>
      </c>
      <c r="T733">
        <v>500</v>
      </c>
      <c r="W733">
        <v>2015</v>
      </c>
      <c r="X733">
        <v>1</v>
      </c>
      <c r="Y733" s="19"/>
      <c r="Z733" s="24">
        <v>5.5</v>
      </c>
      <c r="AA733" s="32">
        <v>0.98777420974697716</v>
      </c>
      <c r="AB733" s="26">
        <v>4.2463537747470734E-2</v>
      </c>
      <c r="AC733" s="25">
        <v>2.4676799999999997</v>
      </c>
      <c r="AD733" s="27">
        <v>38.400000000000006</v>
      </c>
      <c r="AE733" s="27">
        <v>43.199999999999996</v>
      </c>
      <c r="AF733" s="27">
        <v>18.399999999999999</v>
      </c>
      <c r="AG733" s="25">
        <v>1.8753403725940463</v>
      </c>
      <c r="AH733" s="25">
        <v>0.45674612721304381</v>
      </c>
      <c r="AI733" s="25">
        <v>0.20202958881443434</v>
      </c>
      <c r="AJ733" s="28">
        <v>6.4688294078373537E-2</v>
      </c>
      <c r="AK733" s="25">
        <v>0</v>
      </c>
      <c r="AL733" s="25">
        <f t="shared" si="89"/>
        <v>2.5988043826998979</v>
      </c>
      <c r="AM733" s="29">
        <v>14.023767327174363</v>
      </c>
      <c r="AN733" s="29">
        <v>5.1169392997161003</v>
      </c>
      <c r="AO733" s="30">
        <v>28.690244094157908</v>
      </c>
      <c r="AP733" s="30">
        <v>131.93180723013788</v>
      </c>
      <c r="AQ733" s="31">
        <v>1.6017554535040575</v>
      </c>
      <c r="AR733" s="28">
        <v>1.73373E-2</v>
      </c>
      <c r="AS733" s="28">
        <v>8.9135500000000008</v>
      </c>
      <c r="AT733" t="s">
        <v>159</v>
      </c>
      <c r="AU733">
        <v>5</v>
      </c>
      <c r="AV733" t="s">
        <v>399</v>
      </c>
      <c r="AW733" t="s">
        <v>992</v>
      </c>
      <c r="AX733" t="s">
        <v>1091</v>
      </c>
      <c r="AY733" s="19" t="s">
        <v>390</v>
      </c>
      <c r="AZ733" s="19" t="s">
        <v>390</v>
      </c>
      <c r="BA733" s="22">
        <v>42254</v>
      </c>
      <c r="BB733" t="s">
        <v>401</v>
      </c>
      <c r="BC733" s="15">
        <v>42073</v>
      </c>
      <c r="BD733" t="s">
        <v>161</v>
      </c>
      <c r="BE733">
        <v>29</v>
      </c>
      <c r="BF733">
        <v>28</v>
      </c>
      <c r="BG733">
        <v>6.24</v>
      </c>
      <c r="BH733">
        <v>4.84</v>
      </c>
      <c r="BI733">
        <v>0.96</v>
      </c>
      <c r="BJ733">
        <v>0.499</v>
      </c>
      <c r="BK733">
        <v>1.7000000000000001E-2</v>
      </c>
      <c r="BL733">
        <v>9.8000000000000007</v>
      </c>
      <c r="BM733" s="86">
        <f t="shared" si="86"/>
        <v>96.705426356589143</v>
      </c>
      <c r="BN733">
        <v>0.21299999999999999</v>
      </c>
      <c r="BO733">
        <v>26</v>
      </c>
      <c r="BP733">
        <f t="shared" si="82"/>
        <v>5518.7574606069811</v>
      </c>
      <c r="BQ733">
        <f t="shared" si="83"/>
        <v>3328</v>
      </c>
      <c r="BR733">
        <f t="shared" si="84"/>
        <v>5.5187574606069809</v>
      </c>
      <c r="BS733">
        <f t="shared" si="84"/>
        <v>3.3279999999999998</v>
      </c>
      <c r="BT733">
        <f t="shared" si="85"/>
        <v>8.8467574606069803</v>
      </c>
      <c r="BU733">
        <v>2.1595214356929215</v>
      </c>
      <c r="BV733">
        <v>0.16205670157589636</v>
      </c>
      <c r="BW733">
        <v>1.8042652779125063</v>
      </c>
      <c r="BX733">
        <v>0.48999317937143438</v>
      </c>
      <c r="BY733">
        <v>0.21886317512048711</v>
      </c>
      <c r="BZ733">
        <v>0.13258463075472604</v>
      </c>
      <c r="CA733">
        <v>4.8172809449735823</v>
      </c>
      <c r="CB733">
        <v>142.25837007264585</v>
      </c>
      <c r="CC733">
        <v>62.856554849448763</v>
      </c>
      <c r="CD733">
        <v>15.531100273164705</v>
      </c>
      <c r="CE733">
        <v>3.1053978548015215</v>
      </c>
      <c r="CF733" s="25">
        <v>0.71666666666666667</v>
      </c>
      <c r="CG733" s="25">
        <v>5.9809523809523812E-2</v>
      </c>
      <c r="CH733" s="25">
        <v>3.3839272089585894</v>
      </c>
      <c r="CI733" s="25">
        <v>0.33905184115762199</v>
      </c>
      <c r="CJ733" s="25">
        <v>0.16966042506402762</v>
      </c>
      <c r="CK733" s="25">
        <v>27.671749060529351</v>
      </c>
      <c r="CL733" s="25">
        <v>28.734683977897824</v>
      </c>
      <c r="CM733" s="25">
        <v>1.9408165920847711</v>
      </c>
      <c r="CN733" s="25">
        <v>90.332261980724098</v>
      </c>
      <c r="CO733" s="25">
        <v>17.641630038658707</v>
      </c>
      <c r="CP733" s="25">
        <v>1.1995098039215688</v>
      </c>
      <c r="CQ733" s="25">
        <v>0.18808823529411769</v>
      </c>
      <c r="CR733" s="25">
        <v>0.30070976651476294</v>
      </c>
      <c r="CS733" s="25">
        <v>6.5622310292631686E-2</v>
      </c>
      <c r="CT733" s="25">
        <v>4.8270242420071274E-2</v>
      </c>
      <c r="CU733" s="25">
        <v>20.571312314941448</v>
      </c>
      <c r="CV733" s="25">
        <v>9.636914616970099</v>
      </c>
      <c r="CW733" s="25">
        <v>0.76862003996891615</v>
      </c>
      <c r="CX733" s="25">
        <v>117.51827605686682</v>
      </c>
      <c r="CY733" s="25">
        <v>11.803113163524737</v>
      </c>
    </row>
    <row r="734" spans="1:103">
      <c r="A734" t="s">
        <v>177</v>
      </c>
      <c r="B734" t="s">
        <v>1090</v>
      </c>
      <c r="C734" t="s">
        <v>168</v>
      </c>
      <c r="D734" t="s">
        <v>169</v>
      </c>
      <c r="E734" t="s">
        <v>959</v>
      </c>
      <c r="F734" t="s">
        <v>192</v>
      </c>
      <c r="G734" t="s">
        <v>258</v>
      </c>
      <c r="H734">
        <v>11.437860000000001</v>
      </c>
      <c r="I734">
        <v>7.2566499999999996</v>
      </c>
      <c r="J734">
        <v>710</v>
      </c>
      <c r="K734" t="s">
        <v>90</v>
      </c>
      <c r="L734" s="18">
        <v>0.2</v>
      </c>
      <c r="M734" t="s">
        <v>343</v>
      </c>
      <c r="N734" t="s">
        <v>331</v>
      </c>
      <c r="O734">
        <v>1000</v>
      </c>
      <c r="P734" t="s">
        <v>159</v>
      </c>
      <c r="Q734">
        <v>100</v>
      </c>
      <c r="R734">
        <v>1500</v>
      </c>
      <c r="S734" t="s">
        <v>337</v>
      </c>
      <c r="T734">
        <v>500</v>
      </c>
      <c r="W734">
        <v>2015</v>
      </c>
      <c r="X734">
        <v>1</v>
      </c>
      <c r="Y734" s="19"/>
      <c r="Z734" s="24">
        <v>5.5</v>
      </c>
      <c r="AA734" s="32">
        <v>0.98777420974697716</v>
      </c>
      <c r="AB734" s="26">
        <v>4.2463537747470734E-2</v>
      </c>
      <c r="AC734" s="25">
        <v>2.4676799999999997</v>
      </c>
      <c r="AD734" s="27">
        <v>38.400000000000006</v>
      </c>
      <c r="AE734" s="27">
        <v>43.199999999999996</v>
      </c>
      <c r="AF734" s="27">
        <v>18.399999999999999</v>
      </c>
      <c r="AG734" s="25">
        <v>1.8753403725940463</v>
      </c>
      <c r="AH734" s="25">
        <v>0.45674612721304381</v>
      </c>
      <c r="AI734" s="25">
        <v>0.20202958881443434</v>
      </c>
      <c r="AJ734" s="28">
        <v>6.4688294078373537E-2</v>
      </c>
      <c r="AK734" s="25">
        <v>0</v>
      </c>
      <c r="AL734" s="25">
        <f t="shared" si="89"/>
        <v>2.5988043826998979</v>
      </c>
      <c r="AM734" s="29">
        <v>14.023767327174363</v>
      </c>
      <c r="AN734" s="29">
        <v>5.1169392997161003</v>
      </c>
      <c r="AO734" s="30">
        <v>28.690244094157908</v>
      </c>
      <c r="AP734" s="30">
        <v>131.93180723013788</v>
      </c>
      <c r="AQ734" s="31">
        <v>1.6017554535040575</v>
      </c>
      <c r="AR734" s="28">
        <v>1.73373E-2</v>
      </c>
      <c r="AS734" s="28">
        <v>8.9135500000000008</v>
      </c>
      <c r="AT734" t="s">
        <v>160</v>
      </c>
      <c r="AU734">
        <v>6</v>
      </c>
      <c r="AV734" t="s">
        <v>399</v>
      </c>
      <c r="AW734" t="s">
        <v>992</v>
      </c>
      <c r="AX734" t="s">
        <v>1091</v>
      </c>
      <c r="AY734" s="19" t="s">
        <v>390</v>
      </c>
      <c r="AZ734" s="19" t="s">
        <v>390</v>
      </c>
      <c r="BA734" s="22">
        <v>42254</v>
      </c>
      <c r="BB734" t="s">
        <v>401</v>
      </c>
      <c r="BC734" s="15">
        <v>42073</v>
      </c>
      <c r="BD734" t="s">
        <v>161</v>
      </c>
      <c r="BE734">
        <v>38</v>
      </c>
      <c r="BF734">
        <v>35</v>
      </c>
      <c r="BG734">
        <v>7.16</v>
      </c>
      <c r="BH734">
        <v>5.28</v>
      </c>
      <c r="BI734">
        <v>1.1299999999999999</v>
      </c>
      <c r="BJ734">
        <v>0.51</v>
      </c>
      <c r="BK734">
        <v>7.6999999999999999E-2</v>
      </c>
      <c r="BL734">
        <v>10.1</v>
      </c>
      <c r="BM734" s="86">
        <f t="shared" si="86"/>
        <v>86.882453151618407</v>
      </c>
      <c r="BN734">
        <v>0.17299999999999999</v>
      </c>
      <c r="BO734">
        <v>30</v>
      </c>
      <c r="BP734">
        <f t="shared" si="82"/>
        <v>5390.9369676320275</v>
      </c>
      <c r="BQ734">
        <f t="shared" si="83"/>
        <v>3818.6666666666665</v>
      </c>
      <c r="BR734">
        <f t="shared" si="84"/>
        <v>5.3909369676320278</v>
      </c>
      <c r="BS734">
        <f t="shared" si="84"/>
        <v>3.8186666666666667</v>
      </c>
      <c r="BT734">
        <f t="shared" si="85"/>
        <v>9.2096036342986949</v>
      </c>
      <c r="BU734">
        <v>2.7791970802919712</v>
      </c>
      <c r="BV734">
        <v>0.21457614824350663</v>
      </c>
      <c r="BW734">
        <v>2.1013814435462428</v>
      </c>
      <c r="BX734">
        <v>0.57969226428602838</v>
      </c>
      <c r="BY734">
        <v>0.26323057403157057</v>
      </c>
      <c r="BZ734">
        <v>0.18250393588355773</v>
      </c>
      <c r="CA734">
        <v>6.0403194157266187</v>
      </c>
      <c r="CB734">
        <v>116.85737097750582</v>
      </c>
      <c r="CC734">
        <v>82.011340187027599</v>
      </c>
      <c r="CD734">
        <v>21.2382565998948</v>
      </c>
      <c r="CE734">
        <v>15.526904763364843</v>
      </c>
      <c r="CF734" s="25"/>
      <c r="CG734" s="25"/>
      <c r="CH734" s="25"/>
      <c r="CI734" s="25"/>
      <c r="CJ734" s="25"/>
      <c r="CK734" s="25"/>
      <c r="CL734" s="25"/>
      <c r="CM734" s="25"/>
      <c r="CN734" s="25"/>
      <c r="CO734" s="25"/>
      <c r="CP734" s="25">
        <v>1.2157534246575343</v>
      </c>
      <c r="CQ734" s="25">
        <v>0.18155577299412914</v>
      </c>
      <c r="CR734" s="25">
        <v>0.26134192534630757</v>
      </c>
      <c r="CS734" s="25">
        <v>0.13617044509075293</v>
      </c>
      <c r="CT734" s="25">
        <v>5.1310534169517488E-2</v>
      </c>
      <c r="CU734" s="25">
        <v>15.0159169205049</v>
      </c>
      <c r="CV734" s="25">
        <v>13.821753831577492</v>
      </c>
      <c r="CW734" s="25">
        <v>1.7324178876571645</v>
      </c>
      <c r="CX734" s="25">
        <v>236.07826415495958</v>
      </c>
      <c r="CY734" s="25">
        <v>12.776484562085496</v>
      </c>
    </row>
    <row r="735" spans="1:103">
      <c r="A735" t="s">
        <v>177</v>
      </c>
      <c r="B735" t="s">
        <v>1090</v>
      </c>
      <c r="C735" t="s">
        <v>168</v>
      </c>
      <c r="D735" t="s">
        <v>169</v>
      </c>
      <c r="E735" t="s">
        <v>959</v>
      </c>
      <c r="F735" t="s">
        <v>191</v>
      </c>
      <c r="G735" t="s">
        <v>259</v>
      </c>
      <c r="H735">
        <v>11.43122</v>
      </c>
      <c r="I735">
        <v>7.2496799999999997</v>
      </c>
      <c r="J735">
        <v>702</v>
      </c>
      <c r="K735" t="s">
        <v>91</v>
      </c>
      <c r="L735" s="18">
        <v>1.5</v>
      </c>
      <c r="M735" t="s">
        <v>333</v>
      </c>
      <c r="N735" t="s">
        <v>331</v>
      </c>
      <c r="O735">
        <v>100</v>
      </c>
      <c r="P735" t="s">
        <v>159</v>
      </c>
      <c r="Q735">
        <v>400</v>
      </c>
      <c r="R735">
        <v>4200</v>
      </c>
      <c r="S735" t="s">
        <v>334</v>
      </c>
      <c r="T735">
        <v>2800</v>
      </c>
      <c r="W735">
        <v>2015</v>
      </c>
      <c r="X735">
        <v>1</v>
      </c>
      <c r="Y735" s="19" t="s">
        <v>390</v>
      </c>
      <c r="Z735" s="24">
        <v>6.1</v>
      </c>
      <c r="AA735" s="25">
        <v>0.6733567512682731</v>
      </c>
      <c r="AB735" s="26">
        <v>5.118621443805748E-2</v>
      </c>
      <c r="AC735" s="25">
        <v>2.8772400000000005</v>
      </c>
      <c r="AD735" s="27">
        <v>40</v>
      </c>
      <c r="AE735" s="27">
        <v>44</v>
      </c>
      <c r="AF735" s="27">
        <v>16</v>
      </c>
      <c r="AG735" s="25">
        <v>2.6268093400254053</v>
      </c>
      <c r="AH735" s="25">
        <v>0.49755524637613552</v>
      </c>
      <c r="AI735" s="25">
        <v>0.15435307837920703</v>
      </c>
      <c r="AJ735" s="28">
        <v>6.8887241473511204E-2</v>
      </c>
      <c r="AK735" s="25">
        <v>0</v>
      </c>
      <c r="AL735" s="25">
        <f t="shared" si="52"/>
        <v>3.3476049062542592</v>
      </c>
      <c r="AM735" s="29">
        <v>15.366141748250049</v>
      </c>
      <c r="AN735" s="29">
        <v>1.6290387995133151</v>
      </c>
      <c r="AO735" s="30">
        <v>13.36707814897467</v>
      </c>
      <c r="AP735" s="30">
        <v>121.79723759428245</v>
      </c>
      <c r="AQ735" s="31">
        <v>1.6139503959465962</v>
      </c>
      <c r="AR735" s="28">
        <v>1.49494E-2</v>
      </c>
      <c r="AS735" s="28">
        <v>5.9890400000000001</v>
      </c>
      <c r="AT735" t="s">
        <v>155</v>
      </c>
      <c r="AU735">
        <v>1</v>
      </c>
      <c r="AV735" t="s">
        <v>399</v>
      </c>
      <c r="AW735" t="s">
        <v>992</v>
      </c>
      <c r="AX735" t="s">
        <v>1091</v>
      </c>
      <c r="AY735" s="19" t="s">
        <v>390</v>
      </c>
      <c r="AZ735" s="19" t="s">
        <v>390</v>
      </c>
      <c r="BA735" s="22">
        <v>42254</v>
      </c>
      <c r="BB735" t="s">
        <v>401</v>
      </c>
      <c r="BC735" s="15">
        <v>42073</v>
      </c>
      <c r="BD735" t="s">
        <v>161</v>
      </c>
      <c r="BE735">
        <v>40</v>
      </c>
      <c r="BF735">
        <v>40</v>
      </c>
      <c r="BG735">
        <v>12.18</v>
      </c>
      <c r="BH735">
        <v>5.9</v>
      </c>
      <c r="BI735">
        <v>0.94</v>
      </c>
      <c r="BJ735">
        <v>0.46600000000000003</v>
      </c>
      <c r="BK735">
        <v>9.9000000000000005E-2</v>
      </c>
      <c r="BL735">
        <v>9.9</v>
      </c>
      <c r="BM735" s="86">
        <f t="shared" si="86"/>
        <v>82.477876106194685</v>
      </c>
      <c r="BN735">
        <v>0.16900000000000001</v>
      </c>
      <c r="BO735">
        <v>25</v>
      </c>
      <c r="BP735">
        <f t="shared" si="82"/>
        <v>5731.2959685349051</v>
      </c>
      <c r="BQ735">
        <f t="shared" si="83"/>
        <v>6496</v>
      </c>
      <c r="BR735">
        <f t="shared" si="84"/>
        <v>5.731295968534905</v>
      </c>
      <c r="BS735">
        <f t="shared" si="84"/>
        <v>6.4960000000000004</v>
      </c>
      <c r="BT735">
        <f t="shared" si="85"/>
        <v>12.227295968534905</v>
      </c>
      <c r="BU735">
        <v>1.4608294930875576</v>
      </c>
      <c r="BV735">
        <v>0.20341656958535412</v>
      </c>
      <c r="BW735">
        <v>2.374579711463876</v>
      </c>
      <c r="BX735">
        <v>0.54076271074765869</v>
      </c>
      <c r="BY735">
        <v>0.31517927077487301</v>
      </c>
      <c r="BZ735">
        <v>0.11564361746640919</v>
      </c>
      <c r="CA735">
        <v>4.5507193686568197</v>
      </c>
      <c r="CB735">
        <v>96.977353163098996</v>
      </c>
      <c r="CC735">
        <v>18.428253386376159</v>
      </c>
      <c r="CD735">
        <v>13.042115400170323</v>
      </c>
      <c r="CE735">
        <v>4.6233987292212921</v>
      </c>
      <c r="CF735" s="25">
        <v>0.72114496768236391</v>
      </c>
      <c r="CG735" s="25">
        <v>0.11883656509695291</v>
      </c>
      <c r="CH735" s="25">
        <v>2.4154904086610944</v>
      </c>
      <c r="CI735" s="25">
        <v>0.30971400854083325</v>
      </c>
      <c r="CJ735" s="25">
        <v>0.15186303701469864</v>
      </c>
      <c r="CK735" s="25">
        <v>25.492342161942631</v>
      </c>
      <c r="CL735" s="25">
        <v>25.466700819725265</v>
      </c>
      <c r="CM735" s="25">
        <v>1.973100234027473</v>
      </c>
      <c r="CN735" s="25">
        <v>137.44712191158737</v>
      </c>
      <c r="CO735" s="25">
        <v>11.48885888537858</v>
      </c>
      <c r="CP735" s="25">
        <v>0.96105769230769234</v>
      </c>
      <c r="CQ735" s="25">
        <v>0.20153846153846158</v>
      </c>
      <c r="CR735" s="25">
        <v>0.34216129635372811</v>
      </c>
      <c r="CS735" s="25">
        <v>0.13479299839185802</v>
      </c>
      <c r="CT735" s="25">
        <v>6.5318223934854508E-2</v>
      </c>
      <c r="CU735" s="25">
        <v>7.6779045007020335</v>
      </c>
      <c r="CV735" s="25">
        <v>13.681938402645349</v>
      </c>
      <c r="CW735" s="25">
        <v>1.7148934292560081</v>
      </c>
      <c r="CX735" s="25">
        <v>187.58401764377115</v>
      </c>
      <c r="CY735" s="25">
        <v>9.2343545088433032</v>
      </c>
    </row>
    <row r="736" spans="1:103">
      <c r="A736" t="s">
        <v>177</v>
      </c>
      <c r="B736" t="s">
        <v>1090</v>
      </c>
      <c r="C736" t="s">
        <v>168</v>
      </c>
      <c r="D736" t="s">
        <v>169</v>
      </c>
      <c r="E736" t="s">
        <v>959</v>
      </c>
      <c r="F736" t="s">
        <v>191</v>
      </c>
      <c r="G736" t="s">
        <v>259</v>
      </c>
      <c r="H736">
        <v>11.43122</v>
      </c>
      <c r="I736">
        <v>7.2496799999999997</v>
      </c>
      <c r="J736">
        <v>702</v>
      </c>
      <c r="K736" t="s">
        <v>91</v>
      </c>
      <c r="L736" s="18">
        <v>1.5</v>
      </c>
      <c r="M736" t="s">
        <v>333</v>
      </c>
      <c r="N736" t="s">
        <v>331</v>
      </c>
      <c r="O736">
        <v>100</v>
      </c>
      <c r="P736" t="s">
        <v>159</v>
      </c>
      <c r="Q736">
        <v>400</v>
      </c>
      <c r="R736">
        <v>4200</v>
      </c>
      <c r="S736" t="s">
        <v>334</v>
      </c>
      <c r="T736">
        <v>2800</v>
      </c>
      <c r="W736">
        <v>2015</v>
      </c>
      <c r="X736">
        <v>1</v>
      </c>
      <c r="Y736" s="19"/>
      <c r="Z736" s="24">
        <v>6.1</v>
      </c>
      <c r="AA736" s="25">
        <v>0.6733567512682731</v>
      </c>
      <c r="AB736" s="26">
        <v>5.118621443805748E-2</v>
      </c>
      <c r="AC736" s="25">
        <v>2.8772400000000005</v>
      </c>
      <c r="AD736" s="27">
        <v>40</v>
      </c>
      <c r="AE736" s="27">
        <v>44</v>
      </c>
      <c r="AF736" s="27">
        <v>16</v>
      </c>
      <c r="AG736" s="25">
        <v>2.6268093400254053</v>
      </c>
      <c r="AH736" s="25">
        <v>0.49755524637613552</v>
      </c>
      <c r="AI736" s="25">
        <v>0.15435307837920703</v>
      </c>
      <c r="AJ736" s="28">
        <v>6.8887241473511204E-2</v>
      </c>
      <c r="AK736" s="25">
        <v>0</v>
      </c>
      <c r="AL736" s="25">
        <f t="shared" ref="AL736:AL740" si="90">SUM(AG736:AK736)</f>
        <v>3.3476049062542592</v>
      </c>
      <c r="AM736" s="29">
        <v>15.366141748250049</v>
      </c>
      <c r="AN736" s="29">
        <v>1.6290387995133151</v>
      </c>
      <c r="AO736" s="30">
        <v>13.36707814897467</v>
      </c>
      <c r="AP736" s="30">
        <v>121.79723759428245</v>
      </c>
      <c r="AQ736" s="31">
        <v>1.6139503959465962</v>
      </c>
      <c r="AR736" s="28">
        <v>1.49494E-2</v>
      </c>
      <c r="AS736" s="28">
        <v>5.9890400000000001</v>
      </c>
      <c r="AT736" t="s">
        <v>156</v>
      </c>
      <c r="AU736">
        <v>2</v>
      </c>
      <c r="AV736" t="s">
        <v>399</v>
      </c>
      <c r="AW736" t="s">
        <v>992</v>
      </c>
      <c r="AX736" t="s">
        <v>1091</v>
      </c>
      <c r="AY736" s="19" t="s">
        <v>390</v>
      </c>
      <c r="AZ736" s="19" t="s">
        <v>390</v>
      </c>
      <c r="BA736" s="22">
        <v>42254</v>
      </c>
      <c r="BB736" t="s">
        <v>401</v>
      </c>
      <c r="BC736" s="15">
        <v>42073</v>
      </c>
      <c r="BD736" t="s">
        <v>161</v>
      </c>
      <c r="BE736">
        <v>31</v>
      </c>
      <c r="BF736">
        <v>32</v>
      </c>
      <c r="BG736">
        <v>9.7799999999999994</v>
      </c>
      <c r="BH736">
        <v>4.22</v>
      </c>
      <c r="BI736">
        <v>0.54</v>
      </c>
      <c r="BJ736">
        <v>0.309</v>
      </c>
      <c r="BK736">
        <v>4.2000000000000003E-2</v>
      </c>
      <c r="BL736">
        <v>9.6999999999999993</v>
      </c>
      <c r="BM736" s="86">
        <f t="shared" si="86"/>
        <v>88.034188034188048</v>
      </c>
      <c r="BN736">
        <v>0.41099999999999998</v>
      </c>
      <c r="BO736">
        <v>12</v>
      </c>
      <c r="BP736">
        <f t="shared" si="82"/>
        <v>4385.207306854365</v>
      </c>
      <c r="BQ736">
        <f t="shared" si="83"/>
        <v>5216</v>
      </c>
      <c r="BR736">
        <f t="shared" si="84"/>
        <v>4.3852073068543653</v>
      </c>
      <c r="BS736">
        <f t="shared" si="84"/>
        <v>5.2160000000000002</v>
      </c>
      <c r="BT736">
        <f t="shared" si="85"/>
        <v>9.6012073068543664</v>
      </c>
      <c r="BU736">
        <v>1.5146198830409359</v>
      </c>
      <c r="BV736">
        <v>0.25988753133417752</v>
      </c>
      <c r="BW736">
        <v>2.1924657139201291</v>
      </c>
      <c r="BX736">
        <v>0.49596542432635415</v>
      </c>
      <c r="BY736">
        <v>0.22730839675211892</v>
      </c>
      <c r="BZ736">
        <v>0.1169239906850387</v>
      </c>
      <c r="CA736">
        <v>4.4054758658110842</v>
      </c>
      <c r="CB736">
        <v>84.954839654515268</v>
      </c>
      <c r="CC736">
        <v>14.814752265071959</v>
      </c>
      <c r="CD736">
        <v>11.127432796079018</v>
      </c>
      <c r="CE736">
        <v>5.0695550449952727</v>
      </c>
      <c r="CF736" s="25">
        <v>0.51668302257114818</v>
      </c>
      <c r="CG736" s="25">
        <v>0.12051030421982337</v>
      </c>
      <c r="CH736" s="25">
        <v>2.2007133741929574</v>
      </c>
      <c r="CI736" s="25">
        <v>0.36470038565039192</v>
      </c>
      <c r="CJ736" s="25">
        <v>0.19442564070745755</v>
      </c>
      <c r="CK736" s="25">
        <v>23.88481460330561</v>
      </c>
      <c r="CL736" s="25">
        <v>86.601756151670088</v>
      </c>
      <c r="CM736" s="25">
        <v>1.0292822549332106</v>
      </c>
      <c r="CN736" s="25">
        <v>184.49738380149168</v>
      </c>
      <c r="CO736" s="25">
        <v>7.6301896575601944</v>
      </c>
      <c r="CP736" s="25"/>
      <c r="CQ736" s="25"/>
      <c r="CR736" s="25"/>
      <c r="CS736" s="25"/>
      <c r="CT736" s="25"/>
      <c r="CU736" s="25"/>
      <c r="CV736" s="25"/>
      <c r="CW736" s="25"/>
      <c r="CX736" s="25"/>
      <c r="CY736" s="25"/>
    </row>
    <row r="737" spans="1:103">
      <c r="A737" t="s">
        <v>177</v>
      </c>
      <c r="B737" t="s">
        <v>1090</v>
      </c>
      <c r="C737" t="s">
        <v>168</v>
      </c>
      <c r="D737" t="s">
        <v>169</v>
      </c>
      <c r="E737" t="s">
        <v>959</v>
      </c>
      <c r="F737" t="s">
        <v>191</v>
      </c>
      <c r="G737" t="s">
        <v>259</v>
      </c>
      <c r="H737">
        <v>11.43122</v>
      </c>
      <c r="I737">
        <v>7.2496799999999997</v>
      </c>
      <c r="J737">
        <v>702</v>
      </c>
      <c r="K737" t="s">
        <v>91</v>
      </c>
      <c r="L737" s="18">
        <v>1.5</v>
      </c>
      <c r="M737" t="s">
        <v>333</v>
      </c>
      <c r="N737" t="s">
        <v>331</v>
      </c>
      <c r="O737">
        <v>100</v>
      </c>
      <c r="P737" t="s">
        <v>159</v>
      </c>
      <c r="Q737">
        <v>400</v>
      </c>
      <c r="R737">
        <v>4200</v>
      </c>
      <c r="S737" t="s">
        <v>334</v>
      </c>
      <c r="T737">
        <v>2800</v>
      </c>
      <c r="W737">
        <v>2015</v>
      </c>
      <c r="X737">
        <v>1</v>
      </c>
      <c r="Y737" s="19"/>
      <c r="Z737" s="24">
        <v>6.1</v>
      </c>
      <c r="AA737" s="25">
        <v>0.6733567512682731</v>
      </c>
      <c r="AB737" s="26">
        <v>5.118621443805748E-2</v>
      </c>
      <c r="AC737" s="25">
        <v>2.8772400000000005</v>
      </c>
      <c r="AD737" s="27">
        <v>40</v>
      </c>
      <c r="AE737" s="27">
        <v>44</v>
      </c>
      <c r="AF737" s="27">
        <v>16</v>
      </c>
      <c r="AG737" s="25">
        <v>2.6268093400254053</v>
      </c>
      <c r="AH737" s="25">
        <v>0.49755524637613552</v>
      </c>
      <c r="AI737" s="25">
        <v>0.15435307837920703</v>
      </c>
      <c r="AJ737" s="28">
        <v>6.8887241473511204E-2</v>
      </c>
      <c r="AK737" s="25">
        <v>0</v>
      </c>
      <c r="AL737" s="25">
        <f t="shared" si="90"/>
        <v>3.3476049062542592</v>
      </c>
      <c r="AM737" s="29">
        <v>15.366141748250049</v>
      </c>
      <c r="AN737" s="29">
        <v>1.6290387995133151</v>
      </c>
      <c r="AO737" s="30">
        <v>13.36707814897467</v>
      </c>
      <c r="AP737" s="30">
        <v>121.79723759428245</v>
      </c>
      <c r="AQ737" s="31">
        <v>1.6139503959465962</v>
      </c>
      <c r="AR737" s="28">
        <v>1.49494E-2</v>
      </c>
      <c r="AS737" s="28">
        <v>5.9890400000000001</v>
      </c>
      <c r="AT737" t="s">
        <v>157</v>
      </c>
      <c r="AU737">
        <v>3</v>
      </c>
      <c r="AV737" t="s">
        <v>399</v>
      </c>
      <c r="AW737" t="s">
        <v>992</v>
      </c>
      <c r="AX737" t="s">
        <v>1091</v>
      </c>
      <c r="AY737" s="19" t="s">
        <v>390</v>
      </c>
      <c r="AZ737" s="19" t="s">
        <v>390</v>
      </c>
      <c r="BA737" s="22">
        <v>42254</v>
      </c>
      <c r="BB737" t="s">
        <v>401</v>
      </c>
      <c r="BC737" s="15">
        <v>42073</v>
      </c>
      <c r="BD737" t="s">
        <v>161</v>
      </c>
      <c r="BE737">
        <v>32</v>
      </c>
      <c r="BF737">
        <v>32</v>
      </c>
      <c r="BG737">
        <v>12.46</v>
      </c>
      <c r="BH737">
        <v>6.94</v>
      </c>
      <c r="BI737">
        <v>0.94</v>
      </c>
      <c r="BJ737">
        <v>0.48699999999999999</v>
      </c>
      <c r="BK737">
        <v>9.8000000000000004E-2</v>
      </c>
      <c r="BL737">
        <v>9</v>
      </c>
      <c r="BM737" s="86">
        <f t="shared" si="86"/>
        <v>83.247863247863251</v>
      </c>
      <c r="BN737">
        <v>0.23100000000000001</v>
      </c>
      <c r="BO737">
        <v>27</v>
      </c>
      <c r="BP737">
        <f t="shared" si="82"/>
        <v>6872.4647785039942</v>
      </c>
      <c r="BQ737">
        <f t="shared" si="83"/>
        <v>6645.3333333333339</v>
      </c>
      <c r="BR737">
        <f t="shared" si="84"/>
        <v>6.8724647785039945</v>
      </c>
      <c r="BS737">
        <f t="shared" si="84"/>
        <v>6.6453333333333342</v>
      </c>
      <c r="BT737">
        <f t="shared" si="85"/>
        <v>13.51779811183733</v>
      </c>
      <c r="BU737" s="16">
        <v>2.8326752221125373</v>
      </c>
      <c r="BV737" s="16">
        <v>0.34156212048631618</v>
      </c>
      <c r="BW737" s="16">
        <v>2.5735553137615184</v>
      </c>
      <c r="BX737" s="16">
        <v>0.430095661937061</v>
      </c>
      <c r="BY737" s="16">
        <v>0.22243585324922271</v>
      </c>
      <c r="BZ737" s="16">
        <v>0.18616686263462162</v>
      </c>
      <c r="CA737" s="16">
        <v>8.949672706641211</v>
      </c>
      <c r="CB737" s="16">
        <v>117.20515533757644</v>
      </c>
      <c r="CC737" s="16">
        <v>22.064643189568709</v>
      </c>
      <c r="CD737" s="16">
        <v>21.04836415394907</v>
      </c>
      <c r="CE737" s="16">
        <v>6.4356910168811607</v>
      </c>
      <c r="CF737" s="25">
        <v>0.6746810598626104</v>
      </c>
      <c r="CG737" s="25">
        <v>3.3557409224730127E-2</v>
      </c>
      <c r="CH737" s="25">
        <v>2.1963855209497067</v>
      </c>
      <c r="CI737" s="25">
        <v>0.31123669294860529</v>
      </c>
      <c r="CJ737" s="25">
        <v>0.16058020496317954</v>
      </c>
      <c r="CK737" s="25">
        <v>22.944515285655839</v>
      </c>
      <c r="CL737" s="25">
        <v>94.127824206226549</v>
      </c>
      <c r="CM737" s="25">
        <v>1.982800825148552</v>
      </c>
      <c r="CN737" s="25">
        <v>138.1228698069246</v>
      </c>
      <c r="CO737" s="25">
        <v>15.442944467703546</v>
      </c>
      <c r="CP737" s="25">
        <v>1.3121974830590513</v>
      </c>
      <c r="CQ737" s="25">
        <v>0.15740561471442399</v>
      </c>
      <c r="CR737" s="25">
        <v>0.31545361047207249</v>
      </c>
      <c r="CS737" s="25">
        <v>6.7143893215055817E-2</v>
      </c>
      <c r="CT737" s="25">
        <v>5.7348426205805415E-2</v>
      </c>
      <c r="CU737" s="25">
        <v>8.674077671832876</v>
      </c>
      <c r="CV737" s="25">
        <v>18.160789647404556</v>
      </c>
      <c r="CW737" s="25">
        <v>1.7563486724891331</v>
      </c>
      <c r="CX737" s="25">
        <v>262.74082850967687</v>
      </c>
      <c r="CY737" s="25">
        <v>12.95297275534568</v>
      </c>
    </row>
    <row r="738" spans="1:103">
      <c r="A738" t="s">
        <v>177</v>
      </c>
      <c r="B738" t="s">
        <v>1090</v>
      </c>
      <c r="C738" t="s">
        <v>168</v>
      </c>
      <c r="D738" t="s">
        <v>169</v>
      </c>
      <c r="E738" t="s">
        <v>959</v>
      </c>
      <c r="F738" t="s">
        <v>191</v>
      </c>
      <c r="G738" t="s">
        <v>259</v>
      </c>
      <c r="H738">
        <v>11.43122</v>
      </c>
      <c r="I738">
        <v>7.2496799999999997</v>
      </c>
      <c r="J738">
        <v>702</v>
      </c>
      <c r="K738" t="s">
        <v>91</v>
      </c>
      <c r="L738" s="18">
        <v>1.5</v>
      </c>
      <c r="M738" t="s">
        <v>333</v>
      </c>
      <c r="N738" t="s">
        <v>331</v>
      </c>
      <c r="O738">
        <v>100</v>
      </c>
      <c r="P738" t="s">
        <v>159</v>
      </c>
      <c r="Q738">
        <v>400</v>
      </c>
      <c r="R738">
        <v>4200</v>
      </c>
      <c r="S738" t="s">
        <v>334</v>
      </c>
      <c r="T738">
        <v>2800</v>
      </c>
      <c r="W738">
        <v>2015</v>
      </c>
      <c r="X738">
        <v>1</v>
      </c>
      <c r="Y738" s="19"/>
      <c r="Z738" s="24">
        <v>6.1</v>
      </c>
      <c r="AA738" s="25">
        <v>0.6733567512682731</v>
      </c>
      <c r="AB738" s="26">
        <v>5.118621443805748E-2</v>
      </c>
      <c r="AC738" s="25">
        <v>2.8772400000000005</v>
      </c>
      <c r="AD738" s="27">
        <v>40</v>
      </c>
      <c r="AE738" s="27">
        <v>44</v>
      </c>
      <c r="AF738" s="27">
        <v>16</v>
      </c>
      <c r="AG738" s="25">
        <v>2.6268093400254053</v>
      </c>
      <c r="AH738" s="25">
        <v>0.49755524637613552</v>
      </c>
      <c r="AI738" s="25">
        <v>0.15435307837920703</v>
      </c>
      <c r="AJ738" s="28">
        <v>6.8887241473511204E-2</v>
      </c>
      <c r="AK738" s="25">
        <v>0</v>
      </c>
      <c r="AL738" s="25">
        <f t="shared" si="90"/>
        <v>3.3476049062542592</v>
      </c>
      <c r="AM738" s="29">
        <v>15.366141748250049</v>
      </c>
      <c r="AN738" s="29">
        <v>1.6290387995133151</v>
      </c>
      <c r="AO738" s="30">
        <v>13.36707814897467</v>
      </c>
      <c r="AP738" s="30">
        <v>121.79723759428245</v>
      </c>
      <c r="AQ738" s="31">
        <v>1.6139503959465962</v>
      </c>
      <c r="AR738" s="28">
        <v>1.49494E-2</v>
      </c>
      <c r="AS738" s="28">
        <v>5.9890400000000001</v>
      </c>
      <c r="AT738" t="s">
        <v>158</v>
      </c>
      <c r="AU738">
        <v>4</v>
      </c>
      <c r="AV738" t="s">
        <v>399</v>
      </c>
      <c r="AW738" t="s">
        <v>992</v>
      </c>
      <c r="AX738" t="s">
        <v>1091</v>
      </c>
      <c r="AY738" s="19" t="s">
        <v>390</v>
      </c>
      <c r="AZ738" s="19" t="s">
        <v>390</v>
      </c>
      <c r="BA738" s="22">
        <v>42254</v>
      </c>
      <c r="BB738" t="s">
        <v>401</v>
      </c>
      <c r="BC738" s="15">
        <v>42073</v>
      </c>
      <c r="BD738" t="s">
        <v>161</v>
      </c>
      <c r="BE738">
        <v>44</v>
      </c>
      <c r="BF738">
        <v>24</v>
      </c>
      <c r="BG738">
        <v>8.8000000000000007</v>
      </c>
      <c r="BH738">
        <v>6.78</v>
      </c>
      <c r="BI738">
        <v>1.02</v>
      </c>
      <c r="BJ738">
        <v>0.66800000000000004</v>
      </c>
      <c r="BK738">
        <v>0.124</v>
      </c>
      <c r="BL738">
        <v>9.1999999999999993</v>
      </c>
      <c r="BM738" s="86">
        <f t="shared" si="86"/>
        <v>84.343434343434339</v>
      </c>
      <c r="BN738">
        <v>0.28999999999999998</v>
      </c>
      <c r="BO738">
        <v>25</v>
      </c>
      <c r="BP738">
        <f t="shared" si="82"/>
        <v>6787.4303822539114</v>
      </c>
      <c r="BQ738">
        <f t="shared" si="83"/>
        <v>4693.333333333333</v>
      </c>
      <c r="BR738">
        <f t="shared" si="84"/>
        <v>6.7874303822539117</v>
      </c>
      <c r="BS738">
        <f t="shared" si="84"/>
        <v>4.6933333333333334</v>
      </c>
      <c r="BT738">
        <f t="shared" si="85"/>
        <v>11.480763715587244</v>
      </c>
      <c r="BU738">
        <v>1.9789422135161605</v>
      </c>
      <c r="BV738">
        <v>0.28386793056722259</v>
      </c>
      <c r="BW738">
        <v>2.2947094145188025</v>
      </c>
      <c r="BX738">
        <v>0.45423423929454287</v>
      </c>
      <c r="BY738">
        <v>0.20874521327254109</v>
      </c>
      <c r="BZ738">
        <v>0.12664210228108</v>
      </c>
      <c r="CA738">
        <v>5.6034038453639976</v>
      </c>
      <c r="CB738">
        <v>92.357918983526972</v>
      </c>
      <c r="CC738">
        <v>19.999156178826457</v>
      </c>
      <c r="CD738">
        <v>15.069476167694305</v>
      </c>
      <c r="CE738">
        <v>4.3065251277764327</v>
      </c>
      <c r="CF738" s="25">
        <v>0.64327202323330113</v>
      </c>
      <c r="CG738" s="25">
        <v>0.142594385285576</v>
      </c>
      <c r="CH738" s="25">
        <v>1.5828177414495359</v>
      </c>
      <c r="CI738" s="25">
        <v>0.22296257871519692</v>
      </c>
      <c r="CJ738" s="25">
        <v>0.11240720804885318</v>
      </c>
      <c r="CK738" s="25">
        <v>25.542327146573889</v>
      </c>
      <c r="CL738" s="25">
        <v>36.791736739101061</v>
      </c>
      <c r="CM738" s="25">
        <v>1.0242367536835382</v>
      </c>
      <c r="CN738" s="25">
        <v>183.5929848612883</v>
      </c>
      <c r="CO738" s="25">
        <v>3.6417261650535027</v>
      </c>
      <c r="CP738" s="25">
        <v>1.1042240587695134</v>
      </c>
      <c r="CQ738" s="25">
        <v>0.22956841138659323</v>
      </c>
      <c r="CR738" s="25">
        <v>0.27653167693769282</v>
      </c>
      <c r="CS738" s="25">
        <v>0.13610421432952199</v>
      </c>
      <c r="CT738" s="25">
        <v>4.8692841818690581E-2</v>
      </c>
      <c r="CU738" s="25">
        <v>8.5517293000025472</v>
      </c>
      <c r="CV738" s="25">
        <v>17.904630649459648</v>
      </c>
      <c r="CW738" s="25">
        <v>2.6879982074929178</v>
      </c>
      <c r="CX738" s="25">
        <v>312.3342756052125</v>
      </c>
      <c r="CY738" s="25">
        <v>11.044159066496766</v>
      </c>
    </row>
    <row r="739" spans="1:103">
      <c r="A739" t="s">
        <v>177</v>
      </c>
      <c r="B739" t="s">
        <v>1090</v>
      </c>
      <c r="C739" t="s">
        <v>168</v>
      </c>
      <c r="D739" t="s">
        <v>169</v>
      </c>
      <c r="E739" t="s">
        <v>959</v>
      </c>
      <c r="F739" t="s">
        <v>191</v>
      </c>
      <c r="G739" t="s">
        <v>259</v>
      </c>
      <c r="H739">
        <v>11.43122</v>
      </c>
      <c r="I739">
        <v>7.2496799999999997</v>
      </c>
      <c r="J739">
        <v>702</v>
      </c>
      <c r="K739" t="s">
        <v>91</v>
      </c>
      <c r="L739" s="18">
        <v>1.5</v>
      </c>
      <c r="M739" t="s">
        <v>333</v>
      </c>
      <c r="N739" t="s">
        <v>331</v>
      </c>
      <c r="O739">
        <v>100</v>
      </c>
      <c r="P739" t="s">
        <v>159</v>
      </c>
      <c r="Q739">
        <v>400</v>
      </c>
      <c r="R739">
        <v>4200</v>
      </c>
      <c r="S739" t="s">
        <v>334</v>
      </c>
      <c r="T739">
        <v>2800</v>
      </c>
      <c r="W739">
        <v>2015</v>
      </c>
      <c r="X739">
        <v>1</v>
      </c>
      <c r="Y739" s="19"/>
      <c r="Z739" s="24">
        <v>6.1</v>
      </c>
      <c r="AA739" s="25">
        <v>0.6733567512682731</v>
      </c>
      <c r="AB739" s="26">
        <v>5.118621443805748E-2</v>
      </c>
      <c r="AC739" s="25">
        <v>2.8772400000000005</v>
      </c>
      <c r="AD739" s="27">
        <v>40</v>
      </c>
      <c r="AE739" s="27">
        <v>44</v>
      </c>
      <c r="AF739" s="27">
        <v>16</v>
      </c>
      <c r="AG739" s="25">
        <v>2.6268093400254053</v>
      </c>
      <c r="AH739" s="25">
        <v>0.49755524637613552</v>
      </c>
      <c r="AI739" s="25">
        <v>0.15435307837920703</v>
      </c>
      <c r="AJ739" s="28">
        <v>6.8887241473511204E-2</v>
      </c>
      <c r="AK739" s="25">
        <v>0</v>
      </c>
      <c r="AL739" s="25">
        <f t="shared" si="90"/>
        <v>3.3476049062542592</v>
      </c>
      <c r="AM739" s="29">
        <v>15.366141748250049</v>
      </c>
      <c r="AN739" s="29">
        <v>1.6290387995133151</v>
      </c>
      <c r="AO739" s="30">
        <v>13.36707814897467</v>
      </c>
      <c r="AP739" s="30">
        <v>121.79723759428245</v>
      </c>
      <c r="AQ739" s="31">
        <v>1.6139503959465962</v>
      </c>
      <c r="AR739" s="28">
        <v>1.49494E-2</v>
      </c>
      <c r="AS739" s="28">
        <v>5.9890400000000001</v>
      </c>
      <c r="AT739" t="s">
        <v>159</v>
      </c>
      <c r="AU739">
        <v>5</v>
      </c>
      <c r="AV739" t="s">
        <v>399</v>
      </c>
      <c r="AW739" t="s">
        <v>992</v>
      </c>
      <c r="AX739" t="s">
        <v>1091</v>
      </c>
      <c r="AY739" s="19" t="s">
        <v>390</v>
      </c>
      <c r="AZ739" s="19" t="s">
        <v>390</v>
      </c>
      <c r="BA739" s="22">
        <v>42254</v>
      </c>
      <c r="BB739" t="s">
        <v>401</v>
      </c>
      <c r="BC739" s="15">
        <v>42073</v>
      </c>
      <c r="BD739" t="s">
        <v>161</v>
      </c>
      <c r="BE739">
        <v>33</v>
      </c>
      <c r="BF739">
        <v>33</v>
      </c>
      <c r="BG739">
        <v>9.86</v>
      </c>
      <c r="BH739">
        <v>6.1</v>
      </c>
      <c r="BI739">
        <v>0.96</v>
      </c>
      <c r="BJ739">
        <v>0.53</v>
      </c>
      <c r="BK739">
        <v>0.106</v>
      </c>
      <c r="BL739">
        <v>10.5</v>
      </c>
      <c r="BM739" s="86">
        <f t="shared" si="86"/>
        <v>83.333333333333343</v>
      </c>
      <c r="BN739">
        <v>0.41099999999999998</v>
      </c>
      <c r="BO739">
        <v>24</v>
      </c>
      <c r="BP739">
        <f t="shared" si="82"/>
        <v>5947.167755991286</v>
      </c>
      <c r="BQ739">
        <f t="shared" si="83"/>
        <v>5258.6666666666661</v>
      </c>
      <c r="BR739">
        <f t="shared" si="84"/>
        <v>5.9471677559912859</v>
      </c>
      <c r="BS739">
        <f t="shared" si="84"/>
        <v>5.2586666666666657</v>
      </c>
      <c r="BT739">
        <f t="shared" si="85"/>
        <v>11.205834422657951</v>
      </c>
      <c r="BU739">
        <v>1.8296224588576957</v>
      </c>
      <c r="BV739">
        <v>0.27010760134848294</v>
      </c>
      <c r="BW739">
        <v>2.482070039767911</v>
      </c>
      <c r="BX739">
        <v>0.43641590924614782</v>
      </c>
      <c r="BY739">
        <v>0.19888294266556333</v>
      </c>
      <c r="BZ739">
        <v>0.10772151837429242</v>
      </c>
      <c r="CA739">
        <v>4.6918372702949727</v>
      </c>
      <c r="CB739">
        <v>101.82365309553919</v>
      </c>
      <c r="CC739">
        <v>18.267291336783352</v>
      </c>
      <c r="CD739">
        <v>12.728069409203306</v>
      </c>
      <c r="CE739">
        <v>2.482257474146615</v>
      </c>
      <c r="CF739" s="25"/>
      <c r="CG739" s="25"/>
      <c r="CH739" s="25"/>
      <c r="CI739" s="25"/>
      <c r="CJ739" s="25"/>
      <c r="CK739" s="25"/>
      <c r="CL739" s="25"/>
      <c r="CM739" s="25"/>
      <c r="CN739" s="25"/>
      <c r="CO739" s="25"/>
      <c r="CP739" s="25">
        <v>1.212881022615536</v>
      </c>
      <c r="CQ739" s="25">
        <v>0.25014749262536873</v>
      </c>
      <c r="CR739" s="25">
        <v>0.26148273685471279</v>
      </c>
      <c r="CS739" s="25">
        <v>6.5307423966851297E-2</v>
      </c>
      <c r="CT739" s="25">
        <v>6.1053302247300309E-2</v>
      </c>
      <c r="CU739" s="25">
        <v>7.6484307790102797</v>
      </c>
      <c r="CV739" s="25">
        <v>25.721100502585536</v>
      </c>
      <c r="CW739" s="25">
        <v>2.6518830684287136</v>
      </c>
      <c r="CX739" s="25">
        <v>179.15639164611483</v>
      </c>
      <c r="CY739" s="25">
        <v>13.452422390846206</v>
      </c>
    </row>
    <row r="740" spans="1:103">
      <c r="A740" t="s">
        <v>177</v>
      </c>
      <c r="B740" t="s">
        <v>1090</v>
      </c>
      <c r="C740" t="s">
        <v>168</v>
      </c>
      <c r="D740" t="s">
        <v>169</v>
      </c>
      <c r="E740" t="s">
        <v>959</v>
      </c>
      <c r="F740" t="s">
        <v>191</v>
      </c>
      <c r="G740" t="s">
        <v>259</v>
      </c>
      <c r="H740">
        <v>11.43122</v>
      </c>
      <c r="I740">
        <v>7.2496799999999997</v>
      </c>
      <c r="J740">
        <v>702</v>
      </c>
      <c r="K740" t="s">
        <v>91</v>
      </c>
      <c r="L740" s="18">
        <v>1.5</v>
      </c>
      <c r="M740" t="s">
        <v>333</v>
      </c>
      <c r="N740" t="s">
        <v>331</v>
      </c>
      <c r="O740">
        <v>100</v>
      </c>
      <c r="P740" t="s">
        <v>159</v>
      </c>
      <c r="Q740">
        <v>400</v>
      </c>
      <c r="R740">
        <v>4200</v>
      </c>
      <c r="S740" t="s">
        <v>334</v>
      </c>
      <c r="T740">
        <v>2800</v>
      </c>
      <c r="W740">
        <v>2015</v>
      </c>
      <c r="X740">
        <v>1</v>
      </c>
      <c r="Y740" s="19"/>
      <c r="Z740" s="24">
        <v>6.1</v>
      </c>
      <c r="AA740" s="25">
        <v>0.6733567512682731</v>
      </c>
      <c r="AB740" s="26">
        <v>5.118621443805748E-2</v>
      </c>
      <c r="AC740" s="25">
        <v>2.8772400000000005</v>
      </c>
      <c r="AD740" s="27">
        <v>40</v>
      </c>
      <c r="AE740" s="27">
        <v>44</v>
      </c>
      <c r="AF740" s="27">
        <v>16</v>
      </c>
      <c r="AG740" s="25">
        <v>2.6268093400254053</v>
      </c>
      <c r="AH740" s="25">
        <v>0.49755524637613552</v>
      </c>
      <c r="AI740" s="25">
        <v>0.15435307837920703</v>
      </c>
      <c r="AJ740" s="28">
        <v>6.8887241473511204E-2</v>
      </c>
      <c r="AK740" s="25">
        <v>0</v>
      </c>
      <c r="AL740" s="25">
        <f t="shared" si="90"/>
        <v>3.3476049062542592</v>
      </c>
      <c r="AM740" s="29">
        <v>15.366141748250049</v>
      </c>
      <c r="AN740" s="29">
        <v>1.6290387995133151</v>
      </c>
      <c r="AO740" s="30">
        <v>13.36707814897467</v>
      </c>
      <c r="AP740" s="30">
        <v>121.79723759428245</v>
      </c>
      <c r="AQ740" s="31">
        <v>1.6139503959465962</v>
      </c>
      <c r="AR740" s="28">
        <v>1.49494E-2</v>
      </c>
      <c r="AS740" s="28">
        <v>5.9890400000000001</v>
      </c>
      <c r="AT740" t="s">
        <v>160</v>
      </c>
      <c r="AU740">
        <v>6</v>
      </c>
      <c r="AV740" t="s">
        <v>399</v>
      </c>
      <c r="AW740" t="s">
        <v>992</v>
      </c>
      <c r="AX740" t="s">
        <v>1091</v>
      </c>
      <c r="AY740" s="19" t="s">
        <v>390</v>
      </c>
      <c r="AZ740" s="19" t="s">
        <v>390</v>
      </c>
      <c r="BA740" s="22">
        <v>42254</v>
      </c>
      <c r="BB740" t="s">
        <v>401</v>
      </c>
      <c r="BC740" s="15">
        <v>42073</v>
      </c>
      <c r="BD740" t="s">
        <v>161</v>
      </c>
      <c r="BE740">
        <v>36</v>
      </c>
      <c r="BF740">
        <v>35</v>
      </c>
      <c r="BG740">
        <v>11.02</v>
      </c>
      <c r="BH740">
        <v>7.84</v>
      </c>
      <c r="BI740">
        <v>1.28</v>
      </c>
      <c r="BJ740">
        <v>0.63500000000000001</v>
      </c>
      <c r="BK740">
        <v>0.14699999999999999</v>
      </c>
      <c r="BL740">
        <v>10.9</v>
      </c>
      <c r="BM740" s="86">
        <f t="shared" si="86"/>
        <v>81.202046035805623</v>
      </c>
      <c r="BN740">
        <v>0.27500000000000002</v>
      </c>
      <c r="BO740">
        <v>26</v>
      </c>
      <c r="BP740">
        <f t="shared" si="82"/>
        <v>7414.7976530765736</v>
      </c>
      <c r="BQ740">
        <f t="shared" si="83"/>
        <v>5877.3333333333321</v>
      </c>
      <c r="BR740">
        <f t="shared" si="84"/>
        <v>7.4147976530765733</v>
      </c>
      <c r="BS740">
        <f t="shared" si="84"/>
        <v>5.8773333333333317</v>
      </c>
      <c r="BT740">
        <f t="shared" si="85"/>
        <v>13.292130986409905</v>
      </c>
      <c r="BU740">
        <v>1.8536139066788659</v>
      </c>
      <c r="BV740">
        <v>0.22774907741955727</v>
      </c>
      <c r="BW740">
        <v>2.5035656114114682</v>
      </c>
      <c r="BX740">
        <v>0.48095860600799423</v>
      </c>
      <c r="BY740">
        <v>0.18245100424585359</v>
      </c>
      <c r="BZ740">
        <v>0.12415835158088837</v>
      </c>
      <c r="CA740">
        <v>4.7683439040149231</v>
      </c>
      <c r="CB740">
        <v>92.745031592387903</v>
      </c>
      <c r="CC740">
        <v>19.732744079753981</v>
      </c>
      <c r="CD740">
        <v>13.420597392904115</v>
      </c>
      <c r="CE740">
        <v>8.6219815852952486</v>
      </c>
      <c r="CF740" s="25">
        <v>0.54838709677419362</v>
      </c>
      <c r="CG740" s="25">
        <v>4.5887096774193559E-2</v>
      </c>
      <c r="CH740" s="25">
        <v>1.676453179087313</v>
      </c>
      <c r="CI740" s="25">
        <v>0.27385709550689408</v>
      </c>
      <c r="CJ740" s="25">
        <v>0.13711364618547778</v>
      </c>
      <c r="CK740" s="25">
        <v>22.754336465638211</v>
      </c>
      <c r="CL740" s="25">
        <v>55.386214987209001</v>
      </c>
      <c r="CM740" s="25">
        <v>1.018743528773485</v>
      </c>
      <c r="CN740" s="25">
        <v>228.41236284016358</v>
      </c>
      <c r="CO740" s="25">
        <v>11.449647762902885</v>
      </c>
      <c r="CP740" s="25">
        <v>1.2252085264133459</v>
      </c>
      <c r="CQ740" s="25">
        <v>0.20922150139017609</v>
      </c>
      <c r="CR740" s="25">
        <v>0.31161036473045367</v>
      </c>
      <c r="CS740" s="25">
        <v>6.6325863326958154E-2</v>
      </c>
      <c r="CT740" s="25">
        <v>5.5325114073414616E-2</v>
      </c>
      <c r="CU740" s="25">
        <v>8.5683993376243848</v>
      </c>
      <c r="CV740" s="25">
        <v>9.7402343643255289</v>
      </c>
      <c r="CW740" s="25">
        <v>0.77686060569957704</v>
      </c>
      <c r="CX740" s="25">
        <v>54.628048826242512</v>
      </c>
      <c r="CY740" s="25">
        <v>12.795163633082696</v>
      </c>
    </row>
    <row r="741" spans="1:103">
      <c r="A741" t="s">
        <v>177</v>
      </c>
      <c r="B741" t="s">
        <v>1090</v>
      </c>
      <c r="C741" t="s">
        <v>168</v>
      </c>
      <c r="D741" t="s">
        <v>169</v>
      </c>
      <c r="E741" t="s">
        <v>959</v>
      </c>
      <c r="F741" t="s">
        <v>191</v>
      </c>
      <c r="G741" t="s">
        <v>260</v>
      </c>
      <c r="H741">
        <v>11.43515</v>
      </c>
      <c r="I741">
        <v>7.2523900000000001</v>
      </c>
      <c r="J741">
        <v>711</v>
      </c>
      <c r="K741" t="s">
        <v>92</v>
      </c>
      <c r="L741" s="18">
        <v>1</v>
      </c>
      <c r="M741" t="s">
        <v>326</v>
      </c>
      <c r="N741" t="s">
        <v>331</v>
      </c>
      <c r="O741">
        <v>100</v>
      </c>
      <c r="P741" t="s">
        <v>159</v>
      </c>
      <c r="Q741">
        <v>250</v>
      </c>
      <c r="R741">
        <v>3700</v>
      </c>
      <c r="W741">
        <v>2015</v>
      </c>
      <c r="X741">
        <v>1</v>
      </c>
      <c r="Y741" s="19" t="s">
        <v>390</v>
      </c>
      <c r="Z741" s="24">
        <v>5.6</v>
      </c>
      <c r="AA741" s="25">
        <v>0.62425627299450004</v>
      </c>
      <c r="AB741" s="26">
        <v>3.2920929998034976E-2</v>
      </c>
      <c r="AC741" s="25">
        <v>3.2868000000000004</v>
      </c>
      <c r="AD741" s="27">
        <v>50</v>
      </c>
      <c r="AE741" s="27">
        <v>30</v>
      </c>
      <c r="AF741" s="27">
        <v>20</v>
      </c>
      <c r="AG741" s="25">
        <v>1.8141863471453652</v>
      </c>
      <c r="AH741" s="25">
        <v>0.40244380446480016</v>
      </c>
      <c r="AI741" s="25">
        <v>8.9442396561894566E-2</v>
      </c>
      <c r="AJ741" s="28">
        <v>7.7414811849190843E-2</v>
      </c>
      <c r="AK741" s="25">
        <v>0</v>
      </c>
      <c r="AL741" s="25">
        <f t="shared" si="52"/>
        <v>2.3834873600212503</v>
      </c>
      <c r="AM741" s="29">
        <v>3.2847719585688924</v>
      </c>
      <c r="AN741" s="29">
        <v>2.5010139245640111</v>
      </c>
      <c r="AO741" s="30">
        <v>21.763333461403839</v>
      </c>
      <c r="AP741" s="30">
        <v>111.66266795842694</v>
      </c>
      <c r="AQ741" s="31">
        <v>1.6129497095484522</v>
      </c>
      <c r="AR741" s="28">
        <v>1.05272E-2</v>
      </c>
      <c r="AS741" s="28">
        <v>6.9176200000000003</v>
      </c>
      <c r="AT741" t="s">
        <v>155</v>
      </c>
      <c r="AU741">
        <v>1</v>
      </c>
      <c r="AV741" t="s">
        <v>399</v>
      </c>
      <c r="AW741" t="s">
        <v>992</v>
      </c>
      <c r="AX741" t="s">
        <v>1091</v>
      </c>
      <c r="AY741" s="19" t="s">
        <v>390</v>
      </c>
      <c r="AZ741" s="19" t="s">
        <v>390</v>
      </c>
      <c r="BA741" s="22">
        <v>42254</v>
      </c>
      <c r="BB741" t="s">
        <v>401</v>
      </c>
      <c r="BC741" s="15">
        <v>42073</v>
      </c>
      <c r="BD741" t="s">
        <v>161</v>
      </c>
      <c r="BE741">
        <v>27</v>
      </c>
      <c r="BF741">
        <v>17</v>
      </c>
      <c r="BG741">
        <v>2.58</v>
      </c>
      <c r="BH741">
        <v>1.2</v>
      </c>
      <c r="BI741">
        <v>0.4</v>
      </c>
      <c r="BJ741">
        <v>0.16300000000000001</v>
      </c>
      <c r="BK741">
        <v>4.2000000000000003E-2</v>
      </c>
      <c r="BL741">
        <v>7.4</v>
      </c>
      <c r="BM741" s="86">
        <f t="shared" si="86"/>
        <v>79.512195121951208</v>
      </c>
      <c r="BN741">
        <v>9.1999999999999998E-2</v>
      </c>
      <c r="BO741">
        <v>21</v>
      </c>
      <c r="BP741">
        <f t="shared" si="82"/>
        <v>1154.9536107125775</v>
      </c>
      <c r="BQ741">
        <f t="shared" si="83"/>
        <v>1376</v>
      </c>
      <c r="BR741">
        <f t="shared" si="84"/>
        <v>1.1549536107125775</v>
      </c>
      <c r="BS741">
        <f t="shared" si="84"/>
        <v>1.3759999999999999</v>
      </c>
      <c r="BT741">
        <f t="shared" si="85"/>
        <v>2.5309536107125776</v>
      </c>
      <c r="BU741">
        <v>2.200487804878049</v>
      </c>
      <c r="BV741">
        <v>0.14517739264295876</v>
      </c>
      <c r="BW741">
        <v>2.2924775208281458</v>
      </c>
      <c r="BX741">
        <v>0.4533946988317144</v>
      </c>
      <c r="BY741">
        <v>0.26455949786395</v>
      </c>
      <c r="BZ741">
        <v>0.17414324902445505</v>
      </c>
      <c r="CA741">
        <v>6.5382405997391677</v>
      </c>
      <c r="CB741">
        <v>123.04163354883441</v>
      </c>
      <c r="CC741">
        <v>47.608168512314769</v>
      </c>
      <c r="CD741">
        <v>19.113329187184124</v>
      </c>
      <c r="CE741">
        <v>5.9975724614610471</v>
      </c>
      <c r="CF741" s="25">
        <v>1.047641073080481</v>
      </c>
      <c r="CG741" s="25">
        <v>2.0166512488436632E-2</v>
      </c>
      <c r="CH741" s="25">
        <v>1.2296310377698045</v>
      </c>
      <c r="CI741" s="25">
        <v>0.32607879544348828</v>
      </c>
      <c r="CJ741" s="25">
        <v>0.11971481846631538</v>
      </c>
      <c r="CK741" s="25">
        <v>20.975718971515679</v>
      </c>
      <c r="CL741" s="25">
        <v>78.102615072858683</v>
      </c>
      <c r="CM741" s="25">
        <v>1.018743528773485</v>
      </c>
      <c r="CN741" s="25">
        <v>136.97801910642838</v>
      </c>
      <c r="CO741" s="25">
        <v>4.9357388995106923</v>
      </c>
      <c r="CP741" s="25">
        <v>1.1449207828518173</v>
      </c>
      <c r="CQ741" s="25">
        <v>7.5256290773532158E-2</v>
      </c>
      <c r="CR741" s="25">
        <v>0.27084895858775782</v>
      </c>
      <c r="CS741" s="25">
        <v>6.6683327558509614E-2</v>
      </c>
      <c r="CT741" s="25">
        <v>4.9050701998641762E-2</v>
      </c>
      <c r="CU741" s="25">
        <v>7.8095687131099565</v>
      </c>
      <c r="CV741" s="25">
        <v>9.7927295029867629</v>
      </c>
      <c r="CW741" s="25">
        <v>1.7443012048679434</v>
      </c>
      <c r="CX741" s="25">
        <v>22.305736037716567</v>
      </c>
      <c r="CY741" s="25">
        <v>12.864123358689707</v>
      </c>
    </row>
    <row r="742" spans="1:103">
      <c r="A742" t="s">
        <v>177</v>
      </c>
      <c r="B742" t="s">
        <v>1090</v>
      </c>
      <c r="C742" t="s">
        <v>168</v>
      </c>
      <c r="D742" t="s">
        <v>169</v>
      </c>
      <c r="E742" t="s">
        <v>959</v>
      </c>
      <c r="F742" t="s">
        <v>191</v>
      </c>
      <c r="G742" t="s">
        <v>260</v>
      </c>
      <c r="H742">
        <v>11.43515</v>
      </c>
      <c r="I742">
        <v>7.2523900000000001</v>
      </c>
      <c r="J742">
        <v>711</v>
      </c>
      <c r="K742" t="s">
        <v>92</v>
      </c>
      <c r="L742" s="18">
        <v>1</v>
      </c>
      <c r="M742" t="s">
        <v>326</v>
      </c>
      <c r="N742" t="s">
        <v>331</v>
      </c>
      <c r="O742">
        <v>100</v>
      </c>
      <c r="P742" t="s">
        <v>159</v>
      </c>
      <c r="Q742">
        <v>250</v>
      </c>
      <c r="R742">
        <v>3700</v>
      </c>
      <c r="W742">
        <v>2015</v>
      </c>
      <c r="X742">
        <v>1</v>
      </c>
      <c r="Y742" s="19"/>
      <c r="Z742" s="24">
        <v>5.6</v>
      </c>
      <c r="AA742" s="25">
        <v>0.62425627299450004</v>
      </c>
      <c r="AB742" s="26">
        <v>3.2920929998034976E-2</v>
      </c>
      <c r="AC742" s="25">
        <v>3.2868000000000004</v>
      </c>
      <c r="AD742" s="27">
        <v>50</v>
      </c>
      <c r="AE742" s="27">
        <v>30</v>
      </c>
      <c r="AF742" s="27">
        <v>20</v>
      </c>
      <c r="AG742" s="25">
        <v>1.8141863471453652</v>
      </c>
      <c r="AH742" s="25">
        <v>0.40244380446480016</v>
      </c>
      <c r="AI742" s="25">
        <v>8.9442396561894566E-2</v>
      </c>
      <c r="AJ742" s="28">
        <v>7.7414811849190843E-2</v>
      </c>
      <c r="AK742" s="25">
        <v>0</v>
      </c>
      <c r="AL742" s="25">
        <f t="shared" ref="AL742:AL746" si="91">SUM(AG742:AK742)</f>
        <v>2.3834873600212503</v>
      </c>
      <c r="AM742" s="29">
        <v>3.2847719585688924</v>
      </c>
      <c r="AN742" s="29">
        <v>2.5010139245640111</v>
      </c>
      <c r="AO742" s="30">
        <v>21.763333461403839</v>
      </c>
      <c r="AP742" s="30">
        <v>111.66266795842694</v>
      </c>
      <c r="AQ742" s="31">
        <v>1.6129497095484522</v>
      </c>
      <c r="AR742" s="28">
        <v>1.05272E-2</v>
      </c>
      <c r="AS742" s="28">
        <v>6.9176200000000003</v>
      </c>
      <c r="AT742" t="s">
        <v>156</v>
      </c>
      <c r="AU742">
        <v>2</v>
      </c>
      <c r="AV742" t="s">
        <v>399</v>
      </c>
      <c r="AW742" t="s">
        <v>992</v>
      </c>
      <c r="AX742" t="s">
        <v>1091</v>
      </c>
      <c r="AY742" s="19" t="s">
        <v>390</v>
      </c>
      <c r="AZ742" s="19" t="s">
        <v>390</v>
      </c>
      <c r="BA742" s="22">
        <v>42254</v>
      </c>
      <c r="BB742" t="s">
        <v>401</v>
      </c>
      <c r="BC742" s="15">
        <v>42073</v>
      </c>
      <c r="BD742" t="s">
        <v>161</v>
      </c>
      <c r="BE742">
        <v>39</v>
      </c>
      <c r="BF742">
        <v>30</v>
      </c>
      <c r="BG742">
        <v>5.36</v>
      </c>
      <c r="BH742">
        <v>2.42</v>
      </c>
      <c r="BI742">
        <v>0.4</v>
      </c>
      <c r="BJ742">
        <v>0.12</v>
      </c>
      <c r="BK742">
        <v>4.5999999999999999E-2</v>
      </c>
      <c r="BL742">
        <v>9.6</v>
      </c>
      <c r="BM742" s="86">
        <f t="shared" si="86"/>
        <v>72.289156626506042</v>
      </c>
      <c r="BN742">
        <v>0.20799999999999999</v>
      </c>
      <c r="BO742">
        <v>21</v>
      </c>
      <c r="BP742">
        <f t="shared" si="82"/>
        <v>2067.2619891330032</v>
      </c>
      <c r="BQ742">
        <f t="shared" si="83"/>
        <v>2858.6666666666665</v>
      </c>
      <c r="BR742">
        <f t="shared" si="84"/>
        <v>2.0672619891330033</v>
      </c>
      <c r="BS742">
        <f t="shared" si="84"/>
        <v>2.8586666666666667</v>
      </c>
      <c r="BT742">
        <f t="shared" si="85"/>
        <v>4.9259286557996695</v>
      </c>
      <c r="BU742">
        <v>1.6314312441534147</v>
      </c>
      <c r="BV742">
        <v>0.14276187032509396</v>
      </c>
      <c r="BW742">
        <v>2.057478273896205</v>
      </c>
      <c r="BX742">
        <v>0.41917420849097392</v>
      </c>
      <c r="BY742">
        <v>0.19310928831811283</v>
      </c>
      <c r="BZ742">
        <v>0.10281043832321671</v>
      </c>
      <c r="CA742">
        <v>4.4099243306949427</v>
      </c>
      <c r="CB742">
        <v>64.684474538610232</v>
      </c>
      <c r="CC742">
        <v>48.983028505152589</v>
      </c>
      <c r="CD742">
        <v>7.9045980978668773</v>
      </c>
      <c r="CE742">
        <v>4.0232946503523985</v>
      </c>
      <c r="CF742" s="25">
        <v>0.33885630498533725</v>
      </c>
      <c r="CG742" s="25">
        <v>4.196480938416422E-2</v>
      </c>
      <c r="CH742" s="25">
        <v>2.0146301835139231</v>
      </c>
      <c r="CI742" s="25">
        <v>0.40298546808002389</v>
      </c>
      <c r="CJ742" s="25">
        <v>0.2344507438558171</v>
      </c>
      <c r="CK742" s="25">
        <v>25.859229468491677</v>
      </c>
      <c r="CL742" s="25">
        <v>44.883841470758298</v>
      </c>
      <c r="CM742" s="25">
        <v>2.0014972101003248</v>
      </c>
      <c r="CN742" s="25">
        <v>279.29236644750716</v>
      </c>
      <c r="CO742" s="25">
        <v>9.0130473551417722</v>
      </c>
      <c r="CP742" s="25"/>
      <c r="CQ742" s="25"/>
      <c r="CR742" s="25"/>
      <c r="CS742" s="25"/>
      <c r="CT742" s="25"/>
      <c r="CU742" s="25"/>
      <c r="CV742" s="25"/>
      <c r="CW742" s="25"/>
      <c r="CX742" s="25"/>
      <c r="CY742" s="25"/>
    </row>
    <row r="743" spans="1:103">
      <c r="A743" t="s">
        <v>177</v>
      </c>
      <c r="B743" t="s">
        <v>1090</v>
      </c>
      <c r="C743" t="s">
        <v>168</v>
      </c>
      <c r="D743" t="s">
        <v>169</v>
      </c>
      <c r="E743" t="s">
        <v>959</v>
      </c>
      <c r="F743" t="s">
        <v>191</v>
      </c>
      <c r="G743" t="s">
        <v>260</v>
      </c>
      <c r="H743">
        <v>11.43515</v>
      </c>
      <c r="I743">
        <v>7.2523900000000001</v>
      </c>
      <c r="J743">
        <v>711</v>
      </c>
      <c r="K743" t="s">
        <v>92</v>
      </c>
      <c r="L743" s="18">
        <v>1</v>
      </c>
      <c r="M743" t="s">
        <v>326</v>
      </c>
      <c r="N743" t="s">
        <v>331</v>
      </c>
      <c r="O743">
        <v>100</v>
      </c>
      <c r="P743" t="s">
        <v>159</v>
      </c>
      <c r="Q743">
        <v>250</v>
      </c>
      <c r="R743">
        <v>3700</v>
      </c>
      <c r="W743">
        <v>2015</v>
      </c>
      <c r="X743">
        <v>1</v>
      </c>
      <c r="Y743" s="19"/>
      <c r="Z743" s="24">
        <v>5.6</v>
      </c>
      <c r="AA743" s="25">
        <v>0.62425627299450004</v>
      </c>
      <c r="AB743" s="26">
        <v>3.2920929998034976E-2</v>
      </c>
      <c r="AC743" s="25">
        <v>3.2868000000000004</v>
      </c>
      <c r="AD743" s="27">
        <v>50</v>
      </c>
      <c r="AE743" s="27">
        <v>30</v>
      </c>
      <c r="AF743" s="27">
        <v>20</v>
      </c>
      <c r="AG743" s="25">
        <v>1.8141863471453652</v>
      </c>
      <c r="AH743" s="25">
        <v>0.40244380446480016</v>
      </c>
      <c r="AI743" s="25">
        <v>8.9442396561894566E-2</v>
      </c>
      <c r="AJ743" s="28">
        <v>7.7414811849190843E-2</v>
      </c>
      <c r="AK743" s="25">
        <v>0</v>
      </c>
      <c r="AL743" s="25">
        <f t="shared" si="91"/>
        <v>2.3834873600212503</v>
      </c>
      <c r="AM743" s="29">
        <v>3.2847719585688924</v>
      </c>
      <c r="AN743" s="29">
        <v>2.5010139245640111</v>
      </c>
      <c r="AO743" s="30">
        <v>21.763333461403839</v>
      </c>
      <c r="AP743" s="30">
        <v>111.66266795842694</v>
      </c>
      <c r="AQ743" s="31">
        <v>1.6129497095484522</v>
      </c>
      <c r="AR743" s="28">
        <v>1.05272E-2</v>
      </c>
      <c r="AS743" s="28">
        <v>6.9176200000000003</v>
      </c>
      <c r="AT743" t="s">
        <v>157</v>
      </c>
      <c r="AU743">
        <v>3</v>
      </c>
      <c r="AV743" t="s">
        <v>399</v>
      </c>
      <c r="AW743" t="s">
        <v>992</v>
      </c>
      <c r="AX743" t="s">
        <v>1091</v>
      </c>
      <c r="AY743" s="19" t="s">
        <v>390</v>
      </c>
      <c r="AZ743" s="19" t="s">
        <v>390</v>
      </c>
      <c r="BA743" s="22">
        <v>42254</v>
      </c>
      <c r="BB743" t="s">
        <v>401</v>
      </c>
      <c r="BC743" s="15">
        <v>42073</v>
      </c>
      <c r="BD743" t="s">
        <v>161</v>
      </c>
      <c r="BE743">
        <v>36</v>
      </c>
      <c r="BF743">
        <v>24</v>
      </c>
      <c r="BG743">
        <v>4.4400000000000004</v>
      </c>
      <c r="BH743">
        <v>1.32</v>
      </c>
      <c r="BI743">
        <v>0.38</v>
      </c>
      <c r="BJ743">
        <v>0.111</v>
      </c>
      <c r="BK743">
        <v>0.05</v>
      </c>
      <c r="BL743">
        <v>8.6999999999999993</v>
      </c>
      <c r="BM743" s="86">
        <f t="shared" si="86"/>
        <v>68.944099378881987</v>
      </c>
      <c r="BN743">
        <v>0.126</v>
      </c>
      <c r="BO743">
        <v>17</v>
      </c>
      <c r="BP743">
        <f t="shared" si="82"/>
        <v>1086.1264157837045</v>
      </c>
      <c r="BQ743">
        <f t="shared" si="83"/>
        <v>2368</v>
      </c>
      <c r="BR743">
        <f t="shared" si="84"/>
        <v>1.0861264157837045</v>
      </c>
      <c r="BS743">
        <f t="shared" si="84"/>
        <v>2.3679999999999999</v>
      </c>
      <c r="BT743">
        <f t="shared" si="85"/>
        <v>3.4541264157837044</v>
      </c>
      <c r="BU743">
        <v>2.1098265895953756</v>
      </c>
      <c r="BV743">
        <v>0.1294783976242479</v>
      </c>
      <c r="BW743">
        <v>2.4296868970592818</v>
      </c>
      <c r="BX743">
        <v>0.32631964352860254</v>
      </c>
      <c r="BY743">
        <v>0.17173738516251028</v>
      </c>
      <c r="BZ743">
        <v>0.15299157970553229</v>
      </c>
      <c r="CA743">
        <v>5.8122165592457584</v>
      </c>
      <c r="CB743">
        <v>105.4430389164058</v>
      </c>
      <c r="CC743">
        <v>91.648147835740644</v>
      </c>
      <c r="CD743">
        <v>14.297187562011512</v>
      </c>
      <c r="CE743">
        <v>6.6715746362102397</v>
      </c>
      <c r="CF743" s="25">
        <v>0.54579792256846094</v>
      </c>
      <c r="CG743" s="25">
        <v>3.8290840415486312E-2</v>
      </c>
      <c r="CH743" s="25">
        <v>1.8413230428163356</v>
      </c>
      <c r="CI743" s="25">
        <v>0.43796304033074979</v>
      </c>
      <c r="CJ743" s="25">
        <v>0.17470483809863693</v>
      </c>
      <c r="CK743" s="25">
        <v>24.026845215416447</v>
      </c>
      <c r="CL743" s="25">
        <v>44.817116235667974</v>
      </c>
      <c r="CM743" s="25">
        <v>1.9985217434847149</v>
      </c>
      <c r="CN743" s="25">
        <v>139.21799662402606</v>
      </c>
      <c r="CO743" s="25">
        <v>18.166158186488005</v>
      </c>
      <c r="CP743" s="25">
        <v>1.1106280193236717</v>
      </c>
      <c r="CQ743" s="25">
        <v>0.14956521739130438</v>
      </c>
      <c r="CR743" s="25">
        <v>0.29354154125190701</v>
      </c>
      <c r="CS743" s="25">
        <v>6.4958074678630406E-2</v>
      </c>
      <c r="CT743" s="25">
        <v>5.6834535150950487E-2</v>
      </c>
      <c r="CU743" s="25">
        <v>3.2681468648870098</v>
      </c>
      <c r="CV743" s="25">
        <v>18.025888460787893</v>
      </c>
      <c r="CW743" s="25">
        <v>0.77309309548764893</v>
      </c>
      <c r="CX743" s="25">
        <v>165.44269397146894</v>
      </c>
      <c r="CY743" s="25">
        <v>13.595949690845535</v>
      </c>
    </row>
    <row r="744" spans="1:103">
      <c r="A744" t="s">
        <v>177</v>
      </c>
      <c r="B744" t="s">
        <v>1090</v>
      </c>
      <c r="C744" t="s">
        <v>168</v>
      </c>
      <c r="D744" t="s">
        <v>169</v>
      </c>
      <c r="E744" t="s">
        <v>959</v>
      </c>
      <c r="F744" t="s">
        <v>191</v>
      </c>
      <c r="G744" t="s">
        <v>260</v>
      </c>
      <c r="H744">
        <v>11.43515</v>
      </c>
      <c r="I744">
        <v>7.2523900000000001</v>
      </c>
      <c r="J744">
        <v>711</v>
      </c>
      <c r="K744" t="s">
        <v>92</v>
      </c>
      <c r="L744" s="18">
        <v>1</v>
      </c>
      <c r="M744" t="s">
        <v>326</v>
      </c>
      <c r="N744" t="s">
        <v>331</v>
      </c>
      <c r="O744">
        <v>100</v>
      </c>
      <c r="P744" t="s">
        <v>159</v>
      </c>
      <c r="Q744">
        <v>250</v>
      </c>
      <c r="R744">
        <v>3700</v>
      </c>
      <c r="W744">
        <v>2015</v>
      </c>
      <c r="X744">
        <v>1</v>
      </c>
      <c r="Y744" s="19"/>
      <c r="Z744" s="24">
        <v>5.6</v>
      </c>
      <c r="AA744" s="25">
        <v>0.62425627299450004</v>
      </c>
      <c r="AB744" s="26">
        <v>3.2920929998034976E-2</v>
      </c>
      <c r="AC744" s="25">
        <v>3.2868000000000004</v>
      </c>
      <c r="AD744" s="27">
        <v>50</v>
      </c>
      <c r="AE744" s="27">
        <v>30</v>
      </c>
      <c r="AF744" s="27">
        <v>20</v>
      </c>
      <c r="AG744" s="25">
        <v>1.8141863471453652</v>
      </c>
      <c r="AH744" s="25">
        <v>0.40244380446480016</v>
      </c>
      <c r="AI744" s="25">
        <v>8.9442396561894566E-2</v>
      </c>
      <c r="AJ744" s="28">
        <v>7.7414811849190843E-2</v>
      </c>
      <c r="AK744" s="25">
        <v>0</v>
      </c>
      <c r="AL744" s="25">
        <f t="shared" si="91"/>
        <v>2.3834873600212503</v>
      </c>
      <c r="AM744" s="29">
        <v>3.2847719585688924</v>
      </c>
      <c r="AN744" s="29">
        <v>2.5010139245640111</v>
      </c>
      <c r="AO744" s="30">
        <v>21.763333461403839</v>
      </c>
      <c r="AP744" s="30">
        <v>111.66266795842694</v>
      </c>
      <c r="AQ744" s="31">
        <v>1.6129497095484522</v>
      </c>
      <c r="AR744" s="28">
        <v>1.05272E-2</v>
      </c>
      <c r="AS744" s="28">
        <v>6.9176200000000003</v>
      </c>
      <c r="AT744" t="s">
        <v>158</v>
      </c>
      <c r="AU744">
        <v>4</v>
      </c>
      <c r="AV744" t="s">
        <v>399</v>
      </c>
      <c r="AW744" t="s">
        <v>992</v>
      </c>
      <c r="AX744" t="s">
        <v>1091</v>
      </c>
      <c r="AY744" s="19" t="s">
        <v>390</v>
      </c>
      <c r="AZ744" s="19" t="s">
        <v>390</v>
      </c>
      <c r="BA744" s="22">
        <v>42254</v>
      </c>
      <c r="BB744" t="s">
        <v>401</v>
      </c>
      <c r="BC744" s="15">
        <v>42073</v>
      </c>
      <c r="BD744" t="s">
        <v>161</v>
      </c>
      <c r="BE744">
        <v>32</v>
      </c>
      <c r="BF744">
        <v>30</v>
      </c>
      <c r="BG744">
        <v>7.78</v>
      </c>
      <c r="BH744">
        <v>4.42</v>
      </c>
      <c r="BI744">
        <v>0.8</v>
      </c>
      <c r="BJ744">
        <v>0.38100000000000001</v>
      </c>
      <c r="BK744">
        <v>8.1000000000000003E-2</v>
      </c>
      <c r="BL744">
        <v>10</v>
      </c>
      <c r="BM744" s="86">
        <f t="shared" si="86"/>
        <v>82.467532467532465</v>
      </c>
      <c r="BN744">
        <v>0.159</v>
      </c>
      <c r="BO744">
        <v>19</v>
      </c>
      <c r="BP744">
        <f t="shared" si="82"/>
        <v>4288.3116883116882</v>
      </c>
      <c r="BQ744">
        <f t="shared" si="83"/>
        <v>4149.333333333333</v>
      </c>
      <c r="BR744">
        <f t="shared" si="84"/>
        <v>4.2883116883116879</v>
      </c>
      <c r="BS744">
        <f t="shared" si="84"/>
        <v>4.1493333333333329</v>
      </c>
      <c r="BT744">
        <f t="shared" si="85"/>
        <v>8.4376450216450216</v>
      </c>
      <c r="BU744">
        <v>1.9550140581068416</v>
      </c>
      <c r="BV744">
        <v>0.25561126625198527</v>
      </c>
      <c r="BW744">
        <v>1.6870853310699858</v>
      </c>
      <c r="BX744">
        <v>0.62487320277833469</v>
      </c>
      <c r="BY744">
        <v>0.32981957140826995</v>
      </c>
      <c r="BZ744">
        <v>0.15177083782170619</v>
      </c>
      <c r="CA744">
        <v>5.5433982571421341</v>
      </c>
      <c r="CB744">
        <v>149.15544276960136</v>
      </c>
      <c r="CC744">
        <v>126.74646955203011</v>
      </c>
      <c r="CD744">
        <v>12.811259531355867</v>
      </c>
      <c r="CE744">
        <v>5.9801140369503063</v>
      </c>
      <c r="CF744" s="25">
        <v>0.62124151309408349</v>
      </c>
      <c r="CG744" s="25">
        <v>2.6115421920465568E-2</v>
      </c>
      <c r="CH744" s="25">
        <v>1.3293864678759877</v>
      </c>
      <c r="CI744" s="25">
        <v>0.31169642218486621</v>
      </c>
      <c r="CJ744" s="25">
        <v>0.15762461663057925</v>
      </c>
      <c r="CK744" s="25">
        <v>24.76542330906252</v>
      </c>
      <c r="CL744" s="25">
        <v>29.399642198952083</v>
      </c>
      <c r="CM744" s="25">
        <v>1.0287754689878965</v>
      </c>
      <c r="CN744" s="25">
        <v>92.422668831090434</v>
      </c>
      <c r="CO744" s="25">
        <v>23.174657215502272</v>
      </c>
      <c r="CP744" s="25">
        <v>1.0538894095595126</v>
      </c>
      <c r="CQ744" s="25">
        <v>0.20018744142455486</v>
      </c>
      <c r="CR744" s="25">
        <v>0.32283636608103283</v>
      </c>
      <c r="CS744" s="25">
        <v>0.13532389257467856</v>
      </c>
      <c r="CT744" s="25">
        <v>5.9908462926678833E-2</v>
      </c>
      <c r="CU744" s="25">
        <v>12.464710742119514</v>
      </c>
      <c r="CV744" s="25">
        <v>9.9768605596309055</v>
      </c>
      <c r="CW744" s="25">
        <v>0.77837791157008396</v>
      </c>
      <c r="CX744" s="25">
        <v>142.86083802424795</v>
      </c>
      <c r="CY744" s="25">
        <v>17.179234544579558</v>
      </c>
    </row>
    <row r="745" spans="1:103">
      <c r="A745" t="s">
        <v>177</v>
      </c>
      <c r="B745" t="s">
        <v>1090</v>
      </c>
      <c r="C745" t="s">
        <v>168</v>
      </c>
      <c r="D745" t="s">
        <v>169</v>
      </c>
      <c r="E745" t="s">
        <v>959</v>
      </c>
      <c r="F745" t="s">
        <v>191</v>
      </c>
      <c r="G745" t="s">
        <v>260</v>
      </c>
      <c r="H745">
        <v>11.43515</v>
      </c>
      <c r="I745">
        <v>7.2523900000000001</v>
      </c>
      <c r="J745">
        <v>711</v>
      </c>
      <c r="K745" t="s">
        <v>92</v>
      </c>
      <c r="L745" s="18">
        <v>1</v>
      </c>
      <c r="M745" t="s">
        <v>326</v>
      </c>
      <c r="N745" t="s">
        <v>331</v>
      </c>
      <c r="O745">
        <v>100</v>
      </c>
      <c r="P745" t="s">
        <v>159</v>
      </c>
      <c r="Q745">
        <v>250</v>
      </c>
      <c r="R745">
        <v>3700</v>
      </c>
      <c r="W745">
        <v>2015</v>
      </c>
      <c r="X745">
        <v>1</v>
      </c>
      <c r="Y745" s="19"/>
      <c r="Z745" s="24">
        <v>5.6</v>
      </c>
      <c r="AA745" s="25">
        <v>0.62425627299450004</v>
      </c>
      <c r="AB745" s="26">
        <v>3.2920929998034976E-2</v>
      </c>
      <c r="AC745" s="25">
        <v>3.2868000000000004</v>
      </c>
      <c r="AD745" s="27">
        <v>50</v>
      </c>
      <c r="AE745" s="27">
        <v>30</v>
      </c>
      <c r="AF745" s="27">
        <v>20</v>
      </c>
      <c r="AG745" s="25">
        <v>1.8141863471453652</v>
      </c>
      <c r="AH745" s="25">
        <v>0.40244380446480016</v>
      </c>
      <c r="AI745" s="25">
        <v>8.9442396561894566E-2</v>
      </c>
      <c r="AJ745" s="28">
        <v>7.7414811849190843E-2</v>
      </c>
      <c r="AK745" s="25">
        <v>0</v>
      </c>
      <c r="AL745" s="25">
        <f t="shared" si="91"/>
        <v>2.3834873600212503</v>
      </c>
      <c r="AM745" s="29">
        <v>3.2847719585688924</v>
      </c>
      <c r="AN745" s="29">
        <v>2.5010139245640111</v>
      </c>
      <c r="AO745" s="30">
        <v>21.763333461403839</v>
      </c>
      <c r="AP745" s="30">
        <v>111.66266795842694</v>
      </c>
      <c r="AQ745" s="31">
        <v>1.6129497095484522</v>
      </c>
      <c r="AR745" s="28">
        <v>1.05272E-2</v>
      </c>
      <c r="AS745" s="28">
        <v>6.9176200000000003</v>
      </c>
      <c r="AT745" t="s">
        <v>159</v>
      </c>
      <c r="AU745">
        <v>5</v>
      </c>
      <c r="AV745" t="s">
        <v>399</v>
      </c>
      <c r="AW745" t="s">
        <v>992</v>
      </c>
      <c r="AX745" t="s">
        <v>1091</v>
      </c>
      <c r="AY745" s="19" t="s">
        <v>390</v>
      </c>
      <c r="AZ745" s="19" t="s">
        <v>390</v>
      </c>
      <c r="BA745" s="22">
        <v>42254</v>
      </c>
      <c r="BB745" t="s">
        <v>401</v>
      </c>
      <c r="BC745" s="15">
        <v>42073</v>
      </c>
      <c r="BD745" t="s">
        <v>161</v>
      </c>
      <c r="BE745">
        <v>35</v>
      </c>
      <c r="BF745">
        <v>30</v>
      </c>
      <c r="BG745">
        <v>9.26</v>
      </c>
      <c r="BH745">
        <v>5</v>
      </c>
      <c r="BI745">
        <v>0.86</v>
      </c>
      <c r="BJ745">
        <v>0.48099999999999998</v>
      </c>
      <c r="BK745">
        <v>0.105</v>
      </c>
      <c r="BL745">
        <v>9.4</v>
      </c>
      <c r="BM745" s="86">
        <f t="shared" si="86"/>
        <v>82.081911262798641</v>
      </c>
      <c r="BN745">
        <v>0.21199999999999999</v>
      </c>
      <c r="BO745">
        <v>25</v>
      </c>
      <c r="BP745">
        <f t="shared" si="82"/>
        <v>4860.5367061500365</v>
      </c>
      <c r="BQ745">
        <f t="shared" si="83"/>
        <v>4938.6666666666661</v>
      </c>
      <c r="BR745">
        <f t="shared" si="84"/>
        <v>4.8605367061500369</v>
      </c>
      <c r="BS745">
        <f t="shared" si="84"/>
        <v>4.9386666666666663</v>
      </c>
      <c r="BT745">
        <f t="shared" si="85"/>
        <v>9.7992033728167023</v>
      </c>
      <c r="BU745">
        <v>1.9873417721518987</v>
      </c>
      <c r="BV745">
        <v>0.23405453678140892</v>
      </c>
      <c r="BW745">
        <v>2.4200099761194682</v>
      </c>
      <c r="BX745">
        <v>0.60230073604399637</v>
      </c>
      <c r="BY745">
        <v>0.29562909744420252</v>
      </c>
      <c r="BZ745">
        <v>0.14882634441432802</v>
      </c>
      <c r="CA745">
        <v>5.3810692725955684</v>
      </c>
      <c r="CB745">
        <v>109.07436309305974</v>
      </c>
      <c r="CC745">
        <v>113.04792776666774</v>
      </c>
      <c r="CD745">
        <v>11.731808883663399</v>
      </c>
      <c r="CE745">
        <v>6.0802334719067677</v>
      </c>
      <c r="CF745" s="25"/>
      <c r="CG745" s="25"/>
      <c r="CH745" s="25"/>
      <c r="CI745" s="25"/>
      <c r="CJ745" s="25"/>
      <c r="CK745" s="25"/>
      <c r="CL745" s="25"/>
      <c r="CM745" s="25"/>
      <c r="CN745" s="25"/>
      <c r="CO745" s="25"/>
      <c r="CP745" s="25"/>
      <c r="CQ745" s="25"/>
      <c r="CR745" s="25"/>
      <c r="CS745" s="25"/>
      <c r="CT745" s="25"/>
      <c r="CU745" s="25"/>
      <c r="CV745" s="25"/>
      <c r="CW745" s="25"/>
      <c r="CX745" s="25"/>
      <c r="CY745" s="25"/>
    </row>
    <row r="746" spans="1:103">
      <c r="A746" t="s">
        <v>177</v>
      </c>
      <c r="B746" t="s">
        <v>1090</v>
      </c>
      <c r="C746" t="s">
        <v>168</v>
      </c>
      <c r="D746" t="s">
        <v>169</v>
      </c>
      <c r="E746" t="s">
        <v>959</v>
      </c>
      <c r="F746" t="s">
        <v>191</v>
      </c>
      <c r="G746" t="s">
        <v>260</v>
      </c>
      <c r="H746">
        <v>11.43515</v>
      </c>
      <c r="I746">
        <v>7.2523900000000001</v>
      </c>
      <c r="J746">
        <v>711</v>
      </c>
      <c r="K746" t="s">
        <v>92</v>
      </c>
      <c r="L746" s="18">
        <v>1</v>
      </c>
      <c r="M746" t="s">
        <v>326</v>
      </c>
      <c r="N746" t="s">
        <v>331</v>
      </c>
      <c r="O746">
        <v>100</v>
      </c>
      <c r="P746" t="s">
        <v>159</v>
      </c>
      <c r="Q746">
        <v>250</v>
      </c>
      <c r="R746">
        <v>3700</v>
      </c>
      <c r="W746">
        <v>2015</v>
      </c>
      <c r="X746">
        <v>1</v>
      </c>
      <c r="Y746" s="19"/>
      <c r="Z746" s="24">
        <v>5.6</v>
      </c>
      <c r="AA746" s="25">
        <v>0.62425627299450004</v>
      </c>
      <c r="AB746" s="26">
        <v>3.2920929998034976E-2</v>
      </c>
      <c r="AC746" s="25">
        <v>3.2868000000000004</v>
      </c>
      <c r="AD746" s="27">
        <v>50</v>
      </c>
      <c r="AE746" s="27">
        <v>30</v>
      </c>
      <c r="AF746" s="27">
        <v>20</v>
      </c>
      <c r="AG746" s="25">
        <v>1.8141863471453652</v>
      </c>
      <c r="AH746" s="25">
        <v>0.40244380446480016</v>
      </c>
      <c r="AI746" s="25">
        <v>8.9442396561894566E-2</v>
      </c>
      <c r="AJ746" s="28">
        <v>7.7414811849190843E-2</v>
      </c>
      <c r="AK746" s="25">
        <v>0</v>
      </c>
      <c r="AL746" s="25">
        <f t="shared" si="91"/>
        <v>2.3834873600212503</v>
      </c>
      <c r="AM746" s="29">
        <v>3.2847719585688924</v>
      </c>
      <c r="AN746" s="29">
        <v>2.5010139245640111</v>
      </c>
      <c r="AO746" s="30">
        <v>21.763333461403839</v>
      </c>
      <c r="AP746" s="30">
        <v>111.66266795842694</v>
      </c>
      <c r="AQ746" s="31">
        <v>1.6129497095484522</v>
      </c>
      <c r="AR746" s="28">
        <v>1.05272E-2</v>
      </c>
      <c r="AS746" s="28">
        <v>6.9176200000000003</v>
      </c>
      <c r="AT746" t="s">
        <v>160</v>
      </c>
      <c r="AU746">
        <v>6</v>
      </c>
      <c r="AV746" t="s">
        <v>399</v>
      </c>
      <c r="AW746" t="s">
        <v>992</v>
      </c>
      <c r="AX746" t="s">
        <v>1091</v>
      </c>
      <c r="AY746" s="19" t="s">
        <v>390</v>
      </c>
      <c r="AZ746" s="19" t="s">
        <v>390</v>
      </c>
      <c r="BA746" s="22">
        <v>42254</v>
      </c>
      <c r="BB746" t="s">
        <v>401</v>
      </c>
      <c r="BC746" s="15">
        <v>42073</v>
      </c>
      <c r="BD746" t="s">
        <v>161</v>
      </c>
      <c r="BE746">
        <v>36</v>
      </c>
      <c r="BF746">
        <v>39</v>
      </c>
      <c r="BG746">
        <v>9.56</v>
      </c>
      <c r="BH746">
        <v>6.76</v>
      </c>
      <c r="BI746">
        <v>1.02</v>
      </c>
      <c r="BJ746">
        <v>0.52200000000000002</v>
      </c>
      <c r="BK746">
        <v>0.104</v>
      </c>
      <c r="BL746">
        <v>9.6</v>
      </c>
      <c r="BM746" s="86">
        <f t="shared" si="86"/>
        <v>83.386581469648576</v>
      </c>
      <c r="BN746">
        <v>0.26300000000000001</v>
      </c>
      <c r="BO746">
        <v>27</v>
      </c>
      <c r="BP746">
        <f t="shared" si="82"/>
        <v>6661.1599323435466</v>
      </c>
      <c r="BQ746">
        <f t="shared" si="83"/>
        <v>5098.666666666667</v>
      </c>
      <c r="BR746">
        <f t="shared" si="84"/>
        <v>6.6611599323435469</v>
      </c>
      <c r="BS746">
        <f t="shared" si="84"/>
        <v>5.0986666666666673</v>
      </c>
      <c r="BT746">
        <f t="shared" si="85"/>
        <v>11.759826599010214</v>
      </c>
      <c r="BU746">
        <v>2.5018885741265349</v>
      </c>
      <c r="BV746">
        <v>0.26452877326841956</v>
      </c>
      <c r="BW746">
        <v>2.6514034391775669</v>
      </c>
      <c r="BX746">
        <v>0.52858380413019002</v>
      </c>
      <c r="BY746">
        <v>0.28306938188259917</v>
      </c>
      <c r="BZ746">
        <v>0.18967096244376833</v>
      </c>
      <c r="CA746">
        <v>5.0684686512857828</v>
      </c>
      <c r="CB746">
        <v>104.81224469696562</v>
      </c>
      <c r="CC746">
        <v>106.40936944857913</v>
      </c>
      <c r="CD746">
        <v>16.404485503553715</v>
      </c>
      <c r="CE746">
        <v>51.984936696241817</v>
      </c>
      <c r="CF746" s="25">
        <v>0.52964042759961127</v>
      </c>
      <c r="CG746" s="25">
        <v>1.5364431486880464E-2</v>
      </c>
      <c r="CH746" s="25">
        <v>2.4989215319922917</v>
      </c>
      <c r="CI746" s="25">
        <v>0.49363885470010449</v>
      </c>
      <c r="CJ746" s="25">
        <v>0.13818779551210952</v>
      </c>
      <c r="CK746" s="25">
        <v>31.042823742459504</v>
      </c>
      <c r="CL746" s="25">
        <v>65.728290708797985</v>
      </c>
      <c r="CM746" s="25">
        <v>1.003574917153899</v>
      </c>
      <c r="CN746" s="25">
        <v>90.158712966351914</v>
      </c>
      <c r="CO746" s="25">
        <v>21.362468901925528</v>
      </c>
      <c r="CP746" s="25">
        <v>1.320673076923077</v>
      </c>
      <c r="CQ746" s="25">
        <v>0.17721153846153848</v>
      </c>
      <c r="CR746" s="25">
        <v>0.36502775094038814</v>
      </c>
      <c r="CS746" s="25">
        <v>6.5982044328736889E-2</v>
      </c>
      <c r="CT746" s="25">
        <v>6.4548064358553481E-2</v>
      </c>
      <c r="CU746" s="25">
        <v>10.032249685954115</v>
      </c>
      <c r="CV746" s="25">
        <v>18.310040397115582</v>
      </c>
      <c r="CW746" s="25">
        <v>1.7537530833179666</v>
      </c>
      <c r="CX746" s="25">
        <v>175.99411739116746</v>
      </c>
      <c r="CY746" s="25">
        <v>12.933830431076695</v>
      </c>
    </row>
    <row r="747" spans="1:103">
      <c r="A747" t="s">
        <v>177</v>
      </c>
      <c r="B747" t="s">
        <v>1090</v>
      </c>
      <c r="C747" t="s">
        <v>168</v>
      </c>
      <c r="D747" t="s">
        <v>169</v>
      </c>
      <c r="E747" t="s">
        <v>959</v>
      </c>
      <c r="F747" t="s">
        <v>192</v>
      </c>
      <c r="G747" t="s">
        <v>261</v>
      </c>
      <c r="H747">
        <v>11.44089</v>
      </c>
      <c r="I747">
        <v>7.2612500000000004</v>
      </c>
      <c r="J747">
        <v>713</v>
      </c>
      <c r="K747" t="s">
        <v>93</v>
      </c>
      <c r="L747" s="18">
        <v>1</v>
      </c>
      <c r="M747" t="s">
        <v>326</v>
      </c>
      <c r="N747" t="s">
        <v>331</v>
      </c>
      <c r="O747">
        <v>1500</v>
      </c>
      <c r="P747" t="s">
        <v>159</v>
      </c>
      <c r="Q747">
        <v>300</v>
      </c>
      <c r="R747">
        <v>4600</v>
      </c>
      <c r="W747">
        <v>2015</v>
      </c>
      <c r="X747">
        <v>1</v>
      </c>
      <c r="Y747" s="19" t="s">
        <v>390</v>
      </c>
      <c r="Z747" s="24">
        <v>6.3</v>
      </c>
      <c r="AA747" s="32">
        <v>1.1241884154183726</v>
      </c>
      <c r="AB747" s="26">
        <v>3.8142753385539789E-2</v>
      </c>
      <c r="AC747" s="25">
        <v>6.7680600000000002</v>
      </c>
      <c r="AD747" s="27">
        <v>56.4</v>
      </c>
      <c r="AE747" s="27">
        <v>22</v>
      </c>
      <c r="AF747" s="27">
        <v>21.6</v>
      </c>
      <c r="AG747" s="25">
        <v>2.4376724449600076</v>
      </c>
      <c r="AH747" s="25">
        <v>0.37897593893001857</v>
      </c>
      <c r="AI747" s="25">
        <v>0.14654294237073831</v>
      </c>
      <c r="AJ747" s="28">
        <v>5.6420074873502514E-2</v>
      </c>
      <c r="AK747" s="25">
        <v>0</v>
      </c>
      <c r="AL747" s="25">
        <f t="shared" si="52"/>
        <v>3.0196114011342674</v>
      </c>
      <c r="AM747" s="29">
        <v>15.366141748250049</v>
      </c>
      <c r="AN747" s="29">
        <v>3.3729890496147075</v>
      </c>
      <c r="AO747" s="30">
        <v>28.480337711347175</v>
      </c>
      <c r="AP747" s="30">
        <v>101.52809832257148</v>
      </c>
      <c r="AQ747" s="31">
        <v>1.5827996848090207</v>
      </c>
      <c r="AR747" s="28">
        <v>2.7844899999999999E-2</v>
      </c>
      <c r="AS747" s="28">
        <v>6.43919</v>
      </c>
      <c r="AT747" t="s">
        <v>155</v>
      </c>
      <c r="AU747">
        <v>1</v>
      </c>
      <c r="AV747" t="s">
        <v>399</v>
      </c>
      <c r="AW747" t="s">
        <v>992</v>
      </c>
      <c r="AX747" t="s">
        <v>1091</v>
      </c>
      <c r="AY747" s="19" t="s">
        <v>391</v>
      </c>
      <c r="AZ747" s="19" t="s">
        <v>391</v>
      </c>
      <c r="BA747" s="22">
        <v>42254</v>
      </c>
      <c r="BB747" t="s">
        <v>401</v>
      </c>
      <c r="BC747" s="15">
        <v>42073</v>
      </c>
      <c r="BD747" t="s">
        <v>161</v>
      </c>
      <c r="BE747">
        <v>48</v>
      </c>
      <c r="BF747">
        <v>35</v>
      </c>
      <c r="BG747">
        <v>7.58</v>
      </c>
      <c r="BH747">
        <v>4.7</v>
      </c>
      <c r="BI747">
        <v>0.9</v>
      </c>
      <c r="BJ747">
        <v>0.33600000000000002</v>
      </c>
      <c r="BK747">
        <v>6.7000000000000004E-2</v>
      </c>
      <c r="BL747">
        <v>9.1999999999999993</v>
      </c>
      <c r="BM747" s="86">
        <f t="shared" si="86"/>
        <v>83.374689826302728</v>
      </c>
      <c r="BN747">
        <v>0.189</v>
      </c>
      <c r="BO747">
        <v>22</v>
      </c>
      <c r="BP747">
        <f t="shared" si="82"/>
        <v>4651.1088405585551</v>
      </c>
      <c r="BQ747">
        <f t="shared" si="83"/>
        <v>4042.6666666666665</v>
      </c>
      <c r="BR747">
        <f t="shared" si="84"/>
        <v>4.651108840558555</v>
      </c>
      <c r="BS747">
        <f t="shared" si="84"/>
        <v>4.0426666666666664</v>
      </c>
      <c r="BT747">
        <f t="shared" si="85"/>
        <v>8.6937755072252223</v>
      </c>
      <c r="BU747">
        <v>1.3171992481203008</v>
      </c>
      <c r="BV747">
        <v>0.17684934464356453</v>
      </c>
      <c r="BW747">
        <v>1.6874488004606794</v>
      </c>
      <c r="BX747">
        <v>0.4729858588974179</v>
      </c>
      <c r="BY747">
        <v>0.10698430476634786</v>
      </c>
      <c r="BZ747">
        <v>0.13410731341626525</v>
      </c>
      <c r="CA747">
        <v>4.1231108609829521</v>
      </c>
      <c r="CB747">
        <v>144.3030804761874</v>
      </c>
      <c r="CC747">
        <v>37.390309958800863</v>
      </c>
      <c r="CD747">
        <v>14.877883307004677</v>
      </c>
      <c r="CE747">
        <v>4.1495458548411719</v>
      </c>
      <c r="CF747" s="25">
        <v>0.74930102516309405</v>
      </c>
      <c r="CG747" s="25">
        <v>4.1430568499534012E-2</v>
      </c>
      <c r="CH747" s="25">
        <v>2.4005684172512853</v>
      </c>
      <c r="CI747" s="25">
        <v>0.42079285188458765</v>
      </c>
      <c r="CJ747" s="25">
        <v>9.2861430807318554E-2</v>
      </c>
      <c r="CK747" s="25">
        <v>27.646653738237084</v>
      </c>
      <c r="CL747" s="25">
        <v>60.216635095560093</v>
      </c>
      <c r="CM747" s="25">
        <v>2.0014972101003248</v>
      </c>
      <c r="CN747" s="25">
        <v>139.42526907557547</v>
      </c>
      <c r="CO747" s="25">
        <v>16.892708229391992</v>
      </c>
      <c r="CP747" s="25">
        <v>1.1835081029551957</v>
      </c>
      <c r="CQ747" s="25">
        <v>0.15762631077216399</v>
      </c>
      <c r="CR747" s="25">
        <v>0.35953728015962544</v>
      </c>
      <c r="CS747" s="25">
        <v>6.4989592424714165E-2</v>
      </c>
      <c r="CT747" s="25">
        <v>4.1342850072565315E-2</v>
      </c>
      <c r="CU747" s="25">
        <v>4.0908016936371068</v>
      </c>
      <c r="CV747" s="25">
        <v>9.9139303377603554</v>
      </c>
      <c r="CW747" s="25">
        <v>1.7273744585810153</v>
      </c>
      <c r="CX747" s="25">
        <v>46.337268864402532</v>
      </c>
      <c r="CY747" s="25">
        <v>10.158699075102774</v>
      </c>
    </row>
    <row r="748" spans="1:103">
      <c r="A748" t="s">
        <v>177</v>
      </c>
      <c r="B748" t="s">
        <v>1090</v>
      </c>
      <c r="C748" t="s">
        <v>168</v>
      </c>
      <c r="D748" t="s">
        <v>169</v>
      </c>
      <c r="E748" t="s">
        <v>959</v>
      </c>
      <c r="F748" t="s">
        <v>192</v>
      </c>
      <c r="G748" t="s">
        <v>261</v>
      </c>
      <c r="H748">
        <v>11.44089</v>
      </c>
      <c r="I748">
        <v>7.2612500000000004</v>
      </c>
      <c r="J748">
        <v>713</v>
      </c>
      <c r="K748" t="s">
        <v>93</v>
      </c>
      <c r="L748" s="18">
        <v>1</v>
      </c>
      <c r="M748" t="s">
        <v>326</v>
      </c>
      <c r="N748" t="s">
        <v>331</v>
      </c>
      <c r="O748">
        <v>1500</v>
      </c>
      <c r="P748" t="s">
        <v>159</v>
      </c>
      <c r="Q748">
        <v>300</v>
      </c>
      <c r="R748">
        <v>4600</v>
      </c>
      <c r="W748">
        <v>2015</v>
      </c>
      <c r="X748">
        <v>1</v>
      </c>
      <c r="Y748" s="19"/>
      <c r="Z748" s="24">
        <v>6.3</v>
      </c>
      <c r="AA748" s="32">
        <v>1.1241884154183726</v>
      </c>
      <c r="AB748" s="26">
        <v>3.8142753385539789E-2</v>
      </c>
      <c r="AC748" s="25">
        <v>6.7680600000000002</v>
      </c>
      <c r="AD748" s="27">
        <v>56.4</v>
      </c>
      <c r="AE748" s="27">
        <v>22</v>
      </c>
      <c r="AF748" s="27">
        <v>21.6</v>
      </c>
      <c r="AG748" s="25">
        <v>2.4376724449600076</v>
      </c>
      <c r="AH748" s="25">
        <v>0.37897593893001857</v>
      </c>
      <c r="AI748" s="25">
        <v>0.14654294237073831</v>
      </c>
      <c r="AJ748" s="28">
        <v>5.6420074873502514E-2</v>
      </c>
      <c r="AK748" s="25">
        <v>0</v>
      </c>
      <c r="AL748" s="25">
        <f t="shared" ref="AL748:AL752" si="92">SUM(AG748:AK748)</f>
        <v>3.0196114011342674</v>
      </c>
      <c r="AM748" s="29">
        <v>15.366141748250049</v>
      </c>
      <c r="AN748" s="29">
        <v>3.3729890496147075</v>
      </c>
      <c r="AO748" s="30">
        <v>28.480337711347175</v>
      </c>
      <c r="AP748" s="30">
        <v>101.52809832257148</v>
      </c>
      <c r="AQ748" s="31">
        <v>1.5827996848090207</v>
      </c>
      <c r="AR748" s="28">
        <v>2.7844899999999999E-2</v>
      </c>
      <c r="AS748" s="28">
        <v>6.43919</v>
      </c>
      <c r="AT748" t="s">
        <v>156</v>
      </c>
      <c r="AU748">
        <v>2</v>
      </c>
      <c r="AV748" t="s">
        <v>399</v>
      </c>
      <c r="AW748" t="s">
        <v>992</v>
      </c>
      <c r="AX748" t="s">
        <v>1091</v>
      </c>
      <c r="AY748" s="19" t="s">
        <v>391</v>
      </c>
      <c r="AZ748" s="19" t="s">
        <v>391</v>
      </c>
      <c r="BA748" s="22">
        <v>42254</v>
      </c>
      <c r="BB748" t="s">
        <v>401</v>
      </c>
      <c r="BC748" s="15">
        <v>42073</v>
      </c>
      <c r="BD748" t="s">
        <v>161</v>
      </c>
      <c r="BE748">
        <v>46</v>
      </c>
      <c r="BF748">
        <v>47</v>
      </c>
      <c r="BG748">
        <v>8.5</v>
      </c>
      <c r="BH748">
        <v>6.3</v>
      </c>
      <c r="BI748">
        <v>0.96</v>
      </c>
      <c r="BJ748">
        <v>0.312</v>
      </c>
      <c r="BK748">
        <v>0.45300000000000001</v>
      </c>
      <c r="BL748">
        <v>9</v>
      </c>
      <c r="BM748" s="86">
        <f t="shared" si="86"/>
        <v>40.784313725490193</v>
      </c>
      <c r="BN748">
        <v>0.23200000000000001</v>
      </c>
      <c r="BO748">
        <v>21</v>
      </c>
      <c r="BP748">
        <f t="shared" si="82"/>
        <v>3056.4244521337941</v>
      </c>
      <c r="BQ748">
        <f t="shared" si="83"/>
        <v>4533.333333333333</v>
      </c>
      <c r="BR748">
        <f t="shared" si="84"/>
        <v>3.0564244521337942</v>
      </c>
      <c r="BS748">
        <f t="shared" si="84"/>
        <v>4.5333333333333332</v>
      </c>
      <c r="BT748">
        <f t="shared" si="85"/>
        <v>7.5897577854671274</v>
      </c>
      <c r="BU748" s="16">
        <v>2.0555014605647517</v>
      </c>
      <c r="BV748" s="16">
        <v>0.2770188388861653</v>
      </c>
      <c r="BW748" s="16">
        <v>2.4773217162041261</v>
      </c>
      <c r="BX748" s="16">
        <v>0.46635562030123312</v>
      </c>
      <c r="BY748" s="16">
        <v>0.12064986853724993</v>
      </c>
      <c r="BZ748" s="16">
        <v>0.14896633937483059</v>
      </c>
      <c r="CA748" s="16">
        <v>4.0988751601947078</v>
      </c>
      <c r="CB748" s="16">
        <v>126.56604281961194</v>
      </c>
      <c r="CC748" s="16">
        <v>50.897691406380744</v>
      </c>
      <c r="CD748" s="16">
        <v>16.688273291878598</v>
      </c>
      <c r="CE748" s="16">
        <v>5.8474041805499244</v>
      </c>
      <c r="CF748" s="25"/>
      <c r="CG748" s="25"/>
      <c r="CH748" s="25"/>
      <c r="CI748" s="25"/>
      <c r="CJ748" s="25"/>
      <c r="CK748" s="25"/>
      <c r="CL748" s="25"/>
      <c r="CM748" s="25"/>
      <c r="CN748" s="25"/>
      <c r="CO748" s="25"/>
      <c r="CP748" s="25">
        <v>1.3022388059701493</v>
      </c>
      <c r="CQ748" s="25">
        <v>0.27686567164179104</v>
      </c>
      <c r="CR748" s="25">
        <v>0.27292421181763998</v>
      </c>
      <c r="CS748" s="25">
        <v>6.6539269740355636E-2</v>
      </c>
      <c r="CT748" s="25">
        <v>5.8217988813343217E-2</v>
      </c>
      <c r="CU748" s="25">
        <v>9.2653021912088693</v>
      </c>
      <c r="CV748" s="25">
        <v>10.150328080538547</v>
      </c>
      <c r="CW748" s="25">
        <v>2.7454169471462686</v>
      </c>
      <c r="CX748" s="25">
        <v>39.182366924565287</v>
      </c>
      <c r="CY748" s="25">
        <v>13.926899285903374</v>
      </c>
    </row>
    <row r="749" spans="1:103">
      <c r="A749" t="s">
        <v>177</v>
      </c>
      <c r="B749" t="s">
        <v>1090</v>
      </c>
      <c r="C749" t="s">
        <v>168</v>
      </c>
      <c r="D749" t="s">
        <v>169</v>
      </c>
      <c r="E749" t="s">
        <v>959</v>
      </c>
      <c r="F749" t="s">
        <v>192</v>
      </c>
      <c r="G749" t="s">
        <v>261</v>
      </c>
      <c r="H749">
        <v>11.44089</v>
      </c>
      <c r="I749">
        <v>7.2612500000000004</v>
      </c>
      <c r="J749">
        <v>713</v>
      </c>
      <c r="K749" t="s">
        <v>93</v>
      </c>
      <c r="L749" s="18">
        <v>1</v>
      </c>
      <c r="M749" t="s">
        <v>326</v>
      </c>
      <c r="N749" t="s">
        <v>331</v>
      </c>
      <c r="O749">
        <v>1500</v>
      </c>
      <c r="P749" t="s">
        <v>159</v>
      </c>
      <c r="Q749">
        <v>300</v>
      </c>
      <c r="R749">
        <v>4600</v>
      </c>
      <c r="W749">
        <v>2015</v>
      </c>
      <c r="X749">
        <v>1</v>
      </c>
      <c r="Y749" s="19"/>
      <c r="Z749" s="24">
        <v>6.3</v>
      </c>
      <c r="AA749" s="32">
        <v>1.1241884154183726</v>
      </c>
      <c r="AB749" s="26">
        <v>3.8142753385539789E-2</v>
      </c>
      <c r="AC749" s="25">
        <v>6.7680600000000002</v>
      </c>
      <c r="AD749" s="27">
        <v>56.4</v>
      </c>
      <c r="AE749" s="27">
        <v>22</v>
      </c>
      <c r="AF749" s="27">
        <v>21.6</v>
      </c>
      <c r="AG749" s="25">
        <v>2.4376724449600076</v>
      </c>
      <c r="AH749" s="25">
        <v>0.37897593893001857</v>
      </c>
      <c r="AI749" s="25">
        <v>0.14654294237073831</v>
      </c>
      <c r="AJ749" s="28">
        <v>5.6420074873502514E-2</v>
      </c>
      <c r="AK749" s="25">
        <v>0</v>
      </c>
      <c r="AL749" s="25">
        <f t="shared" si="92"/>
        <v>3.0196114011342674</v>
      </c>
      <c r="AM749" s="29">
        <v>15.366141748250049</v>
      </c>
      <c r="AN749" s="29">
        <v>3.3729890496147075</v>
      </c>
      <c r="AO749" s="30">
        <v>28.480337711347175</v>
      </c>
      <c r="AP749" s="30">
        <v>101.52809832257148</v>
      </c>
      <c r="AQ749" s="31">
        <v>1.5827996848090207</v>
      </c>
      <c r="AR749" s="28">
        <v>2.7844899999999999E-2</v>
      </c>
      <c r="AS749" s="28">
        <v>6.43919</v>
      </c>
      <c r="AT749" t="s">
        <v>157</v>
      </c>
      <c r="AU749">
        <v>3</v>
      </c>
      <c r="AV749" t="s">
        <v>399</v>
      </c>
      <c r="AW749" t="s">
        <v>992</v>
      </c>
      <c r="AX749" t="s">
        <v>1091</v>
      </c>
      <c r="AY749" s="19" t="s">
        <v>391</v>
      </c>
      <c r="AZ749" s="19" t="s">
        <v>391</v>
      </c>
      <c r="BA749" s="22">
        <v>42254</v>
      </c>
      <c r="BB749" t="s">
        <v>401</v>
      </c>
      <c r="BC749" s="15">
        <v>42073</v>
      </c>
      <c r="BD749" t="s">
        <v>161</v>
      </c>
      <c r="BE749">
        <v>45</v>
      </c>
      <c r="BF749">
        <v>32</v>
      </c>
      <c r="BG749">
        <v>10.58</v>
      </c>
      <c r="BH749">
        <v>5.68</v>
      </c>
      <c r="BI749">
        <v>0.72</v>
      </c>
      <c r="BJ749">
        <v>0.38800000000000001</v>
      </c>
      <c r="BK749">
        <v>0.156</v>
      </c>
      <c r="BL749">
        <v>8.1</v>
      </c>
      <c r="BM749" s="86">
        <f t="shared" si="86"/>
        <v>71.32352941176471</v>
      </c>
      <c r="BN749">
        <v>0.439</v>
      </c>
      <c r="BO749">
        <v>20</v>
      </c>
      <c r="BP749">
        <f t="shared" si="82"/>
        <v>4866.7074202229915</v>
      </c>
      <c r="BQ749">
        <f t="shared" si="83"/>
        <v>5642.666666666667</v>
      </c>
      <c r="BR749">
        <f t="shared" si="84"/>
        <v>4.8667074202229914</v>
      </c>
      <c r="BS749">
        <f t="shared" si="84"/>
        <v>5.6426666666666669</v>
      </c>
      <c r="BT749">
        <f t="shared" si="85"/>
        <v>10.509374086889657</v>
      </c>
      <c r="BU749">
        <v>2.8846899224806202</v>
      </c>
      <c r="BV749">
        <v>0.33805374581488767</v>
      </c>
      <c r="BW749">
        <v>2.7240405857518448</v>
      </c>
      <c r="BX749">
        <v>0.45856868071108858</v>
      </c>
      <c r="BY749">
        <v>0.12268258862173831</v>
      </c>
      <c r="BZ749">
        <v>0.18146243322945538</v>
      </c>
      <c r="CA749">
        <v>5.8808643369792737</v>
      </c>
      <c r="CB749">
        <v>218.53655885653347</v>
      </c>
      <c r="CC749">
        <v>75.307476165968666</v>
      </c>
      <c r="CD749">
        <v>19.678513740732853</v>
      </c>
      <c r="CE749">
        <v>6.719236897325195</v>
      </c>
      <c r="CF749" s="25">
        <v>0.66398104265402846</v>
      </c>
      <c r="CG749" s="25">
        <v>2.7872037914691943E-2</v>
      </c>
      <c r="CH749" s="25">
        <v>2.4328429022256666</v>
      </c>
      <c r="CI749" s="25">
        <v>0.71232744997259578</v>
      </c>
      <c r="CJ749" s="25">
        <v>0.13074776280001374</v>
      </c>
      <c r="CK749" s="25">
        <v>37.555545468085313</v>
      </c>
      <c r="CL749" s="25">
        <v>60.607652206570229</v>
      </c>
      <c r="CM749" s="25">
        <v>2.0144939452308468</v>
      </c>
      <c r="CN749" s="25">
        <v>93.761458739233106</v>
      </c>
      <c r="CO749" s="25">
        <v>34.993127076030746</v>
      </c>
      <c r="CP749" s="25">
        <v>1.1538834951456312</v>
      </c>
      <c r="CQ749" s="25">
        <v>0.15218446601941749</v>
      </c>
      <c r="CR749" s="25">
        <v>0.36003074103216354</v>
      </c>
      <c r="CS749" s="25">
        <v>6.5787598225607022E-2</v>
      </c>
      <c r="CT749" s="25">
        <v>8.1276138097179942E-2</v>
      </c>
      <c r="CU749" s="25">
        <v>13.38645442363784</v>
      </c>
      <c r="CV749" s="25">
        <v>34.650707672290125</v>
      </c>
      <c r="CW749" s="25">
        <v>0.78296560063631238</v>
      </c>
      <c r="CX749" s="25">
        <v>253.82878781304439</v>
      </c>
      <c r="CY749" s="25">
        <v>11.152647858898503</v>
      </c>
    </row>
    <row r="750" spans="1:103">
      <c r="A750" t="s">
        <v>177</v>
      </c>
      <c r="B750" t="s">
        <v>1090</v>
      </c>
      <c r="C750" t="s">
        <v>168</v>
      </c>
      <c r="D750" t="s">
        <v>169</v>
      </c>
      <c r="E750" t="s">
        <v>959</v>
      </c>
      <c r="F750" t="s">
        <v>192</v>
      </c>
      <c r="G750" t="s">
        <v>261</v>
      </c>
      <c r="H750">
        <v>11.44089</v>
      </c>
      <c r="I750">
        <v>7.2612500000000004</v>
      </c>
      <c r="J750">
        <v>713</v>
      </c>
      <c r="K750" t="s">
        <v>93</v>
      </c>
      <c r="L750" s="18">
        <v>1</v>
      </c>
      <c r="M750" t="s">
        <v>326</v>
      </c>
      <c r="N750" t="s">
        <v>331</v>
      </c>
      <c r="O750">
        <v>1500</v>
      </c>
      <c r="P750" t="s">
        <v>159</v>
      </c>
      <c r="Q750">
        <v>300</v>
      </c>
      <c r="R750">
        <v>4600</v>
      </c>
      <c r="W750">
        <v>2015</v>
      </c>
      <c r="X750">
        <v>1</v>
      </c>
      <c r="Y750" s="19"/>
      <c r="Z750" s="24">
        <v>6.3</v>
      </c>
      <c r="AA750" s="32">
        <v>1.1241884154183726</v>
      </c>
      <c r="AB750" s="26">
        <v>3.8142753385539789E-2</v>
      </c>
      <c r="AC750" s="25">
        <v>6.7680600000000002</v>
      </c>
      <c r="AD750" s="27">
        <v>56.4</v>
      </c>
      <c r="AE750" s="27">
        <v>22</v>
      </c>
      <c r="AF750" s="27">
        <v>21.6</v>
      </c>
      <c r="AG750" s="25">
        <v>2.4376724449600076</v>
      </c>
      <c r="AH750" s="25">
        <v>0.37897593893001857</v>
      </c>
      <c r="AI750" s="25">
        <v>0.14654294237073831</v>
      </c>
      <c r="AJ750" s="28">
        <v>5.6420074873502514E-2</v>
      </c>
      <c r="AK750" s="25">
        <v>0</v>
      </c>
      <c r="AL750" s="25">
        <f t="shared" si="92"/>
        <v>3.0196114011342674</v>
      </c>
      <c r="AM750" s="29">
        <v>15.366141748250049</v>
      </c>
      <c r="AN750" s="29">
        <v>3.3729890496147075</v>
      </c>
      <c r="AO750" s="30">
        <v>28.480337711347175</v>
      </c>
      <c r="AP750" s="30">
        <v>101.52809832257148</v>
      </c>
      <c r="AQ750" s="31">
        <v>1.5827996848090207</v>
      </c>
      <c r="AR750" s="28">
        <v>2.7844899999999999E-2</v>
      </c>
      <c r="AS750" s="28">
        <v>6.43919</v>
      </c>
      <c r="AT750" t="s">
        <v>158</v>
      </c>
      <c r="AU750">
        <v>4</v>
      </c>
      <c r="AV750" t="s">
        <v>399</v>
      </c>
      <c r="AW750" t="s">
        <v>992</v>
      </c>
      <c r="AX750" t="s">
        <v>1091</v>
      </c>
      <c r="AY750" s="19" t="s">
        <v>391</v>
      </c>
      <c r="AZ750" s="19" t="s">
        <v>391</v>
      </c>
      <c r="BA750" s="22">
        <v>42254</v>
      </c>
      <c r="BB750" t="s">
        <v>401</v>
      </c>
      <c r="BC750" s="15">
        <v>42073</v>
      </c>
      <c r="BD750" t="s">
        <v>161</v>
      </c>
      <c r="BE750">
        <v>35</v>
      </c>
      <c r="BF750">
        <v>31</v>
      </c>
      <c r="BG750">
        <v>7.6</v>
      </c>
      <c r="BH750">
        <v>4.58</v>
      </c>
      <c r="BI750">
        <v>0.92</v>
      </c>
      <c r="BJ750">
        <v>0.36</v>
      </c>
      <c r="BK750">
        <v>5.3999999999999999E-2</v>
      </c>
      <c r="BL750">
        <v>8.6999999999999993</v>
      </c>
      <c r="BM750" s="86">
        <f t="shared" si="86"/>
        <v>86.956521739130437</v>
      </c>
      <c r="BN750">
        <v>0.26400000000000001</v>
      </c>
      <c r="BO750">
        <v>20</v>
      </c>
      <c r="BP750">
        <f t="shared" si="82"/>
        <v>4753.1003125888028</v>
      </c>
      <c r="BQ750">
        <f t="shared" si="83"/>
        <v>4053.333333333333</v>
      </c>
      <c r="BR750">
        <f t="shared" si="84"/>
        <v>4.7531003125888027</v>
      </c>
      <c r="BS750">
        <f t="shared" si="84"/>
        <v>4.0533333333333328</v>
      </c>
      <c r="BT750">
        <f t="shared" si="85"/>
        <v>8.8064336459221355</v>
      </c>
      <c r="BU750">
        <v>2.7572254335260116</v>
      </c>
      <c r="BV750">
        <v>0.27864017333018787</v>
      </c>
      <c r="BW750">
        <v>2.047799195460037</v>
      </c>
      <c r="BX750">
        <v>0.58064701243081296</v>
      </c>
      <c r="BY750">
        <v>0.161134926064779</v>
      </c>
      <c r="BZ750">
        <v>0.16184398003082442</v>
      </c>
      <c r="CA750">
        <v>5.5495036249525418</v>
      </c>
      <c r="CB750">
        <v>192.59582458506077</v>
      </c>
      <c r="CC750">
        <v>88.806244688702847</v>
      </c>
      <c r="CD750">
        <v>26.225924237080097</v>
      </c>
      <c r="CE750">
        <v>2.1563546905253785</v>
      </c>
      <c r="CF750" s="25">
        <v>0.94881170018281547</v>
      </c>
      <c r="CG750" s="25">
        <v>0.10767824497257771</v>
      </c>
      <c r="CH750" s="25">
        <v>3.913728076043764</v>
      </c>
      <c r="CI750" s="25">
        <v>0.43839752747393507</v>
      </c>
      <c r="CJ750" s="25">
        <v>0.15718907665143544</v>
      </c>
      <c r="CK750" s="25">
        <v>28.522765152668647</v>
      </c>
      <c r="CL750" s="25">
        <v>29.618389536741905</v>
      </c>
      <c r="CM750" s="25">
        <v>1.0364300483702469</v>
      </c>
      <c r="CN750" s="25">
        <v>93.110337497988425</v>
      </c>
      <c r="CO750" s="25">
        <v>12.96287663048288</v>
      </c>
      <c r="CP750" s="25">
        <v>1.1556997219647822</v>
      </c>
      <c r="CQ750" s="25">
        <v>0.20222428174235402</v>
      </c>
      <c r="CR750" s="25">
        <v>0.3327441062343201</v>
      </c>
      <c r="CS750" s="25">
        <v>6.5052719760726518E-2</v>
      </c>
      <c r="CT750" s="25">
        <v>6.3638936691531589E-2</v>
      </c>
      <c r="CU750" s="25">
        <v>13.236921421333969</v>
      </c>
      <c r="CV750" s="25">
        <v>5.853552254948255</v>
      </c>
      <c r="CW750" s="25">
        <v>0.77421950602017098</v>
      </c>
      <c r="CX750" s="25">
        <v>62.487149006749881</v>
      </c>
      <c r="CY750" s="25">
        <v>14.48138618915188</v>
      </c>
    </row>
    <row r="751" spans="1:103">
      <c r="A751" t="s">
        <v>177</v>
      </c>
      <c r="B751" t="s">
        <v>1090</v>
      </c>
      <c r="C751" t="s">
        <v>168</v>
      </c>
      <c r="D751" t="s">
        <v>169</v>
      </c>
      <c r="E751" t="s">
        <v>959</v>
      </c>
      <c r="F751" t="s">
        <v>192</v>
      </c>
      <c r="G751" t="s">
        <v>261</v>
      </c>
      <c r="H751">
        <v>11.44089</v>
      </c>
      <c r="I751">
        <v>7.2612500000000004</v>
      </c>
      <c r="J751">
        <v>713</v>
      </c>
      <c r="K751" t="s">
        <v>93</v>
      </c>
      <c r="L751" s="18">
        <v>1</v>
      </c>
      <c r="M751" t="s">
        <v>326</v>
      </c>
      <c r="N751" t="s">
        <v>331</v>
      </c>
      <c r="O751">
        <v>1500</v>
      </c>
      <c r="P751" t="s">
        <v>159</v>
      </c>
      <c r="Q751">
        <v>300</v>
      </c>
      <c r="R751">
        <v>4600</v>
      </c>
      <c r="W751">
        <v>2015</v>
      </c>
      <c r="X751">
        <v>1</v>
      </c>
      <c r="Y751" s="19"/>
      <c r="Z751" s="24">
        <v>6.3</v>
      </c>
      <c r="AA751" s="32">
        <v>1.1241884154183726</v>
      </c>
      <c r="AB751" s="26">
        <v>3.8142753385539789E-2</v>
      </c>
      <c r="AC751" s="25">
        <v>6.7680600000000002</v>
      </c>
      <c r="AD751" s="27">
        <v>56.4</v>
      </c>
      <c r="AE751" s="27">
        <v>22</v>
      </c>
      <c r="AF751" s="27">
        <v>21.6</v>
      </c>
      <c r="AG751" s="25">
        <v>2.4376724449600076</v>
      </c>
      <c r="AH751" s="25">
        <v>0.37897593893001857</v>
      </c>
      <c r="AI751" s="25">
        <v>0.14654294237073831</v>
      </c>
      <c r="AJ751" s="28">
        <v>5.6420074873502514E-2</v>
      </c>
      <c r="AK751" s="25">
        <v>0</v>
      </c>
      <c r="AL751" s="25">
        <f t="shared" si="92"/>
        <v>3.0196114011342674</v>
      </c>
      <c r="AM751" s="29">
        <v>15.366141748250049</v>
      </c>
      <c r="AN751" s="29">
        <v>3.3729890496147075</v>
      </c>
      <c r="AO751" s="30">
        <v>28.480337711347175</v>
      </c>
      <c r="AP751" s="30">
        <v>101.52809832257148</v>
      </c>
      <c r="AQ751" s="31">
        <v>1.5827996848090207</v>
      </c>
      <c r="AR751" s="28">
        <v>2.7844899999999999E-2</v>
      </c>
      <c r="AS751" s="28">
        <v>6.43919</v>
      </c>
      <c r="AT751" t="s">
        <v>159</v>
      </c>
      <c r="AU751">
        <v>5</v>
      </c>
      <c r="AV751" t="s">
        <v>399</v>
      </c>
      <c r="AW751" t="s">
        <v>992</v>
      </c>
      <c r="AX751" t="s">
        <v>1091</v>
      </c>
      <c r="AY751" s="19" t="s">
        <v>391</v>
      </c>
      <c r="AZ751" s="19" t="s">
        <v>391</v>
      </c>
      <c r="BA751" s="22">
        <v>42254</v>
      </c>
      <c r="BB751" t="s">
        <v>401</v>
      </c>
      <c r="BC751" s="15">
        <v>42073</v>
      </c>
      <c r="BD751" t="s">
        <v>161</v>
      </c>
      <c r="BE751">
        <v>28</v>
      </c>
      <c r="BF751">
        <v>28</v>
      </c>
      <c r="BG751">
        <v>4.62</v>
      </c>
      <c r="BH751">
        <v>3.3</v>
      </c>
      <c r="BI751">
        <v>0.66</v>
      </c>
      <c r="BJ751">
        <v>0.313</v>
      </c>
      <c r="BK751">
        <v>4.2000000000000003E-2</v>
      </c>
      <c r="BL751">
        <v>9.3000000000000007</v>
      </c>
      <c r="BM751" s="86">
        <f t="shared" si="86"/>
        <v>88.16901408450704</v>
      </c>
      <c r="BN751">
        <v>0.25800000000000001</v>
      </c>
      <c r="BO751">
        <v>24</v>
      </c>
      <c r="BP751">
        <f t="shared" si="82"/>
        <v>3449.6558961612809</v>
      </c>
      <c r="BQ751">
        <f t="shared" si="83"/>
        <v>2464</v>
      </c>
      <c r="BR751">
        <f t="shared" si="84"/>
        <v>3.4496558961612811</v>
      </c>
      <c r="BS751">
        <f t="shared" si="84"/>
        <v>2.464</v>
      </c>
      <c r="BT751">
        <f t="shared" si="85"/>
        <v>5.9136558961612806</v>
      </c>
      <c r="BU751">
        <v>2.7719546742209635</v>
      </c>
      <c r="BV751">
        <v>0.2361314575029308</v>
      </c>
      <c r="BW751">
        <v>2.3226937357482145</v>
      </c>
      <c r="BX751">
        <v>0.50115479832532972</v>
      </c>
      <c r="BY751">
        <v>0.16953461279661927</v>
      </c>
      <c r="BZ751">
        <v>0.18454241289372725</v>
      </c>
      <c r="CA751">
        <v>5.895410940798655</v>
      </c>
      <c r="CB751">
        <v>246.72110369462172</v>
      </c>
      <c r="CC751">
        <v>73.738177809594447</v>
      </c>
      <c r="CD751">
        <v>20.971137508938387</v>
      </c>
      <c r="CE751">
        <v>3.9469000438985073</v>
      </c>
      <c r="CF751" s="25">
        <v>0.47521489971346703</v>
      </c>
      <c r="CG751" s="25">
        <v>5.234001910219676E-2</v>
      </c>
      <c r="CH751" s="25">
        <v>3.1999328153203535</v>
      </c>
      <c r="CI751" s="25">
        <v>0.51145077725706289</v>
      </c>
      <c r="CJ751" s="25">
        <v>0.20844145864759342</v>
      </c>
      <c r="CK751" s="25">
        <v>25.91802478828108</v>
      </c>
      <c r="CL751" s="25">
        <v>28.707054474072926</v>
      </c>
      <c r="CM751" s="25">
        <v>2.873576542261854</v>
      </c>
      <c r="CN751" s="25">
        <v>180.06235053703276</v>
      </c>
      <c r="CO751" s="25">
        <v>11.29001325082395</v>
      </c>
      <c r="CP751" s="25">
        <v>1.0927787934186473</v>
      </c>
      <c r="CQ751" s="25">
        <v>0.32842778793418653</v>
      </c>
      <c r="CR751" s="25">
        <v>0.36360247457414924</v>
      </c>
      <c r="CS751" s="25">
        <v>6.6440252969908686E-2</v>
      </c>
      <c r="CT751" s="25">
        <v>7.0595970449169237E-2</v>
      </c>
      <c r="CU751" s="25">
        <v>17.826309249213942</v>
      </c>
      <c r="CV751" s="25">
        <v>5.9784048080051875</v>
      </c>
      <c r="CW751" s="25">
        <v>0.79073311651564093</v>
      </c>
      <c r="CX751" s="25">
        <v>55.603549698139702</v>
      </c>
      <c r="CY751" s="25">
        <v>13.90617473339459</v>
      </c>
    </row>
    <row r="752" spans="1:103">
      <c r="A752" t="s">
        <v>177</v>
      </c>
      <c r="B752" t="s">
        <v>1090</v>
      </c>
      <c r="C752" t="s">
        <v>168</v>
      </c>
      <c r="D752" t="s">
        <v>169</v>
      </c>
      <c r="E752" t="s">
        <v>959</v>
      </c>
      <c r="F752" t="s">
        <v>192</v>
      </c>
      <c r="G752" t="s">
        <v>261</v>
      </c>
      <c r="H752">
        <v>11.44089</v>
      </c>
      <c r="I752">
        <v>7.2612500000000004</v>
      </c>
      <c r="J752">
        <v>713</v>
      </c>
      <c r="K752" t="s">
        <v>93</v>
      </c>
      <c r="L752" s="18">
        <v>1</v>
      </c>
      <c r="M752" t="s">
        <v>326</v>
      </c>
      <c r="N752" t="s">
        <v>331</v>
      </c>
      <c r="O752">
        <v>1500</v>
      </c>
      <c r="P752" t="s">
        <v>159</v>
      </c>
      <c r="Q752">
        <v>300</v>
      </c>
      <c r="R752">
        <v>4600</v>
      </c>
      <c r="W752">
        <v>2015</v>
      </c>
      <c r="X752">
        <v>1</v>
      </c>
      <c r="Y752" s="19"/>
      <c r="Z752" s="24">
        <v>6.3</v>
      </c>
      <c r="AA752" s="32">
        <v>1.1241884154183726</v>
      </c>
      <c r="AB752" s="26">
        <v>3.8142753385539789E-2</v>
      </c>
      <c r="AC752" s="25">
        <v>6.7680600000000002</v>
      </c>
      <c r="AD752" s="27">
        <v>56.4</v>
      </c>
      <c r="AE752" s="27">
        <v>22</v>
      </c>
      <c r="AF752" s="27">
        <v>21.6</v>
      </c>
      <c r="AG752" s="25">
        <v>2.4376724449600076</v>
      </c>
      <c r="AH752" s="25">
        <v>0.37897593893001857</v>
      </c>
      <c r="AI752" s="25">
        <v>0.14654294237073831</v>
      </c>
      <c r="AJ752" s="28">
        <v>5.6420074873502514E-2</v>
      </c>
      <c r="AK752" s="25">
        <v>0</v>
      </c>
      <c r="AL752" s="25">
        <f t="shared" si="92"/>
        <v>3.0196114011342674</v>
      </c>
      <c r="AM752" s="29">
        <v>15.366141748250049</v>
      </c>
      <c r="AN752" s="29">
        <v>3.3729890496147075</v>
      </c>
      <c r="AO752" s="30">
        <v>28.480337711347175</v>
      </c>
      <c r="AP752" s="30">
        <v>101.52809832257148</v>
      </c>
      <c r="AQ752" s="31">
        <v>1.5827996848090207</v>
      </c>
      <c r="AR752" s="28">
        <v>2.7844899999999999E-2</v>
      </c>
      <c r="AS752" s="28">
        <v>6.43919</v>
      </c>
      <c r="AT752" t="s">
        <v>160</v>
      </c>
      <c r="AU752">
        <v>6</v>
      </c>
      <c r="AV752" t="s">
        <v>399</v>
      </c>
      <c r="AW752" t="s">
        <v>992</v>
      </c>
      <c r="AX752" t="s">
        <v>1091</v>
      </c>
      <c r="AY752" s="19" t="s">
        <v>391</v>
      </c>
      <c r="AZ752" s="19" t="s">
        <v>391</v>
      </c>
      <c r="BA752" s="22">
        <v>42254</v>
      </c>
      <c r="BB752" t="s">
        <v>401</v>
      </c>
      <c r="BC752" s="15">
        <v>42073</v>
      </c>
      <c r="BD752" t="s">
        <v>161</v>
      </c>
      <c r="BE752">
        <v>20</v>
      </c>
      <c r="BF752">
        <v>25</v>
      </c>
      <c r="BG752">
        <v>5.55</v>
      </c>
      <c r="BH752">
        <v>2.66</v>
      </c>
      <c r="BI752">
        <v>0.7</v>
      </c>
      <c r="BJ752">
        <v>0.32</v>
      </c>
      <c r="BK752">
        <v>0.04</v>
      </c>
      <c r="BL752">
        <v>8.1999999999999993</v>
      </c>
      <c r="BM752" s="86">
        <f t="shared" si="86"/>
        <v>88.8888888888889</v>
      </c>
      <c r="BN752">
        <v>0.16500000000000001</v>
      </c>
      <c r="BO752">
        <v>22</v>
      </c>
      <c r="BP752">
        <f t="shared" si="82"/>
        <v>2837.3333333333335</v>
      </c>
      <c r="BQ752">
        <f t="shared" si="83"/>
        <v>2959.9999999999995</v>
      </c>
      <c r="BR752">
        <f t="shared" si="84"/>
        <v>2.8373333333333335</v>
      </c>
      <c r="BS752">
        <f t="shared" si="84"/>
        <v>2.9599999999999995</v>
      </c>
      <c r="BT752">
        <f t="shared" si="85"/>
        <v>5.7973333333333326</v>
      </c>
      <c r="BU752">
        <v>2.9755868544600941</v>
      </c>
      <c r="BV752">
        <v>0.33246802157360944</v>
      </c>
      <c r="BW752">
        <v>2.5295562134361287</v>
      </c>
      <c r="BX752">
        <v>0.46001396994289029</v>
      </c>
      <c r="BY752">
        <v>0.15509334705558825</v>
      </c>
      <c r="BZ752">
        <v>0.19398538402845025</v>
      </c>
      <c r="CA752">
        <v>5.8193474535127825</v>
      </c>
      <c r="CB752">
        <v>154.36980182012309</v>
      </c>
      <c r="CC752">
        <v>93.321191938259631</v>
      </c>
      <c r="CD752">
        <v>23.856526307376061</v>
      </c>
      <c r="CE752">
        <v>20.417675740847823</v>
      </c>
      <c r="CF752" s="25">
        <v>0.87536372453928235</v>
      </c>
      <c r="CG752" s="25">
        <v>8.6372453928225026E-2</v>
      </c>
      <c r="CH752" s="25">
        <v>2.8268455584990155</v>
      </c>
      <c r="CI752" s="25">
        <v>0.48400415556386372</v>
      </c>
      <c r="CJ752" s="25">
        <v>0.16731564974555022</v>
      </c>
      <c r="CK752" s="25">
        <v>20.102627956964248</v>
      </c>
      <c r="CL752" s="25">
        <v>36.630133210232387</v>
      </c>
      <c r="CM752" s="25">
        <v>1.968285445755078</v>
      </c>
      <c r="CN752" s="25">
        <v>137.11172141887974</v>
      </c>
      <c r="CO752" s="25">
        <v>8.8634897123526954</v>
      </c>
      <c r="CP752" s="25">
        <v>1.1407442748091603</v>
      </c>
      <c r="CQ752" s="25">
        <v>0.34933206106870229</v>
      </c>
      <c r="CR752" s="25">
        <v>0.33975627778580497</v>
      </c>
      <c r="CS752" s="25">
        <v>0.13279508001578424</v>
      </c>
      <c r="CT752" s="25">
        <v>6.2785132078516326E-2</v>
      </c>
      <c r="CU752" s="25">
        <v>11.405751800175135</v>
      </c>
      <c r="CV752" s="25">
        <v>5.7750187316427688</v>
      </c>
      <c r="CW752" s="25">
        <v>1.7058547001128284</v>
      </c>
      <c r="CX752" s="25">
        <v>61.648797223238141</v>
      </c>
      <c r="CY752" s="25">
        <v>15.999657980762553</v>
      </c>
    </row>
    <row r="753" spans="1:103">
      <c r="A753" t="s">
        <v>177</v>
      </c>
      <c r="B753" t="s">
        <v>1090</v>
      </c>
      <c r="C753" t="s">
        <v>168</v>
      </c>
      <c r="D753" t="s">
        <v>170</v>
      </c>
      <c r="E753" t="s">
        <v>959</v>
      </c>
      <c r="F753" t="s">
        <v>193</v>
      </c>
      <c r="G753" t="s">
        <v>262</v>
      </c>
      <c r="H753">
        <v>11.57925</v>
      </c>
      <c r="I753">
        <v>7.4055600000000004</v>
      </c>
      <c r="J753">
        <v>682</v>
      </c>
      <c r="K753" t="s">
        <v>94</v>
      </c>
      <c r="L753" s="18">
        <v>1</v>
      </c>
      <c r="M753" t="s">
        <v>326</v>
      </c>
      <c r="N753" t="s">
        <v>344</v>
      </c>
      <c r="O753">
        <v>2000</v>
      </c>
      <c r="P753" t="s">
        <v>159</v>
      </c>
      <c r="Q753">
        <v>200</v>
      </c>
      <c r="R753">
        <v>2000</v>
      </c>
      <c r="W753">
        <v>2015</v>
      </c>
      <c r="X753">
        <v>1</v>
      </c>
      <c r="Y753" s="19" t="s">
        <v>392</v>
      </c>
      <c r="Z753" s="24">
        <v>6.3</v>
      </c>
      <c r="AA753" s="32">
        <v>0.91987088472696765</v>
      </c>
      <c r="AB753" s="26">
        <v>3.8872302341772143E-2</v>
      </c>
      <c r="AC753" s="25">
        <v>4.5154800000000002</v>
      </c>
      <c r="AD753" s="27">
        <v>48.4</v>
      </c>
      <c r="AE753" s="27">
        <v>33.200000000000003</v>
      </c>
      <c r="AF753" s="27">
        <v>18.399999999999999</v>
      </c>
      <c r="AG753" s="25">
        <v>3.0000045173259697</v>
      </c>
      <c r="AH753" s="25">
        <v>0.66707179330690147</v>
      </c>
      <c r="AI753" s="25">
        <v>0.29556590584799303</v>
      </c>
      <c r="AJ753" s="28">
        <v>8.6115283005409521E-2</v>
      </c>
      <c r="AK753" s="25">
        <v>0</v>
      </c>
      <c r="AL753" s="25">
        <f t="shared" si="52"/>
        <v>4.0487574994862738</v>
      </c>
      <c r="AM753" s="29">
        <v>7.311895221795945</v>
      </c>
      <c r="AN753" s="29">
        <v>0.75706367446261846</v>
      </c>
      <c r="AO753" s="30">
        <v>13.576984531785399</v>
      </c>
      <c r="AP753" s="30">
        <v>131.93180723013788</v>
      </c>
      <c r="AQ753" s="31">
        <v>1.4515995335204135</v>
      </c>
      <c r="AR753" s="28">
        <v>1.83404E-2</v>
      </c>
      <c r="AS753" s="28">
        <v>6.6299400000000004</v>
      </c>
      <c r="AT753" t="s">
        <v>155</v>
      </c>
      <c r="AU753">
        <v>1</v>
      </c>
      <c r="AV753" t="s">
        <v>399</v>
      </c>
      <c r="AW753" t="s">
        <v>992</v>
      </c>
      <c r="AX753" t="s">
        <v>1091</v>
      </c>
      <c r="AY753" s="19" t="s">
        <v>392</v>
      </c>
      <c r="AZ753" s="19" t="s">
        <v>392</v>
      </c>
      <c r="BA753" t="s">
        <v>402</v>
      </c>
      <c r="BB753" s="21" t="s">
        <v>401</v>
      </c>
      <c r="BC753" s="15">
        <v>42045</v>
      </c>
      <c r="BD753" t="s">
        <v>161</v>
      </c>
      <c r="BE753">
        <v>35</v>
      </c>
      <c r="BF753">
        <v>30</v>
      </c>
      <c r="BG753">
        <v>13.46</v>
      </c>
      <c r="BH753">
        <v>6.26</v>
      </c>
      <c r="BI753">
        <v>1.26</v>
      </c>
      <c r="BJ753">
        <v>0.58499999999999996</v>
      </c>
      <c r="BK753">
        <v>0.14099999999999999</v>
      </c>
      <c r="BL753">
        <v>10.9</v>
      </c>
      <c r="BM753" s="86">
        <f t="shared" si="86"/>
        <v>80.578512396694208</v>
      </c>
      <c r="BN753">
        <v>0.32600000000000001</v>
      </c>
      <c r="BO753">
        <v>28</v>
      </c>
      <c r="BP753">
        <f t="shared" si="82"/>
        <v>5875.0267379679135</v>
      </c>
      <c r="BQ753">
        <f t="shared" si="83"/>
        <v>7178.6666666666661</v>
      </c>
      <c r="BR753">
        <f t="shared" si="84"/>
        <v>5.8750267379679135</v>
      </c>
      <c r="BS753">
        <f t="shared" si="84"/>
        <v>7.1786666666666656</v>
      </c>
      <c r="BT753">
        <f t="shared" si="85"/>
        <v>13.053693404634579</v>
      </c>
      <c r="BU753">
        <v>2.5189136760426769</v>
      </c>
      <c r="BV753">
        <v>0.32164521786771227</v>
      </c>
      <c r="BW753">
        <v>2.514692405671723</v>
      </c>
      <c r="BX753">
        <v>0.63656984456176491</v>
      </c>
      <c r="BY753">
        <v>0.25873700739764338</v>
      </c>
      <c r="BZ753">
        <v>0.17882107316955559</v>
      </c>
      <c r="CA753">
        <v>6.1029982179930311</v>
      </c>
      <c r="CB753">
        <v>98.457532364530408</v>
      </c>
      <c r="CC753">
        <v>39.480618939681648</v>
      </c>
      <c r="CD753">
        <v>14.776811074780094</v>
      </c>
      <c r="CE753">
        <v>3.2020749468409222</v>
      </c>
      <c r="CF753" s="25"/>
      <c r="CG753" s="25"/>
      <c r="CH753" s="25"/>
      <c r="CI753" s="25"/>
      <c r="CJ753" s="25"/>
      <c r="CK753" s="25"/>
      <c r="CL753" s="25"/>
      <c r="CM753" s="25"/>
      <c r="CN753" s="25"/>
      <c r="CO753" s="25"/>
      <c r="CP753" s="25">
        <v>1.0691736304549675</v>
      </c>
      <c r="CQ753" s="25">
        <v>0.33565459610027853</v>
      </c>
      <c r="CR753" s="25">
        <v>0.39300600573682337</v>
      </c>
      <c r="CS753" s="25">
        <v>6.5402124017253857E-2</v>
      </c>
      <c r="CT753" s="25">
        <v>8.2239787289792324E-2</v>
      </c>
      <c r="CU753" s="25">
        <v>9.1069596244645776</v>
      </c>
      <c r="CV753" s="25">
        <v>5.8849922328801059</v>
      </c>
      <c r="CW753" s="25">
        <v>1.7383392378591174</v>
      </c>
      <c r="CX753" s="25">
        <v>46.631401918717586</v>
      </c>
      <c r="CY753" s="25">
        <v>13.688890753185298</v>
      </c>
    </row>
    <row r="754" spans="1:103">
      <c r="A754" t="s">
        <v>177</v>
      </c>
      <c r="B754" t="s">
        <v>1090</v>
      </c>
      <c r="C754" t="s">
        <v>168</v>
      </c>
      <c r="D754" t="s">
        <v>170</v>
      </c>
      <c r="E754" t="s">
        <v>959</v>
      </c>
      <c r="F754" t="s">
        <v>193</v>
      </c>
      <c r="G754" t="s">
        <v>262</v>
      </c>
      <c r="H754">
        <v>11.57925</v>
      </c>
      <c r="I754">
        <v>7.4055600000000004</v>
      </c>
      <c r="J754">
        <v>682</v>
      </c>
      <c r="K754" t="s">
        <v>94</v>
      </c>
      <c r="L754" s="18">
        <v>1</v>
      </c>
      <c r="M754" t="s">
        <v>326</v>
      </c>
      <c r="N754" t="s">
        <v>344</v>
      </c>
      <c r="O754">
        <v>2000</v>
      </c>
      <c r="P754" t="s">
        <v>159</v>
      </c>
      <c r="Q754">
        <v>200</v>
      </c>
      <c r="R754">
        <v>2000</v>
      </c>
      <c r="W754">
        <v>2015</v>
      </c>
      <c r="X754">
        <v>1</v>
      </c>
      <c r="Y754" s="19"/>
      <c r="Z754" s="24">
        <v>6.3</v>
      </c>
      <c r="AA754" s="32">
        <v>0.91987088472696765</v>
      </c>
      <c r="AB754" s="26">
        <v>3.8872302341772143E-2</v>
      </c>
      <c r="AC754" s="25">
        <v>4.5154800000000002</v>
      </c>
      <c r="AD754" s="27">
        <v>48.4</v>
      </c>
      <c r="AE754" s="27">
        <v>33.200000000000003</v>
      </c>
      <c r="AF754" s="27">
        <v>18.399999999999999</v>
      </c>
      <c r="AG754" s="25">
        <v>3.0000045173259697</v>
      </c>
      <c r="AH754" s="25">
        <v>0.66707179330690147</v>
      </c>
      <c r="AI754" s="25">
        <v>0.29556590584799303</v>
      </c>
      <c r="AJ754" s="28">
        <v>8.6115283005409521E-2</v>
      </c>
      <c r="AK754" s="25">
        <v>0</v>
      </c>
      <c r="AL754" s="25">
        <f t="shared" ref="AL754:AL758" si="93">SUM(AG754:AK754)</f>
        <v>4.0487574994862738</v>
      </c>
      <c r="AM754" s="29">
        <v>7.311895221795945</v>
      </c>
      <c r="AN754" s="29">
        <v>0.75706367446261846</v>
      </c>
      <c r="AO754" s="30">
        <v>13.576984531785399</v>
      </c>
      <c r="AP754" s="30">
        <v>131.93180723013788</v>
      </c>
      <c r="AQ754" s="31">
        <v>1.4515995335204135</v>
      </c>
      <c r="AR754" s="28">
        <v>1.83404E-2</v>
      </c>
      <c r="AS754" s="28">
        <v>6.6299400000000004</v>
      </c>
      <c r="AT754" t="s">
        <v>156</v>
      </c>
      <c r="AU754">
        <v>2</v>
      </c>
      <c r="AV754" t="s">
        <v>399</v>
      </c>
      <c r="AW754" t="s">
        <v>992</v>
      </c>
      <c r="AX754" t="s">
        <v>1091</v>
      </c>
      <c r="AY754" s="19" t="s">
        <v>392</v>
      </c>
      <c r="AZ754" s="19" t="s">
        <v>392</v>
      </c>
      <c r="BA754" t="s">
        <v>402</v>
      </c>
      <c r="BB754" s="21" t="s">
        <v>401</v>
      </c>
      <c r="BC754" s="15">
        <v>42045</v>
      </c>
      <c r="BD754" t="s">
        <v>161</v>
      </c>
      <c r="BE754">
        <v>41</v>
      </c>
      <c r="BF754">
        <v>39</v>
      </c>
      <c r="BG754">
        <v>11.14</v>
      </c>
      <c r="BH754">
        <v>7.06</v>
      </c>
      <c r="BI754">
        <v>1.34</v>
      </c>
      <c r="BJ754">
        <v>0.40300000000000002</v>
      </c>
      <c r="BK754">
        <v>0.115</v>
      </c>
      <c r="BL754">
        <v>9.8000000000000007</v>
      </c>
      <c r="BM754" s="86">
        <f t="shared" si="86"/>
        <v>77.799227799227793</v>
      </c>
      <c r="BN754">
        <v>0.41199999999999998</v>
      </c>
      <c r="BO754">
        <v>23</v>
      </c>
      <c r="BP754">
        <f t="shared" si="82"/>
        <v>6476.2721376839008</v>
      </c>
      <c r="BQ754">
        <f t="shared" si="83"/>
        <v>5941.333333333333</v>
      </c>
      <c r="BR754">
        <f t="shared" si="84"/>
        <v>6.4762721376839005</v>
      </c>
      <c r="BS754">
        <f t="shared" si="84"/>
        <v>5.9413333333333327</v>
      </c>
      <c r="BT754">
        <f t="shared" si="85"/>
        <v>12.417605471017232</v>
      </c>
      <c r="BU754">
        <v>1.6831395348836999</v>
      </c>
      <c r="BV754">
        <v>0.28213599991228117</v>
      </c>
      <c r="BW754">
        <v>2.2457499877771516</v>
      </c>
      <c r="BX754">
        <v>0.65696636127621466</v>
      </c>
      <c r="BY754">
        <v>0.2772398224762348</v>
      </c>
      <c r="BZ754">
        <v>0.17462252151218366</v>
      </c>
      <c r="CA754">
        <v>6.274025820985865</v>
      </c>
      <c r="CB754">
        <v>122.0549958368415</v>
      </c>
      <c r="CC754">
        <v>35.632772894776835</v>
      </c>
      <c r="CD754">
        <v>11.55404494510176</v>
      </c>
      <c r="CE754">
        <v>3.9873321316994388</v>
      </c>
      <c r="CF754" s="25"/>
      <c r="CG754" s="25"/>
      <c r="CH754" s="25"/>
      <c r="CI754" s="25"/>
      <c r="CJ754" s="25"/>
      <c r="CK754" s="25"/>
      <c r="CL754" s="25"/>
      <c r="CM754" s="25"/>
      <c r="CN754" s="25"/>
      <c r="CO754" s="25"/>
      <c r="CP754" s="25">
        <v>1.0607843137254902</v>
      </c>
      <c r="CQ754" s="25">
        <v>0.32049019607843143</v>
      </c>
      <c r="CR754" s="25">
        <v>0.31079064855440686</v>
      </c>
      <c r="CS754" s="25">
        <v>6.4520014444766821E-2</v>
      </c>
      <c r="CT754" s="25">
        <v>6.7187455897918233E-2</v>
      </c>
      <c r="CU754" s="25">
        <v>9.8099551360726647</v>
      </c>
      <c r="CV754" s="25">
        <v>9.8422978931233587</v>
      </c>
      <c r="CW754" s="25">
        <v>2.6621022710045463</v>
      </c>
      <c r="CX754" s="25">
        <v>179.84678236536766</v>
      </c>
      <c r="CY754" s="25">
        <v>20.415101660940827</v>
      </c>
    </row>
    <row r="755" spans="1:103">
      <c r="A755" t="s">
        <v>177</v>
      </c>
      <c r="B755" t="s">
        <v>1090</v>
      </c>
      <c r="C755" t="s">
        <v>168</v>
      </c>
      <c r="D755" t="s">
        <v>170</v>
      </c>
      <c r="E755" t="s">
        <v>959</v>
      </c>
      <c r="F755" t="s">
        <v>193</v>
      </c>
      <c r="G755" t="s">
        <v>262</v>
      </c>
      <c r="H755">
        <v>11.57925</v>
      </c>
      <c r="I755">
        <v>7.4055600000000004</v>
      </c>
      <c r="J755">
        <v>682</v>
      </c>
      <c r="K755" t="s">
        <v>94</v>
      </c>
      <c r="L755" s="18">
        <v>1</v>
      </c>
      <c r="M755" t="s">
        <v>326</v>
      </c>
      <c r="N755" t="s">
        <v>344</v>
      </c>
      <c r="O755">
        <v>2000</v>
      </c>
      <c r="P755" t="s">
        <v>159</v>
      </c>
      <c r="Q755">
        <v>200</v>
      </c>
      <c r="R755">
        <v>2000</v>
      </c>
      <c r="W755">
        <v>2015</v>
      </c>
      <c r="X755">
        <v>1</v>
      </c>
      <c r="Y755" s="19"/>
      <c r="Z755" s="24">
        <v>6.3</v>
      </c>
      <c r="AA755" s="32">
        <v>0.91987088472696765</v>
      </c>
      <c r="AB755" s="26">
        <v>3.8872302341772143E-2</v>
      </c>
      <c r="AC755" s="25">
        <v>4.5154800000000002</v>
      </c>
      <c r="AD755" s="27">
        <v>48.4</v>
      </c>
      <c r="AE755" s="27">
        <v>33.200000000000003</v>
      </c>
      <c r="AF755" s="27">
        <v>18.399999999999999</v>
      </c>
      <c r="AG755" s="25">
        <v>3.0000045173259697</v>
      </c>
      <c r="AH755" s="25">
        <v>0.66707179330690147</v>
      </c>
      <c r="AI755" s="25">
        <v>0.29556590584799303</v>
      </c>
      <c r="AJ755" s="28">
        <v>8.6115283005409521E-2</v>
      </c>
      <c r="AK755" s="25">
        <v>0</v>
      </c>
      <c r="AL755" s="25">
        <f t="shared" si="93"/>
        <v>4.0487574994862738</v>
      </c>
      <c r="AM755" s="29">
        <v>7.311895221795945</v>
      </c>
      <c r="AN755" s="29">
        <v>0.75706367446261846</v>
      </c>
      <c r="AO755" s="30">
        <v>13.576984531785399</v>
      </c>
      <c r="AP755" s="30">
        <v>131.93180723013788</v>
      </c>
      <c r="AQ755" s="31">
        <v>1.4515995335204135</v>
      </c>
      <c r="AR755" s="28">
        <v>1.83404E-2</v>
      </c>
      <c r="AS755" s="28">
        <v>6.6299400000000004</v>
      </c>
      <c r="AT755" t="s">
        <v>157</v>
      </c>
      <c r="AU755">
        <v>3</v>
      </c>
      <c r="AV755" t="s">
        <v>399</v>
      </c>
      <c r="AW755" t="s">
        <v>992</v>
      </c>
      <c r="AX755" t="s">
        <v>1091</v>
      </c>
      <c r="AY755" s="19" t="s">
        <v>392</v>
      </c>
      <c r="AZ755" s="19" t="s">
        <v>392</v>
      </c>
      <c r="BA755" t="s">
        <v>402</v>
      </c>
      <c r="BB755" s="21" t="s">
        <v>401</v>
      </c>
      <c r="BC755" s="15">
        <v>42045</v>
      </c>
      <c r="BD755" t="s">
        <v>161</v>
      </c>
      <c r="BE755">
        <v>50</v>
      </c>
      <c r="BF755">
        <v>48</v>
      </c>
      <c r="BG755">
        <v>11.96</v>
      </c>
      <c r="BH755">
        <v>7.96</v>
      </c>
      <c r="BI755">
        <v>1.34</v>
      </c>
      <c r="BJ755">
        <v>0.48699999999999999</v>
      </c>
      <c r="BK755">
        <v>0.122</v>
      </c>
      <c r="BL755">
        <v>10.7</v>
      </c>
      <c r="BM755" s="86">
        <f t="shared" si="86"/>
        <v>79.967159277504109</v>
      </c>
      <c r="BN755">
        <v>0.33400000000000002</v>
      </c>
      <c r="BO755">
        <v>26</v>
      </c>
      <c r="BP755">
        <f t="shared" si="82"/>
        <v>7430.4439078313317</v>
      </c>
      <c r="BQ755">
        <f t="shared" si="83"/>
        <v>6378.666666666667</v>
      </c>
      <c r="BR755">
        <f t="shared" si="84"/>
        <v>7.4304439078313314</v>
      </c>
      <c r="BS755">
        <f t="shared" si="84"/>
        <v>6.3786666666666667</v>
      </c>
      <c r="BT755">
        <f t="shared" si="85"/>
        <v>13.809110574497998</v>
      </c>
      <c r="BU755">
        <v>2.2908496732026147</v>
      </c>
      <c r="BV755">
        <v>0.1842218355566641</v>
      </c>
      <c r="BW755">
        <v>2.164468686305371</v>
      </c>
      <c r="BX755">
        <v>0.52655621465190472</v>
      </c>
      <c r="BY755">
        <v>0.18608118626626918</v>
      </c>
      <c r="BZ755">
        <v>0.16733454467895198</v>
      </c>
      <c r="CA755">
        <v>7.3037383989022953</v>
      </c>
      <c r="CB755">
        <v>114.63145491501059</v>
      </c>
      <c r="CC755">
        <v>30.429169365838462</v>
      </c>
      <c r="CD755">
        <v>18.386308907083318</v>
      </c>
      <c r="CE755">
        <v>5.1241612456845438</v>
      </c>
      <c r="CF755" s="25">
        <v>0.48204158790170126</v>
      </c>
      <c r="CG755" s="25">
        <v>3.9484877126654064E-2</v>
      </c>
      <c r="CH755" s="25">
        <v>2.3330283859250907</v>
      </c>
      <c r="CI755" s="25">
        <v>0.48165347972333983</v>
      </c>
      <c r="CJ755" s="25">
        <v>0.22786811823832442</v>
      </c>
      <c r="CK755" s="25">
        <v>27.05585589244669</v>
      </c>
      <c r="CL755" s="25">
        <v>21.567523865223187</v>
      </c>
      <c r="CM755" s="25">
        <v>1.9587260215406288</v>
      </c>
      <c r="CN755" s="25">
        <v>181.89882910006222</v>
      </c>
      <c r="CO755" s="25">
        <v>19.073554862376287</v>
      </c>
      <c r="CP755" s="25"/>
      <c r="CQ755" s="25"/>
      <c r="CR755" s="25"/>
      <c r="CS755" s="25"/>
      <c r="CT755" s="25"/>
      <c r="CU755" s="25"/>
      <c r="CV755" s="25"/>
      <c r="CW755" s="25"/>
      <c r="CX755" s="25"/>
      <c r="CY755" s="25"/>
    </row>
    <row r="756" spans="1:103">
      <c r="A756" t="s">
        <v>177</v>
      </c>
      <c r="B756" t="s">
        <v>1090</v>
      </c>
      <c r="C756" t="s">
        <v>168</v>
      </c>
      <c r="D756" t="s">
        <v>170</v>
      </c>
      <c r="E756" t="s">
        <v>959</v>
      </c>
      <c r="F756" t="s">
        <v>193</v>
      </c>
      <c r="G756" t="s">
        <v>262</v>
      </c>
      <c r="H756">
        <v>11.57925</v>
      </c>
      <c r="I756">
        <v>7.4055600000000004</v>
      </c>
      <c r="J756">
        <v>682</v>
      </c>
      <c r="K756" t="s">
        <v>94</v>
      </c>
      <c r="L756" s="18">
        <v>1</v>
      </c>
      <c r="M756" t="s">
        <v>326</v>
      </c>
      <c r="N756" t="s">
        <v>344</v>
      </c>
      <c r="O756">
        <v>2000</v>
      </c>
      <c r="P756" t="s">
        <v>159</v>
      </c>
      <c r="Q756">
        <v>200</v>
      </c>
      <c r="R756">
        <v>2000</v>
      </c>
      <c r="W756">
        <v>2015</v>
      </c>
      <c r="X756">
        <v>1</v>
      </c>
      <c r="Y756" s="19"/>
      <c r="Z756" s="24">
        <v>6.3</v>
      </c>
      <c r="AA756" s="32">
        <v>0.91987088472696765</v>
      </c>
      <c r="AB756" s="26">
        <v>3.8872302341772143E-2</v>
      </c>
      <c r="AC756" s="25">
        <v>4.5154800000000002</v>
      </c>
      <c r="AD756" s="27">
        <v>48.4</v>
      </c>
      <c r="AE756" s="27">
        <v>33.200000000000003</v>
      </c>
      <c r="AF756" s="27">
        <v>18.399999999999999</v>
      </c>
      <c r="AG756" s="25">
        <v>3.0000045173259697</v>
      </c>
      <c r="AH756" s="25">
        <v>0.66707179330690147</v>
      </c>
      <c r="AI756" s="25">
        <v>0.29556590584799303</v>
      </c>
      <c r="AJ756" s="28">
        <v>8.6115283005409521E-2</v>
      </c>
      <c r="AK756" s="25">
        <v>0</v>
      </c>
      <c r="AL756" s="25">
        <f t="shared" si="93"/>
        <v>4.0487574994862738</v>
      </c>
      <c r="AM756" s="29">
        <v>7.311895221795945</v>
      </c>
      <c r="AN756" s="29">
        <v>0.75706367446261846</v>
      </c>
      <c r="AO756" s="30">
        <v>13.576984531785399</v>
      </c>
      <c r="AP756" s="30">
        <v>131.93180723013788</v>
      </c>
      <c r="AQ756" s="31">
        <v>1.4515995335204135</v>
      </c>
      <c r="AR756" s="28">
        <v>1.83404E-2</v>
      </c>
      <c r="AS756" s="28">
        <v>6.6299400000000004</v>
      </c>
      <c r="AT756" t="s">
        <v>158</v>
      </c>
      <c r="AU756">
        <v>4</v>
      </c>
      <c r="AV756" t="s">
        <v>399</v>
      </c>
      <c r="AW756" t="s">
        <v>992</v>
      </c>
      <c r="AX756" t="s">
        <v>1091</v>
      </c>
      <c r="AY756" s="19" t="s">
        <v>392</v>
      </c>
      <c r="AZ756" s="19" t="s">
        <v>392</v>
      </c>
      <c r="BA756" t="s">
        <v>402</v>
      </c>
      <c r="BB756" s="21" t="s">
        <v>401</v>
      </c>
      <c r="BC756" s="15">
        <v>42045</v>
      </c>
      <c r="BD756" t="s">
        <v>161</v>
      </c>
      <c r="BE756">
        <v>38</v>
      </c>
      <c r="BF756">
        <v>37</v>
      </c>
      <c r="BG756">
        <v>14.44</v>
      </c>
      <c r="BH756">
        <v>8.82</v>
      </c>
      <c r="BI756">
        <v>1.1000000000000001</v>
      </c>
      <c r="BJ756">
        <v>0.53400000000000003</v>
      </c>
      <c r="BK756">
        <v>0.13300000000000001</v>
      </c>
      <c r="BL756">
        <v>10.5</v>
      </c>
      <c r="BM756" s="86">
        <f t="shared" si="86"/>
        <v>80.059970014992501</v>
      </c>
      <c r="BN756">
        <v>0.36</v>
      </c>
      <c r="BO756">
        <v>25</v>
      </c>
      <c r="BP756">
        <f t="shared" si="82"/>
        <v>8261.24702354705</v>
      </c>
      <c r="BQ756">
        <f t="shared" si="83"/>
        <v>7701.333333333333</v>
      </c>
      <c r="BR756">
        <f t="shared" si="84"/>
        <v>8.2612470235470497</v>
      </c>
      <c r="BS756">
        <f t="shared" si="84"/>
        <v>7.7013333333333334</v>
      </c>
      <c r="BT756">
        <f t="shared" si="85"/>
        <v>15.962580356880384</v>
      </c>
      <c r="BU756">
        <v>2.5004574565416284</v>
      </c>
      <c r="BV756">
        <v>0.3396848614702096</v>
      </c>
      <c r="BW756">
        <v>2.8125788130031735</v>
      </c>
      <c r="BX756">
        <v>0.59051271541244887</v>
      </c>
      <c r="BY756">
        <v>0.2697847291889553</v>
      </c>
      <c r="BZ756">
        <v>0.1562325386796003</v>
      </c>
      <c r="CA756">
        <v>6.1999416711767745</v>
      </c>
      <c r="CB756">
        <v>111.8750346848129</v>
      </c>
      <c r="CC756">
        <v>28.7998049516507</v>
      </c>
      <c r="CD756">
        <v>12.305988509273114</v>
      </c>
      <c r="CE756">
        <v>2.0213712059298157</v>
      </c>
      <c r="CF756" s="25">
        <v>0.95927379784102063</v>
      </c>
      <c r="CG756" s="25">
        <v>6.5701668302257113E-2</v>
      </c>
      <c r="CH756" s="25">
        <v>1.4630912234315874</v>
      </c>
      <c r="CI756" s="25">
        <v>0.42348318897338433</v>
      </c>
      <c r="CJ756" s="25">
        <v>0.19377284368364309</v>
      </c>
      <c r="CK756" s="25">
        <v>47.516363970342361</v>
      </c>
      <c r="CL756" s="25">
        <v>24.941991603027525</v>
      </c>
      <c r="CM756" s="25">
        <v>1.0011705690054709</v>
      </c>
      <c r="CN756" s="25">
        <v>179.45840398515961</v>
      </c>
      <c r="CO756" s="25">
        <v>21.311289053094846</v>
      </c>
      <c r="CP756" s="25">
        <v>0.85893719806763291</v>
      </c>
      <c r="CQ756" s="25">
        <v>0.28985507246376813</v>
      </c>
      <c r="CR756" s="25">
        <v>0.46139345546984223</v>
      </c>
      <c r="CS756" s="25">
        <v>6.6838098796075801E-2</v>
      </c>
      <c r="CT756" s="25">
        <v>5.0390775596821265E-2</v>
      </c>
      <c r="CU756" s="25">
        <v>11.01948624143756</v>
      </c>
      <c r="CV756" s="25">
        <v>6.0142036391908471</v>
      </c>
      <c r="CW756" s="25">
        <v>0.79546804535705196</v>
      </c>
      <c r="CX756" s="25">
        <v>210.30705447055755</v>
      </c>
      <c r="CY756" s="25">
        <v>16.662318465993735</v>
      </c>
    </row>
    <row r="757" spans="1:103">
      <c r="A757" t="s">
        <v>177</v>
      </c>
      <c r="B757" t="s">
        <v>1090</v>
      </c>
      <c r="C757" t="s">
        <v>168</v>
      </c>
      <c r="D757" t="s">
        <v>170</v>
      </c>
      <c r="E757" t="s">
        <v>959</v>
      </c>
      <c r="F757" t="s">
        <v>193</v>
      </c>
      <c r="G757" t="s">
        <v>262</v>
      </c>
      <c r="H757">
        <v>11.57925</v>
      </c>
      <c r="I757">
        <v>7.4055600000000004</v>
      </c>
      <c r="J757">
        <v>682</v>
      </c>
      <c r="K757" t="s">
        <v>94</v>
      </c>
      <c r="L757" s="18">
        <v>1</v>
      </c>
      <c r="M757" t="s">
        <v>326</v>
      </c>
      <c r="N757" t="s">
        <v>344</v>
      </c>
      <c r="O757">
        <v>2000</v>
      </c>
      <c r="P757" t="s">
        <v>159</v>
      </c>
      <c r="Q757">
        <v>200</v>
      </c>
      <c r="R757">
        <v>2000</v>
      </c>
      <c r="W757">
        <v>2015</v>
      </c>
      <c r="X757">
        <v>1</v>
      </c>
      <c r="Y757" s="19"/>
      <c r="Z757" s="24">
        <v>6.3</v>
      </c>
      <c r="AA757" s="32">
        <v>0.91987088472696765</v>
      </c>
      <c r="AB757" s="26">
        <v>3.8872302341772143E-2</v>
      </c>
      <c r="AC757" s="25">
        <v>4.5154800000000002</v>
      </c>
      <c r="AD757" s="27">
        <v>48.4</v>
      </c>
      <c r="AE757" s="27">
        <v>33.200000000000003</v>
      </c>
      <c r="AF757" s="27">
        <v>18.399999999999999</v>
      </c>
      <c r="AG757" s="25">
        <v>3.0000045173259697</v>
      </c>
      <c r="AH757" s="25">
        <v>0.66707179330690147</v>
      </c>
      <c r="AI757" s="25">
        <v>0.29556590584799303</v>
      </c>
      <c r="AJ757" s="28">
        <v>8.6115283005409521E-2</v>
      </c>
      <c r="AK757" s="25">
        <v>0</v>
      </c>
      <c r="AL757" s="25">
        <f t="shared" si="93"/>
        <v>4.0487574994862738</v>
      </c>
      <c r="AM757" s="29">
        <v>7.311895221795945</v>
      </c>
      <c r="AN757" s="29">
        <v>0.75706367446261846</v>
      </c>
      <c r="AO757" s="30">
        <v>13.576984531785399</v>
      </c>
      <c r="AP757" s="30">
        <v>131.93180723013788</v>
      </c>
      <c r="AQ757" s="31">
        <v>1.4515995335204135</v>
      </c>
      <c r="AR757" s="28">
        <v>1.83404E-2</v>
      </c>
      <c r="AS757" s="28">
        <v>6.6299400000000004</v>
      </c>
      <c r="AT757" t="s">
        <v>159</v>
      </c>
      <c r="AU757">
        <v>5</v>
      </c>
      <c r="AV757" t="s">
        <v>399</v>
      </c>
      <c r="AW757" t="s">
        <v>992</v>
      </c>
      <c r="AX757" t="s">
        <v>1091</v>
      </c>
      <c r="AY757" s="19" t="s">
        <v>392</v>
      </c>
      <c r="AZ757" s="19" t="s">
        <v>392</v>
      </c>
      <c r="BA757" t="s">
        <v>402</v>
      </c>
      <c r="BB757" s="21" t="s">
        <v>401</v>
      </c>
      <c r="BC757" s="15">
        <v>42045</v>
      </c>
      <c r="BD757" t="s">
        <v>161</v>
      </c>
      <c r="BE757">
        <v>58</v>
      </c>
      <c r="BF757">
        <v>53</v>
      </c>
      <c r="BG757">
        <v>19.36</v>
      </c>
      <c r="BH757">
        <v>11.26</v>
      </c>
      <c r="BI757">
        <v>1.18</v>
      </c>
      <c r="BJ757">
        <v>0.59499999999999997</v>
      </c>
      <c r="BK757">
        <v>0.122</v>
      </c>
      <c r="BL757">
        <v>11.8</v>
      </c>
      <c r="BM757" s="86">
        <f t="shared" si="86"/>
        <v>82.984658298465831</v>
      </c>
      <c r="BN757">
        <v>0.44900000000000001</v>
      </c>
      <c r="BO757">
        <v>25</v>
      </c>
      <c r="BP757">
        <f t="shared" si="82"/>
        <v>10773.165969316595</v>
      </c>
      <c r="BQ757">
        <f t="shared" si="83"/>
        <v>10325.333333333332</v>
      </c>
      <c r="BR757">
        <f t="shared" si="84"/>
        <v>10.773165969316596</v>
      </c>
      <c r="BS757">
        <f t="shared" si="84"/>
        <v>10.325333333333331</v>
      </c>
      <c r="BT757">
        <f t="shared" si="85"/>
        <v>21.098499302649927</v>
      </c>
      <c r="BU757">
        <v>2.8151219512195125</v>
      </c>
      <c r="BV757">
        <v>0.43571289930480417</v>
      </c>
      <c r="BW757">
        <v>3.0726020366962881</v>
      </c>
      <c r="BX757">
        <v>0.82165991591705756</v>
      </c>
      <c r="BY757">
        <v>0.38289697512443077</v>
      </c>
      <c r="BZ757">
        <v>0.23381932835740629</v>
      </c>
      <c r="CA757">
        <v>8.0320471581876518</v>
      </c>
      <c r="CB757">
        <v>202.22906194151764</v>
      </c>
      <c r="CC757">
        <v>57.774448889451072</v>
      </c>
      <c r="CD757">
        <v>17.371203961949778</v>
      </c>
      <c r="CE757">
        <v>5.7267567960839507</v>
      </c>
      <c r="CF757" s="25">
        <v>1.057199211045365</v>
      </c>
      <c r="CG757" s="25">
        <v>8.2593688362919138E-2</v>
      </c>
      <c r="CH757" s="25">
        <v>2.6252066974154435</v>
      </c>
      <c r="CI757" s="25">
        <v>0.45827163662245879</v>
      </c>
      <c r="CJ757" s="25">
        <v>0.17566236336973065</v>
      </c>
      <c r="CK757" s="25">
        <v>30.431382015531643</v>
      </c>
      <c r="CL757" s="25">
        <v>33.571371265647358</v>
      </c>
      <c r="CM757" s="25">
        <v>1.041077716748589</v>
      </c>
      <c r="CN757" s="25">
        <v>139.98102500612089</v>
      </c>
      <c r="CO757" s="25">
        <v>14.337684661477438</v>
      </c>
      <c r="CP757" s="25">
        <v>1.435720844811754</v>
      </c>
      <c r="CQ757" s="25">
        <v>0.28852157943067036</v>
      </c>
      <c r="CR757" s="25">
        <v>0.39808137297964163</v>
      </c>
      <c r="CS757" s="25">
        <v>6.4958074678630406E-2</v>
      </c>
      <c r="CT757" s="25">
        <v>5.9501712935906052E-2</v>
      </c>
      <c r="CU757" s="25">
        <v>9.8765600691012878</v>
      </c>
      <c r="CV757" s="25">
        <v>5.8450359325598731</v>
      </c>
      <c r="CW757" s="25">
        <v>0.77309309548764893</v>
      </c>
      <c r="CX757" s="25">
        <v>30.172520203830537</v>
      </c>
      <c r="CY757" s="25">
        <v>14.460317247072611</v>
      </c>
    </row>
    <row r="758" spans="1:103">
      <c r="A758" t="s">
        <v>177</v>
      </c>
      <c r="B758" t="s">
        <v>1090</v>
      </c>
      <c r="C758" t="s">
        <v>168</v>
      </c>
      <c r="D758" t="s">
        <v>170</v>
      </c>
      <c r="E758" t="s">
        <v>959</v>
      </c>
      <c r="F758" t="s">
        <v>193</v>
      </c>
      <c r="G758" t="s">
        <v>262</v>
      </c>
      <c r="H758">
        <v>11.57925</v>
      </c>
      <c r="I758">
        <v>7.4055600000000004</v>
      </c>
      <c r="J758">
        <v>682</v>
      </c>
      <c r="K758" t="s">
        <v>94</v>
      </c>
      <c r="L758" s="18">
        <v>1</v>
      </c>
      <c r="M758" t="s">
        <v>326</v>
      </c>
      <c r="N758" t="s">
        <v>344</v>
      </c>
      <c r="O758">
        <v>2000</v>
      </c>
      <c r="P758" t="s">
        <v>159</v>
      </c>
      <c r="Q758">
        <v>200</v>
      </c>
      <c r="R758">
        <v>2000</v>
      </c>
      <c r="W758">
        <v>2015</v>
      </c>
      <c r="X758">
        <v>1</v>
      </c>
      <c r="Y758" s="19"/>
      <c r="Z758" s="24">
        <v>6.3</v>
      </c>
      <c r="AA758" s="32">
        <v>0.91987088472696765</v>
      </c>
      <c r="AB758" s="26">
        <v>3.8872302341772143E-2</v>
      </c>
      <c r="AC758" s="25">
        <v>4.5154800000000002</v>
      </c>
      <c r="AD758" s="27">
        <v>48.4</v>
      </c>
      <c r="AE758" s="27">
        <v>33.200000000000003</v>
      </c>
      <c r="AF758" s="27">
        <v>18.399999999999999</v>
      </c>
      <c r="AG758" s="25">
        <v>3.0000045173259697</v>
      </c>
      <c r="AH758" s="25">
        <v>0.66707179330690147</v>
      </c>
      <c r="AI758" s="25">
        <v>0.29556590584799303</v>
      </c>
      <c r="AJ758" s="28">
        <v>8.6115283005409521E-2</v>
      </c>
      <c r="AK758" s="25">
        <v>0</v>
      </c>
      <c r="AL758" s="25">
        <f t="shared" si="93"/>
        <v>4.0487574994862738</v>
      </c>
      <c r="AM758" s="29">
        <v>7.311895221795945</v>
      </c>
      <c r="AN758" s="29">
        <v>0.75706367446261846</v>
      </c>
      <c r="AO758" s="30">
        <v>13.576984531785399</v>
      </c>
      <c r="AP758" s="30">
        <v>131.93180723013788</v>
      </c>
      <c r="AQ758" s="31">
        <v>1.4515995335204135</v>
      </c>
      <c r="AR758" s="28">
        <v>1.83404E-2</v>
      </c>
      <c r="AS758" s="28">
        <v>6.6299400000000004</v>
      </c>
      <c r="AT758" t="s">
        <v>160</v>
      </c>
      <c r="AU758">
        <v>6</v>
      </c>
      <c r="AV758" t="s">
        <v>399</v>
      </c>
      <c r="AW758" t="s">
        <v>992</v>
      </c>
      <c r="AX758" t="s">
        <v>1091</v>
      </c>
      <c r="AY758" s="19" t="s">
        <v>392</v>
      </c>
      <c r="AZ758" s="19" t="s">
        <v>392</v>
      </c>
      <c r="BA758" t="s">
        <v>402</v>
      </c>
      <c r="BB758" s="21" t="s">
        <v>401</v>
      </c>
      <c r="BC758" s="15">
        <v>42045</v>
      </c>
      <c r="BD758" t="s">
        <v>161</v>
      </c>
      <c r="BE758">
        <v>48</v>
      </c>
      <c r="BF758">
        <v>50</v>
      </c>
      <c r="BG758">
        <v>15.53</v>
      </c>
      <c r="BH758">
        <v>10.119999999999999</v>
      </c>
      <c r="BI758">
        <v>1.36</v>
      </c>
      <c r="BJ758">
        <v>0.56000000000000005</v>
      </c>
      <c r="BK758">
        <v>0.108</v>
      </c>
      <c r="BL758">
        <v>6.8</v>
      </c>
      <c r="BM758" s="86">
        <f t="shared" si="86"/>
        <v>83.832335329341319</v>
      </c>
      <c r="BN758">
        <v>0.36099999999999999</v>
      </c>
      <c r="BO758">
        <v>23</v>
      </c>
      <c r="BP758">
        <f t="shared" si="82"/>
        <v>10335.858479120188</v>
      </c>
      <c r="BQ758">
        <f t="shared" si="83"/>
        <v>8282.6666666666661</v>
      </c>
      <c r="BR758">
        <f t="shared" si="84"/>
        <v>10.335858479120189</v>
      </c>
      <c r="BS758">
        <f t="shared" si="84"/>
        <v>8.2826666666666657</v>
      </c>
      <c r="BT758">
        <f t="shared" si="85"/>
        <v>18.618525145786855</v>
      </c>
      <c r="BU758">
        <v>2.9121037463976949</v>
      </c>
      <c r="BV758">
        <v>0.34601942342692682</v>
      </c>
      <c r="BW758">
        <v>2.5866444951623038</v>
      </c>
      <c r="BX758">
        <v>0.54177414156429504</v>
      </c>
      <c r="BY758">
        <v>0.21059134067171481</v>
      </c>
      <c r="BZ758">
        <v>0.19736321358422504</v>
      </c>
      <c r="CA758">
        <v>6.4074713668494816</v>
      </c>
      <c r="CB758">
        <v>101.3580725895327</v>
      </c>
      <c r="CC758">
        <v>35.512267591795535</v>
      </c>
      <c r="CD758">
        <v>16.573784437148994</v>
      </c>
      <c r="CE758">
        <v>18.784507771488578</v>
      </c>
      <c r="CF758" s="25"/>
      <c r="CG758" s="25"/>
      <c r="CH758" s="25"/>
      <c r="CI758" s="25"/>
      <c r="CJ758" s="25"/>
      <c r="CK758" s="25"/>
      <c r="CL758" s="25"/>
      <c r="CM758" s="25"/>
      <c r="CN758" s="25"/>
      <c r="CO758" s="25"/>
      <c r="CP758" s="25">
        <v>1.4092219020172911</v>
      </c>
      <c r="CQ758" s="25">
        <v>0.36195965417867432</v>
      </c>
      <c r="CR758" s="25">
        <v>0.33079451346798328</v>
      </c>
      <c r="CS758" s="25">
        <v>6.5434074248820667E-2</v>
      </c>
      <c r="CT758" s="25">
        <v>4.9332249289706802E-2</v>
      </c>
      <c r="CU758" s="25">
        <v>8.2754322291600797</v>
      </c>
      <c r="CV758" s="25">
        <v>5.8878671680207413</v>
      </c>
      <c r="CW758" s="25">
        <v>1.7391884509699427</v>
      </c>
      <c r="CX758" s="25">
        <v>54.761483239594355</v>
      </c>
      <c r="CY758" s="25">
        <v>14.566279513172312</v>
      </c>
    </row>
    <row r="759" spans="1:103">
      <c r="A759" t="s">
        <v>177</v>
      </c>
      <c r="B759" t="s">
        <v>1090</v>
      </c>
      <c r="C759" t="s">
        <v>168</v>
      </c>
      <c r="D759" t="s">
        <v>170</v>
      </c>
      <c r="E759" t="s">
        <v>959</v>
      </c>
      <c r="F759" t="s">
        <v>194</v>
      </c>
      <c r="G759" t="s">
        <v>263</v>
      </c>
      <c r="H759">
        <v>11.557589999999999</v>
      </c>
      <c r="I759">
        <v>7.4126300000000001</v>
      </c>
      <c r="J759">
        <v>665</v>
      </c>
      <c r="K759" t="s">
        <v>95</v>
      </c>
      <c r="L759" s="18">
        <v>1</v>
      </c>
      <c r="M759" t="s">
        <v>326</v>
      </c>
      <c r="N759" t="s">
        <v>345</v>
      </c>
      <c r="O759">
        <v>2000</v>
      </c>
      <c r="P759" t="s">
        <v>159</v>
      </c>
      <c r="Q759">
        <v>200</v>
      </c>
      <c r="R759">
        <v>4000</v>
      </c>
      <c r="W759">
        <v>2015</v>
      </c>
      <c r="X759">
        <v>1</v>
      </c>
      <c r="Y759" s="19" t="s">
        <v>392</v>
      </c>
      <c r="Z759" s="24">
        <v>5.5</v>
      </c>
      <c r="AA759" s="32">
        <v>0.91162403127779179</v>
      </c>
      <c r="AB759" s="26">
        <v>3.0725167063728413E-2</v>
      </c>
      <c r="AC759" s="25">
        <v>4.5154800000000002</v>
      </c>
      <c r="AD759" s="27">
        <v>42.4</v>
      </c>
      <c r="AE759" s="27">
        <v>36</v>
      </c>
      <c r="AF759" s="27">
        <v>21.6</v>
      </c>
      <c r="AG759" s="25">
        <v>2.812560493203982</v>
      </c>
      <c r="AH759" s="25">
        <v>0.67238164927052313</v>
      </c>
      <c r="AI759" s="25">
        <v>0.20202958881443434</v>
      </c>
      <c r="AJ759" s="28">
        <v>6.0532571878370647E-2</v>
      </c>
      <c r="AK759" s="25">
        <v>0</v>
      </c>
      <c r="AL759" s="25">
        <f t="shared" si="52"/>
        <v>3.7475043031673101</v>
      </c>
      <c r="AM759" s="29">
        <v>13.352580116636521</v>
      </c>
      <c r="AN759" s="29">
        <v>2.5010139245640111</v>
      </c>
      <c r="AO759" s="30">
        <v>17.355299422378522</v>
      </c>
      <c r="AP759" s="30">
        <v>121.79723759428245</v>
      </c>
      <c r="AQ759" s="31">
        <v>1.4531360713342403</v>
      </c>
      <c r="AR759" s="28">
        <v>2.9244200000000001E-2</v>
      </c>
      <c r="AS759" s="28">
        <v>7.3285799999999997</v>
      </c>
      <c r="AT759" t="s">
        <v>155</v>
      </c>
      <c r="AU759">
        <v>1</v>
      </c>
      <c r="AV759" t="s">
        <v>399</v>
      </c>
      <c r="AW759" t="s">
        <v>992</v>
      </c>
      <c r="AX759" t="s">
        <v>1091</v>
      </c>
      <c r="AY759" s="19" t="s">
        <v>392</v>
      </c>
      <c r="AZ759" s="19" t="s">
        <v>392</v>
      </c>
      <c r="BA759" t="s">
        <v>402</v>
      </c>
      <c r="BB759" s="21" t="s">
        <v>401</v>
      </c>
      <c r="BC759" s="15">
        <v>42045</v>
      </c>
      <c r="BD759" t="s">
        <v>161</v>
      </c>
      <c r="BE759">
        <v>51</v>
      </c>
      <c r="BF759">
        <v>42</v>
      </c>
      <c r="BG759">
        <v>12.28</v>
      </c>
      <c r="BH759">
        <v>5.0199999999999996</v>
      </c>
      <c r="BI759">
        <v>0.82</v>
      </c>
      <c r="BJ759">
        <v>0.18099999999999999</v>
      </c>
      <c r="BK759">
        <v>6.5000000000000002E-2</v>
      </c>
      <c r="BL759">
        <v>11.1</v>
      </c>
      <c r="BM759" s="86">
        <f t="shared" si="86"/>
        <v>73.577235772357724</v>
      </c>
      <c r="BN759">
        <v>0.28399999999999997</v>
      </c>
      <c r="BO759">
        <v>18</v>
      </c>
      <c r="BP759">
        <f t="shared" si="82"/>
        <v>4292.2747223550668</v>
      </c>
      <c r="BQ759">
        <f t="shared" si="83"/>
        <v>6549.3333333333321</v>
      </c>
      <c r="BR759">
        <f t="shared" si="84"/>
        <v>4.2922747223550672</v>
      </c>
      <c r="BS759">
        <f t="shared" si="84"/>
        <v>6.5493333333333323</v>
      </c>
      <c r="BT759">
        <f t="shared" si="85"/>
        <v>10.8416080556884</v>
      </c>
      <c r="BU759">
        <v>2.3285024154589373</v>
      </c>
      <c r="BV759">
        <v>0.23635577969398458</v>
      </c>
      <c r="BW759">
        <v>2.4830630413456771</v>
      </c>
      <c r="BX759">
        <v>0.56748152921213224</v>
      </c>
      <c r="BY759">
        <v>0.24913424344404231</v>
      </c>
      <c r="BZ759">
        <v>0.1704130246188249</v>
      </c>
      <c r="CA759">
        <v>6.3212091245361135</v>
      </c>
      <c r="CB759">
        <v>110.34028199265879</v>
      </c>
      <c r="CC759">
        <v>26.991195292748682</v>
      </c>
      <c r="CD759">
        <v>14.2483018171779</v>
      </c>
      <c r="CE759">
        <v>3.8613816046275398</v>
      </c>
      <c r="CF759" s="25">
        <v>0.70307988450433112</v>
      </c>
      <c r="CG759" s="25">
        <v>0.18036573628488933</v>
      </c>
      <c r="CH759" s="25">
        <v>2.5987785362677083</v>
      </c>
      <c r="CI759" s="25">
        <v>0.67601780390836375</v>
      </c>
      <c r="CJ759" s="25">
        <v>0.26022644508686887</v>
      </c>
      <c r="CK759" s="25">
        <v>29.615960716943764</v>
      </c>
      <c r="CL759" s="25">
        <v>37.490081392490595</v>
      </c>
      <c r="CM759" s="25">
        <v>1.0436778109462626</v>
      </c>
      <c r="CN759" s="25">
        <v>281.10595324262084</v>
      </c>
      <c r="CO759" s="25">
        <v>15.689784738915591</v>
      </c>
      <c r="CP759" s="25">
        <v>0.89458689458689455</v>
      </c>
      <c r="CQ759" s="25">
        <v>0.27863247863247864</v>
      </c>
      <c r="CR759" s="25">
        <v>0.35402287259471749</v>
      </c>
      <c r="CS759" s="25">
        <v>6.5402124017253857E-2</v>
      </c>
      <c r="CT759" s="25">
        <v>5.4561198724332217E-2</v>
      </c>
      <c r="CU759" s="25">
        <v>10.782739466719175</v>
      </c>
      <c r="CV759" s="25">
        <v>1.7892956043144033</v>
      </c>
      <c r="CW759" s="25">
        <v>1.7383392378591174</v>
      </c>
      <c r="CX759" s="25">
        <v>38.512746396069296</v>
      </c>
      <c r="CY759" s="25">
        <v>11.952957373608546</v>
      </c>
    </row>
    <row r="760" spans="1:103">
      <c r="A760" t="s">
        <v>177</v>
      </c>
      <c r="B760" t="s">
        <v>1090</v>
      </c>
      <c r="C760" t="s">
        <v>168</v>
      </c>
      <c r="D760" t="s">
        <v>170</v>
      </c>
      <c r="E760" t="s">
        <v>959</v>
      </c>
      <c r="F760" t="s">
        <v>194</v>
      </c>
      <c r="G760" t="s">
        <v>263</v>
      </c>
      <c r="H760">
        <v>11.557589999999999</v>
      </c>
      <c r="I760">
        <v>7.4126300000000001</v>
      </c>
      <c r="J760">
        <v>665</v>
      </c>
      <c r="K760" t="s">
        <v>95</v>
      </c>
      <c r="L760" s="18">
        <v>1</v>
      </c>
      <c r="M760" t="s">
        <v>326</v>
      </c>
      <c r="N760" t="s">
        <v>345</v>
      </c>
      <c r="O760">
        <v>2000</v>
      </c>
      <c r="P760" t="s">
        <v>159</v>
      </c>
      <c r="Q760">
        <v>200</v>
      </c>
      <c r="R760">
        <v>4000</v>
      </c>
      <c r="W760">
        <v>2015</v>
      </c>
      <c r="X760">
        <v>1</v>
      </c>
      <c r="Y760" s="19"/>
      <c r="Z760" s="24">
        <v>5.5</v>
      </c>
      <c r="AA760" s="32">
        <v>0.91162403127779179</v>
      </c>
      <c r="AB760" s="26">
        <v>3.0725167063728413E-2</v>
      </c>
      <c r="AC760" s="25">
        <v>4.5154800000000002</v>
      </c>
      <c r="AD760" s="27">
        <v>42.4</v>
      </c>
      <c r="AE760" s="27">
        <v>36</v>
      </c>
      <c r="AF760" s="27">
        <v>21.6</v>
      </c>
      <c r="AG760" s="25">
        <v>2.812560493203982</v>
      </c>
      <c r="AH760" s="25">
        <v>0.67238164927052313</v>
      </c>
      <c r="AI760" s="25">
        <v>0.20202958881443434</v>
      </c>
      <c r="AJ760" s="28">
        <v>6.0532571878370647E-2</v>
      </c>
      <c r="AK760" s="25">
        <v>0</v>
      </c>
      <c r="AL760" s="25">
        <f t="shared" ref="AL760:AL764" si="94">SUM(AG760:AK760)</f>
        <v>3.7475043031673101</v>
      </c>
      <c r="AM760" s="29">
        <v>13.352580116636521</v>
      </c>
      <c r="AN760" s="29">
        <v>2.5010139245640111</v>
      </c>
      <c r="AO760" s="30">
        <v>17.355299422378522</v>
      </c>
      <c r="AP760" s="30">
        <v>121.79723759428245</v>
      </c>
      <c r="AQ760" s="31">
        <v>1.4531360713342403</v>
      </c>
      <c r="AR760" s="28">
        <v>2.9244200000000001E-2</v>
      </c>
      <c r="AS760" s="28">
        <v>7.3285799999999997</v>
      </c>
      <c r="AT760" t="s">
        <v>156</v>
      </c>
      <c r="AU760">
        <v>2</v>
      </c>
      <c r="AV760" t="s">
        <v>399</v>
      </c>
      <c r="AW760" t="s">
        <v>992</v>
      </c>
      <c r="AX760" t="s">
        <v>1091</v>
      </c>
      <c r="AY760" s="19" t="s">
        <v>392</v>
      </c>
      <c r="AZ760" s="19" t="s">
        <v>392</v>
      </c>
      <c r="BA760" t="s">
        <v>402</v>
      </c>
      <c r="BB760" s="21" t="s">
        <v>401</v>
      </c>
      <c r="BC760" s="15">
        <v>42045</v>
      </c>
      <c r="BD760" t="s">
        <v>161</v>
      </c>
      <c r="BE760">
        <v>37</v>
      </c>
      <c r="BF760">
        <v>31</v>
      </c>
      <c r="BG760">
        <v>8.36</v>
      </c>
      <c r="BH760">
        <v>1.86</v>
      </c>
      <c r="BI760">
        <v>0.82</v>
      </c>
      <c r="BJ760">
        <v>9.5000000000000001E-2</v>
      </c>
      <c r="BK760">
        <v>3.4000000000000002E-2</v>
      </c>
      <c r="BL760">
        <v>0</v>
      </c>
      <c r="BM760" s="86">
        <f t="shared" si="86"/>
        <v>73.643410852713174</v>
      </c>
      <c r="BN760">
        <v>0.23100000000000001</v>
      </c>
      <c r="BO760">
        <v>16</v>
      </c>
      <c r="BP760">
        <f t="shared" si="82"/>
        <v>1790.5456756345948</v>
      </c>
      <c r="BQ760">
        <f t="shared" si="83"/>
        <v>4458.6666666666661</v>
      </c>
      <c r="BR760">
        <f t="shared" si="84"/>
        <v>1.7905456756345948</v>
      </c>
      <c r="BS760">
        <f t="shared" si="84"/>
        <v>4.4586666666666659</v>
      </c>
      <c r="BT760">
        <f t="shared" si="85"/>
        <v>6.2492123423012611</v>
      </c>
      <c r="BU760">
        <v>1.6680993314231136</v>
      </c>
      <c r="BV760">
        <v>0.20011811596437151</v>
      </c>
      <c r="BW760">
        <v>1.6705414732729302</v>
      </c>
      <c r="BX760">
        <v>0.56573327250303995</v>
      </c>
      <c r="BY760">
        <v>0.24323704058343082</v>
      </c>
      <c r="BZ760">
        <v>0.12318464491778421</v>
      </c>
      <c r="CA760">
        <v>4.3453317216518448</v>
      </c>
      <c r="CB760">
        <v>102.90868909477176</v>
      </c>
      <c r="CC760">
        <v>24.81319247352393</v>
      </c>
      <c r="CD760">
        <v>10.455836854379466</v>
      </c>
      <c r="CE760">
        <v>2.7656429115907288</v>
      </c>
      <c r="CF760" s="25">
        <v>0.67644320297951588</v>
      </c>
      <c r="CG760" s="25">
        <v>0.14757914338919925</v>
      </c>
      <c r="CH760" s="25">
        <v>1.8091769414224963</v>
      </c>
      <c r="CI760" s="25">
        <v>0.38815282895853165</v>
      </c>
      <c r="CJ760" s="25">
        <v>0.20724580974521714</v>
      </c>
      <c r="CK760" s="25">
        <v>24.907431825530942</v>
      </c>
      <c r="CL760" s="25">
        <v>28.542386857586845</v>
      </c>
      <c r="CM760" s="25">
        <v>1.9278283357323875</v>
      </c>
      <c r="CN760" s="25">
        <v>269.01248489088283</v>
      </c>
      <c r="CO760" s="25">
        <v>17.523569416985083</v>
      </c>
      <c r="CP760" s="25">
        <v>0.69810426540284365</v>
      </c>
      <c r="CQ760" s="25">
        <v>0.24322274881516587</v>
      </c>
      <c r="CR760" s="25">
        <v>0.31436489429277037</v>
      </c>
      <c r="CS760" s="25">
        <v>0.13672586679474183</v>
      </c>
      <c r="CT760" s="25">
        <v>5.1136940272249083E-2</v>
      </c>
      <c r="CU760" s="25">
        <v>8.3570842491813924</v>
      </c>
      <c r="CV760" s="25">
        <v>5.9459615653371767</v>
      </c>
      <c r="CW760" s="25">
        <v>1.7563486724891331</v>
      </c>
      <c r="CX760" s="25">
        <v>247.15530495171876</v>
      </c>
      <c r="CY760" s="25">
        <v>13.83070955230562</v>
      </c>
    </row>
    <row r="761" spans="1:103">
      <c r="A761" t="s">
        <v>177</v>
      </c>
      <c r="B761" t="s">
        <v>1090</v>
      </c>
      <c r="C761" t="s">
        <v>168</v>
      </c>
      <c r="D761" t="s">
        <v>170</v>
      </c>
      <c r="E761" t="s">
        <v>959</v>
      </c>
      <c r="F761" t="s">
        <v>194</v>
      </c>
      <c r="G761" t="s">
        <v>263</v>
      </c>
      <c r="H761">
        <v>11.557589999999999</v>
      </c>
      <c r="I761">
        <v>7.4126300000000001</v>
      </c>
      <c r="J761">
        <v>665</v>
      </c>
      <c r="K761" t="s">
        <v>95</v>
      </c>
      <c r="L761" s="18">
        <v>1</v>
      </c>
      <c r="M761" t="s">
        <v>326</v>
      </c>
      <c r="N761" t="s">
        <v>345</v>
      </c>
      <c r="O761">
        <v>2000</v>
      </c>
      <c r="P761" t="s">
        <v>159</v>
      </c>
      <c r="Q761">
        <v>200</v>
      </c>
      <c r="R761">
        <v>4000</v>
      </c>
      <c r="W761">
        <v>2015</v>
      </c>
      <c r="X761">
        <v>1</v>
      </c>
      <c r="Y761" s="19"/>
      <c r="Z761" s="24">
        <v>5.5</v>
      </c>
      <c r="AA761" s="32">
        <v>0.91162403127779179</v>
      </c>
      <c r="AB761" s="26">
        <v>3.0725167063728413E-2</v>
      </c>
      <c r="AC761" s="25">
        <v>4.5154800000000002</v>
      </c>
      <c r="AD761" s="27">
        <v>42.4</v>
      </c>
      <c r="AE761" s="27">
        <v>36</v>
      </c>
      <c r="AF761" s="27">
        <v>21.6</v>
      </c>
      <c r="AG761" s="25">
        <v>2.812560493203982</v>
      </c>
      <c r="AH761" s="25">
        <v>0.67238164927052313</v>
      </c>
      <c r="AI761" s="25">
        <v>0.20202958881443434</v>
      </c>
      <c r="AJ761" s="28">
        <v>6.0532571878370647E-2</v>
      </c>
      <c r="AK761" s="25">
        <v>0</v>
      </c>
      <c r="AL761" s="25">
        <f t="shared" si="94"/>
        <v>3.7475043031673101</v>
      </c>
      <c r="AM761" s="29">
        <v>13.352580116636521</v>
      </c>
      <c r="AN761" s="29">
        <v>2.5010139245640111</v>
      </c>
      <c r="AO761" s="30">
        <v>17.355299422378522</v>
      </c>
      <c r="AP761" s="30">
        <v>121.79723759428245</v>
      </c>
      <c r="AQ761" s="31">
        <v>1.4531360713342403</v>
      </c>
      <c r="AR761" s="28">
        <v>2.9244200000000001E-2</v>
      </c>
      <c r="AS761" s="28">
        <v>7.3285799999999997</v>
      </c>
      <c r="AT761" t="s">
        <v>157</v>
      </c>
      <c r="AU761">
        <v>3</v>
      </c>
      <c r="AV761" t="s">
        <v>399</v>
      </c>
      <c r="AW761" t="s">
        <v>992</v>
      </c>
      <c r="AX761" t="s">
        <v>1091</v>
      </c>
      <c r="AY761" s="19" t="s">
        <v>392</v>
      </c>
      <c r="AZ761" s="19" t="s">
        <v>392</v>
      </c>
      <c r="BA761" t="s">
        <v>402</v>
      </c>
      <c r="BB761" s="21" t="s">
        <v>401</v>
      </c>
      <c r="BC761" s="15">
        <v>42045</v>
      </c>
      <c r="BD761" t="s">
        <v>161</v>
      </c>
      <c r="BE761">
        <v>42</v>
      </c>
      <c r="BF761">
        <v>29</v>
      </c>
      <c r="BG761">
        <v>8.82</v>
      </c>
      <c r="BH761">
        <v>2.1</v>
      </c>
      <c r="BI761">
        <v>0.56000000000000005</v>
      </c>
      <c r="BJ761">
        <v>0.315</v>
      </c>
      <c r="BK761">
        <v>5.1999999999999998E-2</v>
      </c>
      <c r="BL761">
        <v>9.4</v>
      </c>
      <c r="BM761" s="86">
        <f t="shared" si="86"/>
        <v>85.83106267029973</v>
      </c>
      <c r="BN761">
        <v>0.189</v>
      </c>
      <c r="BO761">
        <v>22</v>
      </c>
      <c r="BP761">
        <f t="shared" si="82"/>
        <v>2134.6690174707487</v>
      </c>
      <c r="BQ761">
        <f t="shared" si="83"/>
        <v>4704</v>
      </c>
      <c r="BR761">
        <f t="shared" si="84"/>
        <v>2.1346690174707486</v>
      </c>
      <c r="BS761">
        <f t="shared" si="84"/>
        <v>4.7039999999999997</v>
      </c>
      <c r="BT761">
        <f t="shared" si="85"/>
        <v>6.8386690174707478</v>
      </c>
      <c r="BU761">
        <v>2.2658536585365856</v>
      </c>
      <c r="BV761">
        <v>0.21849993085079417</v>
      </c>
      <c r="BW761">
        <v>1.8124649414804233</v>
      </c>
      <c r="BX761">
        <v>0.60501680613358177</v>
      </c>
      <c r="BY761">
        <v>0.27968989680948808</v>
      </c>
      <c r="BZ761">
        <v>0.15552736349937962</v>
      </c>
      <c r="CA761">
        <v>6.2888563605788113</v>
      </c>
      <c r="CB761">
        <v>113.22831617325461</v>
      </c>
      <c r="CC761">
        <v>39.202820762668374</v>
      </c>
      <c r="CD761">
        <v>17.889678005756249</v>
      </c>
      <c r="CE761">
        <v>2.9328438354462856</v>
      </c>
      <c r="CF761" s="25">
        <v>0.76926829268292696</v>
      </c>
      <c r="CG761" s="25">
        <v>7.5268292682926827E-2</v>
      </c>
      <c r="CH761" s="25">
        <v>2.0047656084946115</v>
      </c>
      <c r="CI761" s="25">
        <v>0.35956376050038641</v>
      </c>
      <c r="CJ761" s="25">
        <v>0.19798139195111941</v>
      </c>
      <c r="CK761" s="25">
        <v>24.428642418992705</v>
      </c>
      <c r="CL761" s="25">
        <v>28.999841333691929</v>
      </c>
      <c r="CM761" s="25">
        <v>1.9587260215406288</v>
      </c>
      <c r="CN761" s="25">
        <v>319.29615140198246</v>
      </c>
      <c r="CO761" s="25">
        <v>20.33911306756913</v>
      </c>
      <c r="CP761" s="25">
        <v>0.84200567644276259</v>
      </c>
      <c r="CQ761" s="25">
        <v>0.19058656575212865</v>
      </c>
      <c r="CR761" s="25">
        <v>0.34482779124575541</v>
      </c>
      <c r="CS761" s="25">
        <v>6.6638582083251685E-2</v>
      </c>
      <c r="CT761" s="25">
        <v>6.9393611166208069E-2</v>
      </c>
      <c r="CU761" s="25">
        <v>5.8831339513811232</v>
      </c>
      <c r="CV761" s="25">
        <v>1.8231230834009442</v>
      </c>
      <c r="CW761" s="25">
        <v>2.7495145843808153</v>
      </c>
      <c r="CX761" s="25">
        <v>137.47677967407375</v>
      </c>
      <c r="CY761" s="25">
        <v>13.947685702748005</v>
      </c>
    </row>
    <row r="762" spans="1:103">
      <c r="A762" t="s">
        <v>177</v>
      </c>
      <c r="B762" t="s">
        <v>1090</v>
      </c>
      <c r="C762" t="s">
        <v>168</v>
      </c>
      <c r="D762" t="s">
        <v>170</v>
      </c>
      <c r="E762" t="s">
        <v>959</v>
      </c>
      <c r="F762" t="s">
        <v>194</v>
      </c>
      <c r="G762" t="s">
        <v>263</v>
      </c>
      <c r="H762">
        <v>11.557589999999999</v>
      </c>
      <c r="I762">
        <v>7.4126300000000001</v>
      </c>
      <c r="J762">
        <v>665</v>
      </c>
      <c r="K762" t="s">
        <v>95</v>
      </c>
      <c r="L762" s="18">
        <v>1</v>
      </c>
      <c r="M762" t="s">
        <v>326</v>
      </c>
      <c r="N762" t="s">
        <v>345</v>
      </c>
      <c r="O762">
        <v>2000</v>
      </c>
      <c r="P762" t="s">
        <v>159</v>
      </c>
      <c r="Q762">
        <v>200</v>
      </c>
      <c r="R762">
        <v>4000</v>
      </c>
      <c r="W762">
        <v>2015</v>
      </c>
      <c r="X762">
        <v>1</v>
      </c>
      <c r="Y762" s="19"/>
      <c r="Z762" s="24">
        <v>5.5</v>
      </c>
      <c r="AA762" s="32">
        <v>0.91162403127779179</v>
      </c>
      <c r="AB762" s="26">
        <v>3.0725167063728413E-2</v>
      </c>
      <c r="AC762" s="25">
        <v>4.5154800000000002</v>
      </c>
      <c r="AD762" s="27">
        <v>42.4</v>
      </c>
      <c r="AE762" s="27">
        <v>36</v>
      </c>
      <c r="AF762" s="27">
        <v>21.6</v>
      </c>
      <c r="AG762" s="25">
        <v>2.812560493203982</v>
      </c>
      <c r="AH762" s="25">
        <v>0.67238164927052313</v>
      </c>
      <c r="AI762" s="25">
        <v>0.20202958881443434</v>
      </c>
      <c r="AJ762" s="28">
        <v>6.0532571878370647E-2</v>
      </c>
      <c r="AK762" s="25">
        <v>0</v>
      </c>
      <c r="AL762" s="25">
        <f t="shared" si="94"/>
        <v>3.7475043031673101</v>
      </c>
      <c r="AM762" s="29">
        <v>13.352580116636521</v>
      </c>
      <c r="AN762" s="29">
        <v>2.5010139245640111</v>
      </c>
      <c r="AO762" s="30">
        <v>17.355299422378522</v>
      </c>
      <c r="AP762" s="30">
        <v>121.79723759428245</v>
      </c>
      <c r="AQ762" s="31">
        <v>1.4531360713342403</v>
      </c>
      <c r="AR762" s="28">
        <v>2.9244200000000001E-2</v>
      </c>
      <c r="AS762" s="28">
        <v>7.3285799999999997</v>
      </c>
      <c r="AT762" t="s">
        <v>158</v>
      </c>
      <c r="AU762">
        <v>4</v>
      </c>
      <c r="AV762" t="s">
        <v>399</v>
      </c>
      <c r="AW762" t="s">
        <v>992</v>
      </c>
      <c r="AX762" t="s">
        <v>1091</v>
      </c>
      <c r="AY762" s="19" t="s">
        <v>392</v>
      </c>
      <c r="AZ762" s="19" t="s">
        <v>392</v>
      </c>
      <c r="BA762" t="s">
        <v>402</v>
      </c>
      <c r="BB762" s="21" t="s">
        <v>401</v>
      </c>
      <c r="BC762" s="15">
        <v>42045</v>
      </c>
      <c r="BD762" t="s">
        <v>161</v>
      </c>
      <c r="BE762">
        <v>44</v>
      </c>
      <c r="BF762">
        <v>39</v>
      </c>
      <c r="BG762">
        <v>13.88</v>
      </c>
      <c r="BH762">
        <v>5.0999999999999996</v>
      </c>
      <c r="BI762">
        <v>0.84</v>
      </c>
      <c r="BJ762">
        <v>0.379</v>
      </c>
      <c r="BK762">
        <v>7.4999999999999997E-2</v>
      </c>
      <c r="BL762">
        <v>9.1</v>
      </c>
      <c r="BM762" s="86">
        <f t="shared" si="86"/>
        <v>83.480176211453738</v>
      </c>
      <c r="BN762">
        <v>0.39400000000000002</v>
      </c>
      <c r="BO762">
        <v>16</v>
      </c>
      <c r="BP762">
        <f t="shared" si="82"/>
        <v>5058.898678414097</v>
      </c>
      <c r="BQ762">
        <f t="shared" si="83"/>
        <v>7402.6666666666661</v>
      </c>
      <c r="BR762">
        <f t="shared" si="84"/>
        <v>5.0588986784140975</v>
      </c>
      <c r="BS762">
        <f t="shared" si="84"/>
        <v>7.4026666666666658</v>
      </c>
      <c r="BT762">
        <f t="shared" si="85"/>
        <v>12.461565345080764</v>
      </c>
      <c r="BU762">
        <v>2.7631332082551596</v>
      </c>
      <c r="BV762">
        <v>0.2894492020994634</v>
      </c>
      <c r="BW762">
        <v>2.4087637267500175</v>
      </c>
      <c r="BX762">
        <v>0.6542251674502475</v>
      </c>
      <c r="BY762">
        <v>0.30323996455323166</v>
      </c>
      <c r="BZ762">
        <v>0.19274363574949327</v>
      </c>
      <c r="CA762">
        <v>6.8471177124393483</v>
      </c>
      <c r="CB762">
        <v>123.34034958845294</v>
      </c>
      <c r="CC762">
        <v>33.794204880313565</v>
      </c>
      <c r="CD762">
        <v>21.694969761128792</v>
      </c>
      <c r="CE762">
        <v>4.3740202612482095</v>
      </c>
      <c r="CF762" s="25">
        <v>1.1291821561338291</v>
      </c>
      <c r="CG762" s="25">
        <v>7.2583643122676594E-2</v>
      </c>
      <c r="CH762" s="25">
        <v>2.8538358266949921</v>
      </c>
      <c r="CI762" s="25">
        <v>0.3050869558831148</v>
      </c>
      <c r="CJ762" s="25">
        <v>0.20269963717797915</v>
      </c>
      <c r="CK762" s="25">
        <v>23.366830672149586</v>
      </c>
      <c r="CL762" s="25">
        <v>32.47120102658036</v>
      </c>
      <c r="CM762" s="25">
        <v>1.0069604710912856</v>
      </c>
      <c r="CN762" s="25">
        <v>454.71735836239498</v>
      </c>
      <c r="CO762" s="25">
        <v>25.170020345066828</v>
      </c>
      <c r="CP762" s="25"/>
      <c r="CQ762" s="25"/>
      <c r="CR762" s="25"/>
      <c r="CS762" s="25"/>
      <c r="CT762" s="25"/>
      <c r="CU762" s="25"/>
      <c r="CV762" s="25"/>
      <c r="CW762" s="25"/>
      <c r="CX762" s="25"/>
      <c r="CY762" s="25"/>
    </row>
    <row r="763" spans="1:103">
      <c r="A763" t="s">
        <v>177</v>
      </c>
      <c r="B763" t="s">
        <v>1090</v>
      </c>
      <c r="C763" t="s">
        <v>168</v>
      </c>
      <c r="D763" t="s">
        <v>170</v>
      </c>
      <c r="E763" t="s">
        <v>959</v>
      </c>
      <c r="F763" t="s">
        <v>194</v>
      </c>
      <c r="G763" t="s">
        <v>263</v>
      </c>
      <c r="H763">
        <v>11.557589999999999</v>
      </c>
      <c r="I763">
        <v>7.4126300000000001</v>
      </c>
      <c r="J763">
        <v>665</v>
      </c>
      <c r="K763" t="s">
        <v>95</v>
      </c>
      <c r="L763" s="18">
        <v>1</v>
      </c>
      <c r="M763" t="s">
        <v>326</v>
      </c>
      <c r="N763" t="s">
        <v>345</v>
      </c>
      <c r="O763">
        <v>2000</v>
      </c>
      <c r="P763" t="s">
        <v>159</v>
      </c>
      <c r="Q763">
        <v>200</v>
      </c>
      <c r="R763">
        <v>4000</v>
      </c>
      <c r="W763">
        <v>2015</v>
      </c>
      <c r="X763">
        <v>1</v>
      </c>
      <c r="Y763" s="19"/>
      <c r="Z763" s="24">
        <v>5.5</v>
      </c>
      <c r="AA763" s="32">
        <v>0.91162403127779179</v>
      </c>
      <c r="AB763" s="26">
        <v>3.0725167063728413E-2</v>
      </c>
      <c r="AC763" s="25">
        <v>4.5154800000000002</v>
      </c>
      <c r="AD763" s="27">
        <v>42.4</v>
      </c>
      <c r="AE763" s="27">
        <v>36</v>
      </c>
      <c r="AF763" s="27">
        <v>21.6</v>
      </c>
      <c r="AG763" s="25">
        <v>2.812560493203982</v>
      </c>
      <c r="AH763" s="25">
        <v>0.67238164927052313</v>
      </c>
      <c r="AI763" s="25">
        <v>0.20202958881443434</v>
      </c>
      <c r="AJ763" s="28">
        <v>6.0532571878370647E-2</v>
      </c>
      <c r="AK763" s="25">
        <v>0</v>
      </c>
      <c r="AL763" s="25">
        <f t="shared" si="94"/>
        <v>3.7475043031673101</v>
      </c>
      <c r="AM763" s="29">
        <v>13.352580116636521</v>
      </c>
      <c r="AN763" s="29">
        <v>2.5010139245640111</v>
      </c>
      <c r="AO763" s="30">
        <v>17.355299422378522</v>
      </c>
      <c r="AP763" s="30">
        <v>121.79723759428245</v>
      </c>
      <c r="AQ763" s="31">
        <v>1.4531360713342403</v>
      </c>
      <c r="AR763" s="28">
        <v>2.9244200000000001E-2</v>
      </c>
      <c r="AS763" s="28">
        <v>7.3285799999999997</v>
      </c>
      <c r="AT763" t="s">
        <v>159</v>
      </c>
      <c r="AU763">
        <v>5</v>
      </c>
      <c r="AV763" t="s">
        <v>399</v>
      </c>
      <c r="AW763" t="s">
        <v>992</v>
      </c>
      <c r="AX763" t="s">
        <v>1091</v>
      </c>
      <c r="AY763" s="19" t="s">
        <v>392</v>
      </c>
      <c r="AZ763" s="19" t="s">
        <v>392</v>
      </c>
      <c r="BA763" t="s">
        <v>402</v>
      </c>
      <c r="BB763" s="21" t="s">
        <v>401</v>
      </c>
      <c r="BC763" s="15">
        <v>42045</v>
      </c>
      <c r="BD763" t="s">
        <v>161</v>
      </c>
      <c r="BE763">
        <v>67</v>
      </c>
      <c r="BF763">
        <v>50</v>
      </c>
      <c r="BG763">
        <v>17.04</v>
      </c>
      <c r="BH763">
        <v>5.18</v>
      </c>
      <c r="BI763">
        <v>0.54</v>
      </c>
      <c r="BJ763">
        <v>0.443</v>
      </c>
      <c r="BK763">
        <v>4.8000000000000001E-2</v>
      </c>
      <c r="BL763">
        <v>8.8000000000000007</v>
      </c>
      <c r="BM763" s="86">
        <f t="shared" si="86"/>
        <v>90.224032586558039</v>
      </c>
      <c r="BN763">
        <v>0.26900000000000002</v>
      </c>
      <c r="BO763">
        <v>16</v>
      </c>
      <c r="BP763">
        <f t="shared" si="82"/>
        <v>5571.6701409688103</v>
      </c>
      <c r="BQ763">
        <f t="shared" si="83"/>
        <v>9088</v>
      </c>
      <c r="BR763">
        <f t="shared" si="84"/>
        <v>5.5716701409688101</v>
      </c>
      <c r="BS763">
        <f t="shared" si="84"/>
        <v>9.0879999999999992</v>
      </c>
      <c r="BT763">
        <f t="shared" si="85"/>
        <v>14.65967014096881</v>
      </c>
      <c r="BU763">
        <v>2.1402943882244712</v>
      </c>
      <c r="BV763">
        <v>0.2680832505245726</v>
      </c>
      <c r="BW763">
        <v>2.1969647947033946</v>
      </c>
      <c r="BX763">
        <v>0.62541055873800977</v>
      </c>
      <c r="BY763">
        <v>0.28738807844614617</v>
      </c>
      <c r="BZ763">
        <v>0.14724199995397536</v>
      </c>
      <c r="CA763">
        <v>4.9911928220379576</v>
      </c>
      <c r="CB763">
        <v>110.52013693107526</v>
      </c>
      <c r="CC763">
        <v>34.428561379967448</v>
      </c>
      <c r="CD763">
        <v>17.310248690424814</v>
      </c>
      <c r="CE763">
        <v>3.8898666900313628</v>
      </c>
      <c r="CF763" s="25">
        <v>0.83235867446393752</v>
      </c>
      <c r="CG763" s="25">
        <v>8.9083820662768043E-2</v>
      </c>
      <c r="CH763" s="25">
        <v>1.9592084072299976</v>
      </c>
      <c r="CI763" s="25">
        <v>0.47863152256291347</v>
      </c>
      <c r="CJ763" s="25">
        <v>0.28110264561542447</v>
      </c>
      <c r="CK763" s="25">
        <v>26.018094382058226</v>
      </c>
      <c r="CL763" s="25">
        <v>43.649102588599412</v>
      </c>
      <c r="CM763" s="25">
        <v>1.9464367173514261</v>
      </c>
      <c r="CN763" s="25">
        <v>363.14851748071464</v>
      </c>
      <c r="CO763" s="25">
        <v>31.370264261677676</v>
      </c>
      <c r="CP763" s="25">
        <v>0.94502369668246455</v>
      </c>
      <c r="CQ763" s="25">
        <v>0.33009478672985787</v>
      </c>
      <c r="CR763" s="25">
        <v>0.32404485394743759</v>
      </c>
      <c r="CS763" s="25">
        <v>6.4863704594351534E-2</v>
      </c>
      <c r="CT763" s="25">
        <v>5.9415269769413206E-2</v>
      </c>
      <c r="CU763" s="25">
        <v>15.716766154551081</v>
      </c>
      <c r="CV763" s="25">
        <v>5.8365443549338778</v>
      </c>
      <c r="CW763" s="25">
        <v>1.7240284547871541</v>
      </c>
      <c r="CX763" s="25">
        <v>157.37832938779675</v>
      </c>
      <c r="CY763" s="25">
        <v>12.714612966143193</v>
      </c>
    </row>
    <row r="764" spans="1:103">
      <c r="A764" t="s">
        <v>177</v>
      </c>
      <c r="B764" t="s">
        <v>1090</v>
      </c>
      <c r="C764" t="s">
        <v>168</v>
      </c>
      <c r="D764" t="s">
        <v>170</v>
      </c>
      <c r="E764" t="s">
        <v>959</v>
      </c>
      <c r="F764" t="s">
        <v>194</v>
      </c>
      <c r="G764" t="s">
        <v>263</v>
      </c>
      <c r="H764">
        <v>11.557589999999999</v>
      </c>
      <c r="I764">
        <v>7.4126300000000001</v>
      </c>
      <c r="J764">
        <v>665</v>
      </c>
      <c r="K764" t="s">
        <v>95</v>
      </c>
      <c r="L764" s="18">
        <v>1</v>
      </c>
      <c r="M764" t="s">
        <v>326</v>
      </c>
      <c r="N764" t="s">
        <v>345</v>
      </c>
      <c r="O764">
        <v>2000</v>
      </c>
      <c r="P764" t="s">
        <v>159</v>
      </c>
      <c r="Q764">
        <v>200</v>
      </c>
      <c r="R764">
        <v>4000</v>
      </c>
      <c r="W764">
        <v>2015</v>
      </c>
      <c r="X764">
        <v>1</v>
      </c>
      <c r="Y764" s="19"/>
      <c r="Z764" s="24">
        <v>5.5</v>
      </c>
      <c r="AA764" s="32">
        <v>0.91162403127779179</v>
      </c>
      <c r="AB764" s="26">
        <v>3.0725167063728413E-2</v>
      </c>
      <c r="AC764" s="25">
        <v>4.5154800000000002</v>
      </c>
      <c r="AD764" s="27">
        <v>42.4</v>
      </c>
      <c r="AE764" s="27">
        <v>36</v>
      </c>
      <c r="AF764" s="27">
        <v>21.6</v>
      </c>
      <c r="AG764" s="25">
        <v>2.812560493203982</v>
      </c>
      <c r="AH764" s="25">
        <v>0.67238164927052313</v>
      </c>
      <c r="AI764" s="25">
        <v>0.20202958881443434</v>
      </c>
      <c r="AJ764" s="28">
        <v>6.0532571878370647E-2</v>
      </c>
      <c r="AK764" s="25">
        <v>0</v>
      </c>
      <c r="AL764" s="25">
        <f t="shared" si="94"/>
        <v>3.7475043031673101</v>
      </c>
      <c r="AM764" s="29">
        <v>13.352580116636521</v>
      </c>
      <c r="AN764" s="29">
        <v>2.5010139245640111</v>
      </c>
      <c r="AO764" s="30">
        <v>17.355299422378522</v>
      </c>
      <c r="AP764" s="30">
        <v>121.79723759428245</v>
      </c>
      <c r="AQ764" s="31">
        <v>1.4531360713342403</v>
      </c>
      <c r="AR764" s="28">
        <v>2.9244200000000001E-2</v>
      </c>
      <c r="AS764" s="28">
        <v>7.3285799999999997</v>
      </c>
      <c r="AT764" t="s">
        <v>160</v>
      </c>
      <c r="AU764">
        <v>6</v>
      </c>
      <c r="AV764" t="s">
        <v>399</v>
      </c>
      <c r="AW764" t="s">
        <v>992</v>
      </c>
      <c r="AX764" t="s">
        <v>1091</v>
      </c>
      <c r="AY764" s="19" t="s">
        <v>392</v>
      </c>
      <c r="AZ764" s="19" t="s">
        <v>392</v>
      </c>
      <c r="BA764" t="s">
        <v>402</v>
      </c>
      <c r="BB764" s="21" t="s">
        <v>401</v>
      </c>
      <c r="BC764" s="15">
        <v>42045</v>
      </c>
      <c r="BD764" t="s">
        <v>161</v>
      </c>
      <c r="BE764">
        <v>42</v>
      </c>
      <c r="BF764">
        <v>42</v>
      </c>
      <c r="BG764">
        <v>14.22</v>
      </c>
      <c r="BH764">
        <v>5.26</v>
      </c>
      <c r="BI764">
        <v>0.96</v>
      </c>
      <c r="BJ764">
        <v>0.28699999999999998</v>
      </c>
      <c r="BK764">
        <v>0.09</v>
      </c>
      <c r="BL764">
        <v>11</v>
      </c>
      <c r="BM764" s="86">
        <f t="shared" si="86"/>
        <v>76.127320954907148</v>
      </c>
      <c r="BN764">
        <v>0.28000000000000003</v>
      </c>
      <c r="BO764">
        <v>18</v>
      </c>
      <c r="BP764">
        <f t="shared" si="82"/>
        <v>4658.5939910889192</v>
      </c>
      <c r="BQ764">
        <f t="shared" si="83"/>
        <v>7583.9999999999991</v>
      </c>
      <c r="BR764">
        <f t="shared" si="84"/>
        <v>4.6585939910889191</v>
      </c>
      <c r="BS764">
        <f t="shared" si="84"/>
        <v>7.5839999999999987</v>
      </c>
      <c r="BT764">
        <f t="shared" si="85"/>
        <v>12.242593991088917</v>
      </c>
      <c r="BU764">
        <v>2.3500473036896876</v>
      </c>
      <c r="BV764">
        <v>2.8321671630433459E-2</v>
      </c>
      <c r="BW764">
        <v>0.19298451246196308</v>
      </c>
      <c r="BX764">
        <v>7.2077038857904813E-2</v>
      </c>
      <c r="BY764">
        <v>3.5256963400000826E-2</v>
      </c>
      <c r="BZ764">
        <v>1.541099599907815E-2</v>
      </c>
      <c r="CA764">
        <v>0.42198604108589122</v>
      </c>
      <c r="CB764">
        <v>11.918831778483479</v>
      </c>
      <c r="CC764">
        <v>3.613391693012288</v>
      </c>
      <c r="CD764">
        <v>1.7494425124706658</v>
      </c>
      <c r="CE764">
        <v>1.15142436064867</v>
      </c>
      <c r="CF764" s="25"/>
      <c r="CG764" s="25"/>
      <c r="CH764" s="25"/>
      <c r="CI764" s="25"/>
      <c r="CJ764" s="25"/>
      <c r="CK764" s="25"/>
      <c r="CL764" s="25"/>
      <c r="CM764" s="25"/>
      <c r="CN764" s="25"/>
      <c r="CO764" s="25"/>
      <c r="CP764" s="25">
        <v>1.0066287878787878</v>
      </c>
      <c r="CQ764" s="25">
        <v>0.22159090909090909</v>
      </c>
      <c r="CR764" s="25">
        <v>0.33258082674028761</v>
      </c>
      <c r="CS764" s="25">
        <v>6.6572340947980063E-2</v>
      </c>
      <c r="CT764" s="25">
        <v>1.3144921322684116E-2</v>
      </c>
      <c r="CU764" s="25">
        <v>13.546133800460559</v>
      </c>
      <c r="CV764" s="25">
        <v>5.9902903046413805</v>
      </c>
      <c r="CW764" s="25">
        <v>0.79230515054449913</v>
      </c>
      <c r="CX764" s="25">
        <v>113.0159796559479</v>
      </c>
      <c r="CY764" s="25">
        <v>14.819669067327894</v>
      </c>
    </row>
    <row r="765" spans="1:103">
      <c r="A765" t="s">
        <v>177</v>
      </c>
      <c r="B765" t="s">
        <v>1090</v>
      </c>
      <c r="C765" t="s">
        <v>168</v>
      </c>
      <c r="D765" t="s">
        <v>170</v>
      </c>
      <c r="E765" t="s">
        <v>959</v>
      </c>
      <c r="F765" t="s">
        <v>195</v>
      </c>
      <c r="G765" t="s">
        <v>264</v>
      </c>
      <c r="H765">
        <v>11.62754</v>
      </c>
      <c r="I765">
        <v>7.4676999999999998</v>
      </c>
      <c r="J765">
        <v>665</v>
      </c>
      <c r="K765" t="s">
        <v>96</v>
      </c>
      <c r="L765" s="18">
        <v>0.8</v>
      </c>
      <c r="M765" t="s">
        <v>328</v>
      </c>
      <c r="N765" t="s">
        <v>346</v>
      </c>
      <c r="O765">
        <v>600</v>
      </c>
      <c r="P765" t="s">
        <v>159</v>
      </c>
      <c r="Q765">
        <v>250</v>
      </c>
      <c r="R765">
        <v>3000</v>
      </c>
      <c r="S765" t="s">
        <v>329</v>
      </c>
      <c r="T765">
        <v>2500</v>
      </c>
      <c r="W765">
        <v>2015</v>
      </c>
      <c r="X765">
        <v>1</v>
      </c>
      <c r="Y765" s="19" t="s">
        <v>392</v>
      </c>
      <c r="Z765" s="24">
        <v>6.3</v>
      </c>
      <c r="AA765" s="32">
        <v>0.91538047626208252</v>
      </c>
      <c r="AB765" s="26">
        <v>3.3915535441321989E-2</v>
      </c>
      <c r="AC765" s="25">
        <v>2.8772400000000005</v>
      </c>
      <c r="AD765" s="27">
        <v>54.4</v>
      </c>
      <c r="AE765" s="27">
        <v>23.200000000000003</v>
      </c>
      <c r="AF765" s="27">
        <v>22.4</v>
      </c>
      <c r="AG765" s="25">
        <v>3.0000045173259697</v>
      </c>
      <c r="AH765" s="25">
        <v>0.7748968974617837</v>
      </c>
      <c r="AI765" s="25">
        <v>0.20202958881443434</v>
      </c>
      <c r="AJ765" s="28">
        <v>6.8887241473511204E-2</v>
      </c>
      <c r="AK765" s="25">
        <v>0</v>
      </c>
      <c r="AL765" s="25">
        <f t="shared" si="52"/>
        <v>4.045818245075699</v>
      </c>
      <c r="AM765" s="29">
        <v>13.352580116636521</v>
      </c>
      <c r="AN765" s="29">
        <v>2.5010139245640111</v>
      </c>
      <c r="AO765" s="30">
        <v>16.935486656757067</v>
      </c>
      <c r="AP765" s="30">
        <v>81.258959050860526</v>
      </c>
      <c r="AQ765" s="31">
        <v>1.6756966716842301</v>
      </c>
      <c r="AR765" s="28">
        <v>8.9116999999999998E-3</v>
      </c>
      <c r="AS765" s="28">
        <v>8.8006499999999992</v>
      </c>
      <c r="AT765" t="s">
        <v>155</v>
      </c>
      <c r="AU765">
        <v>1</v>
      </c>
      <c r="AV765" t="s">
        <v>399</v>
      </c>
      <c r="AW765" t="s">
        <v>992</v>
      </c>
      <c r="AX765" t="s">
        <v>1091</v>
      </c>
      <c r="AY765" s="19" t="s">
        <v>392</v>
      </c>
      <c r="AZ765" s="19" t="s">
        <v>392</v>
      </c>
      <c r="BA765" t="s">
        <v>402</v>
      </c>
      <c r="BB765" s="21" t="s">
        <v>401</v>
      </c>
      <c r="BC765" s="15">
        <v>42045</v>
      </c>
      <c r="BD765" t="s">
        <v>161</v>
      </c>
      <c r="BE765">
        <v>45</v>
      </c>
      <c r="BF765">
        <v>24</v>
      </c>
      <c r="BG765">
        <v>3.78</v>
      </c>
      <c r="BH765">
        <v>1.1000000000000001</v>
      </c>
      <c r="BI765">
        <v>0.32</v>
      </c>
      <c r="BJ765">
        <v>0.14299999999999999</v>
      </c>
      <c r="BK765">
        <v>4.5999999999999999E-2</v>
      </c>
      <c r="BL765">
        <v>0</v>
      </c>
      <c r="BM765" s="86">
        <f t="shared" si="86"/>
        <v>75.661375661375658</v>
      </c>
      <c r="BN765">
        <v>0.20200000000000001</v>
      </c>
      <c r="BO765">
        <v>16</v>
      </c>
      <c r="BP765">
        <f t="shared" si="82"/>
        <v>1087.9413493792581</v>
      </c>
      <c r="BQ765">
        <f t="shared" si="83"/>
        <v>2015.9999999999998</v>
      </c>
      <c r="BR765">
        <f t="shared" si="84"/>
        <v>1.087941349379258</v>
      </c>
      <c r="BS765">
        <f t="shared" si="84"/>
        <v>2.0159999999999996</v>
      </c>
      <c r="BT765">
        <f t="shared" si="85"/>
        <v>3.1039413493792578</v>
      </c>
      <c r="BU765">
        <v>1.6199817518248176</v>
      </c>
      <c r="BV765">
        <v>0.11675060748566921</v>
      </c>
      <c r="BW765">
        <v>2.1725786304262065</v>
      </c>
      <c r="BX765">
        <v>0.45822685017497833</v>
      </c>
      <c r="BY765">
        <v>0.21868172659908547</v>
      </c>
      <c r="BZ765">
        <v>0.10535187369092061</v>
      </c>
      <c r="CA765">
        <v>3.6701122039582228</v>
      </c>
      <c r="CB765">
        <v>109.50861205495022</v>
      </c>
      <c r="CC765">
        <v>16.584994975641639</v>
      </c>
      <c r="CD765">
        <v>10.777016039525828</v>
      </c>
      <c r="CE765">
        <v>4.271806820101288</v>
      </c>
      <c r="CF765" s="25">
        <v>0.41989087301587302</v>
      </c>
      <c r="CG765" s="25">
        <v>4.281746031746031E-2</v>
      </c>
      <c r="CH765" s="25">
        <v>2.1708807497321092</v>
      </c>
      <c r="CI765" s="25">
        <v>0.33726650355459004</v>
      </c>
      <c r="CJ765" s="25">
        <v>0.19358732636082485</v>
      </c>
      <c r="CK765" s="25">
        <v>19.717704492015194</v>
      </c>
      <c r="CL765" s="25">
        <v>43.293892084048814</v>
      </c>
      <c r="CM765" s="25">
        <v>1.0002120524243263</v>
      </c>
      <c r="CN765" s="25">
        <v>134.48631746638804</v>
      </c>
      <c r="CO765" s="25">
        <v>17.548734906813209</v>
      </c>
      <c r="CP765" s="25">
        <v>0.82937262357414454</v>
      </c>
      <c r="CQ765" s="25">
        <v>0.25047528517110268</v>
      </c>
      <c r="CR765" s="25">
        <v>0.37152285718079936</v>
      </c>
      <c r="CS765" s="25">
        <v>6.6440252969908686E-2</v>
      </c>
      <c r="CT765" s="25">
        <v>1.5416125256103157E-2</v>
      </c>
      <c r="CU765" s="25">
        <v>13.51925655085647</v>
      </c>
      <c r="CV765" s="25">
        <v>1.8176971218432034</v>
      </c>
      <c r="CW765" s="25">
        <v>1.7659319241743416</v>
      </c>
      <c r="CX765" s="25">
        <v>88.375854144066011</v>
      </c>
      <c r="CY765" s="25">
        <v>13.90617473339459</v>
      </c>
    </row>
    <row r="766" spans="1:103">
      <c r="A766" t="s">
        <v>177</v>
      </c>
      <c r="B766" t="s">
        <v>1090</v>
      </c>
      <c r="C766" t="s">
        <v>168</v>
      </c>
      <c r="D766" t="s">
        <v>170</v>
      </c>
      <c r="E766" t="s">
        <v>959</v>
      </c>
      <c r="F766" t="s">
        <v>195</v>
      </c>
      <c r="G766" t="s">
        <v>264</v>
      </c>
      <c r="H766">
        <v>11.62754</v>
      </c>
      <c r="I766">
        <v>7.4676999999999998</v>
      </c>
      <c r="J766">
        <v>665</v>
      </c>
      <c r="K766" t="s">
        <v>96</v>
      </c>
      <c r="L766" s="18">
        <v>0.8</v>
      </c>
      <c r="M766" t="s">
        <v>328</v>
      </c>
      <c r="N766" t="s">
        <v>346</v>
      </c>
      <c r="O766">
        <v>600</v>
      </c>
      <c r="P766" t="s">
        <v>159</v>
      </c>
      <c r="Q766">
        <v>250</v>
      </c>
      <c r="R766">
        <v>3000</v>
      </c>
      <c r="S766" t="s">
        <v>329</v>
      </c>
      <c r="T766">
        <v>2500</v>
      </c>
      <c r="W766">
        <v>2015</v>
      </c>
      <c r="X766">
        <v>1</v>
      </c>
      <c r="Y766" s="19"/>
      <c r="Z766" s="24">
        <v>6.3</v>
      </c>
      <c r="AA766" s="32">
        <v>0.91538047626208252</v>
      </c>
      <c r="AB766" s="26">
        <v>3.3915535441321989E-2</v>
      </c>
      <c r="AC766" s="25">
        <v>2.8772400000000005</v>
      </c>
      <c r="AD766" s="27">
        <v>54.4</v>
      </c>
      <c r="AE766" s="27">
        <v>23.200000000000003</v>
      </c>
      <c r="AF766" s="27">
        <v>22.4</v>
      </c>
      <c r="AG766" s="25">
        <v>3.0000045173259697</v>
      </c>
      <c r="AH766" s="25">
        <v>0.7748968974617837</v>
      </c>
      <c r="AI766" s="25">
        <v>0.20202958881443434</v>
      </c>
      <c r="AJ766" s="28">
        <v>6.8887241473511204E-2</v>
      </c>
      <c r="AK766" s="25">
        <v>0</v>
      </c>
      <c r="AL766" s="25">
        <f t="shared" ref="AL766:AL770" si="95">SUM(AG766:AK766)</f>
        <v>4.045818245075699</v>
      </c>
      <c r="AM766" s="29">
        <v>13.352580116636521</v>
      </c>
      <c r="AN766" s="29">
        <v>2.5010139245640111</v>
      </c>
      <c r="AO766" s="30">
        <v>16.935486656757067</v>
      </c>
      <c r="AP766" s="30">
        <v>81.258959050860526</v>
      </c>
      <c r="AQ766" s="31">
        <v>1.6756966716842301</v>
      </c>
      <c r="AR766" s="28">
        <v>8.9116999999999998E-3</v>
      </c>
      <c r="AS766" s="28">
        <v>8.8006499999999992</v>
      </c>
      <c r="AT766" t="s">
        <v>156</v>
      </c>
      <c r="AU766">
        <v>2</v>
      </c>
      <c r="AV766" t="s">
        <v>399</v>
      </c>
      <c r="AW766" t="s">
        <v>992</v>
      </c>
      <c r="AX766" t="s">
        <v>1091</v>
      </c>
      <c r="AY766" s="19" t="s">
        <v>392</v>
      </c>
      <c r="AZ766" s="19" t="s">
        <v>392</v>
      </c>
      <c r="BA766" t="s">
        <v>402</v>
      </c>
      <c r="BB766" s="21" t="s">
        <v>401</v>
      </c>
      <c r="BC766" s="15">
        <v>42045</v>
      </c>
      <c r="BD766" t="s">
        <v>161</v>
      </c>
      <c r="BE766">
        <v>58</v>
      </c>
      <c r="BF766">
        <v>32</v>
      </c>
      <c r="BG766">
        <v>6.32</v>
      </c>
      <c r="BH766">
        <v>1.46</v>
      </c>
      <c r="BI766">
        <v>0.18</v>
      </c>
      <c r="BJ766">
        <v>9.8000000000000004E-2</v>
      </c>
      <c r="BK766">
        <v>2.7E-2</v>
      </c>
      <c r="BL766">
        <v>0</v>
      </c>
      <c r="BM766" s="86">
        <f t="shared" si="86"/>
        <v>78.400000000000006</v>
      </c>
      <c r="BN766">
        <v>0.25800000000000001</v>
      </c>
      <c r="BO766">
        <v>17</v>
      </c>
      <c r="BP766">
        <f t="shared" si="82"/>
        <v>1496.2614379084969</v>
      </c>
      <c r="BQ766">
        <f t="shared" si="83"/>
        <v>3370.6666666666665</v>
      </c>
      <c r="BR766">
        <f t="shared" si="84"/>
        <v>1.4962614379084969</v>
      </c>
      <c r="BS766">
        <f t="shared" si="84"/>
        <v>3.3706666666666667</v>
      </c>
      <c r="BT766">
        <f t="shared" si="85"/>
        <v>4.8669281045751633</v>
      </c>
      <c r="BU766">
        <v>2.0798898071625347</v>
      </c>
      <c r="BV766">
        <v>0.19292552663338108</v>
      </c>
      <c r="BW766">
        <v>2.2392108879282193</v>
      </c>
      <c r="BX766">
        <v>0.45876114872664064</v>
      </c>
      <c r="BY766">
        <v>0.16312405141759534</v>
      </c>
      <c r="BZ766">
        <v>0.14917894122583986</v>
      </c>
      <c r="CA766">
        <v>4.1224338581685398</v>
      </c>
      <c r="CB766">
        <v>118.16684150308969</v>
      </c>
      <c r="CC766">
        <v>65.689065651050356</v>
      </c>
      <c r="CD766">
        <v>12.981751787944933</v>
      </c>
      <c r="CE766">
        <v>37.955184356022301</v>
      </c>
      <c r="CF766" s="25">
        <v>0.52035984848484851</v>
      </c>
      <c r="CG766" s="25">
        <v>9.9195075757575774E-2</v>
      </c>
      <c r="CH766" s="25">
        <v>1.6934162702754529</v>
      </c>
      <c r="CI766" s="25">
        <v>0.48353218661645864</v>
      </c>
      <c r="CJ766" s="25">
        <v>0.35804619957346612</v>
      </c>
      <c r="CK766" s="25">
        <v>20.083025199327032</v>
      </c>
      <c r="CL766" s="25">
        <v>47.85438194138365</v>
      </c>
      <c r="CM766" s="25">
        <v>1.9663661035359117</v>
      </c>
      <c r="CN766" s="25">
        <v>136.97801910642838</v>
      </c>
      <c r="CO766" s="25">
        <v>16.596200430143767</v>
      </c>
      <c r="CP766" s="25">
        <v>0.7894495412844037</v>
      </c>
      <c r="CQ766" s="25">
        <v>0.32467889908256886</v>
      </c>
      <c r="CR766" s="25">
        <v>0.26944406002398691</v>
      </c>
      <c r="CS766" s="25">
        <v>0.13592120254680806</v>
      </c>
      <c r="CT766" s="25">
        <v>2.1024175324177365E-2</v>
      </c>
      <c r="CU766" s="25">
        <v>8.3079008205447185</v>
      </c>
      <c r="CV766" s="25">
        <v>10.020897707760714</v>
      </c>
      <c r="CW766" s="25">
        <v>1.746012142783459</v>
      </c>
      <c r="CX766" s="25">
        <v>143.49141553391851</v>
      </c>
      <c r="CY766" s="25">
        <v>14.623430192968966</v>
      </c>
    </row>
    <row r="767" spans="1:103">
      <c r="A767" t="s">
        <v>177</v>
      </c>
      <c r="B767" t="s">
        <v>1090</v>
      </c>
      <c r="C767" t="s">
        <v>168</v>
      </c>
      <c r="D767" t="s">
        <v>170</v>
      </c>
      <c r="E767" t="s">
        <v>959</v>
      </c>
      <c r="F767" t="s">
        <v>195</v>
      </c>
      <c r="G767" t="s">
        <v>264</v>
      </c>
      <c r="H767">
        <v>11.62754</v>
      </c>
      <c r="I767">
        <v>7.4676999999999998</v>
      </c>
      <c r="J767">
        <v>665</v>
      </c>
      <c r="K767" t="s">
        <v>96</v>
      </c>
      <c r="L767" s="18">
        <v>0.8</v>
      </c>
      <c r="M767" t="s">
        <v>328</v>
      </c>
      <c r="N767" t="s">
        <v>346</v>
      </c>
      <c r="O767">
        <v>600</v>
      </c>
      <c r="P767" t="s">
        <v>159</v>
      </c>
      <c r="Q767">
        <v>250</v>
      </c>
      <c r="R767">
        <v>3000</v>
      </c>
      <c r="S767" t="s">
        <v>329</v>
      </c>
      <c r="T767">
        <v>2500</v>
      </c>
      <c r="W767">
        <v>2015</v>
      </c>
      <c r="X767">
        <v>1</v>
      </c>
      <c r="Y767" s="19"/>
      <c r="Z767" s="24">
        <v>6.3</v>
      </c>
      <c r="AA767" s="32">
        <v>0.91538047626208252</v>
      </c>
      <c r="AB767" s="26">
        <v>3.3915535441321989E-2</v>
      </c>
      <c r="AC767" s="25">
        <v>2.8772400000000005</v>
      </c>
      <c r="AD767" s="27">
        <v>54.4</v>
      </c>
      <c r="AE767" s="27">
        <v>23.200000000000003</v>
      </c>
      <c r="AF767" s="27">
        <v>22.4</v>
      </c>
      <c r="AG767" s="25">
        <v>3.0000045173259697</v>
      </c>
      <c r="AH767" s="25">
        <v>0.7748968974617837</v>
      </c>
      <c r="AI767" s="25">
        <v>0.20202958881443434</v>
      </c>
      <c r="AJ767" s="28">
        <v>6.8887241473511204E-2</v>
      </c>
      <c r="AK767" s="25">
        <v>0</v>
      </c>
      <c r="AL767" s="25">
        <f t="shared" si="95"/>
        <v>4.045818245075699</v>
      </c>
      <c r="AM767" s="29">
        <v>13.352580116636521</v>
      </c>
      <c r="AN767" s="29">
        <v>2.5010139245640111</v>
      </c>
      <c r="AO767" s="30">
        <v>16.935486656757067</v>
      </c>
      <c r="AP767" s="30">
        <v>81.258959050860526</v>
      </c>
      <c r="AQ767" s="31">
        <v>1.6756966716842301</v>
      </c>
      <c r="AR767" s="28">
        <v>8.9116999999999998E-3</v>
      </c>
      <c r="AS767" s="28">
        <v>8.8006499999999992</v>
      </c>
      <c r="AT767" t="s">
        <v>157</v>
      </c>
      <c r="AU767">
        <v>3</v>
      </c>
      <c r="AV767" t="s">
        <v>399</v>
      </c>
      <c r="AW767" t="s">
        <v>992</v>
      </c>
      <c r="AX767" t="s">
        <v>1091</v>
      </c>
      <c r="AY767" s="19" t="s">
        <v>392</v>
      </c>
      <c r="AZ767" s="19" t="s">
        <v>392</v>
      </c>
      <c r="BA767" t="s">
        <v>402</v>
      </c>
      <c r="BB767" s="21" t="s">
        <v>401</v>
      </c>
      <c r="BC767" s="15">
        <v>42045</v>
      </c>
      <c r="BD767" t="s">
        <v>161</v>
      </c>
      <c r="BE767">
        <v>49</v>
      </c>
      <c r="BF767">
        <v>42</v>
      </c>
      <c r="BG767">
        <v>9.06</v>
      </c>
      <c r="BH767">
        <v>4.22</v>
      </c>
      <c r="BI767">
        <v>0.85</v>
      </c>
      <c r="BJ767">
        <v>0.3</v>
      </c>
      <c r="BK767">
        <v>6.2E-2</v>
      </c>
      <c r="BL767">
        <v>7</v>
      </c>
      <c r="BM767" s="86">
        <f t="shared" si="86"/>
        <v>82.872928176795583</v>
      </c>
      <c r="BN767">
        <v>0.255</v>
      </c>
      <c r="BO767">
        <v>15</v>
      </c>
      <c r="BP767">
        <f t="shared" si="82"/>
        <v>4251.5437114072147</v>
      </c>
      <c r="BQ767">
        <f t="shared" si="83"/>
        <v>4832</v>
      </c>
      <c r="BR767">
        <f t="shared" si="84"/>
        <v>4.2515437114072148</v>
      </c>
      <c r="BS767">
        <f t="shared" si="84"/>
        <v>4.8319999999999999</v>
      </c>
      <c r="BT767">
        <f t="shared" si="85"/>
        <v>9.0835437114072146</v>
      </c>
      <c r="BU767">
        <v>2.7319444444444447</v>
      </c>
      <c r="BV767">
        <v>0.16495898154839092</v>
      </c>
      <c r="BW767">
        <v>2.4139173109782042</v>
      </c>
      <c r="BX767">
        <v>0.55581028189509307</v>
      </c>
      <c r="BY767">
        <v>0.28708343741536102</v>
      </c>
      <c r="BZ767">
        <v>0.17622520831147054</v>
      </c>
      <c r="CA767">
        <v>8.1075550622556936</v>
      </c>
      <c r="CB767">
        <v>523.03905254958488</v>
      </c>
      <c r="CC767">
        <v>29.752465871868555</v>
      </c>
      <c r="CD767">
        <v>16.606021194693263</v>
      </c>
      <c r="CE767">
        <v>1.7515092300620305</v>
      </c>
      <c r="CF767" s="25">
        <v>0.9726027397260274</v>
      </c>
      <c r="CG767" s="25">
        <v>2.4021526418786694E-2</v>
      </c>
      <c r="CH767" s="25">
        <v>2.5591513180560508</v>
      </c>
      <c r="CI767" s="25">
        <v>0.32896586790683441</v>
      </c>
      <c r="CJ767" s="25">
        <v>0.19573246781709547</v>
      </c>
      <c r="CK767" s="25">
        <v>21.16143610948286</v>
      </c>
      <c r="CL767" s="25">
        <v>40.699889699413369</v>
      </c>
      <c r="CM767" s="25">
        <v>1.0277633927763983</v>
      </c>
      <c r="CN767" s="25">
        <v>138.19081022493094</v>
      </c>
      <c r="CO767" s="25">
        <v>16.743141703012725</v>
      </c>
      <c r="CP767" s="25">
        <v>1.1524112829845314</v>
      </c>
      <c r="CQ767" s="25">
        <v>0.17711555959963604</v>
      </c>
      <c r="CR767" s="25">
        <v>0.34316573963361308</v>
      </c>
      <c r="CS767" s="25">
        <v>0.20581468797660041</v>
      </c>
      <c r="CT767" s="25">
        <v>1.6354705560874837E-2</v>
      </c>
      <c r="CU767" s="25">
        <v>11.651396968656636</v>
      </c>
      <c r="CV767" s="25">
        <v>5.8993950528333121</v>
      </c>
      <c r="CW767" s="25">
        <v>1.7425936168063987</v>
      </c>
      <c r="CX767" s="25">
        <v>119.30147065195389</v>
      </c>
      <c r="CY767" s="25">
        <v>15.468748643125975</v>
      </c>
    </row>
    <row r="768" spans="1:103">
      <c r="A768" t="s">
        <v>177</v>
      </c>
      <c r="B768" t="s">
        <v>1090</v>
      </c>
      <c r="C768" t="s">
        <v>168</v>
      </c>
      <c r="D768" t="s">
        <v>170</v>
      </c>
      <c r="E768" t="s">
        <v>959</v>
      </c>
      <c r="F768" t="s">
        <v>195</v>
      </c>
      <c r="G768" t="s">
        <v>264</v>
      </c>
      <c r="H768">
        <v>11.62754</v>
      </c>
      <c r="I768">
        <v>7.4676999999999998</v>
      </c>
      <c r="J768">
        <v>665</v>
      </c>
      <c r="K768" t="s">
        <v>96</v>
      </c>
      <c r="L768" s="18">
        <v>0.8</v>
      </c>
      <c r="M768" t="s">
        <v>328</v>
      </c>
      <c r="N768" t="s">
        <v>346</v>
      </c>
      <c r="O768">
        <v>600</v>
      </c>
      <c r="P768" t="s">
        <v>159</v>
      </c>
      <c r="Q768">
        <v>250</v>
      </c>
      <c r="R768">
        <v>3000</v>
      </c>
      <c r="S768" t="s">
        <v>329</v>
      </c>
      <c r="T768">
        <v>2500</v>
      </c>
      <c r="W768">
        <v>2015</v>
      </c>
      <c r="X768">
        <v>1</v>
      </c>
      <c r="Y768" s="19"/>
      <c r="Z768" s="24">
        <v>6.3</v>
      </c>
      <c r="AA768" s="32">
        <v>0.91538047626208252</v>
      </c>
      <c r="AB768" s="26">
        <v>3.3915535441321989E-2</v>
      </c>
      <c r="AC768" s="25">
        <v>2.8772400000000005</v>
      </c>
      <c r="AD768" s="27">
        <v>54.4</v>
      </c>
      <c r="AE768" s="27">
        <v>23.200000000000003</v>
      </c>
      <c r="AF768" s="27">
        <v>22.4</v>
      </c>
      <c r="AG768" s="25">
        <v>3.0000045173259697</v>
      </c>
      <c r="AH768" s="25">
        <v>0.7748968974617837</v>
      </c>
      <c r="AI768" s="25">
        <v>0.20202958881443434</v>
      </c>
      <c r="AJ768" s="28">
        <v>6.8887241473511204E-2</v>
      </c>
      <c r="AK768" s="25">
        <v>0</v>
      </c>
      <c r="AL768" s="25">
        <f t="shared" si="95"/>
        <v>4.045818245075699</v>
      </c>
      <c r="AM768" s="29">
        <v>13.352580116636521</v>
      </c>
      <c r="AN768" s="29">
        <v>2.5010139245640111</v>
      </c>
      <c r="AO768" s="30">
        <v>16.935486656757067</v>
      </c>
      <c r="AP768" s="30">
        <v>81.258959050860526</v>
      </c>
      <c r="AQ768" s="31">
        <v>1.6756966716842301</v>
      </c>
      <c r="AR768" s="28">
        <v>8.9116999999999998E-3</v>
      </c>
      <c r="AS768" s="28">
        <v>8.8006499999999992</v>
      </c>
      <c r="AT768" t="s">
        <v>158</v>
      </c>
      <c r="AU768">
        <v>4</v>
      </c>
      <c r="AV768" t="s">
        <v>399</v>
      </c>
      <c r="AW768" t="s">
        <v>992</v>
      </c>
      <c r="AX768" t="s">
        <v>1091</v>
      </c>
      <c r="AY768" s="19" t="s">
        <v>392</v>
      </c>
      <c r="AZ768" s="19" t="s">
        <v>392</v>
      </c>
      <c r="BA768" t="s">
        <v>402</v>
      </c>
      <c r="BB768" s="21" t="s">
        <v>401</v>
      </c>
      <c r="BC768" s="15">
        <v>42045</v>
      </c>
      <c r="BD768" t="s">
        <v>161</v>
      </c>
      <c r="BE768">
        <v>51</v>
      </c>
      <c r="BF768">
        <v>44</v>
      </c>
      <c r="BG768">
        <v>9.06</v>
      </c>
      <c r="BH768">
        <v>5.54</v>
      </c>
      <c r="BI768">
        <v>0.76</v>
      </c>
      <c r="BJ768">
        <v>0.35899999999999999</v>
      </c>
      <c r="BK768">
        <v>0.08</v>
      </c>
      <c r="BL768">
        <v>11.8</v>
      </c>
      <c r="BM768" s="86">
        <f t="shared" si="86"/>
        <v>81.776765375854211</v>
      </c>
      <c r="BN768">
        <v>0.23200000000000001</v>
      </c>
      <c r="BO768">
        <v>16</v>
      </c>
      <c r="BP768">
        <f t="shared" si="82"/>
        <v>5223.3225244539726</v>
      </c>
      <c r="BQ768">
        <f t="shared" si="83"/>
        <v>4832</v>
      </c>
      <c r="BR768">
        <f t="shared" si="84"/>
        <v>5.2233225244539723</v>
      </c>
      <c r="BS768">
        <f t="shared" si="84"/>
        <v>4.8319999999999999</v>
      </c>
      <c r="BT768">
        <f t="shared" si="85"/>
        <v>10.055322524453972</v>
      </c>
      <c r="BU768">
        <v>2.415326395458846</v>
      </c>
      <c r="BV768">
        <v>0.24184408684025543</v>
      </c>
      <c r="BW768">
        <v>2.1941811431200611</v>
      </c>
      <c r="BX768">
        <v>0.50703526471667748</v>
      </c>
      <c r="BY768">
        <v>0.20037375681717462</v>
      </c>
      <c r="BZ768">
        <v>0.15785475555150477</v>
      </c>
      <c r="CA768">
        <v>3.7547647005541314</v>
      </c>
      <c r="CB768">
        <v>118.27886223878581</v>
      </c>
      <c r="CC768">
        <v>28.101822862718347</v>
      </c>
      <c r="CD768">
        <v>15.884465732520464</v>
      </c>
      <c r="CE768">
        <v>38.169516130048329</v>
      </c>
      <c r="CF768" s="25">
        <v>0.53349056603773592</v>
      </c>
      <c r="CG768" s="25">
        <v>3.3882075471698116E-2</v>
      </c>
      <c r="CH768" s="25">
        <v>1.9816670129094596</v>
      </c>
      <c r="CI768" s="25">
        <v>0.38982991751380131</v>
      </c>
      <c r="CJ768" s="25">
        <v>0.21280584061522995</v>
      </c>
      <c r="CK768" s="25">
        <v>23.277087683490343</v>
      </c>
      <c r="CL768" s="25">
        <v>47.119221009014815</v>
      </c>
      <c r="CM768" s="25">
        <v>2.8694379298630128</v>
      </c>
      <c r="CN768" s="25">
        <v>90.115429858830851</v>
      </c>
      <c r="CO768" s="25">
        <v>25.073352000006558</v>
      </c>
      <c r="CP768" s="25">
        <v>1.0125120307988451</v>
      </c>
      <c r="CQ768" s="25">
        <v>0.28522617901828679</v>
      </c>
      <c r="CR768" s="25">
        <v>0.31831634116298835</v>
      </c>
      <c r="CS768" s="25">
        <v>0.20491199197670304</v>
      </c>
      <c r="CT768" s="25">
        <v>2.2057677170565056E-2</v>
      </c>
      <c r="CU768" s="25">
        <v>19.216977016942064</v>
      </c>
      <c r="CV768" s="25">
        <v>5.8735205131279038</v>
      </c>
      <c r="CW768" s="25">
        <v>1.7349506623467217</v>
      </c>
      <c r="CX768" s="25">
        <v>110.8129391168456</v>
      </c>
      <c r="CY768" s="25">
        <v>11.929657261769155</v>
      </c>
    </row>
    <row r="769" spans="1:103">
      <c r="A769" t="s">
        <v>177</v>
      </c>
      <c r="B769" t="s">
        <v>1090</v>
      </c>
      <c r="C769" t="s">
        <v>168</v>
      </c>
      <c r="D769" t="s">
        <v>170</v>
      </c>
      <c r="E769" t="s">
        <v>959</v>
      </c>
      <c r="F769" t="s">
        <v>195</v>
      </c>
      <c r="G769" t="s">
        <v>264</v>
      </c>
      <c r="H769">
        <v>11.62754</v>
      </c>
      <c r="I769">
        <v>7.4676999999999998</v>
      </c>
      <c r="J769">
        <v>665</v>
      </c>
      <c r="K769" t="s">
        <v>96</v>
      </c>
      <c r="L769" s="18">
        <v>0.8</v>
      </c>
      <c r="M769" t="s">
        <v>328</v>
      </c>
      <c r="N769" t="s">
        <v>346</v>
      </c>
      <c r="O769">
        <v>600</v>
      </c>
      <c r="P769" t="s">
        <v>159</v>
      </c>
      <c r="Q769">
        <v>250</v>
      </c>
      <c r="R769">
        <v>3000</v>
      </c>
      <c r="S769" t="s">
        <v>329</v>
      </c>
      <c r="T769">
        <v>2500</v>
      </c>
      <c r="W769">
        <v>2015</v>
      </c>
      <c r="X769">
        <v>1</v>
      </c>
      <c r="Y769" s="19"/>
      <c r="Z769" s="24">
        <v>6.3</v>
      </c>
      <c r="AA769" s="32">
        <v>0.91538047626208252</v>
      </c>
      <c r="AB769" s="26">
        <v>3.3915535441321989E-2</v>
      </c>
      <c r="AC769" s="25">
        <v>2.8772400000000005</v>
      </c>
      <c r="AD769" s="27">
        <v>54.4</v>
      </c>
      <c r="AE769" s="27">
        <v>23.200000000000003</v>
      </c>
      <c r="AF769" s="27">
        <v>22.4</v>
      </c>
      <c r="AG769" s="25">
        <v>3.0000045173259697</v>
      </c>
      <c r="AH769" s="25">
        <v>0.7748968974617837</v>
      </c>
      <c r="AI769" s="25">
        <v>0.20202958881443434</v>
      </c>
      <c r="AJ769" s="28">
        <v>6.8887241473511204E-2</v>
      </c>
      <c r="AK769" s="25">
        <v>0</v>
      </c>
      <c r="AL769" s="25">
        <f t="shared" si="95"/>
        <v>4.045818245075699</v>
      </c>
      <c r="AM769" s="29">
        <v>13.352580116636521</v>
      </c>
      <c r="AN769" s="29">
        <v>2.5010139245640111</v>
      </c>
      <c r="AO769" s="30">
        <v>16.935486656757067</v>
      </c>
      <c r="AP769" s="30">
        <v>81.258959050860526</v>
      </c>
      <c r="AQ769" s="31">
        <v>1.6756966716842301</v>
      </c>
      <c r="AR769" s="28">
        <v>8.9116999999999998E-3</v>
      </c>
      <c r="AS769" s="28">
        <v>8.8006499999999992</v>
      </c>
      <c r="AT769" t="s">
        <v>159</v>
      </c>
      <c r="AU769">
        <v>5</v>
      </c>
      <c r="AV769" t="s">
        <v>399</v>
      </c>
      <c r="AW769" t="s">
        <v>992</v>
      </c>
      <c r="AX769" t="s">
        <v>1091</v>
      </c>
      <c r="AY769" s="19" t="s">
        <v>392</v>
      </c>
      <c r="AZ769" s="19" t="s">
        <v>392</v>
      </c>
      <c r="BA769" t="s">
        <v>402</v>
      </c>
      <c r="BB769" s="21" t="s">
        <v>401</v>
      </c>
      <c r="BC769" s="15">
        <v>42045</v>
      </c>
      <c r="BD769" t="s">
        <v>161</v>
      </c>
      <c r="BE769">
        <v>47</v>
      </c>
      <c r="BF769">
        <v>49</v>
      </c>
      <c r="BG769">
        <v>10.58</v>
      </c>
      <c r="BH769">
        <v>4.54</v>
      </c>
      <c r="BI769">
        <v>0.79</v>
      </c>
      <c r="BJ769">
        <v>0.379</v>
      </c>
      <c r="BK769">
        <v>8.5999999999999993E-2</v>
      </c>
      <c r="BL769">
        <v>9.1</v>
      </c>
      <c r="BM769" s="86">
        <f t="shared" si="86"/>
        <v>81.505376344086017</v>
      </c>
      <c r="BN769">
        <v>0.26200000000000001</v>
      </c>
      <c r="BO769">
        <v>20</v>
      </c>
      <c r="BP769">
        <f t="shared" si="82"/>
        <v>4396.8794433902594</v>
      </c>
      <c r="BQ769">
        <f t="shared" si="83"/>
        <v>5642.666666666667</v>
      </c>
      <c r="BR769">
        <f t="shared" si="84"/>
        <v>4.3968794433902598</v>
      </c>
      <c r="BS769">
        <f t="shared" si="84"/>
        <v>5.6426666666666669</v>
      </c>
      <c r="BT769">
        <f t="shared" si="85"/>
        <v>10.039546110056927</v>
      </c>
      <c r="BU769">
        <v>2.0226179018286814</v>
      </c>
      <c r="BV769">
        <v>0.20893761376953551</v>
      </c>
      <c r="BW769">
        <v>2.2515388988531351</v>
      </c>
      <c r="BX769">
        <v>0.51578042532138191</v>
      </c>
      <c r="BY769">
        <v>0.24794060452969219</v>
      </c>
      <c r="BZ769">
        <v>0.15531631831278081</v>
      </c>
      <c r="CA769">
        <v>5.7916629782502564</v>
      </c>
      <c r="CB769">
        <v>198.71322515104686</v>
      </c>
      <c r="CC769">
        <v>35.274956108237127</v>
      </c>
      <c r="CD769">
        <v>19.608201352791696</v>
      </c>
      <c r="CE769">
        <v>4.3446593151530051</v>
      </c>
      <c r="CF769" s="25"/>
      <c r="CG769" s="25"/>
      <c r="CH769" s="25"/>
      <c r="CI769" s="25"/>
      <c r="CJ769" s="25"/>
      <c r="CK769" s="25"/>
      <c r="CL769" s="25"/>
      <c r="CM769" s="25"/>
      <c r="CN769" s="25"/>
      <c r="CO769" s="25"/>
      <c r="CP769" s="25">
        <v>0.87773722627737216</v>
      </c>
      <c r="CQ769" s="25">
        <v>0.15091240875912407</v>
      </c>
      <c r="CR769" s="25">
        <v>0.24765134043648862</v>
      </c>
      <c r="CS769" s="25">
        <v>6.6144962956709075E-2</v>
      </c>
      <c r="CT769" s="25">
        <v>2.4734151488427808E-2</v>
      </c>
      <c r="CU769" s="25">
        <v>12.606285234499143</v>
      </c>
      <c r="CV769" s="25">
        <v>5.9518341199696083</v>
      </c>
      <c r="CW769" s="25">
        <v>1.7580833378446779</v>
      </c>
      <c r="CX769" s="25">
        <v>71.70072196043391</v>
      </c>
      <c r="CY769" s="25">
        <v>14.724530451093194</v>
      </c>
    </row>
    <row r="770" spans="1:103">
      <c r="A770" t="s">
        <v>177</v>
      </c>
      <c r="B770" t="s">
        <v>1090</v>
      </c>
      <c r="C770" t="s">
        <v>168</v>
      </c>
      <c r="D770" t="s">
        <v>170</v>
      </c>
      <c r="E770" t="s">
        <v>959</v>
      </c>
      <c r="F770" t="s">
        <v>195</v>
      </c>
      <c r="G770" t="s">
        <v>264</v>
      </c>
      <c r="H770">
        <v>11.62754</v>
      </c>
      <c r="I770">
        <v>7.4676999999999998</v>
      </c>
      <c r="J770">
        <v>665</v>
      </c>
      <c r="K770" t="s">
        <v>96</v>
      </c>
      <c r="L770" s="18">
        <v>0.8</v>
      </c>
      <c r="M770" t="s">
        <v>328</v>
      </c>
      <c r="N770" t="s">
        <v>346</v>
      </c>
      <c r="O770">
        <v>600</v>
      </c>
      <c r="P770" t="s">
        <v>159</v>
      </c>
      <c r="Q770">
        <v>250</v>
      </c>
      <c r="R770">
        <v>3000</v>
      </c>
      <c r="S770" t="s">
        <v>329</v>
      </c>
      <c r="T770">
        <v>2500</v>
      </c>
      <c r="W770">
        <v>2015</v>
      </c>
      <c r="X770">
        <v>1</v>
      </c>
      <c r="Y770" s="19"/>
      <c r="Z770" s="24">
        <v>6.3</v>
      </c>
      <c r="AA770" s="32">
        <v>0.91538047626208252</v>
      </c>
      <c r="AB770" s="26">
        <v>3.3915535441321989E-2</v>
      </c>
      <c r="AC770" s="25">
        <v>2.8772400000000005</v>
      </c>
      <c r="AD770" s="27">
        <v>54.4</v>
      </c>
      <c r="AE770" s="27">
        <v>23.200000000000003</v>
      </c>
      <c r="AF770" s="27">
        <v>22.4</v>
      </c>
      <c r="AG770" s="25">
        <v>3.0000045173259697</v>
      </c>
      <c r="AH770" s="25">
        <v>0.7748968974617837</v>
      </c>
      <c r="AI770" s="25">
        <v>0.20202958881443434</v>
      </c>
      <c r="AJ770" s="28">
        <v>6.8887241473511204E-2</v>
      </c>
      <c r="AK770" s="25">
        <v>0</v>
      </c>
      <c r="AL770" s="25">
        <f t="shared" si="95"/>
        <v>4.045818245075699</v>
      </c>
      <c r="AM770" s="29">
        <v>13.352580116636521</v>
      </c>
      <c r="AN770" s="29">
        <v>2.5010139245640111</v>
      </c>
      <c r="AO770" s="30">
        <v>16.935486656757067</v>
      </c>
      <c r="AP770" s="30">
        <v>81.258959050860526</v>
      </c>
      <c r="AQ770" s="31">
        <v>1.6756966716842301</v>
      </c>
      <c r="AR770" s="28">
        <v>8.9116999999999998E-3</v>
      </c>
      <c r="AS770" s="28">
        <v>8.8006499999999992</v>
      </c>
      <c r="AT770" t="s">
        <v>160</v>
      </c>
      <c r="AU770">
        <v>6</v>
      </c>
      <c r="AV770" t="s">
        <v>399</v>
      </c>
      <c r="AW770" t="s">
        <v>992</v>
      </c>
      <c r="AX770" t="s">
        <v>1091</v>
      </c>
      <c r="AY770" s="19" t="s">
        <v>392</v>
      </c>
      <c r="AZ770" s="19" t="s">
        <v>392</v>
      </c>
      <c r="BA770" t="s">
        <v>402</v>
      </c>
      <c r="BB770" s="21" t="s">
        <v>401</v>
      </c>
      <c r="BC770" s="15">
        <v>42045</v>
      </c>
      <c r="BD770" t="s">
        <v>161</v>
      </c>
      <c r="BE770">
        <v>51</v>
      </c>
      <c r="BF770">
        <v>48</v>
      </c>
      <c r="BG770">
        <v>10.82</v>
      </c>
      <c r="BH770">
        <v>6.42</v>
      </c>
      <c r="BI770">
        <v>1.04</v>
      </c>
      <c r="BJ770">
        <v>0.443</v>
      </c>
      <c r="BK770">
        <v>0.11799999999999999</v>
      </c>
      <c r="BL770">
        <v>8.8000000000000007</v>
      </c>
      <c r="BM770" s="86">
        <f t="shared" si="86"/>
        <v>78.966131907308394</v>
      </c>
      <c r="BN770">
        <v>0.27</v>
      </c>
      <c r="BO770">
        <v>21</v>
      </c>
      <c r="BP770">
        <f t="shared" si="82"/>
        <v>6043.7890321904169</v>
      </c>
      <c r="BQ770">
        <f t="shared" si="83"/>
        <v>5770.666666666667</v>
      </c>
      <c r="BR770">
        <f t="shared" si="84"/>
        <v>6.0437890321904169</v>
      </c>
      <c r="BS770">
        <f t="shared" si="84"/>
        <v>5.7706666666666671</v>
      </c>
      <c r="BT770">
        <f t="shared" si="85"/>
        <v>11.814455698857085</v>
      </c>
      <c r="BU770">
        <v>2.1278846153846156</v>
      </c>
      <c r="BV770">
        <v>0.18039389886367682</v>
      </c>
      <c r="BW770">
        <v>1.937892738920739</v>
      </c>
      <c r="BX770">
        <v>0.60129779428908003</v>
      </c>
      <c r="BY770">
        <v>0.3852426535005935</v>
      </c>
      <c r="BZ770">
        <v>0.16074937314094725</v>
      </c>
      <c r="CA770">
        <v>4.7365915598654489</v>
      </c>
      <c r="CB770">
        <v>98.136238052309324</v>
      </c>
      <c r="CC770">
        <v>38.551920186019281</v>
      </c>
      <c r="CD770">
        <v>13.782732018919484</v>
      </c>
      <c r="CE770">
        <v>4.2075754782700958</v>
      </c>
      <c r="CF770" s="25">
        <v>0.734827264239029</v>
      </c>
      <c r="CG770" s="25">
        <v>3.5009337068160597E-2</v>
      </c>
      <c r="CH770" s="25">
        <v>1.782680432400203</v>
      </c>
      <c r="CI770" s="25">
        <v>0.72585531630071731</v>
      </c>
      <c r="CJ770" s="25">
        <v>0.29458437010637517</v>
      </c>
      <c r="CK770" s="25">
        <v>36.409783063974231</v>
      </c>
      <c r="CL770" s="25">
        <v>66.26939528121909</v>
      </c>
      <c r="CM770" s="25">
        <v>1.0118367929851901</v>
      </c>
      <c r="CN770" s="25">
        <v>90.900939659053122</v>
      </c>
      <c r="CO770" s="25">
        <v>13.934979716990419</v>
      </c>
      <c r="CP770" s="25">
        <v>1.0398104265402845</v>
      </c>
      <c r="CQ770" s="25">
        <v>0.28184834123222752</v>
      </c>
      <c r="CR770" s="25">
        <v>0.35922785615179448</v>
      </c>
      <c r="CS770" s="25">
        <v>0.13292246138750202</v>
      </c>
      <c r="CT770" s="25">
        <v>2.5187961585674472E-2</v>
      </c>
      <c r="CU770" s="25">
        <v>8.945349309785831</v>
      </c>
      <c r="CV770" s="25">
        <v>5.7805583179560953</v>
      </c>
      <c r="CW770" s="25">
        <v>1.7074910115757664</v>
      </c>
      <c r="CX770" s="25">
        <v>45.803890229992142</v>
      </c>
      <c r="CY770" s="25">
        <v>15.157147951034231</v>
      </c>
    </row>
    <row r="771" spans="1:103">
      <c r="A771" t="s">
        <v>177</v>
      </c>
      <c r="B771" t="s">
        <v>1090</v>
      </c>
      <c r="C771" t="s">
        <v>168</v>
      </c>
      <c r="D771" t="s">
        <v>170</v>
      </c>
      <c r="E771" t="s">
        <v>959</v>
      </c>
      <c r="F771" t="s">
        <v>195</v>
      </c>
      <c r="G771" t="s">
        <v>265</v>
      </c>
      <c r="H771">
        <v>11.62602</v>
      </c>
      <c r="I771">
        <v>7.4655800000000001</v>
      </c>
      <c r="J771">
        <v>663</v>
      </c>
      <c r="K771" t="s">
        <v>97</v>
      </c>
      <c r="L771" s="18">
        <v>1</v>
      </c>
      <c r="M771" t="s">
        <v>347</v>
      </c>
      <c r="N771" t="s">
        <v>331</v>
      </c>
      <c r="O771">
        <v>400</v>
      </c>
      <c r="P771" t="s">
        <v>159</v>
      </c>
      <c r="Q771">
        <v>500</v>
      </c>
      <c r="R771">
        <v>10000</v>
      </c>
      <c r="S771" t="s">
        <v>348</v>
      </c>
      <c r="T771">
        <v>4000</v>
      </c>
      <c r="U771" t="s">
        <v>337</v>
      </c>
      <c r="V771">
        <v>3000</v>
      </c>
      <c r="W771">
        <v>2015</v>
      </c>
      <c r="X771">
        <v>1</v>
      </c>
      <c r="Y771" s="19" t="s">
        <v>392</v>
      </c>
      <c r="Z771" s="24">
        <v>6.1</v>
      </c>
      <c r="AA771" s="32">
        <v>0.9063352146389394</v>
      </c>
      <c r="AB771" s="26">
        <v>3.7107310465367964E-2</v>
      </c>
      <c r="AC771" s="25">
        <v>2.8772400000000005</v>
      </c>
      <c r="AD771" s="27">
        <v>48.4</v>
      </c>
      <c r="AE771" s="27">
        <v>29.200000000000003</v>
      </c>
      <c r="AF771" s="27">
        <v>22.4</v>
      </c>
      <c r="AG771" s="25">
        <v>2.812560493203982</v>
      </c>
      <c r="AH771" s="25">
        <v>0.81495830969006577</v>
      </c>
      <c r="AI771" s="25">
        <v>0.33269146045623493</v>
      </c>
      <c r="AJ771" s="28">
        <v>7.3129414063783649E-2</v>
      </c>
      <c r="AK771" s="25">
        <v>0</v>
      </c>
      <c r="AL771" s="25">
        <f t="shared" si="52"/>
        <v>4.0333396774140668</v>
      </c>
      <c r="AM771" s="29">
        <v>8.6542696428716273</v>
      </c>
      <c r="AN771" s="29">
        <v>2.5010139245640111</v>
      </c>
      <c r="AO771" s="30">
        <v>23.442584523889675</v>
      </c>
      <c r="AP771" s="30">
        <v>101.52809832257148</v>
      </c>
      <c r="AQ771" s="31">
        <v>1.4858316329392602</v>
      </c>
      <c r="AR771" s="28">
        <v>1.8247699999999999E-2</v>
      </c>
      <c r="AS771" s="28">
        <v>7.9677600000000002</v>
      </c>
      <c r="AT771" t="s">
        <v>155</v>
      </c>
      <c r="AU771">
        <v>1</v>
      </c>
      <c r="AV771" t="s">
        <v>399</v>
      </c>
      <c r="AW771" t="s">
        <v>992</v>
      </c>
      <c r="AX771" t="s">
        <v>1091</v>
      </c>
      <c r="AY771" s="19" t="s">
        <v>392</v>
      </c>
      <c r="AZ771" s="19" t="s">
        <v>392</v>
      </c>
      <c r="BA771" t="s">
        <v>402</v>
      </c>
      <c r="BB771" s="21" t="s">
        <v>401</v>
      </c>
      <c r="BC771" s="15">
        <v>42045</v>
      </c>
      <c r="BD771" t="s">
        <v>161</v>
      </c>
      <c r="BE771">
        <v>46</v>
      </c>
      <c r="BF771">
        <v>32</v>
      </c>
      <c r="BG771">
        <v>6.08</v>
      </c>
      <c r="BH771">
        <v>2.2000000000000002</v>
      </c>
      <c r="BI771">
        <v>0.46</v>
      </c>
      <c r="BJ771">
        <v>0.217</v>
      </c>
      <c r="BK771">
        <v>8.1000000000000003E-2</v>
      </c>
      <c r="BL771">
        <v>13.3</v>
      </c>
      <c r="BM771" s="86">
        <f t="shared" si="86"/>
        <v>72.818791946308721</v>
      </c>
      <c r="BN771">
        <v>0.113</v>
      </c>
      <c r="BO771">
        <v>12</v>
      </c>
      <c r="BP771">
        <f t="shared" si="82"/>
        <v>1815.6152125279643</v>
      </c>
      <c r="BQ771">
        <f t="shared" si="83"/>
        <v>3242.6666666666665</v>
      </c>
      <c r="BR771">
        <f t="shared" si="84"/>
        <v>1.8156152125279643</v>
      </c>
      <c r="BS771">
        <f t="shared" si="84"/>
        <v>3.2426666666666666</v>
      </c>
      <c r="BT771">
        <f t="shared" si="85"/>
        <v>5.0582818791946309</v>
      </c>
      <c r="BU771">
        <v>1.9990636704119851</v>
      </c>
      <c r="BV771">
        <v>0.14240119267097409</v>
      </c>
      <c r="BW771">
        <v>2.0006419313879258</v>
      </c>
      <c r="BX771">
        <v>0.47877953771203596</v>
      </c>
      <c r="BY771">
        <v>0.26048562590650426</v>
      </c>
      <c r="BZ771">
        <v>0.15770862504949851</v>
      </c>
      <c r="CA771">
        <v>7.0065903454982799</v>
      </c>
      <c r="CB771">
        <v>125.68350062406913</v>
      </c>
      <c r="CC771">
        <v>25.253327694762831</v>
      </c>
      <c r="CD771">
        <v>14.485755770216871</v>
      </c>
      <c r="CE771">
        <v>4.8986627015420323</v>
      </c>
      <c r="CF771" s="25"/>
      <c r="CG771" s="25"/>
      <c r="CH771" s="25"/>
      <c r="CI771" s="25"/>
      <c r="CJ771" s="25"/>
      <c r="CK771" s="25"/>
      <c r="CL771" s="25"/>
      <c r="CM771" s="25"/>
      <c r="CN771" s="25"/>
      <c r="CO771" s="25"/>
      <c r="CP771" s="25">
        <v>1.1018957345971565</v>
      </c>
      <c r="CQ771" s="25">
        <v>0.25170616113744076</v>
      </c>
      <c r="CR771" s="25">
        <v>0.3485763668624911</v>
      </c>
      <c r="CS771" s="25">
        <v>6.4395937493911495E-2</v>
      </c>
      <c r="CT771" s="25">
        <v>2.7602677530925164E-2</v>
      </c>
      <c r="CU771" s="25">
        <v>7.3229501197348652</v>
      </c>
      <c r="CV771" s="25">
        <v>9.8233703971750455</v>
      </c>
      <c r="CW771" s="25">
        <v>2.6569828435603071</v>
      </c>
      <c r="CX771" s="25">
        <v>61.856269136970198</v>
      </c>
      <c r="CY771" s="25">
        <v>16.053502983582426</v>
      </c>
    </row>
    <row r="772" spans="1:103">
      <c r="A772" t="s">
        <v>177</v>
      </c>
      <c r="B772" t="s">
        <v>1090</v>
      </c>
      <c r="C772" t="s">
        <v>168</v>
      </c>
      <c r="D772" t="s">
        <v>170</v>
      </c>
      <c r="E772" t="s">
        <v>959</v>
      </c>
      <c r="F772" t="s">
        <v>195</v>
      </c>
      <c r="G772" t="s">
        <v>265</v>
      </c>
      <c r="H772">
        <v>11.62602</v>
      </c>
      <c r="I772">
        <v>7.4655800000000001</v>
      </c>
      <c r="J772">
        <v>663</v>
      </c>
      <c r="K772" t="s">
        <v>97</v>
      </c>
      <c r="L772" s="18">
        <v>1</v>
      </c>
      <c r="M772" t="s">
        <v>347</v>
      </c>
      <c r="N772" t="s">
        <v>331</v>
      </c>
      <c r="O772">
        <v>400</v>
      </c>
      <c r="P772" t="s">
        <v>159</v>
      </c>
      <c r="Q772">
        <v>500</v>
      </c>
      <c r="R772">
        <v>10000</v>
      </c>
      <c r="S772" t="s">
        <v>348</v>
      </c>
      <c r="T772">
        <v>4000</v>
      </c>
      <c r="U772" t="s">
        <v>337</v>
      </c>
      <c r="V772">
        <v>3001</v>
      </c>
      <c r="W772">
        <v>2015</v>
      </c>
      <c r="X772">
        <v>1</v>
      </c>
      <c r="Y772" s="19"/>
      <c r="Z772" s="24">
        <v>6.1</v>
      </c>
      <c r="AA772" s="32">
        <v>0.9063352146389394</v>
      </c>
      <c r="AB772" s="26">
        <v>3.7107310465367964E-2</v>
      </c>
      <c r="AC772" s="25">
        <v>2.8772400000000005</v>
      </c>
      <c r="AD772" s="27">
        <v>48.4</v>
      </c>
      <c r="AE772" s="27">
        <v>29.200000000000003</v>
      </c>
      <c r="AF772" s="27">
        <v>22.4</v>
      </c>
      <c r="AG772" s="25">
        <v>2.812560493203982</v>
      </c>
      <c r="AH772" s="25">
        <v>0.81495830969006577</v>
      </c>
      <c r="AI772" s="25">
        <v>0.33269146045623493</v>
      </c>
      <c r="AJ772" s="28">
        <v>7.3129414063783649E-2</v>
      </c>
      <c r="AK772" s="25">
        <v>0</v>
      </c>
      <c r="AL772" s="25">
        <f t="shared" ref="AL772:AL776" si="96">SUM(AG772:AK772)</f>
        <v>4.0333396774140668</v>
      </c>
      <c r="AM772" s="29">
        <v>8.6542696428716273</v>
      </c>
      <c r="AN772" s="29">
        <v>2.5010139245640111</v>
      </c>
      <c r="AO772" s="30">
        <v>23.442584523889675</v>
      </c>
      <c r="AP772" s="30">
        <v>101.52809832257148</v>
      </c>
      <c r="AQ772" s="31">
        <v>1.4858316329392602</v>
      </c>
      <c r="AR772" s="28">
        <v>1.8247699999999999E-2</v>
      </c>
      <c r="AS772" s="28">
        <v>7.9677600000000002</v>
      </c>
      <c r="AT772" t="s">
        <v>156</v>
      </c>
      <c r="AU772">
        <v>2</v>
      </c>
      <c r="AV772" t="s">
        <v>399</v>
      </c>
      <c r="AW772" t="s">
        <v>992</v>
      </c>
      <c r="AX772" t="s">
        <v>1091</v>
      </c>
      <c r="AY772" s="19" t="s">
        <v>392</v>
      </c>
      <c r="AZ772" s="19" t="s">
        <v>392</v>
      </c>
      <c r="BA772" t="s">
        <v>402</v>
      </c>
      <c r="BB772" s="21" t="s">
        <v>401</v>
      </c>
      <c r="BC772" s="15">
        <v>42045</v>
      </c>
      <c r="BD772" t="s">
        <v>161</v>
      </c>
      <c r="BE772">
        <v>45</v>
      </c>
      <c r="BF772">
        <v>32</v>
      </c>
      <c r="BG772">
        <v>6</v>
      </c>
      <c r="BH772">
        <v>2.34</v>
      </c>
      <c r="BI772">
        <v>0.5</v>
      </c>
      <c r="BJ772">
        <v>0.41299999999999998</v>
      </c>
      <c r="BK772">
        <v>5.2999999999999999E-2</v>
      </c>
      <c r="BL772">
        <v>13.5</v>
      </c>
      <c r="BM772" s="86">
        <f t="shared" si="86"/>
        <v>88.626609442060087</v>
      </c>
      <c r="BN772">
        <v>0.17499999999999999</v>
      </c>
      <c r="BO772">
        <v>14</v>
      </c>
      <c r="BP772">
        <f t="shared" si="82"/>
        <v>2344.9558192375662</v>
      </c>
      <c r="BQ772">
        <f t="shared" si="83"/>
        <v>3200</v>
      </c>
      <c r="BR772">
        <f t="shared" si="84"/>
        <v>2.3449558192375664</v>
      </c>
      <c r="BS772">
        <f t="shared" si="84"/>
        <v>3.2</v>
      </c>
      <c r="BT772">
        <f t="shared" si="85"/>
        <v>5.5449558192375665</v>
      </c>
      <c r="BU772">
        <v>1.6592877767083734</v>
      </c>
      <c r="BV772">
        <v>0.16215134382263496</v>
      </c>
      <c r="BW772">
        <v>2.0433977962263787</v>
      </c>
      <c r="BX772">
        <v>0.42365602976103062</v>
      </c>
      <c r="BY772">
        <v>0.19380826318747674</v>
      </c>
      <c r="BZ772">
        <v>0.12557820624085231</v>
      </c>
      <c r="CA772">
        <v>4.5500676344447477</v>
      </c>
      <c r="CB772">
        <v>103.40925025542379</v>
      </c>
      <c r="CC772">
        <v>25.299442078489104</v>
      </c>
      <c r="CD772">
        <v>9.9425640028983509</v>
      </c>
      <c r="CE772">
        <v>3.3504931766943695</v>
      </c>
      <c r="CF772" s="25">
        <v>0.41092066601371213</v>
      </c>
      <c r="CG772" s="25">
        <v>2.2806072477962784E-2</v>
      </c>
      <c r="CH772" s="25">
        <v>1.8679938361220703</v>
      </c>
      <c r="CI772" s="25">
        <v>0.34151707509720725</v>
      </c>
      <c r="CJ772" s="25">
        <v>0.19759752109905712</v>
      </c>
      <c r="CK772" s="25">
        <v>25.257560532724543</v>
      </c>
      <c r="CL772" s="25">
        <v>43.839525236828877</v>
      </c>
      <c r="CM772" s="25">
        <v>1.9549282008493236</v>
      </c>
      <c r="CN772" s="25">
        <v>90.98906466114623</v>
      </c>
      <c r="CO772" s="25">
        <v>16.499664121291744</v>
      </c>
      <c r="CP772" s="25">
        <v>0.9050514499532275</v>
      </c>
      <c r="CQ772" s="25">
        <v>0.29780168381665112</v>
      </c>
      <c r="CR772" s="25">
        <v>0.33194629329691971</v>
      </c>
      <c r="CS772" s="25">
        <v>0.13273148083953143</v>
      </c>
      <c r="CT772" s="25">
        <v>2.167737239176221E-2</v>
      </c>
      <c r="CU772" s="25">
        <v>7.2948928395826238</v>
      </c>
      <c r="CV772" s="25">
        <v>5.7722529180739732</v>
      </c>
      <c r="CW772" s="25">
        <v>1.7050377198924678</v>
      </c>
      <c r="CX772" s="25">
        <v>45.738080042880078</v>
      </c>
      <c r="CY772" s="25">
        <v>15.991995309315826</v>
      </c>
    </row>
    <row r="773" spans="1:103">
      <c r="A773" t="s">
        <v>177</v>
      </c>
      <c r="B773" t="s">
        <v>1090</v>
      </c>
      <c r="C773" t="s">
        <v>168</v>
      </c>
      <c r="D773" t="s">
        <v>170</v>
      </c>
      <c r="E773" t="s">
        <v>959</v>
      </c>
      <c r="F773" t="s">
        <v>195</v>
      </c>
      <c r="G773" t="s">
        <v>265</v>
      </c>
      <c r="H773">
        <v>11.62602</v>
      </c>
      <c r="I773">
        <v>7.4655800000000001</v>
      </c>
      <c r="J773">
        <v>663</v>
      </c>
      <c r="K773" t="s">
        <v>97</v>
      </c>
      <c r="L773" s="18">
        <v>1</v>
      </c>
      <c r="M773" t="s">
        <v>347</v>
      </c>
      <c r="N773" t="s">
        <v>331</v>
      </c>
      <c r="O773">
        <v>400</v>
      </c>
      <c r="P773" t="s">
        <v>159</v>
      </c>
      <c r="Q773">
        <v>500</v>
      </c>
      <c r="R773">
        <v>10000</v>
      </c>
      <c r="S773" t="s">
        <v>348</v>
      </c>
      <c r="T773">
        <v>4000</v>
      </c>
      <c r="U773" t="s">
        <v>337</v>
      </c>
      <c r="V773">
        <v>3002</v>
      </c>
      <c r="W773">
        <v>2015</v>
      </c>
      <c r="X773">
        <v>1</v>
      </c>
      <c r="Y773" s="19"/>
      <c r="Z773" s="24">
        <v>6.1</v>
      </c>
      <c r="AA773" s="32">
        <v>0.9063352146389394</v>
      </c>
      <c r="AB773" s="26">
        <v>3.7107310465367964E-2</v>
      </c>
      <c r="AC773" s="25">
        <v>2.8772400000000005</v>
      </c>
      <c r="AD773" s="27">
        <v>48.4</v>
      </c>
      <c r="AE773" s="27">
        <v>29.200000000000003</v>
      </c>
      <c r="AF773" s="27">
        <v>22.4</v>
      </c>
      <c r="AG773" s="25">
        <v>2.812560493203982</v>
      </c>
      <c r="AH773" s="25">
        <v>0.81495830969006577</v>
      </c>
      <c r="AI773" s="25">
        <v>0.33269146045623493</v>
      </c>
      <c r="AJ773" s="28">
        <v>7.3129414063783649E-2</v>
      </c>
      <c r="AK773" s="25">
        <v>0</v>
      </c>
      <c r="AL773" s="25">
        <f t="shared" si="96"/>
        <v>4.0333396774140668</v>
      </c>
      <c r="AM773" s="29">
        <v>8.6542696428716273</v>
      </c>
      <c r="AN773" s="29">
        <v>2.5010139245640111</v>
      </c>
      <c r="AO773" s="30">
        <v>23.442584523889675</v>
      </c>
      <c r="AP773" s="30">
        <v>101.52809832257148</v>
      </c>
      <c r="AQ773" s="31">
        <v>1.4858316329392602</v>
      </c>
      <c r="AR773" s="28">
        <v>1.8247699999999999E-2</v>
      </c>
      <c r="AS773" s="28">
        <v>7.9677600000000002</v>
      </c>
      <c r="AT773" t="s">
        <v>157</v>
      </c>
      <c r="AU773">
        <v>3</v>
      </c>
      <c r="AV773" t="s">
        <v>399</v>
      </c>
      <c r="AW773" t="s">
        <v>992</v>
      </c>
      <c r="AX773" t="s">
        <v>1091</v>
      </c>
      <c r="AY773" s="19" t="s">
        <v>392</v>
      </c>
      <c r="AZ773" s="19" t="s">
        <v>392</v>
      </c>
      <c r="BA773" t="s">
        <v>402</v>
      </c>
      <c r="BB773" s="21" t="s">
        <v>401</v>
      </c>
      <c r="BC773" s="15">
        <v>42045</v>
      </c>
      <c r="BD773" t="s">
        <v>161</v>
      </c>
      <c r="BE773">
        <v>61</v>
      </c>
      <c r="BF773">
        <v>42</v>
      </c>
      <c r="BG773">
        <v>8.5</v>
      </c>
      <c r="BH773">
        <v>2.56</v>
      </c>
      <c r="BI773">
        <v>0.4</v>
      </c>
      <c r="BJ773">
        <v>0.37</v>
      </c>
      <c r="BK773">
        <v>3.7999999999999999E-2</v>
      </c>
      <c r="BL773">
        <v>11.7</v>
      </c>
      <c r="BM773" s="86">
        <f t="shared" si="86"/>
        <v>90.686274509803923</v>
      </c>
      <c r="BN773">
        <v>0.185</v>
      </c>
      <c r="BO773">
        <v>14</v>
      </c>
      <c r="BP773">
        <f t="shared" si="82"/>
        <v>2679.6667948225045</v>
      </c>
      <c r="BQ773">
        <f t="shared" si="83"/>
        <v>4533.333333333333</v>
      </c>
      <c r="BR773">
        <f t="shared" si="84"/>
        <v>2.6796667948225044</v>
      </c>
      <c r="BS773">
        <f t="shared" si="84"/>
        <v>4.5333333333333332</v>
      </c>
      <c r="BT773">
        <f t="shared" si="85"/>
        <v>7.2130001281558371</v>
      </c>
      <c r="BU773">
        <v>2.1013579049466538</v>
      </c>
      <c r="BV773">
        <v>0.12429285808175991</v>
      </c>
      <c r="BW773">
        <v>2.0604008306571089</v>
      </c>
      <c r="BX773">
        <v>0.39168883140802974</v>
      </c>
      <c r="BY773">
        <v>0.20117501609809105</v>
      </c>
      <c r="BZ773">
        <v>0.120596566547988</v>
      </c>
      <c r="CA773">
        <v>6.0435185434140841</v>
      </c>
      <c r="CB773">
        <v>121.72525059166752</v>
      </c>
      <c r="CC773">
        <v>38.842973422987427</v>
      </c>
      <c r="CD773">
        <v>13.493444723041895</v>
      </c>
      <c r="CE773">
        <v>3.8664886803038181</v>
      </c>
      <c r="CF773" s="25">
        <v>1.0177514792899407</v>
      </c>
      <c r="CG773" s="25">
        <v>6.3017751479289938E-2</v>
      </c>
      <c r="CH773" s="25">
        <v>2.434166097383117</v>
      </c>
      <c r="CI773" s="25">
        <v>0.25760947517578231</v>
      </c>
      <c r="CJ773" s="25">
        <v>0.14407125299580953</v>
      </c>
      <c r="CK773" s="25">
        <v>21.962529911678129</v>
      </c>
      <c r="CL773" s="25">
        <v>44.290372460126335</v>
      </c>
      <c r="CM773" s="25">
        <v>1.9750327513967458</v>
      </c>
      <c r="CN773" s="25">
        <v>137.58174201140284</v>
      </c>
      <c r="CO773" s="25">
        <v>16.669347248885831</v>
      </c>
      <c r="CP773" s="25">
        <v>1.0464252553389044</v>
      </c>
      <c r="CQ773" s="25">
        <v>0.16118848653667595</v>
      </c>
      <c r="CR773" s="25">
        <v>0.35786714860512414</v>
      </c>
      <c r="CS773" s="25">
        <v>6.6112314899968355E-2</v>
      </c>
      <c r="CT773" s="25">
        <v>3.2008406212621771E-2</v>
      </c>
      <c r="CU773" s="25">
        <v>8.3612091673695375</v>
      </c>
      <c r="CV773" s="25">
        <v>14.217629021319262</v>
      </c>
      <c r="CW773" s="25">
        <v>2.7278007475841259</v>
      </c>
      <c r="CX773" s="25">
        <v>71.665331673187893</v>
      </c>
      <c r="CY773" s="25">
        <v>12.082752567201533</v>
      </c>
    </row>
    <row r="774" spans="1:103">
      <c r="A774" t="s">
        <v>177</v>
      </c>
      <c r="B774" t="s">
        <v>1090</v>
      </c>
      <c r="C774" t="s">
        <v>168</v>
      </c>
      <c r="D774" t="s">
        <v>170</v>
      </c>
      <c r="E774" t="s">
        <v>959</v>
      </c>
      <c r="F774" t="s">
        <v>195</v>
      </c>
      <c r="G774" t="s">
        <v>265</v>
      </c>
      <c r="H774">
        <v>11.62602</v>
      </c>
      <c r="I774">
        <v>7.4655800000000001</v>
      </c>
      <c r="J774">
        <v>663</v>
      </c>
      <c r="K774" t="s">
        <v>97</v>
      </c>
      <c r="L774" s="18">
        <v>1</v>
      </c>
      <c r="M774" t="s">
        <v>347</v>
      </c>
      <c r="N774" t="s">
        <v>331</v>
      </c>
      <c r="O774">
        <v>400</v>
      </c>
      <c r="P774" t="s">
        <v>159</v>
      </c>
      <c r="Q774">
        <v>500</v>
      </c>
      <c r="R774">
        <v>10000</v>
      </c>
      <c r="S774" t="s">
        <v>348</v>
      </c>
      <c r="T774">
        <v>4000</v>
      </c>
      <c r="U774" t="s">
        <v>337</v>
      </c>
      <c r="V774">
        <v>3003</v>
      </c>
      <c r="W774">
        <v>2015</v>
      </c>
      <c r="X774">
        <v>1</v>
      </c>
      <c r="Y774" s="19"/>
      <c r="Z774" s="24">
        <v>6.1</v>
      </c>
      <c r="AA774" s="32">
        <v>0.9063352146389394</v>
      </c>
      <c r="AB774" s="26">
        <v>3.7107310465367964E-2</v>
      </c>
      <c r="AC774" s="25">
        <v>2.8772400000000005</v>
      </c>
      <c r="AD774" s="27">
        <v>48.4</v>
      </c>
      <c r="AE774" s="27">
        <v>29.200000000000003</v>
      </c>
      <c r="AF774" s="27">
        <v>22.4</v>
      </c>
      <c r="AG774" s="25">
        <v>2.812560493203982</v>
      </c>
      <c r="AH774" s="25">
        <v>0.81495830969006577</v>
      </c>
      <c r="AI774" s="25">
        <v>0.33269146045623493</v>
      </c>
      <c r="AJ774" s="28">
        <v>7.3129414063783649E-2</v>
      </c>
      <c r="AK774" s="25">
        <v>0</v>
      </c>
      <c r="AL774" s="25">
        <f t="shared" si="96"/>
        <v>4.0333396774140668</v>
      </c>
      <c r="AM774" s="29">
        <v>8.6542696428716273</v>
      </c>
      <c r="AN774" s="29">
        <v>2.5010139245640111</v>
      </c>
      <c r="AO774" s="30">
        <v>23.442584523889675</v>
      </c>
      <c r="AP774" s="30">
        <v>101.52809832257148</v>
      </c>
      <c r="AQ774" s="31">
        <v>1.4858316329392602</v>
      </c>
      <c r="AR774" s="28">
        <v>1.8247699999999999E-2</v>
      </c>
      <c r="AS774" s="28">
        <v>7.9677600000000002</v>
      </c>
      <c r="AT774" t="s">
        <v>158</v>
      </c>
      <c r="AU774">
        <v>4</v>
      </c>
      <c r="AV774" t="s">
        <v>399</v>
      </c>
      <c r="AW774" t="s">
        <v>992</v>
      </c>
      <c r="AX774" t="s">
        <v>1091</v>
      </c>
      <c r="AY774" s="19" t="s">
        <v>392</v>
      </c>
      <c r="AZ774" s="19" t="s">
        <v>392</v>
      </c>
      <c r="BA774" t="s">
        <v>402</v>
      </c>
      <c r="BB774" s="21" t="s">
        <v>401</v>
      </c>
      <c r="BC774" s="15">
        <v>42045</v>
      </c>
      <c r="BD774" t="s">
        <v>161</v>
      </c>
      <c r="BE774">
        <v>44</v>
      </c>
      <c r="BF774">
        <v>40</v>
      </c>
      <c r="BG774">
        <v>10.92</v>
      </c>
      <c r="BH774">
        <v>6.22</v>
      </c>
      <c r="BI774">
        <v>0.94</v>
      </c>
      <c r="BJ774">
        <v>0.52100000000000002</v>
      </c>
      <c r="BK774">
        <v>0.123</v>
      </c>
      <c r="BL774">
        <v>8.8000000000000007</v>
      </c>
      <c r="BM774" s="86">
        <f t="shared" si="86"/>
        <v>80.900621118012424</v>
      </c>
      <c r="BN774">
        <v>0.23599999999999999</v>
      </c>
      <c r="BO774">
        <v>20</v>
      </c>
      <c r="BP774">
        <f t="shared" si="82"/>
        <v>5998.9555474363669</v>
      </c>
      <c r="BQ774">
        <f t="shared" si="83"/>
        <v>5824</v>
      </c>
      <c r="BR774">
        <f t="shared" si="84"/>
        <v>5.9989555474363669</v>
      </c>
      <c r="BS774">
        <f t="shared" si="84"/>
        <v>5.8239999999999998</v>
      </c>
      <c r="BT774">
        <f t="shared" si="85"/>
        <v>11.822955547436367</v>
      </c>
      <c r="BU774">
        <v>2.2418032786885247</v>
      </c>
      <c r="BV774">
        <v>0.21170011674504066</v>
      </c>
      <c r="BW774">
        <v>2.1722019897010401</v>
      </c>
      <c r="BX774">
        <v>0.60295367575994807</v>
      </c>
      <c r="BY774">
        <v>0.29339175260316558</v>
      </c>
      <c r="BZ774">
        <v>0.1690668407392725</v>
      </c>
      <c r="CA774">
        <v>5.9859809980157088</v>
      </c>
      <c r="CB774">
        <v>114.34771514492175</v>
      </c>
      <c r="CC774">
        <v>38.319790604440961</v>
      </c>
      <c r="CD774">
        <v>12.311343414366281</v>
      </c>
      <c r="CE774">
        <v>49.002594122068608</v>
      </c>
      <c r="CF774" s="25">
        <v>0.60546875</v>
      </c>
      <c r="CG774" s="25">
        <v>2.4228515624999999E-2</v>
      </c>
      <c r="CH774" s="25">
        <v>2.0417271801291998</v>
      </c>
      <c r="CI774" s="25">
        <v>0.47666976283736123</v>
      </c>
      <c r="CJ774" s="25">
        <v>0.11922475438849696</v>
      </c>
      <c r="CK774" s="25">
        <v>30.461737508813965</v>
      </c>
      <c r="CL774" s="25">
        <v>60.516967440176352</v>
      </c>
      <c r="CM774" s="25">
        <v>1.042116198261555</v>
      </c>
      <c r="CN774" s="25">
        <v>140.12065695126412</v>
      </c>
      <c r="CO774" s="25">
        <v>16.976961138266766</v>
      </c>
      <c r="CP774" s="25">
        <v>1.0583580613254204</v>
      </c>
      <c r="CQ774" s="25">
        <v>0.20845697329376855</v>
      </c>
      <c r="CR774" s="25">
        <v>0.28215928907058024</v>
      </c>
      <c r="CS774" s="25">
        <v>0.13638943503589648</v>
      </c>
      <c r="CT774" s="25">
        <v>2.5844931056166968E-2</v>
      </c>
      <c r="CU774" s="25">
        <v>10.867642927087044</v>
      </c>
      <c r="CV774" s="25">
        <v>5.9313307543988474</v>
      </c>
      <c r="CW774" s="25">
        <v>2.7197462178176375</v>
      </c>
      <c r="CX774" s="25">
        <v>46.998578311778353</v>
      </c>
      <c r="CY774" s="25">
        <v>14.673806182806951</v>
      </c>
    </row>
    <row r="775" spans="1:103">
      <c r="A775" t="s">
        <v>177</v>
      </c>
      <c r="B775" t="s">
        <v>1090</v>
      </c>
      <c r="C775" t="s">
        <v>168</v>
      </c>
      <c r="D775" t="s">
        <v>170</v>
      </c>
      <c r="E775" t="s">
        <v>959</v>
      </c>
      <c r="F775" t="s">
        <v>195</v>
      </c>
      <c r="G775" t="s">
        <v>265</v>
      </c>
      <c r="H775">
        <v>11.62602</v>
      </c>
      <c r="I775">
        <v>7.4655800000000001</v>
      </c>
      <c r="J775">
        <v>663</v>
      </c>
      <c r="K775" t="s">
        <v>97</v>
      </c>
      <c r="L775" s="18">
        <v>1</v>
      </c>
      <c r="M775" t="s">
        <v>347</v>
      </c>
      <c r="N775" t="s">
        <v>331</v>
      </c>
      <c r="O775">
        <v>400</v>
      </c>
      <c r="P775" t="s">
        <v>159</v>
      </c>
      <c r="Q775">
        <v>500</v>
      </c>
      <c r="R775">
        <v>10000</v>
      </c>
      <c r="S775" t="s">
        <v>348</v>
      </c>
      <c r="T775">
        <v>4000</v>
      </c>
      <c r="U775" t="s">
        <v>337</v>
      </c>
      <c r="V775">
        <v>3004</v>
      </c>
      <c r="W775">
        <v>2015</v>
      </c>
      <c r="X775">
        <v>1</v>
      </c>
      <c r="Y775" s="19"/>
      <c r="Z775" s="24">
        <v>6.1</v>
      </c>
      <c r="AA775" s="32">
        <v>0.9063352146389394</v>
      </c>
      <c r="AB775" s="26">
        <v>3.7107310465367964E-2</v>
      </c>
      <c r="AC775" s="25">
        <v>2.8772400000000005</v>
      </c>
      <c r="AD775" s="27">
        <v>48.4</v>
      </c>
      <c r="AE775" s="27">
        <v>29.200000000000003</v>
      </c>
      <c r="AF775" s="27">
        <v>22.4</v>
      </c>
      <c r="AG775" s="25">
        <v>2.812560493203982</v>
      </c>
      <c r="AH775" s="25">
        <v>0.81495830969006577</v>
      </c>
      <c r="AI775" s="25">
        <v>0.33269146045623493</v>
      </c>
      <c r="AJ775" s="28">
        <v>7.3129414063783649E-2</v>
      </c>
      <c r="AK775" s="25">
        <v>0</v>
      </c>
      <c r="AL775" s="25">
        <f t="shared" si="96"/>
        <v>4.0333396774140668</v>
      </c>
      <c r="AM775" s="29">
        <v>8.6542696428716273</v>
      </c>
      <c r="AN775" s="29">
        <v>2.5010139245640111</v>
      </c>
      <c r="AO775" s="30">
        <v>23.442584523889675</v>
      </c>
      <c r="AP775" s="30">
        <v>101.52809832257148</v>
      </c>
      <c r="AQ775" s="31">
        <v>1.4858316329392602</v>
      </c>
      <c r="AR775" s="28">
        <v>1.8247699999999999E-2</v>
      </c>
      <c r="AS775" s="28">
        <v>7.9677600000000002</v>
      </c>
      <c r="AT775" t="s">
        <v>159</v>
      </c>
      <c r="AU775">
        <v>5</v>
      </c>
      <c r="AV775" t="s">
        <v>399</v>
      </c>
      <c r="AW775" t="s">
        <v>992</v>
      </c>
      <c r="AX775" t="s">
        <v>1091</v>
      </c>
      <c r="AY775" s="19" t="s">
        <v>392</v>
      </c>
      <c r="AZ775" s="19" t="s">
        <v>392</v>
      </c>
      <c r="BA775" t="s">
        <v>402</v>
      </c>
      <c r="BB775" s="21" t="s">
        <v>401</v>
      </c>
      <c r="BC775" s="15">
        <v>42045</v>
      </c>
      <c r="BD775" t="s">
        <v>161</v>
      </c>
      <c r="BE775">
        <v>36</v>
      </c>
      <c r="BF775">
        <v>38</v>
      </c>
      <c r="BG775">
        <v>11.74</v>
      </c>
      <c r="BH775">
        <v>5.32</v>
      </c>
      <c r="BI775">
        <v>0.8</v>
      </c>
      <c r="BJ775">
        <v>0.378</v>
      </c>
      <c r="BK775">
        <v>8.3000000000000004E-2</v>
      </c>
      <c r="BL775">
        <v>9.8000000000000007</v>
      </c>
      <c r="BM775" s="86">
        <f t="shared" si="86"/>
        <v>81.995661605206067</v>
      </c>
      <c r="BN775">
        <v>0.215</v>
      </c>
      <c r="BO775">
        <v>21</v>
      </c>
      <c r="BP775">
        <f t="shared" si="82"/>
        <v>5143.3681255582505</v>
      </c>
      <c r="BQ775">
        <f t="shared" si="83"/>
        <v>6261.333333333333</v>
      </c>
      <c r="BR775">
        <f t="shared" si="84"/>
        <v>5.1433681255582506</v>
      </c>
      <c r="BS775">
        <f t="shared" si="84"/>
        <v>6.261333333333333</v>
      </c>
      <c r="BT775">
        <f t="shared" si="85"/>
        <v>11.404701458891584</v>
      </c>
      <c r="BU775">
        <v>2.1939942802669212</v>
      </c>
      <c r="BV775">
        <v>0.18392695535677661</v>
      </c>
      <c r="BW775">
        <v>2.1465460255954771</v>
      </c>
      <c r="BX775">
        <v>0.55844988696714404</v>
      </c>
      <c r="BY775">
        <v>0.26909053182373233</v>
      </c>
      <c r="BZ775">
        <v>0.15544074712871608</v>
      </c>
      <c r="CA775">
        <v>6.6092294587258129</v>
      </c>
      <c r="CB775">
        <v>129.3015376444726</v>
      </c>
      <c r="CC775">
        <v>34.044092099384677</v>
      </c>
      <c r="CD775">
        <v>14.248777166610736</v>
      </c>
      <c r="CE775">
        <v>3.6200645413751604</v>
      </c>
      <c r="CF775" s="25">
        <v>0.48083657587548634</v>
      </c>
      <c r="CG775" s="25">
        <v>3.2140077821011678E-2</v>
      </c>
      <c r="CH775" s="25">
        <v>3.7691262331442084</v>
      </c>
      <c r="CI775" s="25">
        <v>0.48877501959110731</v>
      </c>
      <c r="CJ775" s="25">
        <v>0.23123728706392804</v>
      </c>
      <c r="CK775" s="25">
        <v>23.001056723028082</v>
      </c>
      <c r="CL775" s="25">
        <v>86.644438140902068</v>
      </c>
      <c r="CM775" s="25">
        <v>1.9876869779951478</v>
      </c>
      <c r="CN775" s="25">
        <v>92.513770525354701</v>
      </c>
      <c r="CO775" s="25">
        <v>19.35556898059772</v>
      </c>
      <c r="CP775" s="25"/>
      <c r="CQ775" s="25"/>
      <c r="CR775" s="25"/>
      <c r="CS775" s="25"/>
      <c r="CT775" s="25"/>
      <c r="CU775" s="25"/>
      <c r="CV775" s="25"/>
      <c r="CW775" s="25"/>
      <c r="CX775" s="25"/>
      <c r="CY775" s="25"/>
    </row>
    <row r="776" spans="1:103">
      <c r="A776" t="s">
        <v>177</v>
      </c>
      <c r="B776" t="s">
        <v>1090</v>
      </c>
      <c r="C776" t="s">
        <v>168</v>
      </c>
      <c r="D776" t="s">
        <v>170</v>
      </c>
      <c r="E776" t="s">
        <v>959</v>
      </c>
      <c r="F776" t="s">
        <v>195</v>
      </c>
      <c r="G776" t="s">
        <v>265</v>
      </c>
      <c r="H776">
        <v>11.62602</v>
      </c>
      <c r="I776">
        <v>7.4655800000000001</v>
      </c>
      <c r="J776">
        <v>663</v>
      </c>
      <c r="K776" t="s">
        <v>97</v>
      </c>
      <c r="L776" s="18">
        <v>1</v>
      </c>
      <c r="M776" t="s">
        <v>347</v>
      </c>
      <c r="N776" t="s">
        <v>331</v>
      </c>
      <c r="O776">
        <v>400</v>
      </c>
      <c r="P776" t="s">
        <v>159</v>
      </c>
      <c r="Q776">
        <v>500</v>
      </c>
      <c r="R776">
        <v>10000</v>
      </c>
      <c r="S776" t="s">
        <v>348</v>
      </c>
      <c r="T776">
        <v>4000</v>
      </c>
      <c r="U776" t="s">
        <v>337</v>
      </c>
      <c r="V776">
        <v>3005</v>
      </c>
      <c r="W776">
        <v>2015</v>
      </c>
      <c r="X776">
        <v>1</v>
      </c>
      <c r="Y776" s="19"/>
      <c r="Z776" s="24">
        <v>6.1</v>
      </c>
      <c r="AA776" s="32">
        <v>0.9063352146389394</v>
      </c>
      <c r="AB776" s="26">
        <v>3.7107310465367964E-2</v>
      </c>
      <c r="AC776" s="25">
        <v>2.8772400000000005</v>
      </c>
      <c r="AD776" s="27">
        <v>48.4</v>
      </c>
      <c r="AE776" s="27">
        <v>29.200000000000003</v>
      </c>
      <c r="AF776" s="27">
        <v>22.4</v>
      </c>
      <c r="AG776" s="25">
        <v>2.812560493203982</v>
      </c>
      <c r="AH776" s="25">
        <v>0.81495830969006577</v>
      </c>
      <c r="AI776" s="25">
        <v>0.33269146045623493</v>
      </c>
      <c r="AJ776" s="28">
        <v>7.3129414063783649E-2</v>
      </c>
      <c r="AK776" s="25">
        <v>0</v>
      </c>
      <c r="AL776" s="25">
        <f t="shared" si="96"/>
        <v>4.0333396774140668</v>
      </c>
      <c r="AM776" s="29">
        <v>8.6542696428716273</v>
      </c>
      <c r="AN776" s="29">
        <v>2.5010139245640111</v>
      </c>
      <c r="AO776" s="30">
        <v>23.442584523889675</v>
      </c>
      <c r="AP776" s="30">
        <v>101.52809832257148</v>
      </c>
      <c r="AQ776" s="31">
        <v>1.4858316329392602</v>
      </c>
      <c r="AR776" s="28">
        <v>1.8247699999999999E-2</v>
      </c>
      <c r="AS776" s="28">
        <v>7.9677600000000002</v>
      </c>
      <c r="AT776" t="s">
        <v>160</v>
      </c>
      <c r="AU776">
        <v>6</v>
      </c>
      <c r="AV776" t="s">
        <v>399</v>
      </c>
      <c r="AW776" t="s">
        <v>992</v>
      </c>
      <c r="AX776" t="s">
        <v>1091</v>
      </c>
      <c r="AY776" s="19" t="s">
        <v>392</v>
      </c>
      <c r="AZ776" s="19" t="s">
        <v>392</v>
      </c>
      <c r="BA776" t="s">
        <v>402</v>
      </c>
      <c r="BB776" s="21" t="s">
        <v>401</v>
      </c>
      <c r="BC776" s="15">
        <v>42045</v>
      </c>
      <c r="BD776" t="s">
        <v>161</v>
      </c>
      <c r="BE776">
        <v>57</v>
      </c>
      <c r="BF776">
        <v>58</v>
      </c>
      <c r="BG776">
        <v>9.3800000000000008</v>
      </c>
      <c r="BH776">
        <v>4.5199999999999996</v>
      </c>
      <c r="BI776">
        <v>0.5</v>
      </c>
      <c r="BJ776">
        <v>0.23</v>
      </c>
      <c r="BK776">
        <v>3.1E-2</v>
      </c>
      <c r="BL776">
        <v>8.8000000000000007</v>
      </c>
      <c r="BM776" s="86">
        <f t="shared" si="86"/>
        <v>88.122605363984675</v>
      </c>
      <c r="BN776">
        <v>0.21099999999999999</v>
      </c>
      <c r="BO776">
        <v>15</v>
      </c>
      <c r="BP776">
        <f t="shared" si="82"/>
        <v>4748.5297873938844</v>
      </c>
      <c r="BQ776">
        <f t="shared" si="83"/>
        <v>5002.666666666667</v>
      </c>
      <c r="BR776">
        <f t="shared" si="84"/>
        <v>4.7485297873938848</v>
      </c>
      <c r="BS776">
        <f t="shared" si="84"/>
        <v>5.0026666666666673</v>
      </c>
      <c r="BT776">
        <f t="shared" si="85"/>
        <v>9.7511964540605511</v>
      </c>
      <c r="BU776">
        <v>2.1654240447343893</v>
      </c>
      <c r="BV776">
        <v>0.2221773567483584</v>
      </c>
      <c r="BW776">
        <v>2.1556586397169606</v>
      </c>
      <c r="BX776">
        <v>0.51925186818248181</v>
      </c>
      <c r="BY776">
        <v>0.28437696375034072</v>
      </c>
      <c r="BZ776">
        <v>0.13895396250633815</v>
      </c>
      <c r="CA776">
        <v>6.545658565862527</v>
      </c>
      <c r="CB776">
        <v>117.51996223068917</v>
      </c>
      <c r="CC776">
        <v>35.18359083188286</v>
      </c>
      <c r="CD776">
        <v>12.918911822292548</v>
      </c>
      <c r="CE776">
        <v>1.8518524017472147</v>
      </c>
      <c r="CF776" s="25"/>
      <c r="CG776" s="25"/>
      <c r="CH776" s="25"/>
      <c r="CI776" s="25"/>
      <c r="CJ776" s="25"/>
      <c r="CK776" s="25"/>
      <c r="CL776" s="25"/>
      <c r="CM776" s="25"/>
      <c r="CN776" s="25"/>
      <c r="CO776" s="25"/>
      <c r="CP776" s="25">
        <v>0.98851674641148335</v>
      </c>
      <c r="CQ776" s="25">
        <v>0.22459330143540673</v>
      </c>
      <c r="CR776" s="25">
        <v>0.34707359360693829</v>
      </c>
      <c r="CS776" s="25">
        <v>6.5562187952685216E-2</v>
      </c>
      <c r="CT776" s="25">
        <v>2.9309836260622824E-2</v>
      </c>
      <c r="CU776" s="25">
        <v>16.737589706752978</v>
      </c>
      <c r="CV776" s="25">
        <v>5.8993950528333121</v>
      </c>
      <c r="CW776" s="25">
        <v>2.7051024545303175</v>
      </c>
      <c r="CX776" s="25">
        <v>79.146119768179986</v>
      </c>
      <c r="CY776" s="25">
        <v>15.468748643125975</v>
      </c>
    </row>
    <row r="777" spans="1:103">
      <c r="A777" t="s">
        <v>177</v>
      </c>
      <c r="B777" t="s">
        <v>1090</v>
      </c>
      <c r="C777" t="s">
        <v>168</v>
      </c>
      <c r="D777" t="s">
        <v>170</v>
      </c>
      <c r="E777" t="s">
        <v>959</v>
      </c>
      <c r="F777" t="s">
        <v>196</v>
      </c>
      <c r="G777" t="s">
        <v>266</v>
      </c>
      <c r="H777">
        <v>11.529809999999999</v>
      </c>
      <c r="I777">
        <v>7.3627200000000004</v>
      </c>
      <c r="J777">
        <v>691</v>
      </c>
      <c r="K777" t="s">
        <v>98</v>
      </c>
      <c r="L777" s="18">
        <v>2.5</v>
      </c>
      <c r="M777" t="s">
        <v>349</v>
      </c>
      <c r="N777" t="s">
        <v>331</v>
      </c>
      <c r="O777">
        <v>1500</v>
      </c>
      <c r="P777" t="s">
        <v>159</v>
      </c>
      <c r="Q777">
        <v>1250</v>
      </c>
      <c r="R777">
        <v>13200</v>
      </c>
      <c r="W777">
        <v>2015</v>
      </c>
      <c r="X777">
        <v>1</v>
      </c>
      <c r="Y777" s="19" t="s">
        <v>392</v>
      </c>
      <c r="Z777" s="24">
        <v>5.9</v>
      </c>
      <c r="AA777" s="32">
        <v>0.63764731252371076</v>
      </c>
      <c r="AB777" s="26">
        <v>4.6354049927737076E-2</v>
      </c>
      <c r="AC777" s="25">
        <v>2.6724600000000001</v>
      </c>
      <c r="AD777" s="27">
        <v>46.8</v>
      </c>
      <c r="AE777" s="27">
        <v>30.800000000000011</v>
      </c>
      <c r="AF777" s="27">
        <v>22.4</v>
      </c>
      <c r="AG777" s="25">
        <v>3.1143831357534286</v>
      </c>
      <c r="AH777" s="25">
        <v>0.68425548420208981</v>
      </c>
      <c r="AI777" s="25">
        <v>0.14508012383387664</v>
      </c>
      <c r="AJ777" s="28">
        <v>8.1743434829732814E-2</v>
      </c>
      <c r="AK777" s="25">
        <v>0</v>
      </c>
      <c r="AL777" s="25">
        <f t="shared" si="52"/>
        <v>4.0254621786191276</v>
      </c>
      <c r="AM777" s="29">
        <v>9.3254568534094702</v>
      </c>
      <c r="AN777" s="29">
        <v>2.5010139245640111</v>
      </c>
      <c r="AO777" s="30">
        <v>14.626516445839044</v>
      </c>
      <c r="AP777" s="30">
        <v>131.93180723013788</v>
      </c>
      <c r="AQ777" s="31">
        <v>1.4446472243294515</v>
      </c>
      <c r="AR777" s="28">
        <v>1.15782E-2</v>
      </c>
      <c r="AS777" s="28">
        <v>6.4497900000000001</v>
      </c>
      <c r="AT777" t="s">
        <v>155</v>
      </c>
      <c r="AU777">
        <v>1</v>
      </c>
      <c r="AV777" t="s">
        <v>399</v>
      </c>
      <c r="AW777" t="s">
        <v>992</v>
      </c>
      <c r="AX777" t="s">
        <v>1091</v>
      </c>
      <c r="AY777" s="19" t="s">
        <v>392</v>
      </c>
      <c r="AZ777" s="19" t="s">
        <v>392</v>
      </c>
      <c r="BA777" t="s">
        <v>402</v>
      </c>
      <c r="BB777" s="21" t="s">
        <v>401</v>
      </c>
      <c r="BC777" s="15">
        <v>42045</v>
      </c>
      <c r="BD777" t="s">
        <v>161</v>
      </c>
      <c r="BE777">
        <v>55</v>
      </c>
      <c r="BF777">
        <v>44</v>
      </c>
      <c r="BG777">
        <v>15.48</v>
      </c>
      <c r="BH777">
        <v>4.4000000000000004</v>
      </c>
      <c r="BI777">
        <v>0.54</v>
      </c>
      <c r="BJ777">
        <v>0.217</v>
      </c>
      <c r="BK777">
        <v>5.5E-2</v>
      </c>
      <c r="BL777">
        <v>13.3</v>
      </c>
      <c r="BM777" s="86">
        <f t="shared" si="86"/>
        <v>79.77941176470587</v>
      </c>
      <c r="BN777">
        <v>0.28699999999999998</v>
      </c>
      <c r="BO777">
        <v>18</v>
      </c>
      <c r="BP777">
        <f t="shared" ref="BP777:BP840" si="97">(BH777*(BM777/100)*((100-BL777)/85))*(10000/9)</f>
        <v>3978.333333333333</v>
      </c>
      <c r="BQ777">
        <f t="shared" ref="BQ777:BQ846" si="98">(BG777*0.48)*(10000/9)</f>
        <v>8256</v>
      </c>
      <c r="BR777">
        <f t="shared" si="84"/>
        <v>3.9783333333333331</v>
      </c>
      <c r="BS777">
        <f t="shared" si="84"/>
        <v>8.2560000000000002</v>
      </c>
      <c r="BT777">
        <f t="shared" si="85"/>
        <v>12.234333333333334</v>
      </c>
      <c r="BU777">
        <v>1.9191321499013809</v>
      </c>
      <c r="BV777">
        <v>0.17429040244063973</v>
      </c>
      <c r="BW777">
        <v>2.3157479629135813</v>
      </c>
      <c r="BX777">
        <v>0.52328440244634433</v>
      </c>
      <c r="BY777">
        <v>0.23207873281137101</v>
      </c>
      <c r="BZ777">
        <v>0.1419329598729506</v>
      </c>
      <c r="CA777">
        <v>5.1999491053769766</v>
      </c>
      <c r="CB777">
        <v>100.74747392841917</v>
      </c>
      <c r="CC777">
        <v>32.576668926604569</v>
      </c>
      <c r="CD777">
        <v>12.160807889453379</v>
      </c>
      <c r="CE777">
        <v>5.0256507346861099</v>
      </c>
      <c r="CF777" s="25">
        <v>0.60538979788257929</v>
      </c>
      <c r="CG777" s="25">
        <v>4.7353224254090477E-2</v>
      </c>
      <c r="CH777" s="25">
        <v>2.5172063115307401</v>
      </c>
      <c r="CI777" s="25">
        <v>0.37315566360041613</v>
      </c>
      <c r="CJ777" s="25">
        <v>0.18507850527655814</v>
      </c>
      <c r="CK777" s="25">
        <v>19.803021482605647</v>
      </c>
      <c r="CL777" s="25">
        <v>36.084203340272197</v>
      </c>
      <c r="CM777" s="25">
        <v>1.9389504222846898</v>
      </c>
      <c r="CN777" s="25">
        <v>90.245404036511871</v>
      </c>
      <c r="CO777" s="25">
        <v>15.101417811206256</v>
      </c>
      <c r="CP777" s="25">
        <v>0.63565132223310483</v>
      </c>
      <c r="CQ777" s="25">
        <v>0.26611165523996083</v>
      </c>
      <c r="CR777" s="25">
        <v>0.31830359467141034</v>
      </c>
      <c r="CS777" s="25">
        <v>0.13672586679474183</v>
      </c>
      <c r="CT777" s="25">
        <v>2.7113568856874177E-2</v>
      </c>
      <c r="CU777" s="25">
        <v>7.5144234085093835</v>
      </c>
      <c r="CV777" s="25">
        <v>10.080222213184063</v>
      </c>
      <c r="CW777" s="25">
        <v>1.7563486724891331</v>
      </c>
      <c r="CX777" s="25">
        <v>38.911743768697548</v>
      </c>
      <c r="CY777" s="25">
        <v>12.95297275534568</v>
      </c>
    </row>
    <row r="778" spans="1:103">
      <c r="A778" t="s">
        <v>177</v>
      </c>
      <c r="B778" t="s">
        <v>1090</v>
      </c>
      <c r="C778" t="s">
        <v>168</v>
      </c>
      <c r="D778" t="s">
        <v>170</v>
      </c>
      <c r="E778" t="s">
        <v>959</v>
      </c>
      <c r="F778" t="s">
        <v>196</v>
      </c>
      <c r="G778" t="s">
        <v>266</v>
      </c>
      <c r="H778">
        <v>11.529809999999999</v>
      </c>
      <c r="I778">
        <v>7.3627200000000004</v>
      </c>
      <c r="J778">
        <v>691</v>
      </c>
      <c r="K778" t="s">
        <v>98</v>
      </c>
      <c r="L778" s="18">
        <v>2.5</v>
      </c>
      <c r="M778" t="s">
        <v>349</v>
      </c>
      <c r="N778" t="s">
        <v>331</v>
      </c>
      <c r="O778">
        <v>1500</v>
      </c>
      <c r="P778" t="s">
        <v>159</v>
      </c>
      <c r="Q778">
        <v>1250</v>
      </c>
      <c r="R778">
        <v>13200</v>
      </c>
      <c r="W778">
        <v>2015</v>
      </c>
      <c r="X778">
        <v>1</v>
      </c>
      <c r="Y778" s="19"/>
      <c r="Z778" s="24">
        <v>5.9</v>
      </c>
      <c r="AA778" s="32">
        <v>0.63764731252371076</v>
      </c>
      <c r="AB778" s="26">
        <v>4.6354049927737076E-2</v>
      </c>
      <c r="AC778" s="25">
        <v>2.6724600000000001</v>
      </c>
      <c r="AD778" s="27">
        <v>46.8</v>
      </c>
      <c r="AE778" s="27">
        <v>30.800000000000011</v>
      </c>
      <c r="AF778" s="27">
        <v>22.4</v>
      </c>
      <c r="AG778" s="25">
        <v>3.1143831357534286</v>
      </c>
      <c r="AH778" s="25">
        <v>0.68425548420208981</v>
      </c>
      <c r="AI778" s="25">
        <v>0.14508012383387664</v>
      </c>
      <c r="AJ778" s="28">
        <v>8.1743434829732814E-2</v>
      </c>
      <c r="AK778" s="25">
        <v>0</v>
      </c>
      <c r="AL778" s="25">
        <f t="shared" ref="AL778:AL782" si="99">SUM(AG778:AK778)</f>
        <v>4.0254621786191276</v>
      </c>
      <c r="AM778" s="29">
        <v>9.3254568534094702</v>
      </c>
      <c r="AN778" s="29">
        <v>2.5010139245640111</v>
      </c>
      <c r="AO778" s="30">
        <v>14.626516445839044</v>
      </c>
      <c r="AP778" s="30">
        <v>131.93180723013788</v>
      </c>
      <c r="AQ778" s="31">
        <v>1.4446472243294515</v>
      </c>
      <c r="AR778" s="28">
        <v>1.15782E-2</v>
      </c>
      <c r="AS778" s="28">
        <v>6.4497900000000001</v>
      </c>
      <c r="AT778" t="s">
        <v>156</v>
      </c>
      <c r="AU778">
        <v>2</v>
      </c>
      <c r="AV778" t="s">
        <v>399</v>
      </c>
      <c r="AW778" t="s">
        <v>992</v>
      </c>
      <c r="AX778" t="s">
        <v>1091</v>
      </c>
      <c r="AY778" s="19" t="s">
        <v>392</v>
      </c>
      <c r="AZ778" s="19" t="s">
        <v>392</v>
      </c>
      <c r="BA778" t="s">
        <v>402</v>
      </c>
      <c r="BB778" s="21" t="s">
        <v>401</v>
      </c>
      <c r="BC778" s="15">
        <v>42045</v>
      </c>
      <c r="BD778" t="s">
        <v>161</v>
      </c>
      <c r="BE778">
        <v>45</v>
      </c>
      <c r="BF778">
        <v>36</v>
      </c>
      <c r="BG778">
        <v>14.98</v>
      </c>
      <c r="BH778">
        <v>5.32</v>
      </c>
      <c r="BI778">
        <v>1.08</v>
      </c>
      <c r="BJ778">
        <v>0.41299999999999998</v>
      </c>
      <c r="BK778">
        <v>0.10299999999999999</v>
      </c>
      <c r="BL778">
        <v>13.5</v>
      </c>
      <c r="BM778" s="86">
        <f t="shared" si="86"/>
        <v>80.038759689922472</v>
      </c>
      <c r="BN778">
        <v>0.34</v>
      </c>
      <c r="BO778">
        <v>23</v>
      </c>
      <c r="BP778">
        <f t="shared" si="97"/>
        <v>4814.6714292952311</v>
      </c>
      <c r="BQ778">
        <f t="shared" si="98"/>
        <v>7989.3333333333339</v>
      </c>
      <c r="BR778">
        <f t="shared" ref="BR778:BS847" si="100">BP778/1000</f>
        <v>4.8146714292952311</v>
      </c>
      <c r="BS778">
        <f t="shared" si="100"/>
        <v>7.9893333333333336</v>
      </c>
      <c r="BT778">
        <f t="shared" ref="BT778:BT847" si="101">BR778+BS778</f>
        <v>12.804004762628566</v>
      </c>
      <c r="CF778" s="25">
        <v>0.62128712871287128</v>
      </c>
      <c r="CG778" s="25">
        <v>2.2143564356435639E-2</v>
      </c>
      <c r="CH778" s="25">
        <v>1.8351122098237382</v>
      </c>
      <c r="CI778" s="25">
        <v>0.33339362385573001</v>
      </c>
      <c r="CJ778" s="25">
        <v>0.1418063751183371</v>
      </c>
      <c r="CK778" s="25">
        <v>18.701181185059536</v>
      </c>
      <c r="CL778" s="25">
        <v>48.927885025811499</v>
      </c>
      <c r="CM778" s="25">
        <v>1.0415966986612253</v>
      </c>
      <c r="CN778" s="25">
        <v>140.05080617511695</v>
      </c>
      <c r="CO778" s="25">
        <v>14.344832061607784</v>
      </c>
      <c r="CP778" s="25">
        <v>0.84285714285714286</v>
      </c>
      <c r="CQ778" s="25">
        <v>0.22562211981566818</v>
      </c>
      <c r="CR778" s="25">
        <v>0.31427247267362335</v>
      </c>
      <c r="CS778" s="25">
        <v>0.13499431660640118</v>
      </c>
      <c r="CT778" s="25">
        <v>2.4396812841727383E-2</v>
      </c>
      <c r="CU778" s="25">
        <v>16.656062236189157</v>
      </c>
      <c r="CV778" s="25">
        <v>14.030646077541562</v>
      </c>
      <c r="CW778" s="25">
        <v>1.7341055816539077</v>
      </c>
      <c r="CX778" s="25">
        <v>54.601439937384136</v>
      </c>
      <c r="CY778" s="25">
        <v>11.060297633082001</v>
      </c>
    </row>
    <row r="779" spans="1:103">
      <c r="A779" t="s">
        <v>177</v>
      </c>
      <c r="B779" t="s">
        <v>1090</v>
      </c>
      <c r="C779" t="s">
        <v>168</v>
      </c>
      <c r="D779" t="s">
        <v>170</v>
      </c>
      <c r="E779" t="s">
        <v>959</v>
      </c>
      <c r="F779" t="s">
        <v>196</v>
      </c>
      <c r="G779" t="s">
        <v>266</v>
      </c>
      <c r="H779">
        <v>11.529809999999999</v>
      </c>
      <c r="I779">
        <v>7.3627200000000004</v>
      </c>
      <c r="J779">
        <v>691</v>
      </c>
      <c r="K779" t="s">
        <v>98</v>
      </c>
      <c r="L779" s="18">
        <v>2.5</v>
      </c>
      <c r="M779" t="s">
        <v>349</v>
      </c>
      <c r="N779" t="s">
        <v>331</v>
      </c>
      <c r="O779">
        <v>1500</v>
      </c>
      <c r="P779" t="s">
        <v>159</v>
      </c>
      <c r="Q779">
        <v>1250</v>
      </c>
      <c r="R779">
        <v>13200</v>
      </c>
      <c r="W779">
        <v>2015</v>
      </c>
      <c r="X779">
        <v>1</v>
      </c>
      <c r="Y779" s="19"/>
      <c r="Z779" s="24">
        <v>5.9</v>
      </c>
      <c r="AA779" s="32">
        <v>0.63764731252371076</v>
      </c>
      <c r="AB779" s="26">
        <v>4.6354049927737076E-2</v>
      </c>
      <c r="AC779" s="25">
        <v>2.6724600000000001</v>
      </c>
      <c r="AD779" s="27">
        <v>46.8</v>
      </c>
      <c r="AE779" s="27">
        <v>30.800000000000011</v>
      </c>
      <c r="AF779" s="27">
        <v>22.4</v>
      </c>
      <c r="AG779" s="25">
        <v>3.1143831357534286</v>
      </c>
      <c r="AH779" s="25">
        <v>0.68425548420208981</v>
      </c>
      <c r="AI779" s="25">
        <v>0.14508012383387664</v>
      </c>
      <c r="AJ779" s="28">
        <v>8.1743434829732814E-2</v>
      </c>
      <c r="AK779" s="25">
        <v>0</v>
      </c>
      <c r="AL779" s="25">
        <f t="shared" si="99"/>
        <v>4.0254621786191276</v>
      </c>
      <c r="AM779" s="29">
        <v>9.3254568534094702</v>
      </c>
      <c r="AN779" s="29">
        <v>2.5010139245640111</v>
      </c>
      <c r="AO779" s="30">
        <v>14.626516445839044</v>
      </c>
      <c r="AP779" s="30">
        <v>131.93180723013788</v>
      </c>
      <c r="AQ779" s="31">
        <v>1.4446472243294515</v>
      </c>
      <c r="AR779" s="28">
        <v>1.15782E-2</v>
      </c>
      <c r="AS779" s="28">
        <v>6.4497900000000001</v>
      </c>
      <c r="AT779" t="s">
        <v>157</v>
      </c>
      <c r="AU779">
        <v>3</v>
      </c>
      <c r="AV779" t="s">
        <v>399</v>
      </c>
      <c r="AW779" t="s">
        <v>992</v>
      </c>
      <c r="AX779" t="s">
        <v>1091</v>
      </c>
      <c r="AY779" s="19" t="s">
        <v>392</v>
      </c>
      <c r="AZ779" s="19" t="s">
        <v>392</v>
      </c>
      <c r="BA779" t="s">
        <v>402</v>
      </c>
      <c r="BB779" s="21" t="s">
        <v>401</v>
      </c>
      <c r="BC779" s="15">
        <v>42045</v>
      </c>
      <c r="BD779" t="s">
        <v>161</v>
      </c>
      <c r="BE779">
        <v>42</v>
      </c>
      <c r="BF779">
        <v>51</v>
      </c>
      <c r="BG779">
        <v>17.52</v>
      </c>
      <c r="BH779">
        <v>8.36</v>
      </c>
      <c r="BI779">
        <v>0.96</v>
      </c>
      <c r="BJ779">
        <v>0.37</v>
      </c>
      <c r="BK779">
        <v>0.11799999999999999</v>
      </c>
      <c r="BL779">
        <v>11.7</v>
      </c>
      <c r="BM779" s="86">
        <f t="shared" si="86"/>
        <v>75.819672131147541</v>
      </c>
      <c r="BN779">
        <v>0.35099999999999998</v>
      </c>
      <c r="BO779">
        <v>24</v>
      </c>
      <c r="BP779">
        <f t="shared" si="97"/>
        <v>7316.231651130397</v>
      </c>
      <c r="BQ779">
        <f t="shared" si="98"/>
        <v>9343.9999999999982</v>
      </c>
      <c r="BR779">
        <f t="shared" si="100"/>
        <v>7.3162316511303969</v>
      </c>
      <c r="BS779">
        <f t="shared" si="100"/>
        <v>9.3439999999999976</v>
      </c>
      <c r="BT779">
        <f t="shared" si="101"/>
        <v>16.660231651130395</v>
      </c>
      <c r="BU779">
        <v>2.3529411764705888</v>
      </c>
      <c r="BV779">
        <v>0.23674619456086382</v>
      </c>
      <c r="BW779">
        <v>2.2564290600504404</v>
      </c>
      <c r="BX779">
        <v>0.60937898089861275</v>
      </c>
      <c r="BY779">
        <v>0.26409018004230089</v>
      </c>
      <c r="BZ779">
        <v>0.181942742517261</v>
      </c>
      <c r="CA779">
        <v>7.058030191984713</v>
      </c>
      <c r="CB779">
        <v>123.6518350966973</v>
      </c>
      <c r="CC779">
        <v>59.107676661726281</v>
      </c>
      <c r="CD779">
        <v>16.805285134042037</v>
      </c>
      <c r="CE779">
        <v>4.6436489353179766</v>
      </c>
      <c r="CF779" s="25">
        <v>0.83546798029556646</v>
      </c>
      <c r="CG779" s="25">
        <v>6.2955665024630542E-2</v>
      </c>
      <c r="CH779" s="25">
        <v>2.4107726539566778</v>
      </c>
      <c r="CI779" s="25">
        <v>0.55470238307337716</v>
      </c>
      <c r="CJ779" s="25">
        <v>0.265441802161338</v>
      </c>
      <c r="CK779" s="25">
        <v>28.077096947158196</v>
      </c>
      <c r="CL779" s="25">
        <v>78.217023200406814</v>
      </c>
      <c r="CM779" s="25">
        <v>1.9692465226328879</v>
      </c>
      <c r="CN779" s="25">
        <v>182.87582476417387</v>
      </c>
      <c r="CO779" s="25">
        <v>16.620511270617612</v>
      </c>
      <c r="CP779" s="25">
        <v>1.0697781885397413</v>
      </c>
      <c r="CQ779" s="25">
        <v>0.24094269870609986</v>
      </c>
      <c r="CR779" s="25">
        <v>0.30556372881362009</v>
      </c>
      <c r="CS779" s="25">
        <v>0.20950643125869192</v>
      </c>
      <c r="CT779" s="25">
        <v>3.6070275003193049E-2</v>
      </c>
      <c r="CU779" s="25">
        <v>8.440363613896702</v>
      </c>
      <c r="CV779" s="25">
        <v>10.180672858058841</v>
      </c>
      <c r="CW779" s="25">
        <v>1.7738509014127917</v>
      </c>
      <c r="CX779" s="25">
        <v>64.10614838310812</v>
      </c>
      <c r="CY779" s="25">
        <v>13.968534261347033</v>
      </c>
    </row>
    <row r="780" spans="1:103">
      <c r="A780" t="s">
        <v>177</v>
      </c>
      <c r="B780" t="s">
        <v>1090</v>
      </c>
      <c r="C780" t="s">
        <v>168</v>
      </c>
      <c r="D780" t="s">
        <v>170</v>
      </c>
      <c r="E780" t="s">
        <v>959</v>
      </c>
      <c r="F780" t="s">
        <v>196</v>
      </c>
      <c r="G780" t="s">
        <v>266</v>
      </c>
      <c r="H780">
        <v>11.529809999999999</v>
      </c>
      <c r="I780">
        <v>7.3627200000000004</v>
      </c>
      <c r="J780">
        <v>691</v>
      </c>
      <c r="K780" t="s">
        <v>98</v>
      </c>
      <c r="L780" s="18">
        <v>2.5</v>
      </c>
      <c r="M780" t="s">
        <v>349</v>
      </c>
      <c r="N780" t="s">
        <v>331</v>
      </c>
      <c r="O780">
        <v>1500</v>
      </c>
      <c r="P780" t="s">
        <v>159</v>
      </c>
      <c r="Q780">
        <v>1250</v>
      </c>
      <c r="R780">
        <v>13200</v>
      </c>
      <c r="W780">
        <v>2015</v>
      </c>
      <c r="X780">
        <v>1</v>
      </c>
      <c r="Y780" s="19"/>
      <c r="Z780" s="24">
        <v>5.9</v>
      </c>
      <c r="AA780" s="32">
        <v>0.63764731252371076</v>
      </c>
      <c r="AB780" s="26">
        <v>4.6354049927737076E-2</v>
      </c>
      <c r="AC780" s="25">
        <v>2.6724600000000001</v>
      </c>
      <c r="AD780" s="27">
        <v>46.8</v>
      </c>
      <c r="AE780" s="27">
        <v>30.800000000000011</v>
      </c>
      <c r="AF780" s="27">
        <v>22.4</v>
      </c>
      <c r="AG780" s="25">
        <v>3.1143831357534286</v>
      </c>
      <c r="AH780" s="25">
        <v>0.68425548420208981</v>
      </c>
      <c r="AI780" s="25">
        <v>0.14508012383387664</v>
      </c>
      <c r="AJ780" s="28">
        <v>8.1743434829732814E-2</v>
      </c>
      <c r="AK780" s="25">
        <v>0</v>
      </c>
      <c r="AL780" s="25">
        <f t="shared" si="99"/>
        <v>4.0254621786191276</v>
      </c>
      <c r="AM780" s="29">
        <v>9.3254568534094702</v>
      </c>
      <c r="AN780" s="29">
        <v>2.5010139245640111</v>
      </c>
      <c r="AO780" s="30">
        <v>14.626516445839044</v>
      </c>
      <c r="AP780" s="30">
        <v>131.93180723013788</v>
      </c>
      <c r="AQ780" s="31">
        <v>1.4446472243294515</v>
      </c>
      <c r="AR780" s="28">
        <v>1.15782E-2</v>
      </c>
      <c r="AS780" s="28">
        <v>6.4497900000000001</v>
      </c>
      <c r="AT780" t="s">
        <v>158</v>
      </c>
      <c r="AU780">
        <v>4</v>
      </c>
      <c r="AV780" t="s">
        <v>399</v>
      </c>
      <c r="AW780" t="s">
        <v>992</v>
      </c>
      <c r="AX780" t="s">
        <v>1091</v>
      </c>
      <c r="AY780" s="19" t="s">
        <v>392</v>
      </c>
      <c r="AZ780" s="19" t="s">
        <v>392</v>
      </c>
      <c r="BA780" t="s">
        <v>402</v>
      </c>
      <c r="BB780" s="21" t="s">
        <v>401</v>
      </c>
      <c r="BC780" s="15">
        <v>42045</v>
      </c>
      <c r="BD780" t="s">
        <v>161</v>
      </c>
      <c r="BE780">
        <v>43</v>
      </c>
      <c r="BF780">
        <v>48</v>
      </c>
      <c r="BG780">
        <v>18.02</v>
      </c>
      <c r="BH780">
        <v>8.8800000000000008</v>
      </c>
      <c r="BI780">
        <v>1.06</v>
      </c>
      <c r="BJ780">
        <v>0.34599999999999997</v>
      </c>
      <c r="BK780">
        <v>7.2999999999999995E-2</v>
      </c>
      <c r="BL780">
        <v>11.2</v>
      </c>
      <c r="BM780" s="86">
        <f t="shared" si="86"/>
        <v>82.577565632458231</v>
      </c>
      <c r="BN780">
        <v>0.252</v>
      </c>
      <c r="BO780">
        <v>24</v>
      </c>
      <c r="BP780">
        <f t="shared" si="97"/>
        <v>8511.9011652393656</v>
      </c>
      <c r="BQ780">
        <f t="shared" si="98"/>
        <v>9610.6666666666661</v>
      </c>
      <c r="BR780">
        <f t="shared" si="100"/>
        <v>8.5119011652393652</v>
      </c>
      <c r="BS780">
        <f t="shared" si="100"/>
        <v>9.6106666666666669</v>
      </c>
      <c r="BT780">
        <f t="shared" si="101"/>
        <v>18.122567831906032</v>
      </c>
      <c r="BU780">
        <v>2.1721461187214612</v>
      </c>
      <c r="BV780">
        <v>0.20999695431201754</v>
      </c>
      <c r="BW780">
        <v>2.152634861988437</v>
      </c>
      <c r="BX780">
        <v>0.68513130688307711</v>
      </c>
      <c r="BY780">
        <v>0.35020655825363373</v>
      </c>
      <c r="BZ780">
        <v>0.16476800187796628</v>
      </c>
      <c r="CA780">
        <v>5.9213997226947122</v>
      </c>
      <c r="CB780">
        <v>117.62104745071862</v>
      </c>
      <c r="CC780">
        <v>38.00988808823768</v>
      </c>
      <c r="CD780">
        <v>16.06436489914951</v>
      </c>
      <c r="CE780">
        <v>4.9795013767878951</v>
      </c>
      <c r="CF780" s="25">
        <v>0.66763565891472876</v>
      </c>
      <c r="CG780" s="25">
        <v>9.5251937984496132E-2</v>
      </c>
      <c r="CH780" s="25">
        <v>2.2639643595188361</v>
      </c>
      <c r="CI780" s="25">
        <v>0.29601248658778251</v>
      </c>
      <c r="CJ780" s="25">
        <v>0.15221275254420555</v>
      </c>
      <c r="CK780" s="25">
        <v>54.096273378845773</v>
      </c>
      <c r="CL780" s="25">
        <v>48.636936254597558</v>
      </c>
      <c r="CM780" s="25">
        <v>1.035402862990296</v>
      </c>
      <c r="CN780" s="25">
        <v>232.14755014131592</v>
      </c>
      <c r="CO780" s="25">
        <v>18.166158186488005</v>
      </c>
      <c r="CP780" s="25">
        <v>0.72786069651741292</v>
      </c>
      <c r="CQ780" s="25">
        <v>0.21671641791044777</v>
      </c>
      <c r="CR780" s="25">
        <v>0.32034582249458166</v>
      </c>
      <c r="CS780" s="25">
        <v>6.569080430963016E-2</v>
      </c>
      <c r="CT780" s="25">
        <v>3.3031701950447731E-2</v>
      </c>
      <c r="CU780" s="25">
        <v>5.7994601482472081</v>
      </c>
      <c r="CV780" s="25">
        <v>5.9109681672086598</v>
      </c>
      <c r="CW780" s="25">
        <v>1.746012142783459</v>
      </c>
      <c r="CX780" s="25">
        <v>46.837229587804622</v>
      </c>
      <c r="CY780" s="25">
        <v>16.376305152452893</v>
      </c>
    </row>
    <row r="781" spans="1:103">
      <c r="A781" t="s">
        <v>177</v>
      </c>
      <c r="B781" t="s">
        <v>1090</v>
      </c>
      <c r="C781" t="s">
        <v>168</v>
      </c>
      <c r="D781" t="s">
        <v>170</v>
      </c>
      <c r="E781" t="s">
        <v>959</v>
      </c>
      <c r="F781" t="s">
        <v>196</v>
      </c>
      <c r="G781" t="s">
        <v>266</v>
      </c>
      <c r="H781">
        <v>11.529809999999999</v>
      </c>
      <c r="I781">
        <v>7.3627200000000004</v>
      </c>
      <c r="J781">
        <v>691</v>
      </c>
      <c r="K781" t="s">
        <v>98</v>
      </c>
      <c r="L781" s="18">
        <v>2.5</v>
      </c>
      <c r="M781" t="s">
        <v>349</v>
      </c>
      <c r="N781" t="s">
        <v>331</v>
      </c>
      <c r="O781">
        <v>1500</v>
      </c>
      <c r="P781" t="s">
        <v>159</v>
      </c>
      <c r="Q781">
        <v>1250</v>
      </c>
      <c r="R781">
        <v>13200</v>
      </c>
      <c r="W781">
        <v>2015</v>
      </c>
      <c r="X781">
        <v>1</v>
      </c>
      <c r="Y781" s="19"/>
      <c r="Z781" s="24">
        <v>5.9</v>
      </c>
      <c r="AA781" s="32">
        <v>0.63764731252371076</v>
      </c>
      <c r="AB781" s="26">
        <v>4.6354049927737076E-2</v>
      </c>
      <c r="AC781" s="25">
        <v>2.6724600000000001</v>
      </c>
      <c r="AD781" s="27">
        <v>46.8</v>
      </c>
      <c r="AE781" s="27">
        <v>30.800000000000011</v>
      </c>
      <c r="AF781" s="27">
        <v>22.4</v>
      </c>
      <c r="AG781" s="25">
        <v>3.1143831357534286</v>
      </c>
      <c r="AH781" s="25">
        <v>0.68425548420208981</v>
      </c>
      <c r="AI781" s="25">
        <v>0.14508012383387664</v>
      </c>
      <c r="AJ781" s="28">
        <v>8.1743434829732814E-2</v>
      </c>
      <c r="AK781" s="25">
        <v>0</v>
      </c>
      <c r="AL781" s="25">
        <f t="shared" si="99"/>
        <v>4.0254621786191276</v>
      </c>
      <c r="AM781" s="29">
        <v>9.3254568534094702</v>
      </c>
      <c r="AN781" s="29">
        <v>2.5010139245640111</v>
      </c>
      <c r="AO781" s="30">
        <v>14.626516445839044</v>
      </c>
      <c r="AP781" s="30">
        <v>131.93180723013788</v>
      </c>
      <c r="AQ781" s="31">
        <v>1.4446472243294515</v>
      </c>
      <c r="AR781" s="28">
        <v>1.15782E-2</v>
      </c>
      <c r="AS781" s="28">
        <v>6.4497900000000001</v>
      </c>
      <c r="AT781" t="s">
        <v>159</v>
      </c>
      <c r="AU781">
        <v>5</v>
      </c>
      <c r="AV781" t="s">
        <v>399</v>
      </c>
      <c r="AW781" t="s">
        <v>992</v>
      </c>
      <c r="AX781" t="s">
        <v>1091</v>
      </c>
      <c r="AY781" s="19" t="s">
        <v>392</v>
      </c>
      <c r="AZ781" s="19" t="s">
        <v>392</v>
      </c>
      <c r="BA781" t="s">
        <v>402</v>
      </c>
      <c r="BB781" s="21" t="s">
        <v>401</v>
      </c>
      <c r="BC781" s="15">
        <v>42045</v>
      </c>
      <c r="BD781" t="s">
        <v>161</v>
      </c>
      <c r="BE781">
        <v>42</v>
      </c>
      <c r="BF781">
        <v>45</v>
      </c>
      <c r="BG781">
        <v>20.62</v>
      </c>
      <c r="BH781">
        <v>8.98</v>
      </c>
      <c r="BI781">
        <v>1.1399999999999999</v>
      </c>
      <c r="BJ781">
        <v>0.47599999999999998</v>
      </c>
      <c r="BK781">
        <v>0.14299999999999999</v>
      </c>
      <c r="BL781">
        <v>11.7</v>
      </c>
      <c r="BM781" s="86">
        <f t="shared" ref="BM781:BM850" si="102">((BJ781)/(BJ781+BK781))*100</f>
        <v>76.898222940226162</v>
      </c>
      <c r="BN781">
        <v>0.36699999999999999</v>
      </c>
      <c r="BO781">
        <v>23</v>
      </c>
      <c r="BP781">
        <f t="shared" si="97"/>
        <v>7970.6164063902334</v>
      </c>
      <c r="BQ781">
        <f t="shared" si="98"/>
        <v>10997.333333333334</v>
      </c>
      <c r="BR781">
        <f t="shared" si="100"/>
        <v>7.9706164063902332</v>
      </c>
      <c r="BS781">
        <f t="shared" si="100"/>
        <v>10.997333333333334</v>
      </c>
      <c r="BT781">
        <f t="shared" si="101"/>
        <v>18.967949739723565</v>
      </c>
      <c r="BU781">
        <v>2.6417212347988781</v>
      </c>
      <c r="BV781">
        <v>0.26594985406152838</v>
      </c>
      <c r="BW781">
        <v>2.0969398911330162</v>
      </c>
      <c r="BX781">
        <v>0.81801253013724651</v>
      </c>
      <c r="BY781">
        <v>0.39774374137292623</v>
      </c>
      <c r="BZ781">
        <v>0.1875203042208001</v>
      </c>
      <c r="CA781">
        <v>7.1912833601375681</v>
      </c>
      <c r="CB781">
        <v>119.85025942368817</v>
      </c>
      <c r="CC781">
        <v>44.191580083832669</v>
      </c>
      <c r="CD781">
        <v>12.621057259249611</v>
      </c>
      <c r="CE781">
        <v>4.6159305128251304</v>
      </c>
      <c r="CF781" s="25">
        <v>0.61937377690802353</v>
      </c>
      <c r="CG781" s="25">
        <v>5.6800391389432499E-2</v>
      </c>
      <c r="CH781" s="25">
        <v>1.6772709611258922</v>
      </c>
      <c r="CI781" s="25">
        <v>0.41360858368168008</v>
      </c>
      <c r="CJ781" s="25">
        <v>0.195689787861478</v>
      </c>
      <c r="CK781" s="25">
        <v>23.65179202180995</v>
      </c>
      <c r="CL781" s="25">
        <v>44.11753198223316</v>
      </c>
      <c r="CM781" s="25">
        <v>1.9673253065132463</v>
      </c>
      <c r="CN781" s="25">
        <v>182.69740932537957</v>
      </c>
      <c r="CO781" s="25">
        <v>17.882588887967216</v>
      </c>
      <c r="CP781" s="25">
        <v>0.97742238946378179</v>
      </c>
      <c r="CQ781" s="25">
        <v>0.18504233301975542</v>
      </c>
      <c r="CR781" s="25">
        <v>0.31403131349348662</v>
      </c>
      <c r="CS781" s="25">
        <v>0.13324198653506814</v>
      </c>
      <c r="CT781" s="25">
        <v>3.8483462547228148E-2</v>
      </c>
      <c r="CU781" s="25">
        <v>15.603424090936532</v>
      </c>
      <c r="CV781" s="25">
        <v>9.8233703971750455</v>
      </c>
      <c r="CW781" s="25">
        <v>1.7115955572766697</v>
      </c>
      <c r="CX781" s="25">
        <v>45.9139957353527</v>
      </c>
      <c r="CY781" s="25">
        <v>14.335179886280637</v>
      </c>
    </row>
    <row r="782" spans="1:103">
      <c r="A782" t="s">
        <v>177</v>
      </c>
      <c r="B782" t="s">
        <v>1090</v>
      </c>
      <c r="C782" t="s">
        <v>168</v>
      </c>
      <c r="D782" t="s">
        <v>170</v>
      </c>
      <c r="E782" t="s">
        <v>959</v>
      </c>
      <c r="F782" t="s">
        <v>196</v>
      </c>
      <c r="G782" t="s">
        <v>266</v>
      </c>
      <c r="H782">
        <v>11.529809999999999</v>
      </c>
      <c r="I782">
        <v>7.3627200000000004</v>
      </c>
      <c r="J782">
        <v>691</v>
      </c>
      <c r="K782" t="s">
        <v>98</v>
      </c>
      <c r="L782" s="18">
        <v>2.5</v>
      </c>
      <c r="M782" t="s">
        <v>349</v>
      </c>
      <c r="N782" t="s">
        <v>331</v>
      </c>
      <c r="O782">
        <v>1500</v>
      </c>
      <c r="P782" t="s">
        <v>159</v>
      </c>
      <c r="Q782">
        <v>1250</v>
      </c>
      <c r="R782">
        <v>13200</v>
      </c>
      <c r="W782">
        <v>2015</v>
      </c>
      <c r="X782">
        <v>1</v>
      </c>
      <c r="Y782" s="19"/>
      <c r="Z782" s="24">
        <v>5.9</v>
      </c>
      <c r="AA782" s="32">
        <v>0.63764731252371076</v>
      </c>
      <c r="AB782" s="26">
        <v>4.6354049927737076E-2</v>
      </c>
      <c r="AC782" s="25">
        <v>2.6724600000000001</v>
      </c>
      <c r="AD782" s="27">
        <v>46.8</v>
      </c>
      <c r="AE782" s="27">
        <v>30.800000000000011</v>
      </c>
      <c r="AF782" s="27">
        <v>22.4</v>
      </c>
      <c r="AG782" s="25">
        <v>3.1143831357534286</v>
      </c>
      <c r="AH782" s="25">
        <v>0.68425548420208981</v>
      </c>
      <c r="AI782" s="25">
        <v>0.14508012383387664</v>
      </c>
      <c r="AJ782" s="28">
        <v>8.1743434829732814E-2</v>
      </c>
      <c r="AK782" s="25">
        <v>0</v>
      </c>
      <c r="AL782" s="25">
        <f t="shared" si="99"/>
        <v>4.0254621786191276</v>
      </c>
      <c r="AM782" s="29">
        <v>9.3254568534094702</v>
      </c>
      <c r="AN782" s="29">
        <v>2.5010139245640111</v>
      </c>
      <c r="AO782" s="30">
        <v>14.626516445839044</v>
      </c>
      <c r="AP782" s="30">
        <v>131.93180723013788</v>
      </c>
      <c r="AQ782" s="31">
        <v>1.4446472243294515</v>
      </c>
      <c r="AR782" s="28">
        <v>1.15782E-2</v>
      </c>
      <c r="AS782" s="28">
        <v>6.4497900000000001</v>
      </c>
      <c r="AT782" t="s">
        <v>160</v>
      </c>
      <c r="AU782">
        <v>6</v>
      </c>
      <c r="AV782" t="s">
        <v>399</v>
      </c>
      <c r="AW782" t="s">
        <v>992</v>
      </c>
      <c r="AX782" t="s">
        <v>1091</v>
      </c>
      <c r="AY782" s="19" t="s">
        <v>392</v>
      </c>
      <c r="AZ782" s="19" t="s">
        <v>392</v>
      </c>
      <c r="BA782" t="s">
        <v>402</v>
      </c>
      <c r="BB782" s="21" t="s">
        <v>401</v>
      </c>
      <c r="BC782" s="15">
        <v>42045</v>
      </c>
      <c r="BD782" t="s">
        <v>161</v>
      </c>
      <c r="BE782">
        <v>41</v>
      </c>
      <c r="BF782">
        <v>43</v>
      </c>
      <c r="BG782">
        <v>20.58</v>
      </c>
      <c r="BH782">
        <v>8.86</v>
      </c>
      <c r="BI782">
        <v>1.06</v>
      </c>
      <c r="BJ782">
        <v>0.45</v>
      </c>
      <c r="BK782">
        <v>0.123</v>
      </c>
      <c r="BL782">
        <v>9.9</v>
      </c>
      <c r="BM782" s="86">
        <f t="shared" si="102"/>
        <v>78.534031413612567</v>
      </c>
      <c r="BN782">
        <v>0.29499999999999998</v>
      </c>
      <c r="BO782">
        <v>20</v>
      </c>
      <c r="BP782">
        <f t="shared" si="97"/>
        <v>8195.113438045375</v>
      </c>
      <c r="BQ782">
        <f t="shared" si="98"/>
        <v>10975.999999999998</v>
      </c>
      <c r="BR782">
        <f t="shared" si="100"/>
        <v>8.1951134380453752</v>
      </c>
      <c r="BS782">
        <f t="shared" si="100"/>
        <v>10.975999999999997</v>
      </c>
      <c r="BT782">
        <f t="shared" si="101"/>
        <v>19.171113438045374</v>
      </c>
      <c r="BU782">
        <v>2.6914893617021276</v>
      </c>
      <c r="BV782">
        <v>0.25662440091315203</v>
      </c>
      <c r="BW782">
        <v>2.3155775501641833</v>
      </c>
      <c r="BX782">
        <v>0.62781038222144869</v>
      </c>
      <c r="BY782">
        <v>0.35505539457611984</v>
      </c>
      <c r="BZ782">
        <v>0.19282558453677134</v>
      </c>
      <c r="CA782">
        <v>6.5091719276609101</v>
      </c>
      <c r="CB782">
        <v>91.569444172186792</v>
      </c>
      <c r="CC782">
        <v>50.197181123401684</v>
      </c>
      <c r="CD782">
        <v>16.584405604673982</v>
      </c>
      <c r="CE782">
        <v>16.937800575869399</v>
      </c>
      <c r="CF782" s="25">
        <v>0.68744053282588025</v>
      </c>
      <c r="CG782" s="25">
        <v>4.8001902949571837E-2</v>
      </c>
      <c r="CH782" s="25">
        <v>2.7555398463139857</v>
      </c>
      <c r="CI782" s="25">
        <v>0.59146505446358977</v>
      </c>
      <c r="CJ782" s="25">
        <v>0.22172785731119921</v>
      </c>
      <c r="CK782" s="25">
        <v>26.387416328744319</v>
      </c>
      <c r="CL782" s="25">
        <v>40.500673401325201</v>
      </c>
      <c r="CM782" s="25">
        <v>1.0227327349556621</v>
      </c>
      <c r="CN782" s="25">
        <v>229.30678227370313</v>
      </c>
      <c r="CO782" s="25">
        <v>21.770269336176675</v>
      </c>
      <c r="CP782" s="25">
        <v>1.1337153772683859</v>
      </c>
      <c r="CQ782" s="25">
        <v>0.24670487106017194</v>
      </c>
      <c r="CR782" s="25">
        <v>0.27299079175466723</v>
      </c>
      <c r="CS782" s="25">
        <v>6.4675784638984019E-2</v>
      </c>
      <c r="CT782" s="25">
        <v>3.6181474792690856E-2</v>
      </c>
      <c r="CU782" s="25">
        <v>10.662989100840594</v>
      </c>
      <c r="CV782" s="25">
        <v>9.8660600802144334</v>
      </c>
      <c r="CW782" s="25">
        <v>2.6685293648505257</v>
      </c>
      <c r="CX782" s="25">
        <v>54.126874066368728</v>
      </c>
      <c r="CY782" s="25">
        <v>16.988446328970998</v>
      </c>
    </row>
    <row r="783" spans="1:103">
      <c r="A783" t="s">
        <v>177</v>
      </c>
      <c r="B783" t="s">
        <v>1090</v>
      </c>
      <c r="C783" t="s">
        <v>168</v>
      </c>
      <c r="D783" t="s">
        <v>170</v>
      </c>
      <c r="E783" t="s">
        <v>959</v>
      </c>
      <c r="F783" t="s">
        <v>196</v>
      </c>
      <c r="G783" t="s">
        <v>267</v>
      </c>
      <c r="H783">
        <v>11.53308</v>
      </c>
      <c r="I783">
        <v>7.3676700000000004</v>
      </c>
      <c r="J783">
        <v>696</v>
      </c>
      <c r="K783" t="s">
        <v>99</v>
      </c>
      <c r="L783" s="18">
        <v>0.7</v>
      </c>
      <c r="M783" t="s">
        <v>326</v>
      </c>
      <c r="P783" t="s">
        <v>159</v>
      </c>
      <c r="Q783">
        <v>250</v>
      </c>
      <c r="R783">
        <v>1700</v>
      </c>
      <c r="W783">
        <v>2015</v>
      </c>
      <c r="X783">
        <v>1</v>
      </c>
      <c r="Y783" s="19" t="s">
        <v>392</v>
      </c>
      <c r="Z783" s="24">
        <v>5.7</v>
      </c>
      <c r="AA783" s="25">
        <v>0.54607700807349469</v>
      </c>
      <c r="AB783" s="26">
        <v>3.2739732866967963E-2</v>
      </c>
      <c r="AC783" s="25">
        <v>4.7202600000000006</v>
      </c>
      <c r="AD783" s="27">
        <v>60.8</v>
      </c>
      <c r="AE783" s="27">
        <v>24.800000000000011</v>
      </c>
      <c r="AF783" s="27">
        <v>14.399999999999999</v>
      </c>
      <c r="AG783" s="25">
        <v>2.3017601428733889</v>
      </c>
      <c r="AH783" s="25">
        <v>1.3782167455551659</v>
      </c>
      <c r="AI783" s="25">
        <v>0.14508012383387664</v>
      </c>
      <c r="AJ783" s="28">
        <v>7.3129414063783649E-2</v>
      </c>
      <c r="AK783" s="25">
        <v>0</v>
      </c>
      <c r="AL783" s="25">
        <f t="shared" si="52"/>
        <v>3.8981864263262147</v>
      </c>
      <c r="AM783" s="29">
        <v>4.6271463796445769</v>
      </c>
      <c r="AN783" s="29">
        <v>1.6290387995133151</v>
      </c>
      <c r="AO783" s="30">
        <v>9.7986696411922694</v>
      </c>
      <c r="AP783" s="30">
        <v>142.06637686599339</v>
      </c>
      <c r="AQ783" s="31">
        <v>1.4851636913376727</v>
      </c>
      <c r="AR783" s="28">
        <v>1.28126E-2</v>
      </c>
      <c r="AS783" s="28">
        <v>5.7572400000000004</v>
      </c>
      <c r="AT783" t="s">
        <v>155</v>
      </c>
      <c r="AU783">
        <v>1</v>
      </c>
      <c r="AV783" t="s">
        <v>399</v>
      </c>
      <c r="AW783" t="s">
        <v>992</v>
      </c>
      <c r="AX783" t="s">
        <v>1091</v>
      </c>
      <c r="AY783" s="19" t="s">
        <v>392</v>
      </c>
      <c r="AZ783" s="19" t="s">
        <v>392</v>
      </c>
      <c r="BA783" t="s">
        <v>402</v>
      </c>
      <c r="BB783" s="21" t="s">
        <v>401</v>
      </c>
      <c r="BC783" s="15">
        <v>42045</v>
      </c>
      <c r="BD783" t="s">
        <v>161</v>
      </c>
      <c r="BE783">
        <v>81</v>
      </c>
      <c r="BF783">
        <v>61</v>
      </c>
      <c r="BG783">
        <v>9.25</v>
      </c>
      <c r="BH783">
        <v>2.42</v>
      </c>
      <c r="BI783">
        <v>0.06</v>
      </c>
      <c r="BJ783">
        <v>7.0000000000000001E-3</v>
      </c>
      <c r="BK783">
        <v>3.1E-2</v>
      </c>
      <c r="BL783">
        <v>0</v>
      </c>
      <c r="BM783" s="86">
        <f t="shared" si="102"/>
        <v>18.421052631578949</v>
      </c>
      <c r="BN783">
        <v>0.105</v>
      </c>
      <c r="BO783">
        <v>13</v>
      </c>
      <c r="BP783">
        <f t="shared" si="97"/>
        <v>582.73133814929486</v>
      </c>
      <c r="BQ783">
        <f t="shared" si="98"/>
        <v>4933.333333333333</v>
      </c>
      <c r="BR783">
        <f t="shared" si="100"/>
        <v>0.5827313381492949</v>
      </c>
      <c r="BS783">
        <f t="shared" si="100"/>
        <v>4.9333333333333327</v>
      </c>
      <c r="BT783">
        <f t="shared" si="101"/>
        <v>5.5160646714826278</v>
      </c>
      <c r="BU783">
        <v>1.5943304007820136</v>
      </c>
      <c r="BV783">
        <v>0.10967515388248206</v>
      </c>
      <c r="BW783">
        <v>2.1345345639599516</v>
      </c>
      <c r="BX783">
        <v>0.39882564666961401</v>
      </c>
      <c r="BY783">
        <v>0.20378996607249414</v>
      </c>
      <c r="BZ783">
        <v>0.13009220790378662</v>
      </c>
      <c r="CA783">
        <v>4.6507773781399715</v>
      </c>
      <c r="CB783">
        <v>79.006987426578064</v>
      </c>
      <c r="CC783">
        <v>23.216273468662941</v>
      </c>
      <c r="CD783">
        <v>11.335478419549908</v>
      </c>
      <c r="CE783">
        <v>4.7305822099040364</v>
      </c>
      <c r="CF783" s="25">
        <v>0.40348499515972897</v>
      </c>
      <c r="CG783" s="25">
        <v>3.6045498547918685E-2</v>
      </c>
      <c r="CH783" s="25">
        <v>3.5533591554177706</v>
      </c>
      <c r="CI783" s="25">
        <v>0.38047244131807134</v>
      </c>
      <c r="CJ783" s="25">
        <v>0.15851858619214587</v>
      </c>
      <c r="CK783" s="25">
        <v>21.984061803748403</v>
      </c>
      <c r="CL783" s="25">
        <v>40.560233215150681</v>
      </c>
      <c r="CM783" s="25">
        <v>1.0242367536835382</v>
      </c>
      <c r="CN783" s="25">
        <v>137.71662607219835</v>
      </c>
      <c r="CO783" s="25">
        <v>16.685689746188661</v>
      </c>
      <c r="CP783" s="25">
        <v>0.9035414725069898</v>
      </c>
      <c r="CQ783" s="25">
        <v>0.18397017707362534</v>
      </c>
      <c r="CR783" s="25">
        <v>0.33799709656461036</v>
      </c>
      <c r="CS783" s="25">
        <v>0.13672586679474183</v>
      </c>
      <c r="CT783" s="25">
        <v>4.850701119136578E-2</v>
      </c>
      <c r="CU783" s="25">
        <v>29.931870917412915</v>
      </c>
      <c r="CV783" s="25">
        <v>26.578585169066358</v>
      </c>
      <c r="CW783" s="25">
        <v>1.7563486724891331</v>
      </c>
      <c r="CX783" s="25">
        <v>79.77085480335063</v>
      </c>
      <c r="CY783" s="25">
        <v>15.590850260437282</v>
      </c>
    </row>
    <row r="784" spans="1:103">
      <c r="A784" t="s">
        <v>177</v>
      </c>
      <c r="B784" t="s">
        <v>1090</v>
      </c>
      <c r="C784" t="s">
        <v>168</v>
      </c>
      <c r="D784" t="s">
        <v>170</v>
      </c>
      <c r="E784" t="s">
        <v>959</v>
      </c>
      <c r="F784" t="s">
        <v>196</v>
      </c>
      <c r="G784" t="s">
        <v>267</v>
      </c>
      <c r="H784">
        <v>11.53308</v>
      </c>
      <c r="I784">
        <v>7.3676700000000004</v>
      </c>
      <c r="J784">
        <v>696</v>
      </c>
      <c r="K784" t="s">
        <v>99</v>
      </c>
      <c r="L784" s="18">
        <v>0.7</v>
      </c>
      <c r="M784" t="s">
        <v>326</v>
      </c>
      <c r="P784" t="s">
        <v>159</v>
      </c>
      <c r="Q784">
        <v>250</v>
      </c>
      <c r="R784">
        <v>1700</v>
      </c>
      <c r="W784">
        <v>2015</v>
      </c>
      <c r="X784">
        <v>1</v>
      </c>
      <c r="Y784" s="19"/>
      <c r="Z784" s="24">
        <v>5.7</v>
      </c>
      <c r="AA784" s="25">
        <v>0.54607700807349469</v>
      </c>
      <c r="AB784" s="26">
        <v>3.2739732866967963E-2</v>
      </c>
      <c r="AC784" s="25">
        <v>4.7202600000000006</v>
      </c>
      <c r="AD784" s="27">
        <v>60.8</v>
      </c>
      <c r="AE784" s="27">
        <v>24.800000000000011</v>
      </c>
      <c r="AF784" s="27">
        <v>14.399999999999999</v>
      </c>
      <c r="AG784" s="25">
        <v>2.3017601428733889</v>
      </c>
      <c r="AH784" s="25">
        <v>1.3782167455551659</v>
      </c>
      <c r="AI784" s="25">
        <v>0.14508012383387664</v>
      </c>
      <c r="AJ784" s="28">
        <v>7.3129414063783649E-2</v>
      </c>
      <c r="AK784" s="25">
        <v>0</v>
      </c>
      <c r="AL784" s="25">
        <f t="shared" ref="AL784:AL788" si="103">SUM(AG784:AK784)</f>
        <v>3.8981864263262147</v>
      </c>
      <c r="AM784" s="29">
        <v>4.6271463796445769</v>
      </c>
      <c r="AN784" s="29">
        <v>1.6290387995133151</v>
      </c>
      <c r="AO784" s="30">
        <v>9.7986696411922694</v>
      </c>
      <c r="AP784" s="30">
        <v>142.06637686599339</v>
      </c>
      <c r="AQ784" s="31">
        <v>1.4851636913376727</v>
      </c>
      <c r="AR784" s="28">
        <v>1.28126E-2</v>
      </c>
      <c r="AS784" s="28">
        <v>5.7572400000000004</v>
      </c>
      <c r="AT784" t="s">
        <v>156</v>
      </c>
      <c r="AU784">
        <v>2</v>
      </c>
      <c r="AV784" t="s">
        <v>399</v>
      </c>
      <c r="AW784" t="s">
        <v>992</v>
      </c>
      <c r="AX784" t="s">
        <v>1091</v>
      </c>
      <c r="AY784" s="19" t="s">
        <v>392</v>
      </c>
      <c r="AZ784" s="19" t="s">
        <v>392</v>
      </c>
      <c r="BA784" t="s">
        <v>402</v>
      </c>
      <c r="BB784" s="21" t="s">
        <v>401</v>
      </c>
      <c r="BC784" s="15">
        <v>42045</v>
      </c>
      <c r="BD784" t="s">
        <v>161</v>
      </c>
      <c r="BE784">
        <v>48</v>
      </c>
      <c r="BF784">
        <v>41</v>
      </c>
      <c r="BG784">
        <v>25.4</v>
      </c>
      <c r="BH784">
        <v>8.75</v>
      </c>
      <c r="BI784">
        <v>0.72</v>
      </c>
      <c r="BJ784">
        <v>0.32800000000000001</v>
      </c>
      <c r="BK784">
        <v>4.9000000000000002E-2</v>
      </c>
      <c r="BL784">
        <v>12.8</v>
      </c>
      <c r="BM784" s="86">
        <f t="shared" si="102"/>
        <v>87.0026525198939</v>
      </c>
      <c r="BN784">
        <v>0.28299999999999997</v>
      </c>
      <c r="BO784">
        <v>21</v>
      </c>
      <c r="BP784">
        <f t="shared" si="97"/>
        <v>8677.5194604809203</v>
      </c>
      <c r="BQ784">
        <f t="shared" si="98"/>
        <v>13546.666666666664</v>
      </c>
      <c r="BR784">
        <f t="shared" si="100"/>
        <v>8.6775194604809212</v>
      </c>
      <c r="BS784">
        <f t="shared" si="100"/>
        <v>13.546666666666665</v>
      </c>
      <c r="BT784">
        <f t="shared" si="101"/>
        <v>22.224186127147586</v>
      </c>
      <c r="BU784">
        <v>1.4873786407766991</v>
      </c>
      <c r="BV784">
        <v>0.15407419424124877</v>
      </c>
      <c r="BW784">
        <v>1.9862834450180098</v>
      </c>
      <c r="BX784">
        <v>0.27086441466370192</v>
      </c>
      <c r="BY784">
        <v>0.10266960824066954</v>
      </c>
      <c r="BZ784">
        <v>0.101299601463903</v>
      </c>
      <c r="CA784">
        <v>3.9042382115378524</v>
      </c>
      <c r="CB784">
        <v>88.889350063828672</v>
      </c>
      <c r="CC784">
        <v>33.730968848177866</v>
      </c>
      <c r="CD784">
        <v>8.1169864889403236</v>
      </c>
      <c r="CE784">
        <v>2.0715855790808173</v>
      </c>
      <c r="CF784" s="25">
        <v>0.64668615984405464</v>
      </c>
      <c r="CG784" s="25">
        <v>8.1189083820662783E-2</v>
      </c>
      <c r="CH784" s="25">
        <v>2.9314832166824867</v>
      </c>
      <c r="CI784" s="25">
        <v>0.46058933710308886</v>
      </c>
      <c r="CJ784" s="25">
        <v>0.17927754245978916</v>
      </c>
      <c r="CK784" s="25">
        <v>21.613246303444214</v>
      </c>
      <c r="CL784" s="25">
        <v>43.585995452326742</v>
      </c>
      <c r="CM784" s="25">
        <v>3.8175951644202057</v>
      </c>
      <c r="CN784" s="25">
        <v>135.39369503001669</v>
      </c>
      <c r="CO784" s="25">
        <v>10.036596597381308</v>
      </c>
      <c r="CP784" s="25">
        <v>0.84443387250237878</v>
      </c>
      <c r="CQ784" s="25">
        <v>0.24386298763082781</v>
      </c>
      <c r="CR784" s="25">
        <v>0.3576169478186732</v>
      </c>
      <c r="CS784" s="25">
        <v>7.17516224360982E-2</v>
      </c>
      <c r="CT784" s="25">
        <v>2.6537520073821323E-2</v>
      </c>
      <c r="CU784" s="25">
        <v>8.1910196105167952</v>
      </c>
      <c r="CV784" s="25">
        <v>38.085033616199865</v>
      </c>
      <c r="CW784" s="25">
        <v>0.76973344417939737</v>
      </c>
      <c r="CX784" s="25">
        <v>86.028837254677484</v>
      </c>
      <c r="CY784" s="25">
        <v>12.174235454831695</v>
      </c>
    </row>
    <row r="785" spans="1:103">
      <c r="A785" t="s">
        <v>177</v>
      </c>
      <c r="B785" t="s">
        <v>1090</v>
      </c>
      <c r="C785" t="s">
        <v>168</v>
      </c>
      <c r="D785" t="s">
        <v>170</v>
      </c>
      <c r="E785" t="s">
        <v>959</v>
      </c>
      <c r="F785" t="s">
        <v>196</v>
      </c>
      <c r="G785" t="s">
        <v>267</v>
      </c>
      <c r="H785">
        <v>11.53308</v>
      </c>
      <c r="I785">
        <v>7.3676700000000004</v>
      </c>
      <c r="J785">
        <v>696</v>
      </c>
      <c r="K785" t="s">
        <v>99</v>
      </c>
      <c r="L785" s="18">
        <v>0.7</v>
      </c>
      <c r="M785" t="s">
        <v>326</v>
      </c>
      <c r="P785" t="s">
        <v>159</v>
      </c>
      <c r="Q785">
        <v>250</v>
      </c>
      <c r="R785">
        <v>1700</v>
      </c>
      <c r="W785">
        <v>2015</v>
      </c>
      <c r="X785">
        <v>1</v>
      </c>
      <c r="Y785" s="19"/>
      <c r="Z785" s="24">
        <v>5.7</v>
      </c>
      <c r="AA785" s="25">
        <v>0.54607700807349469</v>
      </c>
      <c r="AB785" s="26">
        <v>3.2739732866967963E-2</v>
      </c>
      <c r="AC785" s="25">
        <v>4.7202600000000006</v>
      </c>
      <c r="AD785" s="27">
        <v>60.8</v>
      </c>
      <c r="AE785" s="27">
        <v>24.800000000000011</v>
      </c>
      <c r="AF785" s="27">
        <v>14.399999999999999</v>
      </c>
      <c r="AG785" s="25">
        <v>2.3017601428733889</v>
      </c>
      <c r="AH785" s="25">
        <v>1.3782167455551659</v>
      </c>
      <c r="AI785" s="25">
        <v>0.14508012383387664</v>
      </c>
      <c r="AJ785" s="28">
        <v>7.3129414063783649E-2</v>
      </c>
      <c r="AK785" s="25">
        <v>0</v>
      </c>
      <c r="AL785" s="25">
        <f t="shared" si="103"/>
        <v>3.8981864263262147</v>
      </c>
      <c r="AM785" s="29">
        <v>4.6271463796445769</v>
      </c>
      <c r="AN785" s="29">
        <v>1.6290387995133151</v>
      </c>
      <c r="AO785" s="30">
        <v>9.7986696411922694</v>
      </c>
      <c r="AP785" s="30">
        <v>142.06637686599339</v>
      </c>
      <c r="AQ785" s="31">
        <v>1.4851636913376727</v>
      </c>
      <c r="AR785" s="28">
        <v>1.28126E-2</v>
      </c>
      <c r="AS785" s="28">
        <v>5.7572400000000004</v>
      </c>
      <c r="AT785" t="s">
        <v>157</v>
      </c>
      <c r="AU785">
        <v>3</v>
      </c>
      <c r="AV785" t="s">
        <v>399</v>
      </c>
      <c r="AW785" t="s">
        <v>992</v>
      </c>
      <c r="AX785" t="s">
        <v>1091</v>
      </c>
      <c r="AY785" s="19" t="s">
        <v>392</v>
      </c>
      <c r="AZ785" s="19" t="s">
        <v>392</v>
      </c>
      <c r="BA785" t="s">
        <v>402</v>
      </c>
      <c r="BB785" s="21" t="s">
        <v>401</v>
      </c>
      <c r="BC785" s="15">
        <v>42045</v>
      </c>
      <c r="BD785" t="s">
        <v>161</v>
      </c>
      <c r="BE785">
        <v>36</v>
      </c>
      <c r="BF785">
        <v>37</v>
      </c>
      <c r="BG785">
        <v>9.7799999999999994</v>
      </c>
      <c r="BH785">
        <v>4.12</v>
      </c>
      <c r="BI785">
        <v>0.76</v>
      </c>
      <c r="BJ785">
        <v>0.218</v>
      </c>
      <c r="BK785">
        <v>7.0000000000000007E-2</v>
      </c>
      <c r="BL785">
        <v>9.6</v>
      </c>
      <c r="BM785" s="86">
        <f t="shared" si="102"/>
        <v>75.694444444444429</v>
      </c>
      <c r="BN785">
        <v>0.40400000000000003</v>
      </c>
      <c r="BO785">
        <v>13</v>
      </c>
      <c r="BP785">
        <f t="shared" si="97"/>
        <v>3685.2607116920844</v>
      </c>
      <c r="BQ785">
        <f t="shared" si="98"/>
        <v>5216</v>
      </c>
      <c r="BR785">
        <f t="shared" si="100"/>
        <v>3.6852607116920844</v>
      </c>
      <c r="BS785">
        <f t="shared" si="100"/>
        <v>5.2160000000000002</v>
      </c>
      <c r="BT785">
        <f t="shared" si="101"/>
        <v>8.9012607116920854</v>
      </c>
      <c r="BU785">
        <v>2.5309040590405907</v>
      </c>
      <c r="BV785">
        <v>0.23446837992080116</v>
      </c>
      <c r="BW785">
        <v>1.9788530949690082</v>
      </c>
      <c r="BX785">
        <v>0.51582938533069778</v>
      </c>
      <c r="BY785">
        <v>0.13879638595410651</v>
      </c>
      <c r="BZ785">
        <v>0.17052162276870048</v>
      </c>
      <c r="CA785">
        <v>5.5161614679850217</v>
      </c>
      <c r="CB785">
        <v>121.19932791905561</v>
      </c>
      <c r="CC785">
        <v>32.044535515067437</v>
      </c>
      <c r="CD785">
        <v>15.308635624095247</v>
      </c>
      <c r="CE785">
        <v>22.984830372672139</v>
      </c>
      <c r="CF785" s="25">
        <v>1.2712328767123289</v>
      </c>
      <c r="CG785" s="25">
        <v>5.5799086757990876E-2</v>
      </c>
      <c r="CH785" s="25">
        <v>2.5416353719689426</v>
      </c>
      <c r="CI785" s="25">
        <v>0.54076159212270258</v>
      </c>
      <c r="CJ785" s="25">
        <v>0.20837808084719314</v>
      </c>
      <c r="CK785" s="25">
        <v>30.902549457881889</v>
      </c>
      <c r="CL785" s="25">
        <v>55.849128288478695</v>
      </c>
      <c r="CM785" s="25">
        <v>3.8945476726508983</v>
      </c>
      <c r="CN785" s="25">
        <v>184.13455708801774</v>
      </c>
      <c r="CO785" s="25">
        <v>14.147361413758709</v>
      </c>
      <c r="CP785" s="25"/>
      <c r="CQ785" s="25"/>
      <c r="CR785" s="25"/>
      <c r="CS785" s="25"/>
      <c r="CT785" s="25"/>
      <c r="CU785" s="25"/>
      <c r="CV785" s="25"/>
      <c r="CW785" s="25"/>
      <c r="CX785" s="25"/>
      <c r="CY785" s="25"/>
    </row>
    <row r="786" spans="1:103">
      <c r="A786" t="s">
        <v>177</v>
      </c>
      <c r="B786" t="s">
        <v>1090</v>
      </c>
      <c r="C786" t="s">
        <v>168</v>
      </c>
      <c r="D786" t="s">
        <v>170</v>
      </c>
      <c r="E786" t="s">
        <v>959</v>
      </c>
      <c r="F786" t="s">
        <v>196</v>
      </c>
      <c r="G786" t="s">
        <v>267</v>
      </c>
      <c r="H786">
        <v>11.53308</v>
      </c>
      <c r="I786">
        <v>7.3676700000000004</v>
      </c>
      <c r="J786">
        <v>696</v>
      </c>
      <c r="K786" t="s">
        <v>99</v>
      </c>
      <c r="L786" s="18">
        <v>0.7</v>
      </c>
      <c r="M786" t="s">
        <v>326</v>
      </c>
      <c r="P786" t="s">
        <v>159</v>
      </c>
      <c r="Q786">
        <v>250</v>
      </c>
      <c r="R786">
        <v>1700</v>
      </c>
      <c r="W786">
        <v>2015</v>
      </c>
      <c r="X786">
        <v>1</v>
      </c>
      <c r="Y786" s="19"/>
      <c r="Z786" s="24">
        <v>5.7</v>
      </c>
      <c r="AA786" s="25">
        <v>0.54607700807349469</v>
      </c>
      <c r="AB786" s="26">
        <v>3.2739732866967963E-2</v>
      </c>
      <c r="AC786" s="25">
        <v>4.7202600000000006</v>
      </c>
      <c r="AD786" s="27">
        <v>60.8</v>
      </c>
      <c r="AE786" s="27">
        <v>24.800000000000011</v>
      </c>
      <c r="AF786" s="27">
        <v>14.399999999999999</v>
      </c>
      <c r="AG786" s="25">
        <v>2.3017601428733889</v>
      </c>
      <c r="AH786" s="25">
        <v>1.3782167455551659</v>
      </c>
      <c r="AI786" s="25">
        <v>0.14508012383387664</v>
      </c>
      <c r="AJ786" s="28">
        <v>7.3129414063783649E-2</v>
      </c>
      <c r="AK786" s="25">
        <v>0</v>
      </c>
      <c r="AL786" s="25">
        <f t="shared" si="103"/>
        <v>3.8981864263262147</v>
      </c>
      <c r="AM786" s="29">
        <v>4.6271463796445769</v>
      </c>
      <c r="AN786" s="29">
        <v>1.6290387995133151</v>
      </c>
      <c r="AO786" s="30">
        <v>9.7986696411922694</v>
      </c>
      <c r="AP786" s="30">
        <v>142.06637686599339</v>
      </c>
      <c r="AQ786" s="31">
        <v>1.4851636913376727</v>
      </c>
      <c r="AR786" s="28">
        <v>1.28126E-2</v>
      </c>
      <c r="AS786" s="28">
        <v>5.7572400000000004</v>
      </c>
      <c r="AT786" t="s">
        <v>158</v>
      </c>
      <c r="AU786">
        <v>4</v>
      </c>
      <c r="AV786" t="s">
        <v>399</v>
      </c>
      <c r="AW786" t="s">
        <v>992</v>
      </c>
      <c r="AX786" t="s">
        <v>1091</v>
      </c>
      <c r="AY786" s="19" t="s">
        <v>392</v>
      </c>
      <c r="AZ786" s="19" t="s">
        <v>392</v>
      </c>
      <c r="BA786" t="s">
        <v>402</v>
      </c>
      <c r="BB786" s="21" t="s">
        <v>401</v>
      </c>
      <c r="BC786" s="15">
        <v>42045</v>
      </c>
      <c r="BD786" t="s">
        <v>161</v>
      </c>
      <c r="BE786">
        <v>72</v>
      </c>
      <c r="BF786">
        <v>60</v>
      </c>
      <c r="BG786">
        <v>16.66</v>
      </c>
      <c r="BH786">
        <v>5.12</v>
      </c>
      <c r="BI786">
        <v>0.9</v>
      </c>
      <c r="BJ786">
        <v>0.312</v>
      </c>
      <c r="BK786">
        <v>7.1999999999999995E-2</v>
      </c>
      <c r="BL786">
        <v>8</v>
      </c>
      <c r="BM786" s="86">
        <f t="shared" si="102"/>
        <v>81.25</v>
      </c>
      <c r="BN786">
        <v>0.41799999999999998</v>
      </c>
      <c r="BO786">
        <v>20</v>
      </c>
      <c r="BP786">
        <f t="shared" si="97"/>
        <v>5002.8758169934645</v>
      </c>
      <c r="BQ786">
        <f t="shared" si="98"/>
        <v>8885.3333333333321</v>
      </c>
      <c r="BR786">
        <f t="shared" si="100"/>
        <v>5.0028758169934644</v>
      </c>
      <c r="BS786">
        <f t="shared" si="100"/>
        <v>8.8853333333333318</v>
      </c>
      <c r="BT786">
        <f t="shared" si="101"/>
        <v>13.888209150326796</v>
      </c>
      <c r="BU786">
        <v>2.91889400921659</v>
      </c>
      <c r="BV786">
        <v>0.26654483760260572</v>
      </c>
      <c r="BW786">
        <v>2.1336553234330191</v>
      </c>
      <c r="BX786">
        <v>0.56724912065479838</v>
      </c>
      <c r="BY786">
        <v>0.27763910615884491</v>
      </c>
      <c r="BZ786">
        <v>0.1977572883481617</v>
      </c>
      <c r="CA786">
        <v>6.4901086339242635</v>
      </c>
      <c r="CB786">
        <v>98.776090535533285</v>
      </c>
      <c r="CC786">
        <v>60.777318999154673</v>
      </c>
      <c r="CD786">
        <v>16.786619893501044</v>
      </c>
      <c r="CE786">
        <v>21.889343529742199</v>
      </c>
      <c r="CF786" s="25">
        <v>0.85093457943925244</v>
      </c>
      <c r="CG786" s="25">
        <v>5.6682242990654212E-2</v>
      </c>
      <c r="CH786" s="25">
        <v>2.9818119147129223</v>
      </c>
      <c r="CI786" s="25">
        <v>0.42429640681106717</v>
      </c>
      <c r="CJ786" s="25">
        <v>0.21902462691514601</v>
      </c>
      <c r="CK786" s="25">
        <v>24.147179424246747</v>
      </c>
      <c r="CL786" s="25">
        <v>32.346491661139815</v>
      </c>
      <c r="CM786" s="25">
        <v>1.0030931241067775</v>
      </c>
      <c r="CN786" s="25">
        <v>134.87370004190331</v>
      </c>
      <c r="CO786" s="25">
        <v>25.073352000006558</v>
      </c>
      <c r="CP786" s="25">
        <v>1.0377906976744187</v>
      </c>
      <c r="CQ786" s="25">
        <v>0.19278100775193802</v>
      </c>
      <c r="CR786" s="25">
        <v>0.33792046973733991</v>
      </c>
      <c r="CS786" s="25">
        <v>7.4039666200876625E-2</v>
      </c>
      <c r="CT786" s="25">
        <v>2.7383758880360719E-2</v>
      </c>
      <c r="CU786" s="25">
        <v>4.9924117692621204</v>
      </c>
      <c r="CV786" s="25">
        <v>30.999370533282793</v>
      </c>
      <c r="CW786" s="25">
        <v>0.79427900493050929</v>
      </c>
      <c r="CX786" s="25">
        <v>22.683610988031649</v>
      </c>
      <c r="CY786" s="25">
        <v>12.562452230670873</v>
      </c>
    </row>
    <row r="787" spans="1:103">
      <c r="A787" t="s">
        <v>177</v>
      </c>
      <c r="B787" t="s">
        <v>1090</v>
      </c>
      <c r="C787" t="s">
        <v>168</v>
      </c>
      <c r="D787" t="s">
        <v>170</v>
      </c>
      <c r="E787" t="s">
        <v>959</v>
      </c>
      <c r="F787" t="s">
        <v>196</v>
      </c>
      <c r="G787" t="s">
        <v>267</v>
      </c>
      <c r="H787">
        <v>11.53308</v>
      </c>
      <c r="I787">
        <v>7.3676700000000004</v>
      </c>
      <c r="J787">
        <v>696</v>
      </c>
      <c r="K787" t="s">
        <v>99</v>
      </c>
      <c r="L787" s="18">
        <v>0.7</v>
      </c>
      <c r="M787" t="s">
        <v>326</v>
      </c>
      <c r="P787" t="s">
        <v>159</v>
      </c>
      <c r="Q787">
        <v>250</v>
      </c>
      <c r="R787">
        <v>1700</v>
      </c>
      <c r="W787">
        <v>2015</v>
      </c>
      <c r="X787">
        <v>1</v>
      </c>
      <c r="Y787" s="19"/>
      <c r="Z787" s="24">
        <v>5.7</v>
      </c>
      <c r="AA787" s="25">
        <v>0.54607700807349469</v>
      </c>
      <c r="AB787" s="26">
        <v>3.2739732866967963E-2</v>
      </c>
      <c r="AC787" s="25">
        <v>4.7202600000000006</v>
      </c>
      <c r="AD787" s="27">
        <v>60.8</v>
      </c>
      <c r="AE787" s="27">
        <v>24.800000000000011</v>
      </c>
      <c r="AF787" s="27">
        <v>14.399999999999999</v>
      </c>
      <c r="AG787" s="25">
        <v>2.3017601428733889</v>
      </c>
      <c r="AH787" s="25">
        <v>1.3782167455551659</v>
      </c>
      <c r="AI787" s="25">
        <v>0.14508012383387664</v>
      </c>
      <c r="AJ787" s="28">
        <v>7.3129414063783649E-2</v>
      </c>
      <c r="AK787" s="25">
        <v>0</v>
      </c>
      <c r="AL787" s="25">
        <f t="shared" si="103"/>
        <v>3.8981864263262147</v>
      </c>
      <c r="AM787" s="29">
        <v>4.6271463796445769</v>
      </c>
      <c r="AN787" s="29">
        <v>1.6290387995133151</v>
      </c>
      <c r="AO787" s="30">
        <v>9.7986696411922694</v>
      </c>
      <c r="AP787" s="30">
        <v>142.06637686599339</v>
      </c>
      <c r="AQ787" s="31">
        <v>1.4851636913376727</v>
      </c>
      <c r="AR787" s="28">
        <v>1.28126E-2</v>
      </c>
      <c r="AS787" s="28">
        <v>5.7572400000000004</v>
      </c>
      <c r="AT787" t="s">
        <v>159</v>
      </c>
      <c r="AU787">
        <v>5</v>
      </c>
      <c r="AV787" t="s">
        <v>399</v>
      </c>
      <c r="AW787" t="s">
        <v>992</v>
      </c>
      <c r="AX787" t="s">
        <v>1091</v>
      </c>
      <c r="AY787" s="19" t="s">
        <v>392</v>
      </c>
      <c r="AZ787" s="19" t="s">
        <v>392</v>
      </c>
      <c r="BA787" t="s">
        <v>402</v>
      </c>
      <c r="BB787" s="21" t="s">
        <v>401</v>
      </c>
      <c r="BC787" s="15">
        <v>42045</v>
      </c>
      <c r="BD787" t="s">
        <v>161</v>
      </c>
      <c r="BE787">
        <v>50</v>
      </c>
      <c r="BF787">
        <v>44</v>
      </c>
      <c r="BG787">
        <v>16.68</v>
      </c>
      <c r="BH787">
        <v>7.24</v>
      </c>
      <c r="BI787">
        <v>0.62</v>
      </c>
      <c r="BJ787">
        <v>0.32100000000000001</v>
      </c>
      <c r="BK787">
        <v>0.08</v>
      </c>
      <c r="BL787">
        <v>10</v>
      </c>
      <c r="BM787" s="86">
        <f t="shared" si="102"/>
        <v>80.049875311720697</v>
      </c>
      <c r="BN787">
        <v>0.35799999999999998</v>
      </c>
      <c r="BO787">
        <v>25</v>
      </c>
      <c r="BP787">
        <f t="shared" si="97"/>
        <v>6818.3658500806805</v>
      </c>
      <c r="BQ787">
        <f t="shared" si="98"/>
        <v>8895.9999999999982</v>
      </c>
      <c r="BR787">
        <f t="shared" si="100"/>
        <v>6.8183658500806805</v>
      </c>
      <c r="BS787">
        <f t="shared" si="100"/>
        <v>8.895999999999999</v>
      </c>
      <c r="BT787">
        <f t="shared" si="101"/>
        <v>15.714365850080679</v>
      </c>
      <c r="BU787">
        <v>2.2225961538461543</v>
      </c>
      <c r="BV787">
        <v>0.19540316588415405</v>
      </c>
      <c r="BW787">
        <v>2.6454778892944963</v>
      </c>
      <c r="BX787">
        <v>0.53058492242486643</v>
      </c>
      <c r="BY787">
        <v>0.1891444153034037</v>
      </c>
      <c r="BZ787">
        <v>0.15928105496962894</v>
      </c>
      <c r="CA787">
        <v>5.8051540751741806</v>
      </c>
      <c r="CB787">
        <v>104.25764488319503</v>
      </c>
      <c r="CC787">
        <v>40.994994515000727</v>
      </c>
      <c r="CD787">
        <v>13.125283348868113</v>
      </c>
      <c r="CE787">
        <v>4.2485048766241746</v>
      </c>
      <c r="CF787" s="25">
        <v>0.80916030534351147</v>
      </c>
      <c r="CG787" s="25">
        <v>5.9208015267175576E-2</v>
      </c>
      <c r="CH787" s="25">
        <v>2.4618661006257554</v>
      </c>
      <c r="CI787" s="25">
        <v>0.42634318156654749</v>
      </c>
      <c r="CJ787" s="25">
        <v>0.22945293964982705</v>
      </c>
      <c r="CK787" s="25">
        <v>21.634098446525197</v>
      </c>
      <c r="CL787" s="25">
        <v>28.803990982186047</v>
      </c>
      <c r="CM787" s="25">
        <v>1.9454977705509668</v>
      </c>
      <c r="CN787" s="25">
        <v>317.13978569063283</v>
      </c>
      <c r="CO787" s="25">
        <v>35.009035209363418</v>
      </c>
      <c r="CP787" s="25"/>
      <c r="CQ787" s="25"/>
      <c r="CR787" s="25"/>
      <c r="CS787" s="25"/>
      <c r="CT787" s="25"/>
      <c r="CU787" s="25"/>
      <c r="CV787" s="25"/>
      <c r="CW787" s="25"/>
      <c r="CX787" s="25"/>
      <c r="CY787" s="25"/>
    </row>
    <row r="788" spans="1:103">
      <c r="A788" t="s">
        <v>177</v>
      </c>
      <c r="B788" t="s">
        <v>1090</v>
      </c>
      <c r="C788" t="s">
        <v>168</v>
      </c>
      <c r="D788" t="s">
        <v>170</v>
      </c>
      <c r="E788" t="s">
        <v>959</v>
      </c>
      <c r="F788" t="s">
        <v>196</v>
      </c>
      <c r="G788" t="s">
        <v>267</v>
      </c>
      <c r="H788">
        <v>11.53308</v>
      </c>
      <c r="I788">
        <v>7.3676700000000004</v>
      </c>
      <c r="J788">
        <v>696</v>
      </c>
      <c r="K788" t="s">
        <v>99</v>
      </c>
      <c r="L788" s="18">
        <v>0.7</v>
      </c>
      <c r="M788" t="s">
        <v>326</v>
      </c>
      <c r="P788" t="s">
        <v>159</v>
      </c>
      <c r="Q788">
        <v>250</v>
      </c>
      <c r="R788">
        <v>1700</v>
      </c>
      <c r="W788">
        <v>2015</v>
      </c>
      <c r="X788">
        <v>1</v>
      </c>
      <c r="Y788" s="19"/>
      <c r="Z788" s="24">
        <v>5.7</v>
      </c>
      <c r="AA788" s="25">
        <v>0.54607700807349469</v>
      </c>
      <c r="AB788" s="26">
        <v>3.2739732866967963E-2</v>
      </c>
      <c r="AC788" s="25">
        <v>4.7202600000000006</v>
      </c>
      <c r="AD788" s="27">
        <v>60.8</v>
      </c>
      <c r="AE788" s="27">
        <v>24.800000000000011</v>
      </c>
      <c r="AF788" s="27">
        <v>14.399999999999999</v>
      </c>
      <c r="AG788" s="25">
        <v>2.3017601428733889</v>
      </c>
      <c r="AH788" s="25">
        <v>1.3782167455551659</v>
      </c>
      <c r="AI788" s="25">
        <v>0.14508012383387664</v>
      </c>
      <c r="AJ788" s="28">
        <v>7.3129414063783649E-2</v>
      </c>
      <c r="AK788" s="25">
        <v>0</v>
      </c>
      <c r="AL788" s="25">
        <f t="shared" si="103"/>
        <v>3.8981864263262147</v>
      </c>
      <c r="AM788" s="29">
        <v>4.6271463796445769</v>
      </c>
      <c r="AN788" s="29">
        <v>1.6290387995133151</v>
      </c>
      <c r="AO788" s="30">
        <v>9.7986696411922694</v>
      </c>
      <c r="AP788" s="30">
        <v>142.06637686599339</v>
      </c>
      <c r="AQ788" s="31">
        <v>1.4851636913376727</v>
      </c>
      <c r="AR788" s="28">
        <v>1.28126E-2</v>
      </c>
      <c r="AS788" s="28">
        <v>5.7572400000000004</v>
      </c>
      <c r="AT788" t="s">
        <v>160</v>
      </c>
      <c r="AU788">
        <v>6</v>
      </c>
      <c r="AV788" t="s">
        <v>399</v>
      </c>
      <c r="AW788" t="s">
        <v>992</v>
      </c>
      <c r="AX788" t="s">
        <v>1091</v>
      </c>
      <c r="AY788" s="19" t="s">
        <v>392</v>
      </c>
      <c r="AZ788" s="19" t="s">
        <v>392</v>
      </c>
      <c r="BA788" t="s">
        <v>402</v>
      </c>
      <c r="BB788" s="21" t="s">
        <v>401</v>
      </c>
      <c r="BC788" s="15">
        <v>42045</v>
      </c>
      <c r="BD788" t="s">
        <v>161</v>
      </c>
      <c r="BE788">
        <v>43</v>
      </c>
      <c r="BF788">
        <v>32</v>
      </c>
      <c r="BG788">
        <v>15.64</v>
      </c>
      <c r="BH788">
        <v>5.04</v>
      </c>
      <c r="BI788">
        <v>0.78</v>
      </c>
      <c r="BJ788">
        <v>0.35599999999999998</v>
      </c>
      <c r="BK788">
        <v>9.1999999999999998E-2</v>
      </c>
      <c r="BL788">
        <v>9.6999999999999993</v>
      </c>
      <c r="BM788" s="86">
        <f t="shared" si="102"/>
        <v>79.464285714285722</v>
      </c>
      <c r="BN788">
        <v>0.314</v>
      </c>
      <c r="BO788">
        <v>18</v>
      </c>
      <c r="BP788">
        <f t="shared" si="97"/>
        <v>4727.4705882352946</v>
      </c>
      <c r="BQ788">
        <f t="shared" si="98"/>
        <v>8341.3333333333339</v>
      </c>
      <c r="BR788">
        <f t="shared" si="100"/>
        <v>4.7274705882352945</v>
      </c>
      <c r="BS788">
        <f t="shared" si="100"/>
        <v>8.3413333333333348</v>
      </c>
      <c r="BT788">
        <f t="shared" si="101"/>
        <v>13.06880392156863</v>
      </c>
      <c r="BU788">
        <v>1.9682080924855492</v>
      </c>
      <c r="BV788">
        <v>0.11189206833475848</v>
      </c>
      <c r="BW788">
        <v>1.9984887329417649</v>
      </c>
      <c r="BX788">
        <v>0.39851186992112331</v>
      </c>
      <c r="BY788">
        <v>0.15160226413239725</v>
      </c>
      <c r="BZ788">
        <v>0.11858949575424005</v>
      </c>
      <c r="CA788">
        <v>4.3785934321733313</v>
      </c>
      <c r="CB788">
        <v>107.52641435449728</v>
      </c>
      <c r="CC788">
        <v>23.198849148706071</v>
      </c>
      <c r="CD788">
        <v>10.858952378563822</v>
      </c>
      <c r="CE788">
        <v>3.6498915294272165</v>
      </c>
      <c r="CF788" s="25">
        <v>0.94378698224852076</v>
      </c>
      <c r="CG788" s="25">
        <v>5.5966469428007891E-2</v>
      </c>
      <c r="CH788" s="25">
        <v>2.8496247182446615</v>
      </c>
      <c r="CI788" s="25">
        <v>0.73331273393394381</v>
      </c>
      <c r="CJ788" s="25">
        <v>0.3213355339603477</v>
      </c>
      <c r="CK788" s="25">
        <v>31.619940817906404</v>
      </c>
      <c r="CL788" s="25">
        <v>40.480858981852933</v>
      </c>
      <c r="CM788" s="25">
        <v>1.973100234027473</v>
      </c>
      <c r="CN788" s="25">
        <v>229.19459695947921</v>
      </c>
      <c r="CO788" s="25">
        <v>17.935081810338939</v>
      </c>
      <c r="CP788" s="25">
        <v>1.0919153031761308</v>
      </c>
      <c r="CQ788" s="25">
        <v>0.20620789220404234</v>
      </c>
      <c r="CR788" s="25">
        <v>0.29553376913273549</v>
      </c>
      <c r="CS788" s="25">
        <v>7.3164751386095225E-2</v>
      </c>
      <c r="CT788" s="25">
        <v>3.564403837095443E-2</v>
      </c>
      <c r="CU788" s="25">
        <v>5.7863089308826234</v>
      </c>
      <c r="CV788" s="25">
        <v>10.060369486028604</v>
      </c>
      <c r="CW788" s="25">
        <v>0.7848931378116849</v>
      </c>
      <c r="CX788" s="25">
        <v>38.835108133505628</v>
      </c>
      <c r="CY788" s="25">
        <v>18.239320756971061</v>
      </c>
    </row>
    <row r="789" spans="1:103">
      <c r="A789" t="s">
        <v>177</v>
      </c>
      <c r="B789" t="s">
        <v>1090</v>
      </c>
      <c r="C789" t="s">
        <v>168</v>
      </c>
      <c r="D789" t="s">
        <v>170</v>
      </c>
      <c r="E789" t="s">
        <v>959</v>
      </c>
      <c r="F789" t="s">
        <v>197</v>
      </c>
      <c r="G789" t="s">
        <v>268</v>
      </c>
      <c r="H789">
        <v>11.610910000000001</v>
      </c>
      <c r="I789">
        <v>7.4585100000000004</v>
      </c>
      <c r="J789">
        <v>664</v>
      </c>
      <c r="K789" t="s">
        <v>100</v>
      </c>
      <c r="L789" s="18">
        <v>1.5</v>
      </c>
      <c r="M789" t="s">
        <v>326</v>
      </c>
      <c r="N789" t="s">
        <v>346</v>
      </c>
      <c r="O789">
        <v>3000</v>
      </c>
      <c r="P789" t="s">
        <v>159</v>
      </c>
      <c r="Q789">
        <v>500</v>
      </c>
      <c r="R789">
        <v>4000</v>
      </c>
      <c r="W789">
        <v>2015</v>
      </c>
      <c r="X789">
        <v>1</v>
      </c>
      <c r="Y789" s="19" t="s">
        <v>391</v>
      </c>
      <c r="Z789" s="24">
        <v>6.3</v>
      </c>
      <c r="AA789" s="32">
        <v>0.96223204918954608</v>
      </c>
      <c r="AB789" s="26">
        <v>3.1068872288388769E-2</v>
      </c>
      <c r="AC789" s="25">
        <v>4.9250400000000001</v>
      </c>
      <c r="AD789" s="27">
        <v>44.4</v>
      </c>
      <c r="AE789" s="27">
        <v>39.200000000000003</v>
      </c>
      <c r="AF789" s="27">
        <v>16.399999999999999</v>
      </c>
      <c r="AG789" s="25">
        <v>3.0000045173259697</v>
      </c>
      <c r="AH789" s="25">
        <v>0.73749394396555112</v>
      </c>
      <c r="AI789" s="25">
        <v>0.83388644766750053</v>
      </c>
      <c r="AJ789" s="28">
        <v>7.7414811849190843E-2</v>
      </c>
      <c r="AK789" s="25">
        <v>0</v>
      </c>
      <c r="AL789" s="25">
        <f t="shared" si="52"/>
        <v>4.6487997208082126</v>
      </c>
      <c r="AM789" s="29">
        <v>9.3254568534094702</v>
      </c>
      <c r="AN789" s="29">
        <v>2.5010139245640111</v>
      </c>
      <c r="AO789" s="30">
        <v>17.565205805189251</v>
      </c>
      <c r="AP789" s="30">
        <v>152.20094650184888</v>
      </c>
      <c r="AQ789" s="31">
        <v>1.5254807241491313</v>
      </c>
      <c r="AR789" s="28">
        <v>1.90181E-2</v>
      </c>
      <c r="AS789" s="28">
        <v>6.5964900000000002</v>
      </c>
      <c r="AT789" t="s">
        <v>155</v>
      </c>
      <c r="AU789">
        <v>1</v>
      </c>
      <c r="AV789" t="s">
        <v>399</v>
      </c>
      <c r="AW789" t="s">
        <v>992</v>
      </c>
      <c r="AX789" t="s">
        <v>1091</v>
      </c>
      <c r="AY789" s="19" t="s">
        <v>391</v>
      </c>
      <c r="AZ789" s="19" t="s">
        <v>391</v>
      </c>
      <c r="BA789" t="s">
        <v>402</v>
      </c>
      <c r="BB789" s="21" t="s">
        <v>401</v>
      </c>
      <c r="BC789" s="15">
        <v>42045</v>
      </c>
      <c r="BD789" t="s">
        <v>161</v>
      </c>
      <c r="BE789">
        <v>55</v>
      </c>
      <c r="BF789">
        <v>61</v>
      </c>
      <c r="BG789">
        <v>6.98</v>
      </c>
      <c r="BH789">
        <v>6.98</v>
      </c>
      <c r="BI789">
        <v>0.66</v>
      </c>
      <c r="BJ789">
        <v>0.33200000000000002</v>
      </c>
      <c r="BK789">
        <v>4.3999999999999997E-2</v>
      </c>
      <c r="BL789">
        <v>9.8000000000000007</v>
      </c>
      <c r="BM789" s="86">
        <f t="shared" si="102"/>
        <v>88.297872340425528</v>
      </c>
      <c r="BN789">
        <v>8.7999999999999995E-2</v>
      </c>
      <c r="BO789">
        <v>23</v>
      </c>
      <c r="BP789">
        <f t="shared" si="97"/>
        <v>7266.9264358225573</v>
      </c>
      <c r="BQ789">
        <f t="shared" si="98"/>
        <v>3722.6666666666665</v>
      </c>
      <c r="BR789">
        <f t="shared" si="100"/>
        <v>7.2669264358225574</v>
      </c>
      <c r="BS789">
        <f t="shared" si="100"/>
        <v>3.7226666666666666</v>
      </c>
      <c r="BT789">
        <f t="shared" si="101"/>
        <v>10.989593102489223</v>
      </c>
      <c r="CF789" s="25">
        <v>0.62948207171314741</v>
      </c>
      <c r="CG789" s="25">
        <v>0.28565737051792833</v>
      </c>
      <c r="CH789" s="25">
        <v>3.2702036326462691</v>
      </c>
      <c r="CI789" s="25">
        <v>0.47406888615521298</v>
      </c>
      <c r="CJ789" s="25">
        <v>0.14432058215917576</v>
      </c>
      <c r="CK789" s="25">
        <v>16.775962499938384</v>
      </c>
      <c r="CL789" s="25">
        <v>22.02754545560245</v>
      </c>
      <c r="CM789" s="25">
        <v>2.9648011943971508</v>
      </c>
      <c r="CN789" s="25">
        <v>279.15382856732487</v>
      </c>
      <c r="CO789" s="25">
        <v>15.580827900450899</v>
      </c>
      <c r="CP789" s="25">
        <v>0.83302151543498593</v>
      </c>
      <c r="CQ789" s="25">
        <v>0.3556594948550047</v>
      </c>
      <c r="CR789" s="25">
        <v>0.27170693432180493</v>
      </c>
      <c r="CS789" s="25">
        <v>7.294924401824221E-2</v>
      </c>
      <c r="CT789" s="25">
        <v>3.429863062927925E-2</v>
      </c>
      <c r="CU789" s="25">
        <v>7.4736912296800266</v>
      </c>
      <c r="CV789" s="25">
        <v>1.798957976257191</v>
      </c>
      <c r="CW789" s="25">
        <v>0.78258122871651059</v>
      </c>
      <c r="CX789" s="25">
        <v>46.883216067517729</v>
      </c>
      <c r="CY789" s="25">
        <v>14.312696220023042</v>
      </c>
    </row>
    <row r="790" spans="1:103">
      <c r="A790" t="s">
        <v>177</v>
      </c>
      <c r="B790" t="s">
        <v>1090</v>
      </c>
      <c r="C790" t="s">
        <v>168</v>
      </c>
      <c r="D790" t="s">
        <v>170</v>
      </c>
      <c r="E790" t="s">
        <v>959</v>
      </c>
      <c r="F790" t="s">
        <v>197</v>
      </c>
      <c r="G790" t="s">
        <v>268</v>
      </c>
      <c r="H790">
        <v>11.610910000000001</v>
      </c>
      <c r="I790">
        <v>7.4585100000000004</v>
      </c>
      <c r="J790">
        <v>664</v>
      </c>
      <c r="K790" t="s">
        <v>100</v>
      </c>
      <c r="L790" s="18">
        <v>1.5</v>
      </c>
      <c r="M790" t="s">
        <v>326</v>
      </c>
      <c r="N790" t="s">
        <v>346</v>
      </c>
      <c r="O790">
        <v>3000</v>
      </c>
      <c r="P790" t="s">
        <v>159</v>
      </c>
      <c r="Q790">
        <v>500</v>
      </c>
      <c r="R790">
        <v>4000</v>
      </c>
      <c r="W790">
        <v>2015</v>
      </c>
      <c r="X790">
        <v>1</v>
      </c>
      <c r="Y790" s="19"/>
      <c r="Z790" s="24">
        <v>6.3</v>
      </c>
      <c r="AA790" s="32">
        <v>0.96223204918954608</v>
      </c>
      <c r="AB790" s="26">
        <v>3.1068872288388769E-2</v>
      </c>
      <c r="AC790" s="25">
        <v>4.9250400000000001</v>
      </c>
      <c r="AD790" s="27">
        <v>44.4</v>
      </c>
      <c r="AE790" s="27">
        <v>39.200000000000003</v>
      </c>
      <c r="AF790" s="27">
        <v>16.399999999999999</v>
      </c>
      <c r="AG790" s="25">
        <v>3.0000045173259697</v>
      </c>
      <c r="AH790" s="25">
        <v>0.73749394396555112</v>
      </c>
      <c r="AI790" s="25">
        <v>0.83388644766750053</v>
      </c>
      <c r="AJ790" s="28">
        <v>7.7414811849190843E-2</v>
      </c>
      <c r="AK790" s="25">
        <v>0</v>
      </c>
      <c r="AL790" s="25">
        <f t="shared" ref="AL790:AL794" si="104">SUM(AG790:AK790)</f>
        <v>4.6487997208082126</v>
      </c>
      <c r="AM790" s="29">
        <v>9.3254568534094702</v>
      </c>
      <c r="AN790" s="29">
        <v>2.5010139245640111</v>
      </c>
      <c r="AO790" s="30">
        <v>17.565205805189251</v>
      </c>
      <c r="AP790" s="30">
        <v>152.20094650184888</v>
      </c>
      <c r="AQ790" s="31">
        <v>1.5254807241491313</v>
      </c>
      <c r="AR790" s="28">
        <v>1.90181E-2</v>
      </c>
      <c r="AS790" s="28">
        <v>6.5964900000000002</v>
      </c>
      <c r="AT790" t="s">
        <v>156</v>
      </c>
      <c r="AU790">
        <v>2</v>
      </c>
      <c r="AV790" t="s">
        <v>399</v>
      </c>
      <c r="AW790" t="s">
        <v>992</v>
      </c>
      <c r="AX790" t="s">
        <v>1091</v>
      </c>
      <c r="AY790" s="19" t="s">
        <v>391</v>
      </c>
      <c r="AZ790" s="19" t="s">
        <v>391</v>
      </c>
      <c r="BA790" t="s">
        <v>402</v>
      </c>
      <c r="BB790" s="21" t="s">
        <v>401</v>
      </c>
      <c r="BC790" s="15">
        <v>42045</v>
      </c>
      <c r="BD790" t="s">
        <v>161</v>
      </c>
      <c r="BE790">
        <v>44</v>
      </c>
      <c r="BF790">
        <v>45</v>
      </c>
      <c r="BG790">
        <v>4.34</v>
      </c>
      <c r="BH790">
        <v>3.46</v>
      </c>
      <c r="BI790">
        <v>0.68</v>
      </c>
      <c r="BJ790">
        <v>0.33300000000000002</v>
      </c>
      <c r="BK790">
        <v>6.4000000000000001E-2</v>
      </c>
      <c r="BL790">
        <v>9</v>
      </c>
      <c r="BM790" s="86">
        <f t="shared" si="102"/>
        <v>83.87909319899245</v>
      </c>
      <c r="BN790">
        <v>0.14899999999999999</v>
      </c>
      <c r="BO790">
        <v>23</v>
      </c>
      <c r="BP790">
        <f t="shared" si="97"/>
        <v>3452.3099718476815</v>
      </c>
      <c r="BQ790">
        <f t="shared" si="98"/>
        <v>2314.6666666666665</v>
      </c>
      <c r="BR790">
        <f t="shared" si="100"/>
        <v>3.4523099718476815</v>
      </c>
      <c r="BS790">
        <f t="shared" si="100"/>
        <v>2.3146666666666667</v>
      </c>
      <c r="BT790">
        <f t="shared" si="101"/>
        <v>5.7669766385143486</v>
      </c>
      <c r="BU790">
        <v>1.5783858998144711</v>
      </c>
      <c r="BV790">
        <v>0.24921448040811608</v>
      </c>
      <c r="BW790">
        <v>2.1617341202241236</v>
      </c>
      <c r="BX790">
        <v>0.50808135062083593</v>
      </c>
      <c r="BY790">
        <v>0.18812056061608692</v>
      </c>
      <c r="BZ790">
        <v>0.12101592176233397</v>
      </c>
      <c r="CA790">
        <v>4.2902617628382353</v>
      </c>
      <c r="CB790">
        <v>90.656201910506354</v>
      </c>
      <c r="CC790">
        <v>23.936569957431626</v>
      </c>
      <c r="CD790">
        <v>12.139062668044422</v>
      </c>
      <c r="CE790">
        <v>4.731673202357884</v>
      </c>
      <c r="CF790" s="25">
        <v>0.61812921890067507</v>
      </c>
      <c r="CG790" s="25">
        <v>0.39223722275795564</v>
      </c>
      <c r="CH790" s="25">
        <v>3.0165683430534327</v>
      </c>
      <c r="CI790" s="25">
        <v>0.49915303326159188</v>
      </c>
      <c r="CJ790" s="25">
        <v>0.19168725140171872</v>
      </c>
      <c r="CK790" s="25">
        <v>23.548408763822433</v>
      </c>
      <c r="CL790" s="25">
        <v>32.723527018044798</v>
      </c>
      <c r="CM790" s="25">
        <v>1.0147853217651372</v>
      </c>
      <c r="CN790" s="25">
        <v>136.44580727891432</v>
      </c>
      <c r="CO790" s="25">
        <v>19.073554862376287</v>
      </c>
      <c r="CP790" s="25"/>
      <c r="CQ790" s="25"/>
      <c r="CR790" s="25"/>
      <c r="CS790" s="25"/>
      <c r="CT790" s="25"/>
      <c r="CU790" s="25"/>
      <c r="CV790" s="25"/>
      <c r="CW790" s="25"/>
      <c r="CX790" s="25"/>
      <c r="CY790" s="25"/>
    </row>
    <row r="791" spans="1:103">
      <c r="A791" t="s">
        <v>177</v>
      </c>
      <c r="B791" t="s">
        <v>1090</v>
      </c>
      <c r="C791" t="s">
        <v>168</v>
      </c>
      <c r="D791" t="s">
        <v>170</v>
      </c>
      <c r="E791" t="s">
        <v>959</v>
      </c>
      <c r="F791" t="s">
        <v>197</v>
      </c>
      <c r="G791" t="s">
        <v>268</v>
      </c>
      <c r="H791">
        <v>11.610910000000001</v>
      </c>
      <c r="I791">
        <v>7.4585100000000004</v>
      </c>
      <c r="J791">
        <v>664</v>
      </c>
      <c r="K791" t="s">
        <v>100</v>
      </c>
      <c r="L791" s="18">
        <v>1.5</v>
      </c>
      <c r="M791" t="s">
        <v>326</v>
      </c>
      <c r="N791" t="s">
        <v>346</v>
      </c>
      <c r="O791">
        <v>3000</v>
      </c>
      <c r="P791" t="s">
        <v>159</v>
      </c>
      <c r="Q791">
        <v>500</v>
      </c>
      <c r="R791">
        <v>4000</v>
      </c>
      <c r="W791">
        <v>2015</v>
      </c>
      <c r="X791">
        <v>1</v>
      </c>
      <c r="Y791" s="19"/>
      <c r="Z791" s="24">
        <v>6.3</v>
      </c>
      <c r="AA791" s="32">
        <v>0.96223204918954608</v>
      </c>
      <c r="AB791" s="26">
        <v>3.1068872288388769E-2</v>
      </c>
      <c r="AC791" s="25">
        <v>4.9250400000000001</v>
      </c>
      <c r="AD791" s="27">
        <v>44.4</v>
      </c>
      <c r="AE791" s="27">
        <v>39.200000000000003</v>
      </c>
      <c r="AF791" s="27">
        <v>16.399999999999999</v>
      </c>
      <c r="AG791" s="25">
        <v>3.0000045173259697</v>
      </c>
      <c r="AH791" s="25">
        <v>0.73749394396555112</v>
      </c>
      <c r="AI791" s="25">
        <v>0.83388644766750053</v>
      </c>
      <c r="AJ791" s="28">
        <v>7.7414811849190843E-2</v>
      </c>
      <c r="AK791" s="25">
        <v>0</v>
      </c>
      <c r="AL791" s="25">
        <f t="shared" si="104"/>
        <v>4.6487997208082126</v>
      </c>
      <c r="AM791" s="29">
        <v>9.3254568534094702</v>
      </c>
      <c r="AN791" s="29">
        <v>2.5010139245640111</v>
      </c>
      <c r="AO791" s="30">
        <v>17.565205805189251</v>
      </c>
      <c r="AP791" s="30">
        <v>152.20094650184888</v>
      </c>
      <c r="AQ791" s="31">
        <v>1.5254807241491313</v>
      </c>
      <c r="AR791" s="28">
        <v>1.90181E-2</v>
      </c>
      <c r="AS791" s="28">
        <v>6.5964900000000002</v>
      </c>
      <c r="AT791" t="s">
        <v>157</v>
      </c>
      <c r="AU791">
        <v>3</v>
      </c>
      <c r="AV791" t="s">
        <v>399</v>
      </c>
      <c r="AW791" t="s">
        <v>992</v>
      </c>
      <c r="AX791" t="s">
        <v>1091</v>
      </c>
      <c r="AY791" s="19" t="s">
        <v>391</v>
      </c>
      <c r="AZ791" s="19" t="s">
        <v>391</v>
      </c>
      <c r="BA791" t="s">
        <v>402</v>
      </c>
      <c r="BB791" s="21" t="s">
        <v>401</v>
      </c>
      <c r="BC791" s="15">
        <v>42045</v>
      </c>
      <c r="BD791" t="s">
        <v>161</v>
      </c>
      <c r="BE791">
        <v>65</v>
      </c>
      <c r="BF791">
        <v>48</v>
      </c>
      <c r="BG791">
        <v>9.58</v>
      </c>
      <c r="BH791">
        <v>6.34</v>
      </c>
      <c r="BI791">
        <v>0.76</v>
      </c>
      <c r="BJ791">
        <v>0.432</v>
      </c>
      <c r="BK791">
        <v>5.6000000000000001E-2</v>
      </c>
      <c r="BL791">
        <v>8</v>
      </c>
      <c r="BM791" s="86">
        <f t="shared" si="102"/>
        <v>88.52459016393442</v>
      </c>
      <c r="BN791">
        <v>0.20100000000000001</v>
      </c>
      <c r="BO791">
        <v>21</v>
      </c>
      <c r="BP791">
        <f t="shared" si="97"/>
        <v>6749.6239151398258</v>
      </c>
      <c r="BQ791">
        <f t="shared" si="98"/>
        <v>5109.333333333333</v>
      </c>
      <c r="BR791">
        <f t="shared" si="100"/>
        <v>6.7496239151398258</v>
      </c>
      <c r="BS791">
        <f t="shared" si="100"/>
        <v>5.1093333333333328</v>
      </c>
      <c r="BT791">
        <f t="shared" si="101"/>
        <v>11.858957248473159</v>
      </c>
      <c r="BU791">
        <v>2.4334582942830365</v>
      </c>
      <c r="BV791">
        <v>0.1645430191914567</v>
      </c>
      <c r="BW791">
        <v>2.0870536335423089</v>
      </c>
      <c r="BX791">
        <v>0.48115874959316657</v>
      </c>
      <c r="BY791">
        <v>0.16718908252936715</v>
      </c>
      <c r="BZ791">
        <v>0.10939288507362492</v>
      </c>
      <c r="CA791">
        <v>3.8753356252476738</v>
      </c>
      <c r="CB791">
        <v>208.27784275908823</v>
      </c>
      <c r="CC791">
        <v>40.273209278330157</v>
      </c>
      <c r="CD791">
        <v>10.06162627882429</v>
      </c>
      <c r="CE791">
        <v>3.4305636597958871</v>
      </c>
      <c r="CF791" s="25">
        <v>1.068271119842829</v>
      </c>
      <c r="CG791" s="25">
        <v>8.8899803536345787E-2</v>
      </c>
      <c r="CH791" s="25">
        <v>2.530337083209151</v>
      </c>
      <c r="CI791" s="25">
        <v>0.52404808704171957</v>
      </c>
      <c r="CJ791" s="25">
        <v>0.12255156411277773</v>
      </c>
      <c r="CK791" s="25">
        <v>24.777623024978311</v>
      </c>
      <c r="CL791" s="25">
        <v>29.414124781316097</v>
      </c>
      <c r="CM791" s="25">
        <v>1.0292822549332106</v>
      </c>
      <c r="CN791" s="25">
        <v>184.49738380149168</v>
      </c>
      <c r="CO791" s="25">
        <v>10.259082728850352</v>
      </c>
      <c r="CP791" s="25"/>
      <c r="CQ791" s="25"/>
      <c r="CR791" s="25"/>
      <c r="CS791" s="25"/>
      <c r="CT791" s="25"/>
      <c r="CU791" s="25"/>
      <c r="CV791" s="25"/>
      <c r="CW791" s="25"/>
      <c r="CX791" s="25"/>
      <c r="CY791" s="25"/>
    </row>
    <row r="792" spans="1:103">
      <c r="A792" t="s">
        <v>177</v>
      </c>
      <c r="B792" t="s">
        <v>1090</v>
      </c>
      <c r="C792" t="s">
        <v>168</v>
      </c>
      <c r="D792" t="s">
        <v>170</v>
      </c>
      <c r="E792" t="s">
        <v>959</v>
      </c>
      <c r="F792" t="s">
        <v>197</v>
      </c>
      <c r="G792" t="s">
        <v>268</v>
      </c>
      <c r="H792">
        <v>11.610910000000001</v>
      </c>
      <c r="I792">
        <v>7.4585100000000004</v>
      </c>
      <c r="J792">
        <v>664</v>
      </c>
      <c r="K792" t="s">
        <v>100</v>
      </c>
      <c r="L792" s="18">
        <v>1.5</v>
      </c>
      <c r="M792" t="s">
        <v>326</v>
      </c>
      <c r="N792" t="s">
        <v>346</v>
      </c>
      <c r="O792">
        <v>3000</v>
      </c>
      <c r="P792" t="s">
        <v>159</v>
      </c>
      <c r="Q792">
        <v>500</v>
      </c>
      <c r="R792">
        <v>4000</v>
      </c>
      <c r="W792">
        <v>2015</v>
      </c>
      <c r="X792">
        <v>1</v>
      </c>
      <c r="Y792" s="19"/>
      <c r="Z792" s="24">
        <v>6.3</v>
      </c>
      <c r="AA792" s="32">
        <v>0.96223204918954608</v>
      </c>
      <c r="AB792" s="26">
        <v>3.1068872288388769E-2</v>
      </c>
      <c r="AC792" s="25">
        <v>4.9250400000000001</v>
      </c>
      <c r="AD792" s="27">
        <v>44.4</v>
      </c>
      <c r="AE792" s="27">
        <v>39.200000000000003</v>
      </c>
      <c r="AF792" s="27">
        <v>16.399999999999999</v>
      </c>
      <c r="AG792" s="25">
        <v>3.0000045173259697</v>
      </c>
      <c r="AH792" s="25">
        <v>0.73749394396555112</v>
      </c>
      <c r="AI792" s="25">
        <v>0.83388644766750053</v>
      </c>
      <c r="AJ792" s="28">
        <v>7.7414811849190843E-2</v>
      </c>
      <c r="AK792" s="25">
        <v>0</v>
      </c>
      <c r="AL792" s="25">
        <f t="shared" si="104"/>
        <v>4.6487997208082126</v>
      </c>
      <c r="AM792" s="29">
        <v>9.3254568534094702</v>
      </c>
      <c r="AN792" s="29">
        <v>2.5010139245640111</v>
      </c>
      <c r="AO792" s="30">
        <v>17.565205805189251</v>
      </c>
      <c r="AP792" s="30">
        <v>152.20094650184888</v>
      </c>
      <c r="AQ792" s="31">
        <v>1.5254807241491313</v>
      </c>
      <c r="AR792" s="28">
        <v>1.90181E-2</v>
      </c>
      <c r="AS792" s="28">
        <v>6.5964900000000002</v>
      </c>
      <c r="AT792" t="s">
        <v>158</v>
      </c>
      <c r="AU792">
        <v>4</v>
      </c>
      <c r="AV792" t="s">
        <v>399</v>
      </c>
      <c r="AW792" t="s">
        <v>992</v>
      </c>
      <c r="AX792" t="s">
        <v>1091</v>
      </c>
      <c r="AY792" s="19" t="s">
        <v>391</v>
      </c>
      <c r="AZ792" s="19" t="s">
        <v>391</v>
      </c>
      <c r="BA792" t="s">
        <v>402</v>
      </c>
      <c r="BB792" s="21" t="s">
        <v>401</v>
      </c>
      <c r="BC792" s="15">
        <v>42045</v>
      </c>
      <c r="BD792" t="s">
        <v>161</v>
      </c>
      <c r="BE792">
        <v>55</v>
      </c>
      <c r="BF792">
        <v>61</v>
      </c>
      <c r="BG792">
        <v>9.8000000000000007</v>
      </c>
      <c r="BH792">
        <v>7.8</v>
      </c>
      <c r="BI792">
        <v>1.1000000000000001</v>
      </c>
      <c r="BJ792">
        <v>0.54200000000000004</v>
      </c>
      <c r="BK792">
        <v>8.7999999999999995E-2</v>
      </c>
      <c r="BL792">
        <v>8.8000000000000007</v>
      </c>
      <c r="BM792" s="86">
        <f t="shared" si="102"/>
        <v>86.031746031746039</v>
      </c>
      <c r="BN792">
        <v>0.186</v>
      </c>
      <c r="BO792">
        <v>27</v>
      </c>
      <c r="BP792">
        <f t="shared" si="97"/>
        <v>7999.9402427637733</v>
      </c>
      <c r="BQ792">
        <f t="shared" si="98"/>
        <v>5226.6666666666661</v>
      </c>
      <c r="BR792">
        <f t="shared" si="100"/>
        <v>7.9999402427637731</v>
      </c>
      <c r="BS792">
        <f t="shared" si="100"/>
        <v>5.2266666666666657</v>
      </c>
      <c r="BT792">
        <f t="shared" si="101"/>
        <v>13.226606909430439</v>
      </c>
      <c r="BU792">
        <v>2.0512218045112784</v>
      </c>
      <c r="BV792">
        <v>0.28668018690503105</v>
      </c>
      <c r="BW792">
        <v>2.5886665584738116</v>
      </c>
      <c r="BX792">
        <v>0.58501203896542187</v>
      </c>
      <c r="BY792">
        <v>0.20873993690987924</v>
      </c>
      <c r="BZ792">
        <v>0.14701330940921792</v>
      </c>
      <c r="CA792">
        <v>5.723132736963005</v>
      </c>
      <c r="CB792">
        <v>99.52540989287634</v>
      </c>
      <c r="CC792">
        <v>35.418523396606425</v>
      </c>
      <c r="CD792">
        <v>17.525624557603386</v>
      </c>
      <c r="CE792">
        <v>6.1398533993366788</v>
      </c>
      <c r="CF792" s="25">
        <v>0.60898661567877632</v>
      </c>
      <c r="CG792" s="25">
        <v>9.4550669216061201E-2</v>
      </c>
      <c r="CH792" s="25">
        <v>1.7766578633718237</v>
      </c>
      <c r="CI792" s="25">
        <v>0.49602128160502779</v>
      </c>
      <c r="CJ792" s="25">
        <v>0.16232925180098787</v>
      </c>
      <c r="CK792" s="25">
        <v>17.215139554728776</v>
      </c>
      <c r="CL792" s="25">
        <v>28.817892522235368</v>
      </c>
      <c r="CM792" s="25">
        <v>1.9464367173514261</v>
      </c>
      <c r="CN792" s="25">
        <v>226.09737267624303</v>
      </c>
      <c r="CO792" s="25">
        <v>12.612528613442803</v>
      </c>
      <c r="CP792" s="25">
        <v>0.93714555765595442</v>
      </c>
      <c r="CQ792" s="25">
        <v>0.32944234404536865</v>
      </c>
      <c r="CR792" s="25">
        <v>0.26011078257341752</v>
      </c>
      <c r="CS792" s="25">
        <v>7.4002793857151083E-2</v>
      </c>
      <c r="CT792" s="25">
        <v>3.3541653524383923E-2</v>
      </c>
      <c r="CU792" s="25">
        <v>9.3156295047336641</v>
      </c>
      <c r="CV792" s="25">
        <v>22.672314369013701</v>
      </c>
      <c r="CW792" s="25">
        <v>0.79388344765713748</v>
      </c>
      <c r="CX792" s="25">
        <v>47.560314307536657</v>
      </c>
      <c r="CY792" s="25">
        <v>12.556196029360777</v>
      </c>
    </row>
    <row r="793" spans="1:103">
      <c r="A793" t="s">
        <v>177</v>
      </c>
      <c r="B793" t="s">
        <v>1090</v>
      </c>
      <c r="C793" t="s">
        <v>168</v>
      </c>
      <c r="D793" t="s">
        <v>170</v>
      </c>
      <c r="E793" t="s">
        <v>959</v>
      </c>
      <c r="F793" t="s">
        <v>197</v>
      </c>
      <c r="G793" t="s">
        <v>268</v>
      </c>
      <c r="H793">
        <v>11.610910000000001</v>
      </c>
      <c r="I793">
        <v>7.4585100000000004</v>
      </c>
      <c r="J793">
        <v>664</v>
      </c>
      <c r="K793" t="s">
        <v>100</v>
      </c>
      <c r="L793" s="18">
        <v>1.5</v>
      </c>
      <c r="M793" t="s">
        <v>326</v>
      </c>
      <c r="N793" t="s">
        <v>346</v>
      </c>
      <c r="O793">
        <v>3000</v>
      </c>
      <c r="P793" t="s">
        <v>159</v>
      </c>
      <c r="Q793">
        <v>500</v>
      </c>
      <c r="R793">
        <v>4000</v>
      </c>
      <c r="W793">
        <v>2015</v>
      </c>
      <c r="X793">
        <v>1</v>
      </c>
      <c r="Y793" s="19"/>
      <c r="Z793" s="24">
        <v>6.3</v>
      </c>
      <c r="AA793" s="32">
        <v>0.96223204918954608</v>
      </c>
      <c r="AB793" s="26">
        <v>3.1068872288388769E-2</v>
      </c>
      <c r="AC793" s="25">
        <v>4.9250400000000001</v>
      </c>
      <c r="AD793" s="27">
        <v>44.4</v>
      </c>
      <c r="AE793" s="27">
        <v>39.200000000000003</v>
      </c>
      <c r="AF793" s="27">
        <v>16.399999999999999</v>
      </c>
      <c r="AG793" s="25">
        <v>3.0000045173259697</v>
      </c>
      <c r="AH793" s="25">
        <v>0.73749394396555112</v>
      </c>
      <c r="AI793" s="25">
        <v>0.83388644766750053</v>
      </c>
      <c r="AJ793" s="28">
        <v>7.7414811849190843E-2</v>
      </c>
      <c r="AK793" s="25">
        <v>0</v>
      </c>
      <c r="AL793" s="25">
        <f t="shared" si="104"/>
        <v>4.6487997208082126</v>
      </c>
      <c r="AM793" s="29">
        <v>9.3254568534094702</v>
      </c>
      <c r="AN793" s="29">
        <v>2.5010139245640111</v>
      </c>
      <c r="AO793" s="30">
        <v>17.565205805189251</v>
      </c>
      <c r="AP793" s="30">
        <v>152.20094650184888</v>
      </c>
      <c r="AQ793" s="31">
        <v>1.5254807241491313</v>
      </c>
      <c r="AR793" s="28">
        <v>1.90181E-2</v>
      </c>
      <c r="AS793" s="28">
        <v>6.5964900000000002</v>
      </c>
      <c r="AT793" t="s">
        <v>159</v>
      </c>
      <c r="AU793">
        <v>5</v>
      </c>
      <c r="AV793" t="s">
        <v>399</v>
      </c>
      <c r="AW793" t="s">
        <v>992</v>
      </c>
      <c r="AX793" t="s">
        <v>1091</v>
      </c>
      <c r="AY793" s="19" t="s">
        <v>391</v>
      </c>
      <c r="AZ793" s="19" t="s">
        <v>391</v>
      </c>
      <c r="BA793" t="s">
        <v>402</v>
      </c>
      <c r="BB793" s="21" t="s">
        <v>401</v>
      </c>
      <c r="BC793" s="15">
        <v>42045</v>
      </c>
      <c r="BD793" t="s">
        <v>161</v>
      </c>
      <c r="BE793">
        <v>47</v>
      </c>
      <c r="BF793">
        <v>54</v>
      </c>
      <c r="BG793">
        <v>9.02</v>
      </c>
      <c r="BH793">
        <v>8.82</v>
      </c>
      <c r="BI793">
        <v>0.84</v>
      </c>
      <c r="BJ793">
        <v>0.44</v>
      </c>
      <c r="BK793">
        <v>8.7999999999999995E-2</v>
      </c>
      <c r="BL793">
        <v>9</v>
      </c>
      <c r="BM793" s="86">
        <f t="shared" si="102"/>
        <v>83.333333333333329</v>
      </c>
      <c r="BN793">
        <v>0.13</v>
      </c>
      <c r="BO793">
        <v>23</v>
      </c>
      <c r="BP793">
        <f t="shared" si="97"/>
        <v>8743.1372549019597</v>
      </c>
      <c r="BQ793">
        <f t="shared" si="98"/>
        <v>4810.6666666666661</v>
      </c>
      <c r="BR793">
        <f t="shared" si="100"/>
        <v>8.7431372549019599</v>
      </c>
      <c r="BS793">
        <f t="shared" si="100"/>
        <v>4.8106666666666662</v>
      </c>
      <c r="BT793">
        <f t="shared" si="101"/>
        <v>13.553803921568626</v>
      </c>
      <c r="BU793">
        <v>2.2840352595494617</v>
      </c>
      <c r="BV793">
        <v>0.27058427643162153</v>
      </c>
      <c r="BW793">
        <v>2.2949012000185713</v>
      </c>
      <c r="BX793">
        <v>0.74440956060923447</v>
      </c>
      <c r="BY793">
        <v>0.19585167403314216</v>
      </c>
      <c r="BZ793">
        <v>0.17034223941776158</v>
      </c>
      <c r="CA793">
        <v>6.6935886345879263</v>
      </c>
      <c r="CB793">
        <v>109.2531386231225</v>
      </c>
      <c r="CC793">
        <v>37.197099732428867</v>
      </c>
      <c r="CD793">
        <v>12.80726456287052</v>
      </c>
      <c r="CE793">
        <v>5.5429325325753585</v>
      </c>
      <c r="CF793" s="25">
        <v>0.57314814814814818</v>
      </c>
      <c r="CG793" s="25">
        <v>0.12074074074074076</v>
      </c>
      <c r="CH793" s="25">
        <v>2.7644074483992389</v>
      </c>
      <c r="CI793" s="25">
        <v>0.73086977574520362</v>
      </c>
      <c r="CJ793" s="25">
        <v>0.23285485439470618</v>
      </c>
      <c r="CK793" s="25">
        <v>55.380652051637817</v>
      </c>
      <c r="CL793" s="25">
        <v>45.197871346115932</v>
      </c>
      <c r="CM793" s="25">
        <v>1.0441993890626775</v>
      </c>
      <c r="CN793" s="25">
        <v>187.17125892904954</v>
      </c>
      <c r="CO793" s="25">
        <v>23.522103350667223</v>
      </c>
      <c r="CP793" s="25">
        <v>0.98512476007677552</v>
      </c>
      <c r="CQ793" s="25">
        <v>0.31617082533589258</v>
      </c>
      <c r="CR793" s="25">
        <v>0.27521980368648258</v>
      </c>
      <c r="CS793" s="25">
        <v>7.3892396849905215E-2</v>
      </c>
      <c r="CT793" s="25">
        <v>3.1008693546130388E-2</v>
      </c>
      <c r="CU793" s="25">
        <v>5.8438555139843897</v>
      </c>
      <c r="CV793" s="25">
        <v>18.483034314343428</v>
      </c>
      <c r="CW793" s="25">
        <v>1.7703226052389223</v>
      </c>
      <c r="CX793" s="25">
        <v>39.221334967255061</v>
      </c>
      <c r="CY793" s="25">
        <v>11.557627289500861</v>
      </c>
    </row>
    <row r="794" spans="1:103">
      <c r="A794" t="s">
        <v>177</v>
      </c>
      <c r="B794" t="s">
        <v>1090</v>
      </c>
      <c r="C794" t="s">
        <v>168</v>
      </c>
      <c r="D794" t="s">
        <v>170</v>
      </c>
      <c r="E794" t="s">
        <v>959</v>
      </c>
      <c r="F794" t="s">
        <v>197</v>
      </c>
      <c r="G794" t="s">
        <v>268</v>
      </c>
      <c r="H794">
        <v>11.610910000000001</v>
      </c>
      <c r="I794">
        <v>7.4585100000000004</v>
      </c>
      <c r="J794">
        <v>664</v>
      </c>
      <c r="K794" t="s">
        <v>100</v>
      </c>
      <c r="L794" s="18">
        <v>1.5</v>
      </c>
      <c r="M794" t="s">
        <v>326</v>
      </c>
      <c r="N794" t="s">
        <v>346</v>
      </c>
      <c r="O794">
        <v>3000</v>
      </c>
      <c r="P794" t="s">
        <v>159</v>
      </c>
      <c r="Q794">
        <v>500</v>
      </c>
      <c r="R794">
        <v>4000</v>
      </c>
      <c r="W794">
        <v>2015</v>
      </c>
      <c r="X794">
        <v>1</v>
      </c>
      <c r="Y794" s="19"/>
      <c r="Z794" s="24">
        <v>6.3</v>
      </c>
      <c r="AA794" s="32">
        <v>0.96223204918954608</v>
      </c>
      <c r="AB794" s="26">
        <v>3.1068872288388769E-2</v>
      </c>
      <c r="AC794" s="25">
        <v>4.9250400000000001</v>
      </c>
      <c r="AD794" s="27">
        <v>44.4</v>
      </c>
      <c r="AE794" s="27">
        <v>39.200000000000003</v>
      </c>
      <c r="AF794" s="27">
        <v>16.399999999999999</v>
      </c>
      <c r="AG794" s="25">
        <v>3.0000045173259697</v>
      </c>
      <c r="AH794" s="25">
        <v>0.73749394396555112</v>
      </c>
      <c r="AI794" s="25">
        <v>0.83388644766750053</v>
      </c>
      <c r="AJ794" s="28">
        <v>7.7414811849190843E-2</v>
      </c>
      <c r="AK794" s="25">
        <v>0</v>
      </c>
      <c r="AL794" s="25">
        <f t="shared" si="104"/>
        <v>4.6487997208082126</v>
      </c>
      <c r="AM794" s="29">
        <v>9.3254568534094702</v>
      </c>
      <c r="AN794" s="29">
        <v>2.5010139245640111</v>
      </c>
      <c r="AO794" s="30">
        <v>17.565205805189251</v>
      </c>
      <c r="AP794" s="30">
        <v>152.20094650184888</v>
      </c>
      <c r="AQ794" s="31">
        <v>1.5254807241491313</v>
      </c>
      <c r="AR794" s="28">
        <v>1.90181E-2</v>
      </c>
      <c r="AS794" s="28">
        <v>6.5964900000000002</v>
      </c>
      <c r="AT794" t="s">
        <v>160</v>
      </c>
      <c r="AU794">
        <v>6</v>
      </c>
      <c r="AV794" t="s">
        <v>399</v>
      </c>
      <c r="AW794" t="s">
        <v>992</v>
      </c>
      <c r="AX794" t="s">
        <v>1091</v>
      </c>
      <c r="AY794" s="19" t="s">
        <v>391</v>
      </c>
      <c r="AZ794" s="19" t="s">
        <v>391</v>
      </c>
      <c r="BA794" t="s">
        <v>402</v>
      </c>
      <c r="BB794" s="21" t="s">
        <v>401</v>
      </c>
      <c r="BC794" s="15">
        <v>42045</v>
      </c>
      <c r="BD794" t="s">
        <v>161</v>
      </c>
      <c r="BE794">
        <v>60</v>
      </c>
      <c r="BF794">
        <v>66</v>
      </c>
      <c r="BG794">
        <v>9.85</v>
      </c>
      <c r="BH794">
        <v>8.06</v>
      </c>
      <c r="BI794">
        <v>1.06</v>
      </c>
      <c r="BJ794">
        <v>0.51100000000000001</v>
      </c>
      <c r="BK794">
        <v>9.8000000000000004E-2</v>
      </c>
      <c r="BL794">
        <v>10.1</v>
      </c>
      <c r="BM794" s="86">
        <f t="shared" si="102"/>
        <v>83.908045977011497</v>
      </c>
      <c r="BN794">
        <v>0.13500000000000001</v>
      </c>
      <c r="BO794">
        <v>23</v>
      </c>
      <c r="BP794">
        <f t="shared" si="97"/>
        <v>7947.6165577342053</v>
      </c>
      <c r="BQ794">
        <f t="shared" si="98"/>
        <v>5253.333333333333</v>
      </c>
      <c r="BR794">
        <f t="shared" si="100"/>
        <v>7.9476165577342055</v>
      </c>
      <c r="BS794">
        <f t="shared" si="100"/>
        <v>5.253333333333333</v>
      </c>
      <c r="BT794">
        <f t="shared" si="101"/>
        <v>13.200949891067538</v>
      </c>
      <c r="BU794">
        <v>2.7042766151046407</v>
      </c>
      <c r="BV794">
        <v>0.16786776249696586</v>
      </c>
      <c r="BW794">
        <v>2.2546718444084854</v>
      </c>
      <c r="BX794">
        <v>0.45184068085185647</v>
      </c>
      <c r="BY794">
        <v>0.24033341801271951</v>
      </c>
      <c r="BZ794">
        <v>0.15106460853390197</v>
      </c>
      <c r="CA794">
        <v>7.0819273357472046</v>
      </c>
      <c r="CB794">
        <v>101.00970459268829</v>
      </c>
      <c r="CC794">
        <v>50.023180936249425</v>
      </c>
      <c r="CD794">
        <v>15.320051943228009</v>
      </c>
      <c r="CE794">
        <v>3.8602903999352161</v>
      </c>
      <c r="CF794" s="25">
        <v>0.60176991150442483</v>
      </c>
      <c r="CG794" s="25">
        <v>9.827925270403147E-2</v>
      </c>
      <c r="CH794" s="25">
        <v>1.4097201414564742</v>
      </c>
      <c r="CI794" s="25">
        <v>0.28913513936793089</v>
      </c>
      <c r="CJ794" s="25">
        <v>0.15338488796190411</v>
      </c>
      <c r="CK794" s="25">
        <v>21.707398876886128</v>
      </c>
      <c r="CL794" s="25">
        <v>25.195516203058297</v>
      </c>
      <c r="CM794" s="25">
        <v>1.0113470365510251</v>
      </c>
      <c r="CN794" s="25">
        <v>90.856941140341078</v>
      </c>
      <c r="CO794" s="25">
        <v>8.790556834758311</v>
      </c>
      <c r="CP794" s="25">
        <v>1.3666044776119404</v>
      </c>
      <c r="CQ794" s="25">
        <v>0.35107276119402986</v>
      </c>
      <c r="CR794" s="25">
        <v>0.23964210884444731</v>
      </c>
      <c r="CS794" s="25">
        <v>7.367258803428825E-2</v>
      </c>
      <c r="CT794" s="25">
        <v>2.9687652692341318E-2</v>
      </c>
      <c r="CU794" s="25">
        <v>17.10335614613658</v>
      </c>
      <c r="CV794" s="25">
        <v>18.428052556343399</v>
      </c>
      <c r="CW794" s="25">
        <v>1.7650564001663227</v>
      </c>
      <c r="CX794" s="25">
        <v>47.348096742455937</v>
      </c>
      <c r="CY794" s="25">
        <v>11.523246643126541</v>
      </c>
    </row>
    <row r="795" spans="1:103">
      <c r="A795" t="s">
        <v>177</v>
      </c>
      <c r="B795" t="s">
        <v>1090</v>
      </c>
      <c r="C795" t="s">
        <v>168</v>
      </c>
      <c r="D795" t="s">
        <v>170</v>
      </c>
      <c r="E795" t="s">
        <v>959</v>
      </c>
      <c r="F795" t="s">
        <v>197</v>
      </c>
      <c r="G795" t="s">
        <v>269</v>
      </c>
      <c r="H795">
        <v>11.61581</v>
      </c>
      <c r="I795">
        <v>7.4624100000000002</v>
      </c>
      <c r="J795">
        <v>670</v>
      </c>
      <c r="K795" t="s">
        <v>448</v>
      </c>
      <c r="L795" s="18">
        <v>0.9</v>
      </c>
      <c r="M795" t="s">
        <v>326</v>
      </c>
      <c r="N795" t="s">
        <v>345</v>
      </c>
      <c r="O795">
        <v>700</v>
      </c>
      <c r="P795" t="s">
        <v>159</v>
      </c>
      <c r="Q795">
        <v>150</v>
      </c>
      <c r="R795">
        <v>2500</v>
      </c>
      <c r="W795">
        <v>2015</v>
      </c>
      <c r="X795">
        <v>1</v>
      </c>
      <c r="Y795" s="19" t="s">
        <v>391</v>
      </c>
      <c r="Z795" s="24">
        <v>5.0999999999999996</v>
      </c>
      <c r="AA795" s="32">
        <v>0.96733457031512438</v>
      </c>
      <c r="AB795" s="26">
        <v>3.7532383948350352E-2</v>
      </c>
      <c r="AC795" s="25">
        <v>1.85334</v>
      </c>
      <c r="AD795" s="27">
        <v>24.799999999999997</v>
      </c>
      <c r="AE795" s="27">
        <v>58.800000000000004</v>
      </c>
      <c r="AF795" s="27">
        <v>16.399999999999999</v>
      </c>
      <c r="AG795" s="25">
        <v>1.8141863471453652</v>
      </c>
      <c r="AH795" s="25">
        <v>0.51164583036299982</v>
      </c>
      <c r="AI795" s="25">
        <v>0.10798830565255524</v>
      </c>
      <c r="AJ795" s="28">
        <v>6.8887241473511204E-2</v>
      </c>
      <c r="AK795" s="25">
        <v>0.08</v>
      </c>
      <c r="AL795" s="25">
        <f t="shared" si="52"/>
        <v>2.5827077246344312</v>
      </c>
      <c r="AM795" s="29">
        <v>9.3254568534094702</v>
      </c>
      <c r="AN795" s="29">
        <v>1.6290387995133151</v>
      </c>
      <c r="AO795" s="30">
        <v>21.763333461403839</v>
      </c>
      <c r="AP795" s="30">
        <v>202.87379468112627</v>
      </c>
      <c r="AQ795" s="31">
        <v>1.4747983479152582</v>
      </c>
      <c r="AR795" s="28">
        <v>1.37316E-2</v>
      </c>
      <c r="AS795" s="28">
        <v>5.4136699999999998</v>
      </c>
      <c r="AU795">
        <v>1</v>
      </c>
      <c r="AV795" t="s">
        <v>399</v>
      </c>
      <c r="AW795" t="s">
        <v>992</v>
      </c>
      <c r="AX795" t="s">
        <v>1091</v>
      </c>
      <c r="AY795" s="19" t="s">
        <v>391</v>
      </c>
      <c r="AZ795" s="19" t="s">
        <v>391</v>
      </c>
      <c r="BA795" t="s">
        <v>402</v>
      </c>
      <c r="BB795" s="21" t="s">
        <v>401</v>
      </c>
      <c r="BC795" s="15"/>
      <c r="BM795" s="86"/>
      <c r="CF795" s="25"/>
      <c r="CG795" s="25"/>
      <c r="CH795" s="25"/>
      <c r="CI795" s="25"/>
      <c r="CJ795" s="25"/>
      <c r="CK795" s="25"/>
      <c r="CL795" s="25"/>
      <c r="CM795" s="25"/>
      <c r="CN795" s="25"/>
      <c r="CO795" s="25"/>
      <c r="CP795" s="25"/>
      <c r="CQ795" s="25"/>
      <c r="CR795" s="25"/>
      <c r="CS795" s="25"/>
      <c r="CT795" s="25"/>
      <c r="CU795" s="25"/>
      <c r="CV795" s="25"/>
      <c r="CW795" s="25"/>
      <c r="CX795" s="25"/>
      <c r="CY795" s="25"/>
    </row>
    <row r="796" spans="1:103">
      <c r="A796" t="s">
        <v>177</v>
      </c>
      <c r="B796" t="s">
        <v>1090</v>
      </c>
      <c r="C796" t="s">
        <v>168</v>
      </c>
      <c r="D796" t="s">
        <v>170</v>
      </c>
      <c r="E796" t="s">
        <v>959</v>
      </c>
      <c r="F796" t="s">
        <v>197</v>
      </c>
      <c r="G796" t="s">
        <v>269</v>
      </c>
      <c r="H796">
        <v>11.61581</v>
      </c>
      <c r="I796">
        <v>7.4624100000000002</v>
      </c>
      <c r="J796">
        <v>670</v>
      </c>
      <c r="K796" t="s">
        <v>448</v>
      </c>
      <c r="L796" s="18">
        <v>0.9</v>
      </c>
      <c r="M796" t="s">
        <v>326</v>
      </c>
      <c r="N796" t="s">
        <v>345</v>
      </c>
      <c r="O796">
        <v>700</v>
      </c>
      <c r="P796" t="s">
        <v>159</v>
      </c>
      <c r="Q796">
        <v>150</v>
      </c>
      <c r="R796">
        <v>2500</v>
      </c>
      <c r="W796">
        <v>2015</v>
      </c>
      <c r="X796">
        <v>1</v>
      </c>
      <c r="Y796" s="19"/>
      <c r="Z796" s="24">
        <v>5.0999999999999996</v>
      </c>
      <c r="AA796" s="32">
        <v>0.96733457031512438</v>
      </c>
      <c r="AB796" s="26">
        <v>3.7532383948350352E-2</v>
      </c>
      <c r="AC796" s="25">
        <v>1.85334</v>
      </c>
      <c r="AD796" s="27">
        <v>24.799999999999997</v>
      </c>
      <c r="AE796" s="27">
        <v>58.800000000000004</v>
      </c>
      <c r="AF796" s="27">
        <v>16.399999999999999</v>
      </c>
      <c r="AG796" s="25">
        <v>1.8141863471453652</v>
      </c>
      <c r="AH796" s="25">
        <v>0.51164583036299982</v>
      </c>
      <c r="AI796" s="25">
        <v>0.10798830565255524</v>
      </c>
      <c r="AJ796" s="28">
        <v>6.8887241473511204E-2</v>
      </c>
      <c r="AK796" s="25">
        <v>0.08</v>
      </c>
      <c r="AL796" s="25">
        <f t="shared" ref="AL796:AL800" si="105">SUM(AG796:AK796)</f>
        <v>2.5827077246344312</v>
      </c>
      <c r="AM796" s="29">
        <v>9.3254568534094702</v>
      </c>
      <c r="AN796" s="29">
        <v>1.6290387995133151</v>
      </c>
      <c r="AO796" s="30">
        <v>21.763333461403839</v>
      </c>
      <c r="AP796" s="30">
        <v>202.87379468112627</v>
      </c>
      <c r="AQ796" s="31">
        <v>1.4747983479152582</v>
      </c>
      <c r="AR796" s="28">
        <v>1.37316E-2</v>
      </c>
      <c r="AS796" s="28">
        <v>5.4136699999999998</v>
      </c>
      <c r="AU796">
        <v>2</v>
      </c>
      <c r="AV796" t="s">
        <v>399</v>
      </c>
      <c r="AW796" t="s">
        <v>992</v>
      </c>
      <c r="AX796" t="s">
        <v>1091</v>
      </c>
      <c r="AY796" s="19" t="s">
        <v>391</v>
      </c>
      <c r="AZ796" s="19" t="s">
        <v>391</v>
      </c>
      <c r="BA796" t="s">
        <v>402</v>
      </c>
      <c r="BB796" s="21" t="s">
        <v>401</v>
      </c>
      <c r="BC796" s="15"/>
      <c r="BM796" s="86"/>
      <c r="CF796" s="25"/>
      <c r="CG796" s="25"/>
      <c r="CH796" s="25"/>
      <c r="CI796" s="25"/>
      <c r="CJ796" s="25"/>
      <c r="CK796" s="25"/>
      <c r="CL796" s="25"/>
      <c r="CM796" s="25"/>
      <c r="CN796" s="25"/>
      <c r="CO796" s="25"/>
      <c r="CP796" s="25"/>
      <c r="CQ796" s="25"/>
      <c r="CR796" s="25"/>
      <c r="CS796" s="25"/>
      <c r="CT796" s="25"/>
      <c r="CU796" s="25"/>
      <c r="CV796" s="25"/>
      <c r="CW796" s="25"/>
      <c r="CX796" s="25"/>
      <c r="CY796" s="25"/>
    </row>
    <row r="797" spans="1:103">
      <c r="A797" t="s">
        <v>177</v>
      </c>
      <c r="B797" t="s">
        <v>1090</v>
      </c>
      <c r="C797" t="s">
        <v>168</v>
      </c>
      <c r="D797" t="s">
        <v>170</v>
      </c>
      <c r="E797" t="s">
        <v>959</v>
      </c>
      <c r="F797" t="s">
        <v>197</v>
      </c>
      <c r="G797" t="s">
        <v>269</v>
      </c>
      <c r="H797">
        <v>11.61581</v>
      </c>
      <c r="I797">
        <v>7.4624100000000002</v>
      </c>
      <c r="J797">
        <v>670</v>
      </c>
      <c r="K797" t="s">
        <v>448</v>
      </c>
      <c r="L797" s="18">
        <v>0.9</v>
      </c>
      <c r="M797" t="s">
        <v>326</v>
      </c>
      <c r="N797" t="s">
        <v>345</v>
      </c>
      <c r="O797">
        <v>700</v>
      </c>
      <c r="P797" t="s">
        <v>159</v>
      </c>
      <c r="Q797">
        <v>150</v>
      </c>
      <c r="R797">
        <v>2500</v>
      </c>
      <c r="W797">
        <v>2015</v>
      </c>
      <c r="X797">
        <v>1</v>
      </c>
      <c r="Y797" s="19"/>
      <c r="Z797" s="24">
        <v>5.0999999999999996</v>
      </c>
      <c r="AA797" s="32">
        <v>0.96733457031512438</v>
      </c>
      <c r="AB797" s="26">
        <v>3.7532383948350352E-2</v>
      </c>
      <c r="AC797" s="25">
        <v>1.85334</v>
      </c>
      <c r="AD797" s="27">
        <v>24.799999999999997</v>
      </c>
      <c r="AE797" s="27">
        <v>58.800000000000004</v>
      </c>
      <c r="AF797" s="27">
        <v>16.399999999999999</v>
      </c>
      <c r="AG797" s="25">
        <v>1.8141863471453652</v>
      </c>
      <c r="AH797" s="25">
        <v>0.51164583036299982</v>
      </c>
      <c r="AI797" s="25">
        <v>0.10798830565255524</v>
      </c>
      <c r="AJ797" s="28">
        <v>6.8887241473511204E-2</v>
      </c>
      <c r="AK797" s="25">
        <v>0.08</v>
      </c>
      <c r="AL797" s="25">
        <f t="shared" si="105"/>
        <v>2.5827077246344312</v>
      </c>
      <c r="AM797" s="29">
        <v>9.3254568534094702</v>
      </c>
      <c r="AN797" s="29">
        <v>1.6290387995133151</v>
      </c>
      <c r="AO797" s="30">
        <v>21.763333461403839</v>
      </c>
      <c r="AP797" s="30">
        <v>202.87379468112627</v>
      </c>
      <c r="AQ797" s="31">
        <v>1.4747983479152582</v>
      </c>
      <c r="AR797" s="28">
        <v>1.37316E-2</v>
      </c>
      <c r="AS797" s="28">
        <v>5.4136699999999998</v>
      </c>
      <c r="AU797">
        <v>3</v>
      </c>
      <c r="AV797" t="s">
        <v>399</v>
      </c>
      <c r="AW797" t="s">
        <v>992</v>
      </c>
      <c r="AX797" t="s">
        <v>1091</v>
      </c>
      <c r="AY797" s="19" t="s">
        <v>391</v>
      </c>
      <c r="AZ797" s="19" t="s">
        <v>391</v>
      </c>
      <c r="BA797" t="s">
        <v>402</v>
      </c>
      <c r="BB797" s="21" t="s">
        <v>401</v>
      </c>
      <c r="BC797" s="15"/>
      <c r="BM797" s="86"/>
      <c r="CF797" s="25"/>
      <c r="CG797" s="25"/>
      <c r="CH797" s="25"/>
      <c r="CI797" s="25"/>
      <c r="CJ797" s="25"/>
      <c r="CK797" s="25"/>
      <c r="CL797" s="25"/>
      <c r="CM797" s="25"/>
      <c r="CN797" s="25"/>
      <c r="CO797" s="25"/>
      <c r="CP797" s="25"/>
      <c r="CQ797" s="25"/>
      <c r="CR797" s="25"/>
      <c r="CS797" s="25"/>
      <c r="CT797" s="25"/>
      <c r="CU797" s="25"/>
      <c r="CV797" s="25"/>
      <c r="CW797" s="25"/>
      <c r="CX797" s="25"/>
      <c r="CY797" s="25"/>
    </row>
    <row r="798" spans="1:103">
      <c r="A798" t="s">
        <v>177</v>
      </c>
      <c r="B798" t="s">
        <v>1090</v>
      </c>
      <c r="C798" t="s">
        <v>168</v>
      </c>
      <c r="D798" t="s">
        <v>170</v>
      </c>
      <c r="E798" t="s">
        <v>959</v>
      </c>
      <c r="F798" t="s">
        <v>197</v>
      </c>
      <c r="G798" t="s">
        <v>269</v>
      </c>
      <c r="H798">
        <v>11.61581</v>
      </c>
      <c r="I798">
        <v>7.4624100000000002</v>
      </c>
      <c r="J798">
        <v>670</v>
      </c>
      <c r="K798" t="s">
        <v>448</v>
      </c>
      <c r="L798" s="18">
        <v>0.9</v>
      </c>
      <c r="M798" t="s">
        <v>326</v>
      </c>
      <c r="N798" t="s">
        <v>345</v>
      </c>
      <c r="O798">
        <v>700</v>
      </c>
      <c r="P798" t="s">
        <v>159</v>
      </c>
      <c r="Q798">
        <v>150</v>
      </c>
      <c r="R798">
        <v>2500</v>
      </c>
      <c r="W798">
        <v>2015</v>
      </c>
      <c r="X798">
        <v>1</v>
      </c>
      <c r="Y798" s="19"/>
      <c r="Z798" s="24">
        <v>5.0999999999999996</v>
      </c>
      <c r="AA798" s="32">
        <v>0.96733457031512438</v>
      </c>
      <c r="AB798" s="26">
        <v>3.7532383948350352E-2</v>
      </c>
      <c r="AC798" s="25">
        <v>1.85334</v>
      </c>
      <c r="AD798" s="27">
        <v>24.799999999999997</v>
      </c>
      <c r="AE798" s="27">
        <v>58.800000000000004</v>
      </c>
      <c r="AF798" s="27">
        <v>16.399999999999999</v>
      </c>
      <c r="AG798" s="25">
        <v>1.8141863471453652</v>
      </c>
      <c r="AH798" s="25">
        <v>0.51164583036299982</v>
      </c>
      <c r="AI798" s="25">
        <v>0.10798830565255524</v>
      </c>
      <c r="AJ798" s="28">
        <v>6.8887241473511204E-2</v>
      </c>
      <c r="AK798" s="25">
        <v>0.08</v>
      </c>
      <c r="AL798" s="25">
        <f t="shared" si="105"/>
        <v>2.5827077246344312</v>
      </c>
      <c r="AM798" s="29">
        <v>9.3254568534094702</v>
      </c>
      <c r="AN798" s="29">
        <v>1.6290387995133151</v>
      </c>
      <c r="AO798" s="30">
        <v>21.763333461403839</v>
      </c>
      <c r="AP798" s="30">
        <v>202.87379468112627</v>
      </c>
      <c r="AQ798" s="31">
        <v>1.4747983479152582</v>
      </c>
      <c r="AR798" s="28">
        <v>1.37316E-2</v>
      </c>
      <c r="AS798" s="28">
        <v>5.4136699999999998</v>
      </c>
      <c r="AU798">
        <v>4</v>
      </c>
      <c r="AV798" t="s">
        <v>399</v>
      </c>
      <c r="AW798" t="s">
        <v>992</v>
      </c>
      <c r="AX798" t="s">
        <v>1091</v>
      </c>
      <c r="AY798" s="19" t="s">
        <v>391</v>
      </c>
      <c r="AZ798" s="19" t="s">
        <v>391</v>
      </c>
      <c r="BA798" t="s">
        <v>402</v>
      </c>
      <c r="BB798" s="21" t="s">
        <v>401</v>
      </c>
      <c r="BC798" s="15"/>
      <c r="BM798" s="86"/>
      <c r="CF798" s="25"/>
      <c r="CG798" s="25"/>
      <c r="CH798" s="25"/>
      <c r="CI798" s="25"/>
      <c r="CJ798" s="25"/>
      <c r="CK798" s="25"/>
      <c r="CL798" s="25"/>
      <c r="CM798" s="25"/>
      <c r="CN798" s="25"/>
      <c r="CO798" s="25"/>
      <c r="CP798" s="25">
        <v>1.1434426229508197</v>
      </c>
      <c r="CQ798" s="25">
        <v>0.32645719489981789</v>
      </c>
      <c r="CR798" s="25">
        <v>0.26225437592950157</v>
      </c>
      <c r="CS798" s="25">
        <v>7.2451296960097208E-2</v>
      </c>
      <c r="CT798" s="25">
        <v>4.1544424183109274E-2</v>
      </c>
      <c r="CU798" s="25">
        <v>5.7298846604693354</v>
      </c>
      <c r="CV798" s="25">
        <v>18.122565580762863</v>
      </c>
      <c r="CW798" s="25">
        <v>0.77723937732595416</v>
      </c>
      <c r="CX798" s="25">
        <v>118.83613093219981</v>
      </c>
      <c r="CY798" s="25">
        <v>14.214998634903431</v>
      </c>
    </row>
    <row r="799" spans="1:103">
      <c r="A799" t="s">
        <v>177</v>
      </c>
      <c r="B799" t="s">
        <v>1090</v>
      </c>
      <c r="C799" t="s">
        <v>168</v>
      </c>
      <c r="D799" t="s">
        <v>170</v>
      </c>
      <c r="E799" t="s">
        <v>959</v>
      </c>
      <c r="F799" t="s">
        <v>197</v>
      </c>
      <c r="G799" t="s">
        <v>269</v>
      </c>
      <c r="H799">
        <v>11.61581</v>
      </c>
      <c r="I799">
        <v>7.4624100000000002</v>
      </c>
      <c r="J799">
        <v>670</v>
      </c>
      <c r="K799" t="s">
        <v>448</v>
      </c>
      <c r="L799" s="18">
        <v>0.9</v>
      </c>
      <c r="M799" t="s">
        <v>326</v>
      </c>
      <c r="N799" t="s">
        <v>345</v>
      </c>
      <c r="O799">
        <v>700</v>
      </c>
      <c r="P799" t="s">
        <v>159</v>
      </c>
      <c r="Q799">
        <v>150</v>
      </c>
      <c r="R799">
        <v>2500</v>
      </c>
      <c r="W799">
        <v>2015</v>
      </c>
      <c r="X799">
        <v>1</v>
      </c>
      <c r="Y799" s="19"/>
      <c r="Z799" s="24">
        <v>5.0999999999999996</v>
      </c>
      <c r="AA799" s="32">
        <v>0.96733457031512438</v>
      </c>
      <c r="AB799" s="26">
        <v>3.7532383948350352E-2</v>
      </c>
      <c r="AC799" s="25">
        <v>1.85334</v>
      </c>
      <c r="AD799" s="27">
        <v>24.799999999999997</v>
      </c>
      <c r="AE799" s="27">
        <v>58.800000000000004</v>
      </c>
      <c r="AF799" s="27">
        <v>16.399999999999999</v>
      </c>
      <c r="AG799" s="25">
        <v>1.8141863471453652</v>
      </c>
      <c r="AH799" s="25">
        <v>0.51164583036299982</v>
      </c>
      <c r="AI799" s="25">
        <v>0.10798830565255524</v>
      </c>
      <c r="AJ799" s="28">
        <v>6.8887241473511204E-2</v>
      </c>
      <c r="AK799" s="25">
        <v>0.08</v>
      </c>
      <c r="AL799" s="25">
        <f t="shared" si="105"/>
        <v>2.5827077246344312</v>
      </c>
      <c r="AM799" s="29">
        <v>9.3254568534094702</v>
      </c>
      <c r="AN799" s="29">
        <v>1.6290387995133151</v>
      </c>
      <c r="AO799" s="30">
        <v>21.763333461403839</v>
      </c>
      <c r="AP799" s="30">
        <v>202.87379468112627</v>
      </c>
      <c r="AQ799" s="31">
        <v>1.4747983479152582</v>
      </c>
      <c r="AR799" s="28">
        <v>1.37316E-2</v>
      </c>
      <c r="AS799" s="28">
        <v>5.4136699999999998</v>
      </c>
      <c r="AU799">
        <v>5</v>
      </c>
      <c r="AV799" t="s">
        <v>399</v>
      </c>
      <c r="AW799" t="s">
        <v>992</v>
      </c>
      <c r="AX799" t="s">
        <v>1091</v>
      </c>
      <c r="AY799" s="19" t="s">
        <v>391</v>
      </c>
      <c r="AZ799" s="19" t="s">
        <v>391</v>
      </c>
      <c r="BA799" t="s">
        <v>402</v>
      </c>
      <c r="BB799" s="21" t="s">
        <v>401</v>
      </c>
      <c r="BC799" s="15"/>
      <c r="BM799" s="86"/>
      <c r="CF799" s="25"/>
      <c r="CG799" s="25"/>
      <c r="CH799" s="25"/>
      <c r="CI799" s="25"/>
      <c r="CJ799" s="25"/>
      <c r="CK799" s="25"/>
      <c r="CL799" s="25"/>
      <c r="CM799" s="25"/>
      <c r="CN799" s="25"/>
      <c r="CO799" s="25"/>
      <c r="CP799" s="25"/>
      <c r="CQ799" s="25"/>
      <c r="CR799" s="25"/>
      <c r="CS799" s="25"/>
      <c r="CT799" s="25"/>
      <c r="CU799" s="25"/>
      <c r="CV799" s="25"/>
      <c r="CW799" s="25"/>
      <c r="CX799" s="25"/>
      <c r="CY799" s="25"/>
    </row>
    <row r="800" spans="1:103">
      <c r="A800" t="s">
        <v>177</v>
      </c>
      <c r="B800" t="s">
        <v>1090</v>
      </c>
      <c r="C800" t="s">
        <v>168</v>
      </c>
      <c r="D800" t="s">
        <v>170</v>
      </c>
      <c r="E800" t="s">
        <v>959</v>
      </c>
      <c r="F800" t="s">
        <v>197</v>
      </c>
      <c r="G800" t="s">
        <v>269</v>
      </c>
      <c r="H800">
        <v>11.61581</v>
      </c>
      <c r="I800">
        <v>7.4624100000000002</v>
      </c>
      <c r="J800">
        <v>670</v>
      </c>
      <c r="K800" t="s">
        <v>448</v>
      </c>
      <c r="L800" s="18">
        <v>0.9</v>
      </c>
      <c r="M800" t="s">
        <v>326</v>
      </c>
      <c r="N800" t="s">
        <v>345</v>
      </c>
      <c r="O800">
        <v>700</v>
      </c>
      <c r="P800" t="s">
        <v>159</v>
      </c>
      <c r="Q800">
        <v>150</v>
      </c>
      <c r="R800">
        <v>2500</v>
      </c>
      <c r="W800">
        <v>2015</v>
      </c>
      <c r="X800">
        <v>1</v>
      </c>
      <c r="Y800" s="19"/>
      <c r="Z800" s="24">
        <v>5.0999999999999996</v>
      </c>
      <c r="AA800" s="32">
        <v>0.96733457031512438</v>
      </c>
      <c r="AB800" s="26">
        <v>3.7532383948350352E-2</v>
      </c>
      <c r="AC800" s="25">
        <v>1.85334</v>
      </c>
      <c r="AD800" s="27">
        <v>24.799999999999997</v>
      </c>
      <c r="AE800" s="27">
        <v>58.800000000000004</v>
      </c>
      <c r="AF800" s="27">
        <v>16.399999999999999</v>
      </c>
      <c r="AG800" s="25">
        <v>1.8141863471453652</v>
      </c>
      <c r="AH800" s="25">
        <v>0.51164583036299982</v>
      </c>
      <c r="AI800" s="25">
        <v>0.10798830565255524</v>
      </c>
      <c r="AJ800" s="28">
        <v>6.8887241473511204E-2</v>
      </c>
      <c r="AK800" s="25">
        <v>0.08</v>
      </c>
      <c r="AL800" s="25">
        <f t="shared" si="105"/>
        <v>2.5827077246344312</v>
      </c>
      <c r="AM800" s="29">
        <v>9.3254568534094702</v>
      </c>
      <c r="AN800" s="29">
        <v>1.6290387995133151</v>
      </c>
      <c r="AO800" s="30">
        <v>21.763333461403839</v>
      </c>
      <c r="AP800" s="30">
        <v>202.87379468112627</v>
      </c>
      <c r="AQ800" s="31">
        <v>1.4747983479152582</v>
      </c>
      <c r="AR800" s="28">
        <v>1.37316E-2</v>
      </c>
      <c r="AS800" s="28">
        <v>5.4136699999999998</v>
      </c>
      <c r="AU800">
        <v>6</v>
      </c>
      <c r="AV800" t="s">
        <v>399</v>
      </c>
      <c r="AW800" t="s">
        <v>992</v>
      </c>
      <c r="AX800" t="s">
        <v>1091</v>
      </c>
      <c r="AY800" s="19" t="s">
        <v>391</v>
      </c>
      <c r="AZ800" s="19" t="s">
        <v>391</v>
      </c>
      <c r="BA800" t="s">
        <v>402</v>
      </c>
      <c r="BB800" s="21" t="s">
        <v>401</v>
      </c>
      <c r="BC800" s="15"/>
      <c r="BM800" s="86"/>
      <c r="CF800" s="25"/>
      <c r="CG800" s="25"/>
      <c r="CH800" s="25"/>
      <c r="CI800" s="25"/>
      <c r="CJ800" s="25"/>
      <c r="CK800" s="25"/>
      <c r="CL800" s="25"/>
      <c r="CM800" s="25"/>
      <c r="CN800" s="25"/>
      <c r="CO800" s="25"/>
      <c r="CP800" s="25"/>
      <c r="CQ800" s="25"/>
      <c r="CR800" s="25"/>
      <c r="CS800" s="25"/>
      <c r="CT800" s="25"/>
      <c r="CU800" s="25"/>
      <c r="CV800" s="25"/>
      <c r="CW800" s="25"/>
      <c r="CX800" s="25"/>
      <c r="CY800" s="25"/>
    </row>
    <row r="801" spans="1:103">
      <c r="A801" t="s">
        <v>177</v>
      </c>
      <c r="B801" t="s">
        <v>1090</v>
      </c>
      <c r="C801" t="s">
        <v>168</v>
      </c>
      <c r="D801" t="s">
        <v>170</v>
      </c>
      <c r="E801" t="s">
        <v>959</v>
      </c>
      <c r="F801" t="s">
        <v>195</v>
      </c>
      <c r="G801" t="s">
        <v>270</v>
      </c>
      <c r="H801">
        <v>11.63083</v>
      </c>
      <c r="I801">
        <v>7.4645700000000001</v>
      </c>
      <c r="J801">
        <v>658</v>
      </c>
      <c r="K801" t="s">
        <v>101</v>
      </c>
      <c r="L801" s="18">
        <v>0.8</v>
      </c>
      <c r="M801" t="s">
        <v>350</v>
      </c>
      <c r="N801" t="s">
        <v>331</v>
      </c>
      <c r="O801">
        <v>200</v>
      </c>
      <c r="P801" t="s">
        <v>159</v>
      </c>
      <c r="Q801">
        <v>64</v>
      </c>
      <c r="R801">
        <v>600</v>
      </c>
      <c r="S801" t="s">
        <v>332</v>
      </c>
      <c r="T801">
        <v>120</v>
      </c>
      <c r="U801" t="s">
        <v>337</v>
      </c>
      <c r="V801">
        <v>100</v>
      </c>
      <c r="W801">
        <v>2015</v>
      </c>
      <c r="X801">
        <v>1</v>
      </c>
      <c r="Y801" s="19" t="s">
        <v>391</v>
      </c>
      <c r="Z801" s="24">
        <v>6.5</v>
      </c>
      <c r="AA801" s="32">
        <v>0.97882910183084448</v>
      </c>
      <c r="AB801" s="26">
        <v>3.569030837979438E-2</v>
      </c>
      <c r="AC801" s="25">
        <v>2.0581199999999997</v>
      </c>
      <c r="AD801" s="27">
        <v>48.8</v>
      </c>
      <c r="AE801" s="27">
        <v>30.800000000000011</v>
      </c>
      <c r="AF801" s="27">
        <v>20.399999999999999</v>
      </c>
      <c r="AG801" s="25">
        <v>3.1143831357534286</v>
      </c>
      <c r="AH801" s="25">
        <v>0.89561424400505707</v>
      </c>
      <c r="AI801" s="25">
        <v>9.8715351107224888E-2</v>
      </c>
      <c r="AJ801" s="28">
        <v>7.3129414063783649E-2</v>
      </c>
      <c r="AK801" s="25">
        <v>0</v>
      </c>
      <c r="AL801" s="25">
        <f t="shared" si="52"/>
        <v>4.1818421449294938</v>
      </c>
      <c r="AM801" s="29">
        <v>9.3254568534094702</v>
      </c>
      <c r="AN801" s="29">
        <v>4.2449641746654034</v>
      </c>
      <c r="AO801" s="30">
        <v>15.046329211460503</v>
      </c>
      <c r="AP801" s="30">
        <v>111.66266795842694</v>
      </c>
      <c r="AQ801" s="31">
        <v>1.4348071382884966</v>
      </c>
      <c r="AR801" s="28">
        <v>1.6925900000000001E-2</v>
      </c>
      <c r="AS801" s="28">
        <v>5.7677300000000002</v>
      </c>
      <c r="AT801" t="s">
        <v>155</v>
      </c>
      <c r="AU801">
        <v>1</v>
      </c>
      <c r="AV801" t="s">
        <v>399</v>
      </c>
      <c r="AW801" t="s">
        <v>992</v>
      </c>
      <c r="AX801" t="s">
        <v>1091</v>
      </c>
      <c r="AY801" s="19" t="s">
        <v>391</v>
      </c>
      <c r="AZ801" s="19" t="s">
        <v>391</v>
      </c>
      <c r="BA801" t="s">
        <v>402</v>
      </c>
      <c r="BB801" s="21" t="s">
        <v>401</v>
      </c>
      <c r="BC801" s="15">
        <v>42045</v>
      </c>
      <c r="BD801" t="s">
        <v>161</v>
      </c>
      <c r="BE801">
        <v>40</v>
      </c>
      <c r="BF801">
        <v>36</v>
      </c>
      <c r="BG801">
        <v>3.76</v>
      </c>
      <c r="BH801">
        <v>1.64</v>
      </c>
      <c r="BI801">
        <v>0.34</v>
      </c>
      <c r="BJ801">
        <v>0.16900000000000001</v>
      </c>
      <c r="BK801">
        <v>3.4000000000000002E-2</v>
      </c>
      <c r="BL801">
        <v>11.2</v>
      </c>
      <c r="BM801" s="86">
        <f t="shared" si="102"/>
        <v>83.251231527093594</v>
      </c>
      <c r="BN801">
        <v>0.189</v>
      </c>
      <c r="BO801">
        <v>16</v>
      </c>
      <c r="BP801">
        <f t="shared" si="97"/>
        <v>1584.8422679416594</v>
      </c>
      <c r="BQ801">
        <f t="shared" si="98"/>
        <v>2005.333333333333</v>
      </c>
      <c r="BR801">
        <f t="shared" si="100"/>
        <v>1.5848422679416594</v>
      </c>
      <c r="BS801">
        <f t="shared" si="100"/>
        <v>2.0053333333333332</v>
      </c>
      <c r="BT801">
        <f t="shared" si="101"/>
        <v>3.5901756012749928</v>
      </c>
      <c r="BU801">
        <v>1.4551282051282053</v>
      </c>
      <c r="BV801">
        <v>0.2193511266445069</v>
      </c>
      <c r="BW801">
        <v>2.0069210899854819</v>
      </c>
      <c r="BX801">
        <v>0.45742952853145624</v>
      </c>
      <c r="BY801">
        <v>0.22427094406876855</v>
      </c>
      <c r="BZ801">
        <v>0.14396525272526781</v>
      </c>
      <c r="CA801">
        <v>5.3474685189090163</v>
      </c>
      <c r="CB801">
        <v>105.37032306577939</v>
      </c>
      <c r="CC801">
        <v>42.50667200712499</v>
      </c>
      <c r="CD801">
        <v>13.824971501793302</v>
      </c>
      <c r="CE801">
        <v>3.0687890658716674</v>
      </c>
      <c r="CF801" s="25"/>
      <c r="CG801" s="25"/>
      <c r="CH801" s="25"/>
      <c r="CI801" s="25"/>
      <c r="CJ801" s="25"/>
      <c r="CK801" s="25"/>
      <c r="CL801" s="25"/>
      <c r="CM801" s="25"/>
      <c r="CN801" s="25"/>
      <c r="CO801" s="25"/>
      <c r="CP801" s="25">
        <v>0.84891732283464583</v>
      </c>
      <c r="CQ801" s="25">
        <v>0.32342519685039378</v>
      </c>
      <c r="CR801" s="25">
        <v>0.2179629630501968</v>
      </c>
      <c r="CS801" s="25">
        <v>7.2877690076095833E-2</v>
      </c>
      <c r="CT801" s="25">
        <v>3.0582875292431692E-2</v>
      </c>
      <c r="CU801" s="25">
        <v>4.0657367615489886</v>
      </c>
      <c r="CV801" s="25">
        <v>14.126982048647781</v>
      </c>
      <c r="CW801" s="25">
        <v>1.746012142783459</v>
      </c>
      <c r="CX801" s="25">
        <v>63.10006856542325</v>
      </c>
      <c r="CY801" s="25">
        <v>11.398915389497907</v>
      </c>
    </row>
    <row r="802" spans="1:103">
      <c r="A802" t="s">
        <v>177</v>
      </c>
      <c r="B802" t="s">
        <v>1090</v>
      </c>
      <c r="C802" t="s">
        <v>168</v>
      </c>
      <c r="D802" t="s">
        <v>170</v>
      </c>
      <c r="E802" t="s">
        <v>959</v>
      </c>
      <c r="F802" t="s">
        <v>195</v>
      </c>
      <c r="G802" t="s">
        <v>270</v>
      </c>
      <c r="H802">
        <v>11.63083</v>
      </c>
      <c r="I802">
        <v>7.4645700000000001</v>
      </c>
      <c r="J802">
        <v>658</v>
      </c>
      <c r="K802" t="s">
        <v>101</v>
      </c>
      <c r="L802" s="18">
        <v>0.8</v>
      </c>
      <c r="M802" t="s">
        <v>350</v>
      </c>
      <c r="N802" t="s">
        <v>331</v>
      </c>
      <c r="O802">
        <v>200</v>
      </c>
      <c r="P802" t="s">
        <v>159</v>
      </c>
      <c r="Q802">
        <v>64</v>
      </c>
      <c r="R802">
        <v>600</v>
      </c>
      <c r="S802" t="s">
        <v>332</v>
      </c>
      <c r="T802">
        <v>120</v>
      </c>
      <c r="U802" t="s">
        <v>337</v>
      </c>
      <c r="V802">
        <v>100</v>
      </c>
      <c r="W802">
        <v>2015</v>
      </c>
      <c r="X802">
        <v>1</v>
      </c>
      <c r="Y802" s="19"/>
      <c r="Z802" s="24">
        <v>6.5</v>
      </c>
      <c r="AA802" s="32">
        <v>0.97882910183084448</v>
      </c>
      <c r="AB802" s="26">
        <v>3.569030837979438E-2</v>
      </c>
      <c r="AC802" s="25">
        <v>2.0581199999999997</v>
      </c>
      <c r="AD802" s="27">
        <v>48.8</v>
      </c>
      <c r="AE802" s="27">
        <v>30.800000000000011</v>
      </c>
      <c r="AF802" s="27">
        <v>20.399999999999999</v>
      </c>
      <c r="AG802" s="25">
        <v>3.1143831357534286</v>
      </c>
      <c r="AH802" s="25">
        <v>0.89561424400505707</v>
      </c>
      <c r="AI802" s="25">
        <v>9.8715351107224888E-2</v>
      </c>
      <c r="AJ802" s="28">
        <v>7.3129414063783649E-2</v>
      </c>
      <c r="AK802" s="25">
        <v>0</v>
      </c>
      <c r="AL802" s="25">
        <f t="shared" ref="AL802:AL806" si="106">SUM(AG802:AK802)</f>
        <v>4.1818421449294938</v>
      </c>
      <c r="AM802" s="29">
        <v>9.3254568534094702</v>
      </c>
      <c r="AN802" s="29">
        <v>4.2449641746654034</v>
      </c>
      <c r="AO802" s="30">
        <v>15.046329211460503</v>
      </c>
      <c r="AP802" s="30">
        <v>111.66266795842694</v>
      </c>
      <c r="AQ802" s="31">
        <v>1.4348071382884966</v>
      </c>
      <c r="AR802" s="28">
        <v>1.6925900000000001E-2</v>
      </c>
      <c r="AS802" s="28">
        <v>5.7677300000000002</v>
      </c>
      <c r="AT802" t="s">
        <v>156</v>
      </c>
      <c r="AU802">
        <v>2</v>
      </c>
      <c r="AV802" t="s">
        <v>399</v>
      </c>
      <c r="AW802" t="s">
        <v>992</v>
      </c>
      <c r="AX802" t="s">
        <v>1091</v>
      </c>
      <c r="AY802" s="19" t="s">
        <v>391</v>
      </c>
      <c r="AZ802" s="19" t="s">
        <v>391</v>
      </c>
      <c r="BA802" t="s">
        <v>402</v>
      </c>
      <c r="BB802" s="21" t="s">
        <v>401</v>
      </c>
      <c r="BC802" s="15">
        <v>42045</v>
      </c>
      <c r="BD802" t="s">
        <v>161</v>
      </c>
      <c r="BE802">
        <v>45</v>
      </c>
      <c r="BF802">
        <v>41</v>
      </c>
      <c r="BG802">
        <v>6.56</v>
      </c>
      <c r="BH802">
        <v>3</v>
      </c>
      <c r="BI802">
        <v>0.54</v>
      </c>
      <c r="BJ802">
        <v>0.22800000000000001</v>
      </c>
      <c r="BK802">
        <v>5.3999999999999999E-2</v>
      </c>
      <c r="BL802">
        <v>8.1</v>
      </c>
      <c r="BM802" s="86">
        <f t="shared" si="102"/>
        <v>80.851063829787222</v>
      </c>
      <c r="BN802">
        <v>0.191</v>
      </c>
      <c r="BO802">
        <v>27</v>
      </c>
      <c r="BP802">
        <f t="shared" si="97"/>
        <v>2913.8089278264488</v>
      </c>
      <c r="BQ802">
        <f t="shared" si="98"/>
        <v>3498.6666666666661</v>
      </c>
      <c r="BR802">
        <f t="shared" si="100"/>
        <v>2.913808927826449</v>
      </c>
      <c r="BS802">
        <f t="shared" si="100"/>
        <v>3.4986666666666659</v>
      </c>
      <c r="BT802">
        <f t="shared" si="101"/>
        <v>6.4124755944931149</v>
      </c>
      <c r="BU802">
        <v>1.5972871842843781</v>
      </c>
      <c r="BV802">
        <v>0.14082353418311525</v>
      </c>
      <c r="BW802">
        <v>2.105522064604235</v>
      </c>
      <c r="BX802">
        <v>0.43449951118114455</v>
      </c>
      <c r="BY802">
        <v>0.16791158140841483</v>
      </c>
      <c r="BZ802">
        <v>0.14113933622401409</v>
      </c>
      <c r="CA802">
        <v>6.2543611419995706</v>
      </c>
      <c r="CB802">
        <v>108.27968435428586</v>
      </c>
      <c r="CC802">
        <v>71.583066033169615</v>
      </c>
      <c r="CD802">
        <v>17.139508576564168</v>
      </c>
      <c r="CE802">
        <v>4.9022479838579835</v>
      </c>
      <c r="CF802" s="25">
        <v>0.36570731707317078</v>
      </c>
      <c r="CG802" s="25">
        <v>6.7268292682926847E-2</v>
      </c>
      <c r="CH802" s="25">
        <v>2.6817801780109032</v>
      </c>
      <c r="CI802" s="25">
        <v>0.33010247258370901</v>
      </c>
      <c r="CJ802" s="25">
        <v>0.19321021510759184</v>
      </c>
      <c r="CK802" s="25">
        <v>25.718828913628201</v>
      </c>
      <c r="CL802" s="25">
        <v>48.444885173631725</v>
      </c>
      <c r="CM802" s="25">
        <v>1.9906302459783587</v>
      </c>
      <c r="CN802" s="25">
        <v>138.66827106973574</v>
      </c>
      <c r="CO802" s="25">
        <v>25.778772071082756</v>
      </c>
      <c r="CP802" s="25">
        <v>0.72268518518518532</v>
      </c>
      <c r="CQ802" s="25">
        <v>0.28143518518518523</v>
      </c>
      <c r="CR802" s="25">
        <v>0.29834373650447599</v>
      </c>
      <c r="CS802" s="25">
        <v>7.2913449492227375E-2</v>
      </c>
      <c r="CT802" s="25">
        <v>3.4281801075486666E-2</v>
      </c>
      <c r="CU802" s="25">
        <v>11.75037804882091</v>
      </c>
      <c r="CV802" s="25">
        <v>26.43512862497424</v>
      </c>
      <c r="CW802" s="25">
        <v>1.7468688710183868</v>
      </c>
      <c r="CX802" s="25">
        <v>183.20015711015861</v>
      </c>
      <c r="CY802" s="25">
        <v>9.4713917867202539</v>
      </c>
    </row>
    <row r="803" spans="1:103">
      <c r="A803" t="s">
        <v>177</v>
      </c>
      <c r="B803" t="s">
        <v>1090</v>
      </c>
      <c r="C803" t="s">
        <v>168</v>
      </c>
      <c r="D803" t="s">
        <v>170</v>
      </c>
      <c r="E803" t="s">
        <v>959</v>
      </c>
      <c r="F803" t="s">
        <v>195</v>
      </c>
      <c r="G803" t="s">
        <v>270</v>
      </c>
      <c r="H803">
        <v>11.63083</v>
      </c>
      <c r="I803">
        <v>7.4645700000000001</v>
      </c>
      <c r="J803">
        <v>658</v>
      </c>
      <c r="K803" t="s">
        <v>101</v>
      </c>
      <c r="L803" s="18">
        <v>0.8</v>
      </c>
      <c r="M803" t="s">
        <v>350</v>
      </c>
      <c r="N803" t="s">
        <v>331</v>
      </c>
      <c r="O803">
        <v>200</v>
      </c>
      <c r="P803" t="s">
        <v>159</v>
      </c>
      <c r="Q803">
        <v>64</v>
      </c>
      <c r="R803">
        <v>600</v>
      </c>
      <c r="S803" t="s">
        <v>332</v>
      </c>
      <c r="T803">
        <v>120</v>
      </c>
      <c r="U803" t="s">
        <v>337</v>
      </c>
      <c r="V803">
        <v>100</v>
      </c>
      <c r="W803">
        <v>2015</v>
      </c>
      <c r="X803">
        <v>1</v>
      </c>
      <c r="Y803" s="19"/>
      <c r="Z803" s="24">
        <v>6.5</v>
      </c>
      <c r="AA803" s="32">
        <v>0.97882910183084448</v>
      </c>
      <c r="AB803" s="26">
        <v>3.569030837979438E-2</v>
      </c>
      <c r="AC803" s="25">
        <v>2.0581199999999997</v>
      </c>
      <c r="AD803" s="27">
        <v>48.8</v>
      </c>
      <c r="AE803" s="27">
        <v>30.800000000000011</v>
      </c>
      <c r="AF803" s="27">
        <v>20.399999999999999</v>
      </c>
      <c r="AG803" s="25">
        <v>3.1143831357534286</v>
      </c>
      <c r="AH803" s="25">
        <v>0.89561424400505707</v>
      </c>
      <c r="AI803" s="25">
        <v>9.8715351107224888E-2</v>
      </c>
      <c r="AJ803" s="28">
        <v>7.3129414063783649E-2</v>
      </c>
      <c r="AK803" s="25">
        <v>0</v>
      </c>
      <c r="AL803" s="25">
        <f t="shared" si="106"/>
        <v>4.1818421449294938</v>
      </c>
      <c r="AM803" s="29">
        <v>9.3254568534094702</v>
      </c>
      <c r="AN803" s="29">
        <v>4.2449641746654034</v>
      </c>
      <c r="AO803" s="30">
        <v>15.046329211460503</v>
      </c>
      <c r="AP803" s="30">
        <v>111.66266795842694</v>
      </c>
      <c r="AQ803" s="31">
        <v>1.4348071382884966</v>
      </c>
      <c r="AR803" s="28">
        <v>1.6925900000000001E-2</v>
      </c>
      <c r="AS803" s="28">
        <v>5.7677300000000002</v>
      </c>
      <c r="AT803" t="s">
        <v>157</v>
      </c>
      <c r="AU803">
        <v>3</v>
      </c>
      <c r="AV803" t="s">
        <v>399</v>
      </c>
      <c r="AW803" t="s">
        <v>992</v>
      </c>
      <c r="AX803" t="s">
        <v>1091</v>
      </c>
      <c r="AY803" s="19" t="s">
        <v>391</v>
      </c>
      <c r="AZ803" s="19" t="s">
        <v>391</v>
      </c>
      <c r="BA803" t="s">
        <v>402</v>
      </c>
      <c r="BB803" s="21" t="s">
        <v>401</v>
      </c>
      <c r="BC803" s="15">
        <v>42045</v>
      </c>
      <c r="BD803" t="s">
        <v>161</v>
      </c>
      <c r="BE803">
        <v>47</v>
      </c>
      <c r="BF803">
        <v>43</v>
      </c>
      <c r="BG803">
        <v>11.8</v>
      </c>
      <c r="BH803">
        <v>5.0199999999999996</v>
      </c>
      <c r="BI803">
        <v>0.54</v>
      </c>
      <c r="BJ803">
        <v>0.26300000000000001</v>
      </c>
      <c r="BK803">
        <v>4.9000000000000002E-2</v>
      </c>
      <c r="BL803">
        <v>8.6</v>
      </c>
      <c r="BM803" s="86">
        <f t="shared" si="102"/>
        <v>84.294871794871796</v>
      </c>
      <c r="BN803">
        <v>0.17399999999999999</v>
      </c>
      <c r="BO803">
        <v>21</v>
      </c>
      <c r="BP803">
        <f t="shared" si="97"/>
        <v>5055.7970504441091</v>
      </c>
      <c r="BQ803">
        <f t="shared" si="98"/>
        <v>6293.333333333333</v>
      </c>
      <c r="BR803">
        <f t="shared" si="100"/>
        <v>5.0557970504441094</v>
      </c>
      <c r="BS803">
        <f t="shared" si="100"/>
        <v>6.293333333333333</v>
      </c>
      <c r="BT803">
        <f t="shared" si="101"/>
        <v>11.349130383777442</v>
      </c>
      <c r="CF803" s="25">
        <v>0.89476236663433562</v>
      </c>
      <c r="CG803" s="25">
        <v>5.6741028128031043E-2</v>
      </c>
      <c r="CH803" s="25">
        <v>2.560518249918192</v>
      </c>
      <c r="CI803" s="25">
        <v>0.33124695862040343</v>
      </c>
      <c r="CJ803" s="25">
        <v>0.20350834516830366</v>
      </c>
      <c r="CK803" s="25">
        <v>26.701085467867578</v>
      </c>
      <c r="CL803" s="25">
        <v>37.174414535793048</v>
      </c>
      <c r="CM803" s="25">
        <v>1.0348900334395332</v>
      </c>
      <c r="CN803" s="25">
        <v>185.50257014216351</v>
      </c>
      <c r="CO803" s="25">
        <v>20.742067264053905</v>
      </c>
      <c r="CP803" s="25">
        <v>1.0270890725436181</v>
      </c>
      <c r="CQ803" s="25">
        <v>0.21524334251606977</v>
      </c>
      <c r="CR803" s="25">
        <v>0.23215084509612793</v>
      </c>
      <c r="CS803" s="25">
        <v>7.3745712191146104E-2</v>
      </c>
      <c r="CT803" s="25">
        <v>3.8452946741739352E-2</v>
      </c>
      <c r="CU803" s="25">
        <v>20.635599176669004</v>
      </c>
      <c r="CV803" s="25">
        <v>47.395092371976979</v>
      </c>
      <c r="CW803" s="25">
        <v>1.76680831718882</v>
      </c>
      <c r="CX803" s="25">
        <v>364.69726243245356</v>
      </c>
      <c r="CY803" s="25">
        <v>11.534684108777284</v>
      </c>
    </row>
    <row r="804" spans="1:103">
      <c r="A804" t="s">
        <v>177</v>
      </c>
      <c r="B804" t="s">
        <v>1090</v>
      </c>
      <c r="C804" t="s">
        <v>168</v>
      </c>
      <c r="D804" t="s">
        <v>170</v>
      </c>
      <c r="E804" t="s">
        <v>959</v>
      </c>
      <c r="F804" t="s">
        <v>195</v>
      </c>
      <c r="G804" t="s">
        <v>270</v>
      </c>
      <c r="H804">
        <v>11.63083</v>
      </c>
      <c r="I804">
        <v>7.4645700000000001</v>
      </c>
      <c r="J804">
        <v>658</v>
      </c>
      <c r="K804" t="s">
        <v>101</v>
      </c>
      <c r="L804" s="18">
        <v>0.8</v>
      </c>
      <c r="M804" t="s">
        <v>350</v>
      </c>
      <c r="N804" t="s">
        <v>331</v>
      </c>
      <c r="O804">
        <v>200</v>
      </c>
      <c r="P804" t="s">
        <v>159</v>
      </c>
      <c r="Q804">
        <v>64</v>
      </c>
      <c r="R804">
        <v>600</v>
      </c>
      <c r="S804" t="s">
        <v>332</v>
      </c>
      <c r="T804">
        <v>120</v>
      </c>
      <c r="U804" t="s">
        <v>337</v>
      </c>
      <c r="V804">
        <v>100</v>
      </c>
      <c r="W804">
        <v>2015</v>
      </c>
      <c r="X804">
        <v>1</v>
      </c>
      <c r="Y804" s="19"/>
      <c r="Z804" s="24">
        <v>6.5</v>
      </c>
      <c r="AA804" s="32">
        <v>0.97882910183084448</v>
      </c>
      <c r="AB804" s="26">
        <v>3.569030837979438E-2</v>
      </c>
      <c r="AC804" s="25">
        <v>2.0581199999999997</v>
      </c>
      <c r="AD804" s="27">
        <v>48.8</v>
      </c>
      <c r="AE804" s="27">
        <v>30.800000000000011</v>
      </c>
      <c r="AF804" s="27">
        <v>20.399999999999999</v>
      </c>
      <c r="AG804" s="25">
        <v>3.1143831357534286</v>
      </c>
      <c r="AH804" s="25">
        <v>0.89561424400505707</v>
      </c>
      <c r="AI804" s="25">
        <v>9.8715351107224888E-2</v>
      </c>
      <c r="AJ804" s="28">
        <v>7.3129414063783649E-2</v>
      </c>
      <c r="AK804" s="25">
        <v>0</v>
      </c>
      <c r="AL804" s="25">
        <f t="shared" si="106"/>
        <v>4.1818421449294938</v>
      </c>
      <c r="AM804" s="29">
        <v>9.3254568534094702</v>
      </c>
      <c r="AN804" s="29">
        <v>4.2449641746654034</v>
      </c>
      <c r="AO804" s="30">
        <v>15.046329211460503</v>
      </c>
      <c r="AP804" s="30">
        <v>111.66266795842694</v>
      </c>
      <c r="AQ804" s="31">
        <v>1.4348071382884966</v>
      </c>
      <c r="AR804" s="28">
        <v>1.6925900000000001E-2</v>
      </c>
      <c r="AS804" s="28">
        <v>5.7677300000000002</v>
      </c>
      <c r="AT804" t="s">
        <v>158</v>
      </c>
      <c r="AU804">
        <v>4</v>
      </c>
      <c r="AV804" t="s">
        <v>399</v>
      </c>
      <c r="AW804" t="s">
        <v>992</v>
      </c>
      <c r="AX804" t="s">
        <v>1091</v>
      </c>
      <c r="AY804" s="19" t="s">
        <v>391</v>
      </c>
      <c r="AZ804" s="19" t="s">
        <v>391</v>
      </c>
      <c r="BA804" t="s">
        <v>402</v>
      </c>
      <c r="BB804" s="21" t="s">
        <v>401</v>
      </c>
      <c r="BC804" s="15">
        <v>42045</v>
      </c>
      <c r="BD804" t="s">
        <v>161</v>
      </c>
      <c r="BE804">
        <v>44</v>
      </c>
      <c r="BF804">
        <v>41</v>
      </c>
      <c r="BG804">
        <v>7.62</v>
      </c>
      <c r="BH804">
        <v>3.14</v>
      </c>
      <c r="BI804">
        <v>0.48</v>
      </c>
      <c r="BJ804">
        <v>0.214</v>
      </c>
      <c r="BK804">
        <v>4.1000000000000002E-2</v>
      </c>
      <c r="BL804">
        <v>10.6</v>
      </c>
      <c r="BM804" s="86">
        <f t="shared" si="102"/>
        <v>83.921568627450981</v>
      </c>
      <c r="BN804">
        <v>0.157</v>
      </c>
      <c r="BO804">
        <v>16</v>
      </c>
      <c r="BP804">
        <f t="shared" si="97"/>
        <v>3079.4937331795468</v>
      </c>
      <c r="BQ804">
        <f t="shared" si="98"/>
        <v>4064</v>
      </c>
      <c r="BR804">
        <f t="shared" si="100"/>
        <v>3.0794937331795467</v>
      </c>
      <c r="BS804">
        <f t="shared" si="100"/>
        <v>4.0640000000000001</v>
      </c>
      <c r="BT804">
        <f t="shared" si="101"/>
        <v>7.1434937331795467</v>
      </c>
      <c r="BU804">
        <v>1.5914231856738927</v>
      </c>
      <c r="BV804">
        <v>0.2064543092294146</v>
      </c>
      <c r="BW804">
        <v>1.906306027168603</v>
      </c>
      <c r="BX804">
        <v>0.39506647806245621</v>
      </c>
      <c r="BY804">
        <v>0.11024306930064191</v>
      </c>
      <c r="BZ804">
        <v>0.10681014536896383</v>
      </c>
      <c r="CA804">
        <v>3.665721854021013</v>
      </c>
      <c r="CB804">
        <v>77.617149520291292</v>
      </c>
      <c r="CC804">
        <v>29.205187777214537</v>
      </c>
      <c r="CD804">
        <v>11.919243877411436</v>
      </c>
      <c r="CE804">
        <v>4.3831025542538926</v>
      </c>
      <c r="CF804" s="25">
        <v>0.63493621197252215</v>
      </c>
      <c r="CG804" s="25">
        <v>8.4592737978410215E-2</v>
      </c>
      <c r="CH804" s="25">
        <v>2.4533895216467543</v>
      </c>
      <c r="CI804" s="25">
        <v>0.38310156973784082</v>
      </c>
      <c r="CJ804" s="25">
        <v>0.19640873991715455</v>
      </c>
      <c r="CK804" s="25">
        <v>37.110662402323193</v>
      </c>
      <c r="CL804" s="25">
        <v>40.840511233419242</v>
      </c>
      <c r="CM804" s="25">
        <v>1.9906302459783587</v>
      </c>
      <c r="CN804" s="25">
        <v>184.86164319695365</v>
      </c>
      <c r="CO804" s="25">
        <v>19.384229744142534</v>
      </c>
      <c r="CP804" s="25">
        <v>0.88357487922705324</v>
      </c>
      <c r="CQ804" s="25">
        <v>0.31647342995169081</v>
      </c>
      <c r="CR804" s="25">
        <v>0.18226943844497615</v>
      </c>
      <c r="CS804" s="25">
        <v>7.2345477149542065E-2</v>
      </c>
      <c r="CT804" s="25">
        <v>4.1483745861517582E-2</v>
      </c>
      <c r="CU804" s="25">
        <v>13.366136324329339</v>
      </c>
      <c r="CV804" s="25">
        <v>22.164560493174058</v>
      </c>
      <c r="CW804" s="25">
        <v>0.77610416888779554</v>
      </c>
      <c r="CX804" s="25">
        <v>212.96190518576435</v>
      </c>
      <c r="CY804" s="25">
        <v>15.154152690188521</v>
      </c>
    </row>
    <row r="805" spans="1:103">
      <c r="A805" t="s">
        <v>177</v>
      </c>
      <c r="B805" t="s">
        <v>1090</v>
      </c>
      <c r="C805" t="s">
        <v>168</v>
      </c>
      <c r="D805" t="s">
        <v>170</v>
      </c>
      <c r="E805" t="s">
        <v>959</v>
      </c>
      <c r="F805" t="s">
        <v>195</v>
      </c>
      <c r="G805" t="s">
        <v>270</v>
      </c>
      <c r="H805">
        <v>11.63083</v>
      </c>
      <c r="I805">
        <v>7.4645700000000001</v>
      </c>
      <c r="J805">
        <v>658</v>
      </c>
      <c r="K805" t="s">
        <v>101</v>
      </c>
      <c r="L805" s="18">
        <v>0.8</v>
      </c>
      <c r="M805" t="s">
        <v>350</v>
      </c>
      <c r="N805" t="s">
        <v>331</v>
      </c>
      <c r="O805">
        <v>200</v>
      </c>
      <c r="P805" t="s">
        <v>159</v>
      </c>
      <c r="Q805">
        <v>64</v>
      </c>
      <c r="R805">
        <v>600</v>
      </c>
      <c r="S805" t="s">
        <v>332</v>
      </c>
      <c r="T805">
        <v>120</v>
      </c>
      <c r="U805" t="s">
        <v>337</v>
      </c>
      <c r="V805">
        <v>100</v>
      </c>
      <c r="W805">
        <v>2015</v>
      </c>
      <c r="X805">
        <v>1</v>
      </c>
      <c r="Y805" s="19"/>
      <c r="Z805" s="24">
        <v>6.5</v>
      </c>
      <c r="AA805" s="32">
        <v>0.97882910183084448</v>
      </c>
      <c r="AB805" s="26">
        <v>3.569030837979438E-2</v>
      </c>
      <c r="AC805" s="25">
        <v>2.0581199999999997</v>
      </c>
      <c r="AD805" s="27">
        <v>48.8</v>
      </c>
      <c r="AE805" s="27">
        <v>30.800000000000011</v>
      </c>
      <c r="AF805" s="27">
        <v>20.399999999999999</v>
      </c>
      <c r="AG805" s="25">
        <v>3.1143831357534286</v>
      </c>
      <c r="AH805" s="25">
        <v>0.89561424400505707</v>
      </c>
      <c r="AI805" s="25">
        <v>9.8715351107224888E-2</v>
      </c>
      <c r="AJ805" s="28">
        <v>7.3129414063783649E-2</v>
      </c>
      <c r="AK805" s="25">
        <v>0</v>
      </c>
      <c r="AL805" s="25">
        <f t="shared" si="106"/>
        <v>4.1818421449294938</v>
      </c>
      <c r="AM805" s="29">
        <v>9.3254568534094702</v>
      </c>
      <c r="AN805" s="29">
        <v>4.2449641746654034</v>
      </c>
      <c r="AO805" s="30">
        <v>15.046329211460503</v>
      </c>
      <c r="AP805" s="30">
        <v>111.66266795842694</v>
      </c>
      <c r="AQ805" s="31">
        <v>1.4348071382884966</v>
      </c>
      <c r="AR805" s="28">
        <v>1.6925900000000001E-2</v>
      </c>
      <c r="AS805" s="28">
        <v>5.7677300000000002</v>
      </c>
      <c r="AT805" t="s">
        <v>159</v>
      </c>
      <c r="AU805">
        <v>5</v>
      </c>
      <c r="AV805" t="s">
        <v>399</v>
      </c>
      <c r="AW805" t="s">
        <v>992</v>
      </c>
      <c r="AX805" t="s">
        <v>1091</v>
      </c>
      <c r="AY805" s="19" t="s">
        <v>391</v>
      </c>
      <c r="AZ805" s="19" t="s">
        <v>391</v>
      </c>
      <c r="BA805" t="s">
        <v>402</v>
      </c>
      <c r="BB805" s="21" t="s">
        <v>401</v>
      </c>
      <c r="BC805" s="15">
        <v>42045</v>
      </c>
      <c r="BD805" t="s">
        <v>161</v>
      </c>
      <c r="BE805">
        <v>51</v>
      </c>
      <c r="BF805">
        <v>48</v>
      </c>
      <c r="BG805">
        <v>9.36</v>
      </c>
      <c r="BH805">
        <v>5.4</v>
      </c>
      <c r="BI805">
        <v>0.7</v>
      </c>
      <c r="BJ805">
        <v>0.35499999999999998</v>
      </c>
      <c r="BK805">
        <v>6.0999999999999999E-2</v>
      </c>
      <c r="BL805">
        <v>10</v>
      </c>
      <c r="BM805" s="86">
        <f t="shared" si="102"/>
        <v>85.336538461538453</v>
      </c>
      <c r="BN805">
        <v>0.161</v>
      </c>
      <c r="BO805">
        <v>23</v>
      </c>
      <c r="BP805">
        <f t="shared" si="97"/>
        <v>5421.380090497737</v>
      </c>
      <c r="BQ805">
        <f t="shared" si="98"/>
        <v>4992</v>
      </c>
      <c r="BR805">
        <f t="shared" si="100"/>
        <v>5.4213800904977374</v>
      </c>
      <c r="BS805">
        <f t="shared" si="100"/>
        <v>4.992</v>
      </c>
      <c r="BT805">
        <f t="shared" si="101"/>
        <v>10.413380090497737</v>
      </c>
      <c r="BU805">
        <v>2.7976080956761731</v>
      </c>
      <c r="BV805">
        <v>0.25675476943490561</v>
      </c>
      <c r="BW805">
        <v>2.2981008839825017</v>
      </c>
      <c r="BX805">
        <v>0.56415841765612273</v>
      </c>
      <c r="BY805">
        <v>0.23956114616061902</v>
      </c>
      <c r="BZ805">
        <v>0.1624753549543258</v>
      </c>
      <c r="CA805">
        <v>8.0157312785458483</v>
      </c>
      <c r="CB805">
        <v>89.781956268105873</v>
      </c>
      <c r="CC805">
        <v>34.854585340324988</v>
      </c>
      <c r="CD805">
        <v>20.580559570416902</v>
      </c>
      <c r="CE805">
        <v>4.0681567674632371</v>
      </c>
      <c r="CF805" s="25">
        <v>0.85666023166023175</v>
      </c>
      <c r="CG805" s="25">
        <v>3.8209459459459465E-2</v>
      </c>
      <c r="CH805" s="25">
        <v>2.2871676795727716</v>
      </c>
      <c r="CI805" s="25">
        <v>0.34019783965501621</v>
      </c>
      <c r="CJ805" s="25">
        <v>0.19996277806379226</v>
      </c>
      <c r="CK805" s="25">
        <v>23.411962165480631</v>
      </c>
      <c r="CL805" s="25">
        <v>51.119297997830571</v>
      </c>
      <c r="CM805" s="25">
        <v>1.0089053488722441</v>
      </c>
      <c r="CN805" s="25">
        <v>180.84485230180016</v>
      </c>
      <c r="CO805" s="25">
        <v>25.218634580402544</v>
      </c>
      <c r="CP805" s="25">
        <v>0.92995169082125606</v>
      </c>
      <c r="CQ805" s="25">
        <v>0.30826086956521742</v>
      </c>
      <c r="CR805" s="25">
        <v>0.25416177684059488</v>
      </c>
      <c r="CS805" s="25">
        <v>7.231027253779046E-2</v>
      </c>
      <c r="CT805" s="25">
        <v>4.1463559123872083E-2</v>
      </c>
      <c r="CU805" s="25">
        <v>5.7187316003029727</v>
      </c>
      <c r="CV805" s="25">
        <v>22.153774818968134</v>
      </c>
      <c r="CW805" s="25">
        <v>0.77572650262556309</v>
      </c>
      <c r="CX805" s="25">
        <v>46.472560160356991</v>
      </c>
      <c r="CY805" s="25">
        <v>18.986543513279134</v>
      </c>
    </row>
    <row r="806" spans="1:103">
      <c r="A806" t="s">
        <v>177</v>
      </c>
      <c r="B806" t="s">
        <v>1090</v>
      </c>
      <c r="C806" t="s">
        <v>168</v>
      </c>
      <c r="D806" t="s">
        <v>170</v>
      </c>
      <c r="E806" t="s">
        <v>959</v>
      </c>
      <c r="F806" t="s">
        <v>195</v>
      </c>
      <c r="G806" t="s">
        <v>270</v>
      </c>
      <c r="H806">
        <v>11.63083</v>
      </c>
      <c r="I806">
        <v>7.4645700000000001</v>
      </c>
      <c r="J806">
        <v>658</v>
      </c>
      <c r="K806" t="s">
        <v>101</v>
      </c>
      <c r="L806" s="18">
        <v>0.8</v>
      </c>
      <c r="M806" t="s">
        <v>350</v>
      </c>
      <c r="N806" t="s">
        <v>331</v>
      </c>
      <c r="O806">
        <v>200</v>
      </c>
      <c r="P806" t="s">
        <v>159</v>
      </c>
      <c r="Q806">
        <v>64</v>
      </c>
      <c r="R806">
        <v>600</v>
      </c>
      <c r="S806" t="s">
        <v>332</v>
      </c>
      <c r="T806">
        <v>120</v>
      </c>
      <c r="U806" t="s">
        <v>337</v>
      </c>
      <c r="V806">
        <v>100</v>
      </c>
      <c r="W806">
        <v>2015</v>
      </c>
      <c r="X806">
        <v>1</v>
      </c>
      <c r="Y806" s="19"/>
      <c r="Z806" s="24">
        <v>6.5</v>
      </c>
      <c r="AA806" s="32">
        <v>0.97882910183084448</v>
      </c>
      <c r="AB806" s="26">
        <v>3.569030837979438E-2</v>
      </c>
      <c r="AC806" s="25">
        <v>2.0581199999999997</v>
      </c>
      <c r="AD806" s="27">
        <v>48.8</v>
      </c>
      <c r="AE806" s="27">
        <v>30.800000000000011</v>
      </c>
      <c r="AF806" s="27">
        <v>20.399999999999999</v>
      </c>
      <c r="AG806" s="25">
        <v>3.1143831357534286</v>
      </c>
      <c r="AH806" s="25">
        <v>0.89561424400505707</v>
      </c>
      <c r="AI806" s="25">
        <v>9.8715351107224888E-2</v>
      </c>
      <c r="AJ806" s="28">
        <v>7.3129414063783649E-2</v>
      </c>
      <c r="AK806" s="25">
        <v>0</v>
      </c>
      <c r="AL806" s="25">
        <f t="shared" si="106"/>
        <v>4.1818421449294938</v>
      </c>
      <c r="AM806" s="29">
        <v>9.3254568534094702</v>
      </c>
      <c r="AN806" s="29">
        <v>4.2449641746654034</v>
      </c>
      <c r="AO806" s="30">
        <v>15.046329211460503</v>
      </c>
      <c r="AP806" s="30">
        <v>111.66266795842694</v>
      </c>
      <c r="AQ806" s="31">
        <v>1.4348071382884966</v>
      </c>
      <c r="AR806" s="28">
        <v>1.6925900000000001E-2</v>
      </c>
      <c r="AS806" s="28">
        <v>5.7677300000000002</v>
      </c>
      <c r="AT806" t="s">
        <v>160</v>
      </c>
      <c r="AU806">
        <v>6</v>
      </c>
      <c r="AV806" t="s">
        <v>399</v>
      </c>
      <c r="AW806" t="s">
        <v>992</v>
      </c>
      <c r="AX806" t="s">
        <v>1091</v>
      </c>
      <c r="AY806" s="19" t="s">
        <v>391</v>
      </c>
      <c r="AZ806" s="19" t="s">
        <v>391</v>
      </c>
      <c r="BA806" t="s">
        <v>402</v>
      </c>
      <c r="BB806" s="21" t="s">
        <v>401</v>
      </c>
      <c r="BC806" s="15">
        <v>42045</v>
      </c>
      <c r="BD806" t="s">
        <v>161</v>
      </c>
      <c r="BE806">
        <v>33</v>
      </c>
      <c r="BF806">
        <v>44</v>
      </c>
      <c r="BG806">
        <v>9.8000000000000007</v>
      </c>
      <c r="BH806">
        <v>5.36</v>
      </c>
      <c r="BI806">
        <v>0.66</v>
      </c>
      <c r="BJ806">
        <v>0.27700000000000002</v>
      </c>
      <c r="BK806">
        <v>6.9000000000000006E-2</v>
      </c>
      <c r="BL806">
        <v>10</v>
      </c>
      <c r="BM806" s="86">
        <f t="shared" si="102"/>
        <v>80.057803468208093</v>
      </c>
      <c r="BN806">
        <v>0.20399999999999999</v>
      </c>
      <c r="BO806">
        <v>18</v>
      </c>
      <c r="BP806">
        <f t="shared" si="97"/>
        <v>5048.3509010540629</v>
      </c>
      <c r="BQ806">
        <f t="shared" si="98"/>
        <v>5226.6666666666661</v>
      </c>
      <c r="BR806">
        <f t="shared" si="100"/>
        <v>5.0483509010540626</v>
      </c>
      <c r="BS806">
        <f t="shared" si="100"/>
        <v>5.2266666666666657</v>
      </c>
      <c r="BT806">
        <f t="shared" si="101"/>
        <v>10.275017567720727</v>
      </c>
      <c r="CF806" s="25"/>
      <c r="CG806" s="25"/>
      <c r="CH806" s="25"/>
      <c r="CI806" s="25"/>
      <c r="CJ806" s="25"/>
      <c r="CK806" s="25"/>
      <c r="CL806" s="25"/>
      <c r="CM806" s="25"/>
      <c r="CN806" s="25"/>
      <c r="CO806" s="25"/>
      <c r="CP806" s="25">
        <v>0.9980295566502464</v>
      </c>
      <c r="CQ806" s="25">
        <v>0.27389162561576352</v>
      </c>
      <c r="CR806" s="25">
        <v>0.30111876131810122</v>
      </c>
      <c r="CS806" s="25">
        <v>0.14984775808346859</v>
      </c>
      <c r="CT806" s="25">
        <v>4.2398218970183456E-2</v>
      </c>
      <c r="CU806" s="25">
        <v>9.0322472455360678</v>
      </c>
      <c r="CV806" s="25">
        <v>13.908699370928453</v>
      </c>
      <c r="CW806" s="25">
        <v>0.76973344417939737</v>
      </c>
      <c r="CX806" s="25">
        <v>86.028837254677484</v>
      </c>
      <c r="CY806" s="25">
        <v>19.792872110767274</v>
      </c>
    </row>
    <row r="807" spans="1:103">
      <c r="A807" t="s">
        <v>177</v>
      </c>
      <c r="B807" t="s">
        <v>1090</v>
      </c>
      <c r="C807" t="s">
        <v>168</v>
      </c>
      <c r="D807" t="s">
        <v>170</v>
      </c>
      <c r="E807" t="s">
        <v>959</v>
      </c>
      <c r="F807" t="s">
        <v>198</v>
      </c>
      <c r="G807" t="s">
        <v>271</v>
      </c>
      <c r="H807">
        <v>11.57696</v>
      </c>
      <c r="I807">
        <v>7.4551600000000002</v>
      </c>
      <c r="J807">
        <v>643</v>
      </c>
      <c r="K807" t="s">
        <v>102</v>
      </c>
      <c r="L807" s="18">
        <v>0.5</v>
      </c>
      <c r="M807" t="s">
        <v>326</v>
      </c>
      <c r="N807" t="s">
        <v>345</v>
      </c>
      <c r="O807">
        <v>300</v>
      </c>
      <c r="P807" t="s">
        <v>159</v>
      </c>
      <c r="Q807">
        <v>150</v>
      </c>
      <c r="R807">
        <v>1300</v>
      </c>
      <c r="W807">
        <v>2015</v>
      </c>
      <c r="X807">
        <v>1</v>
      </c>
      <c r="Y807" s="19" t="s">
        <v>391</v>
      </c>
      <c r="Z807" s="24">
        <v>5.9</v>
      </c>
      <c r="AA807" s="32">
        <v>0.5027394183855991</v>
      </c>
      <c r="AB807" s="26">
        <v>3.1804429337027505E-2</v>
      </c>
      <c r="AC807" s="25">
        <v>12.706679999999999</v>
      </c>
      <c r="AD807" s="27">
        <v>54.8</v>
      </c>
      <c r="AE807" s="27">
        <v>24.800000000000011</v>
      </c>
      <c r="AF807" s="27">
        <v>20.399999999999999</v>
      </c>
      <c r="AG807" s="25">
        <v>2.4642847414493971</v>
      </c>
      <c r="AH807" s="25">
        <v>0.8815236600181926</v>
      </c>
      <c r="AI807" s="25">
        <v>0.14508012383387664</v>
      </c>
      <c r="AJ807" s="28">
        <v>7.3129414063783649E-2</v>
      </c>
      <c r="AK807" s="25">
        <v>0</v>
      </c>
      <c r="AL807" s="25">
        <f t="shared" si="52"/>
        <v>3.5640179393652498</v>
      </c>
      <c r="AM807" s="29">
        <v>9.9966440639473113</v>
      </c>
      <c r="AN807" s="29">
        <v>3.3729890496147075</v>
      </c>
      <c r="AO807" s="30">
        <v>23.232678141078946</v>
      </c>
      <c r="AP807" s="30">
        <v>101.52809832257148</v>
      </c>
      <c r="AQ807" s="31">
        <v>1.3669649660068903</v>
      </c>
      <c r="AR807" s="28">
        <v>1.0269800000000001E-2</v>
      </c>
      <c r="AS807" s="28">
        <v>6.3130600000000001</v>
      </c>
      <c r="AT807" t="s">
        <v>155</v>
      </c>
      <c r="AU807">
        <v>1</v>
      </c>
      <c r="AV807" t="s">
        <v>399</v>
      </c>
      <c r="AW807" t="s">
        <v>992</v>
      </c>
      <c r="AX807" t="s">
        <v>1091</v>
      </c>
      <c r="AY807" s="19" t="s">
        <v>391</v>
      </c>
      <c r="AZ807" s="19" t="s">
        <v>391</v>
      </c>
      <c r="BA807" t="s">
        <v>402</v>
      </c>
      <c r="BB807" s="21" t="s">
        <v>401</v>
      </c>
      <c r="BC807" s="15">
        <v>42045</v>
      </c>
      <c r="BD807" t="s">
        <v>161</v>
      </c>
      <c r="BE807">
        <v>57</v>
      </c>
      <c r="BF807">
        <v>46</v>
      </c>
      <c r="BG807">
        <v>9.48</v>
      </c>
      <c r="BH807">
        <v>3.56</v>
      </c>
      <c r="BI807">
        <v>0.5</v>
      </c>
      <c r="BJ807">
        <v>0.23</v>
      </c>
      <c r="BK807">
        <v>9.0999999999999998E-2</v>
      </c>
      <c r="BL807">
        <v>9.6999999999999993</v>
      </c>
      <c r="BM807" s="86">
        <f t="shared" si="102"/>
        <v>71.651090342679126</v>
      </c>
      <c r="BN807">
        <v>0.22500000000000001</v>
      </c>
      <c r="BO807">
        <v>18</v>
      </c>
      <c r="BP807">
        <f t="shared" si="97"/>
        <v>3010.9193085333814</v>
      </c>
      <c r="BQ807">
        <f t="shared" si="98"/>
        <v>5056</v>
      </c>
      <c r="BR807">
        <f t="shared" si="100"/>
        <v>3.0109193085333814</v>
      </c>
      <c r="BS807">
        <f t="shared" si="100"/>
        <v>5.056</v>
      </c>
      <c r="BT807">
        <f t="shared" si="101"/>
        <v>8.0669193085333823</v>
      </c>
      <c r="BU807">
        <v>1.7222757955641275</v>
      </c>
      <c r="BV807">
        <v>0.19679452871485997</v>
      </c>
      <c r="BW807">
        <v>2.1068743187562213</v>
      </c>
      <c r="BX807">
        <v>0.39674312171744219</v>
      </c>
      <c r="BY807">
        <v>0.16941064466233949</v>
      </c>
      <c r="BZ807">
        <v>0.11577695832343982</v>
      </c>
      <c r="CA807">
        <v>4.3145021513106059</v>
      </c>
      <c r="CB807">
        <v>165.86806125421759</v>
      </c>
      <c r="CC807">
        <v>26.939913691408698</v>
      </c>
      <c r="CD807">
        <v>8.9704726781333086</v>
      </c>
      <c r="CE807">
        <v>2.9137846989071101</v>
      </c>
      <c r="CF807" s="25">
        <v>0.70361781076066787</v>
      </c>
      <c r="CG807" s="25">
        <v>5.3617810760667906E-2</v>
      </c>
      <c r="CH807" s="25">
        <v>2.0471854377642056</v>
      </c>
      <c r="CI807" s="25">
        <v>0.41706718964458639</v>
      </c>
      <c r="CJ807" s="25">
        <v>0.2021069104253837</v>
      </c>
      <c r="CK807" s="25">
        <v>23.849568934928868</v>
      </c>
      <c r="CL807" s="25">
        <v>59.683482399190154</v>
      </c>
      <c r="CM807" s="25">
        <v>1.0277633927763983</v>
      </c>
      <c r="CN807" s="25">
        <v>92.331746382658466</v>
      </c>
      <c r="CO807" s="25">
        <v>19.317486208378146</v>
      </c>
      <c r="CP807" s="25">
        <v>1.3417910447761192</v>
      </c>
      <c r="CQ807" s="25">
        <v>0.21970149253731344</v>
      </c>
      <c r="CR807" s="25">
        <v>0.34905942862187611</v>
      </c>
      <c r="CS807" s="25">
        <v>7.3929159236397701E-2</v>
      </c>
      <c r="CT807" s="25">
        <v>4.3684931088184054E-2</v>
      </c>
      <c r="CU807" s="25">
        <v>8.4396027927265092</v>
      </c>
      <c r="CV807" s="25">
        <v>14.330804177707872</v>
      </c>
      <c r="CW807" s="25">
        <v>0.79309351387837412</v>
      </c>
      <c r="CX807" s="25">
        <v>30.953102816068935</v>
      </c>
      <c r="CY807" s="25">
        <v>8.1338258412571829</v>
      </c>
    </row>
    <row r="808" spans="1:103">
      <c r="A808" t="s">
        <v>177</v>
      </c>
      <c r="B808" t="s">
        <v>1090</v>
      </c>
      <c r="C808" t="s">
        <v>168</v>
      </c>
      <c r="D808" t="s">
        <v>170</v>
      </c>
      <c r="E808" t="s">
        <v>959</v>
      </c>
      <c r="F808" t="s">
        <v>198</v>
      </c>
      <c r="G808" t="s">
        <v>271</v>
      </c>
      <c r="H808">
        <v>11.57696</v>
      </c>
      <c r="I808">
        <v>7.4551600000000002</v>
      </c>
      <c r="J808">
        <v>643</v>
      </c>
      <c r="K808" t="s">
        <v>102</v>
      </c>
      <c r="L808" s="18">
        <v>0.5</v>
      </c>
      <c r="M808" t="s">
        <v>326</v>
      </c>
      <c r="N808" t="s">
        <v>345</v>
      </c>
      <c r="O808">
        <v>300</v>
      </c>
      <c r="P808" t="s">
        <v>159</v>
      </c>
      <c r="Q808">
        <v>150</v>
      </c>
      <c r="R808">
        <v>1300</v>
      </c>
      <c r="W808">
        <v>2015</v>
      </c>
      <c r="X808">
        <v>1</v>
      </c>
      <c r="Y808" s="19"/>
      <c r="Z808" s="24">
        <v>5.9</v>
      </c>
      <c r="AA808" s="32">
        <v>0.5027394183855991</v>
      </c>
      <c r="AB808" s="26">
        <v>3.1804429337027505E-2</v>
      </c>
      <c r="AC808" s="25">
        <v>12.706679999999999</v>
      </c>
      <c r="AD808" s="27">
        <v>54.8</v>
      </c>
      <c r="AE808" s="27">
        <v>24.800000000000011</v>
      </c>
      <c r="AF808" s="27">
        <v>20.399999999999999</v>
      </c>
      <c r="AG808" s="25">
        <v>2.4642847414493971</v>
      </c>
      <c r="AH808" s="25">
        <v>0.8815236600181926</v>
      </c>
      <c r="AI808" s="25">
        <v>0.14508012383387664</v>
      </c>
      <c r="AJ808" s="28">
        <v>7.3129414063783649E-2</v>
      </c>
      <c r="AK808" s="25">
        <v>0</v>
      </c>
      <c r="AL808" s="25">
        <f t="shared" ref="AL808:AL812" si="107">SUM(AG808:AK808)</f>
        <v>3.5640179393652498</v>
      </c>
      <c r="AM808" s="29">
        <v>9.9966440639473113</v>
      </c>
      <c r="AN808" s="29">
        <v>3.3729890496147075</v>
      </c>
      <c r="AO808" s="30">
        <v>23.232678141078946</v>
      </c>
      <c r="AP808" s="30">
        <v>101.52809832257148</v>
      </c>
      <c r="AQ808" s="31">
        <v>1.3669649660068903</v>
      </c>
      <c r="AR808" s="28">
        <v>1.0269800000000001E-2</v>
      </c>
      <c r="AS808" s="28">
        <v>6.3130600000000001</v>
      </c>
      <c r="AT808" t="s">
        <v>156</v>
      </c>
      <c r="AU808">
        <v>2</v>
      </c>
      <c r="AV808" t="s">
        <v>399</v>
      </c>
      <c r="AW808" t="s">
        <v>992</v>
      </c>
      <c r="AX808" t="s">
        <v>1091</v>
      </c>
      <c r="AY808" s="19" t="s">
        <v>391</v>
      </c>
      <c r="AZ808" s="19" t="s">
        <v>391</v>
      </c>
      <c r="BA808" t="s">
        <v>402</v>
      </c>
      <c r="BB808" s="21" t="s">
        <v>401</v>
      </c>
      <c r="BC808" s="15">
        <v>42045</v>
      </c>
      <c r="BD808" t="s">
        <v>161</v>
      </c>
      <c r="BE808">
        <v>58</v>
      </c>
      <c r="BF808">
        <v>46</v>
      </c>
      <c r="BG808">
        <v>11.96</v>
      </c>
      <c r="BH808">
        <v>5.32</v>
      </c>
      <c r="BI808">
        <v>0.6</v>
      </c>
      <c r="BJ808">
        <v>0.27</v>
      </c>
      <c r="BK808">
        <v>5.8000000000000003E-2</v>
      </c>
      <c r="BL808">
        <v>10.5</v>
      </c>
      <c r="BM808" s="86">
        <f t="shared" si="102"/>
        <v>82.317073170731717</v>
      </c>
      <c r="BN808">
        <v>0.32800000000000001</v>
      </c>
      <c r="BO808">
        <v>20</v>
      </c>
      <c r="BP808">
        <f t="shared" si="97"/>
        <v>5123.4576757532295</v>
      </c>
      <c r="BQ808">
        <f t="shared" si="98"/>
        <v>6378.666666666667</v>
      </c>
      <c r="BR808">
        <f t="shared" si="100"/>
        <v>5.1234576757532295</v>
      </c>
      <c r="BS808">
        <f t="shared" si="100"/>
        <v>6.3786666666666667</v>
      </c>
      <c r="BT808">
        <f t="shared" si="101"/>
        <v>11.502124342419897</v>
      </c>
      <c r="BU808">
        <v>1.7656250000000002</v>
      </c>
      <c r="BV808">
        <v>0.16857326422093138</v>
      </c>
      <c r="BW808">
        <v>1.2840573509739772</v>
      </c>
      <c r="BX808">
        <v>0.5688688744079109</v>
      </c>
      <c r="BY808">
        <v>0.23417567227645913</v>
      </c>
      <c r="BZ808">
        <v>0.14145084127912907</v>
      </c>
      <c r="CA808">
        <v>5.0088648591887486</v>
      </c>
      <c r="CB808">
        <v>122.49127778887313</v>
      </c>
      <c r="CC808">
        <v>100.41143309747126</v>
      </c>
      <c r="CD808">
        <v>10.407559796377194</v>
      </c>
      <c r="CE808">
        <v>2.184391046400421</v>
      </c>
      <c r="CF808" s="25">
        <v>0.51292705447830111</v>
      </c>
      <c r="CG808" s="25">
        <v>7.1606648199445982E-2</v>
      </c>
      <c r="CH808" s="25">
        <v>1.7622502278486611</v>
      </c>
      <c r="CI808" s="25">
        <v>0.45307939640456879</v>
      </c>
      <c r="CJ808" s="25">
        <v>0.21517099000852818</v>
      </c>
      <c r="CK808" s="25">
        <v>17.571314855861097</v>
      </c>
      <c r="CL808" s="25">
        <v>48.349427271811756</v>
      </c>
      <c r="CM808" s="25">
        <v>1.0292822549332106</v>
      </c>
      <c r="CN808" s="25">
        <v>138.39503309718452</v>
      </c>
      <c r="CO808" s="25">
        <v>34.510463254292389</v>
      </c>
      <c r="CP808" s="25">
        <v>1.1936251189343483</v>
      </c>
      <c r="CQ808" s="25">
        <v>0.25651760228353954</v>
      </c>
      <c r="CR808" s="25">
        <v>0.35747348105995619</v>
      </c>
      <c r="CS808" s="25">
        <v>7.248663905617532E-2</v>
      </c>
      <c r="CT808" s="25">
        <v>4.4106278048600255E-2</v>
      </c>
      <c r="CU808" s="25">
        <v>5.7326797261573699</v>
      </c>
      <c r="CV808" s="25">
        <v>18.13140585665592</v>
      </c>
      <c r="CW808" s="25">
        <v>0.77761851848562547</v>
      </c>
      <c r="CX808" s="25">
        <v>126.85185198421897</v>
      </c>
      <c r="CY808" s="25">
        <v>11.33775047765182</v>
      </c>
    </row>
    <row r="809" spans="1:103">
      <c r="A809" t="s">
        <v>177</v>
      </c>
      <c r="B809" t="s">
        <v>1090</v>
      </c>
      <c r="C809" t="s">
        <v>168</v>
      </c>
      <c r="D809" t="s">
        <v>170</v>
      </c>
      <c r="E809" t="s">
        <v>959</v>
      </c>
      <c r="F809" t="s">
        <v>198</v>
      </c>
      <c r="G809" t="s">
        <v>271</v>
      </c>
      <c r="H809">
        <v>11.57696</v>
      </c>
      <c r="I809">
        <v>7.4551600000000002</v>
      </c>
      <c r="J809">
        <v>643</v>
      </c>
      <c r="K809" t="s">
        <v>102</v>
      </c>
      <c r="L809" s="18">
        <v>0.5</v>
      </c>
      <c r="M809" t="s">
        <v>326</v>
      </c>
      <c r="N809" t="s">
        <v>345</v>
      </c>
      <c r="O809">
        <v>300</v>
      </c>
      <c r="P809" t="s">
        <v>159</v>
      </c>
      <c r="Q809">
        <v>150</v>
      </c>
      <c r="R809">
        <v>1300</v>
      </c>
      <c r="W809">
        <v>2015</v>
      </c>
      <c r="X809">
        <v>1</v>
      </c>
      <c r="Y809" s="19"/>
      <c r="Z809" s="24">
        <v>5.9</v>
      </c>
      <c r="AA809" s="32">
        <v>0.5027394183855991</v>
      </c>
      <c r="AB809" s="26">
        <v>3.1804429337027505E-2</v>
      </c>
      <c r="AC809" s="25">
        <v>12.706679999999999</v>
      </c>
      <c r="AD809" s="27">
        <v>54.8</v>
      </c>
      <c r="AE809" s="27">
        <v>24.800000000000011</v>
      </c>
      <c r="AF809" s="27">
        <v>20.399999999999999</v>
      </c>
      <c r="AG809" s="25">
        <v>2.4642847414493971</v>
      </c>
      <c r="AH809" s="25">
        <v>0.8815236600181926</v>
      </c>
      <c r="AI809" s="25">
        <v>0.14508012383387664</v>
      </c>
      <c r="AJ809" s="28">
        <v>7.3129414063783649E-2</v>
      </c>
      <c r="AK809" s="25">
        <v>0</v>
      </c>
      <c r="AL809" s="25">
        <f t="shared" si="107"/>
        <v>3.5640179393652498</v>
      </c>
      <c r="AM809" s="29">
        <v>9.9966440639473113</v>
      </c>
      <c r="AN809" s="29">
        <v>3.3729890496147075</v>
      </c>
      <c r="AO809" s="30">
        <v>23.232678141078946</v>
      </c>
      <c r="AP809" s="30">
        <v>101.52809832257148</v>
      </c>
      <c r="AQ809" s="31">
        <v>1.3669649660068903</v>
      </c>
      <c r="AR809" s="28">
        <v>1.0269800000000001E-2</v>
      </c>
      <c r="AS809" s="28">
        <v>6.3130600000000001</v>
      </c>
      <c r="AT809" t="s">
        <v>157</v>
      </c>
      <c r="AU809">
        <v>3</v>
      </c>
      <c r="AV809" t="s">
        <v>399</v>
      </c>
      <c r="AW809" t="s">
        <v>992</v>
      </c>
      <c r="AX809" t="s">
        <v>1091</v>
      </c>
      <c r="AY809" s="19" t="s">
        <v>391</v>
      </c>
      <c r="AZ809" s="19" t="s">
        <v>391</v>
      </c>
      <c r="BA809" t="s">
        <v>402</v>
      </c>
      <c r="BB809" s="21" t="s">
        <v>401</v>
      </c>
      <c r="BC809" s="15">
        <v>42045</v>
      </c>
      <c r="BD809" t="s">
        <v>161</v>
      </c>
      <c r="BE809">
        <v>60</v>
      </c>
      <c r="BF809">
        <v>60</v>
      </c>
      <c r="BG809">
        <v>11.86</v>
      </c>
      <c r="BH809">
        <v>7</v>
      </c>
      <c r="BI809">
        <v>0.6</v>
      </c>
      <c r="BJ809">
        <v>0.19700000000000001</v>
      </c>
      <c r="BK809">
        <v>9.0999999999999998E-2</v>
      </c>
      <c r="BL809">
        <v>5.5</v>
      </c>
      <c r="BM809" s="86">
        <f t="shared" si="102"/>
        <v>68.402777777777771</v>
      </c>
      <c r="BN809">
        <v>0.28299999999999997</v>
      </c>
      <c r="BO809">
        <v>15</v>
      </c>
      <c r="BP809">
        <f t="shared" si="97"/>
        <v>5914.828431372548</v>
      </c>
      <c r="BQ809">
        <f t="shared" si="98"/>
        <v>6325.3333333333321</v>
      </c>
      <c r="BR809">
        <f t="shared" si="100"/>
        <v>5.9148284313725483</v>
      </c>
      <c r="BS809">
        <f t="shared" si="100"/>
        <v>6.3253333333333321</v>
      </c>
      <c r="BT809">
        <f t="shared" si="101"/>
        <v>12.240161764705881</v>
      </c>
      <c r="BU809">
        <v>2.2014218009478674</v>
      </c>
      <c r="BV809">
        <v>0.15313843290611873</v>
      </c>
      <c r="BW809">
        <v>1.3572607816779212</v>
      </c>
      <c r="BX809">
        <v>0.43802357234053513</v>
      </c>
      <c r="BY809">
        <v>0.19820634668432069</v>
      </c>
      <c r="BZ809">
        <v>0.12537282410690506</v>
      </c>
      <c r="CA809">
        <v>4.3992712888950978</v>
      </c>
      <c r="CB809">
        <v>88.141595608369428</v>
      </c>
      <c r="CC809">
        <v>33.484066307920237</v>
      </c>
      <c r="CD809">
        <v>8.6722283519447121</v>
      </c>
      <c r="CE809">
        <v>2.3155421336636084</v>
      </c>
      <c r="CF809" s="25">
        <v>0.85849056603773588</v>
      </c>
      <c r="CG809" s="25">
        <v>3.9379344587884807E-2</v>
      </c>
      <c r="CH809" s="25">
        <v>2.2573269717224371</v>
      </c>
      <c r="CI809" s="25">
        <v>0.6014749160125008</v>
      </c>
      <c r="CJ809" s="25">
        <v>0.25609786441139498</v>
      </c>
      <c r="CK809" s="25">
        <v>32.170810866998849</v>
      </c>
      <c r="CL809" s="25">
        <v>48.854821981970069</v>
      </c>
      <c r="CM809" s="25">
        <v>1.0400413028941851</v>
      </c>
      <c r="CN809" s="25">
        <v>139.84167107381015</v>
      </c>
      <c r="CO809" s="25">
        <v>14.32341120735949</v>
      </c>
      <c r="CP809" s="25">
        <v>1.4226248775710091</v>
      </c>
      <c r="CQ809" s="25">
        <v>0.1537708129285015</v>
      </c>
      <c r="CR809" s="25">
        <v>0.30024889489156853</v>
      </c>
      <c r="CS809" s="25">
        <v>7.154434764812681E-2</v>
      </c>
      <c r="CT809" s="25">
        <v>4.7339293059652593E-2</v>
      </c>
      <c r="CU809" s="25">
        <v>3.9913515921032201</v>
      </c>
      <c r="CV809" s="25">
        <v>29.954615628453812</v>
      </c>
      <c r="CW809" s="25">
        <v>1.7140677704070644</v>
      </c>
      <c r="CX809" s="25">
        <v>463.01869935504504</v>
      </c>
      <c r="CY809" s="25">
        <v>12.139066743840367</v>
      </c>
    </row>
    <row r="810" spans="1:103">
      <c r="A810" t="s">
        <v>177</v>
      </c>
      <c r="B810" t="s">
        <v>1090</v>
      </c>
      <c r="C810" t="s">
        <v>168</v>
      </c>
      <c r="D810" t="s">
        <v>170</v>
      </c>
      <c r="E810" t="s">
        <v>959</v>
      </c>
      <c r="F810" t="s">
        <v>198</v>
      </c>
      <c r="G810" t="s">
        <v>271</v>
      </c>
      <c r="H810">
        <v>11.57696</v>
      </c>
      <c r="I810">
        <v>7.4551600000000002</v>
      </c>
      <c r="J810">
        <v>643</v>
      </c>
      <c r="K810" t="s">
        <v>102</v>
      </c>
      <c r="L810" s="18">
        <v>0.5</v>
      </c>
      <c r="M810" t="s">
        <v>326</v>
      </c>
      <c r="N810" t="s">
        <v>345</v>
      </c>
      <c r="O810">
        <v>300</v>
      </c>
      <c r="P810" t="s">
        <v>159</v>
      </c>
      <c r="Q810">
        <v>150</v>
      </c>
      <c r="R810">
        <v>1300</v>
      </c>
      <c r="W810">
        <v>2015</v>
      </c>
      <c r="X810">
        <v>1</v>
      </c>
      <c r="Y810" s="19"/>
      <c r="Z810" s="24">
        <v>5.9</v>
      </c>
      <c r="AA810" s="32">
        <v>0.5027394183855991</v>
      </c>
      <c r="AB810" s="26">
        <v>3.1804429337027505E-2</v>
      </c>
      <c r="AC810" s="25">
        <v>12.706679999999999</v>
      </c>
      <c r="AD810" s="27">
        <v>54.8</v>
      </c>
      <c r="AE810" s="27">
        <v>24.800000000000011</v>
      </c>
      <c r="AF810" s="27">
        <v>20.399999999999999</v>
      </c>
      <c r="AG810" s="25">
        <v>2.4642847414493971</v>
      </c>
      <c r="AH810" s="25">
        <v>0.8815236600181926</v>
      </c>
      <c r="AI810" s="25">
        <v>0.14508012383387664</v>
      </c>
      <c r="AJ810" s="28">
        <v>7.3129414063783649E-2</v>
      </c>
      <c r="AK810" s="25">
        <v>0</v>
      </c>
      <c r="AL810" s="25">
        <f t="shared" si="107"/>
        <v>3.5640179393652498</v>
      </c>
      <c r="AM810" s="29">
        <v>9.9966440639473113</v>
      </c>
      <c r="AN810" s="29">
        <v>3.3729890496147075</v>
      </c>
      <c r="AO810" s="30">
        <v>23.232678141078946</v>
      </c>
      <c r="AP810" s="30">
        <v>101.52809832257148</v>
      </c>
      <c r="AQ810" s="31">
        <v>1.3669649660068903</v>
      </c>
      <c r="AR810" s="28">
        <v>1.0269800000000001E-2</v>
      </c>
      <c r="AS810" s="28">
        <v>6.3130600000000001</v>
      </c>
      <c r="AT810" t="s">
        <v>158</v>
      </c>
      <c r="AU810">
        <v>4</v>
      </c>
      <c r="AV810" t="s">
        <v>399</v>
      </c>
      <c r="AW810" t="s">
        <v>992</v>
      </c>
      <c r="AX810" t="s">
        <v>1091</v>
      </c>
      <c r="AY810" s="19" t="s">
        <v>391</v>
      </c>
      <c r="AZ810" s="19" t="s">
        <v>391</v>
      </c>
      <c r="BA810" t="s">
        <v>402</v>
      </c>
      <c r="BB810" s="21" t="s">
        <v>401</v>
      </c>
      <c r="BC810" s="15">
        <v>42045</v>
      </c>
      <c r="BD810" t="s">
        <v>161</v>
      </c>
      <c r="BE810">
        <v>60</v>
      </c>
      <c r="BF810">
        <v>41</v>
      </c>
      <c r="BG810">
        <v>8</v>
      </c>
      <c r="BH810">
        <v>5.0999999999999996</v>
      </c>
      <c r="BI810">
        <v>1</v>
      </c>
      <c r="BJ810">
        <v>0.21299999999999999</v>
      </c>
      <c r="BK810">
        <v>4.8000000000000001E-2</v>
      </c>
      <c r="BL810">
        <v>10.4</v>
      </c>
      <c r="BM810" s="86">
        <f t="shared" si="102"/>
        <v>81.609195402298852</v>
      </c>
      <c r="BN810">
        <v>0.316</v>
      </c>
      <c r="BO810">
        <v>24</v>
      </c>
      <c r="BP810">
        <f t="shared" si="97"/>
        <v>4874.78927203065</v>
      </c>
      <c r="BQ810">
        <f t="shared" si="98"/>
        <v>4266.6666666666661</v>
      </c>
      <c r="BR810">
        <f t="shared" si="100"/>
        <v>4.8747892720306503</v>
      </c>
      <c r="BS810">
        <f t="shared" si="100"/>
        <v>4.2666666666666657</v>
      </c>
      <c r="BT810">
        <f t="shared" si="101"/>
        <v>9.141455938697316</v>
      </c>
      <c r="BU810">
        <v>2.6430622009569378</v>
      </c>
      <c r="BV810">
        <v>0.23914583006715023</v>
      </c>
      <c r="BW810">
        <v>1.8018496890931199</v>
      </c>
      <c r="BX810">
        <v>0.64918233020977878</v>
      </c>
      <c r="BY810">
        <v>0.24078015077620135</v>
      </c>
      <c r="BZ810">
        <v>0.17612947913578189</v>
      </c>
      <c r="CA810">
        <v>7.1337750948674872</v>
      </c>
      <c r="CB810">
        <v>113.32350286609208</v>
      </c>
      <c r="CC810">
        <v>70.299987854635191</v>
      </c>
      <c r="CD810">
        <v>17.248410738344706</v>
      </c>
      <c r="CE810">
        <v>5.0453208596759174</v>
      </c>
      <c r="CF810" s="25">
        <v>0.85177865612648218</v>
      </c>
      <c r="CG810" s="25">
        <v>8.2460474308300391E-2</v>
      </c>
      <c r="CH810" s="25">
        <v>3.0855013503959352</v>
      </c>
      <c r="CI810" s="25">
        <v>0.33223428189497983</v>
      </c>
      <c r="CJ810" s="25">
        <v>0.17030788193175975</v>
      </c>
      <c r="CK810" s="25">
        <v>28.565272999393933</v>
      </c>
      <c r="CL810" s="25">
        <v>41.104260188230199</v>
      </c>
      <c r="CM810" s="25">
        <v>1.0379746535093977</v>
      </c>
      <c r="CN810" s="25">
        <v>232.72417098120988</v>
      </c>
      <c r="CO810" s="25">
        <v>18.211280288292496</v>
      </c>
      <c r="CP810" s="25">
        <v>1.4037209302325582</v>
      </c>
      <c r="CQ810" s="25">
        <v>0.20009302325581393</v>
      </c>
      <c r="CR810" s="25">
        <v>0.29386614179592274</v>
      </c>
      <c r="CS810" s="25">
        <v>7.3709131976765568E-2</v>
      </c>
      <c r="CT810" s="25">
        <v>4.0982429333607129E-2</v>
      </c>
      <c r="CU810" s="25">
        <v>14.489665458290895</v>
      </c>
      <c r="CV810" s="25">
        <v>18.437193455428886</v>
      </c>
      <c r="CW810" s="25">
        <v>0.79073311651564093</v>
      </c>
      <c r="CX810" s="25">
        <v>224.88135312284473</v>
      </c>
      <c r="CY810" s="25">
        <v>15.439796441293266</v>
      </c>
    </row>
    <row r="811" spans="1:103">
      <c r="A811" t="s">
        <v>177</v>
      </c>
      <c r="B811" t="s">
        <v>1090</v>
      </c>
      <c r="C811" t="s">
        <v>168</v>
      </c>
      <c r="D811" t="s">
        <v>170</v>
      </c>
      <c r="E811" t="s">
        <v>959</v>
      </c>
      <c r="F811" t="s">
        <v>198</v>
      </c>
      <c r="G811" t="s">
        <v>271</v>
      </c>
      <c r="H811">
        <v>11.57696</v>
      </c>
      <c r="I811">
        <v>7.4551600000000002</v>
      </c>
      <c r="J811">
        <v>643</v>
      </c>
      <c r="K811" t="s">
        <v>102</v>
      </c>
      <c r="L811" s="18">
        <v>0.5</v>
      </c>
      <c r="M811" t="s">
        <v>326</v>
      </c>
      <c r="N811" t="s">
        <v>345</v>
      </c>
      <c r="O811">
        <v>300</v>
      </c>
      <c r="P811" t="s">
        <v>159</v>
      </c>
      <c r="Q811">
        <v>150</v>
      </c>
      <c r="R811">
        <v>1300</v>
      </c>
      <c r="W811">
        <v>2015</v>
      </c>
      <c r="X811">
        <v>1</v>
      </c>
      <c r="Y811" s="19"/>
      <c r="Z811" s="24">
        <v>5.9</v>
      </c>
      <c r="AA811" s="32">
        <v>0.5027394183855991</v>
      </c>
      <c r="AB811" s="26">
        <v>3.1804429337027505E-2</v>
      </c>
      <c r="AC811" s="25">
        <v>12.706679999999999</v>
      </c>
      <c r="AD811" s="27">
        <v>54.8</v>
      </c>
      <c r="AE811" s="27">
        <v>24.800000000000011</v>
      </c>
      <c r="AF811" s="27">
        <v>20.399999999999999</v>
      </c>
      <c r="AG811" s="25">
        <v>2.4642847414493971</v>
      </c>
      <c r="AH811" s="25">
        <v>0.8815236600181926</v>
      </c>
      <c r="AI811" s="25">
        <v>0.14508012383387664</v>
      </c>
      <c r="AJ811" s="28">
        <v>7.3129414063783649E-2</v>
      </c>
      <c r="AK811" s="25">
        <v>0</v>
      </c>
      <c r="AL811" s="25">
        <f t="shared" si="107"/>
        <v>3.5640179393652498</v>
      </c>
      <c r="AM811" s="29">
        <v>9.9966440639473113</v>
      </c>
      <c r="AN811" s="29">
        <v>3.3729890496147075</v>
      </c>
      <c r="AO811" s="30">
        <v>23.232678141078946</v>
      </c>
      <c r="AP811" s="30">
        <v>101.52809832257148</v>
      </c>
      <c r="AQ811" s="31">
        <v>1.3669649660068903</v>
      </c>
      <c r="AR811" s="28">
        <v>1.0269800000000001E-2</v>
      </c>
      <c r="AS811" s="28">
        <v>6.3130600000000001</v>
      </c>
      <c r="AT811" t="s">
        <v>159</v>
      </c>
      <c r="AU811">
        <v>5</v>
      </c>
      <c r="AV811" t="s">
        <v>399</v>
      </c>
      <c r="AW811" t="s">
        <v>992</v>
      </c>
      <c r="AX811" t="s">
        <v>1091</v>
      </c>
      <c r="AY811" s="19" t="s">
        <v>391</v>
      </c>
      <c r="AZ811" s="19" t="s">
        <v>391</v>
      </c>
      <c r="BA811" t="s">
        <v>402</v>
      </c>
      <c r="BB811" s="21" t="s">
        <v>401</v>
      </c>
      <c r="BC811" s="15">
        <v>42045</v>
      </c>
      <c r="BD811" t="s">
        <v>161</v>
      </c>
      <c r="BE811">
        <v>43</v>
      </c>
      <c r="BF811">
        <v>35</v>
      </c>
      <c r="BG811">
        <v>4.4800000000000004</v>
      </c>
      <c r="BH811">
        <v>1.94</v>
      </c>
      <c r="BI811">
        <v>0.38</v>
      </c>
      <c r="BJ811">
        <v>0.36</v>
      </c>
      <c r="BK811">
        <v>6.6000000000000003E-2</v>
      </c>
      <c r="BL811">
        <v>9</v>
      </c>
      <c r="BM811" s="86">
        <f t="shared" si="102"/>
        <v>84.507042253521121</v>
      </c>
      <c r="BN811">
        <v>0.28000000000000003</v>
      </c>
      <c r="BO811">
        <v>20</v>
      </c>
      <c r="BP811">
        <f t="shared" si="97"/>
        <v>1950.1795084230873</v>
      </c>
      <c r="BQ811">
        <f t="shared" si="98"/>
        <v>2389.3333333333335</v>
      </c>
      <c r="BR811">
        <f t="shared" si="100"/>
        <v>1.9501795084230873</v>
      </c>
      <c r="BS811">
        <f t="shared" si="100"/>
        <v>2.3893333333333335</v>
      </c>
      <c r="BT811">
        <f t="shared" si="101"/>
        <v>4.339512841756421</v>
      </c>
      <c r="CF811" s="25">
        <v>0.7602230483271375</v>
      </c>
      <c r="CG811" s="25">
        <v>4.9628252788104101E-2</v>
      </c>
      <c r="CH811" s="25">
        <v>2.1366923394465887</v>
      </c>
      <c r="CI811" s="25">
        <v>0.28788105924537122</v>
      </c>
      <c r="CJ811" s="25">
        <v>0.15271960411050306</v>
      </c>
      <c r="CK811" s="25">
        <v>59.688337779753752</v>
      </c>
      <c r="CL811" s="25">
        <v>58.475431189182459</v>
      </c>
      <c r="CM811" s="25">
        <v>1.0069604710912856</v>
      </c>
      <c r="CN811" s="25">
        <v>90.462862841419124</v>
      </c>
      <c r="CO811" s="25">
        <v>12.594293632314933</v>
      </c>
      <c r="CP811" s="25">
        <v>1.3464022140221403</v>
      </c>
      <c r="CQ811" s="25">
        <v>0.17246309963099632</v>
      </c>
      <c r="CR811" s="25">
        <v>0.36242671321529252</v>
      </c>
      <c r="CS811" s="25">
        <v>7.4406534010705599E-2</v>
      </c>
      <c r="CT811" s="25">
        <v>4.5397513100262785E-2</v>
      </c>
      <c r="CU811" s="25">
        <v>7.5973148757537032</v>
      </c>
      <c r="CV811" s="25">
        <v>13.976184569234752</v>
      </c>
      <c r="CW811" s="25">
        <v>0.77346820130787586</v>
      </c>
      <c r="CX811" s="25">
        <v>165.52296699134837</v>
      </c>
      <c r="CY811" s="25">
        <v>9.3656945469848996</v>
      </c>
    </row>
    <row r="812" spans="1:103">
      <c r="A812" t="s">
        <v>177</v>
      </c>
      <c r="B812" t="s">
        <v>1090</v>
      </c>
      <c r="C812" t="s">
        <v>168</v>
      </c>
      <c r="D812" t="s">
        <v>170</v>
      </c>
      <c r="E812" t="s">
        <v>959</v>
      </c>
      <c r="F812" t="s">
        <v>198</v>
      </c>
      <c r="G812" t="s">
        <v>271</v>
      </c>
      <c r="H812">
        <v>11.57696</v>
      </c>
      <c r="I812">
        <v>7.4551600000000002</v>
      </c>
      <c r="J812">
        <v>643</v>
      </c>
      <c r="K812" t="s">
        <v>102</v>
      </c>
      <c r="L812" s="18">
        <v>0.5</v>
      </c>
      <c r="M812" t="s">
        <v>326</v>
      </c>
      <c r="N812" t="s">
        <v>345</v>
      </c>
      <c r="O812">
        <v>300</v>
      </c>
      <c r="P812" t="s">
        <v>159</v>
      </c>
      <c r="Q812">
        <v>150</v>
      </c>
      <c r="R812">
        <v>1300</v>
      </c>
      <c r="W812">
        <v>2015</v>
      </c>
      <c r="X812">
        <v>1</v>
      </c>
      <c r="Y812" s="19"/>
      <c r="Z812" s="24">
        <v>5.9</v>
      </c>
      <c r="AA812" s="32">
        <v>0.5027394183855991</v>
      </c>
      <c r="AB812" s="26">
        <v>3.1804429337027505E-2</v>
      </c>
      <c r="AC812" s="25">
        <v>12.706679999999999</v>
      </c>
      <c r="AD812" s="27">
        <v>54.8</v>
      </c>
      <c r="AE812" s="27">
        <v>24.800000000000011</v>
      </c>
      <c r="AF812" s="27">
        <v>20.399999999999999</v>
      </c>
      <c r="AG812" s="25">
        <v>2.4642847414493971</v>
      </c>
      <c r="AH812" s="25">
        <v>0.8815236600181926</v>
      </c>
      <c r="AI812" s="25">
        <v>0.14508012383387664</v>
      </c>
      <c r="AJ812" s="28">
        <v>7.3129414063783649E-2</v>
      </c>
      <c r="AK812" s="25">
        <v>0</v>
      </c>
      <c r="AL812" s="25">
        <f t="shared" si="107"/>
        <v>3.5640179393652498</v>
      </c>
      <c r="AM812" s="29">
        <v>9.9966440639473113</v>
      </c>
      <c r="AN812" s="29">
        <v>3.3729890496147075</v>
      </c>
      <c r="AO812" s="30">
        <v>23.232678141078946</v>
      </c>
      <c r="AP812" s="30">
        <v>101.52809832257148</v>
      </c>
      <c r="AQ812" s="31">
        <v>1.3669649660068903</v>
      </c>
      <c r="AR812" s="28">
        <v>1.0269800000000001E-2</v>
      </c>
      <c r="AS812" s="28">
        <v>6.3130600000000001</v>
      </c>
      <c r="AT812" t="s">
        <v>160</v>
      </c>
      <c r="AU812">
        <v>6</v>
      </c>
      <c r="AV812" t="s">
        <v>399</v>
      </c>
      <c r="AW812" t="s">
        <v>992</v>
      </c>
      <c r="AX812" t="s">
        <v>1091</v>
      </c>
      <c r="AY812" s="19" t="s">
        <v>391</v>
      </c>
      <c r="AZ812" s="19" t="s">
        <v>391</v>
      </c>
      <c r="BA812" t="s">
        <v>402</v>
      </c>
      <c r="BB812" s="21" t="s">
        <v>401</v>
      </c>
      <c r="BC812" s="15">
        <v>42045</v>
      </c>
      <c r="BD812" t="s">
        <v>161</v>
      </c>
      <c r="BE812">
        <v>45</v>
      </c>
      <c r="BF812">
        <v>38</v>
      </c>
      <c r="BG812">
        <v>6.42</v>
      </c>
      <c r="BH812">
        <v>3.36</v>
      </c>
      <c r="BI812">
        <v>0.57999999999999996</v>
      </c>
      <c r="BJ812">
        <v>0.45200000000000001</v>
      </c>
      <c r="BK812">
        <v>8.1000000000000003E-2</v>
      </c>
      <c r="BL812">
        <v>10.1</v>
      </c>
      <c r="BM812" s="86">
        <f t="shared" si="102"/>
        <v>84.803001876172601</v>
      </c>
      <c r="BN812">
        <v>0.32100000000000001</v>
      </c>
      <c r="BO812">
        <v>23</v>
      </c>
      <c r="BP812">
        <f t="shared" si="97"/>
        <v>3348.4880991796335</v>
      </c>
      <c r="BQ812">
        <f t="shared" si="98"/>
        <v>3424</v>
      </c>
      <c r="BR812">
        <f t="shared" si="100"/>
        <v>3.3484880991796335</v>
      </c>
      <c r="BS812">
        <f t="shared" si="100"/>
        <v>3.4239999999999999</v>
      </c>
      <c r="BT812">
        <f t="shared" si="101"/>
        <v>6.7724880991796335</v>
      </c>
      <c r="CF812" s="25">
        <v>0.74559777571825769</v>
      </c>
      <c r="CG812" s="25">
        <v>6.033364226135312E-2</v>
      </c>
      <c r="CH812" s="25">
        <v>2.1871846016640455</v>
      </c>
      <c r="CI812" s="25">
        <v>0.23830230039216138</v>
      </c>
      <c r="CJ812" s="25">
        <v>0.15240556962572385</v>
      </c>
      <c r="CK812" s="25">
        <v>33.123430771460662</v>
      </c>
      <c r="CL812" s="25">
        <v>43.946035259270154</v>
      </c>
      <c r="CM812" s="25">
        <v>1.0152784147300378</v>
      </c>
      <c r="CN812" s="25">
        <v>181.98721531439654</v>
      </c>
      <c r="CO812" s="25">
        <v>16.539750768816749</v>
      </c>
      <c r="CP812" s="25">
        <v>1.2621082621082622</v>
      </c>
      <c r="CQ812" s="25">
        <v>0.16177587844254512</v>
      </c>
      <c r="CR812" s="25">
        <v>0.26279801237459954</v>
      </c>
      <c r="CS812" s="25">
        <v>7.6370451492063868E-2</v>
      </c>
      <c r="CT812" s="25">
        <v>4.5241114469074771E-2</v>
      </c>
      <c r="CU812" s="25">
        <v>12.806372426274461</v>
      </c>
      <c r="CV812" s="25">
        <v>6.0022231538538131</v>
      </c>
      <c r="CW812" s="25">
        <v>2.7522531447238241</v>
      </c>
      <c r="CX812" s="25">
        <v>55.825077784586469</v>
      </c>
      <c r="CY812" s="25">
        <v>15.501309574525509</v>
      </c>
    </row>
    <row r="813" spans="1:103">
      <c r="A813" t="s">
        <v>177</v>
      </c>
      <c r="B813" t="s">
        <v>1090</v>
      </c>
      <c r="C813" t="s">
        <v>168</v>
      </c>
      <c r="D813" t="s">
        <v>171</v>
      </c>
      <c r="E813" t="s">
        <v>959</v>
      </c>
      <c r="F813" t="s">
        <v>199</v>
      </c>
      <c r="G813" t="s">
        <v>272</v>
      </c>
      <c r="H813">
        <v>11.540520000000001</v>
      </c>
      <c r="I813">
        <v>7.2819900000000004</v>
      </c>
      <c r="J813">
        <v>681</v>
      </c>
      <c r="K813" t="s">
        <v>103</v>
      </c>
      <c r="L813" s="18">
        <v>0.7</v>
      </c>
      <c r="M813" t="s">
        <v>326</v>
      </c>
      <c r="N813" t="s">
        <v>331</v>
      </c>
      <c r="O813">
        <v>700</v>
      </c>
      <c r="P813" t="s">
        <v>159</v>
      </c>
      <c r="Q813">
        <v>750</v>
      </c>
      <c r="R813">
        <v>1500</v>
      </c>
      <c r="W813">
        <v>2015</v>
      </c>
      <c r="X813">
        <v>1</v>
      </c>
      <c r="Y813" s="19" t="s">
        <v>393</v>
      </c>
      <c r="Z813" s="24">
        <v>6.1</v>
      </c>
      <c r="AA813" s="32">
        <v>0.93148286289030469</v>
      </c>
      <c r="AB813" s="26">
        <v>3.0353692955316182E-2</v>
      </c>
      <c r="AC813" s="25">
        <v>3.08202</v>
      </c>
      <c r="AD813" s="27">
        <v>36</v>
      </c>
      <c r="AE813" s="27">
        <v>43.2</v>
      </c>
      <c r="AF813" s="27">
        <v>20.8</v>
      </c>
      <c r="AG813" s="25">
        <v>3.5623365896919315</v>
      </c>
      <c r="AH813" s="25">
        <v>0.85901958468372519</v>
      </c>
      <c r="AI813" s="25">
        <v>0.13564830140633083</v>
      </c>
      <c r="AJ813" s="28">
        <v>6.4688294078373537E-2</v>
      </c>
      <c r="AK813" s="25">
        <v>0</v>
      </c>
      <c r="AL813" s="25">
        <f t="shared" si="52"/>
        <v>4.6216927698603607</v>
      </c>
      <c r="AM813" s="29">
        <v>5.298333590182418</v>
      </c>
      <c r="AN813" s="29">
        <v>2.5010139245640111</v>
      </c>
      <c r="AO813" s="30">
        <v>24.492116437943316</v>
      </c>
      <c r="AP813" s="30">
        <v>446.10346594165765</v>
      </c>
      <c r="AQ813" s="31">
        <v>1.4376570225967853</v>
      </c>
      <c r="AR813" s="28">
        <v>3.8877299999999997E-2</v>
      </c>
      <c r="AS813" s="28">
        <v>8.3704300000000007</v>
      </c>
      <c r="AT813" t="s">
        <v>155</v>
      </c>
      <c r="AU813">
        <v>1</v>
      </c>
      <c r="AV813" t="s">
        <v>399</v>
      </c>
      <c r="AW813" t="s">
        <v>992</v>
      </c>
      <c r="AX813" t="s">
        <v>1091</v>
      </c>
      <c r="AY813" s="19" t="s">
        <v>393</v>
      </c>
      <c r="AZ813" s="19" t="s">
        <v>393</v>
      </c>
      <c r="BA813" t="s">
        <v>402</v>
      </c>
      <c r="BB813" s="23">
        <v>42132</v>
      </c>
      <c r="BC813" s="15">
        <v>42195</v>
      </c>
      <c r="BD813" t="s">
        <v>161</v>
      </c>
      <c r="BE813">
        <v>42</v>
      </c>
      <c r="BF813">
        <v>41</v>
      </c>
      <c r="BG813">
        <v>13.36</v>
      </c>
      <c r="BH813">
        <v>2.2599999999999998</v>
      </c>
      <c r="BI813">
        <v>0.38</v>
      </c>
      <c r="BJ813">
        <v>0.14899999999999999</v>
      </c>
      <c r="BK813">
        <v>4.2000000000000003E-2</v>
      </c>
      <c r="BL813">
        <v>9.1</v>
      </c>
      <c r="BM813" s="86">
        <f t="shared" si="102"/>
        <v>78.010471204188477</v>
      </c>
      <c r="BN813">
        <v>0.14499999999999999</v>
      </c>
      <c r="BO813">
        <v>15.3</v>
      </c>
      <c r="BP813">
        <f t="shared" si="97"/>
        <v>2094.902371419772</v>
      </c>
      <c r="BQ813">
        <f t="shared" si="98"/>
        <v>7125.333333333333</v>
      </c>
      <c r="BR813">
        <f t="shared" si="100"/>
        <v>2.0949023714197721</v>
      </c>
      <c r="BS813">
        <f t="shared" si="100"/>
        <v>7.1253333333333329</v>
      </c>
      <c r="BT813">
        <f t="shared" si="101"/>
        <v>9.2202357047531045</v>
      </c>
      <c r="BU813">
        <v>1.6904296874999998</v>
      </c>
      <c r="BV813">
        <v>0.10649988588858945</v>
      </c>
      <c r="BW813">
        <v>2.6449363750672257</v>
      </c>
      <c r="BX813">
        <v>0.44841753428672304</v>
      </c>
      <c r="BY813">
        <v>0.17111936923700266</v>
      </c>
      <c r="BZ813">
        <v>0.10453684188743564</v>
      </c>
      <c r="CA813">
        <v>3.3571181510455426</v>
      </c>
      <c r="CB813">
        <v>206.93778605337965</v>
      </c>
      <c r="CC813">
        <v>38.36495956991169</v>
      </c>
      <c r="CD813">
        <v>8.3556516395758891</v>
      </c>
      <c r="CE813">
        <v>5.3863974078996524</v>
      </c>
      <c r="CF813" s="25"/>
      <c r="CG813" s="25"/>
      <c r="CH813" s="25"/>
      <c r="CI813" s="25"/>
      <c r="CJ813" s="25"/>
      <c r="CK813" s="25"/>
      <c r="CL813" s="25"/>
      <c r="CM813" s="25"/>
      <c r="CN813" s="25"/>
      <c r="CO813" s="25"/>
      <c r="CP813" s="25">
        <v>1.0881782945736436</v>
      </c>
      <c r="CQ813" s="25">
        <v>0.17228682170542636</v>
      </c>
      <c r="CR813" s="25">
        <v>0.29246012675724681</v>
      </c>
      <c r="CS813" s="25">
        <v>7.4011518627444137E-2</v>
      </c>
      <c r="CT813" s="25">
        <v>4.6474658539612058E-2</v>
      </c>
      <c r="CU813" s="25">
        <v>5.1527085679728142</v>
      </c>
      <c r="CV813" s="25">
        <v>5.8168262996807227</v>
      </c>
      <c r="CW813" s="25">
        <v>0.76936195120440742</v>
      </c>
      <c r="CX813" s="25">
        <v>38.066652808470039</v>
      </c>
      <c r="CY813" s="25">
        <v>13.119546107121948</v>
      </c>
    </row>
    <row r="814" spans="1:103">
      <c r="A814" t="s">
        <v>177</v>
      </c>
      <c r="B814" t="s">
        <v>1090</v>
      </c>
      <c r="C814" t="s">
        <v>168</v>
      </c>
      <c r="D814" t="s">
        <v>171</v>
      </c>
      <c r="E814" t="s">
        <v>959</v>
      </c>
      <c r="F814" t="s">
        <v>199</v>
      </c>
      <c r="G814" t="s">
        <v>272</v>
      </c>
      <c r="H814">
        <v>11.540520000000001</v>
      </c>
      <c r="I814">
        <v>7.2819900000000004</v>
      </c>
      <c r="J814">
        <v>681</v>
      </c>
      <c r="K814" t="s">
        <v>103</v>
      </c>
      <c r="L814" s="18">
        <v>0.7</v>
      </c>
      <c r="M814" t="s">
        <v>326</v>
      </c>
      <c r="N814" t="s">
        <v>331</v>
      </c>
      <c r="O814">
        <v>700</v>
      </c>
      <c r="P814" t="s">
        <v>159</v>
      </c>
      <c r="Q814">
        <v>750</v>
      </c>
      <c r="R814">
        <v>1500</v>
      </c>
      <c r="W814">
        <v>2015</v>
      </c>
      <c r="X814">
        <v>1</v>
      </c>
      <c r="Y814" s="19"/>
      <c r="Z814" s="24">
        <v>6.1</v>
      </c>
      <c r="AA814" s="32">
        <v>0.93148286289030469</v>
      </c>
      <c r="AB814" s="26">
        <v>3.0353692955316182E-2</v>
      </c>
      <c r="AC814" s="25">
        <v>3.08202</v>
      </c>
      <c r="AD814" s="27">
        <v>36</v>
      </c>
      <c r="AE814" s="27">
        <v>43.2</v>
      </c>
      <c r="AF814" s="27">
        <v>20.8</v>
      </c>
      <c r="AG814" s="25">
        <v>3.5623365896919315</v>
      </c>
      <c r="AH814" s="25">
        <v>0.85901958468372519</v>
      </c>
      <c r="AI814" s="25">
        <v>0.13564830140633083</v>
      </c>
      <c r="AJ814" s="28">
        <v>6.4688294078373537E-2</v>
      </c>
      <c r="AK814" s="25">
        <v>0</v>
      </c>
      <c r="AL814" s="25">
        <f t="shared" ref="AL814:AL818" si="108">SUM(AG814:AK814)</f>
        <v>4.6216927698603607</v>
      </c>
      <c r="AM814" s="29">
        <v>5.298333590182418</v>
      </c>
      <c r="AN814" s="29">
        <v>2.5010139245640111</v>
      </c>
      <c r="AO814" s="30">
        <v>24.492116437943316</v>
      </c>
      <c r="AP814" s="30">
        <v>446.10346594165765</v>
      </c>
      <c r="AQ814" s="31">
        <v>1.4376570225967853</v>
      </c>
      <c r="AR814" s="28">
        <v>3.8877299999999997E-2</v>
      </c>
      <c r="AS814" s="28">
        <v>8.3704300000000007</v>
      </c>
      <c r="AT814" t="s">
        <v>156</v>
      </c>
      <c r="AU814">
        <v>2</v>
      </c>
      <c r="AV814" t="s">
        <v>399</v>
      </c>
      <c r="AW814" t="s">
        <v>992</v>
      </c>
      <c r="AX814" t="s">
        <v>1091</v>
      </c>
      <c r="AY814" s="19" t="s">
        <v>393</v>
      </c>
      <c r="AZ814" s="19" t="s">
        <v>393</v>
      </c>
      <c r="BA814" t="s">
        <v>402</v>
      </c>
      <c r="BB814" s="23">
        <v>42132</v>
      </c>
      <c r="BC814" s="15">
        <v>42195</v>
      </c>
      <c r="BD814" t="s">
        <v>161</v>
      </c>
      <c r="BE814">
        <v>45</v>
      </c>
      <c r="BF814">
        <v>23</v>
      </c>
      <c r="BG814">
        <v>10.44</v>
      </c>
      <c r="BH814">
        <v>0.84</v>
      </c>
      <c r="BI814">
        <v>0.18</v>
      </c>
      <c r="BJ814">
        <v>4.5999999999999999E-2</v>
      </c>
      <c r="BK814">
        <v>1.4E-2</v>
      </c>
      <c r="BL814">
        <v>0</v>
      </c>
      <c r="BM814" s="86">
        <f t="shared" si="102"/>
        <v>76.666666666666671</v>
      </c>
      <c r="BN814">
        <v>0.13300000000000001</v>
      </c>
      <c r="BO814">
        <v>13.4</v>
      </c>
      <c r="BP814">
        <f t="shared" si="97"/>
        <v>841.8300653594772</v>
      </c>
      <c r="BQ814">
        <f t="shared" si="98"/>
        <v>5567.9999999999991</v>
      </c>
      <c r="BR814">
        <f t="shared" si="100"/>
        <v>0.84183006535947724</v>
      </c>
      <c r="BS814">
        <f t="shared" si="100"/>
        <v>5.5679999999999987</v>
      </c>
      <c r="BT814">
        <f t="shared" si="101"/>
        <v>6.4098300653594755</v>
      </c>
      <c r="BU814">
        <v>1.6407300672430354</v>
      </c>
      <c r="BV814">
        <v>0.14299093331692245</v>
      </c>
      <c r="BW814">
        <v>2.0404228608416024</v>
      </c>
      <c r="BX814">
        <v>0.5855573739498765</v>
      </c>
      <c r="BY814">
        <v>0.23745201861426529</v>
      </c>
      <c r="BZ814">
        <v>0.10596738209524852</v>
      </c>
      <c r="CA814">
        <v>3.5291357963993857</v>
      </c>
      <c r="CB814">
        <v>215.62457550287363</v>
      </c>
      <c r="CC814">
        <v>41.16588193991354</v>
      </c>
      <c r="CD814">
        <v>8.7095238032573938</v>
      </c>
      <c r="CE814">
        <v>3.9132297224785226</v>
      </c>
      <c r="CF814" s="25">
        <v>0.5230105465004794</v>
      </c>
      <c r="CG814" s="25">
        <v>0.10843720038350911</v>
      </c>
      <c r="CH814" s="25">
        <v>2.337914625790884</v>
      </c>
      <c r="CI814" s="25">
        <v>0.40981034149223977</v>
      </c>
      <c r="CJ814" s="25">
        <v>0.17196505501058743</v>
      </c>
      <c r="CK814" s="25">
        <v>23.434593351720828</v>
      </c>
      <c r="CL814" s="25">
        <v>66.141276585653642</v>
      </c>
      <c r="CM814" s="25">
        <v>1.0098806077885054</v>
      </c>
      <c r="CN814" s="25">
        <v>135.78633020168419</v>
      </c>
      <c r="CO814" s="25">
        <v>11.350037487536886</v>
      </c>
      <c r="CP814" s="25">
        <v>1.4153561517113784</v>
      </c>
      <c r="CQ814" s="25">
        <v>0.16160962072155413</v>
      </c>
      <c r="CR814" s="25">
        <v>0.29724313218742537</v>
      </c>
      <c r="CS814" s="25">
        <v>7.4262405131265974E-2</v>
      </c>
      <c r="CT814" s="25">
        <v>6.0154114584337087E-2</v>
      </c>
      <c r="CU814" s="25">
        <v>9.1992944257004705</v>
      </c>
      <c r="CV814" s="25">
        <v>9.8947265986073099</v>
      </c>
      <c r="CW814" s="25">
        <v>0.77196995781865962</v>
      </c>
      <c r="CX814" s="25">
        <v>118.0304622479137</v>
      </c>
      <c r="CY814" s="25">
        <v>16.983621672764102</v>
      </c>
    </row>
    <row r="815" spans="1:103">
      <c r="A815" t="s">
        <v>177</v>
      </c>
      <c r="B815" t="s">
        <v>1090</v>
      </c>
      <c r="C815" t="s">
        <v>168</v>
      </c>
      <c r="D815" t="s">
        <v>171</v>
      </c>
      <c r="E815" t="s">
        <v>959</v>
      </c>
      <c r="F815" t="s">
        <v>199</v>
      </c>
      <c r="G815" t="s">
        <v>272</v>
      </c>
      <c r="H815">
        <v>11.540520000000001</v>
      </c>
      <c r="I815">
        <v>7.2819900000000004</v>
      </c>
      <c r="J815">
        <v>681</v>
      </c>
      <c r="K815" t="s">
        <v>103</v>
      </c>
      <c r="L815" s="18">
        <v>0.7</v>
      </c>
      <c r="M815" t="s">
        <v>326</v>
      </c>
      <c r="N815" t="s">
        <v>331</v>
      </c>
      <c r="O815">
        <v>700</v>
      </c>
      <c r="P815" t="s">
        <v>159</v>
      </c>
      <c r="Q815">
        <v>750</v>
      </c>
      <c r="R815">
        <v>1500</v>
      </c>
      <c r="W815">
        <v>2015</v>
      </c>
      <c r="X815">
        <v>1</v>
      </c>
      <c r="Y815" s="19"/>
      <c r="Z815" s="24">
        <v>6.1</v>
      </c>
      <c r="AA815" s="32">
        <v>0.93148286289030469</v>
      </c>
      <c r="AB815" s="26">
        <v>3.0353692955316182E-2</v>
      </c>
      <c r="AC815" s="25">
        <v>3.08202</v>
      </c>
      <c r="AD815" s="27">
        <v>36</v>
      </c>
      <c r="AE815" s="27">
        <v>43.2</v>
      </c>
      <c r="AF815" s="27">
        <v>20.8</v>
      </c>
      <c r="AG815" s="25">
        <v>3.5623365896919315</v>
      </c>
      <c r="AH815" s="25">
        <v>0.85901958468372519</v>
      </c>
      <c r="AI815" s="25">
        <v>0.13564830140633083</v>
      </c>
      <c r="AJ815" s="28">
        <v>6.4688294078373537E-2</v>
      </c>
      <c r="AK815" s="25">
        <v>0</v>
      </c>
      <c r="AL815" s="25">
        <f t="shared" si="108"/>
        <v>4.6216927698603607</v>
      </c>
      <c r="AM815" s="29">
        <v>5.298333590182418</v>
      </c>
      <c r="AN815" s="29">
        <v>2.5010139245640111</v>
      </c>
      <c r="AO815" s="30">
        <v>24.492116437943316</v>
      </c>
      <c r="AP815" s="30">
        <v>446.10346594165765</v>
      </c>
      <c r="AQ815" s="31">
        <v>1.4376570225967853</v>
      </c>
      <c r="AR815" s="28">
        <v>3.8877299999999997E-2</v>
      </c>
      <c r="AS815" s="28">
        <v>8.3704300000000007</v>
      </c>
      <c r="AT815" t="s">
        <v>157</v>
      </c>
      <c r="AU815">
        <v>3</v>
      </c>
      <c r="AV815" t="s">
        <v>399</v>
      </c>
      <c r="AW815" t="s">
        <v>992</v>
      </c>
      <c r="AX815" t="s">
        <v>1091</v>
      </c>
      <c r="AY815" s="19" t="s">
        <v>393</v>
      </c>
      <c r="AZ815" s="19" t="s">
        <v>393</v>
      </c>
      <c r="BA815" t="s">
        <v>402</v>
      </c>
      <c r="BB815" s="23">
        <v>42132</v>
      </c>
      <c r="BC815" s="15">
        <v>42195</v>
      </c>
      <c r="BD815" t="s">
        <v>161</v>
      </c>
      <c r="BE815">
        <v>41</v>
      </c>
      <c r="BF815">
        <v>29</v>
      </c>
      <c r="BG815">
        <v>10.78</v>
      </c>
      <c r="BH815">
        <v>2.08</v>
      </c>
      <c r="BI815">
        <v>0.42</v>
      </c>
      <c r="BJ815">
        <v>0.13200000000000001</v>
      </c>
      <c r="BK815">
        <v>2.4E-2</v>
      </c>
      <c r="BL815">
        <v>10.1</v>
      </c>
      <c r="BM815" s="86">
        <f t="shared" si="102"/>
        <v>84.615384615384613</v>
      </c>
      <c r="BN815">
        <v>0.34200000000000003</v>
      </c>
      <c r="BO815">
        <v>23.1</v>
      </c>
      <c r="BP815">
        <f t="shared" si="97"/>
        <v>2068.2875816993464</v>
      </c>
      <c r="BQ815">
        <f t="shared" si="98"/>
        <v>5749.333333333333</v>
      </c>
      <c r="BR815">
        <f t="shared" si="100"/>
        <v>2.0682875816993462</v>
      </c>
      <c r="BS815">
        <f t="shared" si="100"/>
        <v>5.7493333333333334</v>
      </c>
      <c r="BT815">
        <f t="shared" si="101"/>
        <v>7.8176209150326796</v>
      </c>
      <c r="BU815">
        <v>1.8182701652089408</v>
      </c>
      <c r="BV815">
        <v>0.15882521283885764</v>
      </c>
      <c r="BW815">
        <v>2.1084571895409927</v>
      </c>
      <c r="BX815">
        <v>0.35476773946572082</v>
      </c>
      <c r="BY815">
        <v>0.17143171913114569</v>
      </c>
      <c r="BZ815">
        <v>0.11043426936731968</v>
      </c>
      <c r="CA815">
        <v>4.413964744837453</v>
      </c>
      <c r="CB815">
        <v>199.73015868978709</v>
      </c>
      <c r="CC815">
        <v>28.526470246538931</v>
      </c>
      <c r="CD815">
        <v>8.1490421460550859</v>
      </c>
      <c r="CE815">
        <v>3.0410438304791922</v>
      </c>
      <c r="CF815" s="25">
        <v>0.6383380547686498</v>
      </c>
      <c r="CG815" s="25">
        <v>3.6567516525023616E-2</v>
      </c>
      <c r="CH815" s="25">
        <v>1.1232588612163457</v>
      </c>
      <c r="CI815" s="25">
        <v>0.33775154646478361</v>
      </c>
      <c r="CJ815" s="25">
        <v>0.1441417130441553</v>
      </c>
      <c r="CK815" s="25">
        <v>24.112451937059433</v>
      </c>
      <c r="CL815" s="25">
        <v>61.882188154300501</v>
      </c>
      <c r="CM815" s="25">
        <v>1.9333733836779265</v>
      </c>
      <c r="CN815" s="25">
        <v>89.98582952825727</v>
      </c>
      <c r="CO815" s="25">
        <v>9.9836711119684622</v>
      </c>
      <c r="CP815" s="25"/>
      <c r="CQ815" s="25"/>
      <c r="CR815" s="25"/>
      <c r="CS815" s="25"/>
      <c r="CT815" s="25"/>
      <c r="CU815" s="25"/>
      <c r="CV815" s="25"/>
      <c r="CW815" s="25"/>
      <c r="CX815" s="25"/>
      <c r="CY815" s="25"/>
    </row>
    <row r="816" spans="1:103">
      <c r="A816" t="s">
        <v>177</v>
      </c>
      <c r="B816" t="s">
        <v>1090</v>
      </c>
      <c r="C816" t="s">
        <v>168</v>
      </c>
      <c r="D816" t="s">
        <v>171</v>
      </c>
      <c r="E816" t="s">
        <v>959</v>
      </c>
      <c r="F816" t="s">
        <v>199</v>
      </c>
      <c r="G816" t="s">
        <v>272</v>
      </c>
      <c r="H816">
        <v>11.540520000000001</v>
      </c>
      <c r="I816">
        <v>7.2819900000000004</v>
      </c>
      <c r="J816">
        <v>681</v>
      </c>
      <c r="K816" t="s">
        <v>103</v>
      </c>
      <c r="L816" s="18">
        <v>0.7</v>
      </c>
      <c r="M816" t="s">
        <v>326</v>
      </c>
      <c r="N816" t="s">
        <v>331</v>
      </c>
      <c r="O816">
        <v>700</v>
      </c>
      <c r="P816" t="s">
        <v>159</v>
      </c>
      <c r="Q816">
        <v>750</v>
      </c>
      <c r="R816">
        <v>1500</v>
      </c>
      <c r="W816">
        <v>2015</v>
      </c>
      <c r="X816">
        <v>1</v>
      </c>
      <c r="Y816" s="19"/>
      <c r="Z816" s="24">
        <v>6.1</v>
      </c>
      <c r="AA816" s="32">
        <v>0.93148286289030469</v>
      </c>
      <c r="AB816" s="26">
        <v>3.0353692955316182E-2</v>
      </c>
      <c r="AC816" s="25">
        <v>3.08202</v>
      </c>
      <c r="AD816" s="27">
        <v>36</v>
      </c>
      <c r="AE816" s="27">
        <v>43.2</v>
      </c>
      <c r="AF816" s="27">
        <v>20.8</v>
      </c>
      <c r="AG816" s="25">
        <v>3.5623365896919315</v>
      </c>
      <c r="AH816" s="25">
        <v>0.85901958468372519</v>
      </c>
      <c r="AI816" s="25">
        <v>0.13564830140633083</v>
      </c>
      <c r="AJ816" s="28">
        <v>6.4688294078373537E-2</v>
      </c>
      <c r="AK816" s="25">
        <v>0</v>
      </c>
      <c r="AL816" s="25">
        <f t="shared" si="108"/>
        <v>4.6216927698603607</v>
      </c>
      <c r="AM816" s="29">
        <v>5.298333590182418</v>
      </c>
      <c r="AN816" s="29">
        <v>2.5010139245640111</v>
      </c>
      <c r="AO816" s="30">
        <v>24.492116437943316</v>
      </c>
      <c r="AP816" s="30">
        <v>446.10346594165765</v>
      </c>
      <c r="AQ816" s="31">
        <v>1.4376570225967853</v>
      </c>
      <c r="AR816" s="28">
        <v>3.8877299999999997E-2</v>
      </c>
      <c r="AS816" s="28">
        <v>8.3704300000000007</v>
      </c>
      <c r="AT816" t="s">
        <v>158</v>
      </c>
      <c r="AU816">
        <v>4</v>
      </c>
      <c r="AV816" t="s">
        <v>399</v>
      </c>
      <c r="AW816" t="s">
        <v>992</v>
      </c>
      <c r="AX816" t="s">
        <v>1091</v>
      </c>
      <c r="AY816" s="19" t="s">
        <v>393</v>
      </c>
      <c r="AZ816" s="19" t="s">
        <v>393</v>
      </c>
      <c r="BA816" t="s">
        <v>402</v>
      </c>
      <c r="BB816" s="23">
        <v>42132</v>
      </c>
      <c r="BC816" s="15">
        <v>42195</v>
      </c>
      <c r="BD816" t="s">
        <v>161</v>
      </c>
      <c r="BE816">
        <v>45</v>
      </c>
      <c r="BF816">
        <v>49</v>
      </c>
      <c r="BG816">
        <v>12.1</v>
      </c>
      <c r="BH816">
        <v>4.54</v>
      </c>
      <c r="BI816">
        <v>0.46</v>
      </c>
      <c r="BJ816">
        <v>0.22700000000000001</v>
      </c>
      <c r="BK816">
        <v>3.5000000000000003E-2</v>
      </c>
      <c r="BL816">
        <v>8.8000000000000007</v>
      </c>
      <c r="BM816" s="86">
        <f t="shared" si="102"/>
        <v>86.641221374045799</v>
      </c>
      <c r="BN816">
        <v>0.22700000000000001</v>
      </c>
      <c r="BO816">
        <v>19</v>
      </c>
      <c r="BP816">
        <f t="shared" si="97"/>
        <v>4689.3626702589436</v>
      </c>
      <c r="BQ816">
        <f t="shared" si="98"/>
        <v>6453.333333333333</v>
      </c>
      <c r="BR816">
        <f t="shared" si="100"/>
        <v>4.6893626702589435</v>
      </c>
      <c r="BS816">
        <f t="shared" si="100"/>
        <v>6.4533333333333331</v>
      </c>
      <c r="BT816">
        <f t="shared" si="101"/>
        <v>11.142696003592278</v>
      </c>
      <c r="BU816">
        <v>1.4495875343721358</v>
      </c>
      <c r="BV816">
        <v>0.13501736956544114</v>
      </c>
      <c r="BW816">
        <v>2.243904842492753</v>
      </c>
      <c r="BX816">
        <v>0.34678117609608244</v>
      </c>
      <c r="BY816">
        <v>0.16185399256971059</v>
      </c>
      <c r="BZ816">
        <v>0.10082999090678743</v>
      </c>
      <c r="CA816">
        <v>3.8483582515855344</v>
      </c>
      <c r="CB816">
        <v>200.08314680746011</v>
      </c>
      <c r="CC816">
        <v>27.808862958920798</v>
      </c>
      <c r="CD816">
        <v>8.6769428178379773</v>
      </c>
      <c r="CE816">
        <v>4.6276899367856208</v>
      </c>
      <c r="CF816" s="25">
        <v>0.42942001870907387</v>
      </c>
      <c r="CG816" s="25">
        <v>0.10799812909260993</v>
      </c>
      <c r="CH816" s="25">
        <v>2.0673653568254977</v>
      </c>
      <c r="CI816" s="25">
        <v>0.23589520644880621</v>
      </c>
      <c r="CJ816" s="25">
        <v>0.1368271228895547</v>
      </c>
      <c r="CK816" s="25">
        <v>27.658438935921112</v>
      </c>
      <c r="CL816" s="25">
        <v>39.799363039397491</v>
      </c>
      <c r="CM816" s="25">
        <v>1.0050230772075122</v>
      </c>
      <c r="CN816" s="25">
        <v>90.288812119261507</v>
      </c>
      <c r="CO816" s="25">
        <v>20.143450604196651</v>
      </c>
      <c r="CP816" s="25">
        <v>1.117816091954023</v>
      </c>
      <c r="CQ816" s="25">
        <v>0.23448275862068962</v>
      </c>
      <c r="CR816" s="25">
        <v>0.30236801377686368</v>
      </c>
      <c r="CS816" s="25">
        <v>7.554279142663263E-2</v>
      </c>
      <c r="CT816" s="25">
        <v>6.6846397058695828E-2</v>
      </c>
      <c r="CU816" s="25">
        <v>21.061611250092042</v>
      </c>
      <c r="CV816" s="25">
        <v>10.065325333066056</v>
      </c>
      <c r="CW816" s="25">
        <v>0.78527978467760196</v>
      </c>
      <c r="CX816" s="25">
        <v>168.05065762028028</v>
      </c>
      <c r="CY816" s="25">
        <v>18.248305644043462</v>
      </c>
    </row>
    <row r="817" spans="1:103">
      <c r="A817" t="s">
        <v>177</v>
      </c>
      <c r="B817" t="s">
        <v>1090</v>
      </c>
      <c r="C817" t="s">
        <v>168</v>
      </c>
      <c r="D817" t="s">
        <v>171</v>
      </c>
      <c r="E817" t="s">
        <v>959</v>
      </c>
      <c r="F817" t="s">
        <v>199</v>
      </c>
      <c r="G817" t="s">
        <v>272</v>
      </c>
      <c r="H817">
        <v>11.540520000000001</v>
      </c>
      <c r="I817">
        <v>7.2819900000000004</v>
      </c>
      <c r="J817">
        <v>681</v>
      </c>
      <c r="K817" t="s">
        <v>103</v>
      </c>
      <c r="L817" s="18">
        <v>0.7</v>
      </c>
      <c r="M817" t="s">
        <v>326</v>
      </c>
      <c r="N817" t="s">
        <v>331</v>
      </c>
      <c r="O817">
        <v>700</v>
      </c>
      <c r="P817" t="s">
        <v>159</v>
      </c>
      <c r="Q817">
        <v>750</v>
      </c>
      <c r="R817">
        <v>1500</v>
      </c>
      <c r="W817">
        <v>2015</v>
      </c>
      <c r="X817">
        <v>1</v>
      </c>
      <c r="Y817" s="19"/>
      <c r="Z817" s="24">
        <v>6.1</v>
      </c>
      <c r="AA817" s="32">
        <v>0.93148286289030469</v>
      </c>
      <c r="AB817" s="26">
        <v>3.0353692955316182E-2</v>
      </c>
      <c r="AC817" s="25">
        <v>3.08202</v>
      </c>
      <c r="AD817" s="27">
        <v>36</v>
      </c>
      <c r="AE817" s="27">
        <v>43.2</v>
      </c>
      <c r="AF817" s="27">
        <v>20.8</v>
      </c>
      <c r="AG817" s="25">
        <v>3.5623365896919315</v>
      </c>
      <c r="AH817" s="25">
        <v>0.85901958468372519</v>
      </c>
      <c r="AI817" s="25">
        <v>0.13564830140633083</v>
      </c>
      <c r="AJ817" s="28">
        <v>6.4688294078373537E-2</v>
      </c>
      <c r="AK817" s="25">
        <v>0</v>
      </c>
      <c r="AL817" s="25">
        <f t="shared" si="108"/>
        <v>4.6216927698603607</v>
      </c>
      <c r="AM817" s="29">
        <v>5.298333590182418</v>
      </c>
      <c r="AN817" s="29">
        <v>2.5010139245640111</v>
      </c>
      <c r="AO817" s="30">
        <v>24.492116437943316</v>
      </c>
      <c r="AP817" s="30">
        <v>446.10346594165765</v>
      </c>
      <c r="AQ817" s="31">
        <v>1.4376570225967853</v>
      </c>
      <c r="AR817" s="28">
        <v>3.8877299999999997E-2</v>
      </c>
      <c r="AS817" s="28">
        <v>8.3704300000000007</v>
      </c>
      <c r="AT817" t="s">
        <v>159</v>
      </c>
      <c r="AU817">
        <v>5</v>
      </c>
      <c r="AV817" t="s">
        <v>399</v>
      </c>
      <c r="AW817" t="s">
        <v>992</v>
      </c>
      <c r="AX817" t="s">
        <v>1091</v>
      </c>
      <c r="AY817" s="19" t="s">
        <v>393</v>
      </c>
      <c r="AZ817" s="19" t="s">
        <v>393</v>
      </c>
      <c r="BA817" t="s">
        <v>402</v>
      </c>
      <c r="BB817" s="23">
        <v>42132</v>
      </c>
      <c r="BC817" s="15">
        <v>42195</v>
      </c>
      <c r="BD817" t="s">
        <v>161</v>
      </c>
      <c r="BE817">
        <v>48</v>
      </c>
      <c r="BF817">
        <v>45</v>
      </c>
      <c r="BG817">
        <v>13.94</v>
      </c>
      <c r="BH817">
        <v>2.56</v>
      </c>
      <c r="BI817">
        <v>0.38</v>
      </c>
      <c r="BJ817">
        <v>5.7000000000000002E-2</v>
      </c>
      <c r="BK817">
        <v>3.4000000000000002E-2</v>
      </c>
      <c r="BL817">
        <v>0</v>
      </c>
      <c r="BM817" s="86">
        <f t="shared" si="102"/>
        <v>62.637362637362635</v>
      </c>
      <c r="BN817">
        <v>0.27100000000000002</v>
      </c>
      <c r="BO817">
        <v>18.399999999999999</v>
      </c>
      <c r="BP817">
        <f t="shared" si="97"/>
        <v>2096.0999784529195</v>
      </c>
      <c r="BQ817">
        <f t="shared" si="98"/>
        <v>7434.6666666666661</v>
      </c>
      <c r="BR817">
        <f t="shared" si="100"/>
        <v>2.0960999784529193</v>
      </c>
      <c r="BS817">
        <f t="shared" si="100"/>
        <v>7.4346666666666659</v>
      </c>
      <c r="BT817">
        <f t="shared" si="101"/>
        <v>9.5307666451195843</v>
      </c>
      <c r="BU817">
        <v>1.7573385518590998</v>
      </c>
      <c r="BV817">
        <v>0.2313158439444723</v>
      </c>
      <c r="BW817">
        <v>2.0521989304682124</v>
      </c>
      <c r="BX817">
        <v>0.4758714318056515</v>
      </c>
      <c r="BY817">
        <v>0.19338888400083182</v>
      </c>
      <c r="BZ817">
        <v>0.16726373314586851</v>
      </c>
      <c r="CA817">
        <v>6.6574672203460068</v>
      </c>
      <c r="CB817">
        <v>104.05269712943148</v>
      </c>
      <c r="CC817">
        <v>33.643993669664688</v>
      </c>
      <c r="CD817">
        <v>13.343286889483373</v>
      </c>
      <c r="CE817">
        <v>14.561826025509228</v>
      </c>
      <c r="CF817" s="25">
        <v>0.64563106796116509</v>
      </c>
      <c r="CG817" s="25">
        <v>5.218446601941748E-2</v>
      </c>
      <c r="CH817" s="25">
        <v>2.4243401946522485</v>
      </c>
      <c r="CI817" s="25">
        <v>0.32402500458071437</v>
      </c>
      <c r="CJ817" s="25">
        <v>0.15196253017913744</v>
      </c>
      <c r="CK817" s="25">
        <v>32.17146512043545</v>
      </c>
      <c r="CL817" s="25">
        <v>51.292667710032518</v>
      </c>
      <c r="CM817" s="25">
        <v>1.9539810457132532</v>
      </c>
      <c r="CN817" s="25">
        <v>136.11526995507975</v>
      </c>
      <c r="CO817" s="25">
        <v>11.377532733388476</v>
      </c>
      <c r="CP817" s="25">
        <v>1.3426862925482981</v>
      </c>
      <c r="CQ817" s="25">
        <v>0.31085556577736889</v>
      </c>
      <c r="CR817" s="25">
        <v>0.30472405802660585</v>
      </c>
      <c r="CS817" s="25">
        <v>7.5172483625521688E-2</v>
      </c>
      <c r="CT817" s="25">
        <v>5.2613420568022665E-2</v>
      </c>
      <c r="CU817" s="25">
        <v>8.4929250121200326</v>
      </c>
      <c r="CV817" s="25">
        <v>5.9080706337933622</v>
      </c>
      <c r="CW817" s="25">
        <v>1.7451562544781729</v>
      </c>
      <c r="CX817" s="25">
        <v>30.497910127597336</v>
      </c>
      <c r="CY817" s="25">
        <v>15.258151777278051</v>
      </c>
    </row>
    <row r="818" spans="1:103">
      <c r="A818" t="s">
        <v>177</v>
      </c>
      <c r="B818" t="s">
        <v>1090</v>
      </c>
      <c r="C818" t="s">
        <v>168</v>
      </c>
      <c r="D818" t="s">
        <v>171</v>
      </c>
      <c r="E818" t="s">
        <v>959</v>
      </c>
      <c r="F818" t="s">
        <v>199</v>
      </c>
      <c r="G818" t="s">
        <v>272</v>
      </c>
      <c r="H818">
        <v>11.540520000000001</v>
      </c>
      <c r="I818">
        <v>7.2819900000000004</v>
      </c>
      <c r="J818">
        <v>681</v>
      </c>
      <c r="K818" t="s">
        <v>103</v>
      </c>
      <c r="L818" s="18">
        <v>0.7</v>
      </c>
      <c r="M818" t="s">
        <v>326</v>
      </c>
      <c r="N818" t="s">
        <v>331</v>
      </c>
      <c r="O818">
        <v>700</v>
      </c>
      <c r="P818" t="s">
        <v>159</v>
      </c>
      <c r="Q818">
        <v>750</v>
      </c>
      <c r="R818">
        <v>1500</v>
      </c>
      <c r="W818">
        <v>2015</v>
      </c>
      <c r="X818">
        <v>1</v>
      </c>
      <c r="Y818" s="19"/>
      <c r="Z818" s="24">
        <v>6.1</v>
      </c>
      <c r="AA818" s="32">
        <v>0.93148286289030469</v>
      </c>
      <c r="AB818" s="26">
        <v>3.0353692955316182E-2</v>
      </c>
      <c r="AC818" s="25">
        <v>3.08202</v>
      </c>
      <c r="AD818" s="27">
        <v>36</v>
      </c>
      <c r="AE818" s="27">
        <v>43.2</v>
      </c>
      <c r="AF818" s="27">
        <v>20.8</v>
      </c>
      <c r="AG818" s="25">
        <v>3.5623365896919315</v>
      </c>
      <c r="AH818" s="25">
        <v>0.85901958468372519</v>
      </c>
      <c r="AI818" s="25">
        <v>0.13564830140633083</v>
      </c>
      <c r="AJ818" s="28">
        <v>6.4688294078373537E-2</v>
      </c>
      <c r="AK818" s="25">
        <v>0</v>
      </c>
      <c r="AL818" s="25">
        <f t="shared" si="108"/>
        <v>4.6216927698603607</v>
      </c>
      <c r="AM818" s="29">
        <v>5.298333590182418</v>
      </c>
      <c r="AN818" s="29">
        <v>2.5010139245640111</v>
      </c>
      <c r="AO818" s="30">
        <v>24.492116437943316</v>
      </c>
      <c r="AP818" s="30">
        <v>446.10346594165765</v>
      </c>
      <c r="AQ818" s="31">
        <v>1.4376570225967853</v>
      </c>
      <c r="AR818" s="28">
        <v>3.8877299999999997E-2</v>
      </c>
      <c r="AS818" s="28">
        <v>8.3704300000000007</v>
      </c>
      <c r="AT818" t="s">
        <v>160</v>
      </c>
      <c r="AU818">
        <v>6</v>
      </c>
      <c r="AV818" t="s">
        <v>399</v>
      </c>
      <c r="AW818" t="s">
        <v>992</v>
      </c>
      <c r="AX818" t="s">
        <v>1091</v>
      </c>
      <c r="AY818" s="19" t="s">
        <v>393</v>
      </c>
      <c r="AZ818" s="19" t="s">
        <v>393</v>
      </c>
      <c r="BA818" t="s">
        <v>402</v>
      </c>
      <c r="BB818" s="23">
        <v>42132</v>
      </c>
      <c r="BC818" s="15">
        <v>42195</v>
      </c>
      <c r="BD818" t="s">
        <v>161</v>
      </c>
      <c r="BE818">
        <v>31</v>
      </c>
      <c r="BF818">
        <v>37</v>
      </c>
      <c r="BG818">
        <v>9.4499999999999993</v>
      </c>
      <c r="BH818">
        <v>3.4</v>
      </c>
      <c r="BI818">
        <v>0.7</v>
      </c>
      <c r="BJ818">
        <v>0.27900000000000003</v>
      </c>
      <c r="BK818">
        <v>6.7000000000000004E-2</v>
      </c>
      <c r="BL818">
        <v>11.1</v>
      </c>
      <c r="BM818" s="86">
        <f t="shared" si="102"/>
        <v>80.635838150289018</v>
      </c>
      <c r="BN818">
        <v>0.23699999999999999</v>
      </c>
      <c r="BO818">
        <v>24</v>
      </c>
      <c r="BP818">
        <f t="shared" si="97"/>
        <v>3186.0115606936411</v>
      </c>
      <c r="BQ818">
        <f t="shared" si="98"/>
        <v>5039.9999999999991</v>
      </c>
      <c r="BR818">
        <f t="shared" si="100"/>
        <v>3.186011560693641</v>
      </c>
      <c r="BS818">
        <f t="shared" si="100"/>
        <v>5.0399999999999991</v>
      </c>
      <c r="BT818">
        <f t="shared" si="101"/>
        <v>8.2260115606936406</v>
      </c>
      <c r="BU818">
        <v>1.2721755368814194</v>
      </c>
      <c r="BV818">
        <v>0.1795034513340148</v>
      </c>
      <c r="BW818">
        <v>2.3683622529032786</v>
      </c>
      <c r="BX818">
        <v>0.52070527355636231</v>
      </c>
      <c r="BY818">
        <v>0.20135548958131477</v>
      </c>
      <c r="BZ818">
        <v>0.11950118984751509</v>
      </c>
      <c r="CA818">
        <v>2.9294364507867248</v>
      </c>
      <c r="CB818">
        <v>201.24556801964385</v>
      </c>
      <c r="CC818">
        <v>35.327374932283057</v>
      </c>
      <c r="CD818">
        <v>24.174626552039808</v>
      </c>
      <c r="CE818">
        <v>7.7314431351223458</v>
      </c>
      <c r="CF818" s="25">
        <v>0.5614035087719299</v>
      </c>
      <c r="CG818" s="25">
        <v>3.0854108956602035E-2</v>
      </c>
      <c r="CH818" s="25">
        <v>2.2942953560221917</v>
      </c>
      <c r="CI818" s="25">
        <v>0.33339362385573001</v>
      </c>
      <c r="CJ818" s="25">
        <v>0.16120534189031785</v>
      </c>
      <c r="CK818" s="25">
        <v>33.982064071618169</v>
      </c>
      <c r="CL818" s="25">
        <v>56.628677437071623</v>
      </c>
      <c r="CM818" s="25">
        <v>2.0104770081516223</v>
      </c>
      <c r="CN818" s="25">
        <v>140.05080617511695</v>
      </c>
      <c r="CO818" s="25">
        <v>16.968498046971519</v>
      </c>
      <c r="CP818" s="25">
        <v>1.221153846153846</v>
      </c>
      <c r="CQ818" s="25">
        <v>0.20329670329670332</v>
      </c>
      <c r="CR818" s="25">
        <v>0.32949647028702667</v>
      </c>
      <c r="CS818" s="25">
        <v>7.4696476666373232E-2</v>
      </c>
      <c r="CT818" s="25">
        <v>5.7742272285717891E-2</v>
      </c>
      <c r="CU818" s="25">
        <v>12.525667721363428</v>
      </c>
      <c r="CV818" s="25">
        <v>5.8706595679193656</v>
      </c>
      <c r="CW818" s="25">
        <v>1.7341055816539077</v>
      </c>
      <c r="CX818" s="25">
        <v>70.722826093462572</v>
      </c>
      <c r="CY818" s="25">
        <v>13.240964215273587</v>
      </c>
    </row>
    <row r="819" spans="1:103">
      <c r="A819" t="s">
        <v>177</v>
      </c>
      <c r="B819" t="s">
        <v>1090</v>
      </c>
      <c r="C819" t="s">
        <v>168</v>
      </c>
      <c r="D819" t="s">
        <v>171</v>
      </c>
      <c r="E819" t="s">
        <v>959</v>
      </c>
      <c r="F819" t="s">
        <v>199</v>
      </c>
      <c r="G819" t="s">
        <v>273</v>
      </c>
      <c r="H819">
        <v>11.542009999999999</v>
      </c>
      <c r="I819">
        <v>7.2789099999999998</v>
      </c>
      <c r="J819">
        <v>682</v>
      </c>
      <c r="K819" t="s">
        <v>104</v>
      </c>
      <c r="L819" s="18">
        <v>1.5</v>
      </c>
      <c r="M819" t="s">
        <v>326</v>
      </c>
      <c r="N819" t="s">
        <v>331</v>
      </c>
      <c r="O819">
        <v>450</v>
      </c>
      <c r="P819" t="s">
        <v>159</v>
      </c>
      <c r="Q819">
        <v>600</v>
      </c>
      <c r="R819">
        <v>1500</v>
      </c>
      <c r="W819">
        <v>2015</v>
      </c>
      <c r="X819">
        <v>1</v>
      </c>
      <c r="Y819" s="19" t="s">
        <v>393</v>
      </c>
      <c r="Z819" s="24">
        <v>6.6</v>
      </c>
      <c r="AA819" s="32">
        <v>0.95968765671579537</v>
      </c>
      <c r="AB819" s="26">
        <v>4.132343121734796E-2</v>
      </c>
      <c r="AC819" s="25">
        <v>2.4676799999999997</v>
      </c>
      <c r="AD819" s="27">
        <v>36</v>
      </c>
      <c r="AE819" s="27">
        <v>41.2</v>
      </c>
      <c r="AF819" s="27">
        <v>22.8</v>
      </c>
      <c r="AG819" s="25">
        <v>3.9372246379359059</v>
      </c>
      <c r="AH819" s="25">
        <v>0.87068624087425672</v>
      </c>
      <c r="AI819" s="25">
        <v>0.14885748870553822</v>
      </c>
      <c r="AJ819" s="28">
        <v>5.6420074873502514E-2</v>
      </c>
      <c r="AK819" s="25">
        <v>0</v>
      </c>
      <c r="AL819" s="25">
        <f t="shared" si="52"/>
        <v>5.013188442389203</v>
      </c>
      <c r="AM819" s="29">
        <v>4.6271463796445769</v>
      </c>
      <c r="AN819" s="29">
        <v>2.5010139245640111</v>
      </c>
      <c r="AO819" s="30">
        <v>8.7491377271386241</v>
      </c>
      <c r="AP819" s="30">
        <v>365.02690885481394</v>
      </c>
      <c r="AQ819" s="31">
        <v>1.5331221832359518</v>
      </c>
      <c r="AR819" s="28">
        <v>2.34906E-2</v>
      </c>
      <c r="AS819" s="28">
        <v>7.1665799999999997</v>
      </c>
      <c r="AT819" t="s">
        <v>155</v>
      </c>
      <c r="AU819">
        <v>1</v>
      </c>
      <c r="AV819" t="s">
        <v>399</v>
      </c>
      <c r="AW819" t="s">
        <v>992</v>
      </c>
      <c r="AX819" t="s">
        <v>1091</v>
      </c>
      <c r="AY819" s="19" t="s">
        <v>393</v>
      </c>
      <c r="AZ819" s="19" t="s">
        <v>393</v>
      </c>
      <c r="BA819" t="s">
        <v>402</v>
      </c>
      <c r="BB819" s="23">
        <v>42132</v>
      </c>
      <c r="BC819" s="15">
        <v>42195</v>
      </c>
      <c r="BD819" t="s">
        <v>161</v>
      </c>
      <c r="BE819">
        <v>57</v>
      </c>
      <c r="BF819">
        <v>34</v>
      </c>
      <c r="BG819">
        <v>7.16</v>
      </c>
      <c r="BH819">
        <v>0.78</v>
      </c>
      <c r="BI819">
        <v>0.2</v>
      </c>
      <c r="BJ819">
        <v>0.112</v>
      </c>
      <c r="BK819">
        <v>2.5999999999999999E-2</v>
      </c>
      <c r="BL819">
        <v>0</v>
      </c>
      <c r="BM819" s="86">
        <f t="shared" si="102"/>
        <v>81.159420289855063</v>
      </c>
      <c r="BN819">
        <v>0.2</v>
      </c>
      <c r="BO819">
        <v>21.1</v>
      </c>
      <c r="BP819">
        <f t="shared" si="97"/>
        <v>827.50781472009078</v>
      </c>
      <c r="BQ819">
        <f t="shared" si="98"/>
        <v>3818.6666666666665</v>
      </c>
      <c r="BR819">
        <f t="shared" si="100"/>
        <v>0.82750781472009083</v>
      </c>
      <c r="BS819">
        <f t="shared" si="100"/>
        <v>3.8186666666666667</v>
      </c>
      <c r="BT819">
        <f t="shared" si="101"/>
        <v>4.6461744813867574</v>
      </c>
      <c r="BU819">
        <v>1.6217350746268659</v>
      </c>
      <c r="BV819">
        <v>0.18884023194534633</v>
      </c>
      <c r="BW819">
        <v>2.1728052248831919</v>
      </c>
      <c r="BX819">
        <v>0.33883192327103556</v>
      </c>
      <c r="BY819">
        <v>0.14989113951562572</v>
      </c>
      <c r="BZ819">
        <v>0.12277760845384926</v>
      </c>
      <c r="CA819">
        <v>3.5700144061381311</v>
      </c>
      <c r="CB819">
        <v>90.612188062607544</v>
      </c>
      <c r="CC819">
        <v>32.199632905987293</v>
      </c>
      <c r="CD819">
        <v>10.386839585541688</v>
      </c>
      <c r="CE819">
        <v>3.5465122674522398</v>
      </c>
      <c r="CF819" s="25">
        <v>0.56423777564717159</v>
      </c>
      <c r="CG819" s="25">
        <v>6.0306807286673057E-2</v>
      </c>
      <c r="CH819" s="25">
        <v>2.5404119980514022</v>
      </c>
      <c r="CI819" s="25">
        <v>0.25523461829643257</v>
      </c>
      <c r="CJ819" s="25">
        <v>0.15218372745741857</v>
      </c>
      <c r="CK819" s="25">
        <v>54.56693904631387</v>
      </c>
      <c r="CL819" s="25">
        <v>32.691772018512488</v>
      </c>
      <c r="CM819" s="25">
        <v>1.9568252684872172</v>
      </c>
      <c r="CN819" s="25">
        <v>136.3133998967902</v>
      </c>
      <c r="CO819" s="25">
        <v>11.39409391640651</v>
      </c>
      <c r="CP819" s="25"/>
      <c r="CQ819" s="25"/>
      <c r="CR819" s="25"/>
      <c r="CS819" s="25"/>
      <c r="CT819" s="25"/>
      <c r="CU819" s="25"/>
      <c r="CV819" s="25"/>
      <c r="CW819" s="25"/>
      <c r="CX819" s="25"/>
      <c r="CY819" s="25"/>
    </row>
    <row r="820" spans="1:103">
      <c r="A820" t="s">
        <v>177</v>
      </c>
      <c r="B820" t="s">
        <v>1090</v>
      </c>
      <c r="C820" t="s">
        <v>168</v>
      </c>
      <c r="D820" t="s">
        <v>171</v>
      </c>
      <c r="E820" t="s">
        <v>959</v>
      </c>
      <c r="F820" t="s">
        <v>199</v>
      </c>
      <c r="G820" t="s">
        <v>273</v>
      </c>
      <c r="H820">
        <v>11.542009999999999</v>
      </c>
      <c r="I820">
        <v>7.2789099999999998</v>
      </c>
      <c r="J820">
        <v>682</v>
      </c>
      <c r="K820" t="s">
        <v>104</v>
      </c>
      <c r="L820" s="18">
        <v>1.5</v>
      </c>
      <c r="M820" t="s">
        <v>326</v>
      </c>
      <c r="N820" t="s">
        <v>331</v>
      </c>
      <c r="O820">
        <v>450</v>
      </c>
      <c r="P820" t="s">
        <v>159</v>
      </c>
      <c r="Q820">
        <v>600</v>
      </c>
      <c r="R820">
        <v>1500</v>
      </c>
      <c r="W820">
        <v>2015</v>
      </c>
      <c r="X820">
        <v>1</v>
      </c>
      <c r="Y820" s="19"/>
      <c r="Z820" s="24">
        <v>6.6</v>
      </c>
      <c r="AA820" s="32">
        <v>0.95968765671579537</v>
      </c>
      <c r="AB820" s="26">
        <v>4.132343121734796E-2</v>
      </c>
      <c r="AC820" s="25">
        <v>2.4676799999999997</v>
      </c>
      <c r="AD820" s="27">
        <v>36</v>
      </c>
      <c r="AE820" s="27">
        <v>41.2</v>
      </c>
      <c r="AF820" s="27">
        <v>22.8</v>
      </c>
      <c r="AG820" s="25">
        <v>3.9372246379359059</v>
      </c>
      <c r="AH820" s="25">
        <v>0.87068624087425672</v>
      </c>
      <c r="AI820" s="25">
        <v>0.14885748870553822</v>
      </c>
      <c r="AJ820" s="28">
        <v>5.6420074873502514E-2</v>
      </c>
      <c r="AK820" s="25">
        <v>0</v>
      </c>
      <c r="AL820" s="25">
        <f t="shared" ref="AL820:AL824" si="109">SUM(AG820:AK820)</f>
        <v>5.013188442389203</v>
      </c>
      <c r="AM820" s="29">
        <v>4.6271463796445769</v>
      </c>
      <c r="AN820" s="29">
        <v>2.5010139245640111</v>
      </c>
      <c r="AO820" s="30">
        <v>8.7491377271386241</v>
      </c>
      <c r="AP820" s="30">
        <v>365.02690885481394</v>
      </c>
      <c r="AQ820" s="31">
        <v>1.5331221832359518</v>
      </c>
      <c r="AR820" s="28">
        <v>2.34906E-2</v>
      </c>
      <c r="AS820" s="28">
        <v>7.1665799999999997</v>
      </c>
      <c r="AT820" t="s">
        <v>156</v>
      </c>
      <c r="AU820">
        <v>2</v>
      </c>
      <c r="AV820" t="s">
        <v>399</v>
      </c>
      <c r="AW820" t="s">
        <v>992</v>
      </c>
      <c r="AX820" t="s">
        <v>1091</v>
      </c>
      <c r="AY820" s="19" t="s">
        <v>393</v>
      </c>
      <c r="AZ820" s="19" t="s">
        <v>393</v>
      </c>
      <c r="BA820" t="s">
        <v>402</v>
      </c>
      <c r="BB820" s="23">
        <v>42132</v>
      </c>
      <c r="BC820" s="15">
        <v>42195</v>
      </c>
      <c r="BD820" t="s">
        <v>161</v>
      </c>
      <c r="BE820">
        <v>58</v>
      </c>
      <c r="BF820">
        <v>60</v>
      </c>
      <c r="BG820">
        <v>9.5399999999999991</v>
      </c>
      <c r="BH820">
        <v>2.62</v>
      </c>
      <c r="BI820">
        <v>0.3</v>
      </c>
      <c r="BJ820">
        <v>0.11600000000000001</v>
      </c>
      <c r="BK820">
        <v>2.5999999999999999E-2</v>
      </c>
      <c r="BL820">
        <v>9.6</v>
      </c>
      <c r="BM820" s="86">
        <f t="shared" si="102"/>
        <v>81.690140845070417</v>
      </c>
      <c r="BN820">
        <v>0.20799999999999999</v>
      </c>
      <c r="BO820">
        <v>14.2</v>
      </c>
      <c r="BP820">
        <f t="shared" si="97"/>
        <v>2529.1694743625148</v>
      </c>
      <c r="BQ820">
        <f t="shared" si="98"/>
        <v>5087.9999999999991</v>
      </c>
      <c r="BR820">
        <f t="shared" si="100"/>
        <v>2.529169474362515</v>
      </c>
      <c r="BS820">
        <f t="shared" si="100"/>
        <v>5.0879999999999992</v>
      </c>
      <c r="BT820">
        <f t="shared" si="101"/>
        <v>7.6171694743625142</v>
      </c>
      <c r="BU820">
        <v>1.5680914512922466</v>
      </c>
      <c r="BV820">
        <v>0.16425952094127177</v>
      </c>
      <c r="BW820">
        <v>1.9146905836612209</v>
      </c>
      <c r="BX820">
        <v>0.32546210730256664</v>
      </c>
      <c r="BY820">
        <v>0.12563332626318496</v>
      </c>
      <c r="BZ820">
        <v>0.10054545538228095</v>
      </c>
      <c r="CA820">
        <v>3.4814396460587438</v>
      </c>
      <c r="CB820">
        <v>78.28433993874323</v>
      </c>
      <c r="CC820">
        <v>16.825611776319739</v>
      </c>
      <c r="CD820">
        <v>8.125765860776756</v>
      </c>
      <c r="CE820">
        <v>3.074497416538525</v>
      </c>
      <c r="CF820" s="25">
        <v>0.69962859795728871</v>
      </c>
      <c r="CG820" s="25">
        <v>8.3658310120705667E-2</v>
      </c>
      <c r="CH820" s="25">
        <v>2.283859336738288</v>
      </c>
      <c r="CI820" s="25">
        <v>0.27082010746607516</v>
      </c>
      <c r="CJ820" s="25">
        <v>0.1418483599891239</v>
      </c>
      <c r="CK820" s="25">
        <v>28.587827075854104</v>
      </c>
      <c r="CL820" s="25">
        <v>39.895311359164602</v>
      </c>
      <c r="CM820" s="25">
        <v>1.0074459872297097</v>
      </c>
      <c r="CN820" s="25">
        <v>225.87934242293903</v>
      </c>
      <c r="CO820" s="25">
        <v>11.322674812783903</v>
      </c>
      <c r="CP820" s="25">
        <v>1.026685393258427</v>
      </c>
      <c r="CQ820" s="25">
        <v>0.2590823970037453</v>
      </c>
      <c r="CR820" s="25">
        <v>0.24708607347205572</v>
      </c>
      <c r="CS820" s="25">
        <v>7.6332437330046909E-2</v>
      </c>
      <c r="CT820" s="25">
        <v>6.0416134960313526E-2</v>
      </c>
      <c r="CU820" s="25">
        <v>5.3142917634841575</v>
      </c>
      <c r="CV820" s="25">
        <v>10.170537792993576</v>
      </c>
      <c r="CW820" s="25">
        <v>0.79348828416900552</v>
      </c>
      <c r="CX820" s="25">
        <v>153.70746836932</v>
      </c>
      <c r="CY820" s="25">
        <v>14.512176306713259</v>
      </c>
    </row>
    <row r="821" spans="1:103">
      <c r="A821" t="s">
        <v>177</v>
      </c>
      <c r="B821" t="s">
        <v>1090</v>
      </c>
      <c r="C821" t="s">
        <v>168</v>
      </c>
      <c r="D821" t="s">
        <v>171</v>
      </c>
      <c r="E821" t="s">
        <v>959</v>
      </c>
      <c r="F821" t="s">
        <v>199</v>
      </c>
      <c r="G821" t="s">
        <v>273</v>
      </c>
      <c r="H821">
        <v>11.542009999999999</v>
      </c>
      <c r="I821">
        <v>7.2789099999999998</v>
      </c>
      <c r="J821">
        <v>682</v>
      </c>
      <c r="K821" t="s">
        <v>104</v>
      </c>
      <c r="L821" s="18">
        <v>1.5</v>
      </c>
      <c r="M821" t="s">
        <v>326</v>
      </c>
      <c r="N821" t="s">
        <v>331</v>
      </c>
      <c r="O821">
        <v>450</v>
      </c>
      <c r="P821" t="s">
        <v>159</v>
      </c>
      <c r="Q821">
        <v>600</v>
      </c>
      <c r="R821">
        <v>1500</v>
      </c>
      <c r="W821">
        <v>2015</v>
      </c>
      <c r="X821">
        <v>1</v>
      </c>
      <c r="Y821" s="19"/>
      <c r="Z821" s="24">
        <v>6.6</v>
      </c>
      <c r="AA821" s="32">
        <v>0.95968765671579537</v>
      </c>
      <c r="AB821" s="26">
        <v>4.132343121734796E-2</v>
      </c>
      <c r="AC821" s="25">
        <v>2.4676799999999997</v>
      </c>
      <c r="AD821" s="27">
        <v>36</v>
      </c>
      <c r="AE821" s="27">
        <v>41.2</v>
      </c>
      <c r="AF821" s="27">
        <v>22.8</v>
      </c>
      <c r="AG821" s="25">
        <v>3.9372246379359059</v>
      </c>
      <c r="AH821" s="25">
        <v>0.87068624087425672</v>
      </c>
      <c r="AI821" s="25">
        <v>0.14885748870553822</v>
      </c>
      <c r="AJ821" s="28">
        <v>5.6420074873502514E-2</v>
      </c>
      <c r="AK821" s="25">
        <v>0</v>
      </c>
      <c r="AL821" s="25">
        <f t="shared" si="109"/>
        <v>5.013188442389203</v>
      </c>
      <c r="AM821" s="29">
        <v>4.6271463796445769</v>
      </c>
      <c r="AN821" s="29">
        <v>2.5010139245640111</v>
      </c>
      <c r="AO821" s="30">
        <v>8.7491377271386241</v>
      </c>
      <c r="AP821" s="30">
        <v>365.02690885481394</v>
      </c>
      <c r="AQ821" s="31">
        <v>1.5331221832359518</v>
      </c>
      <c r="AR821" s="28">
        <v>2.34906E-2</v>
      </c>
      <c r="AS821" s="28">
        <v>7.1665799999999997</v>
      </c>
      <c r="AT821" t="s">
        <v>157</v>
      </c>
      <c r="AU821">
        <v>3</v>
      </c>
      <c r="AV821" t="s">
        <v>399</v>
      </c>
      <c r="AW821" t="s">
        <v>992</v>
      </c>
      <c r="AX821" t="s">
        <v>1091</v>
      </c>
      <c r="AY821" s="19" t="s">
        <v>393</v>
      </c>
      <c r="AZ821" s="19" t="s">
        <v>393</v>
      </c>
      <c r="BA821" t="s">
        <v>402</v>
      </c>
      <c r="BB821" s="23">
        <v>42132</v>
      </c>
      <c r="BC821" s="15">
        <v>42195</v>
      </c>
      <c r="BD821" t="s">
        <v>161</v>
      </c>
      <c r="BE821">
        <v>46</v>
      </c>
      <c r="BF821">
        <v>36</v>
      </c>
      <c r="BG821">
        <v>10.08</v>
      </c>
      <c r="BH821">
        <v>2.46</v>
      </c>
      <c r="BI821">
        <v>0.38</v>
      </c>
      <c r="BJ821">
        <v>0.128</v>
      </c>
      <c r="BK821">
        <v>0.43099999999999999</v>
      </c>
      <c r="BL821">
        <v>7.3</v>
      </c>
      <c r="BM821" s="86">
        <f t="shared" si="102"/>
        <v>22.898032200357786</v>
      </c>
      <c r="BN821">
        <v>0.223</v>
      </c>
      <c r="BO821">
        <v>17.3</v>
      </c>
      <c r="BP821">
        <f t="shared" si="97"/>
        <v>682.5768704619594</v>
      </c>
      <c r="BQ821">
        <f t="shared" si="98"/>
        <v>5376</v>
      </c>
      <c r="BR821">
        <f t="shared" si="100"/>
        <v>0.68257687046195936</v>
      </c>
      <c r="BS821">
        <f t="shared" si="100"/>
        <v>5.3760000000000003</v>
      </c>
      <c r="BT821">
        <f t="shared" si="101"/>
        <v>6.0585768704619598</v>
      </c>
      <c r="BU821">
        <v>1.8170731707317074</v>
      </c>
      <c r="BV821">
        <v>0.23793379175996873</v>
      </c>
      <c r="BW821">
        <v>2.0987624641752491</v>
      </c>
      <c r="BX821">
        <v>0.5163785407064464</v>
      </c>
      <c r="BY821">
        <v>0.1959355808070205</v>
      </c>
      <c r="BZ821">
        <v>0.14899255457844729</v>
      </c>
      <c r="CA821">
        <v>6.6943568405828779</v>
      </c>
      <c r="CB821">
        <v>145.26953669107664</v>
      </c>
      <c r="CC821">
        <v>52.704829191208589</v>
      </c>
      <c r="CD821">
        <v>12.94453446403914</v>
      </c>
      <c r="CE821">
        <v>6.4709698708647432</v>
      </c>
      <c r="CF821" s="25">
        <v>0.62907869481765832</v>
      </c>
      <c r="CG821" s="25">
        <v>2.1079654510556621E-2</v>
      </c>
      <c r="CH821" s="25">
        <v>2.9576373656240738</v>
      </c>
      <c r="CI821" s="25">
        <v>0.38348012860121811</v>
      </c>
      <c r="CJ821" s="25">
        <v>0.16617895737729588</v>
      </c>
      <c r="CK821" s="25">
        <v>90.496454096068533</v>
      </c>
      <c r="CL821" s="25">
        <v>48.492755613526619</v>
      </c>
      <c r="CM821" s="25">
        <v>1.032333486914238</v>
      </c>
      <c r="CN821" s="25">
        <v>92.742312448589274</v>
      </c>
      <c r="CO821" s="25">
        <v>16.817592431929285</v>
      </c>
      <c r="CP821" s="25">
        <v>1.0192307692307694</v>
      </c>
      <c r="CQ821" s="25">
        <v>0.15645956607495068</v>
      </c>
      <c r="CR821" s="25">
        <v>0.27232148598477385</v>
      </c>
      <c r="CS821" s="25">
        <v>7.5766732507936876E-2</v>
      </c>
      <c r="CT821" s="25">
        <v>6.5618354324597672E-2</v>
      </c>
      <c r="CU821" s="25">
        <v>7.7361985963084896</v>
      </c>
      <c r="CV821" s="25">
        <v>10.09516325401388</v>
      </c>
      <c r="CW821" s="25">
        <v>1.7589519560946012</v>
      </c>
      <c r="CX821" s="25">
        <v>63.567707413487156</v>
      </c>
      <c r="CY821" s="25">
        <v>19.277345316101094</v>
      </c>
    </row>
    <row r="822" spans="1:103">
      <c r="A822" t="s">
        <v>177</v>
      </c>
      <c r="B822" t="s">
        <v>1090</v>
      </c>
      <c r="C822" t="s">
        <v>168</v>
      </c>
      <c r="D822" t="s">
        <v>171</v>
      </c>
      <c r="E822" t="s">
        <v>959</v>
      </c>
      <c r="F822" t="s">
        <v>199</v>
      </c>
      <c r="G822" t="s">
        <v>273</v>
      </c>
      <c r="H822">
        <v>11.542009999999999</v>
      </c>
      <c r="I822">
        <v>7.2789099999999998</v>
      </c>
      <c r="J822">
        <v>682</v>
      </c>
      <c r="K822" t="s">
        <v>104</v>
      </c>
      <c r="L822" s="18">
        <v>1.5</v>
      </c>
      <c r="M822" t="s">
        <v>326</v>
      </c>
      <c r="N822" t="s">
        <v>331</v>
      </c>
      <c r="O822">
        <v>450</v>
      </c>
      <c r="P822" t="s">
        <v>159</v>
      </c>
      <c r="Q822">
        <v>600</v>
      </c>
      <c r="R822">
        <v>1500</v>
      </c>
      <c r="W822">
        <v>2015</v>
      </c>
      <c r="X822">
        <v>1</v>
      </c>
      <c r="Y822" s="19"/>
      <c r="Z822" s="24">
        <v>6.6</v>
      </c>
      <c r="AA822" s="32">
        <v>0.95968765671579537</v>
      </c>
      <c r="AB822" s="26">
        <v>4.132343121734796E-2</v>
      </c>
      <c r="AC822" s="25">
        <v>2.4676799999999997</v>
      </c>
      <c r="AD822" s="27">
        <v>36</v>
      </c>
      <c r="AE822" s="27">
        <v>41.2</v>
      </c>
      <c r="AF822" s="27">
        <v>22.8</v>
      </c>
      <c r="AG822" s="25">
        <v>3.9372246379359059</v>
      </c>
      <c r="AH822" s="25">
        <v>0.87068624087425672</v>
      </c>
      <c r="AI822" s="25">
        <v>0.14885748870553822</v>
      </c>
      <c r="AJ822" s="28">
        <v>5.6420074873502514E-2</v>
      </c>
      <c r="AK822" s="25">
        <v>0</v>
      </c>
      <c r="AL822" s="25">
        <f t="shared" si="109"/>
        <v>5.013188442389203</v>
      </c>
      <c r="AM822" s="29">
        <v>4.6271463796445769</v>
      </c>
      <c r="AN822" s="29">
        <v>2.5010139245640111</v>
      </c>
      <c r="AO822" s="30">
        <v>8.7491377271386241</v>
      </c>
      <c r="AP822" s="30">
        <v>365.02690885481394</v>
      </c>
      <c r="AQ822" s="31">
        <v>1.5331221832359518</v>
      </c>
      <c r="AR822" s="28">
        <v>2.34906E-2</v>
      </c>
      <c r="AS822" s="28">
        <v>7.1665799999999997</v>
      </c>
      <c r="AT822" t="s">
        <v>158</v>
      </c>
      <c r="AU822">
        <v>4</v>
      </c>
      <c r="AV822" t="s">
        <v>399</v>
      </c>
      <c r="AW822" t="s">
        <v>992</v>
      </c>
      <c r="AX822" t="s">
        <v>1091</v>
      </c>
      <c r="AY822" s="19" t="s">
        <v>393</v>
      </c>
      <c r="AZ822" s="19" t="s">
        <v>393</v>
      </c>
      <c r="BA822" t="s">
        <v>402</v>
      </c>
      <c r="BB822" s="23">
        <v>42132</v>
      </c>
      <c r="BC822" s="15">
        <v>42195</v>
      </c>
      <c r="BD822" t="s">
        <v>161</v>
      </c>
      <c r="BE822">
        <v>50</v>
      </c>
      <c r="BF822">
        <v>45</v>
      </c>
      <c r="BG822">
        <v>16.66</v>
      </c>
      <c r="BH822">
        <v>4.4400000000000004</v>
      </c>
      <c r="BI822">
        <v>0.7</v>
      </c>
      <c r="BJ822">
        <v>0.27800000000000002</v>
      </c>
      <c r="BK822">
        <v>7.1999999999999995E-2</v>
      </c>
      <c r="BL822">
        <v>10.1</v>
      </c>
      <c r="BM822" s="86">
        <f t="shared" si="102"/>
        <v>79.428571428571431</v>
      </c>
      <c r="BN822">
        <v>0.217</v>
      </c>
      <c r="BO822">
        <v>23</v>
      </c>
      <c r="BP822">
        <f t="shared" si="97"/>
        <v>4144.3648179271704</v>
      </c>
      <c r="BQ822">
        <f t="shared" si="98"/>
        <v>8885.3333333333321</v>
      </c>
      <c r="BR822">
        <f t="shared" si="100"/>
        <v>4.1443648179271708</v>
      </c>
      <c r="BS822">
        <f t="shared" si="100"/>
        <v>8.8853333333333318</v>
      </c>
      <c r="BT822">
        <f t="shared" si="101"/>
        <v>13.029698151260503</v>
      </c>
      <c r="BU822">
        <v>1.8847926267281108</v>
      </c>
      <c r="BV822">
        <v>0.12671217921774108</v>
      </c>
      <c r="BW822">
        <v>1.8315547731831063</v>
      </c>
      <c r="BX822">
        <v>0.30835050794464725</v>
      </c>
      <c r="BY822">
        <v>0.13397195146690918</v>
      </c>
      <c r="BZ822">
        <v>9.8529747557094954E-2</v>
      </c>
      <c r="CA822">
        <v>3.8771605609462712</v>
      </c>
      <c r="CB822">
        <v>183.9079227389681</v>
      </c>
      <c r="CC822">
        <v>27.585031797779816</v>
      </c>
      <c r="CD822">
        <v>8.7980067269161903</v>
      </c>
      <c r="CE822">
        <v>2.0865881491799412</v>
      </c>
      <c r="CF822" s="25">
        <v>0.69406392694063923</v>
      </c>
      <c r="CG822" s="25">
        <v>6.447488584474885E-2</v>
      </c>
      <c r="CH822" s="25">
        <v>2.715662279797141</v>
      </c>
      <c r="CI822" s="25">
        <v>0.44368122272130955</v>
      </c>
      <c r="CJ822" s="25">
        <v>0.22008118565569182</v>
      </c>
      <c r="CK822" s="25">
        <v>36.269272564933324</v>
      </c>
      <c r="CL822" s="25">
        <v>84.805385908292465</v>
      </c>
      <c r="CM822" s="25">
        <v>1.0079319717869839</v>
      </c>
      <c r="CN822" s="25">
        <v>135.5243208814687</v>
      </c>
      <c r="CO822" s="25">
        <v>30.130064774228416</v>
      </c>
      <c r="CP822" s="25">
        <v>1.1049440298507462</v>
      </c>
      <c r="CQ822" s="25">
        <v>0.26716417910447759</v>
      </c>
      <c r="CR822" s="25">
        <v>0.29220714332985948</v>
      </c>
      <c r="CS822" s="25">
        <v>0.1540945164117471</v>
      </c>
      <c r="CT822" s="25">
        <v>6.0683071136617535E-2</v>
      </c>
      <c r="CU822" s="25">
        <v>13.387174542773005</v>
      </c>
      <c r="CV822" s="25">
        <v>5.8878671680207413</v>
      </c>
      <c r="CW822" s="25">
        <v>1.7391884509699427</v>
      </c>
      <c r="CX822" s="25">
        <v>54.761483239594355</v>
      </c>
      <c r="CY822" s="25">
        <v>14.242775867213942</v>
      </c>
    </row>
    <row r="823" spans="1:103">
      <c r="A823" t="s">
        <v>177</v>
      </c>
      <c r="B823" t="s">
        <v>1090</v>
      </c>
      <c r="C823" t="s">
        <v>168</v>
      </c>
      <c r="D823" t="s">
        <v>171</v>
      </c>
      <c r="E823" t="s">
        <v>959</v>
      </c>
      <c r="F823" t="s">
        <v>199</v>
      </c>
      <c r="G823" t="s">
        <v>273</v>
      </c>
      <c r="H823">
        <v>11.542009999999999</v>
      </c>
      <c r="I823">
        <v>7.2789099999999998</v>
      </c>
      <c r="J823">
        <v>682</v>
      </c>
      <c r="K823" t="s">
        <v>104</v>
      </c>
      <c r="L823" s="18">
        <v>1.5</v>
      </c>
      <c r="M823" t="s">
        <v>326</v>
      </c>
      <c r="N823" t="s">
        <v>331</v>
      </c>
      <c r="O823">
        <v>450</v>
      </c>
      <c r="P823" t="s">
        <v>159</v>
      </c>
      <c r="Q823">
        <v>600</v>
      </c>
      <c r="R823">
        <v>1500</v>
      </c>
      <c r="W823">
        <v>2015</v>
      </c>
      <c r="X823">
        <v>1</v>
      </c>
      <c r="Y823" s="19"/>
      <c r="Z823" s="24">
        <v>6.6</v>
      </c>
      <c r="AA823" s="32">
        <v>0.95968765671579537</v>
      </c>
      <c r="AB823" s="26">
        <v>4.132343121734796E-2</v>
      </c>
      <c r="AC823" s="25">
        <v>2.4676799999999997</v>
      </c>
      <c r="AD823" s="27">
        <v>36</v>
      </c>
      <c r="AE823" s="27">
        <v>41.2</v>
      </c>
      <c r="AF823" s="27">
        <v>22.8</v>
      </c>
      <c r="AG823" s="25">
        <v>3.9372246379359059</v>
      </c>
      <c r="AH823" s="25">
        <v>0.87068624087425672</v>
      </c>
      <c r="AI823" s="25">
        <v>0.14885748870553822</v>
      </c>
      <c r="AJ823" s="28">
        <v>5.6420074873502514E-2</v>
      </c>
      <c r="AK823" s="25">
        <v>0</v>
      </c>
      <c r="AL823" s="25">
        <f t="shared" si="109"/>
        <v>5.013188442389203</v>
      </c>
      <c r="AM823" s="29">
        <v>4.6271463796445769</v>
      </c>
      <c r="AN823" s="29">
        <v>2.5010139245640111</v>
      </c>
      <c r="AO823" s="30">
        <v>8.7491377271386241</v>
      </c>
      <c r="AP823" s="30">
        <v>365.02690885481394</v>
      </c>
      <c r="AQ823" s="31">
        <v>1.5331221832359518</v>
      </c>
      <c r="AR823" s="28">
        <v>2.34906E-2</v>
      </c>
      <c r="AS823" s="28">
        <v>7.1665799999999997</v>
      </c>
      <c r="AT823" t="s">
        <v>159</v>
      </c>
      <c r="AU823">
        <v>5</v>
      </c>
      <c r="AV823" t="s">
        <v>399</v>
      </c>
      <c r="AW823" t="s">
        <v>992</v>
      </c>
      <c r="AX823" t="s">
        <v>1091</v>
      </c>
      <c r="AY823" s="19" t="s">
        <v>393</v>
      </c>
      <c r="AZ823" s="19" t="s">
        <v>393</v>
      </c>
      <c r="BA823" t="s">
        <v>402</v>
      </c>
      <c r="BB823" s="23">
        <v>42132</v>
      </c>
      <c r="BC823" s="15">
        <v>42195</v>
      </c>
      <c r="BD823" t="s">
        <v>161</v>
      </c>
      <c r="BE823">
        <v>52</v>
      </c>
      <c r="BF823">
        <v>45</v>
      </c>
      <c r="BG823">
        <v>13.5</v>
      </c>
      <c r="BH823">
        <v>3.3</v>
      </c>
      <c r="BI823">
        <v>0.44</v>
      </c>
      <c r="BJ823">
        <v>0.223</v>
      </c>
      <c r="BK823">
        <v>8.8999999999999996E-2</v>
      </c>
      <c r="BL823">
        <v>10.3</v>
      </c>
      <c r="BM823" s="86">
        <f t="shared" si="102"/>
        <v>71.474358974358978</v>
      </c>
      <c r="BN823">
        <v>0.21</v>
      </c>
      <c r="BO823">
        <v>21</v>
      </c>
      <c r="BP823">
        <f t="shared" si="97"/>
        <v>2765.6372549019611</v>
      </c>
      <c r="BQ823">
        <f t="shared" si="98"/>
        <v>7199.9999999999991</v>
      </c>
      <c r="BR823">
        <f t="shared" si="100"/>
        <v>2.7656372549019612</v>
      </c>
      <c r="BS823">
        <f t="shared" si="100"/>
        <v>7.1999999999999993</v>
      </c>
      <c r="BT823">
        <f t="shared" si="101"/>
        <v>9.9656372549019601</v>
      </c>
      <c r="BU823">
        <v>2.2758936755270396</v>
      </c>
      <c r="BV823">
        <v>0.20971611705024679</v>
      </c>
      <c r="BW823">
        <v>2.7477857783402286</v>
      </c>
      <c r="BX823">
        <v>0.51867126595708157</v>
      </c>
      <c r="BY823">
        <v>0.23010739383585971</v>
      </c>
      <c r="BZ823">
        <v>0.13488877437772534</v>
      </c>
      <c r="CA823">
        <v>4.8899860923205303</v>
      </c>
      <c r="CB823">
        <v>176.35159002874229</v>
      </c>
      <c r="CC823">
        <v>40.907617354584978</v>
      </c>
      <c r="CD823">
        <v>11.094567076159837</v>
      </c>
      <c r="CE823">
        <v>3.7349071130112312</v>
      </c>
      <c r="CF823" s="25">
        <v>0.55925925925925923</v>
      </c>
      <c r="CG823" s="25">
        <v>3.1666666666666669E-2</v>
      </c>
      <c r="CH823" s="25">
        <v>2.808262501213918</v>
      </c>
      <c r="CI823" s="25">
        <v>0.4134069217686222</v>
      </c>
      <c r="CJ823" s="25">
        <v>0.18295545869579199</v>
      </c>
      <c r="CK823" s="25">
        <v>27.161388241125174</v>
      </c>
      <c r="CL823" s="25">
        <v>32.851166323819719</v>
      </c>
      <c r="CM823" s="25">
        <v>1.9663661035359117</v>
      </c>
      <c r="CN823" s="25">
        <v>91.521423888807746</v>
      </c>
      <c r="CO823" s="25">
        <v>12.741667131669178</v>
      </c>
      <c r="CP823" s="25">
        <v>1.1569767441860466</v>
      </c>
      <c r="CQ823" s="25">
        <v>0.25702519379844962</v>
      </c>
      <c r="CR823" s="25">
        <v>0.33405247086383494</v>
      </c>
      <c r="CS823" s="25">
        <v>0.15576862967646726</v>
      </c>
      <c r="CT823" s="25">
        <v>7.567957314012444E-2</v>
      </c>
      <c r="CU823" s="25">
        <v>7.7323782513226575</v>
      </c>
      <c r="CV823" s="25">
        <v>10.090177988209428</v>
      </c>
      <c r="CW823" s="25">
        <v>2.7291478096816979</v>
      </c>
      <c r="CX823" s="25">
        <v>104.20347463956779</v>
      </c>
      <c r="CY823" s="25">
        <v>17.319100619386603</v>
      </c>
    </row>
    <row r="824" spans="1:103">
      <c r="A824" t="s">
        <v>177</v>
      </c>
      <c r="B824" t="s">
        <v>1090</v>
      </c>
      <c r="C824" t="s">
        <v>168</v>
      </c>
      <c r="D824" t="s">
        <v>171</v>
      </c>
      <c r="E824" t="s">
        <v>959</v>
      </c>
      <c r="F824" t="s">
        <v>199</v>
      </c>
      <c r="G824" t="s">
        <v>273</v>
      </c>
      <c r="H824">
        <v>11.542009999999999</v>
      </c>
      <c r="I824">
        <v>7.2789099999999998</v>
      </c>
      <c r="J824">
        <v>682</v>
      </c>
      <c r="K824" t="s">
        <v>104</v>
      </c>
      <c r="L824" s="18">
        <v>1.5</v>
      </c>
      <c r="M824" t="s">
        <v>326</v>
      </c>
      <c r="N824" t="s">
        <v>331</v>
      </c>
      <c r="O824">
        <v>450</v>
      </c>
      <c r="P824" t="s">
        <v>159</v>
      </c>
      <c r="Q824">
        <v>600</v>
      </c>
      <c r="R824">
        <v>1500</v>
      </c>
      <c r="W824">
        <v>2015</v>
      </c>
      <c r="X824">
        <v>1</v>
      </c>
      <c r="Y824" s="19"/>
      <c r="Z824" s="24">
        <v>6.6</v>
      </c>
      <c r="AA824" s="32">
        <v>0.95968765671579537</v>
      </c>
      <c r="AB824" s="26">
        <v>4.132343121734796E-2</v>
      </c>
      <c r="AC824" s="25">
        <v>2.4676799999999997</v>
      </c>
      <c r="AD824" s="27">
        <v>36</v>
      </c>
      <c r="AE824" s="27">
        <v>41.2</v>
      </c>
      <c r="AF824" s="27">
        <v>22.8</v>
      </c>
      <c r="AG824" s="25">
        <v>3.9372246379359059</v>
      </c>
      <c r="AH824" s="25">
        <v>0.87068624087425672</v>
      </c>
      <c r="AI824" s="25">
        <v>0.14885748870553822</v>
      </c>
      <c r="AJ824" s="28">
        <v>5.6420074873502514E-2</v>
      </c>
      <c r="AK824" s="25">
        <v>0</v>
      </c>
      <c r="AL824" s="25">
        <f t="shared" si="109"/>
        <v>5.013188442389203</v>
      </c>
      <c r="AM824" s="29">
        <v>4.6271463796445769</v>
      </c>
      <c r="AN824" s="29">
        <v>2.5010139245640111</v>
      </c>
      <c r="AO824" s="30">
        <v>8.7491377271386241</v>
      </c>
      <c r="AP824" s="30">
        <v>365.02690885481394</v>
      </c>
      <c r="AQ824" s="31">
        <v>1.5331221832359518</v>
      </c>
      <c r="AR824" s="28">
        <v>2.34906E-2</v>
      </c>
      <c r="AS824" s="28">
        <v>7.1665799999999997</v>
      </c>
      <c r="AT824" t="s">
        <v>160</v>
      </c>
      <c r="AU824">
        <v>6</v>
      </c>
      <c r="AV824" t="s">
        <v>399</v>
      </c>
      <c r="AW824" t="s">
        <v>992</v>
      </c>
      <c r="AX824" t="s">
        <v>1091</v>
      </c>
      <c r="AY824" s="19" t="s">
        <v>393</v>
      </c>
      <c r="AZ824" s="19" t="s">
        <v>393</v>
      </c>
      <c r="BA824" t="s">
        <v>402</v>
      </c>
      <c r="BB824" s="23">
        <v>42132</v>
      </c>
      <c r="BC824" s="15">
        <v>42195</v>
      </c>
      <c r="BD824" t="s">
        <v>161</v>
      </c>
      <c r="BE824">
        <v>38</v>
      </c>
      <c r="BF824">
        <v>34</v>
      </c>
      <c r="BG824">
        <v>10.6</v>
      </c>
      <c r="BH824">
        <v>3.32</v>
      </c>
      <c r="BI824">
        <v>0.86</v>
      </c>
      <c r="BJ824">
        <v>0.312</v>
      </c>
      <c r="BK824">
        <v>7.9000000000000001E-2</v>
      </c>
      <c r="BL824">
        <v>10.3</v>
      </c>
      <c r="BM824" s="86">
        <f t="shared" si="102"/>
        <v>79.795396419437338</v>
      </c>
      <c r="BN824">
        <v>2.8000000000000001E-2</v>
      </c>
      <c r="BO824">
        <v>28</v>
      </c>
      <c r="BP824">
        <f t="shared" si="97"/>
        <v>3106.3252595155709</v>
      </c>
      <c r="BQ824">
        <f t="shared" si="98"/>
        <v>5653.333333333333</v>
      </c>
      <c r="BR824">
        <f t="shared" si="100"/>
        <v>3.1063252595155708</v>
      </c>
      <c r="BS824">
        <f t="shared" si="100"/>
        <v>5.6533333333333333</v>
      </c>
      <c r="BT824">
        <f t="shared" si="101"/>
        <v>8.7596585928489041</v>
      </c>
      <c r="CF824" s="25">
        <v>0.45408866995073888</v>
      </c>
      <c r="CG824" s="25">
        <v>3.7935960591133008E-2</v>
      </c>
      <c r="CH824" s="25">
        <v>3.5538880410859708</v>
      </c>
      <c r="CI824" s="25">
        <v>0.29411777347816109</v>
      </c>
      <c r="CJ824" s="25">
        <v>0.14644835313138663</v>
      </c>
      <c r="CK824" s="25">
        <v>22.978406741026085</v>
      </c>
      <c r="CL824" s="25">
        <v>40.739968369722988</v>
      </c>
      <c r="CM824" s="25">
        <v>1.0287754689878965</v>
      </c>
      <c r="CN824" s="25">
        <v>46.693874319551298</v>
      </c>
      <c r="CO824" s="25">
        <v>15.46575531625259</v>
      </c>
      <c r="CP824" s="25">
        <v>1.1074181117533719</v>
      </c>
      <c r="CQ824" s="25">
        <v>0.15717726396917148</v>
      </c>
      <c r="CR824" s="25">
        <v>0.28637673409553105</v>
      </c>
      <c r="CS824" s="25">
        <v>7.5394231364830019E-2</v>
      </c>
      <c r="CT824" s="25">
        <v>2.2763363434951427E-2</v>
      </c>
      <c r="CU824" s="25">
        <v>9.3394999946270758</v>
      </c>
      <c r="CV824" s="25">
        <v>14.161709143162648</v>
      </c>
      <c r="CW824" s="25">
        <v>2.71707193441762</v>
      </c>
      <c r="CX824" s="25">
        <v>143.84414762716807</v>
      </c>
      <c r="CY824" s="25">
        <v>13.36465070499345</v>
      </c>
    </row>
    <row r="825" spans="1:103">
      <c r="A825" t="s">
        <v>177</v>
      </c>
      <c r="B825" t="s">
        <v>1090</v>
      </c>
      <c r="C825" t="s">
        <v>168</v>
      </c>
      <c r="D825" t="s">
        <v>171</v>
      </c>
      <c r="E825" t="s">
        <v>959</v>
      </c>
      <c r="F825" t="s">
        <v>200</v>
      </c>
      <c r="G825" t="s">
        <v>274</v>
      </c>
      <c r="H825">
        <v>11.50024</v>
      </c>
      <c r="I825">
        <v>7.3361000000000001</v>
      </c>
      <c r="J825">
        <v>720</v>
      </c>
      <c r="K825" t="s">
        <v>105</v>
      </c>
      <c r="L825" s="18">
        <v>1.5</v>
      </c>
      <c r="M825" t="s">
        <v>326</v>
      </c>
      <c r="N825" t="s">
        <v>331</v>
      </c>
      <c r="O825">
        <v>300</v>
      </c>
      <c r="P825" t="s">
        <v>159</v>
      </c>
      <c r="Q825">
        <v>550</v>
      </c>
      <c r="R825">
        <v>5500</v>
      </c>
      <c r="S825" t="s">
        <v>332</v>
      </c>
      <c r="T825">
        <v>2800</v>
      </c>
      <c r="U825" t="s">
        <v>351</v>
      </c>
      <c r="V825">
        <v>2000</v>
      </c>
      <c r="W825">
        <v>2015</v>
      </c>
      <c r="X825">
        <v>1</v>
      </c>
      <c r="Y825" s="19" t="s">
        <v>394</v>
      </c>
      <c r="Z825" s="24">
        <v>6.2</v>
      </c>
      <c r="AA825" s="25">
        <v>0.64974916719737141</v>
      </c>
      <c r="AB825" s="26">
        <v>5.835731128472222E-2</v>
      </c>
      <c r="AC825" s="25">
        <v>10.863659999999999</v>
      </c>
      <c r="AD825" s="27">
        <v>40</v>
      </c>
      <c r="AE825" s="27">
        <v>32</v>
      </c>
      <c r="AF825" s="27">
        <v>28</v>
      </c>
      <c r="AG825" s="25">
        <v>2.0627843967160326</v>
      </c>
      <c r="AH825" s="25">
        <v>0.7293482942509758</v>
      </c>
      <c r="AI825" s="25">
        <v>0.18598426594469789</v>
      </c>
      <c r="AJ825" s="28">
        <v>5.6420074873502514E-2</v>
      </c>
      <c r="AK825" s="25">
        <v>0</v>
      </c>
      <c r="AL825" s="25">
        <f t="shared" si="52"/>
        <v>3.0345370317852089</v>
      </c>
      <c r="AM825" s="29">
        <v>5.298333590182418</v>
      </c>
      <c r="AN825" s="29">
        <v>2.5010139245640111</v>
      </c>
      <c r="AO825" s="30">
        <v>32.888371750372492</v>
      </c>
      <c r="AP825" s="30">
        <v>243.41207322454818</v>
      </c>
      <c r="AQ825" s="31">
        <v>1.3416378435944381</v>
      </c>
      <c r="AR825" s="28">
        <v>1.67583E-2</v>
      </c>
      <c r="AS825" s="28">
        <v>8.6372300000000006</v>
      </c>
      <c r="AT825" t="s">
        <v>155</v>
      </c>
      <c r="AU825">
        <v>1</v>
      </c>
      <c r="AV825" t="s">
        <v>399</v>
      </c>
      <c r="AW825" t="s">
        <v>992</v>
      </c>
      <c r="AX825" t="s">
        <v>1091</v>
      </c>
      <c r="AY825" s="19" t="s">
        <v>394</v>
      </c>
      <c r="AZ825" s="19" t="s">
        <v>394</v>
      </c>
      <c r="BA825" t="s">
        <v>402</v>
      </c>
      <c r="BB825" s="22">
        <v>42132</v>
      </c>
      <c r="BC825" s="15">
        <v>42195</v>
      </c>
      <c r="BD825" t="s">
        <v>161</v>
      </c>
      <c r="BE825">
        <v>38</v>
      </c>
      <c r="BF825">
        <v>27</v>
      </c>
      <c r="BG825">
        <v>6.24</v>
      </c>
      <c r="BH825">
        <v>2.98</v>
      </c>
      <c r="BI825">
        <v>0.57999999999999996</v>
      </c>
      <c r="BJ825">
        <v>0.34699999999999998</v>
      </c>
      <c r="BK825">
        <v>5.8999999999999997E-2</v>
      </c>
      <c r="BL825">
        <v>11.1</v>
      </c>
      <c r="BM825" s="86">
        <f t="shared" si="102"/>
        <v>85.467980295566505</v>
      </c>
      <c r="BN825">
        <v>0.23</v>
      </c>
      <c r="BO825">
        <v>24.1</v>
      </c>
      <c r="BP825">
        <f t="shared" si="97"/>
        <v>2959.784088347983</v>
      </c>
      <c r="BQ825">
        <f t="shared" si="98"/>
        <v>3328</v>
      </c>
      <c r="BR825">
        <f t="shared" si="100"/>
        <v>2.9597840883479831</v>
      </c>
      <c r="BS825">
        <f t="shared" si="100"/>
        <v>3.3279999999999998</v>
      </c>
      <c r="BT825">
        <f t="shared" si="101"/>
        <v>6.2877840883479834</v>
      </c>
      <c r="BU825">
        <v>1.733856088560886</v>
      </c>
      <c r="BV825">
        <v>0.12243540781370033</v>
      </c>
      <c r="BW825">
        <v>1.7136927674177571</v>
      </c>
      <c r="BX825">
        <v>0.30134668035187145</v>
      </c>
      <c r="BY825">
        <v>0.13398106874525684</v>
      </c>
      <c r="BZ825">
        <v>9.7228157878229388E-2</v>
      </c>
      <c r="CA825">
        <v>3.6248115132015064</v>
      </c>
      <c r="CB825">
        <v>75.876027198716855</v>
      </c>
      <c r="CC825">
        <v>18.800899851751932</v>
      </c>
      <c r="CD825">
        <v>6.1924079196240669</v>
      </c>
      <c r="CE825">
        <v>2.3530921207237476</v>
      </c>
      <c r="CF825" s="25">
        <v>0.88544739429695196</v>
      </c>
      <c r="CG825" s="25">
        <v>4.7217305801376605E-2</v>
      </c>
      <c r="CH825" s="25">
        <v>3.0544207906005947</v>
      </c>
      <c r="CI825" s="25">
        <v>0.38366968872410545</v>
      </c>
      <c r="CJ825" s="25">
        <v>0.17907962170449471</v>
      </c>
      <c r="CK825" s="25">
        <v>31.948175497677056</v>
      </c>
      <c r="CL825" s="25">
        <v>40.901075511076314</v>
      </c>
      <c r="CM825" s="25">
        <v>1.0328437852270973</v>
      </c>
      <c r="CN825" s="25">
        <v>46.878526318837707</v>
      </c>
      <c r="CO825" s="25">
        <v>16.825905626408733</v>
      </c>
      <c r="CP825" s="25">
        <v>1.1178343949044587</v>
      </c>
      <c r="CQ825" s="25">
        <v>0.36942675159235666</v>
      </c>
      <c r="CR825" s="25">
        <v>0.30338559217875838</v>
      </c>
      <c r="CS825" s="25">
        <v>7.4842297021017204E-2</v>
      </c>
      <c r="CT825" s="25">
        <v>2.3832149802153691E-2</v>
      </c>
      <c r="CU825" s="25">
        <v>11.727828342319194</v>
      </c>
      <c r="CV825" s="25">
        <v>18.140254761417587</v>
      </c>
      <c r="CW825" s="25">
        <v>2.6971812174745917</v>
      </c>
      <c r="CX825" s="25">
        <v>126.91376113599262</v>
      </c>
      <c r="CY825" s="25">
        <v>15.191132076938617</v>
      </c>
    </row>
    <row r="826" spans="1:103">
      <c r="A826" t="s">
        <v>177</v>
      </c>
      <c r="B826" t="s">
        <v>1090</v>
      </c>
      <c r="C826" t="s">
        <v>168</v>
      </c>
      <c r="D826" t="s">
        <v>171</v>
      </c>
      <c r="E826" t="s">
        <v>959</v>
      </c>
      <c r="F826" t="s">
        <v>200</v>
      </c>
      <c r="G826" t="s">
        <v>274</v>
      </c>
      <c r="H826">
        <v>11.50024</v>
      </c>
      <c r="I826">
        <v>7.3361000000000001</v>
      </c>
      <c r="J826">
        <v>720</v>
      </c>
      <c r="K826" t="s">
        <v>105</v>
      </c>
      <c r="L826" s="18">
        <v>1.5</v>
      </c>
      <c r="M826" t="s">
        <v>326</v>
      </c>
      <c r="N826" t="s">
        <v>331</v>
      </c>
      <c r="O826">
        <v>300</v>
      </c>
      <c r="P826" t="s">
        <v>159</v>
      </c>
      <c r="Q826">
        <v>550</v>
      </c>
      <c r="R826">
        <v>5500</v>
      </c>
      <c r="S826" t="s">
        <v>332</v>
      </c>
      <c r="T826">
        <v>2800</v>
      </c>
      <c r="U826" t="s">
        <v>351</v>
      </c>
      <c r="V826">
        <v>2000</v>
      </c>
      <c r="W826">
        <v>2015</v>
      </c>
      <c r="X826">
        <v>1</v>
      </c>
      <c r="Y826" s="19"/>
      <c r="Z826" s="24">
        <v>6.2</v>
      </c>
      <c r="AA826" s="25">
        <v>0.64974916719737141</v>
      </c>
      <c r="AB826" s="26">
        <v>5.835731128472222E-2</v>
      </c>
      <c r="AC826" s="25">
        <v>10.863659999999999</v>
      </c>
      <c r="AD826" s="27">
        <v>40</v>
      </c>
      <c r="AE826" s="27">
        <v>32</v>
      </c>
      <c r="AF826" s="27">
        <v>28</v>
      </c>
      <c r="AG826" s="25">
        <v>2.0627843967160326</v>
      </c>
      <c r="AH826" s="25">
        <v>0.7293482942509758</v>
      </c>
      <c r="AI826" s="25">
        <v>0.18598426594469789</v>
      </c>
      <c r="AJ826" s="28">
        <v>5.6420074873502514E-2</v>
      </c>
      <c r="AK826" s="25">
        <v>0</v>
      </c>
      <c r="AL826" s="25">
        <f t="shared" ref="AL826:AL830" si="110">SUM(AG826:AK826)</f>
        <v>3.0345370317852089</v>
      </c>
      <c r="AM826" s="29">
        <v>5.298333590182418</v>
      </c>
      <c r="AN826" s="29">
        <v>2.5010139245640111</v>
      </c>
      <c r="AO826" s="30">
        <v>32.888371750372492</v>
      </c>
      <c r="AP826" s="30">
        <v>243.41207322454818</v>
      </c>
      <c r="AQ826" s="31">
        <v>1.3416378435944381</v>
      </c>
      <c r="AR826" s="28">
        <v>1.67583E-2</v>
      </c>
      <c r="AS826" s="28">
        <v>8.6372300000000006</v>
      </c>
      <c r="AT826" t="s">
        <v>156</v>
      </c>
      <c r="AU826">
        <v>2</v>
      </c>
      <c r="AV826" t="s">
        <v>399</v>
      </c>
      <c r="AW826" t="s">
        <v>992</v>
      </c>
      <c r="AX826" t="s">
        <v>1091</v>
      </c>
      <c r="AY826" s="19" t="s">
        <v>394</v>
      </c>
      <c r="AZ826" s="19" t="s">
        <v>394</v>
      </c>
      <c r="BA826" t="s">
        <v>402</v>
      </c>
      <c r="BB826" s="22">
        <v>42132</v>
      </c>
      <c r="BC826" s="15">
        <v>42195</v>
      </c>
      <c r="BD826" t="s">
        <v>161</v>
      </c>
      <c r="BE826">
        <v>42</v>
      </c>
      <c r="BF826">
        <v>37</v>
      </c>
      <c r="BG826">
        <v>5.64</v>
      </c>
      <c r="BH826">
        <v>2.86</v>
      </c>
      <c r="BI826">
        <v>0.38</v>
      </c>
      <c r="BJ826">
        <v>0.157</v>
      </c>
      <c r="BK826">
        <v>2.9000000000000001E-2</v>
      </c>
      <c r="BL826">
        <v>11</v>
      </c>
      <c r="BM826" s="86">
        <f t="shared" si="102"/>
        <v>84.408602150537632</v>
      </c>
      <c r="BN826">
        <v>0.14499999999999999</v>
      </c>
      <c r="BO826">
        <v>19</v>
      </c>
      <c r="BP826">
        <f t="shared" si="97"/>
        <v>2808.5445217513529</v>
      </c>
      <c r="BQ826">
        <f t="shared" si="98"/>
        <v>3007.9999999999995</v>
      </c>
      <c r="BR826">
        <f t="shared" si="100"/>
        <v>2.8085445217513527</v>
      </c>
      <c r="BS826">
        <f t="shared" si="100"/>
        <v>3.0079999999999996</v>
      </c>
      <c r="BT826">
        <f t="shared" si="101"/>
        <v>5.8165445217513518</v>
      </c>
      <c r="BU826">
        <v>1.575342465753425</v>
      </c>
      <c r="BV826">
        <v>0.14404004755638133</v>
      </c>
      <c r="BW826">
        <v>1.7694067864814476</v>
      </c>
      <c r="BX826">
        <v>0.41470871559433486</v>
      </c>
      <c r="BY826">
        <v>0.15833828600504743</v>
      </c>
      <c r="BZ826">
        <v>0.10650982420530333</v>
      </c>
      <c r="CA826">
        <v>3.9506812120173755</v>
      </c>
      <c r="CB826">
        <v>105.57619517878076</v>
      </c>
      <c r="CC826">
        <v>25.536805795431672</v>
      </c>
      <c r="CD826">
        <v>9.0700595965651445</v>
      </c>
      <c r="CE826">
        <v>2.7386865414372483</v>
      </c>
      <c r="CF826" s="25">
        <v>0.49561403508771928</v>
      </c>
      <c r="CG826" s="25">
        <v>0.20667641325536062</v>
      </c>
      <c r="CH826" s="25">
        <v>2.9230119936221159</v>
      </c>
      <c r="CI826" s="25">
        <v>0.39437383107394275</v>
      </c>
      <c r="CJ826" s="25">
        <v>0.14918180409626361</v>
      </c>
      <c r="CK826" s="25">
        <v>36.515882480382125</v>
      </c>
      <c r="CL826" s="25">
        <v>32.723527018044798</v>
      </c>
      <c r="CM826" s="25">
        <v>1.0147853217651372</v>
      </c>
      <c r="CN826" s="25">
        <v>136.44580727891432</v>
      </c>
      <c r="CO826" s="25">
        <v>13.975586748705787</v>
      </c>
      <c r="CP826" s="25">
        <v>0.99669187145557658</v>
      </c>
      <c r="CQ826" s="25">
        <v>0.3141776937618147</v>
      </c>
      <c r="CR826" s="25">
        <v>0.27202243182025654</v>
      </c>
      <c r="CS826" s="25">
        <v>7.4623779365481396E-2</v>
      </c>
      <c r="CT826" s="25">
        <v>3.0002707428052985E-2</v>
      </c>
      <c r="CU826" s="25">
        <v>9.2440598486965815</v>
      </c>
      <c r="CV826" s="25">
        <v>5.8649460306269869</v>
      </c>
      <c r="CW826" s="25">
        <v>0.77572650262556309</v>
      </c>
      <c r="CX826" s="25">
        <v>118.60481972843884</v>
      </c>
      <c r="CY826" s="25">
        <v>20.907607845371995</v>
      </c>
    </row>
    <row r="827" spans="1:103">
      <c r="A827" t="s">
        <v>177</v>
      </c>
      <c r="B827" t="s">
        <v>1090</v>
      </c>
      <c r="C827" t="s">
        <v>168</v>
      </c>
      <c r="D827" t="s">
        <v>171</v>
      </c>
      <c r="E827" t="s">
        <v>959</v>
      </c>
      <c r="F827" t="s">
        <v>200</v>
      </c>
      <c r="G827" t="s">
        <v>274</v>
      </c>
      <c r="H827">
        <v>11.50024</v>
      </c>
      <c r="I827">
        <v>7.3361000000000001</v>
      </c>
      <c r="J827">
        <v>720</v>
      </c>
      <c r="K827" t="s">
        <v>105</v>
      </c>
      <c r="L827" s="18">
        <v>1.5</v>
      </c>
      <c r="M827" t="s">
        <v>326</v>
      </c>
      <c r="N827" t="s">
        <v>331</v>
      </c>
      <c r="O827">
        <v>300</v>
      </c>
      <c r="P827" t="s">
        <v>159</v>
      </c>
      <c r="Q827">
        <v>550</v>
      </c>
      <c r="R827">
        <v>5500</v>
      </c>
      <c r="S827" t="s">
        <v>332</v>
      </c>
      <c r="T827">
        <v>2800</v>
      </c>
      <c r="U827" t="s">
        <v>351</v>
      </c>
      <c r="V827">
        <v>2000</v>
      </c>
      <c r="W827">
        <v>2015</v>
      </c>
      <c r="X827">
        <v>1</v>
      </c>
      <c r="Y827" s="19"/>
      <c r="Z827" s="24">
        <v>6.2</v>
      </c>
      <c r="AA827" s="25">
        <v>0.64974916719737141</v>
      </c>
      <c r="AB827" s="26">
        <v>5.835731128472222E-2</v>
      </c>
      <c r="AC827" s="25">
        <v>10.863659999999999</v>
      </c>
      <c r="AD827" s="27">
        <v>40</v>
      </c>
      <c r="AE827" s="27">
        <v>32</v>
      </c>
      <c r="AF827" s="27">
        <v>28</v>
      </c>
      <c r="AG827" s="25">
        <v>2.0627843967160326</v>
      </c>
      <c r="AH827" s="25">
        <v>0.7293482942509758</v>
      </c>
      <c r="AI827" s="25">
        <v>0.18598426594469789</v>
      </c>
      <c r="AJ827" s="28">
        <v>5.6420074873502514E-2</v>
      </c>
      <c r="AK827" s="25">
        <v>0</v>
      </c>
      <c r="AL827" s="25">
        <f t="shared" si="110"/>
        <v>3.0345370317852089</v>
      </c>
      <c r="AM827" s="29">
        <v>5.298333590182418</v>
      </c>
      <c r="AN827" s="29">
        <v>2.5010139245640111</v>
      </c>
      <c r="AO827" s="30">
        <v>32.888371750372492</v>
      </c>
      <c r="AP827" s="30">
        <v>243.41207322454818</v>
      </c>
      <c r="AQ827" s="31">
        <v>1.3416378435944381</v>
      </c>
      <c r="AR827" s="28">
        <v>1.67583E-2</v>
      </c>
      <c r="AS827" s="28">
        <v>8.6372300000000006</v>
      </c>
      <c r="AT827" t="s">
        <v>157</v>
      </c>
      <c r="AU827">
        <v>3</v>
      </c>
      <c r="AV827" t="s">
        <v>399</v>
      </c>
      <c r="AW827" t="s">
        <v>992</v>
      </c>
      <c r="AX827" t="s">
        <v>1091</v>
      </c>
      <c r="AY827" s="19" t="s">
        <v>394</v>
      </c>
      <c r="AZ827" s="19" t="s">
        <v>394</v>
      </c>
      <c r="BA827" t="s">
        <v>402</v>
      </c>
      <c r="BB827" s="22">
        <v>42132</v>
      </c>
      <c r="BC827" s="15">
        <v>42195</v>
      </c>
      <c r="BD827" t="s">
        <v>161</v>
      </c>
      <c r="BE827">
        <v>42</v>
      </c>
      <c r="BF827">
        <v>43</v>
      </c>
      <c r="BG827">
        <v>8.36</v>
      </c>
      <c r="BH827">
        <v>5.74</v>
      </c>
      <c r="BI827">
        <v>0.74</v>
      </c>
      <c r="BJ827">
        <v>0.38500000000000001</v>
      </c>
      <c r="BK827">
        <v>5.8999999999999997E-2</v>
      </c>
      <c r="BL827">
        <v>9.5</v>
      </c>
      <c r="BM827" s="86">
        <f t="shared" si="102"/>
        <v>86.711711711711715</v>
      </c>
      <c r="BN827">
        <v>0.13500000000000001</v>
      </c>
      <c r="BO827">
        <v>23.2</v>
      </c>
      <c r="BP827">
        <f t="shared" si="97"/>
        <v>5888.1219454748871</v>
      </c>
      <c r="BQ827">
        <f t="shared" si="98"/>
        <v>4458.6666666666661</v>
      </c>
      <c r="BR827">
        <f t="shared" si="100"/>
        <v>5.8881219454748868</v>
      </c>
      <c r="BS827">
        <f t="shared" si="100"/>
        <v>4.4586666666666659</v>
      </c>
      <c r="BT827">
        <f t="shared" si="101"/>
        <v>10.346788612141552</v>
      </c>
      <c r="BU827">
        <v>2.517578125</v>
      </c>
      <c r="BV827">
        <v>0.2292245646076938</v>
      </c>
      <c r="BW827">
        <v>2.808021275454569</v>
      </c>
      <c r="BX827">
        <v>0.48501924942848679</v>
      </c>
      <c r="BY827">
        <v>0.14586627572646496</v>
      </c>
      <c r="BZ827">
        <v>0.17017882887648117</v>
      </c>
      <c r="CA827">
        <v>6.985074723198478</v>
      </c>
      <c r="CB827">
        <v>184.13369343799718</v>
      </c>
      <c r="CC827">
        <v>52.737769034679246</v>
      </c>
      <c r="CD827">
        <v>16.281844136442249</v>
      </c>
      <c r="CE827">
        <v>3.399816294695913</v>
      </c>
      <c r="CF827" s="25">
        <v>0.59560841720036606</v>
      </c>
      <c r="CG827" s="25">
        <v>3.3408051235132664E-2</v>
      </c>
      <c r="CH827" s="25">
        <v>1.9162960138835561</v>
      </c>
      <c r="CI827" s="25">
        <v>0.29704286321936607</v>
      </c>
      <c r="CJ827" s="25">
        <v>0.17047725824397436</v>
      </c>
      <c r="CK827" s="25">
        <v>25.011722894433603</v>
      </c>
      <c r="CL827" s="25">
        <v>33.504595788241787</v>
      </c>
      <c r="CM827" s="25">
        <v>1.0390069505292978</v>
      </c>
      <c r="CN827" s="25">
        <v>93.341840077545839</v>
      </c>
      <c r="CO827" s="25">
        <v>20.824581703692111</v>
      </c>
      <c r="CP827" s="25">
        <v>1.1546052631578949</v>
      </c>
      <c r="CQ827" s="25">
        <v>0.22603383458646617</v>
      </c>
      <c r="CR827" s="25">
        <v>0.28045968382098152</v>
      </c>
      <c r="CS827" s="25">
        <v>7.4842297021017204E-2</v>
      </c>
      <c r="CT827" s="25">
        <v>3.5194816543284796E-2</v>
      </c>
      <c r="CU827" s="25">
        <v>13.374107510520421</v>
      </c>
      <c r="CV827" s="25">
        <v>9.9719914231937992</v>
      </c>
      <c r="CW827" s="25">
        <v>1.7374908536532321</v>
      </c>
      <c r="CX827" s="25">
        <v>166.49235479217617</v>
      </c>
      <c r="CY827" s="25">
        <v>15.191132076938617</v>
      </c>
    </row>
    <row r="828" spans="1:103">
      <c r="A828" t="s">
        <v>177</v>
      </c>
      <c r="B828" t="s">
        <v>1090</v>
      </c>
      <c r="C828" t="s">
        <v>168</v>
      </c>
      <c r="D828" t="s">
        <v>171</v>
      </c>
      <c r="E828" t="s">
        <v>959</v>
      </c>
      <c r="F828" t="s">
        <v>200</v>
      </c>
      <c r="G828" t="s">
        <v>274</v>
      </c>
      <c r="H828">
        <v>11.50024</v>
      </c>
      <c r="I828">
        <v>7.3361000000000001</v>
      </c>
      <c r="J828">
        <v>720</v>
      </c>
      <c r="K828" t="s">
        <v>105</v>
      </c>
      <c r="L828" s="18">
        <v>1.5</v>
      </c>
      <c r="M828" t="s">
        <v>326</v>
      </c>
      <c r="N828" t="s">
        <v>331</v>
      </c>
      <c r="O828">
        <v>300</v>
      </c>
      <c r="P828" t="s">
        <v>159</v>
      </c>
      <c r="Q828">
        <v>550</v>
      </c>
      <c r="R828">
        <v>5500</v>
      </c>
      <c r="S828" t="s">
        <v>332</v>
      </c>
      <c r="T828">
        <v>2800</v>
      </c>
      <c r="U828" t="s">
        <v>351</v>
      </c>
      <c r="V828">
        <v>2000</v>
      </c>
      <c r="W828">
        <v>2015</v>
      </c>
      <c r="X828">
        <v>1</v>
      </c>
      <c r="Y828" s="19"/>
      <c r="Z828" s="24">
        <v>6.2</v>
      </c>
      <c r="AA828" s="25">
        <v>0.64974916719737141</v>
      </c>
      <c r="AB828" s="26">
        <v>5.835731128472222E-2</v>
      </c>
      <c r="AC828" s="25">
        <v>10.863659999999999</v>
      </c>
      <c r="AD828" s="27">
        <v>40</v>
      </c>
      <c r="AE828" s="27">
        <v>32</v>
      </c>
      <c r="AF828" s="27">
        <v>28</v>
      </c>
      <c r="AG828" s="25">
        <v>2.0627843967160326</v>
      </c>
      <c r="AH828" s="25">
        <v>0.7293482942509758</v>
      </c>
      <c r="AI828" s="25">
        <v>0.18598426594469789</v>
      </c>
      <c r="AJ828" s="28">
        <v>5.6420074873502514E-2</v>
      </c>
      <c r="AK828" s="25">
        <v>0</v>
      </c>
      <c r="AL828" s="25">
        <f t="shared" si="110"/>
        <v>3.0345370317852089</v>
      </c>
      <c r="AM828" s="29">
        <v>5.298333590182418</v>
      </c>
      <c r="AN828" s="29">
        <v>2.5010139245640111</v>
      </c>
      <c r="AO828" s="30">
        <v>32.888371750372492</v>
      </c>
      <c r="AP828" s="30">
        <v>243.41207322454818</v>
      </c>
      <c r="AQ828" s="31">
        <v>1.3416378435944381</v>
      </c>
      <c r="AR828" s="28">
        <v>1.67583E-2</v>
      </c>
      <c r="AS828" s="28">
        <v>8.6372300000000006</v>
      </c>
      <c r="AT828" t="s">
        <v>158</v>
      </c>
      <c r="AU828">
        <v>4</v>
      </c>
      <c r="AV828" t="s">
        <v>399</v>
      </c>
      <c r="AW828" t="s">
        <v>992</v>
      </c>
      <c r="AX828" t="s">
        <v>1091</v>
      </c>
      <c r="AY828" s="19" t="s">
        <v>394</v>
      </c>
      <c r="AZ828" s="19" t="s">
        <v>394</v>
      </c>
      <c r="BA828" t="s">
        <v>402</v>
      </c>
      <c r="BB828" s="22">
        <v>42132</v>
      </c>
      <c r="BC828" s="15">
        <v>42195</v>
      </c>
      <c r="BD828" t="s">
        <v>161</v>
      </c>
      <c r="BE828">
        <v>48</v>
      </c>
      <c r="BF828">
        <v>41</v>
      </c>
      <c r="BG828">
        <v>11.04</v>
      </c>
      <c r="BH828">
        <v>6.12</v>
      </c>
      <c r="BI828">
        <v>0.76</v>
      </c>
      <c r="BJ828">
        <v>0.39100000000000001</v>
      </c>
      <c r="BK828">
        <v>7.6999999999999999E-2</v>
      </c>
      <c r="BL828">
        <v>9.4</v>
      </c>
      <c r="BM828" s="86">
        <f t="shared" si="102"/>
        <v>83.547008547008545</v>
      </c>
      <c r="BN828">
        <v>0.246</v>
      </c>
      <c r="BO828">
        <v>22.2</v>
      </c>
      <c r="BP828">
        <f t="shared" si="97"/>
        <v>6055.4871794871797</v>
      </c>
      <c r="BQ828">
        <f t="shared" si="98"/>
        <v>5887.9999999999991</v>
      </c>
      <c r="BR828">
        <f t="shared" si="100"/>
        <v>6.0554871794871801</v>
      </c>
      <c r="BS828">
        <f t="shared" si="100"/>
        <v>5.887999999999999</v>
      </c>
      <c r="BT828">
        <f t="shared" si="101"/>
        <v>11.943487179487178</v>
      </c>
      <c r="BU828">
        <v>2.6805555555555558</v>
      </c>
      <c r="BV828">
        <v>0.14925719043221508</v>
      </c>
      <c r="BW828">
        <v>2.0030096813600893</v>
      </c>
      <c r="BX828">
        <v>0.39608912207827002</v>
      </c>
      <c r="BY828">
        <v>0.15292854905610478</v>
      </c>
      <c r="BZ828">
        <v>0.10224121422555725</v>
      </c>
      <c r="CA828">
        <v>3.1603725017631632</v>
      </c>
      <c r="CB828">
        <v>174.20071798169255</v>
      </c>
      <c r="CC828">
        <v>30.236771887107476</v>
      </c>
      <c r="CD828">
        <v>9.1833601833513896</v>
      </c>
      <c r="CE828">
        <v>6.0975329661483455</v>
      </c>
      <c r="CF828" s="25"/>
      <c r="CG828" s="25"/>
      <c r="CH828" s="25"/>
      <c r="CI828" s="25"/>
      <c r="CJ828" s="25"/>
      <c r="CK828" s="25"/>
      <c r="CL828" s="25"/>
      <c r="CM828" s="25"/>
      <c r="CN828" s="25"/>
      <c r="CO828" s="25"/>
      <c r="CP828" s="25"/>
      <c r="CQ828" s="25"/>
      <c r="CR828" s="25"/>
      <c r="CS828" s="25"/>
      <c r="CT828" s="25"/>
      <c r="CU828" s="25"/>
      <c r="CV828" s="25"/>
      <c r="CW828" s="25"/>
      <c r="CX828" s="25"/>
      <c r="CY828" s="25"/>
    </row>
    <row r="829" spans="1:103">
      <c r="A829" t="s">
        <v>177</v>
      </c>
      <c r="B829" t="s">
        <v>1090</v>
      </c>
      <c r="C829" t="s">
        <v>168</v>
      </c>
      <c r="D829" t="s">
        <v>171</v>
      </c>
      <c r="E829" t="s">
        <v>959</v>
      </c>
      <c r="F829" t="s">
        <v>200</v>
      </c>
      <c r="G829" t="s">
        <v>274</v>
      </c>
      <c r="H829">
        <v>11.50024</v>
      </c>
      <c r="I829">
        <v>7.3361000000000001</v>
      </c>
      <c r="J829">
        <v>720</v>
      </c>
      <c r="K829" t="s">
        <v>105</v>
      </c>
      <c r="L829" s="18">
        <v>1.5</v>
      </c>
      <c r="M829" t="s">
        <v>326</v>
      </c>
      <c r="N829" t="s">
        <v>331</v>
      </c>
      <c r="O829">
        <v>300</v>
      </c>
      <c r="P829" t="s">
        <v>159</v>
      </c>
      <c r="Q829">
        <v>550</v>
      </c>
      <c r="R829">
        <v>5500</v>
      </c>
      <c r="S829" t="s">
        <v>332</v>
      </c>
      <c r="T829">
        <v>2800</v>
      </c>
      <c r="U829" t="s">
        <v>351</v>
      </c>
      <c r="V829">
        <v>2000</v>
      </c>
      <c r="W829">
        <v>2015</v>
      </c>
      <c r="X829">
        <v>1</v>
      </c>
      <c r="Y829" s="19"/>
      <c r="Z829" s="24">
        <v>6.2</v>
      </c>
      <c r="AA829" s="25">
        <v>0.64974916719737141</v>
      </c>
      <c r="AB829" s="26">
        <v>5.835731128472222E-2</v>
      </c>
      <c r="AC829" s="25">
        <v>10.863659999999999</v>
      </c>
      <c r="AD829" s="27">
        <v>40</v>
      </c>
      <c r="AE829" s="27">
        <v>32</v>
      </c>
      <c r="AF829" s="27">
        <v>28</v>
      </c>
      <c r="AG829" s="25">
        <v>2.0627843967160326</v>
      </c>
      <c r="AH829" s="25">
        <v>0.7293482942509758</v>
      </c>
      <c r="AI829" s="25">
        <v>0.18598426594469789</v>
      </c>
      <c r="AJ829" s="28">
        <v>5.6420074873502514E-2</v>
      </c>
      <c r="AK829" s="25">
        <v>0</v>
      </c>
      <c r="AL829" s="25">
        <f t="shared" si="110"/>
        <v>3.0345370317852089</v>
      </c>
      <c r="AM829" s="29">
        <v>5.298333590182418</v>
      </c>
      <c r="AN829" s="29">
        <v>2.5010139245640111</v>
      </c>
      <c r="AO829" s="30">
        <v>32.888371750372492</v>
      </c>
      <c r="AP829" s="30">
        <v>243.41207322454818</v>
      </c>
      <c r="AQ829" s="31">
        <v>1.3416378435944381</v>
      </c>
      <c r="AR829" s="28">
        <v>1.67583E-2</v>
      </c>
      <c r="AS829" s="28">
        <v>8.6372300000000006</v>
      </c>
      <c r="AT829" t="s">
        <v>159</v>
      </c>
      <c r="AU829">
        <v>5</v>
      </c>
      <c r="AV829" t="s">
        <v>399</v>
      </c>
      <c r="AW829" t="s">
        <v>992</v>
      </c>
      <c r="AX829" t="s">
        <v>1091</v>
      </c>
      <c r="AY829" s="19" t="s">
        <v>394</v>
      </c>
      <c r="AZ829" s="19" t="s">
        <v>394</v>
      </c>
      <c r="BA829" t="s">
        <v>402</v>
      </c>
      <c r="BB829" s="22">
        <v>42132</v>
      </c>
      <c r="BC829" s="15">
        <v>42195</v>
      </c>
      <c r="BD829" t="s">
        <v>161</v>
      </c>
      <c r="BE829">
        <v>35</v>
      </c>
      <c r="BF829">
        <v>37</v>
      </c>
      <c r="BG829">
        <v>9.8800000000000008</v>
      </c>
      <c r="BH829">
        <v>4.68</v>
      </c>
      <c r="BI829">
        <v>0.64</v>
      </c>
      <c r="BJ829">
        <v>0.29099999999999998</v>
      </c>
      <c r="BK829">
        <v>4.2000000000000003E-2</v>
      </c>
      <c r="BL829">
        <v>9.6999999999999993</v>
      </c>
      <c r="BM829" s="86">
        <f t="shared" si="102"/>
        <v>87.387387387387392</v>
      </c>
      <c r="BN829">
        <v>0.27200000000000002</v>
      </c>
      <c r="BO829">
        <v>25.2</v>
      </c>
      <c r="BP829">
        <f t="shared" si="97"/>
        <v>4827.4848966613672</v>
      </c>
      <c r="BQ829">
        <f t="shared" si="98"/>
        <v>5269.333333333333</v>
      </c>
      <c r="BR829">
        <f t="shared" si="100"/>
        <v>4.8274848966613675</v>
      </c>
      <c r="BS829">
        <f t="shared" si="100"/>
        <v>5.269333333333333</v>
      </c>
      <c r="BT829">
        <f t="shared" si="101"/>
        <v>10.0968182299947</v>
      </c>
      <c r="BU829">
        <v>2.0121608980355474</v>
      </c>
      <c r="BV829">
        <v>0.26808197127594779</v>
      </c>
      <c r="BW829">
        <v>3.0951621770959958</v>
      </c>
      <c r="BX829">
        <v>0.47842791553874447</v>
      </c>
      <c r="BY829">
        <v>0.17527401795428513</v>
      </c>
      <c r="BZ829">
        <v>0.19348223739535353</v>
      </c>
      <c r="CA829">
        <v>6.4981428557836134</v>
      </c>
      <c r="CB829">
        <v>165.41304892228925</v>
      </c>
      <c r="CC829">
        <v>54.411649495304765</v>
      </c>
      <c r="CD829">
        <v>16.583396871304135</v>
      </c>
      <c r="CE829">
        <v>5.1604376935266609</v>
      </c>
      <c r="CF829" s="25">
        <v>1.0867924528301889</v>
      </c>
      <c r="CG829" s="25">
        <v>0.12132075471698113</v>
      </c>
      <c r="CH829" s="25">
        <v>1.9568385671425765</v>
      </c>
      <c r="CI829" s="25">
        <v>0.31308379498390859</v>
      </c>
      <c r="CJ829" s="25">
        <v>0.18557944895404027</v>
      </c>
      <c r="CK829" s="25">
        <v>53.98925800124173</v>
      </c>
      <c r="CL829" s="25">
        <v>25.743786585320695</v>
      </c>
      <c r="CM829" s="25">
        <v>1.0333545882860622</v>
      </c>
      <c r="CN829" s="25">
        <v>92.83404569532378</v>
      </c>
      <c r="CO829" s="25">
        <v>19.422576390520661</v>
      </c>
      <c r="CP829" s="25">
        <v>1.3558225508317929</v>
      </c>
      <c r="CQ829" s="25">
        <v>0.3216728280961183</v>
      </c>
      <c r="CR829" s="25">
        <v>0.31577535980585014</v>
      </c>
      <c r="CS829" s="25">
        <v>7.5062098187011372E-2</v>
      </c>
      <c r="CT829" s="25">
        <v>3.2727689052143613E-2</v>
      </c>
      <c r="CU829" s="25">
        <v>8.4804537565956259</v>
      </c>
      <c r="CV829" s="25">
        <v>10.001277741617274</v>
      </c>
      <c r="CW829" s="25">
        <v>1.7425936168063987</v>
      </c>
      <c r="CX829" s="25">
        <v>135.25615621384642</v>
      </c>
      <c r="CY829" s="25">
        <v>20.064140059421941</v>
      </c>
    </row>
    <row r="830" spans="1:103">
      <c r="A830" t="s">
        <v>177</v>
      </c>
      <c r="B830" t="s">
        <v>1090</v>
      </c>
      <c r="C830" t="s">
        <v>168</v>
      </c>
      <c r="D830" t="s">
        <v>171</v>
      </c>
      <c r="E830" t="s">
        <v>959</v>
      </c>
      <c r="F830" t="s">
        <v>200</v>
      </c>
      <c r="G830" t="s">
        <v>274</v>
      </c>
      <c r="H830">
        <v>11.50024</v>
      </c>
      <c r="I830">
        <v>7.3361000000000001</v>
      </c>
      <c r="J830">
        <v>720</v>
      </c>
      <c r="K830" t="s">
        <v>105</v>
      </c>
      <c r="L830" s="18">
        <v>1.5</v>
      </c>
      <c r="M830" t="s">
        <v>326</v>
      </c>
      <c r="N830" t="s">
        <v>331</v>
      </c>
      <c r="O830">
        <v>300</v>
      </c>
      <c r="P830" t="s">
        <v>159</v>
      </c>
      <c r="Q830">
        <v>550</v>
      </c>
      <c r="R830">
        <v>5500</v>
      </c>
      <c r="S830" t="s">
        <v>332</v>
      </c>
      <c r="T830">
        <v>2800</v>
      </c>
      <c r="U830" t="s">
        <v>351</v>
      </c>
      <c r="V830">
        <v>2000</v>
      </c>
      <c r="W830">
        <v>2015</v>
      </c>
      <c r="X830">
        <v>1</v>
      </c>
      <c r="Y830" s="19"/>
      <c r="Z830" s="24">
        <v>6.2</v>
      </c>
      <c r="AA830" s="25">
        <v>0.64974916719737141</v>
      </c>
      <c r="AB830" s="26">
        <v>5.835731128472222E-2</v>
      </c>
      <c r="AC830" s="25">
        <v>10.863659999999999</v>
      </c>
      <c r="AD830" s="27">
        <v>40</v>
      </c>
      <c r="AE830" s="27">
        <v>32</v>
      </c>
      <c r="AF830" s="27">
        <v>28</v>
      </c>
      <c r="AG830" s="25">
        <v>2.0627843967160326</v>
      </c>
      <c r="AH830" s="25">
        <v>0.7293482942509758</v>
      </c>
      <c r="AI830" s="25">
        <v>0.18598426594469789</v>
      </c>
      <c r="AJ830" s="28">
        <v>5.6420074873502514E-2</v>
      </c>
      <c r="AK830" s="25">
        <v>0</v>
      </c>
      <c r="AL830" s="25">
        <f t="shared" si="110"/>
        <v>3.0345370317852089</v>
      </c>
      <c r="AM830" s="29">
        <v>5.298333590182418</v>
      </c>
      <c r="AN830" s="29">
        <v>2.5010139245640111</v>
      </c>
      <c r="AO830" s="30">
        <v>32.888371750372492</v>
      </c>
      <c r="AP830" s="30">
        <v>243.41207322454818</v>
      </c>
      <c r="AQ830" s="31">
        <v>1.3416378435944381</v>
      </c>
      <c r="AR830" s="28">
        <v>1.67583E-2</v>
      </c>
      <c r="AS830" s="28">
        <v>8.6372300000000006</v>
      </c>
      <c r="AT830" t="s">
        <v>160</v>
      </c>
      <c r="AU830">
        <v>6</v>
      </c>
      <c r="AV830" t="s">
        <v>399</v>
      </c>
      <c r="AW830" t="s">
        <v>992</v>
      </c>
      <c r="AX830" t="s">
        <v>1091</v>
      </c>
      <c r="AY830" s="19" t="s">
        <v>394</v>
      </c>
      <c r="AZ830" s="19" t="s">
        <v>394</v>
      </c>
      <c r="BA830" t="s">
        <v>402</v>
      </c>
      <c r="BB830" s="22">
        <v>42132</v>
      </c>
      <c r="BC830" s="15">
        <v>42195</v>
      </c>
      <c r="BD830" t="s">
        <v>161</v>
      </c>
      <c r="BE830">
        <v>35</v>
      </c>
      <c r="BF830">
        <v>35</v>
      </c>
      <c r="BG830">
        <v>9.34</v>
      </c>
      <c r="BH830">
        <v>5.16</v>
      </c>
      <c r="BI830">
        <v>0.7</v>
      </c>
      <c r="BJ830">
        <v>0.36399999999999999</v>
      </c>
      <c r="BK830">
        <v>6.7000000000000004E-2</v>
      </c>
      <c r="BL830">
        <v>10.199999999999999</v>
      </c>
      <c r="BM830" s="86">
        <f t="shared" si="102"/>
        <v>84.454756380510446</v>
      </c>
      <c r="BN830">
        <v>0.185</v>
      </c>
      <c r="BO830">
        <v>24.2</v>
      </c>
      <c r="BP830">
        <f t="shared" si="97"/>
        <v>5115.5073927482827</v>
      </c>
      <c r="BQ830">
        <f t="shared" si="98"/>
        <v>4981.333333333333</v>
      </c>
      <c r="BR830">
        <f t="shared" si="100"/>
        <v>5.1155073927482828</v>
      </c>
      <c r="BS830">
        <f t="shared" si="100"/>
        <v>4.9813333333333327</v>
      </c>
      <c r="BT830">
        <f t="shared" si="101"/>
        <v>10.096840726081616</v>
      </c>
      <c r="BU830">
        <v>2.6711153479504293</v>
      </c>
      <c r="BV830">
        <v>0.15426571627613456</v>
      </c>
      <c r="BW830">
        <v>2.0774525494331422</v>
      </c>
      <c r="BX830">
        <v>0.40830693179827121</v>
      </c>
      <c r="BY830">
        <v>0.15359675508512949</v>
      </c>
      <c r="BZ830">
        <v>0.11260210087184967</v>
      </c>
      <c r="CA830">
        <v>4.2842847564658975</v>
      </c>
      <c r="CB830">
        <v>189.62717486953736</v>
      </c>
      <c r="CC830">
        <v>34.037221623859544</v>
      </c>
      <c r="CD830">
        <v>12.640820998761665</v>
      </c>
      <c r="CE830">
        <v>2.9522970796664567</v>
      </c>
      <c r="CF830" s="25">
        <v>0.54705323193916355</v>
      </c>
      <c r="CG830" s="25">
        <v>5.8935361216730042E-2</v>
      </c>
      <c r="CH830" s="25">
        <v>2.5404119980514022</v>
      </c>
      <c r="CI830" s="25">
        <v>0.25523461829643257</v>
      </c>
      <c r="CJ830" s="25">
        <v>0.16162265106498874</v>
      </c>
      <c r="CK830" s="25">
        <v>51.359332436586776</v>
      </c>
      <c r="CL830" s="25">
        <v>40.146955729697908</v>
      </c>
      <c r="CM830" s="25">
        <v>1.0138005713315952</v>
      </c>
      <c r="CN830" s="25">
        <v>91.077360696722309</v>
      </c>
      <c r="CO830" s="25">
        <v>19.055045832912555</v>
      </c>
      <c r="CP830" s="25">
        <v>1.3814814814814815</v>
      </c>
      <c r="CQ830" s="25">
        <v>0.21884259259259262</v>
      </c>
      <c r="CR830" s="25">
        <v>0.33290169955672533</v>
      </c>
      <c r="CS830" s="25">
        <v>7.5468438285464692E-2</v>
      </c>
      <c r="CT830" s="25">
        <v>2.5282760832298124E-2</v>
      </c>
      <c r="CU830" s="25">
        <v>5.2541398389959015</v>
      </c>
      <c r="CV830" s="25">
        <v>14.175647833264186</v>
      </c>
      <c r="CW830" s="25">
        <v>1.7520269483934414</v>
      </c>
      <c r="CX830" s="25">
        <v>111.90361765146022</v>
      </c>
      <c r="CY830" s="25">
        <v>9.4993584947519096</v>
      </c>
    </row>
    <row r="831" spans="1:103">
      <c r="A831" t="s">
        <v>177</v>
      </c>
      <c r="B831" t="s">
        <v>1090</v>
      </c>
      <c r="C831" t="s">
        <v>168</v>
      </c>
      <c r="D831" t="s">
        <v>171</v>
      </c>
      <c r="E831" t="s">
        <v>959</v>
      </c>
      <c r="F831" t="s">
        <v>201</v>
      </c>
      <c r="G831" t="s">
        <v>275</v>
      </c>
      <c r="H831">
        <v>11.376620000000001</v>
      </c>
      <c r="I831">
        <v>7.3374600000000001</v>
      </c>
      <c r="J831">
        <v>664</v>
      </c>
      <c r="K831" t="s">
        <v>106</v>
      </c>
      <c r="L831" s="18">
        <v>1</v>
      </c>
      <c r="M831" t="s">
        <v>326</v>
      </c>
      <c r="N831" t="s">
        <v>331</v>
      </c>
      <c r="O831">
        <v>6000</v>
      </c>
      <c r="P831" t="s">
        <v>159</v>
      </c>
      <c r="Q831">
        <v>450</v>
      </c>
      <c r="R831">
        <v>3500</v>
      </c>
      <c r="S831" t="s">
        <v>332</v>
      </c>
      <c r="T831">
        <v>3500</v>
      </c>
      <c r="U831" t="s">
        <v>329</v>
      </c>
      <c r="V831">
        <v>2800</v>
      </c>
      <c r="W831">
        <v>2015</v>
      </c>
      <c r="X831">
        <v>1</v>
      </c>
      <c r="Y831" s="19" t="s">
        <v>394</v>
      </c>
      <c r="Z831" s="24">
        <v>5.8</v>
      </c>
      <c r="AA831" s="25">
        <v>0.55509830429963758</v>
      </c>
      <c r="AB831" s="26">
        <v>4.1528075134569374E-2</v>
      </c>
      <c r="AC831" s="25">
        <v>2.2629000000000001</v>
      </c>
      <c r="AD831" s="27">
        <v>36</v>
      </c>
      <c r="AE831" s="27">
        <v>41.2</v>
      </c>
      <c r="AF831" s="27">
        <v>22.8</v>
      </c>
      <c r="AG831" s="25">
        <v>3.0000045173259697</v>
      </c>
      <c r="AH831" s="25">
        <v>0.66221276960491748</v>
      </c>
      <c r="AI831" s="25">
        <v>0.14885748870553822</v>
      </c>
      <c r="AJ831" s="28">
        <v>4.0402338805377629E-2</v>
      </c>
      <c r="AK831" s="25">
        <v>0</v>
      </c>
      <c r="AL831" s="25">
        <f t="shared" si="52"/>
        <v>3.8514771144418032</v>
      </c>
      <c r="AM831" s="29">
        <v>1.9423975374932085</v>
      </c>
      <c r="AN831" s="29">
        <v>0.75706367446261846</v>
      </c>
      <c r="AO831" s="30">
        <v>19.244456867675087</v>
      </c>
      <c r="AP831" s="30">
        <v>243.41207322454818</v>
      </c>
      <c r="AQ831" s="31">
        <v>1.6062112377918301</v>
      </c>
      <c r="AR831" s="28">
        <v>1.6049999999999998E-2</v>
      </c>
      <c r="AS831" s="28">
        <v>7.7722300000000004</v>
      </c>
      <c r="AT831" t="s">
        <v>155</v>
      </c>
      <c r="AU831">
        <v>1</v>
      </c>
      <c r="AV831" t="s">
        <v>399</v>
      </c>
      <c r="AW831" t="s">
        <v>992</v>
      </c>
      <c r="AX831" t="s">
        <v>1091</v>
      </c>
      <c r="AY831" s="19" t="s">
        <v>394</v>
      </c>
      <c r="AZ831" s="19" t="s">
        <v>394</v>
      </c>
      <c r="BA831" t="s">
        <v>402</v>
      </c>
      <c r="BB831" s="22">
        <v>42132</v>
      </c>
      <c r="BC831" s="15">
        <v>42195</v>
      </c>
      <c r="BD831" t="s">
        <v>161</v>
      </c>
      <c r="BE831">
        <v>36</v>
      </c>
      <c r="BF831">
        <v>26</v>
      </c>
      <c r="BG831">
        <v>2.2999999999999998</v>
      </c>
      <c r="BH831">
        <v>0.68</v>
      </c>
      <c r="BI831">
        <v>0.12</v>
      </c>
      <c r="BJ831">
        <v>0.129</v>
      </c>
      <c r="BK831">
        <v>3.7999999999999999E-2</v>
      </c>
      <c r="BL831">
        <v>8.1</v>
      </c>
      <c r="BM831" s="86">
        <f t="shared" si="102"/>
        <v>77.245508982035929</v>
      </c>
      <c r="BN831">
        <v>9.1999999999999998E-2</v>
      </c>
      <c r="BO831">
        <v>16.100000000000001</v>
      </c>
      <c r="BP831">
        <f t="shared" si="97"/>
        <v>631.00998003992026</v>
      </c>
      <c r="BQ831">
        <f t="shared" si="98"/>
        <v>1226.6666666666665</v>
      </c>
      <c r="BR831">
        <f t="shared" si="100"/>
        <v>0.63100998003992026</v>
      </c>
      <c r="BS831">
        <f t="shared" si="100"/>
        <v>1.2266666666666666</v>
      </c>
      <c r="BT831">
        <f t="shared" si="101"/>
        <v>1.8576766467065868</v>
      </c>
      <c r="BU831">
        <v>1.1768115942028987</v>
      </c>
      <c r="BV831">
        <v>0.13815895253991078</v>
      </c>
      <c r="BW831">
        <v>2.3052998829277214</v>
      </c>
      <c r="BX831">
        <v>0.33752342184820183</v>
      </c>
      <c r="BY831">
        <v>0.18056897540688924</v>
      </c>
      <c r="BZ831">
        <v>0.10241494900416122</v>
      </c>
      <c r="CA831">
        <v>1.9675944768188374</v>
      </c>
      <c r="CB831">
        <v>170.15931315472869</v>
      </c>
      <c r="CC831">
        <v>34.051647804806393</v>
      </c>
      <c r="CD831">
        <v>9.7054387164604066</v>
      </c>
      <c r="CE831">
        <v>5.3367942555841665</v>
      </c>
      <c r="CF831" s="25">
        <v>0.40178244972577698</v>
      </c>
      <c r="CG831" s="25">
        <v>4.5114259597806218E-2</v>
      </c>
      <c r="CH831" s="25">
        <v>2.1865814301785802</v>
      </c>
      <c r="CI831" s="25">
        <v>0.27082010746607516</v>
      </c>
      <c r="CJ831" s="25">
        <v>9.0219760403445939E-2</v>
      </c>
      <c r="CK831" s="25">
        <v>32.016347159391884</v>
      </c>
      <c r="CL831" s="25">
        <v>58.503625707595752</v>
      </c>
      <c r="CM831" s="25">
        <v>1.0074459872297097</v>
      </c>
      <c r="CN831" s="25">
        <v>90.506480422345561</v>
      </c>
      <c r="CO831" s="25">
        <v>13.874509698932119</v>
      </c>
      <c r="CP831" s="25">
        <v>1.407303370786517</v>
      </c>
      <c r="CQ831" s="25">
        <v>0.19012172284644197</v>
      </c>
      <c r="CR831" s="25">
        <v>0.29457035291050593</v>
      </c>
      <c r="CS831" s="25">
        <v>7.6522887522986152E-2</v>
      </c>
      <c r="CT831" s="25">
        <v>3.7303685779472982E-2</v>
      </c>
      <c r="CU831" s="25">
        <v>11.991177781143726</v>
      </c>
      <c r="CV831" s="25">
        <v>14.373710777042328</v>
      </c>
      <c r="CW831" s="25">
        <v>2.7577466639747699</v>
      </c>
      <c r="CX831" s="25">
        <v>64.202115671106796</v>
      </c>
      <c r="CY831" s="25">
        <v>17.500588200727481</v>
      </c>
    </row>
    <row r="832" spans="1:103">
      <c r="A832" t="s">
        <v>177</v>
      </c>
      <c r="B832" t="s">
        <v>1090</v>
      </c>
      <c r="C832" t="s">
        <v>168</v>
      </c>
      <c r="D832" t="s">
        <v>171</v>
      </c>
      <c r="E832" t="s">
        <v>959</v>
      </c>
      <c r="F832" t="s">
        <v>201</v>
      </c>
      <c r="G832" t="s">
        <v>275</v>
      </c>
      <c r="H832">
        <v>11.376620000000001</v>
      </c>
      <c r="I832">
        <v>7.3374600000000001</v>
      </c>
      <c r="J832">
        <v>664</v>
      </c>
      <c r="K832" t="s">
        <v>106</v>
      </c>
      <c r="L832" s="18">
        <v>1</v>
      </c>
      <c r="M832" t="s">
        <v>326</v>
      </c>
      <c r="N832" t="s">
        <v>331</v>
      </c>
      <c r="O832">
        <v>6000</v>
      </c>
      <c r="P832" t="s">
        <v>159</v>
      </c>
      <c r="Q832">
        <v>450</v>
      </c>
      <c r="R832">
        <v>3500</v>
      </c>
      <c r="S832" t="s">
        <v>332</v>
      </c>
      <c r="T832">
        <v>3500</v>
      </c>
      <c r="U832" t="s">
        <v>329</v>
      </c>
      <c r="V832">
        <v>2800</v>
      </c>
      <c r="W832">
        <v>2015</v>
      </c>
      <c r="X832">
        <v>1</v>
      </c>
      <c r="Y832" s="19"/>
      <c r="Z832" s="24">
        <v>5.8</v>
      </c>
      <c r="AA832" s="25">
        <v>0.55509830429963758</v>
      </c>
      <c r="AB832" s="26">
        <v>4.1528075134569374E-2</v>
      </c>
      <c r="AC832" s="25">
        <v>2.2629000000000001</v>
      </c>
      <c r="AD832" s="27">
        <v>36</v>
      </c>
      <c r="AE832" s="27">
        <v>41.2</v>
      </c>
      <c r="AF832" s="27">
        <v>22.8</v>
      </c>
      <c r="AG832" s="25">
        <v>3.0000045173259697</v>
      </c>
      <c r="AH832" s="25">
        <v>0.66221276960491748</v>
      </c>
      <c r="AI832" s="25">
        <v>0.14885748870553822</v>
      </c>
      <c r="AJ832" s="28">
        <v>4.0402338805377629E-2</v>
      </c>
      <c r="AK832" s="25">
        <v>0</v>
      </c>
      <c r="AL832" s="25">
        <f t="shared" ref="AL832:AL836" si="111">SUM(AG832:AK832)</f>
        <v>3.8514771144418032</v>
      </c>
      <c r="AM832" s="29">
        <v>1.9423975374932085</v>
      </c>
      <c r="AN832" s="29">
        <v>0.75706367446261846</v>
      </c>
      <c r="AO832" s="30">
        <v>19.244456867675087</v>
      </c>
      <c r="AP832" s="30">
        <v>243.41207322454818</v>
      </c>
      <c r="AQ832" s="31">
        <v>1.6062112377918301</v>
      </c>
      <c r="AR832" s="28">
        <v>1.6049999999999998E-2</v>
      </c>
      <c r="AS832" s="28">
        <v>7.7722300000000004</v>
      </c>
      <c r="AT832" t="s">
        <v>156</v>
      </c>
      <c r="AU832">
        <v>2</v>
      </c>
      <c r="AV832" t="s">
        <v>399</v>
      </c>
      <c r="AW832" t="s">
        <v>992</v>
      </c>
      <c r="AX832" t="s">
        <v>1091</v>
      </c>
      <c r="AY832" s="19" t="s">
        <v>394</v>
      </c>
      <c r="AZ832" s="19" t="s">
        <v>394</v>
      </c>
      <c r="BA832" t="s">
        <v>402</v>
      </c>
      <c r="BB832" s="22">
        <v>42132</v>
      </c>
      <c r="BC832" s="15">
        <v>42195</v>
      </c>
      <c r="BD832" t="s">
        <v>161</v>
      </c>
      <c r="BE832">
        <v>33</v>
      </c>
      <c r="BF832">
        <v>20</v>
      </c>
      <c r="BG832">
        <v>1.72</v>
      </c>
      <c r="BH832">
        <v>0.4</v>
      </c>
      <c r="BI832">
        <v>0.14000000000000001</v>
      </c>
      <c r="BJ832">
        <v>0.377</v>
      </c>
      <c r="BK832">
        <v>6.3E-2</v>
      </c>
      <c r="BL832">
        <v>9.3000000000000007</v>
      </c>
      <c r="BM832" s="86">
        <f t="shared" si="102"/>
        <v>85.681818181818187</v>
      </c>
      <c r="BN832">
        <v>0.20200000000000001</v>
      </c>
      <c r="BO832">
        <v>17</v>
      </c>
      <c r="BP832">
        <f t="shared" si="97"/>
        <v>406.34462269756398</v>
      </c>
      <c r="BQ832">
        <f t="shared" si="98"/>
        <v>917.33333333333326</v>
      </c>
      <c r="BR832">
        <f t="shared" si="100"/>
        <v>0.406344622697564</v>
      </c>
      <c r="BS832">
        <f t="shared" si="100"/>
        <v>0.91733333333333322</v>
      </c>
      <c r="BT832">
        <f t="shared" si="101"/>
        <v>1.3236779560308971</v>
      </c>
      <c r="BU832">
        <v>2.0617760617760621</v>
      </c>
      <c r="BV832">
        <v>0.23256216733956986</v>
      </c>
      <c r="BW832">
        <v>2.5135379875200869</v>
      </c>
      <c r="BX832">
        <v>0.66361003490035408</v>
      </c>
      <c r="BY832">
        <v>0.26585575978582165</v>
      </c>
      <c r="BZ832">
        <v>0.16550052125119238</v>
      </c>
      <c r="CA832">
        <v>5.8770989864236505</v>
      </c>
      <c r="CB832">
        <v>104.9385560712234</v>
      </c>
      <c r="CC832">
        <v>33.631834463368513</v>
      </c>
      <c r="CD832">
        <v>11.878070171302319</v>
      </c>
      <c r="CE832">
        <v>4.611496516434431</v>
      </c>
      <c r="CF832" s="25">
        <v>0.5310442144873001</v>
      </c>
      <c r="CG832" s="25">
        <v>0.12582314205079964</v>
      </c>
      <c r="CH832" s="25">
        <v>2.495910728335557</v>
      </c>
      <c r="CI832" s="25">
        <v>0.16923026362375118</v>
      </c>
      <c r="CJ832" s="25">
        <v>7.9877819905380024E-2</v>
      </c>
      <c r="CK832" s="25">
        <v>18.22865376930487</v>
      </c>
      <c r="CL832" s="25">
        <v>25.293457957006044</v>
      </c>
      <c r="CM832" s="25">
        <v>1.9596777834558574</v>
      </c>
      <c r="CN832" s="25">
        <v>46.081272469877881</v>
      </c>
      <c r="CO832" s="25">
        <v>16.539750768816749</v>
      </c>
      <c r="CP832" s="25">
        <v>1.1932966023875116</v>
      </c>
      <c r="CQ832" s="25">
        <v>0.23806244260789716</v>
      </c>
      <c r="CR832" s="25">
        <v>0.2181961880225041</v>
      </c>
      <c r="CS832" s="25">
        <v>0.15584559046188057</v>
      </c>
      <c r="CT832" s="25">
        <v>4.22120694706071E-2</v>
      </c>
      <c r="CU832" s="25">
        <v>18.580346789126597</v>
      </c>
      <c r="CV832" s="25">
        <v>10.09516325401388</v>
      </c>
      <c r="CW832" s="25">
        <v>0.78760768917763446</v>
      </c>
      <c r="CX832" s="25">
        <v>96.148497912062638</v>
      </c>
      <c r="CY832" s="25">
        <v>16.353113542656885</v>
      </c>
    </row>
    <row r="833" spans="1:103">
      <c r="A833" t="s">
        <v>177</v>
      </c>
      <c r="B833" t="s">
        <v>1090</v>
      </c>
      <c r="C833" t="s">
        <v>168</v>
      </c>
      <c r="D833" t="s">
        <v>171</v>
      </c>
      <c r="E833" t="s">
        <v>959</v>
      </c>
      <c r="F833" t="s">
        <v>201</v>
      </c>
      <c r="G833" t="s">
        <v>275</v>
      </c>
      <c r="H833">
        <v>11.376620000000001</v>
      </c>
      <c r="I833">
        <v>7.3374600000000001</v>
      </c>
      <c r="J833">
        <v>664</v>
      </c>
      <c r="K833" t="s">
        <v>106</v>
      </c>
      <c r="L833" s="18">
        <v>1</v>
      </c>
      <c r="M833" t="s">
        <v>326</v>
      </c>
      <c r="N833" t="s">
        <v>331</v>
      </c>
      <c r="O833">
        <v>6000</v>
      </c>
      <c r="P833" t="s">
        <v>159</v>
      </c>
      <c r="Q833">
        <v>450</v>
      </c>
      <c r="R833">
        <v>3500</v>
      </c>
      <c r="S833" t="s">
        <v>332</v>
      </c>
      <c r="T833">
        <v>3500</v>
      </c>
      <c r="U833" t="s">
        <v>329</v>
      </c>
      <c r="V833">
        <v>2800</v>
      </c>
      <c r="W833">
        <v>2015</v>
      </c>
      <c r="X833">
        <v>1</v>
      </c>
      <c r="Y833" s="19"/>
      <c r="Z833" s="24">
        <v>5.8</v>
      </c>
      <c r="AA833" s="25">
        <v>0.55509830429963758</v>
      </c>
      <c r="AB833" s="26">
        <v>4.1528075134569374E-2</v>
      </c>
      <c r="AC833" s="25">
        <v>2.2629000000000001</v>
      </c>
      <c r="AD833" s="27">
        <v>36</v>
      </c>
      <c r="AE833" s="27">
        <v>41.2</v>
      </c>
      <c r="AF833" s="27">
        <v>22.8</v>
      </c>
      <c r="AG833" s="25">
        <v>3.0000045173259697</v>
      </c>
      <c r="AH833" s="25">
        <v>0.66221276960491748</v>
      </c>
      <c r="AI833" s="25">
        <v>0.14885748870553822</v>
      </c>
      <c r="AJ833" s="28">
        <v>4.0402338805377629E-2</v>
      </c>
      <c r="AK833" s="25">
        <v>0</v>
      </c>
      <c r="AL833" s="25">
        <f t="shared" si="111"/>
        <v>3.8514771144418032</v>
      </c>
      <c r="AM833" s="29">
        <v>1.9423975374932085</v>
      </c>
      <c r="AN833" s="29">
        <v>0.75706367446261846</v>
      </c>
      <c r="AO833" s="30">
        <v>19.244456867675087</v>
      </c>
      <c r="AP833" s="30">
        <v>243.41207322454818</v>
      </c>
      <c r="AQ833" s="31">
        <v>1.6062112377918301</v>
      </c>
      <c r="AR833" s="28">
        <v>1.6049999999999998E-2</v>
      </c>
      <c r="AS833" s="28">
        <v>7.7722300000000004</v>
      </c>
      <c r="AT833" t="s">
        <v>157</v>
      </c>
      <c r="AU833">
        <v>3</v>
      </c>
      <c r="AV833" t="s">
        <v>399</v>
      </c>
      <c r="AW833" t="s">
        <v>992</v>
      </c>
      <c r="AX833" t="s">
        <v>1091</v>
      </c>
      <c r="AY833" s="19" t="s">
        <v>394</v>
      </c>
      <c r="AZ833" s="19" t="s">
        <v>394</v>
      </c>
      <c r="BA833" t="s">
        <v>402</v>
      </c>
      <c r="BB833" s="22">
        <v>42132</v>
      </c>
      <c r="BC833" s="15">
        <v>42195</v>
      </c>
      <c r="BD833" t="s">
        <v>161</v>
      </c>
      <c r="BE833">
        <v>36</v>
      </c>
      <c r="BF833">
        <v>30</v>
      </c>
      <c r="BG833">
        <v>9</v>
      </c>
      <c r="BH833">
        <v>4.16</v>
      </c>
      <c r="BI833">
        <v>0.72</v>
      </c>
      <c r="BJ833">
        <v>0.26300000000000001</v>
      </c>
      <c r="BK833">
        <v>4.5999999999999999E-2</v>
      </c>
      <c r="BL833">
        <v>10.3</v>
      </c>
      <c r="BM833" s="86">
        <f t="shared" si="102"/>
        <v>85.113268608414245</v>
      </c>
      <c r="BN833">
        <v>0.122</v>
      </c>
      <c r="BO833">
        <v>22</v>
      </c>
      <c r="BP833">
        <f t="shared" si="97"/>
        <v>4151.6583539564699</v>
      </c>
      <c r="BQ833">
        <f t="shared" si="98"/>
        <v>4800</v>
      </c>
      <c r="BR833">
        <f t="shared" si="100"/>
        <v>4.1516583539564698</v>
      </c>
      <c r="BS833">
        <f t="shared" si="100"/>
        <v>4.8</v>
      </c>
      <c r="BT833">
        <f t="shared" si="101"/>
        <v>8.9516583539564696</v>
      </c>
      <c r="BU833">
        <v>2.2415946205571569</v>
      </c>
      <c r="BV833">
        <v>0.15568703579878643</v>
      </c>
      <c r="BW833">
        <v>2.3901988925772488</v>
      </c>
      <c r="BX833">
        <v>0.50144862611065066</v>
      </c>
      <c r="BY833">
        <v>0.18689585174751974</v>
      </c>
      <c r="BZ833">
        <v>0.18526896770546719</v>
      </c>
      <c r="CA833">
        <v>8.0929314254492564</v>
      </c>
      <c r="CB833">
        <v>172.42585016782871</v>
      </c>
      <c r="CC833">
        <v>76.29112838234515</v>
      </c>
      <c r="CD833">
        <v>18.943920972260376</v>
      </c>
      <c r="CE833">
        <v>4.187537039610393</v>
      </c>
      <c r="CF833" s="25">
        <v>0.69661835748792267</v>
      </c>
      <c r="CG833" s="25">
        <v>4.1120772946859896E-2</v>
      </c>
      <c r="CH833" s="25">
        <v>2.2646013305441941</v>
      </c>
      <c r="CI833" s="25">
        <v>0.22058373451939944</v>
      </c>
      <c r="CJ833" s="25">
        <v>6.2397960439005938E-2</v>
      </c>
      <c r="CK833" s="25">
        <v>21.749508283048854</v>
      </c>
      <c r="CL833" s="25">
        <v>28.957649517978506</v>
      </c>
      <c r="CM833" s="25">
        <v>3.8416634171541837</v>
      </c>
      <c r="CN833" s="25">
        <v>136.24729252535627</v>
      </c>
      <c r="CO833" s="25">
        <v>13.9552536933003</v>
      </c>
      <c r="CP833" s="25">
        <v>1.2645067698259187</v>
      </c>
      <c r="CQ833" s="25">
        <v>0.26281431334622823</v>
      </c>
      <c r="CR833" s="25">
        <v>0.28595894034484742</v>
      </c>
      <c r="CS833" s="25">
        <v>0.15609205653845412</v>
      </c>
      <c r="CT833" s="25">
        <v>3.6106255327385754E-2</v>
      </c>
      <c r="CU833" s="25">
        <v>12.732033715641281</v>
      </c>
      <c r="CV833" s="25">
        <v>18.538345140221761</v>
      </c>
      <c r="CW833" s="25">
        <v>0.79507130318979147</v>
      </c>
      <c r="CX833" s="25">
        <v>194.22664370497202</v>
      </c>
      <c r="CY833" s="25">
        <v>16.508080703410243</v>
      </c>
    </row>
    <row r="834" spans="1:103">
      <c r="A834" t="s">
        <v>177</v>
      </c>
      <c r="B834" t="s">
        <v>1090</v>
      </c>
      <c r="C834" t="s">
        <v>168</v>
      </c>
      <c r="D834" t="s">
        <v>171</v>
      </c>
      <c r="E834" t="s">
        <v>959</v>
      </c>
      <c r="F834" t="s">
        <v>201</v>
      </c>
      <c r="G834" t="s">
        <v>275</v>
      </c>
      <c r="H834">
        <v>11.376620000000001</v>
      </c>
      <c r="I834">
        <v>7.3374600000000001</v>
      </c>
      <c r="J834">
        <v>664</v>
      </c>
      <c r="K834" t="s">
        <v>106</v>
      </c>
      <c r="L834" s="18">
        <v>1</v>
      </c>
      <c r="M834" t="s">
        <v>326</v>
      </c>
      <c r="N834" t="s">
        <v>331</v>
      </c>
      <c r="O834">
        <v>6000</v>
      </c>
      <c r="P834" t="s">
        <v>159</v>
      </c>
      <c r="Q834">
        <v>450</v>
      </c>
      <c r="R834">
        <v>3500</v>
      </c>
      <c r="S834" t="s">
        <v>332</v>
      </c>
      <c r="T834">
        <v>3500</v>
      </c>
      <c r="U834" t="s">
        <v>329</v>
      </c>
      <c r="V834">
        <v>2800</v>
      </c>
      <c r="W834">
        <v>2015</v>
      </c>
      <c r="X834">
        <v>1</v>
      </c>
      <c r="Y834" s="19"/>
      <c r="Z834" s="24">
        <v>5.8</v>
      </c>
      <c r="AA834" s="25">
        <v>0.55509830429963758</v>
      </c>
      <c r="AB834" s="26">
        <v>4.1528075134569374E-2</v>
      </c>
      <c r="AC834" s="25">
        <v>2.2629000000000001</v>
      </c>
      <c r="AD834" s="27">
        <v>36</v>
      </c>
      <c r="AE834" s="27">
        <v>41.2</v>
      </c>
      <c r="AF834" s="27">
        <v>22.8</v>
      </c>
      <c r="AG834" s="25">
        <v>3.0000045173259697</v>
      </c>
      <c r="AH834" s="25">
        <v>0.66221276960491748</v>
      </c>
      <c r="AI834" s="25">
        <v>0.14885748870553822</v>
      </c>
      <c r="AJ834" s="28">
        <v>4.0402338805377629E-2</v>
      </c>
      <c r="AK834" s="25">
        <v>0</v>
      </c>
      <c r="AL834" s="25">
        <f t="shared" si="111"/>
        <v>3.8514771144418032</v>
      </c>
      <c r="AM834" s="29">
        <v>1.9423975374932085</v>
      </c>
      <c r="AN834" s="29">
        <v>0.75706367446261846</v>
      </c>
      <c r="AO834" s="30">
        <v>19.244456867675087</v>
      </c>
      <c r="AP834" s="30">
        <v>243.41207322454818</v>
      </c>
      <c r="AQ834" s="31">
        <v>1.6062112377918301</v>
      </c>
      <c r="AR834" s="28">
        <v>1.6049999999999998E-2</v>
      </c>
      <c r="AS834" s="28">
        <v>7.7722300000000004</v>
      </c>
      <c r="AT834" t="s">
        <v>158</v>
      </c>
      <c r="AU834">
        <v>4</v>
      </c>
      <c r="AV834" t="s">
        <v>399</v>
      </c>
      <c r="AW834" t="s">
        <v>992</v>
      </c>
      <c r="AX834" t="s">
        <v>1091</v>
      </c>
      <c r="AY834" s="19" t="s">
        <v>394</v>
      </c>
      <c r="AZ834" s="19" t="s">
        <v>394</v>
      </c>
      <c r="BA834" t="s">
        <v>402</v>
      </c>
      <c r="BB834" s="22">
        <v>42132</v>
      </c>
      <c r="BC834" s="15">
        <v>42195</v>
      </c>
      <c r="BD834" t="s">
        <v>161</v>
      </c>
      <c r="BE834">
        <v>42</v>
      </c>
      <c r="BF834">
        <v>33</v>
      </c>
      <c r="BG834">
        <v>5.42</v>
      </c>
      <c r="BH834">
        <v>2.56</v>
      </c>
      <c r="BI834">
        <v>0.68</v>
      </c>
      <c r="BJ834">
        <v>0.30399999999999999</v>
      </c>
      <c r="BK834">
        <v>4.9000000000000002E-2</v>
      </c>
      <c r="BL834">
        <v>9.5</v>
      </c>
      <c r="BM834" s="86">
        <f t="shared" si="102"/>
        <v>86.118980169971664</v>
      </c>
      <c r="BN834">
        <v>0.152</v>
      </c>
      <c r="BO834">
        <v>23.3</v>
      </c>
      <c r="BP834">
        <f t="shared" si="97"/>
        <v>2608.1105001018345</v>
      </c>
      <c r="BQ834">
        <f t="shared" si="98"/>
        <v>2890.6666666666665</v>
      </c>
      <c r="BR834">
        <f t="shared" si="100"/>
        <v>2.6081105001018345</v>
      </c>
      <c r="BS834">
        <f t="shared" si="100"/>
        <v>2.8906666666666667</v>
      </c>
      <c r="BT834">
        <f t="shared" si="101"/>
        <v>5.4987771667685017</v>
      </c>
      <c r="BU834">
        <v>2.1711576846307388</v>
      </c>
      <c r="BV834">
        <v>0.23952823219761341</v>
      </c>
      <c r="BW834">
        <v>1.9574168667657748</v>
      </c>
      <c r="BX834">
        <v>0.5933694804817542</v>
      </c>
      <c r="BY834">
        <v>0.20066464161753986</v>
      </c>
      <c r="BZ834">
        <v>0.14913805760255402</v>
      </c>
      <c r="CA834">
        <v>6.2711338599558362</v>
      </c>
      <c r="CB834">
        <v>187.91457106919032</v>
      </c>
      <c r="CC834">
        <v>56.505067415261948</v>
      </c>
      <c r="CD834">
        <v>13.212887925696917</v>
      </c>
      <c r="CE834">
        <v>3.2306574402590278</v>
      </c>
      <c r="CF834" s="25">
        <v>0.47709143968871592</v>
      </c>
      <c r="CG834" s="25">
        <v>2.6181906614785991E-2</v>
      </c>
      <c r="CH834" s="25">
        <v>2.8423669496167472</v>
      </c>
      <c r="CI834" s="25">
        <v>0.23669214971383598</v>
      </c>
      <c r="CJ834" s="25">
        <v>9.6573651957620979E-2</v>
      </c>
      <c r="CK834" s="25">
        <v>30.335803859716101</v>
      </c>
      <c r="CL834" s="25">
        <v>39.933820346963024</v>
      </c>
      <c r="CM834" s="25">
        <v>1.0084184254413213</v>
      </c>
      <c r="CN834" s="25">
        <v>90.593841889934694</v>
      </c>
      <c r="CO834" s="25">
        <v>27.682637084995395</v>
      </c>
      <c r="CP834" s="25">
        <v>1.3084808946877911</v>
      </c>
      <c r="CQ834" s="25">
        <v>0.22847157502329912</v>
      </c>
      <c r="CR834" s="25">
        <v>0.32801599186346009</v>
      </c>
      <c r="CS834" s="25">
        <v>7.4429445679017936E-2</v>
      </c>
      <c r="CT834" s="25">
        <v>3.7981709649316082E-2</v>
      </c>
      <c r="CU834" s="25">
        <v>14.208374915178009</v>
      </c>
      <c r="CV834" s="25">
        <v>10.015985503002007</v>
      </c>
      <c r="CW834" s="25">
        <v>1.7451562544781729</v>
      </c>
      <c r="CX834" s="25">
        <v>46.814270161536086</v>
      </c>
      <c r="CY834" s="25">
        <v>72.633054688699872</v>
      </c>
    </row>
    <row r="835" spans="1:103">
      <c r="A835" t="s">
        <v>177</v>
      </c>
      <c r="B835" t="s">
        <v>1090</v>
      </c>
      <c r="C835" t="s">
        <v>168</v>
      </c>
      <c r="D835" t="s">
        <v>171</v>
      </c>
      <c r="E835" t="s">
        <v>959</v>
      </c>
      <c r="F835" t="s">
        <v>201</v>
      </c>
      <c r="G835" t="s">
        <v>275</v>
      </c>
      <c r="H835">
        <v>11.376620000000001</v>
      </c>
      <c r="I835">
        <v>7.3374600000000001</v>
      </c>
      <c r="J835">
        <v>664</v>
      </c>
      <c r="K835" t="s">
        <v>106</v>
      </c>
      <c r="L835" s="18">
        <v>1</v>
      </c>
      <c r="M835" t="s">
        <v>326</v>
      </c>
      <c r="N835" t="s">
        <v>331</v>
      </c>
      <c r="O835">
        <v>6000</v>
      </c>
      <c r="P835" t="s">
        <v>159</v>
      </c>
      <c r="Q835">
        <v>450</v>
      </c>
      <c r="R835">
        <v>3500</v>
      </c>
      <c r="S835" t="s">
        <v>332</v>
      </c>
      <c r="T835">
        <v>3500</v>
      </c>
      <c r="U835" t="s">
        <v>329</v>
      </c>
      <c r="V835">
        <v>2800</v>
      </c>
      <c r="W835">
        <v>2015</v>
      </c>
      <c r="X835">
        <v>1</v>
      </c>
      <c r="Y835" s="19"/>
      <c r="Z835" s="24">
        <v>5.8</v>
      </c>
      <c r="AA835" s="25">
        <v>0.55509830429963758</v>
      </c>
      <c r="AB835" s="26">
        <v>4.1528075134569374E-2</v>
      </c>
      <c r="AC835" s="25">
        <v>2.2629000000000001</v>
      </c>
      <c r="AD835" s="27">
        <v>36</v>
      </c>
      <c r="AE835" s="27">
        <v>41.2</v>
      </c>
      <c r="AF835" s="27">
        <v>22.8</v>
      </c>
      <c r="AG835" s="25">
        <v>3.0000045173259697</v>
      </c>
      <c r="AH835" s="25">
        <v>0.66221276960491748</v>
      </c>
      <c r="AI835" s="25">
        <v>0.14885748870553822</v>
      </c>
      <c r="AJ835" s="28">
        <v>4.0402338805377629E-2</v>
      </c>
      <c r="AK835" s="25">
        <v>0</v>
      </c>
      <c r="AL835" s="25">
        <f t="shared" si="111"/>
        <v>3.8514771144418032</v>
      </c>
      <c r="AM835" s="29">
        <v>1.9423975374932085</v>
      </c>
      <c r="AN835" s="29">
        <v>0.75706367446261846</v>
      </c>
      <c r="AO835" s="30">
        <v>19.244456867675087</v>
      </c>
      <c r="AP835" s="30">
        <v>243.41207322454818</v>
      </c>
      <c r="AQ835" s="31">
        <v>1.6062112377918301</v>
      </c>
      <c r="AR835" s="28">
        <v>1.6049999999999998E-2</v>
      </c>
      <c r="AS835" s="28">
        <v>7.7722300000000004</v>
      </c>
      <c r="AT835" t="s">
        <v>159</v>
      </c>
      <c r="AU835">
        <v>5</v>
      </c>
      <c r="AV835" t="s">
        <v>399</v>
      </c>
      <c r="AW835" t="s">
        <v>992</v>
      </c>
      <c r="AX835" t="s">
        <v>1091</v>
      </c>
      <c r="AY835" s="19" t="s">
        <v>394</v>
      </c>
      <c r="AZ835" s="19" t="s">
        <v>394</v>
      </c>
      <c r="BA835" t="s">
        <v>402</v>
      </c>
      <c r="BB835" s="22">
        <v>42132</v>
      </c>
      <c r="BC835" s="15">
        <v>42195</v>
      </c>
      <c r="BD835" t="s">
        <v>161</v>
      </c>
      <c r="BE835">
        <v>42</v>
      </c>
      <c r="BF835">
        <v>43</v>
      </c>
      <c r="BG835">
        <v>5.28</v>
      </c>
      <c r="BH835">
        <v>3.26</v>
      </c>
      <c r="BI835">
        <v>0.48</v>
      </c>
      <c r="BJ835">
        <v>4.8000000000000001E-2</v>
      </c>
      <c r="BK835">
        <v>1.9E-2</v>
      </c>
      <c r="BL835">
        <v>0</v>
      </c>
      <c r="BM835" s="86">
        <f t="shared" si="102"/>
        <v>71.641791044776113</v>
      </c>
      <c r="BN835">
        <v>0.22600000000000001</v>
      </c>
      <c r="BO835">
        <v>22.1</v>
      </c>
      <c r="BP835">
        <f t="shared" si="97"/>
        <v>3052.9704419081063</v>
      </c>
      <c r="BQ835">
        <f t="shared" si="98"/>
        <v>2816</v>
      </c>
      <c r="BR835">
        <f t="shared" si="100"/>
        <v>3.0529704419081063</v>
      </c>
      <c r="BS835">
        <f t="shared" si="100"/>
        <v>2.8159999999999998</v>
      </c>
      <c r="BT835">
        <f t="shared" si="101"/>
        <v>5.8689704419081057</v>
      </c>
      <c r="BU835">
        <v>1.813425925925926</v>
      </c>
      <c r="BV835">
        <v>0.21770827104783871</v>
      </c>
      <c r="BW835">
        <v>1.8152404876152428</v>
      </c>
      <c r="BX835">
        <v>0.48748199348636828</v>
      </c>
      <c r="BY835">
        <v>0.15429236287658982</v>
      </c>
      <c r="BZ835">
        <v>0.12862198025923702</v>
      </c>
      <c r="CA835">
        <v>4.9255361071967361</v>
      </c>
      <c r="CB835">
        <v>201.28264236735532</v>
      </c>
      <c r="CC835">
        <v>54.187530277145129</v>
      </c>
      <c r="CD835">
        <v>11.311584013317466</v>
      </c>
      <c r="CE835">
        <v>3.5155514063688815</v>
      </c>
      <c r="CF835" s="25">
        <v>0.37959381044487428</v>
      </c>
      <c r="CG835" s="25">
        <v>0.16653771760154737</v>
      </c>
      <c r="CH835" s="25">
        <v>2.1845712223040117</v>
      </c>
      <c r="CI835" s="25">
        <v>0.23981718054135362</v>
      </c>
      <c r="CJ835" s="25">
        <v>0.1581310101867861</v>
      </c>
      <c r="CK835" s="25">
        <v>27.241079355769063</v>
      </c>
      <c r="CL835" s="25">
        <v>44.225398808595592</v>
      </c>
      <c r="CM835" s="25">
        <v>1.9721353928372396</v>
      </c>
      <c r="CN835" s="25">
        <v>91.78994640388494</v>
      </c>
      <c r="CO835" s="25">
        <v>29.297165333470392</v>
      </c>
      <c r="CP835" s="25"/>
      <c r="CQ835" s="25"/>
      <c r="CR835" s="25"/>
      <c r="CS835" s="25"/>
      <c r="CT835" s="25"/>
      <c r="CU835" s="25"/>
      <c r="CV835" s="25"/>
      <c r="CW835" s="25"/>
      <c r="CX835" s="25"/>
      <c r="CY835" s="25"/>
    </row>
    <row r="836" spans="1:103">
      <c r="A836" t="s">
        <v>177</v>
      </c>
      <c r="B836" t="s">
        <v>1090</v>
      </c>
      <c r="C836" t="s">
        <v>168</v>
      </c>
      <c r="D836" t="s">
        <v>171</v>
      </c>
      <c r="E836" t="s">
        <v>959</v>
      </c>
      <c r="F836" t="s">
        <v>201</v>
      </c>
      <c r="G836" t="s">
        <v>275</v>
      </c>
      <c r="H836">
        <v>11.376620000000001</v>
      </c>
      <c r="I836">
        <v>7.3374600000000001</v>
      </c>
      <c r="J836">
        <v>664</v>
      </c>
      <c r="K836" t="s">
        <v>106</v>
      </c>
      <c r="L836" s="18">
        <v>1</v>
      </c>
      <c r="M836" t="s">
        <v>326</v>
      </c>
      <c r="N836" t="s">
        <v>331</v>
      </c>
      <c r="O836">
        <v>6000</v>
      </c>
      <c r="P836" t="s">
        <v>159</v>
      </c>
      <c r="Q836">
        <v>450</v>
      </c>
      <c r="R836">
        <v>3500</v>
      </c>
      <c r="S836" t="s">
        <v>332</v>
      </c>
      <c r="T836">
        <v>3500</v>
      </c>
      <c r="U836" t="s">
        <v>329</v>
      </c>
      <c r="V836">
        <v>2800</v>
      </c>
      <c r="W836">
        <v>2015</v>
      </c>
      <c r="X836">
        <v>1</v>
      </c>
      <c r="Y836" s="19"/>
      <c r="Z836" s="24">
        <v>5.8</v>
      </c>
      <c r="AA836" s="25">
        <v>0.55509830429963758</v>
      </c>
      <c r="AB836" s="26">
        <v>4.1528075134569374E-2</v>
      </c>
      <c r="AC836" s="25">
        <v>2.2629000000000001</v>
      </c>
      <c r="AD836" s="27">
        <v>36</v>
      </c>
      <c r="AE836" s="27">
        <v>41.2</v>
      </c>
      <c r="AF836" s="27">
        <v>22.8</v>
      </c>
      <c r="AG836" s="25">
        <v>3.0000045173259697</v>
      </c>
      <c r="AH836" s="25">
        <v>0.66221276960491748</v>
      </c>
      <c r="AI836" s="25">
        <v>0.14885748870553822</v>
      </c>
      <c r="AJ836" s="28">
        <v>4.0402338805377629E-2</v>
      </c>
      <c r="AK836" s="25">
        <v>0</v>
      </c>
      <c r="AL836" s="25">
        <f t="shared" si="111"/>
        <v>3.8514771144418032</v>
      </c>
      <c r="AM836" s="29">
        <v>1.9423975374932085</v>
      </c>
      <c r="AN836" s="29">
        <v>0.75706367446261846</v>
      </c>
      <c r="AO836" s="30">
        <v>19.244456867675087</v>
      </c>
      <c r="AP836" s="30">
        <v>243.41207322454818</v>
      </c>
      <c r="AQ836" s="31">
        <v>1.6062112377918301</v>
      </c>
      <c r="AR836" s="28">
        <v>1.6049999999999998E-2</v>
      </c>
      <c r="AS836" s="28">
        <v>7.7722300000000004</v>
      </c>
      <c r="AT836" t="s">
        <v>160</v>
      </c>
      <c r="AU836">
        <v>6</v>
      </c>
      <c r="AV836" t="s">
        <v>399</v>
      </c>
      <c r="AW836" t="s">
        <v>992</v>
      </c>
      <c r="AX836" t="s">
        <v>1091</v>
      </c>
      <c r="AY836" s="19" t="s">
        <v>394</v>
      </c>
      <c r="AZ836" s="19" t="s">
        <v>394</v>
      </c>
      <c r="BA836" t="s">
        <v>402</v>
      </c>
      <c r="BB836" s="22">
        <v>42132</v>
      </c>
      <c r="BC836" s="15">
        <v>42195</v>
      </c>
      <c r="BD836" t="s">
        <v>161</v>
      </c>
      <c r="BE836">
        <v>56</v>
      </c>
      <c r="BF836">
        <v>48</v>
      </c>
      <c r="BG836">
        <v>7.6</v>
      </c>
      <c r="BH836">
        <v>5.14</v>
      </c>
      <c r="BI836">
        <v>0.64</v>
      </c>
      <c r="BJ836">
        <v>0.32800000000000001</v>
      </c>
      <c r="BK836">
        <v>5.6000000000000001E-2</v>
      </c>
      <c r="BL836">
        <v>11.9</v>
      </c>
      <c r="BM836" s="86">
        <f t="shared" si="102"/>
        <v>85.416666666666657</v>
      </c>
      <c r="BN836">
        <v>0.114</v>
      </c>
      <c r="BO836">
        <v>24.3</v>
      </c>
      <c r="BP836">
        <f t="shared" si="97"/>
        <v>5056.153050108931</v>
      </c>
      <c r="BQ836">
        <f t="shared" si="98"/>
        <v>4053.333333333333</v>
      </c>
      <c r="BR836">
        <f t="shared" si="100"/>
        <v>5.0561530501089313</v>
      </c>
      <c r="BS836">
        <f t="shared" si="100"/>
        <v>4.0533333333333328</v>
      </c>
      <c r="BT836">
        <f t="shared" si="101"/>
        <v>9.1094863834422632</v>
      </c>
      <c r="BU836">
        <v>2.4616438356164383</v>
      </c>
      <c r="BV836">
        <v>0.24631491414749127</v>
      </c>
      <c r="BW836">
        <v>2.2917854798213755</v>
      </c>
      <c r="BX836">
        <v>0.52896125102963154</v>
      </c>
      <c r="BY836">
        <v>0.22571301027468205</v>
      </c>
      <c r="BZ836">
        <v>0.19830739319914908</v>
      </c>
      <c r="CA836">
        <v>6.5147102175643061</v>
      </c>
      <c r="CB836">
        <v>165.54263865348213</v>
      </c>
      <c r="CC836">
        <v>60.787459464004108</v>
      </c>
      <c r="CD836">
        <v>16.891497317030726</v>
      </c>
      <c r="CE836">
        <v>34.190313281445725</v>
      </c>
      <c r="CF836" s="25">
        <v>0.48738317757009347</v>
      </c>
      <c r="CG836" s="25">
        <v>3.1289719626168222E-2</v>
      </c>
      <c r="CH836" s="25">
        <v>2.8240890050533802</v>
      </c>
      <c r="CI836" s="25">
        <v>0.30865696414308297</v>
      </c>
      <c r="CJ836" s="25">
        <v>0.118132819018891</v>
      </c>
      <c r="CK836" s="25">
        <v>32.375379818907248</v>
      </c>
      <c r="CL836" s="25">
        <v>59.15968781938254</v>
      </c>
      <c r="CM836" s="25">
        <v>1.9663661035359117</v>
      </c>
      <c r="CN836" s="25">
        <v>46.238546437351872</v>
      </c>
      <c r="CO836" s="25">
        <v>34.15711380117677</v>
      </c>
      <c r="CP836" s="25">
        <v>1.5336174242424243</v>
      </c>
      <c r="CQ836" s="25">
        <v>0.24138257575757577</v>
      </c>
      <c r="CR836" s="25">
        <v>0.28496638287202075</v>
      </c>
      <c r="CS836" s="25">
        <v>0.15341400654882381</v>
      </c>
      <c r="CT836" s="25">
        <v>3.3015509939687708E-2</v>
      </c>
      <c r="CU836" s="25">
        <v>5.7966172756255192</v>
      </c>
      <c r="CV836" s="25">
        <v>10.015985503002007</v>
      </c>
      <c r="CW836" s="25">
        <v>1.7451562544781729</v>
      </c>
      <c r="CX836" s="25">
        <v>30.497910127597336</v>
      </c>
      <c r="CY836" s="25">
        <v>16.224853828596835</v>
      </c>
    </row>
    <row r="837" spans="1:103">
      <c r="A837" t="s">
        <v>177</v>
      </c>
      <c r="B837" t="s">
        <v>1090</v>
      </c>
      <c r="C837" t="s">
        <v>168</v>
      </c>
      <c r="D837" t="s">
        <v>171</v>
      </c>
      <c r="E837" t="s">
        <v>959</v>
      </c>
      <c r="F837" t="s">
        <v>201</v>
      </c>
      <c r="G837" t="s">
        <v>276</v>
      </c>
      <c r="H837">
        <v>11.38078</v>
      </c>
      <c r="I837">
        <v>7.3374899999999998</v>
      </c>
      <c r="J837">
        <v>665</v>
      </c>
      <c r="K837" t="s">
        <v>107</v>
      </c>
      <c r="L837" s="18">
        <v>1</v>
      </c>
      <c r="M837" t="s">
        <v>326</v>
      </c>
      <c r="N837" t="s">
        <v>331</v>
      </c>
      <c r="O837">
        <v>1000</v>
      </c>
      <c r="P837" t="s">
        <v>159</v>
      </c>
      <c r="Q837">
        <v>550</v>
      </c>
      <c r="R837">
        <v>5800</v>
      </c>
      <c r="S837" t="s">
        <v>332</v>
      </c>
      <c r="T837">
        <v>2800</v>
      </c>
      <c r="U837" t="s">
        <v>337</v>
      </c>
      <c r="V837">
        <v>3500</v>
      </c>
      <c r="W837">
        <v>2015</v>
      </c>
      <c r="X837">
        <v>1</v>
      </c>
      <c r="Y837" s="19" t="s">
        <v>394</v>
      </c>
      <c r="Z837" s="24">
        <v>5.5</v>
      </c>
      <c r="AA837" s="32">
        <v>0.91174079245984774</v>
      </c>
      <c r="AB837" s="26">
        <v>3.2413231931998431E-2</v>
      </c>
      <c r="AC837" s="25">
        <v>2.8772400000000005</v>
      </c>
      <c r="AD837" s="27">
        <v>42.4</v>
      </c>
      <c r="AE837" s="27">
        <v>32</v>
      </c>
      <c r="AF837" s="27">
        <v>25.6</v>
      </c>
      <c r="AG837" s="25">
        <v>1.8753403725940463</v>
      </c>
      <c r="AH837" s="25">
        <v>0.66476512597843129</v>
      </c>
      <c r="AI837" s="25">
        <v>0.13564830140633083</v>
      </c>
      <c r="AJ837" s="28">
        <v>7.3129414063783649E-2</v>
      </c>
      <c r="AK837" s="25">
        <v>0</v>
      </c>
      <c r="AL837" s="25">
        <f t="shared" si="52"/>
        <v>2.7488832140425918</v>
      </c>
      <c r="AM837" s="29">
        <v>1.9423975374932085</v>
      </c>
      <c r="AN837" s="29">
        <v>1.6290387995133151</v>
      </c>
      <c r="AO837" s="30">
        <v>3.7113845396811223</v>
      </c>
      <c r="AP837" s="30">
        <v>243.41207322454818</v>
      </c>
      <c r="AQ837" s="31">
        <v>1.432094837459974</v>
      </c>
      <c r="AR837" s="28">
        <v>1.9181299999999998E-2</v>
      </c>
      <c r="AS837" s="28">
        <v>6.0479900000000004</v>
      </c>
      <c r="AT837" t="s">
        <v>155</v>
      </c>
      <c r="AU837">
        <v>1</v>
      </c>
      <c r="AV837" t="s">
        <v>399</v>
      </c>
      <c r="AW837" t="s">
        <v>992</v>
      </c>
      <c r="AX837" t="s">
        <v>1091</v>
      </c>
      <c r="AY837" s="19" t="s">
        <v>394</v>
      </c>
      <c r="AZ837" s="19" t="s">
        <v>394</v>
      </c>
      <c r="BA837" t="s">
        <v>402</v>
      </c>
      <c r="BB837" s="22">
        <v>42132</v>
      </c>
      <c r="BC837" s="15">
        <v>42195</v>
      </c>
      <c r="BD837" t="s">
        <v>161</v>
      </c>
      <c r="BE837">
        <v>50</v>
      </c>
      <c r="BF837">
        <v>40</v>
      </c>
      <c r="BG837">
        <v>3.7</v>
      </c>
      <c r="BH837">
        <v>1.4</v>
      </c>
      <c r="BI837">
        <v>0.18</v>
      </c>
      <c r="BJ837">
        <v>0.108</v>
      </c>
      <c r="BK837">
        <v>1.7999999999999999E-2</v>
      </c>
      <c r="BL837">
        <v>0</v>
      </c>
      <c r="BM837" s="86">
        <f t="shared" si="102"/>
        <v>85.714285714285708</v>
      </c>
      <c r="BN837">
        <v>5.7000000000000002E-2</v>
      </c>
      <c r="BO837">
        <v>15.1</v>
      </c>
      <c r="BP837">
        <f t="shared" si="97"/>
        <v>1568.6274509803923</v>
      </c>
      <c r="BQ837">
        <f t="shared" si="98"/>
        <v>1973.3333333333333</v>
      </c>
      <c r="BR837">
        <f t="shared" si="100"/>
        <v>1.5686274509803924</v>
      </c>
      <c r="BS837">
        <f t="shared" si="100"/>
        <v>1.9733333333333332</v>
      </c>
      <c r="BT837">
        <f t="shared" si="101"/>
        <v>3.5419607843137255</v>
      </c>
      <c r="BU837">
        <v>1.4317521781219749</v>
      </c>
      <c r="BV837">
        <v>0.11884724870276209</v>
      </c>
      <c r="BW837">
        <v>2.469905794579486</v>
      </c>
      <c r="BX837">
        <v>0.45876318113185055</v>
      </c>
      <c r="BY837">
        <v>0.17336885234009652</v>
      </c>
      <c r="BZ837">
        <v>0.12397899804495165</v>
      </c>
      <c r="CA837">
        <v>4.794374503642981</v>
      </c>
      <c r="CB837">
        <v>234.75091704143472</v>
      </c>
      <c r="CC837">
        <v>22.921307393465913</v>
      </c>
      <c r="CD837">
        <v>13.061207312137608</v>
      </c>
      <c r="CE837">
        <v>3.8992562076441541</v>
      </c>
      <c r="CF837" s="25">
        <v>0.53777985074626866</v>
      </c>
      <c r="CG837" s="25">
        <v>3.6613805970149259E-2</v>
      </c>
      <c r="CH837" s="25">
        <v>2.3620521291250167</v>
      </c>
      <c r="CI837" s="25">
        <v>0.30701039449925477</v>
      </c>
      <c r="CJ837" s="25">
        <v>9.5467773278148385E-2</v>
      </c>
      <c r="CK837" s="25">
        <v>20.863821343636594</v>
      </c>
      <c r="CL837" s="25">
        <v>28.957649517978506</v>
      </c>
      <c r="CM837" s="25">
        <v>1.0133089124706196</v>
      </c>
      <c r="CN837" s="25">
        <v>91.033191268644373</v>
      </c>
      <c r="CO837" s="25">
        <v>17.778519505496021</v>
      </c>
      <c r="CP837" s="25">
        <v>1.125</v>
      </c>
      <c r="CQ837" s="25">
        <v>0.19575289575289578</v>
      </c>
      <c r="CR837" s="25">
        <v>0.28188184630846563</v>
      </c>
      <c r="CS837" s="25">
        <v>7.4649001565976689E-2</v>
      </c>
      <c r="CT837" s="25">
        <v>4.7038530038571655E-2</v>
      </c>
      <c r="CU837" s="25">
        <v>19.387038760454825</v>
      </c>
      <c r="CV837" s="25">
        <v>10.045531182951866</v>
      </c>
      <c r="CW837" s="25">
        <v>0.78373547831638746</v>
      </c>
      <c r="CX837" s="25">
        <v>159.77691749547702</v>
      </c>
      <c r="CY837" s="25">
        <v>23.065162419670795</v>
      </c>
    </row>
    <row r="838" spans="1:103">
      <c r="A838" t="s">
        <v>177</v>
      </c>
      <c r="B838" t="s">
        <v>1090</v>
      </c>
      <c r="C838" t="s">
        <v>168</v>
      </c>
      <c r="D838" t="s">
        <v>171</v>
      </c>
      <c r="E838" t="s">
        <v>959</v>
      </c>
      <c r="F838" t="s">
        <v>201</v>
      </c>
      <c r="G838" t="s">
        <v>276</v>
      </c>
      <c r="H838">
        <v>11.38078</v>
      </c>
      <c r="I838">
        <v>7.3374899999999998</v>
      </c>
      <c r="J838">
        <v>665</v>
      </c>
      <c r="K838" t="s">
        <v>107</v>
      </c>
      <c r="L838" s="18">
        <v>1</v>
      </c>
      <c r="M838" t="s">
        <v>326</v>
      </c>
      <c r="N838" t="s">
        <v>331</v>
      </c>
      <c r="O838">
        <v>1000</v>
      </c>
      <c r="P838" t="s">
        <v>159</v>
      </c>
      <c r="Q838">
        <v>550</v>
      </c>
      <c r="R838">
        <v>5800</v>
      </c>
      <c r="S838" t="s">
        <v>332</v>
      </c>
      <c r="T838">
        <v>2800</v>
      </c>
      <c r="U838" t="s">
        <v>337</v>
      </c>
      <c r="V838">
        <v>3500</v>
      </c>
      <c r="W838">
        <v>2015</v>
      </c>
      <c r="X838">
        <v>1</v>
      </c>
      <c r="Y838" s="19"/>
      <c r="Z838" s="24">
        <v>5.5</v>
      </c>
      <c r="AA838" s="32">
        <v>0.91174079245984774</v>
      </c>
      <c r="AB838" s="26">
        <v>3.2413231931998431E-2</v>
      </c>
      <c r="AC838" s="25">
        <v>2.8772400000000005</v>
      </c>
      <c r="AD838" s="27">
        <v>42.4</v>
      </c>
      <c r="AE838" s="27">
        <v>32</v>
      </c>
      <c r="AF838" s="27">
        <v>25.6</v>
      </c>
      <c r="AG838" s="25">
        <v>1.8753403725940463</v>
      </c>
      <c r="AH838" s="25">
        <v>0.66476512597843129</v>
      </c>
      <c r="AI838" s="25">
        <v>0.13564830140633083</v>
      </c>
      <c r="AJ838" s="28">
        <v>7.3129414063783649E-2</v>
      </c>
      <c r="AK838" s="25">
        <v>0</v>
      </c>
      <c r="AL838" s="25">
        <f t="shared" ref="AL838:AL842" si="112">SUM(AG838:AK838)</f>
        <v>2.7488832140425918</v>
      </c>
      <c r="AM838" s="29">
        <v>1.9423975374932085</v>
      </c>
      <c r="AN838" s="29">
        <v>1.6290387995133151</v>
      </c>
      <c r="AO838" s="30">
        <v>3.7113845396811223</v>
      </c>
      <c r="AP838" s="30">
        <v>243.41207322454818</v>
      </c>
      <c r="AQ838" s="31">
        <v>1.432094837459974</v>
      </c>
      <c r="AR838" s="28">
        <v>1.9181299999999998E-2</v>
      </c>
      <c r="AS838" s="28">
        <v>6.0479900000000004</v>
      </c>
      <c r="AT838" t="s">
        <v>156</v>
      </c>
      <c r="AU838">
        <v>2</v>
      </c>
      <c r="AV838" t="s">
        <v>399</v>
      </c>
      <c r="AW838" t="s">
        <v>992</v>
      </c>
      <c r="AX838" t="s">
        <v>1091</v>
      </c>
      <c r="AY838" s="19" t="s">
        <v>394</v>
      </c>
      <c r="AZ838" s="19" t="s">
        <v>394</v>
      </c>
      <c r="BA838" t="s">
        <v>402</v>
      </c>
      <c r="BB838" s="22">
        <v>42132</v>
      </c>
      <c r="BC838" s="15">
        <v>42195</v>
      </c>
      <c r="BD838" t="s">
        <v>161</v>
      </c>
      <c r="BE838">
        <v>30</v>
      </c>
      <c r="BF838">
        <v>14</v>
      </c>
      <c r="BG838">
        <v>2.3199999999999998</v>
      </c>
      <c r="BH838">
        <v>0.52</v>
      </c>
      <c r="BI838">
        <v>0.22</v>
      </c>
      <c r="BJ838">
        <v>9.9000000000000005E-2</v>
      </c>
      <c r="BK838">
        <v>1.2E-2</v>
      </c>
      <c r="BL838">
        <v>0</v>
      </c>
      <c r="BM838" s="86">
        <f t="shared" si="102"/>
        <v>89.189189189189193</v>
      </c>
      <c r="BN838">
        <v>0.182</v>
      </c>
      <c r="BO838">
        <v>15.3</v>
      </c>
      <c r="BP838">
        <f t="shared" si="97"/>
        <v>606.25331213566517</v>
      </c>
      <c r="BQ838">
        <f t="shared" si="98"/>
        <v>1237.3333333333333</v>
      </c>
      <c r="BR838">
        <f t="shared" si="100"/>
        <v>0.60625331213566513</v>
      </c>
      <c r="BS838">
        <f t="shared" si="100"/>
        <v>1.2373333333333332</v>
      </c>
      <c r="BT838">
        <f t="shared" si="101"/>
        <v>1.8435866454689984</v>
      </c>
      <c r="BU838">
        <v>1.2785365853658537</v>
      </c>
      <c r="BV838">
        <v>0.19349905340120976</v>
      </c>
      <c r="BW838">
        <v>2.4131533040609581</v>
      </c>
      <c r="BX838">
        <v>0.31673244052242089</v>
      </c>
      <c r="BY838">
        <v>0.12708423509588129</v>
      </c>
      <c r="BZ838">
        <v>0.11073149144451286</v>
      </c>
      <c r="CA838">
        <v>3.4670551620366568</v>
      </c>
      <c r="CB838">
        <v>147.26962923539125</v>
      </c>
      <c r="CC838">
        <v>41.292716094787714</v>
      </c>
      <c r="CD838">
        <v>12.664112589299206</v>
      </c>
      <c r="CE838">
        <v>3.9649693130065908</v>
      </c>
      <c r="CF838" s="25">
        <v>0.50137488542621456</v>
      </c>
      <c r="CG838" s="25">
        <v>0.11810265811182402</v>
      </c>
      <c r="CH838" s="25">
        <v>2.0231484172669836</v>
      </c>
      <c r="CI838" s="25">
        <v>0.27082010746607516</v>
      </c>
      <c r="CJ838" s="25">
        <v>8.5523689549025173E-2</v>
      </c>
      <c r="CK838" s="25">
        <v>18.975285100949858</v>
      </c>
      <c r="CL838" s="25">
        <v>47.323692074145548</v>
      </c>
      <c r="CM838" s="25">
        <v>1.9445597291958316</v>
      </c>
      <c r="CN838" s="25">
        <v>45.725775671653174</v>
      </c>
      <c r="CO838" s="25">
        <v>27.655942160130405</v>
      </c>
      <c r="CP838" s="25">
        <v>1.0000000000000002</v>
      </c>
      <c r="CQ838" s="25">
        <v>0.25403225806451613</v>
      </c>
      <c r="CR838" s="25">
        <v>0.28318845109390944</v>
      </c>
      <c r="CS838" s="25">
        <v>0.15039143361826071</v>
      </c>
      <c r="CT838" s="25">
        <v>4.9809984590028299E-2</v>
      </c>
      <c r="CU838" s="25">
        <v>8.9625436381083396</v>
      </c>
      <c r="CV838" s="25">
        <v>13.84186275694033</v>
      </c>
      <c r="CW838" s="25">
        <v>0.76603458092048637</v>
      </c>
      <c r="CX838" s="25">
        <v>53.866773758505346</v>
      </c>
      <c r="CY838" s="25">
        <v>16.853041208196959</v>
      </c>
    </row>
    <row r="839" spans="1:103">
      <c r="A839" t="s">
        <v>177</v>
      </c>
      <c r="B839" t="s">
        <v>1090</v>
      </c>
      <c r="C839" t="s">
        <v>168</v>
      </c>
      <c r="D839" t="s">
        <v>171</v>
      </c>
      <c r="E839" t="s">
        <v>959</v>
      </c>
      <c r="F839" t="s">
        <v>201</v>
      </c>
      <c r="G839" t="s">
        <v>276</v>
      </c>
      <c r="H839">
        <v>11.38078</v>
      </c>
      <c r="I839">
        <v>7.3374899999999998</v>
      </c>
      <c r="J839">
        <v>665</v>
      </c>
      <c r="K839" t="s">
        <v>107</v>
      </c>
      <c r="L839" s="18">
        <v>1</v>
      </c>
      <c r="M839" t="s">
        <v>326</v>
      </c>
      <c r="N839" t="s">
        <v>331</v>
      </c>
      <c r="O839">
        <v>1000</v>
      </c>
      <c r="P839" t="s">
        <v>159</v>
      </c>
      <c r="Q839">
        <v>550</v>
      </c>
      <c r="R839">
        <v>5800</v>
      </c>
      <c r="S839" t="s">
        <v>332</v>
      </c>
      <c r="T839">
        <v>2800</v>
      </c>
      <c r="U839" t="s">
        <v>337</v>
      </c>
      <c r="V839">
        <v>3500</v>
      </c>
      <c r="W839">
        <v>2015</v>
      </c>
      <c r="X839">
        <v>1</v>
      </c>
      <c r="Y839" s="19"/>
      <c r="Z839" s="24">
        <v>5.5</v>
      </c>
      <c r="AA839" s="32">
        <v>0.91174079245984774</v>
      </c>
      <c r="AB839" s="26">
        <v>3.2413231931998431E-2</v>
      </c>
      <c r="AC839" s="25">
        <v>2.8772400000000005</v>
      </c>
      <c r="AD839" s="27">
        <v>42.4</v>
      </c>
      <c r="AE839" s="27">
        <v>32</v>
      </c>
      <c r="AF839" s="27">
        <v>25.6</v>
      </c>
      <c r="AG839" s="25">
        <v>1.8753403725940463</v>
      </c>
      <c r="AH839" s="25">
        <v>0.66476512597843129</v>
      </c>
      <c r="AI839" s="25">
        <v>0.13564830140633083</v>
      </c>
      <c r="AJ839" s="28">
        <v>7.3129414063783649E-2</v>
      </c>
      <c r="AK839" s="25">
        <v>0</v>
      </c>
      <c r="AL839" s="25">
        <f t="shared" si="112"/>
        <v>2.7488832140425918</v>
      </c>
      <c r="AM839" s="29">
        <v>1.9423975374932085</v>
      </c>
      <c r="AN839" s="29">
        <v>1.6290387995133151</v>
      </c>
      <c r="AO839" s="30">
        <v>3.7113845396811223</v>
      </c>
      <c r="AP839" s="30">
        <v>243.41207322454818</v>
      </c>
      <c r="AQ839" s="31">
        <v>1.432094837459974</v>
      </c>
      <c r="AR839" s="28">
        <v>1.9181299999999998E-2</v>
      </c>
      <c r="AS839" s="28">
        <v>6.0479900000000004</v>
      </c>
      <c r="AT839" t="s">
        <v>157</v>
      </c>
      <c r="AU839">
        <v>3</v>
      </c>
      <c r="AV839" t="s">
        <v>399</v>
      </c>
      <c r="AW839" t="s">
        <v>992</v>
      </c>
      <c r="AX839" t="s">
        <v>1091</v>
      </c>
      <c r="AY839" s="19" t="s">
        <v>394</v>
      </c>
      <c r="AZ839" s="19" t="s">
        <v>394</v>
      </c>
      <c r="BA839" t="s">
        <v>402</v>
      </c>
      <c r="BB839" s="22">
        <v>42132</v>
      </c>
      <c r="BC839" s="15">
        <v>42195</v>
      </c>
      <c r="BD839" t="s">
        <v>161</v>
      </c>
      <c r="BE839">
        <v>36</v>
      </c>
      <c r="BF839">
        <v>24</v>
      </c>
      <c r="BG839">
        <v>4.7</v>
      </c>
      <c r="BH839">
        <v>1.76</v>
      </c>
      <c r="BI839">
        <v>0.46</v>
      </c>
      <c r="BJ839">
        <v>0.115</v>
      </c>
      <c r="BK839">
        <v>0.04</v>
      </c>
      <c r="BL839">
        <v>10.6</v>
      </c>
      <c r="BM839" s="86">
        <f t="shared" si="102"/>
        <v>74.193548387096769</v>
      </c>
      <c r="BN839">
        <v>0.154</v>
      </c>
      <c r="BO839">
        <v>19.2</v>
      </c>
      <c r="BP839">
        <f t="shared" si="97"/>
        <v>1526.0012650221377</v>
      </c>
      <c r="BQ839">
        <f t="shared" si="98"/>
        <v>2506.6666666666665</v>
      </c>
      <c r="BR839">
        <f t="shared" si="100"/>
        <v>1.5260012650221377</v>
      </c>
      <c r="BS839">
        <f t="shared" si="100"/>
        <v>2.5066666666666664</v>
      </c>
      <c r="BT839">
        <f t="shared" si="101"/>
        <v>4.0326679316888043</v>
      </c>
      <c r="BU839">
        <v>1.726919339164237</v>
      </c>
      <c r="BV839">
        <v>0.12696914202166287</v>
      </c>
      <c r="BW839">
        <v>2.2907716513751111</v>
      </c>
      <c r="BX839">
        <v>0.33696607886004715</v>
      </c>
      <c r="BY839">
        <v>0.16294540941007682</v>
      </c>
      <c r="BZ839">
        <v>0.12006375839454972</v>
      </c>
      <c r="CA839">
        <v>5.1246628286106732</v>
      </c>
      <c r="CB839">
        <v>182.1864577023554</v>
      </c>
      <c r="CC839">
        <v>42.519149890921057</v>
      </c>
      <c r="CD839">
        <v>20.206940131434568</v>
      </c>
      <c r="CE839">
        <v>4.0080870449003445</v>
      </c>
      <c r="CF839" s="25">
        <v>1.015668202764977</v>
      </c>
      <c r="CG839" s="25">
        <v>5.6036866359447011E-2</v>
      </c>
      <c r="CH839" s="25">
        <v>1.766921703963743</v>
      </c>
      <c r="CI839" s="25">
        <v>0.29793176954321454</v>
      </c>
      <c r="CJ839" s="25">
        <v>6.2551806205221064E-2</v>
      </c>
      <c r="CK839" s="25">
        <v>18.710508457471036</v>
      </c>
      <c r="CL839" s="25">
        <v>37.433986507614044</v>
      </c>
      <c r="CM839" s="25">
        <v>1.042116198261555</v>
      </c>
      <c r="CN839" s="25">
        <v>186.79784993367986</v>
      </c>
      <c r="CO839" s="25">
        <v>10.387001466117812</v>
      </c>
      <c r="CP839" s="25">
        <v>1.4793269230769233</v>
      </c>
      <c r="CQ839" s="25">
        <v>0.17706730769230766</v>
      </c>
      <c r="CR839" s="25">
        <v>0.33387919821465162</v>
      </c>
      <c r="CS839" s="25">
        <v>7.3994185762766368E-2</v>
      </c>
      <c r="CT839" s="25">
        <v>4.4063289473504151E-2</v>
      </c>
      <c r="CU839" s="25">
        <v>14.970038236437741</v>
      </c>
      <c r="CV839" s="25">
        <v>9.957412488364568</v>
      </c>
      <c r="CW839" s="25">
        <v>1.7349506623467217</v>
      </c>
      <c r="CX839" s="25">
        <v>46.540502499772721</v>
      </c>
      <c r="CY839" s="25">
        <v>16.129971642464689</v>
      </c>
    </row>
    <row r="840" spans="1:103">
      <c r="A840" t="s">
        <v>177</v>
      </c>
      <c r="B840" t="s">
        <v>1090</v>
      </c>
      <c r="C840" t="s">
        <v>168</v>
      </c>
      <c r="D840" t="s">
        <v>171</v>
      </c>
      <c r="E840" t="s">
        <v>959</v>
      </c>
      <c r="F840" t="s">
        <v>201</v>
      </c>
      <c r="G840" t="s">
        <v>276</v>
      </c>
      <c r="H840">
        <v>11.38078</v>
      </c>
      <c r="I840">
        <v>7.3374899999999998</v>
      </c>
      <c r="J840">
        <v>665</v>
      </c>
      <c r="K840" t="s">
        <v>107</v>
      </c>
      <c r="L840" s="18">
        <v>1</v>
      </c>
      <c r="M840" t="s">
        <v>326</v>
      </c>
      <c r="N840" t="s">
        <v>331</v>
      </c>
      <c r="O840">
        <v>1000</v>
      </c>
      <c r="P840" t="s">
        <v>159</v>
      </c>
      <c r="Q840">
        <v>550</v>
      </c>
      <c r="R840">
        <v>5800</v>
      </c>
      <c r="S840" t="s">
        <v>332</v>
      </c>
      <c r="T840">
        <v>2800</v>
      </c>
      <c r="U840" t="s">
        <v>337</v>
      </c>
      <c r="V840">
        <v>3500</v>
      </c>
      <c r="W840">
        <v>2015</v>
      </c>
      <c r="X840">
        <v>1</v>
      </c>
      <c r="Y840" s="19"/>
      <c r="Z840" s="24">
        <v>5.5</v>
      </c>
      <c r="AA840" s="32">
        <v>0.91174079245984774</v>
      </c>
      <c r="AB840" s="26">
        <v>3.2413231931998431E-2</v>
      </c>
      <c r="AC840" s="25">
        <v>2.8772400000000005</v>
      </c>
      <c r="AD840" s="27">
        <v>42.4</v>
      </c>
      <c r="AE840" s="27">
        <v>32</v>
      </c>
      <c r="AF840" s="27">
        <v>25.6</v>
      </c>
      <c r="AG840" s="25">
        <v>1.8753403725940463</v>
      </c>
      <c r="AH840" s="25">
        <v>0.66476512597843129</v>
      </c>
      <c r="AI840" s="25">
        <v>0.13564830140633083</v>
      </c>
      <c r="AJ840" s="28">
        <v>7.3129414063783649E-2</v>
      </c>
      <c r="AK840" s="25">
        <v>0</v>
      </c>
      <c r="AL840" s="25">
        <f t="shared" si="112"/>
        <v>2.7488832140425918</v>
      </c>
      <c r="AM840" s="29">
        <v>1.9423975374932085</v>
      </c>
      <c r="AN840" s="29">
        <v>1.6290387995133151</v>
      </c>
      <c r="AO840" s="30">
        <v>3.7113845396811223</v>
      </c>
      <c r="AP840" s="30">
        <v>243.41207322454818</v>
      </c>
      <c r="AQ840" s="31">
        <v>1.432094837459974</v>
      </c>
      <c r="AR840" s="28">
        <v>1.9181299999999998E-2</v>
      </c>
      <c r="AS840" s="28">
        <v>6.0479900000000004</v>
      </c>
      <c r="AT840" t="s">
        <v>158</v>
      </c>
      <c r="AU840">
        <v>4</v>
      </c>
      <c r="AV840" t="s">
        <v>399</v>
      </c>
      <c r="AW840" t="s">
        <v>992</v>
      </c>
      <c r="AX840" t="s">
        <v>1091</v>
      </c>
      <c r="AY840" s="19" t="s">
        <v>394</v>
      </c>
      <c r="AZ840" s="19" t="s">
        <v>394</v>
      </c>
      <c r="BA840" t="s">
        <v>402</v>
      </c>
      <c r="BB840" s="22">
        <v>42132</v>
      </c>
      <c r="BC840" s="15">
        <v>42195</v>
      </c>
      <c r="BD840" t="s">
        <v>161</v>
      </c>
      <c r="BE840">
        <v>54</v>
      </c>
      <c r="BF840">
        <v>42</v>
      </c>
      <c r="BG840">
        <v>8.64</v>
      </c>
      <c r="BH840">
        <v>4.46</v>
      </c>
      <c r="BI840">
        <v>0.46</v>
      </c>
      <c r="BJ840">
        <v>0.26100000000000001</v>
      </c>
      <c r="BK840">
        <v>5.0999999999999997E-2</v>
      </c>
      <c r="BL840">
        <v>8.5</v>
      </c>
      <c r="BM840" s="86">
        <f t="shared" si="102"/>
        <v>83.65384615384616</v>
      </c>
      <c r="BN840">
        <v>0.13300000000000001</v>
      </c>
      <c r="BO840">
        <v>20.2</v>
      </c>
      <c r="BP840">
        <f t="shared" si="97"/>
        <v>4462.5226244343894</v>
      </c>
      <c r="BQ840">
        <f t="shared" si="98"/>
        <v>4608</v>
      </c>
      <c r="BR840">
        <f t="shared" si="100"/>
        <v>4.4625226244343894</v>
      </c>
      <c r="BS840">
        <f t="shared" si="100"/>
        <v>4.6079999999999997</v>
      </c>
      <c r="BT840">
        <f t="shared" si="101"/>
        <v>9.0705226244343891</v>
      </c>
      <c r="BU840">
        <v>1.8424926398429831</v>
      </c>
      <c r="BV840">
        <v>0.1614528292546257</v>
      </c>
      <c r="BW840">
        <v>1.9116950303944791</v>
      </c>
      <c r="BX840">
        <v>0.60808621128288698</v>
      </c>
      <c r="BY840">
        <v>0.21766379708405173</v>
      </c>
      <c r="BZ840">
        <v>0.13304749928089393</v>
      </c>
      <c r="CA840">
        <v>5.1736780159535769</v>
      </c>
      <c r="CB840">
        <v>165.12079000332042</v>
      </c>
      <c r="CC840">
        <v>47.616281751157437</v>
      </c>
      <c r="CD840">
        <v>12.421635757993329</v>
      </c>
      <c r="CE840">
        <v>3.1934185534223816</v>
      </c>
      <c r="CF840" s="25">
        <v>0.46514705882352952</v>
      </c>
      <c r="CG840" s="25">
        <v>4.0730392156862749E-2</v>
      </c>
      <c r="CH840" s="25">
        <v>2.0851208353762898</v>
      </c>
      <c r="CI840" s="25">
        <v>0.44975607564854508</v>
      </c>
      <c r="CJ840" s="25">
        <v>9.9435973995451232E-2</v>
      </c>
      <c r="CK840" s="25">
        <v>31.604478744156818</v>
      </c>
      <c r="CL840" s="25">
        <v>44.225398808595592</v>
      </c>
      <c r="CM840" s="25">
        <v>1.9721353928372396</v>
      </c>
      <c r="CN840" s="25">
        <v>91.78994640388494</v>
      </c>
      <c r="CO840" s="25">
        <v>12.779050996114176</v>
      </c>
      <c r="CP840" s="25">
        <v>1.2909356725146199</v>
      </c>
      <c r="CQ840" s="25">
        <v>0.23796296296296299</v>
      </c>
      <c r="CR840" s="25">
        <v>0.34194329871553564</v>
      </c>
      <c r="CS840" s="25">
        <v>7.2406327699187686E-2</v>
      </c>
      <c r="CT840" s="25">
        <v>5.328628277893771E-2</v>
      </c>
      <c r="CU840" s="25">
        <v>11.351360995214835</v>
      </c>
      <c r="CV840" s="25">
        <v>5.7474793003998368</v>
      </c>
      <c r="CW840" s="25">
        <v>0.76018977725108827</v>
      </c>
      <c r="CX840" s="25">
        <v>45.541779270163865</v>
      </c>
      <c r="CY840" s="25">
        <v>15.783834911939694</v>
      </c>
    </row>
    <row r="841" spans="1:103">
      <c r="A841" t="s">
        <v>177</v>
      </c>
      <c r="B841" t="s">
        <v>1090</v>
      </c>
      <c r="C841" t="s">
        <v>168</v>
      </c>
      <c r="D841" t="s">
        <v>171</v>
      </c>
      <c r="E841" t="s">
        <v>959</v>
      </c>
      <c r="F841" t="s">
        <v>201</v>
      </c>
      <c r="G841" t="s">
        <v>276</v>
      </c>
      <c r="H841">
        <v>11.38078</v>
      </c>
      <c r="I841">
        <v>7.3374899999999998</v>
      </c>
      <c r="J841">
        <v>665</v>
      </c>
      <c r="K841" t="s">
        <v>107</v>
      </c>
      <c r="L841" s="18">
        <v>1</v>
      </c>
      <c r="M841" t="s">
        <v>326</v>
      </c>
      <c r="N841" t="s">
        <v>331</v>
      </c>
      <c r="O841">
        <v>1000</v>
      </c>
      <c r="P841" t="s">
        <v>159</v>
      </c>
      <c r="Q841">
        <v>550</v>
      </c>
      <c r="R841">
        <v>5800</v>
      </c>
      <c r="S841" t="s">
        <v>332</v>
      </c>
      <c r="T841">
        <v>2800</v>
      </c>
      <c r="U841" t="s">
        <v>337</v>
      </c>
      <c r="V841">
        <v>3500</v>
      </c>
      <c r="W841">
        <v>2015</v>
      </c>
      <c r="X841">
        <v>1</v>
      </c>
      <c r="Y841" s="19"/>
      <c r="Z841" s="24">
        <v>5.5</v>
      </c>
      <c r="AA841" s="32">
        <v>0.91174079245984774</v>
      </c>
      <c r="AB841" s="26">
        <v>3.2413231931998431E-2</v>
      </c>
      <c r="AC841" s="25">
        <v>2.8772400000000005</v>
      </c>
      <c r="AD841" s="27">
        <v>42.4</v>
      </c>
      <c r="AE841" s="27">
        <v>32</v>
      </c>
      <c r="AF841" s="27">
        <v>25.6</v>
      </c>
      <c r="AG841" s="25">
        <v>1.8753403725940463</v>
      </c>
      <c r="AH841" s="25">
        <v>0.66476512597843129</v>
      </c>
      <c r="AI841" s="25">
        <v>0.13564830140633083</v>
      </c>
      <c r="AJ841" s="28">
        <v>7.3129414063783649E-2</v>
      </c>
      <c r="AK841" s="25">
        <v>0</v>
      </c>
      <c r="AL841" s="25">
        <f t="shared" si="112"/>
        <v>2.7488832140425918</v>
      </c>
      <c r="AM841" s="29">
        <v>1.9423975374932085</v>
      </c>
      <c r="AN841" s="29">
        <v>1.6290387995133151</v>
      </c>
      <c r="AO841" s="30">
        <v>3.7113845396811223</v>
      </c>
      <c r="AP841" s="30">
        <v>243.41207322454818</v>
      </c>
      <c r="AQ841" s="31">
        <v>1.432094837459974</v>
      </c>
      <c r="AR841" s="28">
        <v>1.9181299999999998E-2</v>
      </c>
      <c r="AS841" s="28">
        <v>6.0479900000000004</v>
      </c>
      <c r="AT841" t="s">
        <v>159</v>
      </c>
      <c r="AU841">
        <v>5</v>
      </c>
      <c r="AV841" t="s">
        <v>399</v>
      </c>
      <c r="AW841" t="s">
        <v>992</v>
      </c>
      <c r="AX841" t="s">
        <v>1091</v>
      </c>
      <c r="AY841" s="19" t="s">
        <v>394</v>
      </c>
      <c r="AZ841" s="19" t="s">
        <v>394</v>
      </c>
      <c r="BA841" t="s">
        <v>402</v>
      </c>
      <c r="BB841" s="22">
        <v>42132</v>
      </c>
      <c r="BC841" s="15">
        <v>42195</v>
      </c>
      <c r="BD841" t="s">
        <v>161</v>
      </c>
      <c r="BE841">
        <v>30</v>
      </c>
      <c r="BF841">
        <v>35</v>
      </c>
      <c r="BG841">
        <v>6.62</v>
      </c>
      <c r="BH841">
        <v>3.48</v>
      </c>
      <c r="BI841">
        <v>0.5</v>
      </c>
      <c r="BJ841">
        <v>0.26500000000000001</v>
      </c>
      <c r="BK841">
        <v>3.4000000000000002E-2</v>
      </c>
      <c r="BL841">
        <v>10.1</v>
      </c>
      <c r="BM841" s="86">
        <f t="shared" si="102"/>
        <v>88.628762541806012</v>
      </c>
      <c r="BN841">
        <v>0.17299999999999999</v>
      </c>
      <c r="BO841">
        <v>22</v>
      </c>
      <c r="BP841">
        <f t="shared" ref="BP841:BP904" si="113">(BH841*(BM841/100)*((100-BL841)/85))*(10000/9)</f>
        <v>3624.5340678077246</v>
      </c>
      <c r="BQ841">
        <f t="shared" si="98"/>
        <v>3530.6666666666665</v>
      </c>
      <c r="BR841">
        <f t="shared" si="100"/>
        <v>3.6245340678077245</v>
      </c>
      <c r="BS841">
        <f t="shared" si="100"/>
        <v>3.5306666666666664</v>
      </c>
      <c r="BT841">
        <f t="shared" si="101"/>
        <v>7.1552007344743913</v>
      </c>
      <c r="BU841">
        <v>2.3614931237721022</v>
      </c>
      <c r="BV841">
        <v>0.27008846577421802</v>
      </c>
      <c r="BW841">
        <v>2.6868361861646788</v>
      </c>
      <c r="BX841">
        <v>0.50502087008357954</v>
      </c>
      <c r="BY841">
        <v>0.28979821048294518</v>
      </c>
      <c r="BZ841">
        <v>0.1649489321305633</v>
      </c>
      <c r="CA841">
        <v>7.5571909362045346</v>
      </c>
      <c r="CB841">
        <v>91.038415715916713</v>
      </c>
      <c r="CC841">
        <v>35.822949944723462</v>
      </c>
      <c r="CD841">
        <v>16.24169474444712</v>
      </c>
      <c r="CE841">
        <v>3.9332819355864523</v>
      </c>
      <c r="CF841" s="25">
        <v>0.6457115009746589</v>
      </c>
      <c r="CG841" s="25">
        <v>6.2524366471734885E-2</v>
      </c>
      <c r="CH841" s="25">
        <v>2.3393619069432203</v>
      </c>
      <c r="CI841" s="25">
        <v>0.37279720474969519</v>
      </c>
      <c r="CJ841" s="25">
        <v>9.2991542627642546E-2</v>
      </c>
      <c r="CK841" s="25">
        <v>27.618585277512004</v>
      </c>
      <c r="CL841" s="25">
        <v>39.74201525403813</v>
      </c>
      <c r="CM841" s="25">
        <v>1.003574917153899</v>
      </c>
      <c r="CN841" s="25">
        <v>179.88937997936029</v>
      </c>
      <c r="CO841" s="25">
        <v>15.086911165854472</v>
      </c>
      <c r="CP841" s="25"/>
      <c r="CQ841" s="25"/>
      <c r="CR841" s="25"/>
      <c r="CS841" s="25"/>
      <c r="CT841" s="25"/>
      <c r="CU841" s="25"/>
      <c r="CV841" s="25"/>
      <c r="CW841" s="25"/>
      <c r="CX841" s="25"/>
      <c r="CY841" s="25"/>
    </row>
    <row r="842" spans="1:103">
      <c r="A842" t="s">
        <v>177</v>
      </c>
      <c r="B842" t="s">
        <v>1090</v>
      </c>
      <c r="C842" t="s">
        <v>168</v>
      </c>
      <c r="D842" t="s">
        <v>171</v>
      </c>
      <c r="E842" t="s">
        <v>959</v>
      </c>
      <c r="F842" t="s">
        <v>201</v>
      </c>
      <c r="G842" t="s">
        <v>276</v>
      </c>
      <c r="H842">
        <v>11.38078</v>
      </c>
      <c r="I842">
        <v>7.3374899999999998</v>
      </c>
      <c r="J842">
        <v>665</v>
      </c>
      <c r="K842" t="s">
        <v>107</v>
      </c>
      <c r="L842" s="18">
        <v>1</v>
      </c>
      <c r="M842" t="s">
        <v>326</v>
      </c>
      <c r="N842" t="s">
        <v>331</v>
      </c>
      <c r="O842">
        <v>1000</v>
      </c>
      <c r="P842" t="s">
        <v>159</v>
      </c>
      <c r="Q842">
        <v>550</v>
      </c>
      <c r="R842">
        <v>5800</v>
      </c>
      <c r="S842" t="s">
        <v>332</v>
      </c>
      <c r="T842">
        <v>2800</v>
      </c>
      <c r="U842" t="s">
        <v>337</v>
      </c>
      <c r="V842">
        <v>3500</v>
      </c>
      <c r="W842">
        <v>2015</v>
      </c>
      <c r="X842">
        <v>1</v>
      </c>
      <c r="Y842" s="19"/>
      <c r="Z842" s="24">
        <v>5.5</v>
      </c>
      <c r="AA842" s="32">
        <v>0.91174079245984774</v>
      </c>
      <c r="AB842" s="26">
        <v>3.2413231931998431E-2</v>
      </c>
      <c r="AC842" s="25">
        <v>2.8772400000000005</v>
      </c>
      <c r="AD842" s="27">
        <v>42.4</v>
      </c>
      <c r="AE842" s="27">
        <v>32</v>
      </c>
      <c r="AF842" s="27">
        <v>25.6</v>
      </c>
      <c r="AG842" s="25">
        <v>1.8753403725940463</v>
      </c>
      <c r="AH842" s="25">
        <v>0.66476512597843129</v>
      </c>
      <c r="AI842" s="25">
        <v>0.13564830140633083</v>
      </c>
      <c r="AJ842" s="28">
        <v>7.3129414063783649E-2</v>
      </c>
      <c r="AK842" s="25">
        <v>0</v>
      </c>
      <c r="AL842" s="25">
        <f t="shared" si="112"/>
        <v>2.7488832140425918</v>
      </c>
      <c r="AM842" s="29">
        <v>1.9423975374932085</v>
      </c>
      <c r="AN842" s="29">
        <v>1.6290387995133151</v>
      </c>
      <c r="AO842" s="30">
        <v>3.7113845396811223</v>
      </c>
      <c r="AP842" s="30">
        <v>243.41207322454818</v>
      </c>
      <c r="AQ842" s="31">
        <v>1.432094837459974</v>
      </c>
      <c r="AR842" s="28">
        <v>1.9181299999999998E-2</v>
      </c>
      <c r="AS842" s="28">
        <v>6.0479900000000004</v>
      </c>
      <c r="AT842" t="s">
        <v>160</v>
      </c>
      <c r="AU842">
        <v>6</v>
      </c>
      <c r="AV842" t="s">
        <v>399</v>
      </c>
      <c r="AW842" t="s">
        <v>992</v>
      </c>
      <c r="AX842" t="s">
        <v>1091</v>
      </c>
      <c r="AY842" s="19" t="s">
        <v>394</v>
      </c>
      <c r="AZ842" s="19" t="s">
        <v>394</v>
      </c>
      <c r="BA842" t="s">
        <v>402</v>
      </c>
      <c r="BB842" s="22">
        <v>42132</v>
      </c>
      <c r="BC842" s="15">
        <v>42195</v>
      </c>
      <c r="BD842" t="s">
        <v>161</v>
      </c>
      <c r="BE842">
        <v>45</v>
      </c>
      <c r="BF842">
        <v>35</v>
      </c>
      <c r="BG842">
        <v>4.7</v>
      </c>
      <c r="BH842">
        <v>3.6</v>
      </c>
      <c r="BI842">
        <v>0.5</v>
      </c>
      <c r="BJ842">
        <v>0.312</v>
      </c>
      <c r="BK842">
        <v>0.08</v>
      </c>
      <c r="BL842">
        <v>10.3</v>
      </c>
      <c r="BM842" s="86">
        <f t="shared" si="102"/>
        <v>79.591836734693871</v>
      </c>
      <c r="BN842">
        <v>0.184</v>
      </c>
      <c r="BO842">
        <v>16</v>
      </c>
      <c r="BP842">
        <f t="shared" si="113"/>
        <v>3359.7118847539014</v>
      </c>
      <c r="BQ842">
        <f t="shared" si="98"/>
        <v>2506.6666666666665</v>
      </c>
      <c r="BR842">
        <f t="shared" si="100"/>
        <v>3.3597118847539011</v>
      </c>
      <c r="BS842">
        <f t="shared" si="100"/>
        <v>2.5066666666666664</v>
      </c>
      <c r="BT842">
        <f t="shared" si="101"/>
        <v>5.8663785514205671</v>
      </c>
      <c r="BU842">
        <v>2.4836633663366339</v>
      </c>
      <c r="BV842">
        <v>0.23619781685779398</v>
      </c>
      <c r="BW842">
        <v>2.4057990893172589</v>
      </c>
      <c r="BX842">
        <v>0.45117044072331047</v>
      </c>
      <c r="BY842">
        <v>0.16368895004903689</v>
      </c>
      <c r="BZ842">
        <v>0.18493549768622297</v>
      </c>
      <c r="CA842">
        <v>5.9448459428810239</v>
      </c>
      <c r="CB842">
        <v>140.08415031292361</v>
      </c>
      <c r="CC842">
        <v>62.598245014102368</v>
      </c>
      <c r="CD842">
        <v>32.130287283721884</v>
      </c>
      <c r="CE842">
        <v>40.664046343037072</v>
      </c>
      <c r="CF842" s="25">
        <v>0.65625000000000011</v>
      </c>
      <c r="CG842" s="25">
        <v>4.4062500000000004E-2</v>
      </c>
      <c r="CH842" s="25">
        <v>3.1053542035205659</v>
      </c>
      <c r="CI842" s="25">
        <v>0.54156035370634026</v>
      </c>
      <c r="CJ842" s="25">
        <v>9.0531428435023237E-2</v>
      </c>
      <c r="CK842" s="25">
        <v>38.733393417371808</v>
      </c>
      <c r="CL842" s="25">
        <v>55.93162330810717</v>
      </c>
      <c r="CM842" s="25">
        <v>1.0287754689878965</v>
      </c>
      <c r="CN842" s="25">
        <v>138.32689177118888</v>
      </c>
      <c r="CO842" s="25">
        <v>18.04988046299005</v>
      </c>
      <c r="CP842" s="25">
        <v>1.4488071570576544</v>
      </c>
      <c r="CQ842" s="25">
        <v>0.21684890656063624</v>
      </c>
      <c r="CR842" s="25">
        <v>0.27184385867833216</v>
      </c>
      <c r="CS842" s="25">
        <v>7.5129178221274892E-2</v>
      </c>
      <c r="CT842" s="25">
        <v>4.2161115289241519E-2</v>
      </c>
      <c r="CU842" s="25">
        <v>11.778230582367891</v>
      </c>
      <c r="CV842" s="25">
        <v>5.963614098435654</v>
      </c>
      <c r="CW842" s="25">
        <v>1.7615629683995411</v>
      </c>
      <c r="CX842" s="25">
        <v>55.465985250593583</v>
      </c>
      <c r="CY842" s="25">
        <v>14.426008015926243</v>
      </c>
    </row>
    <row r="843" spans="1:103">
      <c r="A843" t="s">
        <v>177</v>
      </c>
      <c r="B843" t="s">
        <v>1090</v>
      </c>
      <c r="C843" t="s">
        <v>168</v>
      </c>
      <c r="D843" t="s">
        <v>171</v>
      </c>
      <c r="E843" t="s">
        <v>959</v>
      </c>
      <c r="F843" t="s">
        <v>201</v>
      </c>
      <c r="G843" t="s">
        <v>277</v>
      </c>
      <c r="H843">
        <v>11.38209</v>
      </c>
      <c r="I843">
        <v>7.3389499999999996</v>
      </c>
      <c r="J843">
        <v>666</v>
      </c>
      <c r="K843" t="s">
        <v>108</v>
      </c>
      <c r="L843" s="18">
        <v>1.5</v>
      </c>
      <c r="M843" t="s">
        <v>328</v>
      </c>
      <c r="N843" t="s">
        <v>331</v>
      </c>
      <c r="O843">
        <v>2800</v>
      </c>
      <c r="P843" t="s">
        <v>159</v>
      </c>
      <c r="Q843">
        <v>600</v>
      </c>
      <c r="R843">
        <v>5800</v>
      </c>
      <c r="S843" t="s">
        <v>329</v>
      </c>
      <c r="T843">
        <v>6500</v>
      </c>
      <c r="U843" t="s">
        <v>337</v>
      </c>
      <c r="V843">
        <v>5300</v>
      </c>
      <c r="W843">
        <v>2015</v>
      </c>
      <c r="X843">
        <v>1</v>
      </c>
      <c r="Y843" s="19" t="s">
        <v>394</v>
      </c>
      <c r="Z843" s="24">
        <v>5.8</v>
      </c>
      <c r="AA843" s="32">
        <v>0.96926537784070343</v>
      </c>
      <c r="AB843" s="26">
        <v>4.0964758483921872E-2</v>
      </c>
      <c r="AC843" s="25">
        <v>2.6724600000000001</v>
      </c>
      <c r="AD843" s="27">
        <v>36</v>
      </c>
      <c r="AE843" s="27">
        <v>39.200000000000003</v>
      </c>
      <c r="AF843" s="27">
        <v>24.8</v>
      </c>
      <c r="AG843" s="25">
        <v>3.187448541447957</v>
      </c>
      <c r="AH843" s="25">
        <v>0.81768451089052641</v>
      </c>
      <c r="AI843" s="25">
        <v>0.2231110431838576</v>
      </c>
      <c r="AJ843" s="28">
        <v>4.8324756449170531E-2</v>
      </c>
      <c r="AK843" s="25">
        <v>0</v>
      </c>
      <c r="AL843" s="25">
        <f t="shared" si="52"/>
        <v>4.2765688519715122</v>
      </c>
      <c r="AM843" s="29">
        <v>5.298333590182418</v>
      </c>
      <c r="AN843" s="29">
        <v>0.75706367446261846</v>
      </c>
      <c r="AO843" s="30">
        <v>15.676048359892693</v>
      </c>
      <c r="AP843" s="30">
        <v>324.48863031139194</v>
      </c>
      <c r="AQ843" s="31">
        <v>1.5693020876002945</v>
      </c>
      <c r="AR843" s="28">
        <v>3.04386E-2</v>
      </c>
      <c r="AS843" s="28">
        <v>7.3416899999999998</v>
      </c>
      <c r="AT843" t="s">
        <v>155</v>
      </c>
      <c r="AU843">
        <v>1</v>
      </c>
      <c r="AV843" t="s">
        <v>399</v>
      </c>
      <c r="AW843" t="s">
        <v>992</v>
      </c>
      <c r="AX843" t="s">
        <v>1091</v>
      </c>
      <c r="AY843" s="19" t="s">
        <v>394</v>
      </c>
      <c r="AZ843" s="19" t="s">
        <v>394</v>
      </c>
      <c r="BA843" t="s">
        <v>402</v>
      </c>
      <c r="BB843" s="22">
        <v>42132</v>
      </c>
      <c r="BC843" s="15">
        <v>42195</v>
      </c>
      <c r="BD843" t="s">
        <v>161</v>
      </c>
      <c r="BE843">
        <v>36</v>
      </c>
      <c r="BF843">
        <v>36</v>
      </c>
      <c r="BG843">
        <v>5.36</v>
      </c>
      <c r="BH843">
        <v>4.7</v>
      </c>
      <c r="BI843">
        <v>0.7</v>
      </c>
      <c r="BJ843">
        <v>8.5999999999999993E-2</v>
      </c>
      <c r="BK843">
        <v>3.3000000000000002E-2</v>
      </c>
      <c r="BL843">
        <v>0</v>
      </c>
      <c r="BM843" s="86">
        <f t="shared" si="102"/>
        <v>72.268907563025209</v>
      </c>
      <c r="BN843">
        <v>0.16800000000000001</v>
      </c>
      <c r="BO843">
        <v>23.3</v>
      </c>
      <c r="BP843">
        <f t="shared" si="113"/>
        <v>4440.0505300159275</v>
      </c>
      <c r="BQ843">
        <f t="shared" si="98"/>
        <v>2858.6666666666665</v>
      </c>
      <c r="BR843">
        <f t="shared" si="100"/>
        <v>4.4400505300159274</v>
      </c>
      <c r="BS843">
        <f t="shared" si="100"/>
        <v>2.8586666666666667</v>
      </c>
      <c r="BT843">
        <f t="shared" si="101"/>
        <v>7.2987171966825937</v>
      </c>
      <c r="BU843">
        <v>2.3528836754643208</v>
      </c>
      <c r="BV843">
        <v>0.20729462378829125</v>
      </c>
      <c r="BW843">
        <v>2.5566509749163671</v>
      </c>
      <c r="BX843">
        <v>0.63377189361376851</v>
      </c>
      <c r="BY843">
        <v>0.21827178869770539</v>
      </c>
      <c r="BZ843">
        <v>0.16926071163905693</v>
      </c>
      <c r="CA843">
        <v>5.9254894553720616</v>
      </c>
      <c r="CB843">
        <v>158.02998179658101</v>
      </c>
      <c r="CC843">
        <v>54.956791433436074</v>
      </c>
      <c r="CD843">
        <v>14.210812685441338</v>
      </c>
      <c r="CE843">
        <v>5.1116102405014665</v>
      </c>
      <c r="CF843" s="25">
        <v>0.65118577075098816</v>
      </c>
      <c r="CG843" s="25">
        <v>4.2203557312252969E-2</v>
      </c>
      <c r="CH843" s="25">
        <v>3.0604721443214475</v>
      </c>
      <c r="CI843" s="25">
        <v>0.3135490012171685</v>
      </c>
      <c r="CJ843" s="25">
        <v>0.139286819379106</v>
      </c>
      <c r="CK843" s="25">
        <v>65.304983211528281</v>
      </c>
      <c r="CL843" s="25">
        <v>33.371838598392394</v>
      </c>
      <c r="CM843" s="25">
        <v>1.9975318862566394</v>
      </c>
      <c r="CN843" s="25">
        <v>232.03256869003246</v>
      </c>
      <c r="CO843" s="25">
        <v>20.742067264053905</v>
      </c>
      <c r="CP843" s="25">
        <v>1.374196510560147</v>
      </c>
      <c r="CQ843" s="25">
        <v>0.26969696969696971</v>
      </c>
      <c r="CR843" s="25">
        <v>0.35910789652005032</v>
      </c>
      <c r="CS843" s="25">
        <v>7.520360038890371E-2</v>
      </c>
      <c r="CT843" s="25">
        <v>4.6082758562010301E-2</v>
      </c>
      <c r="CU843" s="25">
        <v>10.937617844398648</v>
      </c>
      <c r="CV843" s="25">
        <v>5.9695215913513904</v>
      </c>
      <c r="CW843" s="25">
        <v>0.7895581787496444</v>
      </c>
      <c r="CX843" s="25">
        <v>104.51314321204794</v>
      </c>
      <c r="CY843" s="25">
        <v>16.393611595016118</v>
      </c>
    </row>
    <row r="844" spans="1:103">
      <c r="A844" t="s">
        <v>177</v>
      </c>
      <c r="B844" t="s">
        <v>1090</v>
      </c>
      <c r="C844" t="s">
        <v>168</v>
      </c>
      <c r="D844" t="s">
        <v>171</v>
      </c>
      <c r="E844" t="s">
        <v>959</v>
      </c>
      <c r="F844" t="s">
        <v>201</v>
      </c>
      <c r="G844" t="s">
        <v>277</v>
      </c>
      <c r="H844">
        <v>11.38209</v>
      </c>
      <c r="I844">
        <v>7.3389499999999996</v>
      </c>
      <c r="J844">
        <v>666</v>
      </c>
      <c r="K844" t="s">
        <v>108</v>
      </c>
      <c r="L844" s="18">
        <v>1.5</v>
      </c>
      <c r="M844" t="s">
        <v>328</v>
      </c>
      <c r="N844" t="s">
        <v>331</v>
      </c>
      <c r="O844">
        <v>2800</v>
      </c>
      <c r="P844" t="s">
        <v>159</v>
      </c>
      <c r="Q844">
        <v>600</v>
      </c>
      <c r="R844">
        <v>5800</v>
      </c>
      <c r="S844" t="s">
        <v>329</v>
      </c>
      <c r="T844">
        <v>6500</v>
      </c>
      <c r="U844" t="s">
        <v>337</v>
      </c>
      <c r="V844">
        <v>5300</v>
      </c>
      <c r="W844">
        <v>2015</v>
      </c>
      <c r="X844">
        <v>1</v>
      </c>
      <c r="Y844" s="19"/>
      <c r="Z844" s="24">
        <v>5.8</v>
      </c>
      <c r="AA844" s="32">
        <v>0.96926537784070343</v>
      </c>
      <c r="AB844" s="26">
        <v>4.0964758483921872E-2</v>
      </c>
      <c r="AC844" s="25">
        <v>2.6724600000000001</v>
      </c>
      <c r="AD844" s="27">
        <v>36</v>
      </c>
      <c r="AE844" s="27">
        <v>39.200000000000003</v>
      </c>
      <c r="AF844" s="27">
        <v>24.8</v>
      </c>
      <c r="AG844" s="25">
        <v>3.187448541447957</v>
      </c>
      <c r="AH844" s="25">
        <v>0.81768451089052641</v>
      </c>
      <c r="AI844" s="25">
        <v>0.2231110431838576</v>
      </c>
      <c r="AJ844" s="28">
        <v>4.8324756449170531E-2</v>
      </c>
      <c r="AK844" s="25">
        <v>0</v>
      </c>
      <c r="AL844" s="25">
        <f t="shared" ref="AL844:AL848" si="114">SUM(AG844:AK844)</f>
        <v>4.2765688519715122</v>
      </c>
      <c r="AM844" s="29">
        <v>5.298333590182418</v>
      </c>
      <c r="AN844" s="29">
        <v>0.75706367446261846</v>
      </c>
      <c r="AO844" s="30">
        <v>15.676048359892693</v>
      </c>
      <c r="AP844" s="30">
        <v>324.48863031139194</v>
      </c>
      <c r="AQ844" s="31">
        <v>1.5693020876002945</v>
      </c>
      <c r="AR844" s="28">
        <v>3.04386E-2</v>
      </c>
      <c r="AS844" s="28">
        <v>7.3416899999999998</v>
      </c>
      <c r="AT844" t="s">
        <v>156</v>
      </c>
      <c r="AU844">
        <v>2</v>
      </c>
      <c r="AV844" t="s">
        <v>399</v>
      </c>
      <c r="AW844" t="s">
        <v>992</v>
      </c>
      <c r="AX844" t="s">
        <v>1091</v>
      </c>
      <c r="AY844" s="19" t="s">
        <v>394</v>
      </c>
      <c r="AZ844" s="19" t="s">
        <v>394</v>
      </c>
      <c r="BA844" t="s">
        <v>402</v>
      </c>
      <c r="BB844" s="22">
        <v>42132</v>
      </c>
      <c r="BC844" s="15">
        <v>42195</v>
      </c>
      <c r="BD844" t="s">
        <v>161</v>
      </c>
      <c r="BE844">
        <v>50</v>
      </c>
      <c r="BF844">
        <v>41</v>
      </c>
      <c r="BG844">
        <v>7.52</v>
      </c>
      <c r="BH844">
        <v>4.8</v>
      </c>
      <c r="BI844">
        <v>0.54</v>
      </c>
      <c r="BJ844">
        <v>0.28299999999999997</v>
      </c>
      <c r="BK844">
        <v>0.13500000000000001</v>
      </c>
      <c r="BL844">
        <v>9</v>
      </c>
      <c r="BM844" s="86">
        <f t="shared" si="102"/>
        <v>67.703349282296642</v>
      </c>
      <c r="BN844">
        <v>0.182</v>
      </c>
      <c r="BO844">
        <v>21.1</v>
      </c>
      <c r="BP844">
        <f t="shared" si="113"/>
        <v>3865.7284923538787</v>
      </c>
      <c r="BQ844">
        <f t="shared" si="98"/>
        <v>4010.6666666666661</v>
      </c>
      <c r="BR844">
        <f t="shared" si="100"/>
        <v>3.8657284923538788</v>
      </c>
      <c r="BS844">
        <f t="shared" si="100"/>
        <v>4.0106666666666664</v>
      </c>
      <c r="BT844">
        <f t="shared" si="101"/>
        <v>7.8763951590205448</v>
      </c>
      <c r="BU844">
        <v>1.7083317073170734</v>
      </c>
      <c r="BV844">
        <v>0.1996913147288058</v>
      </c>
      <c r="BW844">
        <v>1.9124715359229025</v>
      </c>
      <c r="BX844">
        <v>0.50965515146902185</v>
      </c>
      <c r="BY844">
        <v>0.17249447186243136</v>
      </c>
      <c r="BZ844">
        <v>0.15103115411672291</v>
      </c>
      <c r="CA844">
        <v>5.2341644947315968</v>
      </c>
      <c r="CB844">
        <v>173.04589759664219</v>
      </c>
      <c r="CC844">
        <v>39.858982805318995</v>
      </c>
      <c r="CD844">
        <v>13.209878578651169</v>
      </c>
      <c r="CE844">
        <v>4.1576852404372033</v>
      </c>
      <c r="CF844" s="25">
        <v>0.69981325863678812</v>
      </c>
      <c r="CG844" s="25">
        <v>5.709617180205416E-2</v>
      </c>
      <c r="CH844" s="25">
        <v>2.2856884273268103</v>
      </c>
      <c r="CI844" s="25">
        <v>0.44070492319179433</v>
      </c>
      <c r="CJ844" s="25">
        <v>0.10210055407827991</v>
      </c>
      <c r="CK844" s="25">
        <v>38.524791253442061</v>
      </c>
      <c r="CL844" s="25">
        <v>61.85253689021124</v>
      </c>
      <c r="CM844" s="25">
        <v>1.0011705690054709</v>
      </c>
      <c r="CN844" s="25">
        <v>179.45840398515961</v>
      </c>
      <c r="CO844" s="25">
        <v>15.050766194206522</v>
      </c>
      <c r="CP844" s="25">
        <v>1.4249067164179103</v>
      </c>
      <c r="CQ844" s="25">
        <v>0.27420708955223883</v>
      </c>
      <c r="CR844" s="25">
        <v>0.25229715052115853</v>
      </c>
      <c r="CS844" s="25">
        <v>7.4030262888930567E-2</v>
      </c>
      <c r="CT844" s="25">
        <v>4.0283070471258883E-2</v>
      </c>
      <c r="CU844" s="25">
        <v>20.936769520330277</v>
      </c>
      <c r="CV844" s="25">
        <v>5.8763842481416173</v>
      </c>
      <c r="CW844" s="25">
        <v>0.77723937732595416</v>
      </c>
      <c r="CX844" s="25">
        <v>38.456413758727415</v>
      </c>
      <c r="CY844" s="25">
        <v>33.478895642660817</v>
      </c>
    </row>
    <row r="845" spans="1:103">
      <c r="A845" t="s">
        <v>177</v>
      </c>
      <c r="B845" t="s">
        <v>1090</v>
      </c>
      <c r="C845" t="s">
        <v>168</v>
      </c>
      <c r="D845" t="s">
        <v>171</v>
      </c>
      <c r="E845" t="s">
        <v>959</v>
      </c>
      <c r="F845" t="s">
        <v>201</v>
      </c>
      <c r="G845" t="s">
        <v>277</v>
      </c>
      <c r="H845">
        <v>11.38209</v>
      </c>
      <c r="I845">
        <v>7.3389499999999996</v>
      </c>
      <c r="J845">
        <v>666</v>
      </c>
      <c r="K845" t="s">
        <v>108</v>
      </c>
      <c r="L845" s="18">
        <v>1.5</v>
      </c>
      <c r="M845" t="s">
        <v>328</v>
      </c>
      <c r="N845" t="s">
        <v>331</v>
      </c>
      <c r="O845">
        <v>2800</v>
      </c>
      <c r="P845" t="s">
        <v>159</v>
      </c>
      <c r="Q845">
        <v>600</v>
      </c>
      <c r="R845">
        <v>5800</v>
      </c>
      <c r="S845" t="s">
        <v>329</v>
      </c>
      <c r="T845">
        <v>6500</v>
      </c>
      <c r="U845" t="s">
        <v>337</v>
      </c>
      <c r="V845">
        <v>5300</v>
      </c>
      <c r="W845">
        <v>2015</v>
      </c>
      <c r="X845">
        <v>1</v>
      </c>
      <c r="Y845" s="19"/>
      <c r="Z845" s="24">
        <v>5.8</v>
      </c>
      <c r="AA845" s="32">
        <v>0.96926537784070343</v>
      </c>
      <c r="AB845" s="26">
        <v>4.0964758483921872E-2</v>
      </c>
      <c r="AC845" s="25">
        <v>2.6724600000000001</v>
      </c>
      <c r="AD845" s="27">
        <v>36</v>
      </c>
      <c r="AE845" s="27">
        <v>39.200000000000003</v>
      </c>
      <c r="AF845" s="27">
        <v>24.8</v>
      </c>
      <c r="AG845" s="25">
        <v>3.187448541447957</v>
      </c>
      <c r="AH845" s="25">
        <v>0.81768451089052641</v>
      </c>
      <c r="AI845" s="25">
        <v>0.2231110431838576</v>
      </c>
      <c r="AJ845" s="28">
        <v>4.8324756449170531E-2</v>
      </c>
      <c r="AK845" s="25">
        <v>0</v>
      </c>
      <c r="AL845" s="25">
        <f t="shared" si="114"/>
        <v>4.2765688519715122</v>
      </c>
      <c r="AM845" s="29">
        <v>5.298333590182418</v>
      </c>
      <c r="AN845" s="29">
        <v>0.75706367446261846</v>
      </c>
      <c r="AO845" s="30">
        <v>15.676048359892693</v>
      </c>
      <c r="AP845" s="30">
        <v>324.48863031139194</v>
      </c>
      <c r="AQ845" s="31">
        <v>1.5693020876002945</v>
      </c>
      <c r="AR845" s="28">
        <v>3.04386E-2</v>
      </c>
      <c r="AS845" s="28">
        <v>7.3416899999999998</v>
      </c>
      <c r="AT845" t="s">
        <v>157</v>
      </c>
      <c r="AU845">
        <v>3</v>
      </c>
      <c r="AV845" t="s">
        <v>399</v>
      </c>
      <c r="AW845" t="s">
        <v>992</v>
      </c>
      <c r="AX845" t="s">
        <v>1091</v>
      </c>
      <c r="AY845" s="19" t="s">
        <v>394</v>
      </c>
      <c r="AZ845" s="19" t="s">
        <v>394</v>
      </c>
      <c r="BA845" t="s">
        <v>402</v>
      </c>
      <c r="BB845" s="22">
        <v>42132</v>
      </c>
      <c r="BC845" s="15">
        <v>42195</v>
      </c>
      <c r="BD845" t="s">
        <v>161</v>
      </c>
      <c r="BE845">
        <v>38</v>
      </c>
      <c r="BF845">
        <v>38</v>
      </c>
      <c r="BG845">
        <v>8.0399999999999991</v>
      </c>
      <c r="BH845">
        <v>5.62</v>
      </c>
      <c r="BI845">
        <v>0.86</v>
      </c>
      <c r="BJ845">
        <v>0.38900000000000001</v>
      </c>
      <c r="BK845">
        <v>5.8999999999999997E-2</v>
      </c>
      <c r="BL845">
        <v>9.6</v>
      </c>
      <c r="BM845" s="86">
        <f t="shared" si="102"/>
        <v>86.830357142857139</v>
      </c>
      <c r="BN845">
        <v>0.32800000000000001</v>
      </c>
      <c r="BO845">
        <v>28.2</v>
      </c>
      <c r="BP845">
        <f t="shared" si="113"/>
        <v>5766.5345471521941</v>
      </c>
      <c r="BQ845">
        <f t="shared" si="98"/>
        <v>4287.9999999999991</v>
      </c>
      <c r="BR845">
        <f t="shared" si="100"/>
        <v>5.7665345471521938</v>
      </c>
      <c r="BS845">
        <f t="shared" si="100"/>
        <v>4.2879999999999994</v>
      </c>
      <c r="BT845">
        <f t="shared" si="101"/>
        <v>10.054534547152194</v>
      </c>
      <c r="BU845">
        <v>2.6179981634527092</v>
      </c>
      <c r="BV845">
        <v>0.29260407198470545</v>
      </c>
      <c r="BW845">
        <v>2.1570941026802624</v>
      </c>
      <c r="BX845">
        <v>0.80706363951123306</v>
      </c>
      <c r="BY845">
        <v>0.33400891938346033</v>
      </c>
      <c r="BZ845">
        <v>0.16514195002774992</v>
      </c>
      <c r="CA845">
        <v>4.3840835675651828</v>
      </c>
      <c r="CB845">
        <v>129.07562266677206</v>
      </c>
      <c r="CC845">
        <v>57.608827906359444</v>
      </c>
      <c r="CD845">
        <v>15.431976985644823</v>
      </c>
      <c r="CE845">
        <v>4.1169149890561538</v>
      </c>
      <c r="CF845" s="25">
        <v>0.72134935304990766</v>
      </c>
      <c r="CG845" s="25">
        <v>5.0277264325323485E-2</v>
      </c>
      <c r="CH845" s="25">
        <v>3.177412590249431</v>
      </c>
      <c r="CI845" s="25">
        <v>0.35139637203268759</v>
      </c>
      <c r="CJ845" s="25">
        <v>0.10951366122748668</v>
      </c>
      <c r="CK845" s="25">
        <v>25.988203181551487</v>
      </c>
      <c r="CL845" s="25">
        <v>37.433986507614044</v>
      </c>
      <c r="CM845" s="25">
        <v>1.042116198261555</v>
      </c>
      <c r="CN845" s="25">
        <v>186.79784993367986</v>
      </c>
      <c r="CO845" s="25">
        <v>16.976961138266766</v>
      </c>
      <c r="CP845" s="25">
        <v>1.5144092219020175</v>
      </c>
      <c r="CQ845" s="25">
        <v>0.28760806916426518</v>
      </c>
      <c r="CR845" s="25">
        <v>0.31608017893424872</v>
      </c>
      <c r="CS845" s="25">
        <v>7.5315510508530054E-2</v>
      </c>
      <c r="CT845" s="25">
        <v>4.6151334095584716E-2</v>
      </c>
      <c r="CU845" s="25">
        <v>26.558346705847764</v>
      </c>
      <c r="CV845" s="25">
        <v>5.9784048080051875</v>
      </c>
      <c r="CW845" s="25">
        <v>1.7659319241743416</v>
      </c>
      <c r="CX845" s="25">
        <v>47.371582901554369</v>
      </c>
      <c r="CY845" s="25">
        <v>23.271101369846427</v>
      </c>
    </row>
    <row r="846" spans="1:103">
      <c r="A846" t="s">
        <v>177</v>
      </c>
      <c r="B846" t="s">
        <v>1090</v>
      </c>
      <c r="C846" t="s">
        <v>168</v>
      </c>
      <c r="D846" t="s">
        <v>171</v>
      </c>
      <c r="E846" t="s">
        <v>959</v>
      </c>
      <c r="F846" t="s">
        <v>201</v>
      </c>
      <c r="G846" t="s">
        <v>277</v>
      </c>
      <c r="H846">
        <v>11.38209</v>
      </c>
      <c r="I846">
        <v>7.3389499999999996</v>
      </c>
      <c r="J846">
        <v>666</v>
      </c>
      <c r="K846" t="s">
        <v>108</v>
      </c>
      <c r="L846" s="18">
        <v>1.5</v>
      </c>
      <c r="M846" t="s">
        <v>328</v>
      </c>
      <c r="N846" t="s">
        <v>331</v>
      </c>
      <c r="O846">
        <v>2800</v>
      </c>
      <c r="P846" t="s">
        <v>159</v>
      </c>
      <c r="Q846">
        <v>600</v>
      </c>
      <c r="R846">
        <v>5800</v>
      </c>
      <c r="S846" t="s">
        <v>329</v>
      </c>
      <c r="T846">
        <v>6500</v>
      </c>
      <c r="U846" t="s">
        <v>337</v>
      </c>
      <c r="V846">
        <v>5300</v>
      </c>
      <c r="W846">
        <v>2015</v>
      </c>
      <c r="X846">
        <v>1</v>
      </c>
      <c r="Y846" s="19"/>
      <c r="Z846" s="24">
        <v>5.8</v>
      </c>
      <c r="AA846" s="32">
        <v>0.96926537784070343</v>
      </c>
      <c r="AB846" s="26">
        <v>4.0964758483921872E-2</v>
      </c>
      <c r="AC846" s="25">
        <v>2.6724600000000001</v>
      </c>
      <c r="AD846" s="27">
        <v>36</v>
      </c>
      <c r="AE846" s="27">
        <v>39.200000000000003</v>
      </c>
      <c r="AF846" s="27">
        <v>24.8</v>
      </c>
      <c r="AG846" s="25">
        <v>3.187448541447957</v>
      </c>
      <c r="AH846" s="25">
        <v>0.81768451089052641</v>
      </c>
      <c r="AI846" s="25">
        <v>0.2231110431838576</v>
      </c>
      <c r="AJ846" s="28">
        <v>4.8324756449170531E-2</v>
      </c>
      <c r="AK846" s="25">
        <v>0</v>
      </c>
      <c r="AL846" s="25">
        <f t="shared" si="114"/>
        <v>4.2765688519715122</v>
      </c>
      <c r="AM846" s="29">
        <v>5.298333590182418</v>
      </c>
      <c r="AN846" s="29">
        <v>0.75706367446261846</v>
      </c>
      <c r="AO846" s="30">
        <v>15.676048359892693</v>
      </c>
      <c r="AP846" s="30">
        <v>324.48863031139194</v>
      </c>
      <c r="AQ846" s="31">
        <v>1.5693020876002945</v>
      </c>
      <c r="AR846" s="28">
        <v>3.04386E-2</v>
      </c>
      <c r="AS846" s="28">
        <v>7.3416899999999998</v>
      </c>
      <c r="AT846" t="s">
        <v>158</v>
      </c>
      <c r="AU846">
        <v>4</v>
      </c>
      <c r="AV846" t="s">
        <v>399</v>
      </c>
      <c r="AW846" t="s">
        <v>992</v>
      </c>
      <c r="AX846" t="s">
        <v>1091</v>
      </c>
      <c r="AY846" s="19" t="s">
        <v>394</v>
      </c>
      <c r="AZ846" s="19" t="s">
        <v>394</v>
      </c>
      <c r="BA846" t="s">
        <v>402</v>
      </c>
      <c r="BB846" s="22">
        <v>42132</v>
      </c>
      <c r="BC846" s="15">
        <v>42195</v>
      </c>
      <c r="BD846" t="s">
        <v>161</v>
      </c>
      <c r="BE846">
        <v>35</v>
      </c>
      <c r="BF846">
        <v>22</v>
      </c>
      <c r="BG846">
        <v>4.4000000000000004</v>
      </c>
      <c r="BH846">
        <v>2.08</v>
      </c>
      <c r="BI846">
        <v>0.46</v>
      </c>
      <c r="BJ846">
        <v>0.21199999999999999</v>
      </c>
      <c r="BK846">
        <v>0.04</v>
      </c>
      <c r="BL846">
        <v>10</v>
      </c>
      <c r="BM846" s="86">
        <f t="shared" si="102"/>
        <v>84.126984126984127</v>
      </c>
      <c r="BN846">
        <v>0.217</v>
      </c>
      <c r="BO846">
        <v>25.1</v>
      </c>
      <c r="BP846">
        <f t="shared" si="113"/>
        <v>2058.6367880485527</v>
      </c>
      <c r="BQ846">
        <f t="shared" si="98"/>
        <v>2346.6666666666665</v>
      </c>
      <c r="BR846">
        <f t="shared" si="100"/>
        <v>2.0586367880485525</v>
      </c>
      <c r="BS846">
        <f t="shared" si="100"/>
        <v>2.3466666666666667</v>
      </c>
      <c r="BT846">
        <f t="shared" si="101"/>
        <v>4.4053034547152192</v>
      </c>
      <c r="BU846">
        <v>2.7343173431734318</v>
      </c>
      <c r="BV846">
        <v>0.2564333689531979</v>
      </c>
      <c r="BW846">
        <v>2.0851257749415253</v>
      </c>
      <c r="BX846">
        <v>0.68442389959975791</v>
      </c>
      <c r="BY846">
        <v>0.18996329613755203</v>
      </c>
      <c r="BZ846">
        <v>0.16180831430344045</v>
      </c>
      <c r="CA846">
        <v>6.4286960145891117</v>
      </c>
      <c r="CB846">
        <v>192.8529009691328</v>
      </c>
      <c r="CC846">
        <v>57.712156093525714</v>
      </c>
      <c r="CD846">
        <v>16.760035572340133</v>
      </c>
      <c r="CE846">
        <v>4.6271795106700857</v>
      </c>
      <c r="CF846" s="25">
        <v>0.35507042253521132</v>
      </c>
      <c r="CG846" s="25">
        <v>4.3169014084507046E-2</v>
      </c>
      <c r="CH846" s="25">
        <v>2.7492822863912871</v>
      </c>
      <c r="CI846" s="25">
        <v>0.21710914586109864</v>
      </c>
      <c r="CJ846" s="25">
        <v>0.1063581195096749</v>
      </c>
      <c r="CK846" s="25">
        <v>24.008866224680659</v>
      </c>
      <c r="CL846" s="25">
        <v>17.552008971360365</v>
      </c>
      <c r="CM846" s="25">
        <v>1.9250677223637971</v>
      </c>
      <c r="CN846" s="25">
        <v>89.599255558923474</v>
      </c>
      <c r="CO846" s="25">
        <v>26.155984284709326</v>
      </c>
      <c r="CP846" s="25">
        <v>1.2166030534351144</v>
      </c>
      <c r="CQ846" s="25">
        <v>0.26903625954198473</v>
      </c>
      <c r="CR846" s="25">
        <v>0.35427623389648139</v>
      </c>
      <c r="CS846" s="25">
        <v>7.5017820743674204E-2</v>
      </c>
      <c r="CT846" s="25">
        <v>5.9257233826682423E-2</v>
      </c>
      <c r="CU846" s="25">
        <v>12.612513636294846</v>
      </c>
      <c r="CV846" s="25">
        <v>5.954774749475523</v>
      </c>
      <c r="CW846" s="25">
        <v>1.7589519560946012</v>
      </c>
      <c r="CX846" s="25">
        <v>38.969419278236131</v>
      </c>
      <c r="CY846" s="25">
        <v>20.252489200295962</v>
      </c>
    </row>
    <row r="847" spans="1:103">
      <c r="A847" t="s">
        <v>177</v>
      </c>
      <c r="B847" t="s">
        <v>1090</v>
      </c>
      <c r="C847" t="s">
        <v>168</v>
      </c>
      <c r="D847" t="s">
        <v>171</v>
      </c>
      <c r="E847" t="s">
        <v>959</v>
      </c>
      <c r="F847" t="s">
        <v>201</v>
      </c>
      <c r="G847" t="s">
        <v>277</v>
      </c>
      <c r="H847">
        <v>11.38209</v>
      </c>
      <c r="I847">
        <v>7.3389499999999996</v>
      </c>
      <c r="J847">
        <v>666</v>
      </c>
      <c r="K847" t="s">
        <v>108</v>
      </c>
      <c r="L847" s="18">
        <v>1.5</v>
      </c>
      <c r="M847" t="s">
        <v>328</v>
      </c>
      <c r="N847" t="s">
        <v>331</v>
      </c>
      <c r="O847">
        <v>2800</v>
      </c>
      <c r="P847" t="s">
        <v>159</v>
      </c>
      <c r="Q847">
        <v>600</v>
      </c>
      <c r="R847">
        <v>5800</v>
      </c>
      <c r="S847" t="s">
        <v>329</v>
      </c>
      <c r="T847">
        <v>6500</v>
      </c>
      <c r="U847" t="s">
        <v>337</v>
      </c>
      <c r="V847">
        <v>5300</v>
      </c>
      <c r="W847">
        <v>2015</v>
      </c>
      <c r="X847">
        <v>1</v>
      </c>
      <c r="Y847" s="19"/>
      <c r="Z847" s="24">
        <v>5.8</v>
      </c>
      <c r="AA847" s="32">
        <v>0.96926537784070343</v>
      </c>
      <c r="AB847" s="26">
        <v>4.0964758483921872E-2</v>
      </c>
      <c r="AC847" s="25">
        <v>2.6724600000000001</v>
      </c>
      <c r="AD847" s="27">
        <v>36</v>
      </c>
      <c r="AE847" s="27">
        <v>39.200000000000003</v>
      </c>
      <c r="AF847" s="27">
        <v>24.8</v>
      </c>
      <c r="AG847" s="25">
        <v>3.187448541447957</v>
      </c>
      <c r="AH847" s="25">
        <v>0.81768451089052641</v>
      </c>
      <c r="AI847" s="25">
        <v>0.2231110431838576</v>
      </c>
      <c r="AJ847" s="28">
        <v>4.8324756449170531E-2</v>
      </c>
      <c r="AK847" s="25">
        <v>0</v>
      </c>
      <c r="AL847" s="25">
        <f t="shared" si="114"/>
        <v>4.2765688519715122</v>
      </c>
      <c r="AM847" s="29">
        <v>5.298333590182418</v>
      </c>
      <c r="AN847" s="29">
        <v>0.75706367446261846</v>
      </c>
      <c r="AO847" s="30">
        <v>15.676048359892693</v>
      </c>
      <c r="AP847" s="30">
        <v>324.48863031139194</v>
      </c>
      <c r="AQ847" s="31">
        <v>1.5693020876002945</v>
      </c>
      <c r="AR847" s="28">
        <v>3.04386E-2</v>
      </c>
      <c r="AS847" s="28">
        <v>7.3416899999999998</v>
      </c>
      <c r="AT847" t="s">
        <v>159</v>
      </c>
      <c r="AU847">
        <v>5</v>
      </c>
      <c r="AV847" t="s">
        <v>399</v>
      </c>
      <c r="AW847" t="s">
        <v>992</v>
      </c>
      <c r="AX847" t="s">
        <v>1091</v>
      </c>
      <c r="AY847" s="19" t="s">
        <v>394</v>
      </c>
      <c r="AZ847" s="19" t="s">
        <v>394</v>
      </c>
      <c r="BA847" t="s">
        <v>402</v>
      </c>
      <c r="BB847" s="22">
        <v>42132</v>
      </c>
      <c r="BC847" s="15">
        <v>42195</v>
      </c>
      <c r="BD847" t="s">
        <v>161</v>
      </c>
      <c r="BE847">
        <v>34</v>
      </c>
      <c r="BF847">
        <v>24</v>
      </c>
      <c r="BG847">
        <v>3.6</v>
      </c>
      <c r="BH847">
        <v>2.08</v>
      </c>
      <c r="BI847">
        <v>0.36</v>
      </c>
      <c r="BJ847">
        <v>0.22600000000000001</v>
      </c>
      <c r="BK847">
        <v>3.5000000000000003E-2</v>
      </c>
      <c r="BL847">
        <v>0</v>
      </c>
      <c r="BM847" s="86">
        <f t="shared" si="102"/>
        <v>86.59003831417624</v>
      </c>
      <c r="BN847">
        <v>0.245</v>
      </c>
      <c r="BO847">
        <v>22</v>
      </c>
      <c r="BP847">
        <f t="shared" si="113"/>
        <v>2354.3435254050537</v>
      </c>
      <c r="BQ847">
        <f t="shared" ref="BQ847:BQ916" si="115">(BG847*0.48)*(10000/9)</f>
        <v>1920</v>
      </c>
      <c r="BR847">
        <f t="shared" si="100"/>
        <v>2.3543435254050538</v>
      </c>
      <c r="BS847">
        <f t="shared" si="100"/>
        <v>1.92</v>
      </c>
      <c r="BT847">
        <f t="shared" si="101"/>
        <v>4.2743435254050537</v>
      </c>
      <c r="BU847">
        <v>3.6560039370078745</v>
      </c>
      <c r="BV847">
        <v>0.29083630497709662</v>
      </c>
      <c r="BW847">
        <v>2.2258507462743768</v>
      </c>
      <c r="BX847">
        <v>0.68701434191332678</v>
      </c>
      <c r="BY847">
        <v>0.18154092846623099</v>
      </c>
      <c r="BZ847">
        <v>0.17651368706184417</v>
      </c>
      <c r="CA847">
        <v>6.4875488826414855</v>
      </c>
      <c r="CB847">
        <v>180.49130678184574</v>
      </c>
      <c r="CC847">
        <v>48.280204407211336</v>
      </c>
      <c r="CD847">
        <v>15.277626509636443</v>
      </c>
      <c r="CE847">
        <v>3.9355955418525532</v>
      </c>
      <c r="CF847" s="25">
        <v>0.51369863013698636</v>
      </c>
      <c r="CG847" s="25">
        <v>6.0812133072407057E-2</v>
      </c>
      <c r="CH847" s="25">
        <v>2.7302958066371557</v>
      </c>
      <c r="CI847" s="25">
        <v>0.34775406018042376</v>
      </c>
      <c r="CJ847" s="25">
        <v>7.3125304093203516E-2</v>
      </c>
      <c r="CK847" s="25">
        <v>24.826542320190512</v>
      </c>
      <c r="CL847" s="25">
        <v>37.04597381429722</v>
      </c>
      <c r="CM847" s="25">
        <v>1.0313144015372249</v>
      </c>
      <c r="CN847" s="25">
        <v>138.66827106973574</v>
      </c>
      <c r="CO847" s="25">
        <v>14.203224637505043</v>
      </c>
      <c r="CP847" s="25"/>
      <c r="CQ847" s="25"/>
      <c r="CR847" s="25"/>
      <c r="CS847" s="25"/>
      <c r="CT847" s="25"/>
      <c r="CU847" s="25"/>
      <c r="CV847" s="25"/>
      <c r="CW847" s="25"/>
      <c r="CX847" s="25"/>
      <c r="CY847" s="25"/>
    </row>
    <row r="848" spans="1:103">
      <c r="A848" t="s">
        <v>177</v>
      </c>
      <c r="B848" t="s">
        <v>1090</v>
      </c>
      <c r="C848" t="s">
        <v>168</v>
      </c>
      <c r="D848" t="s">
        <v>171</v>
      </c>
      <c r="E848" t="s">
        <v>959</v>
      </c>
      <c r="F848" t="s">
        <v>201</v>
      </c>
      <c r="G848" t="s">
        <v>277</v>
      </c>
      <c r="H848">
        <v>11.38209</v>
      </c>
      <c r="I848">
        <v>7.3389499999999996</v>
      </c>
      <c r="J848">
        <v>666</v>
      </c>
      <c r="K848" t="s">
        <v>108</v>
      </c>
      <c r="L848" s="18">
        <v>1.5</v>
      </c>
      <c r="M848" t="s">
        <v>328</v>
      </c>
      <c r="N848" t="s">
        <v>331</v>
      </c>
      <c r="O848">
        <v>2800</v>
      </c>
      <c r="P848" t="s">
        <v>159</v>
      </c>
      <c r="Q848">
        <v>600</v>
      </c>
      <c r="R848">
        <v>5800</v>
      </c>
      <c r="S848" t="s">
        <v>329</v>
      </c>
      <c r="T848">
        <v>6500</v>
      </c>
      <c r="U848" t="s">
        <v>337</v>
      </c>
      <c r="V848">
        <v>5300</v>
      </c>
      <c r="W848">
        <v>2015</v>
      </c>
      <c r="X848">
        <v>1</v>
      </c>
      <c r="Y848" s="19"/>
      <c r="Z848" s="24">
        <v>5.8</v>
      </c>
      <c r="AA848" s="32">
        <v>0.96926537784070343</v>
      </c>
      <c r="AB848" s="26">
        <v>4.0964758483921872E-2</v>
      </c>
      <c r="AC848" s="25">
        <v>2.6724600000000001</v>
      </c>
      <c r="AD848" s="27">
        <v>36</v>
      </c>
      <c r="AE848" s="27">
        <v>39.200000000000003</v>
      </c>
      <c r="AF848" s="27">
        <v>24.8</v>
      </c>
      <c r="AG848" s="25">
        <v>3.187448541447957</v>
      </c>
      <c r="AH848" s="25">
        <v>0.81768451089052641</v>
      </c>
      <c r="AI848" s="25">
        <v>0.2231110431838576</v>
      </c>
      <c r="AJ848" s="28">
        <v>4.8324756449170531E-2</v>
      </c>
      <c r="AK848" s="25">
        <v>0</v>
      </c>
      <c r="AL848" s="25">
        <f t="shared" si="114"/>
        <v>4.2765688519715122</v>
      </c>
      <c r="AM848" s="29">
        <v>5.298333590182418</v>
      </c>
      <c r="AN848" s="29">
        <v>0.75706367446261846</v>
      </c>
      <c r="AO848" s="30">
        <v>15.676048359892693</v>
      </c>
      <c r="AP848" s="30">
        <v>324.48863031139194</v>
      </c>
      <c r="AQ848" s="31">
        <v>1.5693020876002945</v>
      </c>
      <c r="AR848" s="28">
        <v>3.04386E-2</v>
      </c>
      <c r="AS848" s="28">
        <v>7.3416899999999998</v>
      </c>
      <c r="AT848" t="s">
        <v>160</v>
      </c>
      <c r="AU848">
        <v>6</v>
      </c>
      <c r="AV848" t="s">
        <v>399</v>
      </c>
      <c r="AW848" t="s">
        <v>992</v>
      </c>
      <c r="AX848" t="s">
        <v>1091</v>
      </c>
      <c r="AY848" s="19" t="s">
        <v>394</v>
      </c>
      <c r="AZ848" s="19" t="s">
        <v>394</v>
      </c>
      <c r="BA848" t="s">
        <v>402</v>
      </c>
      <c r="BB848" s="22">
        <v>42132</v>
      </c>
      <c r="BC848" s="15">
        <v>42195</v>
      </c>
      <c r="BD848" t="s">
        <v>161</v>
      </c>
      <c r="BE848">
        <v>40</v>
      </c>
      <c r="BF848">
        <v>38</v>
      </c>
      <c r="BG848">
        <v>6.72</v>
      </c>
      <c r="BH848">
        <v>5.04</v>
      </c>
      <c r="BI848">
        <v>0.92</v>
      </c>
      <c r="BJ848">
        <v>0.33200000000000002</v>
      </c>
      <c r="BK848">
        <v>60.3</v>
      </c>
      <c r="BL848">
        <v>9.8000000000000007</v>
      </c>
      <c r="BM848" s="86">
        <f t="shared" si="102"/>
        <v>0.54756564190526458</v>
      </c>
      <c r="BN848">
        <v>0.26800000000000002</v>
      </c>
      <c r="BO848">
        <v>25.4</v>
      </c>
      <c r="BP848">
        <f t="shared" si="113"/>
        <v>32.539571416374969</v>
      </c>
      <c r="BQ848">
        <f t="shared" si="115"/>
        <v>3583.9999999999995</v>
      </c>
      <c r="BR848">
        <f t="shared" ref="BR848:BS917" si="116">BP848/1000</f>
        <v>3.2539571416374966E-2</v>
      </c>
      <c r="BS848">
        <f t="shared" si="116"/>
        <v>3.5839999999999996</v>
      </c>
      <c r="BT848">
        <f t="shared" ref="BT848:BT917" si="117">BR848+BS848</f>
        <v>3.6165395714163746</v>
      </c>
      <c r="BU848">
        <v>2</v>
      </c>
      <c r="BV848">
        <v>0.30582947551777323</v>
      </c>
      <c r="BW848">
        <v>2.8008625205646149</v>
      </c>
      <c r="BX848">
        <v>0.47955022368555306</v>
      </c>
      <c r="BY848">
        <v>0.25021660342411611</v>
      </c>
      <c r="BZ848">
        <v>0.20002727202057424</v>
      </c>
      <c r="CA848">
        <v>7.7656912693103699</v>
      </c>
      <c r="CB848">
        <v>154.47324449943505</v>
      </c>
      <c r="CC848">
        <v>82.801731515311715</v>
      </c>
      <c r="CD848">
        <v>15.368959544396986</v>
      </c>
      <c r="CE848">
        <v>33.410539625442389</v>
      </c>
      <c r="CF848" s="25"/>
      <c r="CG848" s="25"/>
      <c r="CH848" s="25"/>
      <c r="CI848" s="25"/>
      <c r="CJ848" s="25"/>
      <c r="CK848" s="25"/>
      <c r="CL848" s="25"/>
      <c r="CM848" s="25"/>
      <c r="CN848" s="25"/>
      <c r="CO848" s="25"/>
      <c r="CP848" s="25">
        <v>1.4158512720156555</v>
      </c>
      <c r="CQ848" s="25">
        <v>0.27201565557729945</v>
      </c>
      <c r="CR848" s="25">
        <v>0.34672977550517886</v>
      </c>
      <c r="CS848" s="25">
        <v>7.5092022346783679E-2</v>
      </c>
      <c r="CT848" s="25">
        <v>6.0678799245221696E-2</v>
      </c>
      <c r="CU848" s="25">
        <v>8.3777496404998431</v>
      </c>
      <c r="CV848" s="25">
        <v>1.812303361837734</v>
      </c>
      <c r="CW848" s="25">
        <v>1.7606917700966731</v>
      </c>
      <c r="CX848" s="25">
        <v>224.21404940437932</v>
      </c>
      <c r="CY848" s="25">
        <v>13.44396613944445</v>
      </c>
    </row>
    <row r="849" spans="1:103">
      <c r="A849" t="s">
        <v>177</v>
      </c>
      <c r="B849" t="s">
        <v>1090</v>
      </c>
      <c r="C849" t="s">
        <v>168</v>
      </c>
      <c r="D849" t="s">
        <v>171</v>
      </c>
      <c r="E849" t="s">
        <v>959</v>
      </c>
      <c r="F849" t="s">
        <v>201</v>
      </c>
      <c r="G849" t="s">
        <v>278</v>
      </c>
      <c r="H849">
        <v>11.382289999999999</v>
      </c>
      <c r="I849">
        <v>7.34009</v>
      </c>
      <c r="J849">
        <v>665</v>
      </c>
      <c r="K849" t="s">
        <v>109</v>
      </c>
      <c r="L849" s="18">
        <v>2</v>
      </c>
      <c r="M849" t="s">
        <v>328</v>
      </c>
      <c r="N849" t="s">
        <v>331</v>
      </c>
      <c r="O849">
        <v>2500</v>
      </c>
      <c r="P849" t="s">
        <v>159</v>
      </c>
      <c r="Q849">
        <v>700</v>
      </c>
      <c r="R849">
        <v>7000</v>
      </c>
      <c r="S849" t="s">
        <v>329</v>
      </c>
      <c r="T849">
        <v>5500</v>
      </c>
      <c r="U849" t="s">
        <v>337</v>
      </c>
      <c r="V849">
        <v>3800</v>
      </c>
      <c r="W849">
        <v>2015</v>
      </c>
      <c r="X849">
        <v>1</v>
      </c>
      <c r="Y849" s="19" t="s">
        <v>394</v>
      </c>
      <c r="Z849" s="24">
        <v>5.9</v>
      </c>
      <c r="AA849" s="25">
        <v>0.58309024986058633</v>
      </c>
      <c r="AB849" s="26">
        <v>4.5888191164642655E-2</v>
      </c>
      <c r="AC849" s="25">
        <v>2.0581199999999997</v>
      </c>
      <c r="AD849" s="27">
        <v>44.8</v>
      </c>
      <c r="AE849" s="27">
        <v>35.200000000000003</v>
      </c>
      <c r="AF849" s="27">
        <v>20</v>
      </c>
      <c r="AG849" s="25">
        <v>2.4376724449600076</v>
      </c>
      <c r="AH849" s="25">
        <v>0.59154379629327714</v>
      </c>
      <c r="AI849" s="25">
        <v>0.11173071146637854</v>
      </c>
      <c r="AJ849" s="28">
        <v>4.8324756449170531E-2</v>
      </c>
      <c r="AK849" s="25">
        <v>0</v>
      </c>
      <c r="AL849" s="25">
        <f t="shared" si="52"/>
        <v>3.1892717091688336</v>
      </c>
      <c r="AM849" s="29">
        <v>3.2847719585688924</v>
      </c>
      <c r="AN849" s="29">
        <v>1.6290387995133151</v>
      </c>
      <c r="AO849" s="30">
        <v>24.702022820754046</v>
      </c>
      <c r="AP849" s="30">
        <v>202.87379468112627</v>
      </c>
      <c r="AQ849" s="31">
        <v>1.5808443760649609</v>
      </c>
      <c r="AR849" s="28">
        <v>2.0965999999999999E-2</v>
      </c>
      <c r="AS849" s="28">
        <v>7.0782800000000003</v>
      </c>
      <c r="AT849" t="s">
        <v>155</v>
      </c>
      <c r="AU849">
        <v>1</v>
      </c>
      <c r="AV849" t="s">
        <v>399</v>
      </c>
      <c r="AW849" t="s">
        <v>992</v>
      </c>
      <c r="AX849" t="s">
        <v>1091</v>
      </c>
      <c r="AY849" s="19" t="s">
        <v>394</v>
      </c>
      <c r="AZ849" s="19" t="s">
        <v>394</v>
      </c>
      <c r="BA849" t="s">
        <v>402</v>
      </c>
      <c r="BB849" s="22">
        <v>42132</v>
      </c>
      <c r="BC849" s="15">
        <v>42195</v>
      </c>
      <c r="BD849" t="s">
        <v>161</v>
      </c>
      <c r="BE849">
        <v>45</v>
      </c>
      <c r="BF849">
        <v>33</v>
      </c>
      <c r="BG849">
        <v>3.8</v>
      </c>
      <c r="BH849">
        <v>2.4</v>
      </c>
      <c r="BI849">
        <v>0.52</v>
      </c>
      <c r="BJ849">
        <v>0.21199999999999999</v>
      </c>
      <c r="BK849">
        <v>3.5999999999999997E-2</v>
      </c>
      <c r="BL849">
        <v>9.4</v>
      </c>
      <c r="BM849" s="86">
        <f t="shared" si="102"/>
        <v>85.483870967741936</v>
      </c>
      <c r="BN849">
        <v>0.14399999999999999</v>
      </c>
      <c r="BO849">
        <v>18</v>
      </c>
      <c r="BP849">
        <f t="shared" si="113"/>
        <v>2429.7533206831122</v>
      </c>
      <c r="BQ849">
        <f t="shared" si="115"/>
        <v>2026.6666666666665</v>
      </c>
      <c r="BR849">
        <f t="shared" si="116"/>
        <v>2.4297533206831123</v>
      </c>
      <c r="BS849">
        <f t="shared" si="116"/>
        <v>2.0266666666666664</v>
      </c>
      <c r="BT849">
        <f t="shared" si="117"/>
        <v>4.4564199873497792</v>
      </c>
      <c r="BU849">
        <v>2.9059454191033143</v>
      </c>
      <c r="BV849">
        <v>0.17860269545151819</v>
      </c>
      <c r="BW849">
        <v>2.2817652364153593</v>
      </c>
      <c r="BX849">
        <v>0.40690332024636044</v>
      </c>
      <c r="BY849">
        <v>0.16078849594967809</v>
      </c>
      <c r="BZ849">
        <v>0.16222391129156077</v>
      </c>
      <c r="CA849">
        <v>7.2963420603295637</v>
      </c>
      <c r="CB849">
        <v>160.73819961112682</v>
      </c>
      <c r="CC849">
        <v>44.707840155169954</v>
      </c>
      <c r="CD849">
        <v>14.328420943595045</v>
      </c>
      <c r="CE849">
        <v>3.5174611895789392</v>
      </c>
      <c r="CF849" s="25">
        <v>0.51227897838899805</v>
      </c>
      <c r="CG849" s="25">
        <v>5.5255402750491164E-2</v>
      </c>
      <c r="CH849" s="25">
        <v>2.7195571800623783</v>
      </c>
      <c r="CI849" s="25">
        <v>0.48757350774353825</v>
      </c>
      <c r="CJ849" s="25">
        <v>0.13188058198678598</v>
      </c>
      <c r="CK849" s="25">
        <v>36.964701094939421</v>
      </c>
      <c r="CL849" s="25">
        <v>63.464230329336701</v>
      </c>
      <c r="CM849" s="25">
        <v>1.0272581010395367</v>
      </c>
      <c r="CN849" s="25">
        <v>92.28635221039562</v>
      </c>
      <c r="CO849" s="25">
        <v>14.147361413758709</v>
      </c>
      <c r="CP849" s="25"/>
      <c r="CQ849" s="25"/>
      <c r="CR849" s="25"/>
      <c r="CS849" s="25"/>
      <c r="CT849" s="25"/>
      <c r="CU849" s="25"/>
      <c r="CV849" s="25"/>
      <c r="CW849" s="25"/>
      <c r="CX849" s="25"/>
      <c r="CY849" s="25"/>
    </row>
    <row r="850" spans="1:103">
      <c r="A850" t="s">
        <v>177</v>
      </c>
      <c r="B850" t="s">
        <v>1090</v>
      </c>
      <c r="C850" t="s">
        <v>168</v>
      </c>
      <c r="D850" t="s">
        <v>171</v>
      </c>
      <c r="E850" t="s">
        <v>959</v>
      </c>
      <c r="F850" t="s">
        <v>201</v>
      </c>
      <c r="G850" t="s">
        <v>278</v>
      </c>
      <c r="H850">
        <v>11.382289999999999</v>
      </c>
      <c r="I850">
        <v>7.34009</v>
      </c>
      <c r="J850">
        <v>665</v>
      </c>
      <c r="K850" t="s">
        <v>109</v>
      </c>
      <c r="L850" s="18">
        <v>2</v>
      </c>
      <c r="M850" t="s">
        <v>328</v>
      </c>
      <c r="N850" t="s">
        <v>331</v>
      </c>
      <c r="O850">
        <v>2500</v>
      </c>
      <c r="P850" t="s">
        <v>159</v>
      </c>
      <c r="Q850">
        <v>700</v>
      </c>
      <c r="R850">
        <v>7000</v>
      </c>
      <c r="S850" t="s">
        <v>329</v>
      </c>
      <c r="T850">
        <v>5500</v>
      </c>
      <c r="U850" t="s">
        <v>337</v>
      </c>
      <c r="V850">
        <v>3800</v>
      </c>
      <c r="W850">
        <v>2015</v>
      </c>
      <c r="X850">
        <v>1</v>
      </c>
      <c r="Y850" s="19"/>
      <c r="Z850" s="24">
        <v>5.9</v>
      </c>
      <c r="AA850" s="25">
        <v>0.58309024986058633</v>
      </c>
      <c r="AB850" s="26">
        <v>4.5888191164642655E-2</v>
      </c>
      <c r="AC850" s="25">
        <v>2.0581199999999997</v>
      </c>
      <c r="AD850" s="27">
        <v>44.8</v>
      </c>
      <c r="AE850" s="27">
        <v>35.200000000000003</v>
      </c>
      <c r="AF850" s="27">
        <v>20</v>
      </c>
      <c r="AG850" s="25">
        <v>2.4376724449600076</v>
      </c>
      <c r="AH850" s="25">
        <v>0.59154379629327714</v>
      </c>
      <c r="AI850" s="25">
        <v>0.11173071146637854</v>
      </c>
      <c r="AJ850" s="28">
        <v>4.8324756449170531E-2</v>
      </c>
      <c r="AK850" s="25">
        <v>0</v>
      </c>
      <c r="AL850" s="25">
        <f t="shared" ref="AL850:AL854" si="118">SUM(AG850:AK850)</f>
        <v>3.1892717091688336</v>
      </c>
      <c r="AM850" s="29">
        <v>3.2847719585688924</v>
      </c>
      <c r="AN850" s="29">
        <v>1.6290387995133151</v>
      </c>
      <c r="AO850" s="30">
        <v>24.702022820754046</v>
      </c>
      <c r="AP850" s="30">
        <v>202.87379468112627</v>
      </c>
      <c r="AQ850" s="31">
        <v>1.5808443760649609</v>
      </c>
      <c r="AR850" s="28">
        <v>2.0965999999999999E-2</v>
      </c>
      <c r="AS850" s="28">
        <v>7.0782800000000003</v>
      </c>
      <c r="AT850" t="s">
        <v>156</v>
      </c>
      <c r="AU850">
        <v>2</v>
      </c>
      <c r="AV850" t="s">
        <v>399</v>
      </c>
      <c r="AW850" t="s">
        <v>992</v>
      </c>
      <c r="AX850" t="s">
        <v>1091</v>
      </c>
      <c r="AY850" s="19" t="s">
        <v>394</v>
      </c>
      <c r="AZ850" s="19" t="s">
        <v>394</v>
      </c>
      <c r="BA850" t="s">
        <v>402</v>
      </c>
      <c r="BB850" s="22">
        <v>42132</v>
      </c>
      <c r="BC850" s="15">
        <v>42195</v>
      </c>
      <c r="BD850" t="s">
        <v>161</v>
      </c>
      <c r="BE850">
        <v>40</v>
      </c>
      <c r="BF850">
        <v>33</v>
      </c>
      <c r="BG850">
        <v>5.2</v>
      </c>
      <c r="BH850">
        <v>2.2999999999999998</v>
      </c>
      <c r="BI850">
        <v>0.46</v>
      </c>
      <c r="BJ850">
        <v>0.23100000000000001</v>
      </c>
      <c r="BK850">
        <v>3.5999999999999997E-2</v>
      </c>
      <c r="BL850">
        <v>9.3000000000000007</v>
      </c>
      <c r="BM850" s="86">
        <f t="shared" si="102"/>
        <v>86.516853932584269</v>
      </c>
      <c r="BN850">
        <v>0.17100000000000001</v>
      </c>
      <c r="BO850">
        <v>23.3</v>
      </c>
      <c r="BP850">
        <f t="shared" si="113"/>
        <v>2359.2524050818829</v>
      </c>
      <c r="BQ850">
        <f t="shared" si="115"/>
        <v>2773.3333333333335</v>
      </c>
      <c r="BR850">
        <f t="shared" si="116"/>
        <v>2.3592524050818828</v>
      </c>
      <c r="BS850">
        <f t="shared" si="116"/>
        <v>2.7733333333333334</v>
      </c>
      <c r="BT850">
        <f t="shared" si="117"/>
        <v>5.1325857384152158</v>
      </c>
      <c r="BU850">
        <v>0.76072449952335575</v>
      </c>
      <c r="BV850">
        <v>0.26599285913998283</v>
      </c>
      <c r="BW850">
        <v>2.6071196568338193</v>
      </c>
      <c r="BX850">
        <v>0.39782413117337168</v>
      </c>
      <c r="BY850">
        <v>0.14369314402823186</v>
      </c>
      <c r="BZ850">
        <v>0.13953799909386544</v>
      </c>
      <c r="CA850">
        <v>4.6388560111610992</v>
      </c>
      <c r="CB850">
        <v>153.43258183840345</v>
      </c>
      <c r="CC850">
        <v>31.951640172711546</v>
      </c>
      <c r="CD850">
        <v>11.579089497279833</v>
      </c>
      <c r="CE850">
        <v>3.2775854009364163</v>
      </c>
      <c r="CF850" s="25">
        <v>0.71808999081726366</v>
      </c>
      <c r="CG850" s="25">
        <v>0.2450872359963269</v>
      </c>
      <c r="CH850" s="25">
        <v>2.3702651921763209</v>
      </c>
      <c r="CI850" s="25">
        <v>0.35542092312544193</v>
      </c>
      <c r="CJ850" s="25">
        <v>9.9180234466185041E-2</v>
      </c>
      <c r="CK850" s="25">
        <v>25.015049149789117</v>
      </c>
      <c r="CL850" s="25">
        <v>47.119221009014815</v>
      </c>
      <c r="CM850" s="25">
        <v>1.9361578868709335</v>
      </c>
      <c r="CN850" s="25">
        <v>45.528208710037774</v>
      </c>
      <c r="CO850" s="25">
        <v>11.273753030107448</v>
      </c>
      <c r="CP850" s="25">
        <v>1.1183844011142061</v>
      </c>
      <c r="CQ850" s="25">
        <v>0.33709377901578463</v>
      </c>
      <c r="CR850" s="25">
        <v>0.37764902269698797</v>
      </c>
      <c r="CS850" s="25">
        <v>0.14981549706060343</v>
      </c>
      <c r="CT850" s="25">
        <v>5.7413423295933567E-2</v>
      </c>
      <c r="CU850" s="25">
        <v>8.1090520694546111</v>
      </c>
      <c r="CV850" s="25">
        <v>9.7810485524768271</v>
      </c>
      <c r="CW850" s="25">
        <v>0.76310098750384492</v>
      </c>
      <c r="CX850" s="25">
        <v>186.41666856317326</v>
      </c>
      <c r="CY850" s="25">
        <v>14.900253530707143</v>
      </c>
    </row>
    <row r="851" spans="1:103">
      <c r="A851" t="s">
        <v>177</v>
      </c>
      <c r="B851" t="s">
        <v>1090</v>
      </c>
      <c r="C851" t="s">
        <v>168</v>
      </c>
      <c r="D851" t="s">
        <v>171</v>
      </c>
      <c r="E851" t="s">
        <v>959</v>
      </c>
      <c r="F851" t="s">
        <v>201</v>
      </c>
      <c r="G851" t="s">
        <v>278</v>
      </c>
      <c r="H851">
        <v>11.382289999999999</v>
      </c>
      <c r="I851">
        <v>7.34009</v>
      </c>
      <c r="J851">
        <v>665</v>
      </c>
      <c r="K851" t="s">
        <v>109</v>
      </c>
      <c r="L851" s="18">
        <v>2</v>
      </c>
      <c r="M851" t="s">
        <v>328</v>
      </c>
      <c r="N851" t="s">
        <v>331</v>
      </c>
      <c r="O851">
        <v>2500</v>
      </c>
      <c r="P851" t="s">
        <v>159</v>
      </c>
      <c r="Q851">
        <v>700</v>
      </c>
      <c r="R851">
        <v>7000</v>
      </c>
      <c r="S851" t="s">
        <v>329</v>
      </c>
      <c r="T851">
        <v>5500</v>
      </c>
      <c r="U851" t="s">
        <v>337</v>
      </c>
      <c r="V851">
        <v>3800</v>
      </c>
      <c r="W851">
        <v>2015</v>
      </c>
      <c r="X851">
        <v>1</v>
      </c>
      <c r="Y851" s="19"/>
      <c r="Z851" s="24">
        <v>5.9</v>
      </c>
      <c r="AA851" s="25">
        <v>0.58309024986058633</v>
      </c>
      <c r="AB851" s="26">
        <v>4.5888191164642655E-2</v>
      </c>
      <c r="AC851" s="25">
        <v>2.0581199999999997</v>
      </c>
      <c r="AD851" s="27">
        <v>44.8</v>
      </c>
      <c r="AE851" s="27">
        <v>35.200000000000003</v>
      </c>
      <c r="AF851" s="27">
        <v>20</v>
      </c>
      <c r="AG851" s="25">
        <v>2.4376724449600076</v>
      </c>
      <c r="AH851" s="25">
        <v>0.59154379629327714</v>
      </c>
      <c r="AI851" s="25">
        <v>0.11173071146637854</v>
      </c>
      <c r="AJ851" s="28">
        <v>4.8324756449170531E-2</v>
      </c>
      <c r="AK851" s="25">
        <v>0</v>
      </c>
      <c r="AL851" s="25">
        <f t="shared" si="118"/>
        <v>3.1892717091688336</v>
      </c>
      <c r="AM851" s="29">
        <v>3.2847719585688924</v>
      </c>
      <c r="AN851" s="29">
        <v>1.6290387995133151</v>
      </c>
      <c r="AO851" s="30">
        <v>24.702022820754046</v>
      </c>
      <c r="AP851" s="30">
        <v>202.87379468112627</v>
      </c>
      <c r="AQ851" s="31">
        <v>1.5808443760649609</v>
      </c>
      <c r="AR851" s="28">
        <v>2.0965999999999999E-2</v>
      </c>
      <c r="AS851" s="28">
        <v>7.0782800000000003</v>
      </c>
      <c r="AT851" t="s">
        <v>157</v>
      </c>
      <c r="AU851">
        <v>3</v>
      </c>
      <c r="AV851" t="s">
        <v>399</v>
      </c>
      <c r="AW851" t="s">
        <v>992</v>
      </c>
      <c r="AX851" t="s">
        <v>1091</v>
      </c>
      <c r="AY851" s="19" t="s">
        <v>394</v>
      </c>
      <c r="AZ851" s="19" t="s">
        <v>394</v>
      </c>
      <c r="BA851" t="s">
        <v>402</v>
      </c>
      <c r="BB851" s="22">
        <v>42132</v>
      </c>
      <c r="BC851" s="15">
        <v>42195</v>
      </c>
      <c r="BD851" t="s">
        <v>161</v>
      </c>
      <c r="BE851">
        <v>31</v>
      </c>
      <c r="BF851">
        <v>30</v>
      </c>
      <c r="BG851">
        <v>5.2</v>
      </c>
      <c r="BH851">
        <v>2.4</v>
      </c>
      <c r="BI851">
        <v>0.7</v>
      </c>
      <c r="BJ851">
        <v>0.26700000000000002</v>
      </c>
      <c r="BK851">
        <v>5.0999999999999997E-2</v>
      </c>
      <c r="BL851">
        <v>9.8000000000000007</v>
      </c>
      <c r="BM851" s="86">
        <f t="shared" ref="BM851:BM920" si="119">((BJ851)/(BJ851+BK851))*100</f>
        <v>83.962264150943398</v>
      </c>
      <c r="BN851">
        <v>0.125</v>
      </c>
      <c r="BO851">
        <v>20.2</v>
      </c>
      <c r="BP851">
        <f t="shared" si="113"/>
        <v>2375.9674435812062</v>
      </c>
      <c r="BQ851">
        <f t="shared" si="115"/>
        <v>2773.3333333333335</v>
      </c>
      <c r="BR851">
        <f t="shared" si="116"/>
        <v>2.3759674435812062</v>
      </c>
      <c r="BS851">
        <f t="shared" si="116"/>
        <v>2.7733333333333334</v>
      </c>
      <c r="BT851">
        <f t="shared" si="117"/>
        <v>5.14930077691454</v>
      </c>
      <c r="BU851">
        <v>2.8479923518164436</v>
      </c>
      <c r="BV851">
        <v>0.16859951212954621</v>
      </c>
      <c r="BW851">
        <v>2.5125133506809614</v>
      </c>
      <c r="BX851">
        <v>0.34215536044343353</v>
      </c>
      <c r="BY851">
        <v>0.13599321028224257</v>
      </c>
      <c r="BZ851">
        <v>0.16990135567277867</v>
      </c>
      <c r="CA851">
        <v>5.7997689224024311</v>
      </c>
      <c r="CB851">
        <v>141.83708109938181</v>
      </c>
      <c r="CC851">
        <v>53.80594915084766</v>
      </c>
      <c r="CD851">
        <v>13.562700542632305</v>
      </c>
      <c r="CE851">
        <v>3.9027039913723223</v>
      </c>
      <c r="CF851" s="25">
        <v>0.60557586837294342</v>
      </c>
      <c r="CG851" s="25">
        <v>2.7244058500914079E-2</v>
      </c>
      <c r="CH851" s="25">
        <v>1.8907186212927787</v>
      </c>
      <c r="CI851" s="25">
        <v>0.29571940491789367</v>
      </c>
      <c r="CJ851" s="25">
        <v>6.5303326245965687E-2</v>
      </c>
      <c r="CK851" s="25">
        <v>22.201725782003336</v>
      </c>
      <c r="CL851" s="25">
        <v>33.355317886214969</v>
      </c>
      <c r="CM851" s="25">
        <v>1.0343777116408008</v>
      </c>
      <c r="CN851" s="25">
        <v>46.948147892578554</v>
      </c>
      <c r="CO851" s="25">
        <v>7.6679628736867302</v>
      </c>
      <c r="CP851" s="25">
        <v>1.4100478468899522</v>
      </c>
      <c r="CQ851" s="25">
        <v>0.25081339712918665</v>
      </c>
      <c r="CR851" s="25">
        <v>0.35102542165295791</v>
      </c>
      <c r="CS851" s="25">
        <v>7.5166370883760672E-2</v>
      </c>
      <c r="CT851" s="25">
        <v>6.3485394438201684E-2</v>
      </c>
      <c r="CU851" s="25">
        <v>5.0131365146266127</v>
      </c>
      <c r="CV851" s="25">
        <v>5.9665663826428004</v>
      </c>
      <c r="CW851" s="25">
        <v>1.7624350292749864</v>
      </c>
      <c r="CX851" s="25">
        <v>128.73579038002418</v>
      </c>
      <c r="CY851" s="25">
        <v>16.38549594571165</v>
      </c>
    </row>
    <row r="852" spans="1:103">
      <c r="A852" t="s">
        <v>177</v>
      </c>
      <c r="B852" t="s">
        <v>1090</v>
      </c>
      <c r="C852" t="s">
        <v>168</v>
      </c>
      <c r="D852" t="s">
        <v>171</v>
      </c>
      <c r="E852" t="s">
        <v>959</v>
      </c>
      <c r="F852" t="s">
        <v>201</v>
      </c>
      <c r="G852" t="s">
        <v>278</v>
      </c>
      <c r="H852">
        <v>11.382289999999999</v>
      </c>
      <c r="I852">
        <v>7.34009</v>
      </c>
      <c r="J852">
        <v>665</v>
      </c>
      <c r="K852" t="s">
        <v>109</v>
      </c>
      <c r="L852" s="18">
        <v>2</v>
      </c>
      <c r="M852" t="s">
        <v>328</v>
      </c>
      <c r="N852" t="s">
        <v>331</v>
      </c>
      <c r="O852">
        <v>2500</v>
      </c>
      <c r="P852" t="s">
        <v>159</v>
      </c>
      <c r="Q852">
        <v>700</v>
      </c>
      <c r="R852">
        <v>7000</v>
      </c>
      <c r="S852" t="s">
        <v>329</v>
      </c>
      <c r="T852">
        <v>5500</v>
      </c>
      <c r="U852" t="s">
        <v>337</v>
      </c>
      <c r="V852">
        <v>3800</v>
      </c>
      <c r="W852">
        <v>2015</v>
      </c>
      <c r="X852">
        <v>1</v>
      </c>
      <c r="Y852" s="19"/>
      <c r="Z852" s="24">
        <v>5.9</v>
      </c>
      <c r="AA852" s="25">
        <v>0.58309024986058633</v>
      </c>
      <c r="AB852" s="26">
        <v>4.5888191164642655E-2</v>
      </c>
      <c r="AC852" s="25">
        <v>2.0581199999999997</v>
      </c>
      <c r="AD852" s="27">
        <v>44.8</v>
      </c>
      <c r="AE852" s="27">
        <v>35.200000000000003</v>
      </c>
      <c r="AF852" s="27">
        <v>20</v>
      </c>
      <c r="AG852" s="25">
        <v>2.4376724449600076</v>
      </c>
      <c r="AH852" s="25">
        <v>0.59154379629327714</v>
      </c>
      <c r="AI852" s="25">
        <v>0.11173071146637854</v>
      </c>
      <c r="AJ852" s="28">
        <v>4.8324756449170531E-2</v>
      </c>
      <c r="AK852" s="25">
        <v>0</v>
      </c>
      <c r="AL852" s="25">
        <f t="shared" si="118"/>
        <v>3.1892717091688336</v>
      </c>
      <c r="AM852" s="29">
        <v>3.2847719585688924</v>
      </c>
      <c r="AN852" s="29">
        <v>1.6290387995133151</v>
      </c>
      <c r="AO852" s="30">
        <v>24.702022820754046</v>
      </c>
      <c r="AP852" s="30">
        <v>202.87379468112627</v>
      </c>
      <c r="AQ852" s="31">
        <v>1.5808443760649609</v>
      </c>
      <c r="AR852" s="28">
        <v>2.0965999999999999E-2</v>
      </c>
      <c r="AS852" s="28">
        <v>7.0782800000000003</v>
      </c>
      <c r="AT852" t="s">
        <v>158</v>
      </c>
      <c r="AU852">
        <v>4</v>
      </c>
      <c r="AV852" t="s">
        <v>399</v>
      </c>
      <c r="AW852" t="s">
        <v>992</v>
      </c>
      <c r="AX852" t="s">
        <v>1091</v>
      </c>
      <c r="AY852" s="19" t="s">
        <v>394</v>
      </c>
      <c r="AZ852" s="19" t="s">
        <v>394</v>
      </c>
      <c r="BA852" t="s">
        <v>402</v>
      </c>
      <c r="BB852" s="22">
        <v>42132</v>
      </c>
      <c r="BC852" s="15">
        <v>42195</v>
      </c>
      <c r="BD852" t="s">
        <v>161</v>
      </c>
      <c r="BE852">
        <v>25</v>
      </c>
      <c r="BF852">
        <v>23</v>
      </c>
      <c r="BG852">
        <v>2.68</v>
      </c>
      <c r="BH852">
        <v>1.46</v>
      </c>
      <c r="BI852">
        <v>0.5</v>
      </c>
      <c r="BJ852">
        <v>0.46500000000000002</v>
      </c>
      <c r="BK852">
        <v>4.7E-2</v>
      </c>
      <c r="BL852">
        <v>10.7</v>
      </c>
      <c r="BM852" s="86">
        <f t="shared" si="119"/>
        <v>90.8203125</v>
      </c>
      <c r="BN852">
        <v>0.216</v>
      </c>
      <c r="BO852">
        <v>26.4</v>
      </c>
      <c r="BP852">
        <f t="shared" si="113"/>
        <v>1547.8393075980391</v>
      </c>
      <c r="BQ852">
        <f t="shared" si="115"/>
        <v>1429.3333333333333</v>
      </c>
      <c r="BR852">
        <f t="shared" si="116"/>
        <v>1.547839307598039</v>
      </c>
      <c r="BS852">
        <f t="shared" si="116"/>
        <v>1.4293333333333333</v>
      </c>
      <c r="BT852">
        <f t="shared" si="117"/>
        <v>2.9771726409313723</v>
      </c>
      <c r="BU852">
        <v>3.1656891495601176</v>
      </c>
      <c r="BV852">
        <v>0.29848663163103029</v>
      </c>
      <c r="BW852">
        <v>2.1533733552425449</v>
      </c>
      <c r="BX852">
        <v>0.63928840954449329</v>
      </c>
      <c r="BY852">
        <v>0.22286306887934618</v>
      </c>
      <c r="BZ852">
        <v>0.18216446958775431</v>
      </c>
      <c r="CA852">
        <v>6.8342871634187521</v>
      </c>
      <c r="CB852">
        <v>172.71147646051617</v>
      </c>
      <c r="CC852">
        <v>69.965072553274908</v>
      </c>
      <c r="CD852">
        <v>12.703081926698367</v>
      </c>
      <c r="CE852">
        <v>3.5606673579515955</v>
      </c>
      <c r="CF852" s="25">
        <v>0.64621771217712176</v>
      </c>
      <c r="CG852" s="25">
        <v>1.0055350553505536E-2</v>
      </c>
      <c r="CH852" s="25">
        <v>2.1214491972031211</v>
      </c>
      <c r="CI852" s="25">
        <v>0.36255719043599199</v>
      </c>
      <c r="CJ852" s="25">
        <v>9.0043746891053975E-2</v>
      </c>
      <c r="CK852" s="25">
        <v>29.909786339457398</v>
      </c>
      <c r="CL852" s="25">
        <v>25.491643719646643</v>
      </c>
      <c r="CM852" s="25">
        <v>1.0232335835036326</v>
      </c>
      <c r="CN852" s="25">
        <v>91.924799410354893</v>
      </c>
      <c r="CO852" s="25">
        <v>15.382443216116069</v>
      </c>
      <c r="CP852" s="25">
        <v>1.6120607787274457</v>
      </c>
      <c r="CQ852" s="25">
        <v>0.24966761633428297</v>
      </c>
      <c r="CR852" s="25">
        <v>0.32078265743118817</v>
      </c>
      <c r="CS852" s="25">
        <v>7.2788144384082723E-2</v>
      </c>
      <c r="CT852" s="25">
        <v>7.3731236144865847E-2</v>
      </c>
      <c r="CU852" s="25">
        <v>9.7629275467338701</v>
      </c>
      <c r="CV852" s="25">
        <v>9.7951152570105915</v>
      </c>
      <c r="CW852" s="25">
        <v>1.7066724636315784</v>
      </c>
      <c r="CX852" s="25">
        <v>124.66265415515286</v>
      </c>
      <c r="CY852" s="25">
        <v>18.70438490881525</v>
      </c>
    </row>
    <row r="853" spans="1:103">
      <c r="A853" t="s">
        <v>177</v>
      </c>
      <c r="B853" t="s">
        <v>1090</v>
      </c>
      <c r="C853" t="s">
        <v>168</v>
      </c>
      <c r="D853" t="s">
        <v>171</v>
      </c>
      <c r="E853" t="s">
        <v>959</v>
      </c>
      <c r="F853" t="s">
        <v>201</v>
      </c>
      <c r="G853" t="s">
        <v>278</v>
      </c>
      <c r="H853">
        <v>11.382289999999999</v>
      </c>
      <c r="I853">
        <v>7.34009</v>
      </c>
      <c r="J853">
        <v>665</v>
      </c>
      <c r="K853" t="s">
        <v>109</v>
      </c>
      <c r="L853" s="18">
        <v>2</v>
      </c>
      <c r="M853" t="s">
        <v>328</v>
      </c>
      <c r="N853" t="s">
        <v>331</v>
      </c>
      <c r="O853">
        <v>2500</v>
      </c>
      <c r="P853" t="s">
        <v>159</v>
      </c>
      <c r="Q853">
        <v>700</v>
      </c>
      <c r="R853">
        <v>7000</v>
      </c>
      <c r="S853" t="s">
        <v>329</v>
      </c>
      <c r="T853">
        <v>5500</v>
      </c>
      <c r="U853" t="s">
        <v>337</v>
      </c>
      <c r="V853">
        <v>3800</v>
      </c>
      <c r="W853">
        <v>2015</v>
      </c>
      <c r="X853">
        <v>1</v>
      </c>
      <c r="Y853" s="19"/>
      <c r="Z853" s="24">
        <v>5.9</v>
      </c>
      <c r="AA853" s="25">
        <v>0.58309024986058633</v>
      </c>
      <c r="AB853" s="26">
        <v>4.5888191164642655E-2</v>
      </c>
      <c r="AC853" s="25">
        <v>2.0581199999999997</v>
      </c>
      <c r="AD853" s="27">
        <v>44.8</v>
      </c>
      <c r="AE853" s="27">
        <v>35.200000000000003</v>
      </c>
      <c r="AF853" s="27">
        <v>20</v>
      </c>
      <c r="AG853" s="25">
        <v>2.4376724449600076</v>
      </c>
      <c r="AH853" s="25">
        <v>0.59154379629327714</v>
      </c>
      <c r="AI853" s="25">
        <v>0.11173071146637854</v>
      </c>
      <c r="AJ853" s="28">
        <v>4.8324756449170531E-2</v>
      </c>
      <c r="AK853" s="25">
        <v>0</v>
      </c>
      <c r="AL853" s="25">
        <f t="shared" si="118"/>
        <v>3.1892717091688336</v>
      </c>
      <c r="AM853" s="29">
        <v>3.2847719585688924</v>
      </c>
      <c r="AN853" s="29">
        <v>1.6290387995133151</v>
      </c>
      <c r="AO853" s="30">
        <v>24.702022820754046</v>
      </c>
      <c r="AP853" s="30">
        <v>202.87379468112627</v>
      </c>
      <c r="AQ853" s="31">
        <v>1.5808443760649609</v>
      </c>
      <c r="AR853" s="28">
        <v>2.0965999999999999E-2</v>
      </c>
      <c r="AS853" s="28">
        <v>7.0782800000000003</v>
      </c>
      <c r="AT853" t="s">
        <v>159</v>
      </c>
      <c r="AU853">
        <v>5</v>
      </c>
      <c r="AV853" t="s">
        <v>399</v>
      </c>
      <c r="AW853" t="s">
        <v>992</v>
      </c>
      <c r="AX853" t="s">
        <v>1091</v>
      </c>
      <c r="AY853" s="19" t="s">
        <v>394</v>
      </c>
      <c r="AZ853" s="19" t="s">
        <v>394</v>
      </c>
      <c r="BA853" t="s">
        <v>402</v>
      </c>
      <c r="BB853" s="22">
        <v>42132</v>
      </c>
      <c r="BC853" s="15">
        <v>42195</v>
      </c>
      <c r="BD853" t="s">
        <v>161</v>
      </c>
      <c r="BE853">
        <v>38</v>
      </c>
      <c r="BF853">
        <v>40</v>
      </c>
      <c r="BG853">
        <v>8.4600000000000009</v>
      </c>
      <c r="BH853">
        <v>5.46</v>
      </c>
      <c r="BI853">
        <v>0.8</v>
      </c>
      <c r="BJ853">
        <v>0.318</v>
      </c>
      <c r="BK853">
        <v>5.7000000000000002E-2</v>
      </c>
      <c r="BL853">
        <v>11.3</v>
      </c>
      <c r="BM853" s="86">
        <f t="shared" si="119"/>
        <v>84.8</v>
      </c>
      <c r="BN853">
        <v>0.248</v>
      </c>
      <c r="BO853">
        <v>20</v>
      </c>
      <c r="BP853">
        <f t="shared" si="113"/>
        <v>5368.4718431372539</v>
      </c>
      <c r="BQ853">
        <f t="shared" si="115"/>
        <v>4512</v>
      </c>
      <c r="BR853">
        <f t="shared" si="116"/>
        <v>5.3684718431372538</v>
      </c>
      <c r="BS853">
        <f t="shared" si="116"/>
        <v>4.5119999999999996</v>
      </c>
      <c r="BT853">
        <f t="shared" si="117"/>
        <v>9.8804718431372542</v>
      </c>
      <c r="BU853">
        <v>2.9212827988338192</v>
      </c>
      <c r="BV853">
        <v>0.32059364341150393</v>
      </c>
      <c r="BW853">
        <v>2.1429190190851797</v>
      </c>
      <c r="BX853">
        <v>0.60508334570948652</v>
      </c>
      <c r="BY853">
        <v>0.20320658075124073</v>
      </c>
      <c r="BZ853">
        <v>0.17915416104430437</v>
      </c>
      <c r="CA853">
        <v>6.6678483353402846</v>
      </c>
      <c r="CB853">
        <v>140.73849421626923</v>
      </c>
      <c r="CC853">
        <v>74.258954459048965</v>
      </c>
      <c r="CD853">
        <v>12.322631246516144</v>
      </c>
      <c r="CE853">
        <v>3.0181090816626197</v>
      </c>
      <c r="CF853" s="25">
        <v>0.61347869177403369</v>
      </c>
      <c r="CG853" s="25">
        <v>1.1927651139742319E-2</v>
      </c>
      <c r="CH853" s="25">
        <v>2.3540606526127523</v>
      </c>
      <c r="CI853" s="25">
        <v>0.3751395748133714</v>
      </c>
      <c r="CJ853" s="25">
        <v>7.9453143240827487E-2</v>
      </c>
      <c r="CK853" s="25">
        <v>58.299621848583172</v>
      </c>
      <c r="CL853" s="25">
        <v>32.565365940142215</v>
      </c>
      <c r="CM853" s="25">
        <v>1.9492590035534823</v>
      </c>
      <c r="CN853" s="25">
        <v>90.725200771360406</v>
      </c>
      <c r="CO853" s="25">
        <v>18.981367550330003</v>
      </c>
      <c r="CP853" s="25">
        <v>1.5519287833827895</v>
      </c>
      <c r="CQ853" s="25">
        <v>0.2126607319485658</v>
      </c>
      <c r="CR853" s="25">
        <v>0.35375189807917035</v>
      </c>
      <c r="CS853" s="25">
        <v>7.4906792888602164E-2</v>
      </c>
      <c r="CT853" s="25">
        <v>8.897048023232218E-2</v>
      </c>
      <c r="CU853" s="25">
        <v>8.3570842491813924</v>
      </c>
      <c r="CV853" s="25">
        <v>10.080222213184063</v>
      </c>
      <c r="CW853" s="25">
        <v>1.7563486724891331</v>
      </c>
      <c r="CX853" s="25">
        <v>104.10065917371722</v>
      </c>
      <c r="CY853" s="25">
        <v>28.019308952423867</v>
      </c>
    </row>
    <row r="854" spans="1:103">
      <c r="A854" t="s">
        <v>177</v>
      </c>
      <c r="B854" t="s">
        <v>1090</v>
      </c>
      <c r="C854" t="s">
        <v>168</v>
      </c>
      <c r="D854" t="s">
        <v>171</v>
      </c>
      <c r="E854" t="s">
        <v>959</v>
      </c>
      <c r="F854" t="s">
        <v>201</v>
      </c>
      <c r="G854" t="s">
        <v>278</v>
      </c>
      <c r="H854">
        <v>11.382289999999999</v>
      </c>
      <c r="I854">
        <v>7.34009</v>
      </c>
      <c r="J854">
        <v>665</v>
      </c>
      <c r="K854" t="s">
        <v>109</v>
      </c>
      <c r="L854" s="18">
        <v>2</v>
      </c>
      <c r="M854" t="s">
        <v>328</v>
      </c>
      <c r="N854" t="s">
        <v>331</v>
      </c>
      <c r="O854">
        <v>2500</v>
      </c>
      <c r="P854" t="s">
        <v>159</v>
      </c>
      <c r="Q854">
        <v>700</v>
      </c>
      <c r="R854">
        <v>7000</v>
      </c>
      <c r="S854" t="s">
        <v>329</v>
      </c>
      <c r="T854">
        <v>5500</v>
      </c>
      <c r="U854" t="s">
        <v>337</v>
      </c>
      <c r="V854">
        <v>3800</v>
      </c>
      <c r="W854">
        <v>2015</v>
      </c>
      <c r="X854">
        <v>1</v>
      </c>
      <c r="Y854" s="19"/>
      <c r="Z854" s="24">
        <v>5.9</v>
      </c>
      <c r="AA854" s="25">
        <v>0.58309024986058633</v>
      </c>
      <c r="AB854" s="26">
        <v>4.5888191164642655E-2</v>
      </c>
      <c r="AC854" s="25">
        <v>2.0581199999999997</v>
      </c>
      <c r="AD854" s="27">
        <v>44.8</v>
      </c>
      <c r="AE854" s="27">
        <v>35.200000000000003</v>
      </c>
      <c r="AF854" s="27">
        <v>20</v>
      </c>
      <c r="AG854" s="25">
        <v>2.4376724449600076</v>
      </c>
      <c r="AH854" s="25">
        <v>0.59154379629327714</v>
      </c>
      <c r="AI854" s="25">
        <v>0.11173071146637854</v>
      </c>
      <c r="AJ854" s="28">
        <v>4.8324756449170531E-2</v>
      </c>
      <c r="AK854" s="25">
        <v>0</v>
      </c>
      <c r="AL854" s="25">
        <f t="shared" si="118"/>
        <v>3.1892717091688336</v>
      </c>
      <c r="AM854" s="29">
        <v>3.2847719585688924</v>
      </c>
      <c r="AN854" s="29">
        <v>1.6290387995133151</v>
      </c>
      <c r="AO854" s="30">
        <v>24.702022820754046</v>
      </c>
      <c r="AP854" s="30">
        <v>202.87379468112627</v>
      </c>
      <c r="AQ854" s="31">
        <v>1.5808443760649609</v>
      </c>
      <c r="AR854" s="28">
        <v>2.0965999999999999E-2</v>
      </c>
      <c r="AS854" s="28">
        <v>7.0782800000000003</v>
      </c>
      <c r="AT854" t="s">
        <v>160</v>
      </c>
      <c r="AU854">
        <v>6</v>
      </c>
      <c r="AV854" t="s">
        <v>399</v>
      </c>
      <c r="AW854" t="s">
        <v>992</v>
      </c>
      <c r="AX854" t="s">
        <v>1091</v>
      </c>
      <c r="AY854" s="19" t="s">
        <v>394</v>
      </c>
      <c r="AZ854" s="19" t="s">
        <v>394</v>
      </c>
      <c r="BA854" t="s">
        <v>402</v>
      </c>
      <c r="BB854" s="22">
        <v>42132</v>
      </c>
      <c r="BC854" s="15">
        <v>42195</v>
      </c>
      <c r="BD854" t="s">
        <v>161</v>
      </c>
      <c r="BE854">
        <v>35</v>
      </c>
      <c r="BF854">
        <v>31</v>
      </c>
      <c r="BG854">
        <v>5.44</v>
      </c>
      <c r="BH854">
        <v>4.0199999999999996</v>
      </c>
      <c r="BI854">
        <v>0.64</v>
      </c>
      <c r="BJ854">
        <v>0.39</v>
      </c>
      <c r="BK854">
        <v>6.4000000000000001E-2</v>
      </c>
      <c r="BL854">
        <v>9.6999999999999993</v>
      </c>
      <c r="BM854" s="86">
        <f t="shared" si="119"/>
        <v>85.903083700440533</v>
      </c>
      <c r="BN854">
        <v>0.26900000000000002</v>
      </c>
      <c r="BO854">
        <v>21</v>
      </c>
      <c r="BP854">
        <f t="shared" si="113"/>
        <v>4076.2529152630204</v>
      </c>
      <c r="BQ854">
        <f t="shared" si="115"/>
        <v>2901.3333333333335</v>
      </c>
      <c r="BR854">
        <f t="shared" si="116"/>
        <v>4.0762529152630202</v>
      </c>
      <c r="BS854">
        <f t="shared" si="116"/>
        <v>2.9013333333333335</v>
      </c>
      <c r="BT854">
        <f t="shared" si="117"/>
        <v>6.9775862485963538</v>
      </c>
      <c r="BU854">
        <v>1.8186968838526916</v>
      </c>
      <c r="BV854">
        <v>0.41580637973889817</v>
      </c>
      <c r="BW854">
        <v>2.6317824910914593</v>
      </c>
      <c r="BX854">
        <v>0.58353303118555122</v>
      </c>
      <c r="BY854">
        <v>0.18224694466217994</v>
      </c>
      <c r="BZ854">
        <v>0.18940796099095134</v>
      </c>
      <c r="CA854">
        <v>5.5979360863554977</v>
      </c>
      <c r="CB854">
        <v>156.05416912373582</v>
      </c>
      <c r="CC854">
        <v>112.19232984398464</v>
      </c>
      <c r="CD854">
        <v>12.789616924265767</v>
      </c>
      <c r="CE854">
        <v>22.111283500548119</v>
      </c>
      <c r="CF854" s="25">
        <v>0.6910112359550562</v>
      </c>
      <c r="CG854" s="25">
        <v>1.252808988764045E-2</v>
      </c>
      <c r="CH854" s="25">
        <v>2.0244298125995117</v>
      </c>
      <c r="CI854" s="25">
        <v>0.39824213741110748</v>
      </c>
      <c r="CJ854" s="25">
        <v>9.1768407590361395E-2</v>
      </c>
      <c r="CK854" s="25">
        <v>27.321239471578092</v>
      </c>
      <c r="CL854" s="25">
        <v>63.308604458004346</v>
      </c>
      <c r="CM854" s="25">
        <v>1.0247390767603815</v>
      </c>
      <c r="CN854" s="25">
        <v>137.78416733069378</v>
      </c>
      <c r="CO854" s="25">
        <v>15.405075550421291</v>
      </c>
      <c r="CP854" s="25"/>
      <c r="CQ854" s="25"/>
      <c r="CR854" s="25"/>
      <c r="CS854" s="25"/>
      <c r="CT854" s="25"/>
      <c r="CU854" s="25"/>
      <c r="CV854" s="25"/>
      <c r="CW854" s="25"/>
      <c r="CX854" s="25"/>
      <c r="CY854" s="25"/>
    </row>
    <row r="855" spans="1:103">
      <c r="A855" t="s">
        <v>177</v>
      </c>
      <c r="B855" t="s">
        <v>1090</v>
      </c>
      <c r="C855" t="s">
        <v>168</v>
      </c>
      <c r="D855" t="s">
        <v>171</v>
      </c>
      <c r="E855" t="s">
        <v>959</v>
      </c>
      <c r="F855" t="s">
        <v>202</v>
      </c>
      <c r="G855" t="s">
        <v>279</v>
      </c>
      <c r="H855">
        <v>11.47598</v>
      </c>
      <c r="I855">
        <v>7.2887500000000003</v>
      </c>
      <c r="J855">
        <v>700</v>
      </c>
      <c r="K855" t="s">
        <v>110</v>
      </c>
      <c r="L855" s="18">
        <v>1.5</v>
      </c>
      <c r="M855" t="s">
        <v>326</v>
      </c>
      <c r="N855" t="s">
        <v>346</v>
      </c>
      <c r="O855">
        <v>3200</v>
      </c>
      <c r="P855" t="s">
        <v>159</v>
      </c>
      <c r="Q855">
        <v>650</v>
      </c>
      <c r="R855">
        <v>4700</v>
      </c>
      <c r="S855" t="s">
        <v>329</v>
      </c>
      <c r="T855">
        <v>3000</v>
      </c>
      <c r="U855" t="s">
        <v>337</v>
      </c>
      <c r="V855">
        <v>2800</v>
      </c>
      <c r="W855">
        <v>2015</v>
      </c>
      <c r="X855">
        <v>1</v>
      </c>
      <c r="Y855" s="19" t="s">
        <v>394</v>
      </c>
      <c r="Z855" s="24">
        <v>5.7</v>
      </c>
      <c r="AA855" s="32">
        <v>1.1353684903631702</v>
      </c>
      <c r="AB855" s="26">
        <v>4.37672236503856E-2</v>
      </c>
      <c r="AC855" s="25">
        <v>4.5154800000000002</v>
      </c>
      <c r="AD855" s="27">
        <v>50</v>
      </c>
      <c r="AE855" s="27">
        <v>29.200000000000003</v>
      </c>
      <c r="AF855" s="27">
        <v>20.8</v>
      </c>
      <c r="AG855" s="25">
        <v>2.2502284208380203</v>
      </c>
      <c r="AH855" s="25">
        <v>0.61531853648981105</v>
      </c>
      <c r="AI855" s="25">
        <v>0.13564830140633083</v>
      </c>
      <c r="AJ855" s="28">
        <v>6.4688294078373537E-2</v>
      </c>
      <c r="AK855" s="25">
        <v>0</v>
      </c>
      <c r="AL855" s="25">
        <f t="shared" si="52"/>
        <v>3.0658835528125357</v>
      </c>
      <c r="AM855" s="29">
        <v>3.9559591691067348</v>
      </c>
      <c r="AN855" s="29">
        <v>1.6290387995133151</v>
      </c>
      <c r="AO855" s="30">
        <v>7.0698866646527909</v>
      </c>
      <c r="AP855" s="30">
        <v>365.02690885481394</v>
      </c>
      <c r="AQ855" s="31">
        <v>1.4917000670734948</v>
      </c>
      <c r="AR855" s="28">
        <v>6.88883E-2</v>
      </c>
      <c r="AS855" s="28">
        <v>7.6732399999999998</v>
      </c>
      <c r="AT855" t="s">
        <v>155</v>
      </c>
      <c r="AU855">
        <v>1</v>
      </c>
      <c r="AV855" t="s">
        <v>399</v>
      </c>
      <c r="AW855" t="s">
        <v>992</v>
      </c>
      <c r="AX855" t="s">
        <v>1091</v>
      </c>
      <c r="AY855" s="19" t="s">
        <v>394</v>
      </c>
      <c r="AZ855" s="19" t="s">
        <v>394</v>
      </c>
      <c r="BA855" t="s">
        <v>402</v>
      </c>
      <c r="BB855" s="22">
        <v>42132</v>
      </c>
      <c r="BC855" s="15">
        <v>42195</v>
      </c>
      <c r="BD855" t="s">
        <v>161</v>
      </c>
      <c r="BE855">
        <v>60</v>
      </c>
      <c r="BF855">
        <v>55</v>
      </c>
      <c r="BG855">
        <v>5.64</v>
      </c>
      <c r="BH855">
        <v>3.26</v>
      </c>
      <c r="BI855">
        <v>0.42</v>
      </c>
      <c r="BJ855">
        <v>0.20899999999999999</v>
      </c>
      <c r="BK855">
        <v>3.4000000000000002E-2</v>
      </c>
      <c r="BL855">
        <v>9.6</v>
      </c>
      <c r="BM855" s="86">
        <f t="shared" si="119"/>
        <v>86.008230452674894</v>
      </c>
      <c r="BN855">
        <v>0.126</v>
      </c>
      <c r="BO855">
        <v>20</v>
      </c>
      <c r="BP855">
        <f t="shared" si="113"/>
        <v>3313.3293525915169</v>
      </c>
      <c r="BQ855">
        <f t="shared" si="115"/>
        <v>3007.9999999999995</v>
      </c>
      <c r="BR855">
        <f t="shared" si="116"/>
        <v>3.3133293525915168</v>
      </c>
      <c r="BS855">
        <f t="shared" si="116"/>
        <v>3.0079999999999996</v>
      </c>
      <c r="BT855">
        <f t="shared" si="117"/>
        <v>6.3213293525915164</v>
      </c>
      <c r="BU855">
        <v>2.2611650485436896</v>
      </c>
      <c r="BV855">
        <v>0.19406316602424517</v>
      </c>
      <c r="BW855">
        <v>1.9768766819228336</v>
      </c>
      <c r="BX855">
        <v>0.34933742721496247</v>
      </c>
      <c r="BY855">
        <v>0.13224441063288289</v>
      </c>
      <c r="BZ855">
        <v>0.10453663063162884</v>
      </c>
      <c r="CA855">
        <v>3.4388677928317839</v>
      </c>
      <c r="CB855">
        <v>112.66052825408283</v>
      </c>
      <c r="CC855">
        <v>19.802699016399622</v>
      </c>
      <c r="CD855">
        <v>9.1539909660860825</v>
      </c>
      <c r="CE855">
        <v>3.6993087852074593</v>
      </c>
      <c r="CF855" s="25">
        <v>0.60824742268041232</v>
      </c>
      <c r="CG855" s="25">
        <v>5.1593252108716028E-2</v>
      </c>
      <c r="CH855" s="25">
        <v>1.2623194327443288</v>
      </c>
      <c r="CI855" s="25">
        <v>0.3129290328509457</v>
      </c>
      <c r="CJ855" s="25">
        <v>7.4839051078399249E-2</v>
      </c>
      <c r="CK855" s="25">
        <v>19.453653632906576</v>
      </c>
      <c r="CL855" s="25">
        <v>41.169175862519957</v>
      </c>
      <c r="CM855" s="25">
        <v>2.9239699643446153</v>
      </c>
      <c r="CN855" s="25">
        <v>140.91264042044307</v>
      </c>
      <c r="CO855" s="25">
        <v>12.979188425205962</v>
      </c>
      <c r="CP855" s="25">
        <v>1.154265873015873</v>
      </c>
      <c r="CQ855" s="25">
        <v>0.26617063492063486</v>
      </c>
      <c r="CR855" s="25">
        <v>0.35819707320731292</v>
      </c>
      <c r="CS855" s="25">
        <v>7.2614093345383338E-2</v>
      </c>
      <c r="CT855" s="25">
        <v>3.828101487242206E-2</v>
      </c>
      <c r="CU855" s="25">
        <v>13.034347779304946</v>
      </c>
      <c r="CV855" s="25">
        <v>29.75405866107057</v>
      </c>
      <c r="CW855" s="25">
        <v>0.76237109655453472</v>
      </c>
      <c r="CX855" s="25">
        <v>93.067699557156743</v>
      </c>
      <c r="CY855" s="25">
        <v>23.38108590154993</v>
      </c>
    </row>
    <row r="856" spans="1:103">
      <c r="A856" t="s">
        <v>177</v>
      </c>
      <c r="B856" t="s">
        <v>1090</v>
      </c>
      <c r="C856" t="s">
        <v>168</v>
      </c>
      <c r="D856" t="s">
        <v>171</v>
      </c>
      <c r="E856" t="s">
        <v>959</v>
      </c>
      <c r="F856" t="s">
        <v>202</v>
      </c>
      <c r="G856" t="s">
        <v>279</v>
      </c>
      <c r="H856">
        <v>11.47598</v>
      </c>
      <c r="I856">
        <v>7.2887500000000003</v>
      </c>
      <c r="J856">
        <v>700</v>
      </c>
      <c r="K856" t="s">
        <v>110</v>
      </c>
      <c r="L856" s="18">
        <v>1.5</v>
      </c>
      <c r="M856" t="s">
        <v>326</v>
      </c>
      <c r="N856" t="s">
        <v>346</v>
      </c>
      <c r="O856">
        <v>3200</v>
      </c>
      <c r="P856" t="s">
        <v>159</v>
      </c>
      <c r="Q856">
        <v>650</v>
      </c>
      <c r="R856">
        <v>4700</v>
      </c>
      <c r="S856" t="s">
        <v>329</v>
      </c>
      <c r="T856">
        <v>3000</v>
      </c>
      <c r="U856" t="s">
        <v>337</v>
      </c>
      <c r="V856">
        <v>2800</v>
      </c>
      <c r="W856">
        <v>2015</v>
      </c>
      <c r="X856">
        <v>1</v>
      </c>
      <c r="Y856" s="19"/>
      <c r="Z856" s="24">
        <v>5.7</v>
      </c>
      <c r="AA856" s="32">
        <v>1.1353684903631702</v>
      </c>
      <c r="AB856" s="26">
        <v>4.37672236503856E-2</v>
      </c>
      <c r="AC856" s="25">
        <v>4.5154800000000002</v>
      </c>
      <c r="AD856" s="27">
        <v>50</v>
      </c>
      <c r="AE856" s="27">
        <v>29.200000000000003</v>
      </c>
      <c r="AF856" s="27">
        <v>20.8</v>
      </c>
      <c r="AG856" s="25">
        <v>2.2502284208380203</v>
      </c>
      <c r="AH856" s="25">
        <v>0.61531853648981105</v>
      </c>
      <c r="AI856" s="25">
        <v>0.13564830140633083</v>
      </c>
      <c r="AJ856" s="28">
        <v>6.4688294078373537E-2</v>
      </c>
      <c r="AK856" s="25">
        <v>0</v>
      </c>
      <c r="AL856" s="25">
        <f t="shared" ref="AL856:AL860" si="120">SUM(AG856:AK856)</f>
        <v>3.0658835528125357</v>
      </c>
      <c r="AM856" s="29">
        <v>3.9559591691067348</v>
      </c>
      <c r="AN856" s="29">
        <v>1.6290387995133151</v>
      </c>
      <c r="AO856" s="30">
        <v>7.0698866646527909</v>
      </c>
      <c r="AP856" s="30">
        <v>365.02690885481394</v>
      </c>
      <c r="AQ856" s="31">
        <v>1.4917000670734948</v>
      </c>
      <c r="AR856" s="28">
        <v>6.88883E-2</v>
      </c>
      <c r="AS856" s="28">
        <v>7.6732399999999998</v>
      </c>
      <c r="AT856" t="s">
        <v>156</v>
      </c>
      <c r="AU856">
        <v>2</v>
      </c>
      <c r="AV856" t="s">
        <v>399</v>
      </c>
      <c r="AW856" t="s">
        <v>992</v>
      </c>
      <c r="AX856" t="s">
        <v>1091</v>
      </c>
      <c r="AY856" s="19" t="s">
        <v>394</v>
      </c>
      <c r="AZ856" s="19" t="s">
        <v>394</v>
      </c>
      <c r="BA856" t="s">
        <v>402</v>
      </c>
      <c r="BB856" s="22">
        <v>42132</v>
      </c>
      <c r="BC856" s="15">
        <v>42195</v>
      </c>
      <c r="BD856" t="s">
        <v>161</v>
      </c>
      <c r="BE856">
        <v>33</v>
      </c>
      <c r="BF856">
        <v>15</v>
      </c>
      <c r="BG856">
        <v>2.46</v>
      </c>
      <c r="BH856">
        <v>2.68</v>
      </c>
      <c r="BI856">
        <v>0.2</v>
      </c>
      <c r="BJ856">
        <v>8.8999999999999996E-2</v>
      </c>
      <c r="BK856">
        <v>1.7999999999999999E-2</v>
      </c>
      <c r="BL856">
        <v>0</v>
      </c>
      <c r="BM856" s="86">
        <f t="shared" si="119"/>
        <v>83.177570093457945</v>
      </c>
      <c r="BN856">
        <v>5.1999999999999998E-2</v>
      </c>
      <c r="BO856">
        <v>14.2</v>
      </c>
      <c r="BP856">
        <f t="shared" si="113"/>
        <v>2913.933174515912</v>
      </c>
      <c r="BQ856">
        <f t="shared" si="115"/>
        <v>1311.9999999999998</v>
      </c>
      <c r="BR856">
        <f t="shared" si="116"/>
        <v>2.9139331745159121</v>
      </c>
      <c r="BS856">
        <f t="shared" si="116"/>
        <v>1.3119999999999998</v>
      </c>
      <c r="BT856">
        <f t="shared" si="117"/>
        <v>4.2259331745159123</v>
      </c>
      <c r="BU856">
        <v>1.3300189393939397</v>
      </c>
      <c r="BV856">
        <v>0.24034714967182008</v>
      </c>
      <c r="BW856">
        <v>1.9764911231291098</v>
      </c>
      <c r="BX856">
        <v>0.3022857581984395</v>
      </c>
      <c r="BY856">
        <v>0.10954290134194108</v>
      </c>
      <c r="BZ856">
        <v>0.10797098687596618</v>
      </c>
      <c r="CA856">
        <v>2.824933259050197</v>
      </c>
      <c r="CB856">
        <v>107.50144633625573</v>
      </c>
      <c r="CC856">
        <v>20.099169722862435</v>
      </c>
      <c r="CD856">
        <v>8.0998091555017648</v>
      </c>
      <c r="CE856">
        <v>3.5440072948213337</v>
      </c>
      <c r="CF856" s="25"/>
      <c r="CG856" s="25"/>
      <c r="CH856" s="25"/>
      <c r="CI856" s="25"/>
      <c r="CJ856" s="25"/>
      <c r="CK856" s="25"/>
      <c r="CL856" s="25"/>
      <c r="CM856" s="25"/>
      <c r="CN856" s="25"/>
      <c r="CO856" s="25"/>
      <c r="CP856" s="25">
        <v>0.93529411764705883</v>
      </c>
      <c r="CQ856" s="25">
        <v>0.30205882352941182</v>
      </c>
      <c r="CR856" s="25">
        <v>0.38355847875565058</v>
      </c>
      <c r="CS856" s="25">
        <v>7.4575672487817574E-2</v>
      </c>
      <c r="CT856" s="25">
        <v>4.9598779123786747E-2</v>
      </c>
      <c r="CU856" s="25">
        <v>16.795135447395058</v>
      </c>
      <c r="CV856" s="25">
        <v>18.256081535434497</v>
      </c>
      <c r="CW856" s="25">
        <v>1.7485848522276388</v>
      </c>
      <c r="CX856" s="25">
        <v>95.581807354624146</v>
      </c>
      <c r="CY856" s="25">
        <v>20.133122859233314</v>
      </c>
    </row>
    <row r="857" spans="1:103">
      <c r="A857" t="s">
        <v>177</v>
      </c>
      <c r="B857" t="s">
        <v>1090</v>
      </c>
      <c r="C857" t="s">
        <v>168</v>
      </c>
      <c r="D857" t="s">
        <v>171</v>
      </c>
      <c r="E857" t="s">
        <v>959</v>
      </c>
      <c r="F857" t="s">
        <v>202</v>
      </c>
      <c r="G857" t="s">
        <v>279</v>
      </c>
      <c r="H857">
        <v>11.47598</v>
      </c>
      <c r="I857">
        <v>7.2887500000000003</v>
      </c>
      <c r="J857">
        <v>700</v>
      </c>
      <c r="K857" t="s">
        <v>110</v>
      </c>
      <c r="L857" s="18">
        <v>1.5</v>
      </c>
      <c r="M857" t="s">
        <v>326</v>
      </c>
      <c r="N857" t="s">
        <v>346</v>
      </c>
      <c r="O857">
        <v>3200</v>
      </c>
      <c r="P857" t="s">
        <v>159</v>
      </c>
      <c r="Q857">
        <v>650</v>
      </c>
      <c r="R857">
        <v>4700</v>
      </c>
      <c r="S857" t="s">
        <v>329</v>
      </c>
      <c r="T857">
        <v>3000</v>
      </c>
      <c r="U857" t="s">
        <v>337</v>
      </c>
      <c r="V857">
        <v>2800</v>
      </c>
      <c r="W857">
        <v>2015</v>
      </c>
      <c r="X857">
        <v>1</v>
      </c>
      <c r="Y857" s="19"/>
      <c r="Z857" s="24">
        <v>5.7</v>
      </c>
      <c r="AA857" s="32">
        <v>1.1353684903631702</v>
      </c>
      <c r="AB857" s="26">
        <v>4.37672236503856E-2</v>
      </c>
      <c r="AC857" s="25">
        <v>4.5154800000000002</v>
      </c>
      <c r="AD857" s="27">
        <v>50</v>
      </c>
      <c r="AE857" s="27">
        <v>29.200000000000003</v>
      </c>
      <c r="AF857" s="27">
        <v>20.8</v>
      </c>
      <c r="AG857" s="25">
        <v>2.2502284208380203</v>
      </c>
      <c r="AH857" s="25">
        <v>0.61531853648981105</v>
      </c>
      <c r="AI857" s="25">
        <v>0.13564830140633083</v>
      </c>
      <c r="AJ857" s="28">
        <v>6.4688294078373537E-2</v>
      </c>
      <c r="AK857" s="25">
        <v>0</v>
      </c>
      <c r="AL857" s="25">
        <f t="shared" si="120"/>
        <v>3.0658835528125357</v>
      </c>
      <c r="AM857" s="29">
        <v>3.9559591691067348</v>
      </c>
      <c r="AN857" s="29">
        <v>1.6290387995133151</v>
      </c>
      <c r="AO857" s="30">
        <v>7.0698866646527909</v>
      </c>
      <c r="AP857" s="30">
        <v>365.02690885481394</v>
      </c>
      <c r="AQ857" s="31">
        <v>1.4917000670734948</v>
      </c>
      <c r="AR857" s="28">
        <v>6.88883E-2</v>
      </c>
      <c r="AS857" s="28">
        <v>7.6732399999999998</v>
      </c>
      <c r="AT857" t="s">
        <v>157</v>
      </c>
      <c r="AU857">
        <v>3</v>
      </c>
      <c r="AV857" t="s">
        <v>399</v>
      </c>
      <c r="AW857" t="s">
        <v>992</v>
      </c>
      <c r="AX857" t="s">
        <v>1091</v>
      </c>
      <c r="AY857" s="19" t="s">
        <v>394</v>
      </c>
      <c r="AZ857" s="19" t="s">
        <v>394</v>
      </c>
      <c r="BA857" t="s">
        <v>402</v>
      </c>
      <c r="BB857" s="22">
        <v>42132</v>
      </c>
      <c r="BC857" s="15">
        <v>42195</v>
      </c>
      <c r="BD857" t="s">
        <v>161</v>
      </c>
      <c r="BE857">
        <v>29</v>
      </c>
      <c r="BF857">
        <v>26</v>
      </c>
      <c r="BG857">
        <v>2.9</v>
      </c>
      <c r="BH857">
        <v>1.68</v>
      </c>
      <c r="BI857">
        <v>0.32</v>
      </c>
      <c r="BJ857">
        <v>0.16800000000000001</v>
      </c>
      <c r="BK857">
        <v>2.4E-2</v>
      </c>
      <c r="BL857">
        <v>10.7</v>
      </c>
      <c r="BM857" s="86">
        <f t="shared" si="119"/>
        <v>87.5</v>
      </c>
      <c r="BN857">
        <v>0.155</v>
      </c>
      <c r="BO857">
        <v>18.399999999999999</v>
      </c>
      <c r="BP857">
        <f t="shared" si="113"/>
        <v>1715.9607843137253</v>
      </c>
      <c r="BQ857">
        <f t="shared" si="115"/>
        <v>1546.6666666666665</v>
      </c>
      <c r="BR857">
        <f t="shared" si="116"/>
        <v>1.7159607843137252</v>
      </c>
      <c r="BS857">
        <f t="shared" si="116"/>
        <v>1.5466666666666664</v>
      </c>
      <c r="BT857">
        <f t="shared" si="117"/>
        <v>3.2626274509803919</v>
      </c>
      <c r="BU857">
        <v>1.4616915422885572</v>
      </c>
      <c r="BV857">
        <v>0.22484776600020875</v>
      </c>
      <c r="BW857">
        <v>2.1834448213006676</v>
      </c>
      <c r="BX857">
        <v>0.4044173693339525</v>
      </c>
      <c r="BY857">
        <v>0.14150371204195855</v>
      </c>
      <c r="BZ857">
        <v>0.12809256075517891</v>
      </c>
      <c r="CA857">
        <v>4.6934491485624674</v>
      </c>
      <c r="CB857">
        <v>126.93500675111696</v>
      </c>
      <c r="CC857">
        <v>26.230661968727937</v>
      </c>
      <c r="CD857">
        <v>13.022154483099671</v>
      </c>
      <c r="CE857">
        <v>3.178973923980104</v>
      </c>
      <c r="CF857" s="25">
        <v>0.50388349514563113</v>
      </c>
      <c r="CG857" s="25">
        <v>1.9135922330097088E-2</v>
      </c>
      <c r="CH857" s="25">
        <v>1.377734375790086</v>
      </c>
      <c r="CI857" s="25">
        <v>0.52327477456699001</v>
      </c>
      <c r="CJ857" s="25">
        <v>0.12237072068319667</v>
      </c>
      <c r="CK857" s="25">
        <v>28.284257032848004</v>
      </c>
      <c r="CL857" s="25">
        <v>22.02608085176459</v>
      </c>
      <c r="CM857" s="25">
        <v>2.9095874263989949</v>
      </c>
      <c r="CN857" s="25">
        <v>46.560068964182619</v>
      </c>
      <c r="CO857" s="25">
        <v>46.893136771763999</v>
      </c>
      <c r="CP857" s="25">
        <v>1.3063314711359406</v>
      </c>
      <c r="CQ857" s="25">
        <v>0.2699720670391062</v>
      </c>
      <c r="CR857" s="25">
        <v>0.37244658382719614</v>
      </c>
      <c r="CS857" s="25">
        <v>7.5502769361112165E-2</v>
      </c>
      <c r="CT857" s="25">
        <v>5.4218641609920522E-2</v>
      </c>
      <c r="CU857" s="25">
        <v>20.480204154945774</v>
      </c>
      <c r="CV857" s="25">
        <v>18.483034314343428</v>
      </c>
      <c r="CW857" s="25">
        <v>0.79269913619867338</v>
      </c>
      <c r="CX857" s="25">
        <v>39.221334967255061</v>
      </c>
      <c r="CY857" s="25">
        <v>18.420716289113987</v>
      </c>
    </row>
    <row r="858" spans="1:103">
      <c r="A858" t="s">
        <v>177</v>
      </c>
      <c r="B858" t="s">
        <v>1090</v>
      </c>
      <c r="C858" t="s">
        <v>168</v>
      </c>
      <c r="D858" t="s">
        <v>171</v>
      </c>
      <c r="E858" t="s">
        <v>959</v>
      </c>
      <c r="F858" t="s">
        <v>202</v>
      </c>
      <c r="G858" t="s">
        <v>279</v>
      </c>
      <c r="H858">
        <v>11.47598</v>
      </c>
      <c r="I858">
        <v>7.2887500000000003</v>
      </c>
      <c r="J858">
        <v>700</v>
      </c>
      <c r="K858" t="s">
        <v>110</v>
      </c>
      <c r="L858" s="18">
        <v>1.5</v>
      </c>
      <c r="M858" t="s">
        <v>326</v>
      </c>
      <c r="N858" t="s">
        <v>346</v>
      </c>
      <c r="O858">
        <v>3200</v>
      </c>
      <c r="P858" t="s">
        <v>159</v>
      </c>
      <c r="Q858">
        <v>650</v>
      </c>
      <c r="R858">
        <v>4700</v>
      </c>
      <c r="S858" t="s">
        <v>329</v>
      </c>
      <c r="T858">
        <v>3000</v>
      </c>
      <c r="U858" t="s">
        <v>337</v>
      </c>
      <c r="V858">
        <v>2800</v>
      </c>
      <c r="W858">
        <v>2015</v>
      </c>
      <c r="X858">
        <v>1</v>
      </c>
      <c r="Y858" s="19"/>
      <c r="Z858" s="24">
        <v>5.7</v>
      </c>
      <c r="AA858" s="32">
        <v>1.1353684903631702</v>
      </c>
      <c r="AB858" s="26">
        <v>4.37672236503856E-2</v>
      </c>
      <c r="AC858" s="25">
        <v>4.5154800000000002</v>
      </c>
      <c r="AD858" s="27">
        <v>50</v>
      </c>
      <c r="AE858" s="27">
        <v>29.200000000000003</v>
      </c>
      <c r="AF858" s="27">
        <v>20.8</v>
      </c>
      <c r="AG858" s="25">
        <v>2.2502284208380203</v>
      </c>
      <c r="AH858" s="25">
        <v>0.61531853648981105</v>
      </c>
      <c r="AI858" s="25">
        <v>0.13564830140633083</v>
      </c>
      <c r="AJ858" s="28">
        <v>6.4688294078373537E-2</v>
      </c>
      <c r="AK858" s="25">
        <v>0</v>
      </c>
      <c r="AL858" s="25">
        <f t="shared" si="120"/>
        <v>3.0658835528125357</v>
      </c>
      <c r="AM858" s="29">
        <v>3.9559591691067348</v>
      </c>
      <c r="AN858" s="29">
        <v>1.6290387995133151</v>
      </c>
      <c r="AO858" s="30">
        <v>7.0698866646527909</v>
      </c>
      <c r="AP858" s="30">
        <v>365.02690885481394</v>
      </c>
      <c r="AQ858" s="31">
        <v>1.4917000670734948</v>
      </c>
      <c r="AR858" s="28">
        <v>6.88883E-2</v>
      </c>
      <c r="AS858" s="28">
        <v>7.6732399999999998</v>
      </c>
      <c r="AT858" t="s">
        <v>158</v>
      </c>
      <c r="AU858">
        <v>4</v>
      </c>
      <c r="AV858" t="s">
        <v>399</v>
      </c>
      <c r="AW858" t="s">
        <v>992</v>
      </c>
      <c r="AX858" t="s">
        <v>1091</v>
      </c>
      <c r="AY858" s="19" t="s">
        <v>394</v>
      </c>
      <c r="AZ858" s="19" t="s">
        <v>394</v>
      </c>
      <c r="BA858" t="s">
        <v>402</v>
      </c>
      <c r="BB858" s="22">
        <v>42132</v>
      </c>
      <c r="BC858" s="15">
        <v>42195</v>
      </c>
      <c r="BD858" t="s">
        <v>161</v>
      </c>
      <c r="BE858">
        <v>30</v>
      </c>
      <c r="BF858">
        <v>26</v>
      </c>
      <c r="BG858">
        <v>3.46</v>
      </c>
      <c r="BH858">
        <v>1.66</v>
      </c>
      <c r="BI858">
        <v>0.32</v>
      </c>
      <c r="BJ858">
        <v>0.14299999999999999</v>
      </c>
      <c r="BK858">
        <v>2.9000000000000001E-2</v>
      </c>
      <c r="BL858">
        <v>10.5</v>
      </c>
      <c r="BM858" s="86">
        <f t="shared" si="119"/>
        <v>83.139534883720927</v>
      </c>
      <c r="BN858">
        <v>9.0999999999999998E-2</v>
      </c>
      <c r="BO858">
        <v>26.5</v>
      </c>
      <c r="BP858">
        <f t="shared" si="113"/>
        <v>1614.6458428332569</v>
      </c>
      <c r="BQ858">
        <f t="shared" si="115"/>
        <v>1845.333333333333</v>
      </c>
      <c r="BR858">
        <f t="shared" si="116"/>
        <v>1.6146458428332569</v>
      </c>
      <c r="BS858">
        <f t="shared" si="116"/>
        <v>1.845333333333333</v>
      </c>
      <c r="BT858">
        <f t="shared" si="117"/>
        <v>3.4599791761665899</v>
      </c>
      <c r="BU858">
        <v>2.411822660098522</v>
      </c>
      <c r="BV858">
        <v>0.18824866493118853</v>
      </c>
      <c r="BW858">
        <v>1.432485177303173</v>
      </c>
      <c r="BX858">
        <v>0.49019709448910065</v>
      </c>
      <c r="BY858">
        <v>0.20457678263860993</v>
      </c>
      <c r="BZ858">
        <v>0.11126063040262571</v>
      </c>
      <c r="CA858">
        <v>3.6307247635997748</v>
      </c>
      <c r="CB858">
        <v>149.71513333599731</v>
      </c>
      <c r="CC858">
        <v>38.009313999456118</v>
      </c>
      <c r="CD858">
        <v>8.1175656038331976</v>
      </c>
      <c r="CE858">
        <v>3.479406331462255</v>
      </c>
      <c r="CF858" s="25">
        <v>0.61684518013631939</v>
      </c>
      <c r="CG858" s="25">
        <v>0.10340798442064265</v>
      </c>
      <c r="CH858" s="25">
        <v>1.5606601799261883</v>
      </c>
      <c r="CI858" s="25">
        <v>0.33289577374544271</v>
      </c>
      <c r="CJ858" s="25">
        <v>0.10283346361028543</v>
      </c>
      <c r="CK858" s="25">
        <v>19.589219163449481</v>
      </c>
      <c r="CL858" s="25">
        <v>18.47084731553662</v>
      </c>
      <c r="CM858" s="25">
        <v>2.9443460616571215</v>
      </c>
      <c r="CN858" s="25">
        <v>47.116286811440155</v>
      </c>
      <c r="CO858" s="25">
        <v>28.68464199748832</v>
      </c>
      <c r="CP858" s="25">
        <v>1.0895813047711782</v>
      </c>
      <c r="CQ858" s="25">
        <v>0.33291139240506329</v>
      </c>
      <c r="CR858" s="25">
        <v>0.37529688931283828</v>
      </c>
      <c r="CS858" s="25">
        <v>7.5278170146354281E-2</v>
      </c>
      <c r="CT858" s="25">
        <v>3.8414817890235403E-2</v>
      </c>
      <c r="CU858" s="25">
        <v>30.080268889239456</v>
      </c>
      <c r="CV858" s="25">
        <v>14.281069111151625</v>
      </c>
      <c r="CW858" s="25">
        <v>0.79034108224865252</v>
      </c>
      <c r="CX858" s="25">
        <v>185.10754595463723</v>
      </c>
      <c r="CY858" s="25">
        <v>18.36591990947359</v>
      </c>
    </row>
    <row r="859" spans="1:103">
      <c r="A859" t="s">
        <v>177</v>
      </c>
      <c r="B859" t="s">
        <v>1090</v>
      </c>
      <c r="C859" t="s">
        <v>168</v>
      </c>
      <c r="D859" t="s">
        <v>171</v>
      </c>
      <c r="E859" t="s">
        <v>959</v>
      </c>
      <c r="F859" t="s">
        <v>202</v>
      </c>
      <c r="G859" t="s">
        <v>279</v>
      </c>
      <c r="H859">
        <v>11.47598</v>
      </c>
      <c r="I859">
        <v>7.2887500000000003</v>
      </c>
      <c r="J859">
        <v>700</v>
      </c>
      <c r="K859" t="s">
        <v>110</v>
      </c>
      <c r="L859" s="18">
        <v>1.5</v>
      </c>
      <c r="M859" t="s">
        <v>326</v>
      </c>
      <c r="N859" t="s">
        <v>346</v>
      </c>
      <c r="O859">
        <v>3200</v>
      </c>
      <c r="P859" t="s">
        <v>159</v>
      </c>
      <c r="Q859">
        <v>650</v>
      </c>
      <c r="R859">
        <v>4700</v>
      </c>
      <c r="S859" t="s">
        <v>329</v>
      </c>
      <c r="T859">
        <v>3000</v>
      </c>
      <c r="U859" t="s">
        <v>337</v>
      </c>
      <c r="V859">
        <v>2800</v>
      </c>
      <c r="W859">
        <v>2015</v>
      </c>
      <c r="X859">
        <v>1</v>
      </c>
      <c r="Y859" s="19"/>
      <c r="Z859" s="24">
        <v>5.7</v>
      </c>
      <c r="AA859" s="32">
        <v>1.1353684903631702</v>
      </c>
      <c r="AB859" s="26">
        <v>4.37672236503856E-2</v>
      </c>
      <c r="AC859" s="25">
        <v>4.5154800000000002</v>
      </c>
      <c r="AD859" s="27">
        <v>50</v>
      </c>
      <c r="AE859" s="27">
        <v>29.200000000000003</v>
      </c>
      <c r="AF859" s="27">
        <v>20.8</v>
      </c>
      <c r="AG859" s="25">
        <v>2.2502284208380203</v>
      </c>
      <c r="AH859" s="25">
        <v>0.61531853648981105</v>
      </c>
      <c r="AI859" s="25">
        <v>0.13564830140633083</v>
      </c>
      <c r="AJ859" s="28">
        <v>6.4688294078373537E-2</v>
      </c>
      <c r="AK859" s="25">
        <v>0</v>
      </c>
      <c r="AL859" s="25">
        <f t="shared" si="120"/>
        <v>3.0658835528125357</v>
      </c>
      <c r="AM859" s="29">
        <v>3.9559591691067348</v>
      </c>
      <c r="AN859" s="29">
        <v>1.6290387995133151</v>
      </c>
      <c r="AO859" s="30">
        <v>7.0698866646527909</v>
      </c>
      <c r="AP859" s="30">
        <v>365.02690885481394</v>
      </c>
      <c r="AQ859" s="31">
        <v>1.4917000670734948</v>
      </c>
      <c r="AR859" s="28">
        <v>6.88883E-2</v>
      </c>
      <c r="AS859" s="28">
        <v>7.6732399999999998</v>
      </c>
      <c r="AT859" t="s">
        <v>159</v>
      </c>
      <c r="AU859">
        <v>5</v>
      </c>
      <c r="AV859" t="s">
        <v>399</v>
      </c>
      <c r="AW859" t="s">
        <v>992</v>
      </c>
      <c r="AX859" t="s">
        <v>1091</v>
      </c>
      <c r="AY859" s="19" t="s">
        <v>394</v>
      </c>
      <c r="AZ859" s="19" t="s">
        <v>394</v>
      </c>
      <c r="BA859" t="s">
        <v>402</v>
      </c>
      <c r="BB859" s="22">
        <v>42132</v>
      </c>
      <c r="BC859" s="15">
        <v>42195</v>
      </c>
      <c r="BD859" t="s">
        <v>161</v>
      </c>
      <c r="BE859">
        <v>30</v>
      </c>
      <c r="BF859">
        <v>26</v>
      </c>
      <c r="BG859">
        <v>3.88</v>
      </c>
      <c r="BH859">
        <v>2.46</v>
      </c>
      <c r="BI859">
        <v>0.46</v>
      </c>
      <c r="BJ859">
        <v>0.22</v>
      </c>
      <c r="BK859">
        <v>0.06</v>
      </c>
      <c r="BL859">
        <v>11</v>
      </c>
      <c r="BM859" s="86">
        <f t="shared" si="119"/>
        <v>78.571428571428569</v>
      </c>
      <c r="BN859">
        <v>0.20399999999999999</v>
      </c>
      <c r="BO859">
        <v>20</v>
      </c>
      <c r="BP859">
        <f t="shared" si="113"/>
        <v>2248.6834733893556</v>
      </c>
      <c r="BQ859">
        <f t="shared" si="115"/>
        <v>2069.333333333333</v>
      </c>
      <c r="BR859">
        <f t="shared" si="116"/>
        <v>2.2486834733893555</v>
      </c>
      <c r="BS859">
        <f t="shared" si="116"/>
        <v>2.0693333333333332</v>
      </c>
      <c r="BT859">
        <f t="shared" si="117"/>
        <v>4.3180168067226887</v>
      </c>
      <c r="BU859">
        <v>2.2999062792877227</v>
      </c>
      <c r="BV859">
        <v>0.27840657781110278</v>
      </c>
      <c r="BW859">
        <v>1.8665717334347705</v>
      </c>
      <c r="BX859">
        <v>0.60240418438997689</v>
      </c>
      <c r="BY859">
        <v>0.18685393861012198</v>
      </c>
      <c r="BZ859">
        <v>0.13406828742583901</v>
      </c>
      <c r="CA859">
        <v>4.0778017820642232</v>
      </c>
      <c r="CB859">
        <v>155.76088913067392</v>
      </c>
      <c r="CC859">
        <v>50.854791342414735</v>
      </c>
      <c r="CD859">
        <v>11.326872021040668</v>
      </c>
      <c r="CE859">
        <v>3.8246276522102991</v>
      </c>
      <c r="CF859" s="25"/>
      <c r="CG859" s="25"/>
      <c r="CH859" s="25"/>
      <c r="CI859" s="25"/>
      <c r="CJ859" s="25"/>
      <c r="CK859" s="25"/>
      <c r="CL859" s="25"/>
      <c r="CM859" s="25"/>
      <c r="CN859" s="25"/>
      <c r="CO859" s="25"/>
      <c r="CP859" s="25">
        <v>1.1822157434402332</v>
      </c>
      <c r="CQ859" s="25">
        <v>0.40223517978620021</v>
      </c>
      <c r="CR859" s="25">
        <v>0.40382171514652526</v>
      </c>
      <c r="CS859" s="25">
        <v>7.2579382975715381E-2</v>
      </c>
      <c r="CT859" s="25">
        <v>3.0998580777615536E-2</v>
      </c>
      <c r="CU859" s="25">
        <v>22.209403340684585</v>
      </c>
      <c r="CV859" s="25">
        <v>13.769080495790069</v>
      </c>
      <c r="CW859" s="25">
        <v>0.76200667442425052</v>
      </c>
      <c r="CX859" s="25">
        <v>186.14934064458362</v>
      </c>
      <c r="CY859" s="25">
        <v>15.82155918276173</v>
      </c>
    </row>
    <row r="860" spans="1:103">
      <c r="A860" t="s">
        <v>177</v>
      </c>
      <c r="B860" t="s">
        <v>1090</v>
      </c>
      <c r="C860" t="s">
        <v>168</v>
      </c>
      <c r="D860" t="s">
        <v>171</v>
      </c>
      <c r="E860" t="s">
        <v>959</v>
      </c>
      <c r="F860" t="s">
        <v>202</v>
      </c>
      <c r="G860" t="s">
        <v>279</v>
      </c>
      <c r="H860">
        <v>11.47598</v>
      </c>
      <c r="I860">
        <v>7.2887500000000003</v>
      </c>
      <c r="J860">
        <v>700</v>
      </c>
      <c r="K860" t="s">
        <v>110</v>
      </c>
      <c r="L860" s="18">
        <v>1.5</v>
      </c>
      <c r="M860" t="s">
        <v>326</v>
      </c>
      <c r="N860" t="s">
        <v>346</v>
      </c>
      <c r="O860">
        <v>3200</v>
      </c>
      <c r="P860" t="s">
        <v>159</v>
      </c>
      <c r="Q860">
        <v>650</v>
      </c>
      <c r="R860">
        <v>4700</v>
      </c>
      <c r="S860" t="s">
        <v>329</v>
      </c>
      <c r="T860">
        <v>3000</v>
      </c>
      <c r="U860" t="s">
        <v>337</v>
      </c>
      <c r="V860">
        <v>2800</v>
      </c>
      <c r="W860">
        <v>2015</v>
      </c>
      <c r="X860">
        <v>1</v>
      </c>
      <c r="Y860" s="19"/>
      <c r="Z860" s="24">
        <v>5.7</v>
      </c>
      <c r="AA860" s="32">
        <v>1.1353684903631702</v>
      </c>
      <c r="AB860" s="26">
        <v>4.37672236503856E-2</v>
      </c>
      <c r="AC860" s="25">
        <v>4.5154800000000002</v>
      </c>
      <c r="AD860" s="27">
        <v>50</v>
      </c>
      <c r="AE860" s="27">
        <v>29.200000000000003</v>
      </c>
      <c r="AF860" s="27">
        <v>20.8</v>
      </c>
      <c r="AG860" s="25">
        <v>2.2502284208380203</v>
      </c>
      <c r="AH860" s="25">
        <v>0.61531853648981105</v>
      </c>
      <c r="AI860" s="25">
        <v>0.13564830140633083</v>
      </c>
      <c r="AJ860" s="28">
        <v>6.4688294078373537E-2</v>
      </c>
      <c r="AK860" s="25">
        <v>0</v>
      </c>
      <c r="AL860" s="25">
        <f t="shared" si="120"/>
        <v>3.0658835528125357</v>
      </c>
      <c r="AM860" s="29">
        <v>3.9559591691067348</v>
      </c>
      <c r="AN860" s="29">
        <v>1.6290387995133151</v>
      </c>
      <c r="AO860" s="30">
        <v>7.0698866646527909</v>
      </c>
      <c r="AP860" s="30">
        <v>365.02690885481394</v>
      </c>
      <c r="AQ860" s="31">
        <v>1.4917000670734948</v>
      </c>
      <c r="AR860" s="28">
        <v>6.88883E-2</v>
      </c>
      <c r="AS860" s="28">
        <v>7.6732399999999998</v>
      </c>
      <c r="AT860" t="s">
        <v>160</v>
      </c>
      <c r="AU860">
        <v>6</v>
      </c>
      <c r="AV860" t="s">
        <v>399</v>
      </c>
      <c r="AW860" t="s">
        <v>992</v>
      </c>
      <c r="AX860" t="s">
        <v>1091</v>
      </c>
      <c r="AY860" s="19" t="s">
        <v>394</v>
      </c>
      <c r="AZ860" s="19" t="s">
        <v>394</v>
      </c>
      <c r="BA860" t="s">
        <v>402</v>
      </c>
      <c r="BB860" s="22">
        <v>42132</v>
      </c>
      <c r="BC860" s="15">
        <v>42195</v>
      </c>
      <c r="BD860" t="s">
        <v>161</v>
      </c>
      <c r="BE860">
        <v>30</v>
      </c>
      <c r="BF860">
        <v>32</v>
      </c>
      <c r="BG860">
        <v>3.84</v>
      </c>
      <c r="BH860">
        <v>3.16</v>
      </c>
      <c r="BI860">
        <v>0.66</v>
      </c>
      <c r="BJ860">
        <v>0.32300000000000001</v>
      </c>
      <c r="BK860">
        <v>5.7000000000000002E-2</v>
      </c>
      <c r="BL860">
        <v>9.6</v>
      </c>
      <c r="BM860" s="86">
        <f t="shared" si="119"/>
        <v>85</v>
      </c>
      <c r="BN860">
        <v>0.16300000000000001</v>
      </c>
      <c r="BO860">
        <v>21</v>
      </c>
      <c r="BP860">
        <f t="shared" si="113"/>
        <v>3174.0444444444452</v>
      </c>
      <c r="BQ860">
        <f t="shared" si="115"/>
        <v>2048</v>
      </c>
      <c r="BR860">
        <f t="shared" si="116"/>
        <v>3.1740444444444451</v>
      </c>
      <c r="BS860">
        <f t="shared" si="116"/>
        <v>2.048</v>
      </c>
      <c r="BT860">
        <f t="shared" si="117"/>
        <v>5.2220444444444452</v>
      </c>
      <c r="CF860" s="25">
        <v>0.45122549019607849</v>
      </c>
      <c r="CG860" s="25">
        <v>2.5397058823529418E-2</v>
      </c>
      <c r="CH860" s="25">
        <v>1.7789506133367843</v>
      </c>
      <c r="CI860" s="25">
        <v>0.22209163114209066</v>
      </c>
      <c r="CJ860" s="25">
        <v>7.0754020245076862E-2</v>
      </c>
      <c r="CK860" s="25">
        <v>16.513838085876845</v>
      </c>
      <c r="CL860" s="25">
        <v>29.370779573246992</v>
      </c>
      <c r="CM860" s="25">
        <v>4.2940362704271262</v>
      </c>
      <c r="CN860" s="25">
        <v>92.690012254080131</v>
      </c>
      <c r="CO860" s="25">
        <v>12.820751066499835</v>
      </c>
      <c r="CP860" s="25">
        <v>1.2802884615384618</v>
      </c>
      <c r="CQ860" s="25">
        <v>0.25538461538461543</v>
      </c>
      <c r="CR860" s="25">
        <v>0.33095619211581701</v>
      </c>
      <c r="CS860" s="25">
        <v>7.4211177509871246E-2</v>
      </c>
      <c r="CT860" s="25">
        <v>3.1695518566359583E-2</v>
      </c>
      <c r="CU860" s="25">
        <v>9.1158618332861465</v>
      </c>
      <c r="CV860" s="25">
        <v>18.16685337543726</v>
      </c>
      <c r="CW860" s="25">
        <v>1.7400384942011107</v>
      </c>
      <c r="CX860" s="25">
        <v>166.73647847955473</v>
      </c>
      <c r="CY860" s="25">
        <v>13.286265656870322</v>
      </c>
    </row>
    <row r="861" spans="1:103">
      <c r="A861" t="s">
        <v>177</v>
      </c>
      <c r="B861" t="s">
        <v>1090</v>
      </c>
      <c r="C861" t="s">
        <v>168</v>
      </c>
      <c r="D861" t="s">
        <v>171</v>
      </c>
      <c r="E861" t="s">
        <v>959</v>
      </c>
      <c r="F861" t="s">
        <v>203</v>
      </c>
      <c r="G861" t="s">
        <v>280</v>
      </c>
      <c r="H861">
        <v>11.57925</v>
      </c>
      <c r="I861">
        <v>7.2479699999999996</v>
      </c>
      <c r="J861">
        <v>651</v>
      </c>
      <c r="K861" t="s">
        <v>449</v>
      </c>
      <c r="L861" s="18">
        <v>1</v>
      </c>
      <c r="M861" t="s">
        <v>328</v>
      </c>
      <c r="N861" t="s">
        <v>331</v>
      </c>
      <c r="O861">
        <v>650</v>
      </c>
      <c r="P861" t="s">
        <v>159</v>
      </c>
      <c r="Q861">
        <v>500</v>
      </c>
      <c r="R861">
        <v>5800</v>
      </c>
      <c r="S861" t="s">
        <v>329</v>
      </c>
      <c r="T861">
        <v>3500</v>
      </c>
      <c r="U861" t="s">
        <v>337</v>
      </c>
      <c r="V861">
        <v>4000</v>
      </c>
      <c r="W861">
        <v>2015</v>
      </c>
      <c r="X861">
        <v>1</v>
      </c>
      <c r="Y861" s="19" t="s">
        <v>394</v>
      </c>
      <c r="Z861" s="24">
        <v>5.6</v>
      </c>
      <c r="AA861" s="32">
        <v>0.92515845433404686</v>
      </c>
      <c r="AB861" s="26">
        <v>3.550360068352431E-2</v>
      </c>
      <c r="AC861" s="25">
        <v>5.3346</v>
      </c>
      <c r="AD861" s="27">
        <v>38.400000000000006</v>
      </c>
      <c r="AE861" s="27">
        <v>39.999999999999993</v>
      </c>
      <c r="AF861" s="27">
        <v>21.6</v>
      </c>
      <c r="AG861" s="25">
        <v>3.3748925655699442</v>
      </c>
      <c r="AH861" s="25">
        <v>0.7071479169686774</v>
      </c>
      <c r="AI861" s="25">
        <v>0.20969432870169002</v>
      </c>
      <c r="AJ861" s="28">
        <v>7.3129414063783649E-2</v>
      </c>
      <c r="AK861" s="25">
        <v>0</v>
      </c>
      <c r="AL861" s="25">
        <f t="shared" si="52"/>
        <v>4.3648642253040952</v>
      </c>
      <c r="AM861" s="29">
        <v>8.6542696428716273</v>
      </c>
      <c r="AN861" s="29">
        <v>2.5010139245640111</v>
      </c>
      <c r="AO861" s="30">
        <v>25.961461117618423</v>
      </c>
      <c r="AP861" s="30">
        <v>283.95035176797006</v>
      </c>
      <c r="AQ861" s="31">
        <v>1.4825461986736619</v>
      </c>
      <c r="AR861" s="28">
        <v>3.03463E-2</v>
      </c>
      <c r="AS861" s="28">
        <v>6.7009999999999996</v>
      </c>
      <c r="AU861">
        <v>1</v>
      </c>
      <c r="AV861" t="s">
        <v>399</v>
      </c>
      <c r="AW861" t="s">
        <v>992</v>
      </c>
      <c r="AX861" t="s">
        <v>1091</v>
      </c>
      <c r="AY861" s="19" t="s">
        <v>394</v>
      </c>
      <c r="AZ861" s="19" t="s">
        <v>394</v>
      </c>
      <c r="BA861" t="s">
        <v>402</v>
      </c>
      <c r="BB861" s="22">
        <v>42132</v>
      </c>
      <c r="BC861" s="15"/>
      <c r="BM861" s="86"/>
      <c r="BU861">
        <v>1.7578051087984863</v>
      </c>
      <c r="BV861">
        <v>0.21984210483382949</v>
      </c>
      <c r="BW861">
        <v>2.4345217569236413</v>
      </c>
      <c r="BX861">
        <v>0.5788067761774951</v>
      </c>
      <c r="BY861">
        <v>0.24141473941025762</v>
      </c>
      <c r="BZ861">
        <v>0.14599042786541516</v>
      </c>
      <c r="CA861">
        <v>5.0604255558520048</v>
      </c>
      <c r="CB861">
        <v>210.52380871749054</v>
      </c>
      <c r="CC861">
        <v>34.213411554350905</v>
      </c>
      <c r="CD861">
        <v>10.723798710457771</v>
      </c>
      <c r="CE861">
        <v>4.4560135783801469</v>
      </c>
      <c r="CF861" s="25"/>
      <c r="CG861" s="25"/>
      <c r="CH861" s="25"/>
      <c r="CI861" s="25"/>
      <c r="CJ861" s="25"/>
      <c r="CK861" s="25"/>
      <c r="CL861" s="25"/>
      <c r="CM861" s="25"/>
      <c r="CN861" s="25"/>
      <c r="CO861" s="25"/>
      <c r="CP861" s="25"/>
      <c r="CQ861" s="25"/>
      <c r="CR861" s="25"/>
      <c r="CS861" s="25"/>
      <c r="CT861" s="25"/>
      <c r="CU861" s="25"/>
      <c r="CV861" s="25"/>
      <c r="CW861" s="25"/>
      <c r="CX861" s="25"/>
      <c r="CY861" s="25"/>
    </row>
    <row r="862" spans="1:103">
      <c r="A862" t="s">
        <v>177</v>
      </c>
      <c r="B862" t="s">
        <v>1090</v>
      </c>
      <c r="C862" t="s">
        <v>168</v>
      </c>
      <c r="D862" t="s">
        <v>171</v>
      </c>
      <c r="E862" t="s">
        <v>959</v>
      </c>
      <c r="F862" t="s">
        <v>203</v>
      </c>
      <c r="G862" t="s">
        <v>280</v>
      </c>
      <c r="H862">
        <v>11.57925</v>
      </c>
      <c r="I862">
        <v>7.2479699999999996</v>
      </c>
      <c r="J862">
        <v>651</v>
      </c>
      <c r="K862" t="s">
        <v>449</v>
      </c>
      <c r="L862" s="18">
        <v>1</v>
      </c>
      <c r="M862" t="s">
        <v>328</v>
      </c>
      <c r="N862" t="s">
        <v>331</v>
      </c>
      <c r="O862">
        <v>650</v>
      </c>
      <c r="P862" t="s">
        <v>159</v>
      </c>
      <c r="Q862">
        <v>500</v>
      </c>
      <c r="R862">
        <v>5800</v>
      </c>
      <c r="S862" t="s">
        <v>329</v>
      </c>
      <c r="T862">
        <v>3500</v>
      </c>
      <c r="U862" t="s">
        <v>337</v>
      </c>
      <c r="V862">
        <v>4000</v>
      </c>
      <c r="W862">
        <v>2015</v>
      </c>
      <c r="X862">
        <v>1</v>
      </c>
      <c r="Y862" s="19"/>
      <c r="Z862" s="24">
        <v>5.6</v>
      </c>
      <c r="AA862" s="32">
        <v>0.92515845433404686</v>
      </c>
      <c r="AB862" s="26">
        <v>3.550360068352431E-2</v>
      </c>
      <c r="AC862" s="25">
        <v>5.3346</v>
      </c>
      <c r="AD862" s="27">
        <v>38.400000000000006</v>
      </c>
      <c r="AE862" s="27">
        <v>39.999999999999993</v>
      </c>
      <c r="AF862" s="27">
        <v>21.6</v>
      </c>
      <c r="AG862" s="25">
        <v>3.3748925655699442</v>
      </c>
      <c r="AH862" s="25">
        <v>0.7071479169686774</v>
      </c>
      <c r="AI862" s="25">
        <v>0.20969432870169002</v>
      </c>
      <c r="AJ862" s="28">
        <v>7.3129414063783649E-2</v>
      </c>
      <c r="AK862" s="25">
        <v>0</v>
      </c>
      <c r="AL862" s="25">
        <f t="shared" ref="AL862:AL866" si="121">SUM(AG862:AK862)</f>
        <v>4.3648642253040952</v>
      </c>
      <c r="AM862" s="29">
        <v>8.6542696428716273</v>
      </c>
      <c r="AN862" s="29">
        <v>2.5010139245640111</v>
      </c>
      <c r="AO862" s="30">
        <v>25.961461117618423</v>
      </c>
      <c r="AP862" s="30">
        <v>283.95035176797006</v>
      </c>
      <c r="AQ862" s="31">
        <v>1.4825461986736619</v>
      </c>
      <c r="AR862" s="28">
        <v>3.03463E-2</v>
      </c>
      <c r="AS862" s="28">
        <v>6.7009999999999996</v>
      </c>
      <c r="AU862">
        <v>2</v>
      </c>
      <c r="AV862" t="s">
        <v>399</v>
      </c>
      <c r="AW862" t="s">
        <v>992</v>
      </c>
      <c r="AX862" t="s">
        <v>1091</v>
      </c>
      <c r="AY862" s="19" t="s">
        <v>394</v>
      </c>
      <c r="AZ862" s="19" t="s">
        <v>394</v>
      </c>
      <c r="BA862" t="s">
        <v>402</v>
      </c>
      <c r="BB862" s="22">
        <v>42132</v>
      </c>
      <c r="BC862" s="15"/>
      <c r="BM862" s="86"/>
      <c r="BU862">
        <v>1.4485148514851485</v>
      </c>
      <c r="BV862">
        <v>0.2427314984256411</v>
      </c>
      <c r="BW862">
        <v>1.9432124042211243</v>
      </c>
      <c r="BX862">
        <v>0.4193327811959634</v>
      </c>
      <c r="BY862">
        <v>0.14434857248660865</v>
      </c>
      <c r="BZ862">
        <v>0.11813653274886107</v>
      </c>
      <c r="CA862">
        <v>4.0376325276534617</v>
      </c>
      <c r="CB862">
        <v>171.20245998593438</v>
      </c>
      <c r="CC862">
        <v>34.158852231488581</v>
      </c>
      <c r="CD862">
        <v>40.640550773231816</v>
      </c>
      <c r="CE862">
        <v>3.6479484478151201</v>
      </c>
      <c r="CF862" s="25"/>
      <c r="CG862" s="25"/>
      <c r="CH862" s="25"/>
      <c r="CI862" s="25"/>
      <c r="CJ862" s="25"/>
      <c r="CK862" s="25"/>
      <c r="CL862" s="25"/>
      <c r="CM862" s="25"/>
      <c r="CN862" s="25"/>
      <c r="CO862" s="25"/>
      <c r="CP862" s="25"/>
      <c r="CQ862" s="25"/>
      <c r="CR862" s="25"/>
      <c r="CS862" s="25"/>
      <c r="CT862" s="25"/>
      <c r="CU862" s="25"/>
      <c r="CV862" s="25"/>
      <c r="CW862" s="25"/>
      <c r="CX862" s="25"/>
      <c r="CY862" s="25"/>
    </row>
    <row r="863" spans="1:103">
      <c r="A863" t="s">
        <v>177</v>
      </c>
      <c r="B863" t="s">
        <v>1090</v>
      </c>
      <c r="C863" t="s">
        <v>168</v>
      </c>
      <c r="D863" t="s">
        <v>171</v>
      </c>
      <c r="E863" t="s">
        <v>959</v>
      </c>
      <c r="F863" t="s">
        <v>203</v>
      </c>
      <c r="G863" t="s">
        <v>280</v>
      </c>
      <c r="H863">
        <v>11.57925</v>
      </c>
      <c r="I863">
        <v>7.2479699999999996</v>
      </c>
      <c r="J863">
        <v>651</v>
      </c>
      <c r="K863" t="s">
        <v>449</v>
      </c>
      <c r="L863" s="18">
        <v>1</v>
      </c>
      <c r="M863" t="s">
        <v>328</v>
      </c>
      <c r="N863" t="s">
        <v>331</v>
      </c>
      <c r="O863">
        <v>650</v>
      </c>
      <c r="P863" t="s">
        <v>159</v>
      </c>
      <c r="Q863">
        <v>500</v>
      </c>
      <c r="R863">
        <v>5800</v>
      </c>
      <c r="S863" t="s">
        <v>329</v>
      </c>
      <c r="T863">
        <v>3500</v>
      </c>
      <c r="U863" t="s">
        <v>337</v>
      </c>
      <c r="V863">
        <v>4000</v>
      </c>
      <c r="W863">
        <v>2015</v>
      </c>
      <c r="X863">
        <v>1</v>
      </c>
      <c r="Y863" s="19"/>
      <c r="Z863" s="24">
        <v>5.6</v>
      </c>
      <c r="AA863" s="32">
        <v>0.92515845433404686</v>
      </c>
      <c r="AB863" s="26">
        <v>3.550360068352431E-2</v>
      </c>
      <c r="AC863" s="25">
        <v>5.3346</v>
      </c>
      <c r="AD863" s="27">
        <v>38.400000000000006</v>
      </c>
      <c r="AE863" s="27">
        <v>39.999999999999993</v>
      </c>
      <c r="AF863" s="27">
        <v>21.6</v>
      </c>
      <c r="AG863" s="25">
        <v>3.3748925655699442</v>
      </c>
      <c r="AH863" s="25">
        <v>0.7071479169686774</v>
      </c>
      <c r="AI863" s="25">
        <v>0.20969432870169002</v>
      </c>
      <c r="AJ863" s="28">
        <v>7.3129414063783649E-2</v>
      </c>
      <c r="AK863" s="25">
        <v>0</v>
      </c>
      <c r="AL863" s="25">
        <f t="shared" si="121"/>
        <v>4.3648642253040952</v>
      </c>
      <c r="AM863" s="29">
        <v>8.6542696428716273</v>
      </c>
      <c r="AN863" s="29">
        <v>2.5010139245640111</v>
      </c>
      <c r="AO863" s="30">
        <v>25.961461117618423</v>
      </c>
      <c r="AP863" s="30">
        <v>283.95035176797006</v>
      </c>
      <c r="AQ863" s="31">
        <v>1.4825461986736619</v>
      </c>
      <c r="AR863" s="28">
        <v>3.03463E-2</v>
      </c>
      <c r="AS863" s="28">
        <v>6.7009999999999996</v>
      </c>
      <c r="AU863">
        <v>3</v>
      </c>
      <c r="AV863" t="s">
        <v>399</v>
      </c>
      <c r="AW863" t="s">
        <v>992</v>
      </c>
      <c r="AX863" t="s">
        <v>1091</v>
      </c>
      <c r="AY863" s="19" t="s">
        <v>394</v>
      </c>
      <c r="AZ863" s="19" t="s">
        <v>394</v>
      </c>
      <c r="BA863" t="s">
        <v>402</v>
      </c>
      <c r="BB863" s="22">
        <v>42132</v>
      </c>
      <c r="BC863" s="15"/>
      <c r="BM863" s="86"/>
      <c r="BU863">
        <v>2.0845794392523365</v>
      </c>
      <c r="BV863">
        <v>0.17829646038078822</v>
      </c>
      <c r="BW863">
        <v>2.0563352358587275</v>
      </c>
      <c r="BX863">
        <v>0.34643722520657771</v>
      </c>
      <c r="BY863">
        <v>0.15542987408670889</v>
      </c>
      <c r="BZ863">
        <v>0.13616911349254426</v>
      </c>
      <c r="CA863">
        <v>5.3106707522017063</v>
      </c>
      <c r="CB863">
        <v>104.24058818636577</v>
      </c>
      <c r="CC863">
        <v>56.152060476483328</v>
      </c>
      <c r="CD863">
        <v>13.521483761905385</v>
      </c>
      <c r="CE863">
        <v>4.7624790619422699</v>
      </c>
      <c r="CF863" s="25"/>
      <c r="CG863" s="25"/>
      <c r="CH863" s="25"/>
      <c r="CI863" s="25"/>
      <c r="CJ863" s="25"/>
      <c r="CK863" s="25"/>
      <c r="CL863" s="25"/>
      <c r="CM863" s="25"/>
      <c r="CN863" s="25"/>
      <c r="CO863" s="25"/>
      <c r="CP863" s="25"/>
      <c r="CQ863" s="25"/>
      <c r="CR863" s="25"/>
      <c r="CS863" s="25"/>
      <c r="CT863" s="25"/>
      <c r="CU863" s="25"/>
      <c r="CV863" s="25"/>
      <c r="CW863" s="25"/>
      <c r="CX863" s="25"/>
      <c r="CY863" s="25"/>
    </row>
    <row r="864" spans="1:103">
      <c r="A864" t="s">
        <v>177</v>
      </c>
      <c r="B864" t="s">
        <v>1090</v>
      </c>
      <c r="C864" t="s">
        <v>168</v>
      </c>
      <c r="D864" t="s">
        <v>171</v>
      </c>
      <c r="E864" t="s">
        <v>959</v>
      </c>
      <c r="F864" t="s">
        <v>203</v>
      </c>
      <c r="G864" t="s">
        <v>280</v>
      </c>
      <c r="H864">
        <v>11.57925</v>
      </c>
      <c r="I864">
        <v>7.2479699999999996</v>
      </c>
      <c r="J864">
        <v>651</v>
      </c>
      <c r="K864" t="s">
        <v>449</v>
      </c>
      <c r="L864" s="18">
        <v>1</v>
      </c>
      <c r="M864" t="s">
        <v>328</v>
      </c>
      <c r="N864" t="s">
        <v>331</v>
      </c>
      <c r="O864">
        <v>650</v>
      </c>
      <c r="P864" t="s">
        <v>159</v>
      </c>
      <c r="Q864">
        <v>500</v>
      </c>
      <c r="R864">
        <v>5800</v>
      </c>
      <c r="S864" t="s">
        <v>329</v>
      </c>
      <c r="T864">
        <v>3500</v>
      </c>
      <c r="U864" t="s">
        <v>337</v>
      </c>
      <c r="V864">
        <v>4000</v>
      </c>
      <c r="W864">
        <v>2015</v>
      </c>
      <c r="X864">
        <v>1</v>
      </c>
      <c r="Y864" s="19"/>
      <c r="Z864" s="24">
        <v>5.6</v>
      </c>
      <c r="AA864" s="32">
        <v>0.92515845433404686</v>
      </c>
      <c r="AB864" s="26">
        <v>3.550360068352431E-2</v>
      </c>
      <c r="AC864" s="25">
        <v>5.3346</v>
      </c>
      <c r="AD864" s="27">
        <v>38.400000000000006</v>
      </c>
      <c r="AE864" s="27">
        <v>39.999999999999993</v>
      </c>
      <c r="AF864" s="27">
        <v>21.6</v>
      </c>
      <c r="AG864" s="25">
        <v>3.3748925655699442</v>
      </c>
      <c r="AH864" s="25">
        <v>0.7071479169686774</v>
      </c>
      <c r="AI864" s="25">
        <v>0.20969432870169002</v>
      </c>
      <c r="AJ864" s="28">
        <v>7.3129414063783649E-2</v>
      </c>
      <c r="AK864" s="25">
        <v>0</v>
      </c>
      <c r="AL864" s="25">
        <f t="shared" si="121"/>
        <v>4.3648642253040952</v>
      </c>
      <c r="AM864" s="29">
        <v>8.6542696428716273</v>
      </c>
      <c r="AN864" s="29">
        <v>2.5010139245640111</v>
      </c>
      <c r="AO864" s="30">
        <v>25.961461117618423</v>
      </c>
      <c r="AP864" s="30">
        <v>283.95035176797006</v>
      </c>
      <c r="AQ864" s="31">
        <v>1.4825461986736619</v>
      </c>
      <c r="AR864" s="28">
        <v>3.03463E-2</v>
      </c>
      <c r="AS864" s="28">
        <v>6.7009999999999996</v>
      </c>
      <c r="AU864">
        <v>4</v>
      </c>
      <c r="AV864" t="s">
        <v>399</v>
      </c>
      <c r="AW864" t="s">
        <v>992</v>
      </c>
      <c r="AX864" t="s">
        <v>1091</v>
      </c>
      <c r="AY864" s="19" t="s">
        <v>394</v>
      </c>
      <c r="AZ864" s="19" t="s">
        <v>394</v>
      </c>
      <c r="BA864" t="s">
        <v>402</v>
      </c>
      <c r="BB864" s="22">
        <v>42132</v>
      </c>
      <c r="BC864" s="15"/>
      <c r="BM864" s="86"/>
      <c r="BU864">
        <v>2.6202764976958526</v>
      </c>
      <c r="BV864">
        <v>0.29857528525491217</v>
      </c>
      <c r="BW864">
        <v>2.2577246008727099</v>
      </c>
      <c r="BX864">
        <v>0.59193427300463408</v>
      </c>
      <c r="BY864">
        <v>0.18407595927697545</v>
      </c>
      <c r="BZ864">
        <v>0.16476874494927909</v>
      </c>
      <c r="CA864">
        <v>6.3731767556528451</v>
      </c>
      <c r="CB864">
        <v>151.50483973311046</v>
      </c>
      <c r="CC864">
        <v>46.797110531158474</v>
      </c>
      <c r="CD864">
        <v>17.178013699631329</v>
      </c>
      <c r="CE864">
        <v>5.2963519746404684</v>
      </c>
      <c r="CF864" s="25"/>
      <c r="CG864" s="25"/>
      <c r="CH864" s="25"/>
      <c r="CI864" s="25"/>
      <c r="CJ864" s="25"/>
      <c r="CK864" s="25"/>
      <c r="CL864" s="25"/>
      <c r="CM864" s="25"/>
      <c r="CN864" s="25"/>
      <c r="CO864" s="25"/>
      <c r="CP864" s="25"/>
      <c r="CQ864" s="25"/>
      <c r="CR864" s="25"/>
      <c r="CS864" s="25"/>
      <c r="CT864" s="25"/>
      <c r="CU864" s="25"/>
      <c r="CV864" s="25"/>
      <c r="CW864" s="25"/>
      <c r="CX864" s="25"/>
      <c r="CY864" s="25"/>
    </row>
    <row r="865" spans="1:103">
      <c r="A865" t="s">
        <v>177</v>
      </c>
      <c r="B865" t="s">
        <v>1090</v>
      </c>
      <c r="C865" t="s">
        <v>168</v>
      </c>
      <c r="D865" t="s">
        <v>171</v>
      </c>
      <c r="E865" t="s">
        <v>959</v>
      </c>
      <c r="F865" t="s">
        <v>203</v>
      </c>
      <c r="G865" t="s">
        <v>280</v>
      </c>
      <c r="H865">
        <v>11.57925</v>
      </c>
      <c r="I865">
        <v>7.2479699999999996</v>
      </c>
      <c r="J865">
        <v>651</v>
      </c>
      <c r="K865" t="s">
        <v>449</v>
      </c>
      <c r="L865" s="18">
        <v>1</v>
      </c>
      <c r="M865" t="s">
        <v>328</v>
      </c>
      <c r="N865" t="s">
        <v>331</v>
      </c>
      <c r="O865">
        <v>650</v>
      </c>
      <c r="P865" t="s">
        <v>159</v>
      </c>
      <c r="Q865">
        <v>500</v>
      </c>
      <c r="R865">
        <v>5800</v>
      </c>
      <c r="S865" t="s">
        <v>329</v>
      </c>
      <c r="T865">
        <v>3500</v>
      </c>
      <c r="U865" t="s">
        <v>337</v>
      </c>
      <c r="V865">
        <v>4000</v>
      </c>
      <c r="W865">
        <v>2015</v>
      </c>
      <c r="X865">
        <v>1</v>
      </c>
      <c r="Y865" s="19"/>
      <c r="Z865" s="24">
        <v>5.6</v>
      </c>
      <c r="AA865" s="32">
        <v>0.92515845433404686</v>
      </c>
      <c r="AB865" s="26">
        <v>3.550360068352431E-2</v>
      </c>
      <c r="AC865" s="25">
        <v>5.3346</v>
      </c>
      <c r="AD865" s="27">
        <v>38.400000000000006</v>
      </c>
      <c r="AE865" s="27">
        <v>39.999999999999993</v>
      </c>
      <c r="AF865" s="27">
        <v>21.6</v>
      </c>
      <c r="AG865" s="25">
        <v>3.3748925655699442</v>
      </c>
      <c r="AH865" s="25">
        <v>0.7071479169686774</v>
      </c>
      <c r="AI865" s="25">
        <v>0.20969432870169002</v>
      </c>
      <c r="AJ865" s="28">
        <v>7.3129414063783649E-2</v>
      </c>
      <c r="AK865" s="25">
        <v>0</v>
      </c>
      <c r="AL865" s="25">
        <f t="shared" si="121"/>
        <v>4.3648642253040952</v>
      </c>
      <c r="AM865" s="29">
        <v>8.6542696428716273</v>
      </c>
      <c r="AN865" s="29">
        <v>2.5010139245640111</v>
      </c>
      <c r="AO865" s="30">
        <v>25.961461117618423</v>
      </c>
      <c r="AP865" s="30">
        <v>283.95035176797006</v>
      </c>
      <c r="AQ865" s="31">
        <v>1.4825461986736619</v>
      </c>
      <c r="AR865" s="28">
        <v>3.03463E-2</v>
      </c>
      <c r="AS865" s="28">
        <v>6.7009999999999996</v>
      </c>
      <c r="AU865">
        <v>5</v>
      </c>
      <c r="AV865" t="s">
        <v>399</v>
      </c>
      <c r="AW865" t="s">
        <v>992</v>
      </c>
      <c r="AX865" t="s">
        <v>1091</v>
      </c>
      <c r="AY865" s="19" t="s">
        <v>394</v>
      </c>
      <c r="AZ865" s="19" t="s">
        <v>394</v>
      </c>
      <c r="BA865" t="s">
        <v>402</v>
      </c>
      <c r="BB865" s="22">
        <v>42132</v>
      </c>
      <c r="BC865" s="15"/>
      <c r="BM865" s="86"/>
      <c r="BU865">
        <v>2.4060747663551405</v>
      </c>
      <c r="BV865">
        <v>0.26682872903268884</v>
      </c>
      <c r="BW865">
        <v>1.985968905197651</v>
      </c>
      <c r="BX865">
        <v>0.59840493840665598</v>
      </c>
      <c r="BY865">
        <v>0.15558497740733004</v>
      </c>
      <c r="BZ865">
        <v>0.16906310894101309</v>
      </c>
      <c r="CA865">
        <v>6.4496686537886152</v>
      </c>
      <c r="CB865">
        <v>153.08982700957282</v>
      </c>
      <c r="CC865">
        <v>36.147774039750061</v>
      </c>
      <c r="CD865">
        <v>13.012901661202607</v>
      </c>
      <c r="CE865">
        <v>4.6300657074319176</v>
      </c>
      <c r="CF865" s="25"/>
      <c r="CG865" s="25"/>
      <c r="CH865" s="25"/>
      <c r="CI865" s="25"/>
      <c r="CJ865" s="25"/>
      <c r="CK865" s="25"/>
      <c r="CL865" s="25"/>
      <c r="CM865" s="25"/>
      <c r="CN865" s="25"/>
      <c r="CO865" s="25"/>
      <c r="CP865" s="25"/>
      <c r="CQ865" s="25"/>
      <c r="CR865" s="25"/>
      <c r="CS865" s="25"/>
      <c r="CT865" s="25"/>
      <c r="CU865" s="25"/>
      <c r="CV865" s="25"/>
      <c r="CW865" s="25"/>
      <c r="CX865" s="25"/>
      <c r="CY865" s="25"/>
    </row>
    <row r="866" spans="1:103">
      <c r="A866" t="s">
        <v>177</v>
      </c>
      <c r="B866" t="s">
        <v>1090</v>
      </c>
      <c r="C866" t="s">
        <v>168</v>
      </c>
      <c r="D866" t="s">
        <v>171</v>
      </c>
      <c r="E866" t="s">
        <v>959</v>
      </c>
      <c r="F866" t="s">
        <v>203</v>
      </c>
      <c r="G866" t="s">
        <v>280</v>
      </c>
      <c r="H866">
        <v>11.57925</v>
      </c>
      <c r="I866">
        <v>7.2479699999999996</v>
      </c>
      <c r="J866">
        <v>651</v>
      </c>
      <c r="K866" t="s">
        <v>449</v>
      </c>
      <c r="L866" s="18">
        <v>1</v>
      </c>
      <c r="M866" t="s">
        <v>328</v>
      </c>
      <c r="N866" t="s">
        <v>331</v>
      </c>
      <c r="O866">
        <v>650</v>
      </c>
      <c r="P866" t="s">
        <v>159</v>
      </c>
      <c r="Q866">
        <v>500</v>
      </c>
      <c r="R866">
        <v>5800</v>
      </c>
      <c r="S866" t="s">
        <v>329</v>
      </c>
      <c r="T866">
        <v>3500</v>
      </c>
      <c r="U866" t="s">
        <v>337</v>
      </c>
      <c r="V866">
        <v>4000</v>
      </c>
      <c r="W866">
        <v>2015</v>
      </c>
      <c r="X866">
        <v>1</v>
      </c>
      <c r="Y866" s="19"/>
      <c r="Z866" s="24">
        <v>5.6</v>
      </c>
      <c r="AA866" s="32">
        <v>0.92515845433404686</v>
      </c>
      <c r="AB866" s="26">
        <v>3.550360068352431E-2</v>
      </c>
      <c r="AC866" s="25">
        <v>5.3346</v>
      </c>
      <c r="AD866" s="27">
        <v>38.400000000000006</v>
      </c>
      <c r="AE866" s="27">
        <v>39.999999999999993</v>
      </c>
      <c r="AF866" s="27">
        <v>21.6</v>
      </c>
      <c r="AG866" s="25">
        <v>3.3748925655699442</v>
      </c>
      <c r="AH866" s="25">
        <v>0.7071479169686774</v>
      </c>
      <c r="AI866" s="25">
        <v>0.20969432870169002</v>
      </c>
      <c r="AJ866" s="28">
        <v>7.3129414063783649E-2</v>
      </c>
      <c r="AK866" s="25">
        <v>0</v>
      </c>
      <c r="AL866" s="25">
        <f t="shared" si="121"/>
        <v>4.3648642253040952</v>
      </c>
      <c r="AM866" s="29">
        <v>8.6542696428716273</v>
      </c>
      <c r="AN866" s="29">
        <v>2.5010139245640111</v>
      </c>
      <c r="AO866" s="30">
        <v>25.961461117618423</v>
      </c>
      <c r="AP866" s="30">
        <v>283.95035176797006</v>
      </c>
      <c r="AQ866" s="31">
        <v>1.4825461986736619</v>
      </c>
      <c r="AR866" s="28">
        <v>3.03463E-2</v>
      </c>
      <c r="AS866" s="28">
        <v>6.7009999999999996</v>
      </c>
      <c r="AU866">
        <v>6</v>
      </c>
      <c r="AV866" t="s">
        <v>399</v>
      </c>
      <c r="AW866" t="s">
        <v>992</v>
      </c>
      <c r="AX866" t="s">
        <v>1091</v>
      </c>
      <c r="AY866" s="19" t="s">
        <v>394</v>
      </c>
      <c r="AZ866" s="19" t="s">
        <v>394</v>
      </c>
      <c r="BA866" t="s">
        <v>402</v>
      </c>
      <c r="BB866" s="22">
        <v>42132</v>
      </c>
      <c r="BC866" s="15"/>
      <c r="BM866" s="86"/>
      <c r="BU866">
        <v>2.4795321637426904</v>
      </c>
      <c r="BV866">
        <v>0.25695721315407871</v>
      </c>
      <c r="BW866">
        <v>2.098510002826262</v>
      </c>
      <c r="BX866">
        <v>0.6145060236425075</v>
      </c>
      <c r="BY866">
        <v>0.18589367124533301</v>
      </c>
      <c r="BZ866">
        <v>0.18978952952353068</v>
      </c>
      <c r="CA866">
        <v>5.5269503031850542</v>
      </c>
      <c r="CB866">
        <v>154.58391222594264</v>
      </c>
      <c r="CC866">
        <v>81.443987899251681</v>
      </c>
      <c r="CD866">
        <v>12.800103378127055</v>
      </c>
      <c r="CE866">
        <v>13.702933086675838</v>
      </c>
      <c r="CF866" s="25"/>
      <c r="CG866" s="25"/>
      <c r="CH866" s="25"/>
      <c r="CI866" s="25"/>
      <c r="CJ866" s="25"/>
      <c r="CK866" s="25"/>
      <c r="CL866" s="25"/>
      <c r="CM866" s="25"/>
      <c r="CN866" s="25"/>
      <c r="CO866" s="25"/>
      <c r="CP866" s="25"/>
      <c r="CQ866" s="25"/>
      <c r="CR866" s="25"/>
      <c r="CS866" s="25"/>
      <c r="CT866" s="25"/>
      <c r="CU866" s="25"/>
      <c r="CV866" s="25"/>
      <c r="CW866" s="25"/>
      <c r="CX866" s="25"/>
      <c r="CY866" s="25"/>
    </row>
    <row r="867" spans="1:103">
      <c r="A867" t="s">
        <v>177</v>
      </c>
      <c r="B867" t="s">
        <v>1090</v>
      </c>
      <c r="C867" t="s">
        <v>168</v>
      </c>
      <c r="D867" t="s">
        <v>171</v>
      </c>
      <c r="E867" t="s">
        <v>959</v>
      </c>
      <c r="F867" t="s">
        <v>204</v>
      </c>
      <c r="G867" t="s">
        <v>281</v>
      </c>
      <c r="H867">
        <v>11.550079999999999</v>
      </c>
      <c r="I867">
        <v>7.2776399999999999</v>
      </c>
      <c r="J867">
        <v>678</v>
      </c>
      <c r="K867" t="s">
        <v>111</v>
      </c>
      <c r="L867" s="18">
        <v>1.5</v>
      </c>
      <c r="M867" t="s">
        <v>352</v>
      </c>
      <c r="N867" t="s">
        <v>346</v>
      </c>
      <c r="O867">
        <v>4000</v>
      </c>
      <c r="P867" t="s">
        <v>159</v>
      </c>
      <c r="Q867">
        <v>500</v>
      </c>
      <c r="R867">
        <v>6000</v>
      </c>
      <c r="S867" t="s">
        <v>348</v>
      </c>
      <c r="T867">
        <v>90</v>
      </c>
      <c r="U867" t="s">
        <v>337</v>
      </c>
      <c r="V867">
        <v>6000</v>
      </c>
      <c r="W867">
        <v>2015</v>
      </c>
      <c r="X867">
        <v>1</v>
      </c>
      <c r="Y867" s="19" t="s">
        <v>391</v>
      </c>
      <c r="Z867" s="24">
        <v>6.2</v>
      </c>
      <c r="AA867" s="32">
        <v>1.1756214759857684</v>
      </c>
      <c r="AB867" s="26">
        <v>6.2575514978422897E-2</v>
      </c>
      <c r="AC867" s="25">
        <v>4.58392</v>
      </c>
      <c r="AD867" s="27">
        <v>56.4</v>
      </c>
      <c r="AE867" s="27">
        <v>22</v>
      </c>
      <c r="AF867" s="27">
        <v>21.6</v>
      </c>
      <c r="AG867" s="25">
        <v>5.4367768309118052</v>
      </c>
      <c r="AH867" s="25">
        <v>0.50582965976500882</v>
      </c>
      <c r="AI867" s="25">
        <v>0.15415980823017064</v>
      </c>
      <c r="AJ867" s="28">
        <v>4.4341935029706708E-2</v>
      </c>
      <c r="AK867" s="25">
        <v>0</v>
      </c>
      <c r="AL867" s="25">
        <f t="shared" si="52"/>
        <v>6.1411082339366914</v>
      </c>
      <c r="AM867" s="29">
        <v>69.061118591277406</v>
      </c>
      <c r="AN867" s="29">
        <v>3.3729890496147075</v>
      </c>
      <c r="AO867" s="30">
        <v>17.565205805189251</v>
      </c>
      <c r="AP867" s="30">
        <v>304.21949103968103</v>
      </c>
      <c r="AQ867" s="31">
        <v>1.2965959894229975</v>
      </c>
      <c r="AR867" s="28">
        <v>2.0985E-2</v>
      </c>
      <c r="AS867" s="28">
        <v>7.3428000000000004</v>
      </c>
      <c r="AT867" t="s">
        <v>155</v>
      </c>
      <c r="AU867">
        <v>1</v>
      </c>
      <c r="AV867" t="s">
        <v>399</v>
      </c>
      <c r="AW867" t="s">
        <v>992</v>
      </c>
      <c r="AX867" t="s">
        <v>1091</v>
      </c>
      <c r="AY867" s="19" t="s">
        <v>391</v>
      </c>
      <c r="AZ867" s="19" t="s">
        <v>391</v>
      </c>
      <c r="BA867" t="s">
        <v>402</v>
      </c>
      <c r="BB867" s="22">
        <v>42132</v>
      </c>
      <c r="BC867" s="15">
        <v>42195</v>
      </c>
      <c r="BD867" t="s">
        <v>161</v>
      </c>
      <c r="BE867">
        <v>45</v>
      </c>
      <c r="BF867">
        <v>39</v>
      </c>
      <c r="BG867">
        <v>10.5</v>
      </c>
      <c r="BH867">
        <v>6.22</v>
      </c>
      <c r="BI867">
        <v>1</v>
      </c>
      <c r="BJ867">
        <v>0.495</v>
      </c>
      <c r="BK867">
        <v>0.109</v>
      </c>
      <c r="BL867">
        <v>12.5</v>
      </c>
      <c r="BM867" s="86">
        <f t="shared" si="119"/>
        <v>81.953642384105962</v>
      </c>
      <c r="BN867">
        <v>0.29899999999999999</v>
      </c>
      <c r="BO867">
        <v>23.1</v>
      </c>
      <c r="BP867">
        <f t="shared" si="113"/>
        <v>5830.492793143746</v>
      </c>
      <c r="BQ867">
        <f t="shared" si="115"/>
        <v>5600</v>
      </c>
      <c r="BR867">
        <f t="shared" si="116"/>
        <v>5.8304927931437458</v>
      </c>
      <c r="BS867">
        <f t="shared" si="116"/>
        <v>5.6</v>
      </c>
      <c r="BT867">
        <f t="shared" si="117"/>
        <v>11.430492793143745</v>
      </c>
      <c r="BU867">
        <v>2.1270853778213934</v>
      </c>
      <c r="BV867">
        <v>0.29015019746219639</v>
      </c>
      <c r="BW867">
        <v>2.0984127204891938</v>
      </c>
      <c r="BX867">
        <v>0.68134840418455433</v>
      </c>
      <c r="BY867">
        <v>0.17436766531818754</v>
      </c>
      <c r="BZ867">
        <v>0.14604517276659784</v>
      </c>
      <c r="CA867">
        <v>6.5740327091511439</v>
      </c>
      <c r="CB867">
        <v>134.90792569607882</v>
      </c>
      <c r="CC867">
        <v>23.657210457667151</v>
      </c>
      <c r="CD867">
        <v>18.28001696045623</v>
      </c>
      <c r="CE867">
        <v>4.9234112858041446</v>
      </c>
      <c r="CF867" s="25">
        <v>1.059051306873185</v>
      </c>
      <c r="CG867" s="25">
        <v>0.21093901258470474</v>
      </c>
      <c r="CH867" s="25">
        <v>1.0806917657091317</v>
      </c>
      <c r="CI867" s="25">
        <v>0.45196617921438564</v>
      </c>
      <c r="CJ867" s="25">
        <v>0.1063043846473274</v>
      </c>
      <c r="CK867" s="25">
        <v>45.409171369705348</v>
      </c>
      <c r="CL867" s="25">
        <v>25.778950274202952</v>
      </c>
      <c r="CM867" s="25">
        <v>2.9067278810167849</v>
      </c>
      <c r="CN867" s="25">
        <v>46.51430968264534</v>
      </c>
      <c r="CO867" s="25">
        <v>28.318155170984785</v>
      </c>
      <c r="CP867" s="25">
        <v>1.4755278310940498</v>
      </c>
      <c r="CQ867" s="25">
        <v>0.39189059500959689</v>
      </c>
      <c r="CR867" s="25">
        <v>0.31814664023616795</v>
      </c>
      <c r="CS867" s="25">
        <v>7.4869856600195545E-2</v>
      </c>
      <c r="CT867" s="25">
        <v>2.9526624990361159E-2</v>
      </c>
      <c r="CU867" s="25">
        <v>9.1967718495579174</v>
      </c>
      <c r="CV867" s="25">
        <v>22.448721525137827</v>
      </c>
      <c r="CW867" s="25">
        <v>1.7554826228478662</v>
      </c>
      <c r="CX867" s="25">
        <v>176.16768160950195</v>
      </c>
      <c r="CY867" s="25">
        <v>10.489319571324478</v>
      </c>
    </row>
    <row r="868" spans="1:103">
      <c r="A868" t="s">
        <v>177</v>
      </c>
      <c r="B868" t="s">
        <v>1090</v>
      </c>
      <c r="C868" t="s">
        <v>168</v>
      </c>
      <c r="D868" t="s">
        <v>171</v>
      </c>
      <c r="E868" t="s">
        <v>959</v>
      </c>
      <c r="F868" t="s">
        <v>204</v>
      </c>
      <c r="G868" t="s">
        <v>281</v>
      </c>
      <c r="H868">
        <v>11.550079999999999</v>
      </c>
      <c r="I868">
        <v>7.2776399999999999</v>
      </c>
      <c r="J868">
        <v>678</v>
      </c>
      <c r="K868" t="s">
        <v>111</v>
      </c>
      <c r="L868" s="18">
        <v>1.5</v>
      </c>
      <c r="M868" t="s">
        <v>352</v>
      </c>
      <c r="N868" t="s">
        <v>346</v>
      </c>
      <c r="O868">
        <v>4000</v>
      </c>
      <c r="P868" t="s">
        <v>159</v>
      </c>
      <c r="Q868">
        <v>500</v>
      </c>
      <c r="R868">
        <v>6000</v>
      </c>
      <c r="S868" t="s">
        <v>348</v>
      </c>
      <c r="T868">
        <v>90</v>
      </c>
      <c r="U868" t="s">
        <v>337</v>
      </c>
      <c r="V868">
        <v>6000</v>
      </c>
      <c r="W868">
        <v>2015</v>
      </c>
      <c r="X868">
        <v>1</v>
      </c>
      <c r="Y868" s="19"/>
      <c r="Z868" s="24">
        <v>6.2</v>
      </c>
      <c r="AA868" s="32">
        <v>1.1756214759857684</v>
      </c>
      <c r="AB868" s="26">
        <v>6.2575514978422897E-2</v>
      </c>
      <c r="AC868" s="25">
        <v>4.58392</v>
      </c>
      <c r="AD868" s="27">
        <v>56.4</v>
      </c>
      <c r="AE868" s="27">
        <v>22</v>
      </c>
      <c r="AF868" s="27">
        <v>21.6</v>
      </c>
      <c r="AG868" s="25">
        <v>5.4367768309118052</v>
      </c>
      <c r="AH868" s="25">
        <v>0.50582965976500882</v>
      </c>
      <c r="AI868" s="25">
        <v>0.15415980823017064</v>
      </c>
      <c r="AJ868" s="28">
        <v>4.4341935029706708E-2</v>
      </c>
      <c r="AK868" s="25">
        <v>0</v>
      </c>
      <c r="AL868" s="25">
        <f t="shared" ref="AL868:AL872" si="122">SUM(AG868:AK868)</f>
        <v>6.1411082339366914</v>
      </c>
      <c r="AM868" s="29">
        <v>69.061118591277406</v>
      </c>
      <c r="AN868" s="29">
        <v>3.3729890496147075</v>
      </c>
      <c r="AO868" s="30">
        <v>17.565205805189251</v>
      </c>
      <c r="AP868" s="30">
        <v>304.21949103968103</v>
      </c>
      <c r="AQ868" s="31">
        <v>1.2965959894229975</v>
      </c>
      <c r="AR868" s="28">
        <v>2.0985E-2</v>
      </c>
      <c r="AS868" s="28">
        <v>7.3428000000000004</v>
      </c>
      <c r="AT868" t="s">
        <v>156</v>
      </c>
      <c r="AU868">
        <v>2</v>
      </c>
      <c r="AV868" t="s">
        <v>399</v>
      </c>
      <c r="AW868" t="s">
        <v>992</v>
      </c>
      <c r="AX868" t="s">
        <v>1091</v>
      </c>
      <c r="AY868" s="19" t="s">
        <v>391</v>
      </c>
      <c r="AZ868" s="19" t="s">
        <v>391</v>
      </c>
      <c r="BA868" t="s">
        <v>402</v>
      </c>
      <c r="BB868" s="22">
        <v>42132</v>
      </c>
      <c r="BC868" s="15">
        <v>42195</v>
      </c>
      <c r="BD868" t="s">
        <v>161</v>
      </c>
      <c r="BE868">
        <v>39</v>
      </c>
      <c r="BF868">
        <v>39</v>
      </c>
      <c r="BG868">
        <v>8.86</v>
      </c>
      <c r="BH868">
        <v>5.36</v>
      </c>
      <c r="BI868">
        <v>0.64</v>
      </c>
      <c r="BJ868">
        <v>0.38200000000000001</v>
      </c>
      <c r="BK868">
        <v>0.05</v>
      </c>
      <c r="BL868">
        <v>9.8000000000000007</v>
      </c>
      <c r="BM868" s="86">
        <f t="shared" si="119"/>
        <v>88.425925925925924</v>
      </c>
      <c r="BN868">
        <v>0.187</v>
      </c>
      <c r="BO868">
        <v>25.4</v>
      </c>
      <c r="BP868">
        <f t="shared" si="113"/>
        <v>5588.4260469619949</v>
      </c>
      <c r="BQ868">
        <f t="shared" si="115"/>
        <v>4725.333333333333</v>
      </c>
      <c r="BR868">
        <f t="shared" si="116"/>
        <v>5.5884260469619953</v>
      </c>
      <c r="BS868">
        <f t="shared" si="116"/>
        <v>4.7253333333333334</v>
      </c>
      <c r="BT868">
        <f t="shared" si="117"/>
        <v>10.313759380295329</v>
      </c>
      <c r="BU868">
        <v>2.7354932301740811</v>
      </c>
      <c r="BV868">
        <v>0.29698406267945765</v>
      </c>
      <c r="BW868">
        <v>2.3706864831855641</v>
      </c>
      <c r="BX868">
        <v>0.68026771795265573</v>
      </c>
      <c r="BY868">
        <v>0.18305191329096021</v>
      </c>
      <c r="BZ868">
        <v>0.16430211761626212</v>
      </c>
      <c r="CA868">
        <v>6.9935339643639551</v>
      </c>
      <c r="CB868">
        <v>124.92287802146394</v>
      </c>
      <c r="CC868">
        <v>24.569051113124157</v>
      </c>
      <c r="CD868">
        <v>20.35121351072468</v>
      </c>
      <c r="CE868">
        <v>4.5548082623675814</v>
      </c>
      <c r="CF868" s="25">
        <v>0.47437092264678471</v>
      </c>
      <c r="CG868" s="25">
        <v>3.4301025163094127E-2</v>
      </c>
      <c r="CH868" s="25">
        <v>1.9488172241738666</v>
      </c>
      <c r="CI868" s="25">
        <v>0.38964285901211526</v>
      </c>
      <c r="CJ868" s="25">
        <v>0.10224753184326783</v>
      </c>
      <c r="CK868" s="25">
        <v>20.643569870719123</v>
      </c>
      <c r="CL868" s="25">
        <v>21.487054880824093</v>
      </c>
      <c r="CM868" s="25">
        <v>2.8383835114535305</v>
      </c>
      <c r="CN868" s="25">
        <v>91.088841217061486</v>
      </c>
      <c r="CO868" s="25">
        <v>21.442710533529553</v>
      </c>
      <c r="CP868" s="25">
        <v>1.5218446601941749</v>
      </c>
      <c r="CQ868" s="25">
        <v>0.40155339805825246</v>
      </c>
      <c r="CR868" s="25">
        <v>0.2929001822695953</v>
      </c>
      <c r="CS868" s="25">
        <v>7.5465243133795532E-2</v>
      </c>
      <c r="CT868" s="25">
        <v>3.4724806457177848E-2</v>
      </c>
      <c r="CU868" s="25">
        <v>15.267653310720799</v>
      </c>
      <c r="CV868" s="25">
        <v>18.473847915578844</v>
      </c>
      <c r="CW868" s="25">
        <v>1.7694427232283663</v>
      </c>
      <c r="CX868" s="25">
        <v>153.47828228328225</v>
      </c>
      <c r="CY868" s="25">
        <v>35.111817879303238</v>
      </c>
    </row>
    <row r="869" spans="1:103">
      <c r="A869" t="s">
        <v>177</v>
      </c>
      <c r="B869" t="s">
        <v>1090</v>
      </c>
      <c r="C869" t="s">
        <v>168</v>
      </c>
      <c r="D869" t="s">
        <v>171</v>
      </c>
      <c r="E869" t="s">
        <v>959</v>
      </c>
      <c r="F869" t="s">
        <v>204</v>
      </c>
      <c r="G869" t="s">
        <v>281</v>
      </c>
      <c r="H869">
        <v>11.550079999999999</v>
      </c>
      <c r="I869">
        <v>7.2776399999999999</v>
      </c>
      <c r="J869">
        <v>678</v>
      </c>
      <c r="K869" t="s">
        <v>111</v>
      </c>
      <c r="L869" s="18">
        <v>1.5</v>
      </c>
      <c r="M869" t="s">
        <v>352</v>
      </c>
      <c r="N869" t="s">
        <v>346</v>
      </c>
      <c r="O869">
        <v>4000</v>
      </c>
      <c r="P869" t="s">
        <v>159</v>
      </c>
      <c r="Q869">
        <v>500</v>
      </c>
      <c r="R869">
        <v>6000</v>
      </c>
      <c r="S869" t="s">
        <v>348</v>
      </c>
      <c r="T869">
        <v>90</v>
      </c>
      <c r="U869" t="s">
        <v>337</v>
      </c>
      <c r="V869">
        <v>6000</v>
      </c>
      <c r="W869">
        <v>2015</v>
      </c>
      <c r="X869">
        <v>1</v>
      </c>
      <c r="Y869" s="19"/>
      <c r="Z869" s="24">
        <v>6.2</v>
      </c>
      <c r="AA869" s="32">
        <v>1.1756214759857684</v>
      </c>
      <c r="AB869" s="26">
        <v>6.2575514978422897E-2</v>
      </c>
      <c r="AC869" s="25">
        <v>4.58392</v>
      </c>
      <c r="AD869" s="27">
        <v>56.4</v>
      </c>
      <c r="AE869" s="27">
        <v>22</v>
      </c>
      <c r="AF869" s="27">
        <v>21.6</v>
      </c>
      <c r="AG869" s="25">
        <v>5.4367768309118052</v>
      </c>
      <c r="AH869" s="25">
        <v>0.50582965976500882</v>
      </c>
      <c r="AI869" s="25">
        <v>0.15415980823017064</v>
      </c>
      <c r="AJ869" s="28">
        <v>4.4341935029706708E-2</v>
      </c>
      <c r="AK869" s="25">
        <v>0</v>
      </c>
      <c r="AL869" s="25">
        <f t="shared" si="122"/>
        <v>6.1411082339366914</v>
      </c>
      <c r="AM869" s="29">
        <v>69.061118591277406</v>
      </c>
      <c r="AN869" s="29">
        <v>3.3729890496147075</v>
      </c>
      <c r="AO869" s="30">
        <v>17.565205805189251</v>
      </c>
      <c r="AP869" s="30">
        <v>304.21949103968103</v>
      </c>
      <c r="AQ869" s="31">
        <v>1.2965959894229975</v>
      </c>
      <c r="AR869" s="28">
        <v>2.0985E-2</v>
      </c>
      <c r="AS869" s="28">
        <v>7.3428000000000004</v>
      </c>
      <c r="AT869" t="s">
        <v>157</v>
      </c>
      <c r="AU869">
        <v>3</v>
      </c>
      <c r="AV869" t="s">
        <v>399</v>
      </c>
      <c r="AW869" t="s">
        <v>992</v>
      </c>
      <c r="AX869" t="s">
        <v>1091</v>
      </c>
      <c r="AY869" s="19" t="s">
        <v>391</v>
      </c>
      <c r="AZ869" s="19" t="s">
        <v>391</v>
      </c>
      <c r="BA869" t="s">
        <v>402</v>
      </c>
      <c r="BB869" s="22">
        <v>42132</v>
      </c>
      <c r="BC869" s="15">
        <v>42195</v>
      </c>
      <c r="BD869" t="s">
        <v>161</v>
      </c>
      <c r="BE869">
        <v>36</v>
      </c>
      <c r="BF869">
        <v>39</v>
      </c>
      <c r="BG869">
        <v>13.14</v>
      </c>
      <c r="BH869">
        <v>7.1</v>
      </c>
      <c r="BI869">
        <v>1.1000000000000001</v>
      </c>
      <c r="BJ869">
        <v>0.56100000000000005</v>
      </c>
      <c r="BK869">
        <v>0.11</v>
      </c>
      <c r="BL869">
        <v>9.8000000000000007</v>
      </c>
      <c r="BM869" s="86">
        <f t="shared" si="119"/>
        <v>83.606557377049185</v>
      </c>
      <c r="BN869">
        <v>0.217</v>
      </c>
      <c r="BO869">
        <v>27.1</v>
      </c>
      <c r="BP869">
        <f t="shared" si="113"/>
        <v>6999.1256830601096</v>
      </c>
      <c r="BQ869">
        <f t="shared" si="115"/>
        <v>7008</v>
      </c>
      <c r="BR869">
        <f t="shared" si="116"/>
        <v>6.9991256830601092</v>
      </c>
      <c r="BS869">
        <f t="shared" si="116"/>
        <v>7.008</v>
      </c>
      <c r="BT869">
        <f t="shared" si="117"/>
        <v>14.00712568306011</v>
      </c>
      <c r="BU869">
        <v>3.4772286821705425</v>
      </c>
      <c r="BV869">
        <v>0.33932135375423389</v>
      </c>
      <c r="BW869">
        <v>2.5758805196298278</v>
      </c>
      <c r="BX869">
        <v>0.62215716928351761</v>
      </c>
      <c r="BY869">
        <v>0.16261211096657693</v>
      </c>
      <c r="BZ869">
        <v>0.20601763204683349</v>
      </c>
      <c r="CA869">
        <v>8.5940383602578585</v>
      </c>
      <c r="CB869">
        <v>197.14006470463158</v>
      </c>
      <c r="CC869">
        <v>37.147995575771844</v>
      </c>
      <c r="CD869">
        <v>31.650528245079915</v>
      </c>
      <c r="CE869">
        <v>6.3635186393305583</v>
      </c>
      <c r="CF869" s="25">
        <v>0.46463644948064214</v>
      </c>
      <c r="CG869" s="25">
        <v>4.7355996222851741E-2</v>
      </c>
      <c r="CH869" s="25">
        <v>2.0502605607417621</v>
      </c>
      <c r="CI869" s="25">
        <v>0.51293038413437353</v>
      </c>
      <c r="CJ869" s="25">
        <v>0.12933707992339569</v>
      </c>
      <c r="CK869" s="25">
        <v>36.251784969675406</v>
      </c>
      <c r="CL869" s="25">
        <v>32.715815161840858</v>
      </c>
      <c r="CM869" s="25">
        <v>1.4648622841663868</v>
      </c>
      <c r="CN869" s="25">
        <v>91.528035244144704</v>
      </c>
      <c r="CO869" s="25">
        <v>36.370336964459881</v>
      </c>
      <c r="CP869" s="25">
        <v>1.8319597069597069</v>
      </c>
      <c r="CQ869" s="25">
        <v>0.39922161172161169</v>
      </c>
      <c r="CR869" s="25">
        <v>0.27919206406119296</v>
      </c>
      <c r="CS869" s="25">
        <v>7.498077490626992E-2</v>
      </c>
      <c r="CT869" s="25">
        <v>4.0800285203235538E-2</v>
      </c>
      <c r="CU869" s="25">
        <v>8.3653381595509533</v>
      </c>
      <c r="CV869" s="25">
        <v>14.224650072687814</v>
      </c>
      <c r="CW869" s="25">
        <v>1.7580833378446779</v>
      </c>
      <c r="CX869" s="25">
        <v>144.48345494995547</v>
      </c>
      <c r="CY869" s="25">
        <v>16.34503793103088</v>
      </c>
    </row>
    <row r="870" spans="1:103">
      <c r="A870" t="s">
        <v>177</v>
      </c>
      <c r="B870" t="s">
        <v>1090</v>
      </c>
      <c r="C870" t="s">
        <v>168</v>
      </c>
      <c r="D870" t="s">
        <v>171</v>
      </c>
      <c r="E870" t="s">
        <v>959</v>
      </c>
      <c r="F870" t="s">
        <v>204</v>
      </c>
      <c r="G870" t="s">
        <v>281</v>
      </c>
      <c r="H870">
        <v>11.550079999999999</v>
      </c>
      <c r="I870">
        <v>7.2776399999999999</v>
      </c>
      <c r="J870">
        <v>678</v>
      </c>
      <c r="K870" t="s">
        <v>111</v>
      </c>
      <c r="L870" s="18">
        <v>1.5</v>
      </c>
      <c r="M870" t="s">
        <v>352</v>
      </c>
      <c r="N870" t="s">
        <v>346</v>
      </c>
      <c r="O870">
        <v>4000</v>
      </c>
      <c r="P870" t="s">
        <v>159</v>
      </c>
      <c r="Q870">
        <v>500</v>
      </c>
      <c r="R870">
        <v>6000</v>
      </c>
      <c r="S870" t="s">
        <v>348</v>
      </c>
      <c r="T870">
        <v>90</v>
      </c>
      <c r="U870" t="s">
        <v>337</v>
      </c>
      <c r="V870">
        <v>6000</v>
      </c>
      <c r="W870">
        <v>2015</v>
      </c>
      <c r="X870">
        <v>1</v>
      </c>
      <c r="Y870" s="19"/>
      <c r="Z870" s="24">
        <v>6.2</v>
      </c>
      <c r="AA870" s="32">
        <v>1.1756214759857684</v>
      </c>
      <c r="AB870" s="26">
        <v>6.2575514978422897E-2</v>
      </c>
      <c r="AC870" s="25">
        <v>4.58392</v>
      </c>
      <c r="AD870" s="27">
        <v>56.4</v>
      </c>
      <c r="AE870" s="27">
        <v>22</v>
      </c>
      <c r="AF870" s="27">
        <v>21.6</v>
      </c>
      <c r="AG870" s="25">
        <v>5.4367768309118052</v>
      </c>
      <c r="AH870" s="25">
        <v>0.50582965976500882</v>
      </c>
      <c r="AI870" s="25">
        <v>0.15415980823017064</v>
      </c>
      <c r="AJ870" s="28">
        <v>4.4341935029706708E-2</v>
      </c>
      <c r="AK870" s="25">
        <v>0</v>
      </c>
      <c r="AL870" s="25">
        <f t="shared" si="122"/>
        <v>6.1411082339366914</v>
      </c>
      <c r="AM870" s="29">
        <v>69.061118591277406</v>
      </c>
      <c r="AN870" s="29">
        <v>3.3729890496147075</v>
      </c>
      <c r="AO870" s="30">
        <v>17.565205805189251</v>
      </c>
      <c r="AP870" s="30">
        <v>304.21949103968103</v>
      </c>
      <c r="AQ870" s="31">
        <v>1.2965959894229975</v>
      </c>
      <c r="AR870" s="28">
        <v>2.0985E-2</v>
      </c>
      <c r="AS870" s="28">
        <v>7.3428000000000004</v>
      </c>
      <c r="AT870" t="s">
        <v>158</v>
      </c>
      <c r="AU870">
        <v>4</v>
      </c>
      <c r="AV870" t="s">
        <v>399</v>
      </c>
      <c r="AW870" t="s">
        <v>992</v>
      </c>
      <c r="AX870" t="s">
        <v>1091</v>
      </c>
      <c r="AY870" s="19" t="s">
        <v>391</v>
      </c>
      <c r="AZ870" s="19" t="s">
        <v>391</v>
      </c>
      <c r="BA870" t="s">
        <v>402</v>
      </c>
      <c r="BB870" s="22">
        <v>42132</v>
      </c>
      <c r="BC870" s="15">
        <v>42195</v>
      </c>
      <c r="BD870" t="s">
        <v>161</v>
      </c>
      <c r="BE870">
        <v>46</v>
      </c>
      <c r="BF870">
        <v>49</v>
      </c>
      <c r="BG870">
        <v>12.64</v>
      </c>
      <c r="BH870">
        <v>7.92</v>
      </c>
      <c r="BI870">
        <v>0.92</v>
      </c>
      <c r="BJ870">
        <v>0.48799999999999999</v>
      </c>
      <c r="BK870">
        <v>9.2999999999999999E-2</v>
      </c>
      <c r="BL870">
        <v>10.7</v>
      </c>
      <c r="BM870" s="86">
        <f t="shared" si="119"/>
        <v>83.993115318416528</v>
      </c>
      <c r="BN870">
        <v>0.23300000000000001</v>
      </c>
      <c r="BO870">
        <v>25.6</v>
      </c>
      <c r="BP870">
        <f t="shared" si="113"/>
        <v>7765.3117343322874</v>
      </c>
      <c r="BQ870">
        <f t="shared" si="115"/>
        <v>6741.333333333333</v>
      </c>
      <c r="BR870">
        <f t="shared" si="116"/>
        <v>7.7653117343322871</v>
      </c>
      <c r="BS870">
        <f t="shared" si="116"/>
        <v>6.7413333333333334</v>
      </c>
      <c r="BT870">
        <f t="shared" si="117"/>
        <v>14.50664506766562</v>
      </c>
      <c r="BU870">
        <v>3.513705103969754</v>
      </c>
      <c r="BV870">
        <v>0.31959556788665361</v>
      </c>
      <c r="BW870">
        <v>2.2676268293392714</v>
      </c>
      <c r="BX870">
        <v>0.71669022792159098</v>
      </c>
      <c r="BY870">
        <v>0.18417909252741688</v>
      </c>
      <c r="BZ870">
        <v>0.20387047796405972</v>
      </c>
      <c r="CA870">
        <v>8.7185848484933324</v>
      </c>
      <c r="CB870">
        <v>145.02943966463428</v>
      </c>
      <c r="CC870">
        <v>27.868815945472406</v>
      </c>
      <c r="CD870">
        <v>27.498778309793391</v>
      </c>
      <c r="CE870">
        <v>5.2483684862476174</v>
      </c>
      <c r="CF870" s="25">
        <v>0.77797998180163808</v>
      </c>
      <c r="CG870" s="25">
        <v>9.4631483166515026E-2</v>
      </c>
      <c r="CH870" s="25">
        <v>0.8136805391647679</v>
      </c>
      <c r="CI870" s="25">
        <v>0.22230872951075351</v>
      </c>
      <c r="CJ870" s="25">
        <v>7.7172127875229687E-2</v>
      </c>
      <c r="CK870" s="25">
        <v>19.234966421979475</v>
      </c>
      <c r="CL870" s="25">
        <v>21.886130191416136</v>
      </c>
      <c r="CM870" s="25">
        <v>2.8911003117640064</v>
      </c>
      <c r="CN870" s="25">
        <v>92.780618326664779</v>
      </c>
      <c r="CO870" s="25">
        <v>8.9182941447322062</v>
      </c>
      <c r="CP870" s="25">
        <v>2.0268389662027833</v>
      </c>
      <c r="CQ870" s="25">
        <v>0.35154075546719693</v>
      </c>
      <c r="CR870" s="25">
        <v>0.35523706177069159</v>
      </c>
      <c r="CS870" s="25">
        <v>7.4392978532678386E-2</v>
      </c>
      <c r="CT870" s="25">
        <v>4.3021416701249364E-2</v>
      </c>
      <c r="CU870" s="25">
        <v>12.507460852455056</v>
      </c>
      <c r="CV870" s="25">
        <v>14.113138852127793</v>
      </c>
      <c r="CW870" s="25">
        <v>0.78104750754313179</v>
      </c>
      <c r="CX870" s="25">
        <v>103.38659291774854</v>
      </c>
      <c r="CY870" s="25">
        <v>19.116779480543173</v>
      </c>
    </row>
    <row r="871" spans="1:103">
      <c r="A871" t="s">
        <v>177</v>
      </c>
      <c r="B871" t="s">
        <v>1090</v>
      </c>
      <c r="C871" t="s">
        <v>168</v>
      </c>
      <c r="D871" t="s">
        <v>171</v>
      </c>
      <c r="E871" t="s">
        <v>959</v>
      </c>
      <c r="F871" t="s">
        <v>204</v>
      </c>
      <c r="G871" t="s">
        <v>281</v>
      </c>
      <c r="H871">
        <v>11.550079999999999</v>
      </c>
      <c r="I871">
        <v>7.2776399999999999</v>
      </c>
      <c r="J871">
        <v>678</v>
      </c>
      <c r="K871" t="s">
        <v>111</v>
      </c>
      <c r="L871" s="18">
        <v>1.5</v>
      </c>
      <c r="M871" t="s">
        <v>352</v>
      </c>
      <c r="N871" t="s">
        <v>346</v>
      </c>
      <c r="O871">
        <v>4000</v>
      </c>
      <c r="P871" t="s">
        <v>159</v>
      </c>
      <c r="Q871">
        <v>500</v>
      </c>
      <c r="R871">
        <v>6000</v>
      </c>
      <c r="S871" t="s">
        <v>348</v>
      </c>
      <c r="T871">
        <v>90</v>
      </c>
      <c r="U871" t="s">
        <v>337</v>
      </c>
      <c r="V871">
        <v>6000</v>
      </c>
      <c r="W871">
        <v>2015</v>
      </c>
      <c r="X871">
        <v>1</v>
      </c>
      <c r="Y871" s="19"/>
      <c r="Z871" s="24">
        <v>6.2</v>
      </c>
      <c r="AA871" s="32">
        <v>1.1756214759857684</v>
      </c>
      <c r="AB871" s="26">
        <v>6.2575514978422897E-2</v>
      </c>
      <c r="AC871" s="25">
        <v>4.58392</v>
      </c>
      <c r="AD871" s="27">
        <v>56.4</v>
      </c>
      <c r="AE871" s="27">
        <v>22</v>
      </c>
      <c r="AF871" s="27">
        <v>21.6</v>
      </c>
      <c r="AG871" s="25">
        <v>5.4367768309118052</v>
      </c>
      <c r="AH871" s="25">
        <v>0.50582965976500882</v>
      </c>
      <c r="AI871" s="25">
        <v>0.15415980823017064</v>
      </c>
      <c r="AJ871" s="28">
        <v>4.4341935029706708E-2</v>
      </c>
      <c r="AK871" s="25">
        <v>0</v>
      </c>
      <c r="AL871" s="25">
        <f t="shared" si="122"/>
        <v>6.1411082339366914</v>
      </c>
      <c r="AM871" s="29">
        <v>69.061118591277406</v>
      </c>
      <c r="AN871" s="29">
        <v>3.3729890496147075</v>
      </c>
      <c r="AO871" s="30">
        <v>17.565205805189251</v>
      </c>
      <c r="AP871" s="30">
        <v>304.21949103968103</v>
      </c>
      <c r="AQ871" s="31">
        <v>1.2965959894229975</v>
      </c>
      <c r="AR871" s="28">
        <v>2.0985E-2</v>
      </c>
      <c r="AS871" s="28">
        <v>7.3428000000000004</v>
      </c>
      <c r="AT871" t="s">
        <v>159</v>
      </c>
      <c r="AU871">
        <v>5</v>
      </c>
      <c r="AV871" t="s">
        <v>399</v>
      </c>
      <c r="AW871" t="s">
        <v>992</v>
      </c>
      <c r="AX871" t="s">
        <v>1091</v>
      </c>
      <c r="AY871" s="19" t="s">
        <v>391</v>
      </c>
      <c r="AZ871" s="19" t="s">
        <v>391</v>
      </c>
      <c r="BA871" t="s">
        <v>402</v>
      </c>
      <c r="BB871" s="22">
        <v>42132</v>
      </c>
      <c r="BC871" s="15">
        <v>42195</v>
      </c>
      <c r="BD871" t="s">
        <v>161</v>
      </c>
      <c r="BE871">
        <v>45</v>
      </c>
      <c r="BF871">
        <v>48</v>
      </c>
      <c r="BG871">
        <v>14.28</v>
      </c>
      <c r="BH871">
        <v>8.1999999999999993</v>
      </c>
      <c r="BI871">
        <v>1.1399999999999999</v>
      </c>
      <c r="BJ871">
        <v>0.40600000000000003</v>
      </c>
      <c r="BK871">
        <v>7.8E-2</v>
      </c>
      <c r="BL871">
        <v>10.1</v>
      </c>
      <c r="BM871" s="86">
        <f t="shared" si="119"/>
        <v>83.88429752066115</v>
      </c>
      <c r="BN871">
        <v>0.248</v>
      </c>
      <c r="BO871">
        <v>24.4</v>
      </c>
      <c r="BP871">
        <f t="shared" si="113"/>
        <v>8083.3760060498007</v>
      </c>
      <c r="BQ871">
        <f t="shared" si="115"/>
        <v>7615.9999999999991</v>
      </c>
      <c r="BR871">
        <f t="shared" si="116"/>
        <v>8.0833760060498001</v>
      </c>
      <c r="BS871">
        <f t="shared" si="116"/>
        <v>7.6159999999999988</v>
      </c>
      <c r="BT871">
        <f t="shared" si="117"/>
        <v>15.6993760060498</v>
      </c>
      <c r="BU871">
        <v>3.5138376383763847</v>
      </c>
      <c r="BV871">
        <v>0.31696327150099057</v>
      </c>
      <c r="BW871">
        <v>2.203765675830871</v>
      </c>
      <c r="BX871">
        <v>0.80366870770242471</v>
      </c>
      <c r="BY871">
        <v>0.16598381674445334</v>
      </c>
      <c r="BZ871">
        <v>0.20655598953074678</v>
      </c>
      <c r="CA871">
        <v>10.35520586904739</v>
      </c>
      <c r="CB871">
        <v>161.02742710673621</v>
      </c>
      <c r="CC871">
        <v>31.00045414493443</v>
      </c>
      <c r="CD871">
        <v>28.350563350576593</v>
      </c>
      <c r="CE871">
        <v>6.4455092933234672</v>
      </c>
      <c r="CF871" s="25">
        <v>0.87877312560856879</v>
      </c>
      <c r="CG871" s="25">
        <v>4.549659201557936E-2</v>
      </c>
      <c r="CH871" s="25">
        <v>1.0442539160217224</v>
      </c>
      <c r="CI871" s="25">
        <v>0.44028299411262556</v>
      </c>
      <c r="CJ871" s="25">
        <v>0.12064344625721554</v>
      </c>
      <c r="CK871" s="25">
        <v>14.412444955365633</v>
      </c>
      <c r="CL871" s="25">
        <v>47.275294485717019</v>
      </c>
      <c r="CM871" s="25">
        <v>2.8315898697315256</v>
      </c>
      <c r="CN871" s="25">
        <v>136.4606374200844</v>
      </c>
      <c r="CO871" s="25">
        <v>10.016416470403655</v>
      </c>
      <c r="CP871" s="25">
        <v>1.9779195289499509</v>
      </c>
      <c r="CQ871" s="25">
        <v>0.4359175662414132</v>
      </c>
      <c r="CR871" s="25">
        <v>0.31817559082481006</v>
      </c>
      <c r="CS871" s="25">
        <v>7.3068368231567163E-2</v>
      </c>
      <c r="CT871" s="25">
        <v>3.4837845010302425E-2</v>
      </c>
      <c r="CU871" s="25">
        <v>24.059436644037245</v>
      </c>
      <c r="CV871" s="25">
        <v>21.908569419143173</v>
      </c>
      <c r="CW871" s="25">
        <v>0.76714050187465443</v>
      </c>
      <c r="CX871" s="25">
        <v>241.08941440670543</v>
      </c>
      <c r="CY871" s="25">
        <v>14.9791287900131</v>
      </c>
    </row>
    <row r="872" spans="1:103">
      <c r="A872" t="s">
        <v>177</v>
      </c>
      <c r="B872" t="s">
        <v>1090</v>
      </c>
      <c r="C872" t="s">
        <v>168</v>
      </c>
      <c r="D872" t="s">
        <v>171</v>
      </c>
      <c r="E872" t="s">
        <v>959</v>
      </c>
      <c r="F872" t="s">
        <v>204</v>
      </c>
      <c r="G872" t="s">
        <v>281</v>
      </c>
      <c r="H872">
        <v>11.550079999999999</v>
      </c>
      <c r="I872">
        <v>7.2776399999999999</v>
      </c>
      <c r="J872">
        <v>678</v>
      </c>
      <c r="K872" t="s">
        <v>111</v>
      </c>
      <c r="L872" s="18">
        <v>1.5</v>
      </c>
      <c r="M872" t="s">
        <v>352</v>
      </c>
      <c r="N872" t="s">
        <v>346</v>
      </c>
      <c r="O872">
        <v>4000</v>
      </c>
      <c r="P872" t="s">
        <v>159</v>
      </c>
      <c r="Q872">
        <v>500</v>
      </c>
      <c r="R872">
        <v>6000</v>
      </c>
      <c r="S872" t="s">
        <v>348</v>
      </c>
      <c r="T872">
        <v>90</v>
      </c>
      <c r="U872" t="s">
        <v>337</v>
      </c>
      <c r="V872">
        <v>6000</v>
      </c>
      <c r="W872">
        <v>2015</v>
      </c>
      <c r="X872">
        <v>1</v>
      </c>
      <c r="Y872" s="19"/>
      <c r="Z872" s="24">
        <v>6.2</v>
      </c>
      <c r="AA872" s="32">
        <v>1.1756214759857684</v>
      </c>
      <c r="AB872" s="26">
        <v>6.2575514978422897E-2</v>
      </c>
      <c r="AC872" s="25">
        <v>4.58392</v>
      </c>
      <c r="AD872" s="27">
        <v>56.4</v>
      </c>
      <c r="AE872" s="27">
        <v>22</v>
      </c>
      <c r="AF872" s="27">
        <v>21.6</v>
      </c>
      <c r="AG872" s="25">
        <v>5.4367768309118052</v>
      </c>
      <c r="AH872" s="25">
        <v>0.50582965976500882</v>
      </c>
      <c r="AI872" s="25">
        <v>0.15415980823017064</v>
      </c>
      <c r="AJ872" s="28">
        <v>4.4341935029706708E-2</v>
      </c>
      <c r="AK872" s="25">
        <v>0</v>
      </c>
      <c r="AL872" s="25">
        <f t="shared" si="122"/>
        <v>6.1411082339366914</v>
      </c>
      <c r="AM872" s="29">
        <v>69.061118591277406</v>
      </c>
      <c r="AN872" s="29">
        <v>3.3729890496147075</v>
      </c>
      <c r="AO872" s="30">
        <v>17.565205805189251</v>
      </c>
      <c r="AP872" s="30">
        <v>304.21949103968103</v>
      </c>
      <c r="AQ872" s="31">
        <v>1.2965959894229975</v>
      </c>
      <c r="AR872" s="28">
        <v>2.0985E-2</v>
      </c>
      <c r="AS872" s="28">
        <v>7.3428000000000004</v>
      </c>
      <c r="AT872" t="s">
        <v>160</v>
      </c>
      <c r="AU872">
        <v>6</v>
      </c>
      <c r="AV872" t="s">
        <v>399</v>
      </c>
      <c r="AW872" t="s">
        <v>992</v>
      </c>
      <c r="AX872" t="s">
        <v>1091</v>
      </c>
      <c r="AY872" s="19" t="s">
        <v>391</v>
      </c>
      <c r="AZ872" s="19" t="s">
        <v>391</v>
      </c>
      <c r="BA872" t="s">
        <v>402</v>
      </c>
      <c r="BB872" s="22">
        <v>42132</v>
      </c>
      <c r="BC872" s="15">
        <v>42195</v>
      </c>
      <c r="BD872" t="s">
        <v>161</v>
      </c>
      <c r="BE872">
        <v>36</v>
      </c>
      <c r="BF872">
        <v>39</v>
      </c>
      <c r="BG872">
        <v>12.3</v>
      </c>
      <c r="BH872">
        <v>6.46</v>
      </c>
      <c r="BI872">
        <v>1.26</v>
      </c>
      <c r="BJ872">
        <v>0.50800000000000001</v>
      </c>
      <c r="BK872">
        <v>0.16600000000000001</v>
      </c>
      <c r="BL872">
        <v>9.6</v>
      </c>
      <c r="BM872" s="86">
        <f t="shared" si="119"/>
        <v>75.370919881305625</v>
      </c>
      <c r="BN872">
        <v>0.20599999999999999</v>
      </c>
      <c r="BO872">
        <v>23.2</v>
      </c>
      <c r="BP872">
        <f t="shared" si="113"/>
        <v>5753.6485328058025</v>
      </c>
      <c r="BQ872">
        <f t="shared" si="115"/>
        <v>6560</v>
      </c>
      <c r="BR872">
        <f t="shared" si="116"/>
        <v>5.7536485328058022</v>
      </c>
      <c r="BS872">
        <f t="shared" si="116"/>
        <v>6.56</v>
      </c>
      <c r="BT872">
        <f t="shared" si="117"/>
        <v>12.313648532805802</v>
      </c>
      <c r="BU872">
        <v>3.5364727608494921</v>
      </c>
      <c r="BV872">
        <v>0.34293112721090396</v>
      </c>
      <c r="BW872">
        <v>2.4866314625287909</v>
      </c>
      <c r="BX872">
        <v>0.74291597070891024</v>
      </c>
      <c r="BY872">
        <v>0.15643530597277555</v>
      </c>
      <c r="BZ872">
        <v>0.2162169336269219</v>
      </c>
      <c r="CA872">
        <v>10.381465984925244</v>
      </c>
      <c r="CB872">
        <v>207.85477468316896</v>
      </c>
      <c r="CC872">
        <v>40.833185956717813</v>
      </c>
      <c r="CD872">
        <v>26.257433673718118</v>
      </c>
      <c r="CE872">
        <v>30.294125036839617</v>
      </c>
      <c r="CF872" s="25">
        <v>1.1696178937558248</v>
      </c>
      <c r="CG872" s="25">
        <v>0.10768872320596459</v>
      </c>
      <c r="CH872" s="25">
        <v>1.0735910064528422</v>
      </c>
      <c r="CI872" s="25">
        <v>0.34118630795425597</v>
      </c>
      <c r="CJ872" s="25">
        <v>0.11104634596593728</v>
      </c>
      <c r="CK872" s="25">
        <v>12.773046388803154</v>
      </c>
      <c r="CL872" s="25">
        <v>36.592685737020481</v>
      </c>
      <c r="CM872" s="25">
        <v>2.8644993887986234</v>
      </c>
      <c r="CN872" s="25">
        <v>91.926946777896433</v>
      </c>
      <c r="CO872" s="25">
        <v>7.5360407917883743</v>
      </c>
      <c r="CP872" s="25">
        <v>1.981225296442688</v>
      </c>
      <c r="CQ872" s="25">
        <v>0.40558300395256913</v>
      </c>
      <c r="CR872" s="25">
        <v>0.39313890186557043</v>
      </c>
      <c r="CS872" s="25">
        <v>7.4906792888602164E-2</v>
      </c>
      <c r="CT872" s="25">
        <v>5.7815891209304346E-2</v>
      </c>
      <c r="CU872" s="25">
        <v>23.792405308646014</v>
      </c>
      <c r="CV872" s="25">
        <v>14.210614897480427</v>
      </c>
      <c r="CW872" s="25">
        <v>1.7563486724891331</v>
      </c>
      <c r="CX872" s="25">
        <v>112.17965025543521</v>
      </c>
      <c r="CY872" s="25">
        <v>16.328910611908011</v>
      </c>
    </row>
    <row r="873" spans="1:103">
      <c r="A873" t="s">
        <v>177</v>
      </c>
      <c r="B873" t="s">
        <v>1090</v>
      </c>
      <c r="C873" t="s">
        <v>164</v>
      </c>
      <c r="D873" t="s">
        <v>172</v>
      </c>
      <c r="E873" t="s">
        <v>959</v>
      </c>
      <c r="F873" t="s">
        <v>205</v>
      </c>
      <c r="G873" t="s">
        <v>282</v>
      </c>
      <c r="H873">
        <v>11.19444</v>
      </c>
      <c r="I873">
        <v>8.1410800000000005</v>
      </c>
      <c r="J873">
        <v>699</v>
      </c>
      <c r="K873" t="s">
        <v>112</v>
      </c>
      <c r="M873" t="s">
        <v>328</v>
      </c>
      <c r="N873" t="s">
        <v>331</v>
      </c>
      <c r="O873">
        <v>1625</v>
      </c>
      <c r="P873" t="s">
        <v>353</v>
      </c>
      <c r="Q873" t="s">
        <v>354</v>
      </c>
      <c r="R873">
        <v>6000</v>
      </c>
      <c r="S873" t="s">
        <v>329</v>
      </c>
      <c r="T873">
        <v>2800</v>
      </c>
      <c r="W873">
        <v>2015</v>
      </c>
      <c r="X873">
        <v>1</v>
      </c>
      <c r="Y873" s="19" t="s">
        <v>395</v>
      </c>
      <c r="Z873" s="24">
        <v>6</v>
      </c>
      <c r="AA873" s="25">
        <v>0.78515863078041492</v>
      </c>
      <c r="AB873" s="26">
        <v>5.7531334222839021E-2</v>
      </c>
      <c r="AC873" s="25">
        <v>4.1059200000000002</v>
      </c>
      <c r="AD873" s="27">
        <v>44.8</v>
      </c>
      <c r="AE873" s="27">
        <v>35.200000000000003</v>
      </c>
      <c r="AF873" s="27">
        <v>20</v>
      </c>
      <c r="AG873" s="25">
        <v>3.5623365896919315</v>
      </c>
      <c r="AH873" s="25">
        <v>0.60214414229002322</v>
      </c>
      <c r="AI873" s="25">
        <v>0.16742087732511807</v>
      </c>
      <c r="AJ873" s="28">
        <v>4.4341935029706708E-2</v>
      </c>
      <c r="AK873" s="25">
        <v>0</v>
      </c>
      <c r="AL873" s="25">
        <f t="shared" si="52"/>
        <v>4.3762435443367789</v>
      </c>
      <c r="AM873" s="29">
        <v>3.9559591691067348</v>
      </c>
      <c r="AN873" s="29">
        <v>0.75706367446261846</v>
      </c>
      <c r="AO873" s="30">
        <v>7.9095121958957071</v>
      </c>
      <c r="AP873" s="30">
        <v>192.73922504527076</v>
      </c>
      <c r="AQ873" s="31">
        <v>1.6196676101008638</v>
      </c>
      <c r="AR873" s="28">
        <v>3.7247500000000003E-2</v>
      </c>
      <c r="AS873" s="28">
        <v>7.0323900000000004</v>
      </c>
      <c r="AT873" t="s">
        <v>155</v>
      </c>
      <c r="AU873">
        <v>1</v>
      </c>
      <c r="AV873" t="s">
        <v>399</v>
      </c>
      <c r="AW873" t="s">
        <v>992</v>
      </c>
      <c r="AX873" t="s">
        <v>1091</v>
      </c>
      <c r="AY873" s="19" t="s">
        <v>395</v>
      </c>
      <c r="AZ873" s="19" t="s">
        <v>395</v>
      </c>
      <c r="BA873" s="21" t="s">
        <v>403</v>
      </c>
      <c r="BB873" s="22">
        <v>42193</v>
      </c>
      <c r="BC873" s="15">
        <v>42287</v>
      </c>
      <c r="BD873" t="s">
        <v>161</v>
      </c>
      <c r="BE873">
        <v>33</v>
      </c>
      <c r="BF873">
        <v>29</v>
      </c>
      <c r="BG873">
        <v>3.88</v>
      </c>
      <c r="BH873">
        <v>2.48</v>
      </c>
      <c r="BI873">
        <v>0.52</v>
      </c>
      <c r="BJ873">
        <v>0.32200000000000001</v>
      </c>
      <c r="BK873">
        <v>6.0999999999999999E-2</v>
      </c>
      <c r="BL873">
        <v>10.1</v>
      </c>
      <c r="BM873" s="86">
        <f t="shared" si="119"/>
        <v>84.073107049608353</v>
      </c>
      <c r="BN873">
        <v>0.129</v>
      </c>
      <c r="BO873">
        <v>23</v>
      </c>
      <c r="BP873">
        <f t="shared" si="113"/>
        <v>2450.2310278332388</v>
      </c>
      <c r="BQ873">
        <f t="shared" si="115"/>
        <v>2069.333333333333</v>
      </c>
      <c r="BR873">
        <f t="shared" si="116"/>
        <v>2.4502310278332389</v>
      </c>
      <c r="BS873">
        <f t="shared" si="116"/>
        <v>2.0693333333333332</v>
      </c>
      <c r="BT873">
        <f t="shared" si="117"/>
        <v>4.5195643611665721</v>
      </c>
      <c r="BU873">
        <v>2.2690453230472518</v>
      </c>
      <c r="BV873">
        <v>0.19013489885595586</v>
      </c>
      <c r="BW873">
        <v>2.0868215203367448</v>
      </c>
      <c r="BX873">
        <v>0.57602380488338345</v>
      </c>
      <c r="BY873">
        <v>0.16693205571187997</v>
      </c>
      <c r="BZ873">
        <v>0.1381932619807931</v>
      </c>
      <c r="CA873">
        <v>3.1905011129715262</v>
      </c>
      <c r="CB873">
        <v>153.52848448066783</v>
      </c>
      <c r="CC873">
        <v>46.369167345678235</v>
      </c>
      <c r="CD873">
        <v>10.462938862155145</v>
      </c>
      <c r="CE873">
        <v>3.6982702368801563</v>
      </c>
      <c r="CF873" s="25"/>
      <c r="CG873" s="25"/>
      <c r="CH873" s="25"/>
      <c r="CI873" s="25"/>
      <c r="CJ873" s="25"/>
      <c r="CK873" s="25"/>
      <c r="CL873" s="25"/>
      <c r="CM873" s="25"/>
      <c r="CN873" s="25"/>
      <c r="CO873" s="25"/>
      <c r="CP873" s="25">
        <v>1.4051724137931034</v>
      </c>
      <c r="CQ873" s="25">
        <v>0.20732758620689654</v>
      </c>
      <c r="CR873" s="25">
        <v>0.29483961717737289</v>
      </c>
      <c r="CS873" s="25">
        <v>0.15046373719211567</v>
      </c>
      <c r="CT873" s="25">
        <v>5.112408778478638E-2</v>
      </c>
      <c r="CU873" s="25">
        <v>18.958286941713997</v>
      </c>
      <c r="CV873" s="25">
        <v>21.887503487009383</v>
      </c>
      <c r="CW873" s="25">
        <v>0.76640286677669811</v>
      </c>
      <c r="CX873" s="25">
        <v>101.44809430054076</v>
      </c>
      <c r="CY873" s="25">
        <v>15.912837408816126</v>
      </c>
    </row>
    <row r="874" spans="1:103">
      <c r="A874" t="s">
        <v>177</v>
      </c>
      <c r="B874" t="s">
        <v>1090</v>
      </c>
      <c r="C874" t="s">
        <v>164</v>
      </c>
      <c r="D874" t="s">
        <v>172</v>
      </c>
      <c r="E874" t="s">
        <v>959</v>
      </c>
      <c r="F874" t="s">
        <v>205</v>
      </c>
      <c r="G874" t="s">
        <v>282</v>
      </c>
      <c r="H874">
        <v>11.19444</v>
      </c>
      <c r="I874">
        <v>8.1410800000000005</v>
      </c>
      <c r="J874">
        <v>699</v>
      </c>
      <c r="K874" t="s">
        <v>112</v>
      </c>
      <c r="M874" t="s">
        <v>328</v>
      </c>
      <c r="N874" t="s">
        <v>331</v>
      </c>
      <c r="O874">
        <v>1625</v>
      </c>
      <c r="P874" t="s">
        <v>353</v>
      </c>
      <c r="Q874" t="s">
        <v>354</v>
      </c>
      <c r="R874">
        <v>6000</v>
      </c>
      <c r="S874" t="s">
        <v>329</v>
      </c>
      <c r="T874">
        <v>2800</v>
      </c>
      <c r="W874">
        <v>2015</v>
      </c>
      <c r="X874">
        <v>1</v>
      </c>
      <c r="Y874" s="19"/>
      <c r="Z874" s="24">
        <v>6</v>
      </c>
      <c r="AA874" s="25">
        <v>0.78515863078041492</v>
      </c>
      <c r="AB874" s="26">
        <v>5.7531334222839021E-2</v>
      </c>
      <c r="AC874" s="25">
        <v>4.1059200000000002</v>
      </c>
      <c r="AD874" s="27">
        <v>44.8</v>
      </c>
      <c r="AE874" s="27">
        <v>35.200000000000003</v>
      </c>
      <c r="AF874" s="27">
        <v>20</v>
      </c>
      <c r="AG874" s="25">
        <v>3.5623365896919315</v>
      </c>
      <c r="AH874" s="25">
        <v>0.60214414229002322</v>
      </c>
      <c r="AI874" s="25">
        <v>0.16742087732511807</v>
      </c>
      <c r="AJ874" s="28">
        <v>4.4341935029706708E-2</v>
      </c>
      <c r="AK874" s="25">
        <v>0</v>
      </c>
      <c r="AL874" s="25">
        <f t="shared" ref="AL874:AL878" si="123">SUM(AG874:AK874)</f>
        <v>4.3762435443367789</v>
      </c>
      <c r="AM874" s="29">
        <v>3.9559591691067348</v>
      </c>
      <c r="AN874" s="29">
        <v>0.75706367446261846</v>
      </c>
      <c r="AO874" s="30">
        <v>7.9095121958957071</v>
      </c>
      <c r="AP874" s="30">
        <v>192.73922504527076</v>
      </c>
      <c r="AQ874" s="31">
        <v>1.6196676101008638</v>
      </c>
      <c r="AR874" s="28">
        <v>3.7247500000000003E-2</v>
      </c>
      <c r="AS874" s="28">
        <v>7.0323900000000004</v>
      </c>
      <c r="AT874" t="s">
        <v>156</v>
      </c>
      <c r="AU874">
        <v>2</v>
      </c>
      <c r="AV874" t="s">
        <v>399</v>
      </c>
      <c r="AW874" t="s">
        <v>992</v>
      </c>
      <c r="AX874" t="s">
        <v>1091</v>
      </c>
      <c r="AY874" s="19" t="s">
        <v>395</v>
      </c>
      <c r="AZ874" s="19" t="s">
        <v>395</v>
      </c>
      <c r="BA874" s="21" t="s">
        <v>403</v>
      </c>
      <c r="BB874" s="22">
        <v>42193</v>
      </c>
      <c r="BC874" s="15">
        <v>42287</v>
      </c>
      <c r="BD874" t="s">
        <v>161</v>
      </c>
      <c r="BE874">
        <v>25</v>
      </c>
      <c r="BF874">
        <v>24</v>
      </c>
      <c r="BG874">
        <v>4.08</v>
      </c>
      <c r="BH874">
        <v>5</v>
      </c>
      <c r="BI874">
        <v>0.72</v>
      </c>
      <c r="BJ874">
        <v>0.373</v>
      </c>
      <c r="BK874">
        <v>0.05</v>
      </c>
      <c r="BL874">
        <v>9.8000000000000007</v>
      </c>
      <c r="BM874" s="86">
        <f t="shared" si="119"/>
        <v>88.179669030732867</v>
      </c>
      <c r="BN874">
        <v>0.187</v>
      </c>
      <c r="BO874">
        <v>20</v>
      </c>
      <c r="BP874">
        <f t="shared" si="113"/>
        <v>5198.5661088706574</v>
      </c>
      <c r="BQ874">
        <f t="shared" si="115"/>
        <v>2176</v>
      </c>
      <c r="BR874">
        <f t="shared" si="116"/>
        <v>5.1985661088706578</v>
      </c>
      <c r="BS874">
        <f t="shared" si="116"/>
        <v>2.1760000000000002</v>
      </c>
      <c r="BT874">
        <f t="shared" si="117"/>
        <v>7.374566108870658</v>
      </c>
      <c r="BU874">
        <v>1.8723709369024857</v>
      </c>
      <c r="BV874">
        <v>0.18911234986935985</v>
      </c>
      <c r="BW874">
        <v>1.9485494751992785</v>
      </c>
      <c r="BX874">
        <v>0.51569907908842338</v>
      </c>
      <c r="BY874">
        <v>0.18240152916997127</v>
      </c>
      <c r="BZ874">
        <v>0.1332941879816946</v>
      </c>
      <c r="CA874">
        <v>4.3632180184141758</v>
      </c>
      <c r="CB874">
        <v>131.52658049967488</v>
      </c>
      <c r="CC874">
        <v>31.761847088789828</v>
      </c>
      <c r="CD874">
        <v>9.8411048020089122</v>
      </c>
      <c r="CE874">
        <v>4.0345099864065883</v>
      </c>
      <c r="CF874" s="25">
        <v>0.67723880597014918</v>
      </c>
      <c r="CG874" s="25">
        <v>1.734141791044776E-2</v>
      </c>
      <c r="CH874" s="25">
        <v>1.0906390853540684</v>
      </c>
      <c r="CI874" s="25">
        <v>0.36131858607627898</v>
      </c>
      <c r="CJ874" s="25">
        <v>9.4489210224866657E-2</v>
      </c>
      <c r="CK874" s="25">
        <v>14.693800640194635</v>
      </c>
      <c r="CL874" s="25">
        <v>33.114983233605628</v>
      </c>
      <c r="CM874" s="25">
        <v>2.8868673684085686</v>
      </c>
      <c r="CN874" s="25">
        <v>46.196495951285151</v>
      </c>
      <c r="CO874" s="25">
        <v>12.814493989356594</v>
      </c>
      <c r="CP874" s="25">
        <v>1.3661228406909789</v>
      </c>
      <c r="CQ874" s="25">
        <v>0.21650671785028788</v>
      </c>
      <c r="CR874" s="25">
        <v>0.33894424079300911</v>
      </c>
      <c r="CS874" s="25">
        <v>7.2579382975715381E-2</v>
      </c>
      <c r="CT874" s="25">
        <v>4.5734402532722158E-2</v>
      </c>
      <c r="CU874" s="25">
        <v>13.855203072162112</v>
      </c>
      <c r="CV874" s="25">
        <v>21.7619537538143</v>
      </c>
      <c r="CW874" s="25">
        <v>1.7017776095293846</v>
      </c>
      <c r="CX874" s="25">
        <v>100.86617406554723</v>
      </c>
      <c r="CY874" s="25">
        <v>12.052027546346292</v>
      </c>
    </row>
    <row r="875" spans="1:103">
      <c r="A875" t="s">
        <v>177</v>
      </c>
      <c r="B875" t="s">
        <v>1090</v>
      </c>
      <c r="C875" t="s">
        <v>164</v>
      </c>
      <c r="D875" t="s">
        <v>172</v>
      </c>
      <c r="E875" t="s">
        <v>959</v>
      </c>
      <c r="F875" t="s">
        <v>205</v>
      </c>
      <c r="G875" t="s">
        <v>282</v>
      </c>
      <c r="H875">
        <v>11.19444</v>
      </c>
      <c r="I875">
        <v>8.1410800000000005</v>
      </c>
      <c r="J875">
        <v>699</v>
      </c>
      <c r="K875" t="s">
        <v>112</v>
      </c>
      <c r="M875" t="s">
        <v>328</v>
      </c>
      <c r="N875" t="s">
        <v>331</v>
      </c>
      <c r="O875">
        <v>1625</v>
      </c>
      <c r="P875" t="s">
        <v>353</v>
      </c>
      <c r="Q875" t="s">
        <v>354</v>
      </c>
      <c r="R875">
        <v>6000</v>
      </c>
      <c r="S875" t="s">
        <v>329</v>
      </c>
      <c r="T875">
        <v>2800</v>
      </c>
      <c r="W875">
        <v>2015</v>
      </c>
      <c r="X875">
        <v>1</v>
      </c>
      <c r="Y875" s="19"/>
      <c r="Z875" s="24">
        <v>6</v>
      </c>
      <c r="AA875" s="25">
        <v>0.78515863078041492</v>
      </c>
      <c r="AB875" s="26">
        <v>5.7531334222839021E-2</v>
      </c>
      <c r="AC875" s="25">
        <v>4.1059200000000002</v>
      </c>
      <c r="AD875" s="27">
        <v>44.8</v>
      </c>
      <c r="AE875" s="27">
        <v>35.200000000000003</v>
      </c>
      <c r="AF875" s="27">
        <v>20</v>
      </c>
      <c r="AG875" s="25">
        <v>3.5623365896919315</v>
      </c>
      <c r="AH875" s="25">
        <v>0.60214414229002322</v>
      </c>
      <c r="AI875" s="25">
        <v>0.16742087732511807</v>
      </c>
      <c r="AJ875" s="28">
        <v>4.4341935029706708E-2</v>
      </c>
      <c r="AK875" s="25">
        <v>0</v>
      </c>
      <c r="AL875" s="25">
        <f t="shared" si="123"/>
        <v>4.3762435443367789</v>
      </c>
      <c r="AM875" s="29">
        <v>3.9559591691067348</v>
      </c>
      <c r="AN875" s="29">
        <v>0.75706367446261846</v>
      </c>
      <c r="AO875" s="30">
        <v>7.9095121958957071</v>
      </c>
      <c r="AP875" s="30">
        <v>192.73922504527076</v>
      </c>
      <c r="AQ875" s="31">
        <v>1.6196676101008638</v>
      </c>
      <c r="AR875" s="28">
        <v>3.7247500000000003E-2</v>
      </c>
      <c r="AS875" s="28">
        <v>7.0323900000000004</v>
      </c>
      <c r="AT875" t="s">
        <v>157</v>
      </c>
      <c r="AU875">
        <v>3</v>
      </c>
      <c r="AV875" t="s">
        <v>399</v>
      </c>
      <c r="AW875" t="s">
        <v>992</v>
      </c>
      <c r="AX875" t="s">
        <v>1091</v>
      </c>
      <c r="AY875" s="19" t="s">
        <v>395</v>
      </c>
      <c r="AZ875" s="19" t="s">
        <v>395</v>
      </c>
      <c r="BA875" s="21" t="s">
        <v>403</v>
      </c>
      <c r="BB875" s="22">
        <v>42193</v>
      </c>
      <c r="BC875" s="15">
        <v>42287</v>
      </c>
      <c r="BD875" t="s">
        <v>161</v>
      </c>
      <c r="BE875">
        <v>26</v>
      </c>
      <c r="BF875">
        <v>26</v>
      </c>
      <c r="BG875">
        <v>3.7</v>
      </c>
      <c r="BH875">
        <v>3.36</v>
      </c>
      <c r="BI875">
        <v>0.64</v>
      </c>
      <c r="BJ875">
        <v>0.38300000000000001</v>
      </c>
      <c r="BK875">
        <v>0.09</v>
      </c>
      <c r="BL875">
        <v>10.1</v>
      </c>
      <c r="BM875" s="86">
        <f t="shared" si="119"/>
        <v>80.972515856236797</v>
      </c>
      <c r="BN875">
        <v>0.217</v>
      </c>
      <c r="BO875">
        <v>25</v>
      </c>
      <c r="BP875">
        <f t="shared" si="113"/>
        <v>3197.239480993243</v>
      </c>
      <c r="BQ875">
        <f t="shared" si="115"/>
        <v>1973.3333333333333</v>
      </c>
      <c r="BR875">
        <f t="shared" si="116"/>
        <v>3.1972394809932432</v>
      </c>
      <c r="BS875">
        <f t="shared" si="116"/>
        <v>1.9733333333333332</v>
      </c>
      <c r="BT875">
        <f t="shared" si="117"/>
        <v>5.1705728143265759</v>
      </c>
      <c r="BU875">
        <v>2.7780536246276069</v>
      </c>
      <c r="BV875">
        <v>0.1689718851956144</v>
      </c>
      <c r="BW875">
        <v>2.0204149160592744</v>
      </c>
      <c r="BX875">
        <v>0.55417094775987674</v>
      </c>
      <c r="BY875">
        <v>0.20123793310062985</v>
      </c>
      <c r="BZ875">
        <v>0.16238765114336332</v>
      </c>
      <c r="CA875">
        <v>6.1871401977724787</v>
      </c>
      <c r="CB875">
        <v>129.68568583935217</v>
      </c>
      <c r="CC875">
        <v>82.830615990339552</v>
      </c>
      <c r="CD875">
        <v>27.84590190712338</v>
      </c>
      <c r="CE875">
        <v>4.1187895312610925</v>
      </c>
      <c r="CF875" s="25">
        <v>0.84408602150537637</v>
      </c>
      <c r="CG875" s="25">
        <v>3.0268817204301073E-2</v>
      </c>
      <c r="CH875" s="25">
        <v>0.14191634725565622</v>
      </c>
      <c r="CI875" s="25">
        <v>0.32030057924070615</v>
      </c>
      <c r="CJ875" s="25">
        <v>7.8730150079153294E-2</v>
      </c>
      <c r="CK875" s="25">
        <v>7.2181454270391026</v>
      </c>
      <c r="CL875" s="25">
        <v>14.102918325589071</v>
      </c>
      <c r="CM875" s="25">
        <v>1.4550404106135468</v>
      </c>
      <c r="CN875" s="25">
        <v>90.914341521243344</v>
      </c>
      <c r="CO875" s="25">
        <v>3.5740225520296773</v>
      </c>
      <c r="CP875" s="25">
        <v>1.3356097560975611</v>
      </c>
      <c r="CQ875" s="25">
        <v>0.20160975609756102</v>
      </c>
      <c r="CR875" s="25">
        <v>0.37794346413611563</v>
      </c>
      <c r="CS875" s="25">
        <v>0.1546267654938738</v>
      </c>
      <c r="CT875" s="25">
        <v>4.0820443446913032E-2</v>
      </c>
      <c r="CU875" s="25">
        <v>11.760772730714184</v>
      </c>
      <c r="CV875" s="25">
        <v>18.36431917299636</v>
      </c>
      <c r="CW875" s="25">
        <v>1.7589519560946012</v>
      </c>
      <c r="CX875" s="25">
        <v>168.54883150650642</v>
      </c>
      <c r="CY875" s="25">
        <v>20.252489200295962</v>
      </c>
    </row>
    <row r="876" spans="1:103">
      <c r="A876" t="s">
        <v>177</v>
      </c>
      <c r="B876" t="s">
        <v>1090</v>
      </c>
      <c r="C876" t="s">
        <v>164</v>
      </c>
      <c r="D876" t="s">
        <v>172</v>
      </c>
      <c r="E876" t="s">
        <v>959</v>
      </c>
      <c r="F876" t="s">
        <v>205</v>
      </c>
      <c r="G876" t="s">
        <v>282</v>
      </c>
      <c r="H876">
        <v>11.19444</v>
      </c>
      <c r="I876">
        <v>8.1410800000000005</v>
      </c>
      <c r="J876">
        <v>699</v>
      </c>
      <c r="K876" t="s">
        <v>112</v>
      </c>
      <c r="M876" t="s">
        <v>328</v>
      </c>
      <c r="N876" t="s">
        <v>331</v>
      </c>
      <c r="O876">
        <v>1625</v>
      </c>
      <c r="P876" t="s">
        <v>353</v>
      </c>
      <c r="Q876" t="s">
        <v>354</v>
      </c>
      <c r="R876">
        <v>6000</v>
      </c>
      <c r="S876" t="s">
        <v>329</v>
      </c>
      <c r="T876">
        <v>2800</v>
      </c>
      <c r="W876">
        <v>2015</v>
      </c>
      <c r="X876">
        <v>1</v>
      </c>
      <c r="Y876" s="19"/>
      <c r="Z876" s="24">
        <v>6</v>
      </c>
      <c r="AA876" s="25">
        <v>0.78515863078041492</v>
      </c>
      <c r="AB876" s="26">
        <v>5.7531334222839021E-2</v>
      </c>
      <c r="AC876" s="25">
        <v>4.1059200000000002</v>
      </c>
      <c r="AD876" s="27">
        <v>44.8</v>
      </c>
      <c r="AE876" s="27">
        <v>35.200000000000003</v>
      </c>
      <c r="AF876" s="27">
        <v>20</v>
      </c>
      <c r="AG876" s="25">
        <v>3.5623365896919315</v>
      </c>
      <c r="AH876" s="25">
        <v>0.60214414229002322</v>
      </c>
      <c r="AI876" s="25">
        <v>0.16742087732511807</v>
      </c>
      <c r="AJ876" s="28">
        <v>4.4341935029706708E-2</v>
      </c>
      <c r="AK876" s="25">
        <v>0</v>
      </c>
      <c r="AL876" s="25">
        <f t="shared" si="123"/>
        <v>4.3762435443367789</v>
      </c>
      <c r="AM876" s="29">
        <v>3.9559591691067348</v>
      </c>
      <c r="AN876" s="29">
        <v>0.75706367446261846</v>
      </c>
      <c r="AO876" s="30">
        <v>7.9095121958957071</v>
      </c>
      <c r="AP876" s="30">
        <v>192.73922504527076</v>
      </c>
      <c r="AQ876" s="31">
        <v>1.6196676101008638</v>
      </c>
      <c r="AR876" s="28">
        <v>3.7247500000000003E-2</v>
      </c>
      <c r="AS876" s="28">
        <v>7.0323900000000004</v>
      </c>
      <c r="AT876" t="s">
        <v>158</v>
      </c>
      <c r="AU876">
        <v>4</v>
      </c>
      <c r="AV876" t="s">
        <v>399</v>
      </c>
      <c r="AW876" t="s">
        <v>992</v>
      </c>
      <c r="AX876" t="s">
        <v>1091</v>
      </c>
      <c r="AY876" s="19" t="s">
        <v>395</v>
      </c>
      <c r="AZ876" s="19" t="s">
        <v>395</v>
      </c>
      <c r="BA876" s="21" t="s">
        <v>403</v>
      </c>
      <c r="BB876" s="22">
        <v>42193</v>
      </c>
      <c r="BC876" s="15">
        <v>42287</v>
      </c>
      <c r="BD876" t="s">
        <v>161</v>
      </c>
      <c r="BE876">
        <v>30</v>
      </c>
      <c r="BF876">
        <v>30</v>
      </c>
      <c r="BG876">
        <v>5.0999999999999996</v>
      </c>
      <c r="BH876">
        <v>5.38</v>
      </c>
      <c r="BI876">
        <v>0.82</v>
      </c>
      <c r="BJ876">
        <v>0.54200000000000004</v>
      </c>
      <c r="BK876">
        <v>0.121</v>
      </c>
      <c r="BL876">
        <v>10.4</v>
      </c>
      <c r="BM876" s="86">
        <f t="shared" si="119"/>
        <v>81.749622926093508</v>
      </c>
      <c r="BN876">
        <v>0.23300000000000001</v>
      </c>
      <c r="BO876">
        <v>27</v>
      </c>
      <c r="BP876">
        <f t="shared" si="113"/>
        <v>5151.2734944153617</v>
      </c>
      <c r="BQ876">
        <f t="shared" si="115"/>
        <v>2720</v>
      </c>
      <c r="BR876">
        <f t="shared" si="116"/>
        <v>5.1512734944153618</v>
      </c>
      <c r="BS876">
        <f t="shared" si="116"/>
        <v>2.72</v>
      </c>
      <c r="BT876">
        <f t="shared" si="117"/>
        <v>7.8712734944153624</v>
      </c>
      <c r="BU876">
        <v>2.7339181286549712</v>
      </c>
      <c r="BV876">
        <v>0.19134810377378347</v>
      </c>
      <c r="BW876">
        <v>1.8053050298963651</v>
      </c>
      <c r="BX876">
        <v>0.60319223598958704</v>
      </c>
      <c r="BY876">
        <v>0.19007504347258936</v>
      </c>
      <c r="BZ876">
        <v>0.1660503594227381</v>
      </c>
      <c r="CA876">
        <v>5.8788713788144848</v>
      </c>
      <c r="CB876">
        <v>160.46400406532774</v>
      </c>
      <c r="CC876">
        <v>56.164547460384782</v>
      </c>
      <c r="CD876">
        <v>12.973172103574486</v>
      </c>
      <c r="CE876">
        <v>4.8028682992516547</v>
      </c>
      <c r="CF876" s="25"/>
      <c r="CG876" s="25"/>
      <c r="CH876" s="25"/>
      <c r="CI876" s="25"/>
      <c r="CJ876" s="25"/>
      <c r="CK876" s="25"/>
      <c r="CL876" s="25"/>
      <c r="CM876" s="25"/>
      <c r="CN876" s="25"/>
      <c r="CO876" s="25"/>
      <c r="CP876" s="25">
        <v>1.4427083333333335</v>
      </c>
      <c r="CQ876" s="25">
        <v>0.23333333333333336</v>
      </c>
      <c r="CR876" s="25">
        <v>0.33290873602210508</v>
      </c>
      <c r="CS876" s="25">
        <v>7.4649001565976689E-2</v>
      </c>
      <c r="CT876" s="25">
        <v>5.7616918132379506E-2</v>
      </c>
      <c r="CU876" s="25">
        <v>15.956303888470002</v>
      </c>
      <c r="CV876" s="25">
        <v>38.777829212954735</v>
      </c>
      <c r="CW876" s="25">
        <v>1.7503042080312059</v>
      </c>
      <c r="CX876" s="25">
        <v>191.45743393730035</v>
      </c>
      <c r="CY876" s="25">
        <v>15.303161074556158</v>
      </c>
    </row>
    <row r="877" spans="1:103">
      <c r="A877" t="s">
        <v>177</v>
      </c>
      <c r="B877" t="s">
        <v>1090</v>
      </c>
      <c r="C877" t="s">
        <v>164</v>
      </c>
      <c r="D877" t="s">
        <v>172</v>
      </c>
      <c r="E877" t="s">
        <v>959</v>
      </c>
      <c r="F877" t="s">
        <v>205</v>
      </c>
      <c r="G877" t="s">
        <v>282</v>
      </c>
      <c r="H877">
        <v>11.19444</v>
      </c>
      <c r="I877">
        <v>8.1410800000000005</v>
      </c>
      <c r="J877">
        <v>699</v>
      </c>
      <c r="K877" t="s">
        <v>112</v>
      </c>
      <c r="M877" t="s">
        <v>328</v>
      </c>
      <c r="N877" t="s">
        <v>331</v>
      </c>
      <c r="O877">
        <v>1625</v>
      </c>
      <c r="P877" t="s">
        <v>353</v>
      </c>
      <c r="Q877" t="s">
        <v>354</v>
      </c>
      <c r="R877">
        <v>6000</v>
      </c>
      <c r="S877" t="s">
        <v>329</v>
      </c>
      <c r="T877">
        <v>2800</v>
      </c>
      <c r="W877">
        <v>2015</v>
      </c>
      <c r="X877">
        <v>1</v>
      </c>
      <c r="Y877" s="19"/>
      <c r="Z877" s="24">
        <v>6</v>
      </c>
      <c r="AA877" s="25">
        <v>0.78515863078041492</v>
      </c>
      <c r="AB877" s="26">
        <v>5.7531334222839021E-2</v>
      </c>
      <c r="AC877" s="25">
        <v>4.1059200000000002</v>
      </c>
      <c r="AD877" s="27">
        <v>44.8</v>
      </c>
      <c r="AE877" s="27">
        <v>35.200000000000003</v>
      </c>
      <c r="AF877" s="27">
        <v>20</v>
      </c>
      <c r="AG877" s="25">
        <v>3.5623365896919315</v>
      </c>
      <c r="AH877" s="25">
        <v>0.60214414229002322</v>
      </c>
      <c r="AI877" s="25">
        <v>0.16742087732511807</v>
      </c>
      <c r="AJ877" s="28">
        <v>4.4341935029706708E-2</v>
      </c>
      <c r="AK877" s="25">
        <v>0</v>
      </c>
      <c r="AL877" s="25">
        <f t="shared" si="123"/>
        <v>4.3762435443367789</v>
      </c>
      <c r="AM877" s="29">
        <v>3.9559591691067348</v>
      </c>
      <c r="AN877" s="29">
        <v>0.75706367446261846</v>
      </c>
      <c r="AO877" s="30">
        <v>7.9095121958957071</v>
      </c>
      <c r="AP877" s="30">
        <v>192.73922504527076</v>
      </c>
      <c r="AQ877" s="31">
        <v>1.6196676101008638</v>
      </c>
      <c r="AR877" s="28">
        <v>3.7247500000000003E-2</v>
      </c>
      <c r="AS877" s="28">
        <v>7.0323900000000004</v>
      </c>
      <c r="AT877" t="s">
        <v>159</v>
      </c>
      <c r="AU877">
        <v>5</v>
      </c>
      <c r="AV877" t="s">
        <v>399</v>
      </c>
      <c r="AW877" t="s">
        <v>992</v>
      </c>
      <c r="AX877" t="s">
        <v>1091</v>
      </c>
      <c r="AY877" s="19" t="s">
        <v>395</v>
      </c>
      <c r="AZ877" s="19" t="s">
        <v>395</v>
      </c>
      <c r="BA877" s="21" t="s">
        <v>403</v>
      </c>
      <c r="BB877" s="22">
        <v>42193</v>
      </c>
      <c r="BC877" s="15">
        <v>42287</v>
      </c>
      <c r="BD877" t="s">
        <v>161</v>
      </c>
      <c r="BE877">
        <v>21</v>
      </c>
      <c r="BF877">
        <v>21</v>
      </c>
      <c r="BG877">
        <v>4.42</v>
      </c>
      <c r="BH877">
        <v>3.56</v>
      </c>
      <c r="BI877">
        <v>0.72</v>
      </c>
      <c r="BJ877">
        <v>0.441</v>
      </c>
      <c r="BK877">
        <v>8.2000000000000003E-2</v>
      </c>
      <c r="BL877">
        <v>11</v>
      </c>
      <c r="BM877" s="86">
        <f t="shared" si="119"/>
        <v>84.321223709369022</v>
      </c>
      <c r="BN877">
        <v>0.14399999999999999</v>
      </c>
      <c r="BO877">
        <v>25</v>
      </c>
      <c r="BP877">
        <f t="shared" si="113"/>
        <v>3492.3315712518274</v>
      </c>
      <c r="BQ877">
        <f t="shared" si="115"/>
        <v>2357.333333333333</v>
      </c>
      <c r="BR877">
        <f t="shared" si="116"/>
        <v>3.4923315712518272</v>
      </c>
      <c r="BS877">
        <f t="shared" si="116"/>
        <v>2.3573333333333331</v>
      </c>
      <c r="BT877">
        <f t="shared" si="117"/>
        <v>5.8496649045851603</v>
      </c>
      <c r="CF877" s="25">
        <v>0.60677808727948002</v>
      </c>
      <c r="CG877" s="25">
        <v>2.6457753017641597E-2</v>
      </c>
      <c r="CH877" s="25">
        <v>1.4949413163845051</v>
      </c>
      <c r="CI877" s="25">
        <v>0.65364099177417712</v>
      </c>
      <c r="CJ877" s="25">
        <v>0.13956331926869228</v>
      </c>
      <c r="CK877" s="25">
        <v>19.53088898231762</v>
      </c>
      <c r="CL877" s="25">
        <v>52.858357751125155</v>
      </c>
      <c r="CM877" s="25">
        <v>1.5077540334298194</v>
      </c>
      <c r="CN877" s="25">
        <v>46.975990175773333</v>
      </c>
      <c r="CO877" s="25">
        <v>14.348406042262503</v>
      </c>
      <c r="CP877" s="25">
        <v>1.5645013723696253</v>
      </c>
      <c r="CQ877" s="25">
        <v>0.23522415370539804</v>
      </c>
      <c r="CR877" s="25">
        <v>0.32173668016250873</v>
      </c>
      <c r="CS877" s="25">
        <v>0.15229419628204408</v>
      </c>
      <c r="CT877" s="25">
        <v>4.914020160390746E-2</v>
      </c>
      <c r="CU877" s="25">
        <v>8.2432164345940055</v>
      </c>
      <c r="CV877" s="25">
        <v>18.087290513938996</v>
      </c>
      <c r="CW877" s="25">
        <v>1.7324178876571645</v>
      </c>
      <c r="CX877" s="25">
        <v>126.54321000858826</v>
      </c>
      <c r="CY877" s="25">
        <v>13.228077632095708</v>
      </c>
    </row>
    <row r="878" spans="1:103">
      <c r="A878" t="s">
        <v>177</v>
      </c>
      <c r="B878" t="s">
        <v>1090</v>
      </c>
      <c r="C878" t="s">
        <v>164</v>
      </c>
      <c r="D878" t="s">
        <v>172</v>
      </c>
      <c r="E878" t="s">
        <v>959</v>
      </c>
      <c r="F878" t="s">
        <v>205</v>
      </c>
      <c r="G878" t="s">
        <v>282</v>
      </c>
      <c r="H878">
        <v>11.19444</v>
      </c>
      <c r="I878">
        <v>8.1410800000000005</v>
      </c>
      <c r="J878">
        <v>699</v>
      </c>
      <c r="K878" t="s">
        <v>112</v>
      </c>
      <c r="M878" t="s">
        <v>328</v>
      </c>
      <c r="N878" t="s">
        <v>331</v>
      </c>
      <c r="O878">
        <v>1625</v>
      </c>
      <c r="P878" t="s">
        <v>353</v>
      </c>
      <c r="Q878" t="s">
        <v>354</v>
      </c>
      <c r="R878">
        <v>6000</v>
      </c>
      <c r="S878" t="s">
        <v>329</v>
      </c>
      <c r="T878">
        <v>2800</v>
      </c>
      <c r="W878">
        <v>2015</v>
      </c>
      <c r="X878">
        <v>1</v>
      </c>
      <c r="Y878" s="19"/>
      <c r="Z878" s="24">
        <v>6</v>
      </c>
      <c r="AA878" s="25">
        <v>0.78515863078041492</v>
      </c>
      <c r="AB878" s="26">
        <v>5.7531334222839021E-2</v>
      </c>
      <c r="AC878" s="25">
        <v>4.1059200000000002</v>
      </c>
      <c r="AD878" s="27">
        <v>44.8</v>
      </c>
      <c r="AE878" s="27">
        <v>35.200000000000003</v>
      </c>
      <c r="AF878" s="27">
        <v>20</v>
      </c>
      <c r="AG878" s="25">
        <v>3.5623365896919315</v>
      </c>
      <c r="AH878" s="25">
        <v>0.60214414229002322</v>
      </c>
      <c r="AI878" s="25">
        <v>0.16742087732511807</v>
      </c>
      <c r="AJ878" s="28">
        <v>4.4341935029706708E-2</v>
      </c>
      <c r="AK878" s="25">
        <v>0</v>
      </c>
      <c r="AL878" s="25">
        <f t="shared" si="123"/>
        <v>4.3762435443367789</v>
      </c>
      <c r="AM878" s="29">
        <v>3.9559591691067348</v>
      </c>
      <c r="AN878" s="29">
        <v>0.75706367446261846</v>
      </c>
      <c r="AO878" s="30">
        <v>7.9095121958957071</v>
      </c>
      <c r="AP878" s="30">
        <v>192.73922504527076</v>
      </c>
      <c r="AQ878" s="31">
        <v>1.6196676101008638</v>
      </c>
      <c r="AR878" s="28">
        <v>3.7247500000000003E-2</v>
      </c>
      <c r="AS878" s="28">
        <v>7.0323900000000004</v>
      </c>
      <c r="AT878" t="s">
        <v>160</v>
      </c>
      <c r="AU878">
        <v>6</v>
      </c>
      <c r="AV878" t="s">
        <v>399</v>
      </c>
      <c r="AW878" t="s">
        <v>992</v>
      </c>
      <c r="AX878" t="s">
        <v>1091</v>
      </c>
      <c r="AY878" s="19" t="s">
        <v>395</v>
      </c>
      <c r="AZ878" s="19" t="s">
        <v>395</v>
      </c>
      <c r="BA878" s="21" t="s">
        <v>403</v>
      </c>
      <c r="BB878" s="22">
        <v>42193</v>
      </c>
      <c r="BC878" s="15">
        <v>42287</v>
      </c>
      <c r="BD878" t="s">
        <v>161</v>
      </c>
      <c r="BE878">
        <v>27</v>
      </c>
      <c r="BF878">
        <v>27</v>
      </c>
      <c r="BG878">
        <v>4.34</v>
      </c>
      <c r="BH878">
        <v>5.28</v>
      </c>
      <c r="BI878">
        <v>0.9</v>
      </c>
      <c r="BJ878">
        <v>0.53200000000000003</v>
      </c>
      <c r="BK878">
        <v>0.13300000000000001</v>
      </c>
      <c r="BL878">
        <v>9.6</v>
      </c>
      <c r="BM878" s="86">
        <f t="shared" si="119"/>
        <v>80</v>
      </c>
      <c r="BN878">
        <v>0.21099999999999999</v>
      </c>
      <c r="BO878">
        <v>24.1</v>
      </c>
      <c r="BP878">
        <f t="shared" si="113"/>
        <v>4991.4980392156867</v>
      </c>
      <c r="BQ878">
        <f t="shared" si="115"/>
        <v>2314.6666666666665</v>
      </c>
      <c r="BR878">
        <f t="shared" si="116"/>
        <v>4.9914980392156867</v>
      </c>
      <c r="BS878">
        <f t="shared" si="116"/>
        <v>2.3146666666666667</v>
      </c>
      <c r="BT878">
        <f t="shared" si="117"/>
        <v>7.3061647058823533</v>
      </c>
      <c r="BU878">
        <v>3.0042613636363638</v>
      </c>
      <c r="BV878">
        <v>0.22689676958419835</v>
      </c>
      <c r="BW878">
        <v>2.1239760037159714</v>
      </c>
      <c r="BX878">
        <v>0.59637646660788302</v>
      </c>
      <c r="BY878">
        <v>0.16807650501768431</v>
      </c>
      <c r="BZ878">
        <v>0.17812552851986191</v>
      </c>
      <c r="CA878">
        <v>5.5557577752770282</v>
      </c>
      <c r="CB878">
        <v>161.43480072552168</v>
      </c>
      <c r="CC878">
        <v>69.498916634490655</v>
      </c>
      <c r="CD878">
        <v>15.303090984390469</v>
      </c>
      <c r="CE878">
        <v>12.609492818844959</v>
      </c>
      <c r="CF878" s="25"/>
      <c r="CG878" s="25"/>
      <c r="CH878" s="25"/>
      <c r="CI878" s="25"/>
      <c r="CJ878" s="25"/>
      <c r="CK878" s="25"/>
      <c r="CL878" s="25"/>
      <c r="CM878" s="25"/>
      <c r="CN878" s="25"/>
      <c r="CO878" s="25"/>
      <c r="CP878" s="25"/>
      <c r="CQ878" s="25"/>
      <c r="CR878" s="25"/>
      <c r="CS878" s="25"/>
      <c r="CT878" s="25"/>
      <c r="CU878" s="25"/>
      <c r="CV878" s="25"/>
      <c r="CW878" s="25"/>
      <c r="CX878" s="25"/>
      <c r="CY878" s="25"/>
    </row>
    <row r="879" spans="1:103">
      <c r="A879" t="s">
        <v>177</v>
      </c>
      <c r="B879" t="s">
        <v>1090</v>
      </c>
      <c r="C879" t="s">
        <v>164</v>
      </c>
      <c r="D879" t="s">
        <v>172</v>
      </c>
      <c r="E879" t="s">
        <v>959</v>
      </c>
      <c r="F879" t="s">
        <v>206</v>
      </c>
      <c r="G879" t="s">
        <v>283</v>
      </c>
      <c r="H879">
        <v>11.14138</v>
      </c>
      <c r="I879">
        <v>8.2322299999999995</v>
      </c>
      <c r="J879">
        <v>672</v>
      </c>
      <c r="K879" t="s">
        <v>113</v>
      </c>
      <c r="M879" t="s">
        <v>327</v>
      </c>
      <c r="N879" t="s">
        <v>331</v>
      </c>
      <c r="O879">
        <v>1375</v>
      </c>
      <c r="P879" t="s">
        <v>353</v>
      </c>
      <c r="Q879" t="s">
        <v>354</v>
      </c>
      <c r="R879">
        <v>5000</v>
      </c>
      <c r="S879" t="s">
        <v>332</v>
      </c>
      <c r="T879">
        <v>1500</v>
      </c>
      <c r="W879">
        <v>2015</v>
      </c>
      <c r="X879">
        <v>1</v>
      </c>
      <c r="Y879" s="19" t="s">
        <v>395</v>
      </c>
      <c r="Z879" s="24">
        <v>5.7</v>
      </c>
      <c r="AA879" s="25">
        <v>0.558440703385649</v>
      </c>
      <c r="AB879" s="26">
        <v>3.5729586784651997E-2</v>
      </c>
      <c r="AC879" s="25">
        <v>8.6110799999999994</v>
      </c>
      <c r="AD879" s="27">
        <v>58</v>
      </c>
      <c r="AE879" s="27">
        <v>25.200000000000003</v>
      </c>
      <c r="AF879" s="27">
        <v>16.8</v>
      </c>
      <c r="AG879" s="25">
        <v>1.6878963484720586</v>
      </c>
      <c r="AH879" s="25">
        <v>0.24526582706623928</v>
      </c>
      <c r="AI879" s="25">
        <v>0.14885748870553822</v>
      </c>
      <c r="AJ879" s="28">
        <v>6.8887241473511204E-2</v>
      </c>
      <c r="AK879" s="25">
        <v>0</v>
      </c>
      <c r="AL879" s="25">
        <f t="shared" si="52"/>
        <v>2.1509069057173473</v>
      </c>
      <c r="AM879" s="29">
        <v>4.6271463796445769</v>
      </c>
      <c r="AN879" s="29">
        <v>1.6290387995133151</v>
      </c>
      <c r="AO879" s="30">
        <v>14.416610063028314</v>
      </c>
      <c r="AP879" s="30">
        <v>253.54664286040367</v>
      </c>
      <c r="AQ879" s="31">
        <v>1.73682082863914</v>
      </c>
      <c r="AR879" s="28">
        <v>2.87069E-2</v>
      </c>
      <c r="AS879" s="28">
        <v>7.98177</v>
      </c>
      <c r="AT879" t="s">
        <v>155</v>
      </c>
      <c r="AU879">
        <v>1</v>
      </c>
      <c r="AV879" t="s">
        <v>399</v>
      </c>
      <c r="AW879" t="s">
        <v>992</v>
      </c>
      <c r="AX879" t="s">
        <v>1091</v>
      </c>
      <c r="AY879" s="19" t="s">
        <v>395</v>
      </c>
      <c r="AZ879" s="19" t="s">
        <v>395</v>
      </c>
      <c r="BA879" s="21" t="s">
        <v>403</v>
      </c>
      <c r="BB879" s="22">
        <v>42193</v>
      </c>
      <c r="BC879" s="15">
        <v>42287</v>
      </c>
      <c r="BD879" t="s">
        <v>161</v>
      </c>
      <c r="BE879">
        <v>33</v>
      </c>
      <c r="BF879">
        <v>32</v>
      </c>
      <c r="BG879">
        <v>3.56</v>
      </c>
      <c r="BH879">
        <v>3.32</v>
      </c>
      <c r="BI879">
        <v>0.54</v>
      </c>
      <c r="BJ879">
        <v>0.31</v>
      </c>
      <c r="BK879">
        <v>5.6000000000000001E-2</v>
      </c>
      <c r="BL879">
        <v>9.9</v>
      </c>
      <c r="BM879" s="86">
        <f t="shared" si="119"/>
        <v>84.699453551912569</v>
      </c>
      <c r="BN879">
        <v>0.113</v>
      </c>
      <c r="BO879">
        <v>19.2</v>
      </c>
      <c r="BP879">
        <f t="shared" si="113"/>
        <v>3311.9368548876737</v>
      </c>
      <c r="BQ879">
        <f t="shared" si="115"/>
        <v>1898.6666666666665</v>
      </c>
      <c r="BR879">
        <f t="shared" si="116"/>
        <v>3.3119368548876738</v>
      </c>
      <c r="BS879">
        <f t="shared" si="116"/>
        <v>1.8986666666666665</v>
      </c>
      <c r="BT879">
        <f t="shared" si="117"/>
        <v>5.21060352155434</v>
      </c>
      <c r="BU879">
        <v>2.2959486166007905</v>
      </c>
      <c r="BV879">
        <v>0.19688125534638254</v>
      </c>
      <c r="BW879">
        <v>1.7189756149407629</v>
      </c>
      <c r="BX879">
        <v>0.62991954274465678</v>
      </c>
      <c r="BY879">
        <v>0.20077043953145698</v>
      </c>
      <c r="BZ879">
        <v>0.15586869434704603</v>
      </c>
      <c r="CA879">
        <v>6.7687497167356936</v>
      </c>
      <c r="CB879">
        <v>193.24536604956936</v>
      </c>
      <c r="CC879">
        <v>49.154018624364824</v>
      </c>
      <c r="CD879">
        <v>11.346872407920548</v>
      </c>
      <c r="CE879">
        <v>4.0933288649670487</v>
      </c>
      <c r="CF879" s="25">
        <v>0.42673314339981006</v>
      </c>
      <c r="CG879" s="25">
        <v>1.4069325735992403E-2</v>
      </c>
      <c r="CH879" s="25">
        <v>0.73548946388318115</v>
      </c>
      <c r="CI879" s="25">
        <v>0.32324195720376725</v>
      </c>
      <c r="CJ879" s="25">
        <v>7.0035878908611598E-2</v>
      </c>
      <c r="CK879" s="25">
        <v>10.026458328601652</v>
      </c>
      <c r="CL879" s="25">
        <v>36.521941057006906</v>
      </c>
      <c r="CM879" s="25">
        <v>2.8589614489459434</v>
      </c>
      <c r="CN879" s="25">
        <v>45.749937266400806</v>
      </c>
      <c r="CO879" s="25">
        <v>10.113240215888466</v>
      </c>
      <c r="CP879" s="25">
        <v>1.4150853889943076</v>
      </c>
      <c r="CQ879" s="25">
        <v>0.28823529411764703</v>
      </c>
      <c r="CR879" s="25">
        <v>0.34465632043956657</v>
      </c>
      <c r="CS879" s="25">
        <v>7.5502769361112165E-2</v>
      </c>
      <c r="CT879" s="25">
        <v>5.2878221080236536E-2</v>
      </c>
      <c r="CU879" s="25">
        <v>39.1444514122608</v>
      </c>
      <c r="CV879" s="25">
        <v>14.323677969762718</v>
      </c>
      <c r="CW879" s="25">
        <v>1.7703226052389223</v>
      </c>
      <c r="CX879" s="25">
        <v>47.489364062423476</v>
      </c>
      <c r="CY879" s="25">
        <v>23.32896089587787</v>
      </c>
    </row>
    <row r="880" spans="1:103">
      <c r="A880" t="s">
        <v>177</v>
      </c>
      <c r="B880" t="s">
        <v>1090</v>
      </c>
      <c r="C880" t="s">
        <v>164</v>
      </c>
      <c r="D880" t="s">
        <v>172</v>
      </c>
      <c r="E880" t="s">
        <v>959</v>
      </c>
      <c r="F880" t="s">
        <v>206</v>
      </c>
      <c r="G880" t="s">
        <v>283</v>
      </c>
      <c r="H880">
        <v>11.14138</v>
      </c>
      <c r="I880">
        <v>8.2322299999999995</v>
      </c>
      <c r="J880">
        <v>672</v>
      </c>
      <c r="K880" t="s">
        <v>113</v>
      </c>
      <c r="M880" t="s">
        <v>327</v>
      </c>
      <c r="N880" t="s">
        <v>331</v>
      </c>
      <c r="O880">
        <v>1375</v>
      </c>
      <c r="P880" t="s">
        <v>353</v>
      </c>
      <c r="Q880" t="s">
        <v>354</v>
      </c>
      <c r="R880">
        <v>5000</v>
      </c>
      <c r="S880" t="s">
        <v>332</v>
      </c>
      <c r="T880">
        <v>1500</v>
      </c>
      <c r="W880">
        <v>2015</v>
      </c>
      <c r="X880">
        <v>1</v>
      </c>
      <c r="Y880" s="19"/>
      <c r="Z880" s="24">
        <v>5.7</v>
      </c>
      <c r="AA880" s="25">
        <v>0.558440703385649</v>
      </c>
      <c r="AB880" s="26">
        <v>3.5729586784651997E-2</v>
      </c>
      <c r="AC880" s="25">
        <v>8.6110799999999994</v>
      </c>
      <c r="AD880" s="27">
        <v>58</v>
      </c>
      <c r="AE880" s="27">
        <v>25.200000000000003</v>
      </c>
      <c r="AF880" s="27">
        <v>16.8</v>
      </c>
      <c r="AG880" s="25">
        <v>1.6878963484720586</v>
      </c>
      <c r="AH880" s="25">
        <v>0.24526582706623928</v>
      </c>
      <c r="AI880" s="25">
        <v>0.14885748870553822</v>
      </c>
      <c r="AJ880" s="28">
        <v>6.8887241473511204E-2</v>
      </c>
      <c r="AK880" s="25">
        <v>0</v>
      </c>
      <c r="AL880" s="25">
        <f t="shared" ref="AL880:AL884" si="124">SUM(AG880:AK880)</f>
        <v>2.1509069057173473</v>
      </c>
      <c r="AM880" s="29">
        <v>4.6271463796445769</v>
      </c>
      <c r="AN880" s="29">
        <v>1.6290387995133151</v>
      </c>
      <c r="AO880" s="30">
        <v>14.416610063028314</v>
      </c>
      <c r="AP880" s="30">
        <v>253.54664286040367</v>
      </c>
      <c r="AQ880" s="31">
        <v>1.73682082863914</v>
      </c>
      <c r="AR880" s="28">
        <v>2.87069E-2</v>
      </c>
      <c r="AS880" s="28">
        <v>7.98177</v>
      </c>
      <c r="AT880" t="s">
        <v>156</v>
      </c>
      <c r="AU880">
        <v>2</v>
      </c>
      <c r="AV880" t="s">
        <v>399</v>
      </c>
      <c r="AW880" t="s">
        <v>992</v>
      </c>
      <c r="AX880" t="s">
        <v>1091</v>
      </c>
      <c r="AY880" s="19" t="s">
        <v>395</v>
      </c>
      <c r="AZ880" s="19" t="s">
        <v>395</v>
      </c>
      <c r="BA880" s="21" t="s">
        <v>403</v>
      </c>
      <c r="BB880" s="22">
        <v>42193</v>
      </c>
      <c r="BC880" s="15">
        <v>42287</v>
      </c>
      <c r="BD880" t="s">
        <v>161</v>
      </c>
      <c r="BE880">
        <v>32</v>
      </c>
      <c r="BF880">
        <v>31</v>
      </c>
      <c r="BG880">
        <v>2.46</v>
      </c>
      <c r="BH880">
        <v>1.88</v>
      </c>
      <c r="BI880">
        <v>0.36</v>
      </c>
      <c r="BJ880">
        <v>0.22</v>
      </c>
      <c r="BK880">
        <v>6.0999999999999999E-2</v>
      </c>
      <c r="BL880">
        <v>9.4</v>
      </c>
      <c r="BM880" s="86">
        <f t="shared" si="119"/>
        <v>78.291814946619212</v>
      </c>
      <c r="BN880">
        <v>0.112</v>
      </c>
      <c r="BO880">
        <v>21</v>
      </c>
      <c r="BP880">
        <f t="shared" si="113"/>
        <v>1743.1749354546087</v>
      </c>
      <c r="BQ880">
        <f t="shared" si="115"/>
        <v>1311.9999999999998</v>
      </c>
      <c r="BR880">
        <f t="shared" si="116"/>
        <v>1.7431749354546087</v>
      </c>
      <c r="BS880">
        <f t="shared" si="116"/>
        <v>1.3119999999999998</v>
      </c>
      <c r="BT880">
        <f t="shared" si="117"/>
        <v>3.0551749354546085</v>
      </c>
      <c r="BU880">
        <v>1.6988188976377956</v>
      </c>
      <c r="BV880">
        <v>0.24537036978474641</v>
      </c>
      <c r="BW880">
        <v>2.1253474200140299</v>
      </c>
      <c r="BX880">
        <v>0.52095310633730629</v>
      </c>
      <c r="BY880">
        <v>0.16265081903761519</v>
      </c>
      <c r="BZ880">
        <v>0.11744663182936392</v>
      </c>
      <c r="CA880">
        <v>3.7334571111357753</v>
      </c>
      <c r="CB880">
        <v>125.22625840851977</v>
      </c>
      <c r="CC880">
        <v>57.971233626883347</v>
      </c>
      <c r="CD880">
        <v>9.1073315358549909</v>
      </c>
      <c r="CE880">
        <v>4.8944312667541583</v>
      </c>
      <c r="CF880" s="25">
        <v>0.36686507936507939</v>
      </c>
      <c r="CG880" s="25">
        <v>4.4072420634920638E-2</v>
      </c>
      <c r="CH880" s="25">
        <v>1.075639550052073</v>
      </c>
      <c r="CI880" s="25">
        <v>0.41706718964458639</v>
      </c>
      <c r="CJ880" s="25">
        <v>8.7248466367278996E-2</v>
      </c>
      <c r="CK880" s="25">
        <v>12.053010205067444</v>
      </c>
      <c r="CL880" s="25">
        <v>40.966671308351138</v>
      </c>
      <c r="CM880" s="25">
        <v>2.9095874263989949</v>
      </c>
      <c r="CN880" s="25">
        <v>46.560068964182619</v>
      </c>
      <c r="CO880" s="25">
        <v>14.221366539674838</v>
      </c>
      <c r="CP880" s="25">
        <v>1.2603864734299519</v>
      </c>
      <c r="CQ880" s="25">
        <v>0.42700483091787445</v>
      </c>
      <c r="CR880" s="25">
        <v>0.32426134268462742</v>
      </c>
      <c r="CS880" s="25">
        <v>7.4465948594995862E-2</v>
      </c>
      <c r="CT880" s="25">
        <v>5.2152085626461828E-2</v>
      </c>
      <c r="CU880" s="25">
        <v>23.652381344102729</v>
      </c>
      <c r="CV880" s="25">
        <v>26.422163873319029</v>
      </c>
      <c r="CW880" s="25">
        <v>0.78181361593699461</v>
      </c>
      <c r="CX880" s="25">
        <v>111.51944633044</v>
      </c>
      <c r="CY880" s="25">
        <v>14.298657283073535</v>
      </c>
    </row>
    <row r="881" spans="1:103">
      <c r="A881" t="s">
        <v>177</v>
      </c>
      <c r="B881" t="s">
        <v>1090</v>
      </c>
      <c r="C881" t="s">
        <v>164</v>
      </c>
      <c r="D881" t="s">
        <v>172</v>
      </c>
      <c r="E881" t="s">
        <v>959</v>
      </c>
      <c r="F881" t="s">
        <v>206</v>
      </c>
      <c r="G881" t="s">
        <v>283</v>
      </c>
      <c r="H881">
        <v>11.14138</v>
      </c>
      <c r="I881">
        <v>8.2322299999999995</v>
      </c>
      <c r="J881">
        <v>672</v>
      </c>
      <c r="K881" t="s">
        <v>113</v>
      </c>
      <c r="M881" t="s">
        <v>327</v>
      </c>
      <c r="N881" t="s">
        <v>331</v>
      </c>
      <c r="O881">
        <v>1375</v>
      </c>
      <c r="P881" t="s">
        <v>353</v>
      </c>
      <c r="Q881" t="s">
        <v>354</v>
      </c>
      <c r="R881">
        <v>5000</v>
      </c>
      <c r="S881" t="s">
        <v>332</v>
      </c>
      <c r="T881">
        <v>1500</v>
      </c>
      <c r="W881">
        <v>2015</v>
      </c>
      <c r="X881">
        <v>1</v>
      </c>
      <c r="Y881" s="19"/>
      <c r="Z881" s="24">
        <v>5.7</v>
      </c>
      <c r="AA881" s="25">
        <v>0.558440703385649</v>
      </c>
      <c r="AB881" s="26">
        <v>3.5729586784651997E-2</v>
      </c>
      <c r="AC881" s="25">
        <v>8.6110799999999994</v>
      </c>
      <c r="AD881" s="27">
        <v>58</v>
      </c>
      <c r="AE881" s="27">
        <v>25.200000000000003</v>
      </c>
      <c r="AF881" s="27">
        <v>16.8</v>
      </c>
      <c r="AG881" s="25">
        <v>1.6878963484720586</v>
      </c>
      <c r="AH881" s="25">
        <v>0.24526582706623928</v>
      </c>
      <c r="AI881" s="25">
        <v>0.14885748870553822</v>
      </c>
      <c r="AJ881" s="28">
        <v>6.8887241473511204E-2</v>
      </c>
      <c r="AK881" s="25">
        <v>0</v>
      </c>
      <c r="AL881" s="25">
        <f t="shared" si="124"/>
        <v>2.1509069057173473</v>
      </c>
      <c r="AM881" s="29">
        <v>4.6271463796445769</v>
      </c>
      <c r="AN881" s="29">
        <v>1.6290387995133151</v>
      </c>
      <c r="AO881" s="30">
        <v>14.416610063028314</v>
      </c>
      <c r="AP881" s="30">
        <v>253.54664286040367</v>
      </c>
      <c r="AQ881" s="31">
        <v>1.73682082863914</v>
      </c>
      <c r="AR881" s="28">
        <v>2.87069E-2</v>
      </c>
      <c r="AS881" s="28">
        <v>7.98177</v>
      </c>
      <c r="AT881" t="s">
        <v>157</v>
      </c>
      <c r="AU881">
        <v>3</v>
      </c>
      <c r="AV881" t="s">
        <v>399</v>
      </c>
      <c r="AW881" t="s">
        <v>992</v>
      </c>
      <c r="AX881" t="s">
        <v>1091</v>
      </c>
      <c r="AY881" s="19" t="s">
        <v>395</v>
      </c>
      <c r="AZ881" s="19" t="s">
        <v>395</v>
      </c>
      <c r="BA881" s="21" t="s">
        <v>403</v>
      </c>
      <c r="BB881" s="22">
        <v>42193</v>
      </c>
      <c r="BC881" s="15">
        <v>42287</v>
      </c>
      <c r="BD881" t="s">
        <v>161</v>
      </c>
      <c r="BE881">
        <v>35</v>
      </c>
      <c r="BF881">
        <v>36</v>
      </c>
      <c r="BG881">
        <v>4.3600000000000003</v>
      </c>
      <c r="BH881">
        <v>5.04</v>
      </c>
      <c r="BI881">
        <v>0.74</v>
      </c>
      <c r="BJ881">
        <v>0.33500000000000002</v>
      </c>
      <c r="BK881">
        <v>6.8000000000000005E-2</v>
      </c>
      <c r="BL881">
        <v>9.6999999999999993</v>
      </c>
      <c r="BM881" s="86">
        <f t="shared" si="119"/>
        <v>83.126550868486348</v>
      </c>
      <c r="BN881">
        <v>0.16400000000000001</v>
      </c>
      <c r="BO881">
        <v>27</v>
      </c>
      <c r="BP881">
        <f t="shared" si="113"/>
        <v>4945.3452050795495</v>
      </c>
      <c r="BQ881">
        <f t="shared" si="115"/>
        <v>2325.3333333333335</v>
      </c>
      <c r="BR881">
        <f t="shared" si="116"/>
        <v>4.9453452050795494</v>
      </c>
      <c r="BS881">
        <f t="shared" si="116"/>
        <v>2.3253333333333335</v>
      </c>
      <c r="BT881">
        <f t="shared" si="117"/>
        <v>7.2706785384128825</v>
      </c>
      <c r="BU881">
        <v>2.668372093023256</v>
      </c>
      <c r="BV881">
        <v>0.21984330765050736</v>
      </c>
      <c r="BW881">
        <v>2.3850404569184001</v>
      </c>
      <c r="BX881">
        <v>0.63091502054220727</v>
      </c>
      <c r="BY881">
        <v>0.22944928935716749</v>
      </c>
      <c r="BZ881">
        <v>0.19133305992821803</v>
      </c>
      <c r="CA881">
        <v>8.125101383250982</v>
      </c>
      <c r="CB881">
        <v>236.82501239195338</v>
      </c>
      <c r="CC881">
        <v>86.935743438943959</v>
      </c>
      <c r="CD881">
        <v>14.968557022609694</v>
      </c>
      <c r="CE881">
        <v>4.7695022877062003</v>
      </c>
      <c r="CF881" s="25">
        <v>0.42225961538461543</v>
      </c>
      <c r="CG881" s="25">
        <v>9.0432692307692297E-3</v>
      </c>
      <c r="CH881" s="25">
        <v>1.0588385860462604</v>
      </c>
      <c r="CI881" s="25">
        <v>0.21899068877178704</v>
      </c>
      <c r="CJ881" s="25">
        <v>9.0089447798144873E-2</v>
      </c>
      <c r="CK881" s="25">
        <v>13.598595754051074</v>
      </c>
      <c r="CL881" s="25">
        <v>40.098816933017751</v>
      </c>
      <c r="CM881" s="25">
        <v>1.4627464503423622</v>
      </c>
      <c r="CN881" s="25">
        <v>91.395832978505595</v>
      </c>
      <c r="CO881" s="25">
        <v>11.359805871303044</v>
      </c>
      <c r="CP881" s="25">
        <v>1.4323943661971834</v>
      </c>
      <c r="CQ881" s="25">
        <v>0.28596244131455401</v>
      </c>
      <c r="CR881" s="25">
        <v>0.35067821549899858</v>
      </c>
      <c r="CS881" s="25">
        <v>7.5092022346783679E-2</v>
      </c>
      <c r="CT881" s="25">
        <v>5.5262776947295943E-2</v>
      </c>
      <c r="CU881" s="25">
        <v>12.624988921790687</v>
      </c>
      <c r="CV881" s="25">
        <v>26.644308673440904</v>
      </c>
      <c r="CW881" s="25">
        <v>1.7606917700966731</v>
      </c>
      <c r="CX881" s="25">
        <v>79.968112109986023</v>
      </c>
      <c r="CY881" s="25">
        <v>17.344796614370857</v>
      </c>
    </row>
    <row r="882" spans="1:103">
      <c r="A882" t="s">
        <v>177</v>
      </c>
      <c r="B882" t="s">
        <v>1090</v>
      </c>
      <c r="C882" t="s">
        <v>164</v>
      </c>
      <c r="D882" t="s">
        <v>172</v>
      </c>
      <c r="E882" t="s">
        <v>959</v>
      </c>
      <c r="F882" t="s">
        <v>206</v>
      </c>
      <c r="G882" t="s">
        <v>283</v>
      </c>
      <c r="H882">
        <v>11.14138</v>
      </c>
      <c r="I882">
        <v>8.2322299999999995</v>
      </c>
      <c r="J882">
        <v>672</v>
      </c>
      <c r="K882" t="s">
        <v>113</v>
      </c>
      <c r="M882" t="s">
        <v>327</v>
      </c>
      <c r="N882" t="s">
        <v>331</v>
      </c>
      <c r="O882">
        <v>1375</v>
      </c>
      <c r="P882" t="s">
        <v>353</v>
      </c>
      <c r="Q882" t="s">
        <v>354</v>
      </c>
      <c r="R882">
        <v>5000</v>
      </c>
      <c r="S882" t="s">
        <v>332</v>
      </c>
      <c r="T882">
        <v>1500</v>
      </c>
      <c r="W882">
        <v>2015</v>
      </c>
      <c r="X882">
        <v>1</v>
      </c>
      <c r="Y882" s="19"/>
      <c r="Z882" s="24">
        <v>5.7</v>
      </c>
      <c r="AA882" s="25">
        <v>0.558440703385649</v>
      </c>
      <c r="AB882" s="26">
        <v>3.5729586784651997E-2</v>
      </c>
      <c r="AC882" s="25">
        <v>8.6110799999999994</v>
      </c>
      <c r="AD882" s="27">
        <v>58</v>
      </c>
      <c r="AE882" s="27">
        <v>25.200000000000003</v>
      </c>
      <c r="AF882" s="27">
        <v>16.8</v>
      </c>
      <c r="AG882" s="25">
        <v>1.6878963484720586</v>
      </c>
      <c r="AH882" s="25">
        <v>0.24526582706623928</v>
      </c>
      <c r="AI882" s="25">
        <v>0.14885748870553822</v>
      </c>
      <c r="AJ882" s="28">
        <v>6.8887241473511204E-2</v>
      </c>
      <c r="AK882" s="25">
        <v>0</v>
      </c>
      <c r="AL882" s="25">
        <f t="shared" si="124"/>
        <v>2.1509069057173473</v>
      </c>
      <c r="AM882" s="29">
        <v>4.6271463796445769</v>
      </c>
      <c r="AN882" s="29">
        <v>1.6290387995133151</v>
      </c>
      <c r="AO882" s="30">
        <v>14.416610063028314</v>
      </c>
      <c r="AP882" s="30">
        <v>253.54664286040367</v>
      </c>
      <c r="AQ882" s="31">
        <v>1.73682082863914</v>
      </c>
      <c r="AR882" s="28">
        <v>2.87069E-2</v>
      </c>
      <c r="AS882" s="28">
        <v>7.98177</v>
      </c>
      <c r="AT882" t="s">
        <v>158</v>
      </c>
      <c r="AU882">
        <v>4</v>
      </c>
      <c r="AV882" t="s">
        <v>399</v>
      </c>
      <c r="AW882" t="s">
        <v>992</v>
      </c>
      <c r="AX882" t="s">
        <v>1091</v>
      </c>
      <c r="AY882" s="19" t="s">
        <v>395</v>
      </c>
      <c r="AZ882" s="19" t="s">
        <v>395</v>
      </c>
      <c r="BA882" s="21" t="s">
        <v>403</v>
      </c>
      <c r="BB882" s="22">
        <v>42193</v>
      </c>
      <c r="BC882" s="15">
        <v>42287</v>
      </c>
      <c r="BD882" t="s">
        <v>161</v>
      </c>
      <c r="BE882">
        <v>35</v>
      </c>
      <c r="BF882">
        <v>33</v>
      </c>
      <c r="BG882">
        <v>4.0999999999999996</v>
      </c>
      <c r="BH882">
        <v>4.4800000000000004</v>
      </c>
      <c r="BI882">
        <v>0.72</v>
      </c>
      <c r="BJ882">
        <v>0.43099999999999999</v>
      </c>
      <c r="BK882">
        <v>8.4000000000000005E-2</v>
      </c>
      <c r="BL882">
        <v>9.3000000000000007</v>
      </c>
      <c r="BM882" s="86">
        <f t="shared" si="119"/>
        <v>83.689320388349515</v>
      </c>
      <c r="BN882">
        <v>0.14099999999999999</v>
      </c>
      <c r="BO882">
        <v>21.4</v>
      </c>
      <c r="BP882">
        <f t="shared" si="113"/>
        <v>4445.2266260549541</v>
      </c>
      <c r="BQ882">
        <f t="shared" si="115"/>
        <v>2186.6666666666665</v>
      </c>
      <c r="BR882">
        <f t="shared" si="116"/>
        <v>4.4452266260549544</v>
      </c>
      <c r="BS882">
        <f t="shared" si="116"/>
        <v>2.1866666666666665</v>
      </c>
      <c r="BT882">
        <f t="shared" si="117"/>
        <v>6.631893292721621</v>
      </c>
      <c r="BU882">
        <v>2.5173357664233578</v>
      </c>
      <c r="BV882">
        <v>0.2647517120759309</v>
      </c>
      <c r="BW882">
        <v>1.5450182122332006</v>
      </c>
      <c r="BX882">
        <v>0.67973778807861829</v>
      </c>
      <c r="BY882">
        <v>0.22607701518365522</v>
      </c>
      <c r="BZ882">
        <v>0.16125612638832967</v>
      </c>
      <c r="CA882">
        <v>6.0099497827326465</v>
      </c>
      <c r="CB882">
        <v>167.96786919862038</v>
      </c>
      <c r="CC882">
        <v>75.484370289011352</v>
      </c>
      <c r="CD882">
        <v>13.780512817380613</v>
      </c>
      <c r="CE882">
        <v>3.9456850084556292</v>
      </c>
      <c r="CF882" s="25">
        <v>0.53265107212475638</v>
      </c>
      <c r="CG882" s="25">
        <v>1.653021442495127E-2</v>
      </c>
      <c r="CH882" s="25">
        <v>1.2127037072603164</v>
      </c>
      <c r="CI882" s="25">
        <v>0.22058373451939944</v>
      </c>
      <c r="CJ882" s="25">
        <v>0.14110101534088182</v>
      </c>
      <c r="CK882" s="25">
        <v>12.791629870455147</v>
      </c>
      <c r="CL882" s="25">
        <v>36.645924368063675</v>
      </c>
      <c r="CM882" s="25">
        <v>1.4733871859171126</v>
      </c>
      <c r="CN882" s="25">
        <v>138.24746438921258</v>
      </c>
      <c r="CO882" s="25">
        <v>12.733704260034754</v>
      </c>
      <c r="CP882" s="25">
        <v>1.520949720670391</v>
      </c>
      <c r="CQ882" s="25">
        <v>0.32779329608938551</v>
      </c>
      <c r="CR882" s="25">
        <v>0.30859724190447607</v>
      </c>
      <c r="CS882" s="25">
        <v>0.10415144834561185</v>
      </c>
      <c r="CT882" s="25">
        <v>7.1108982605333812E-2</v>
      </c>
      <c r="CU882" s="25">
        <v>1.2723761492982175</v>
      </c>
      <c r="CV882" s="25">
        <v>10.371141165148616</v>
      </c>
      <c r="CW882" s="25">
        <v>0.90685402155932571</v>
      </c>
      <c r="CX882" s="25">
        <v>75.899481840075893</v>
      </c>
      <c r="CY882" s="25">
        <v>5.5611065292933679</v>
      </c>
    </row>
    <row r="883" spans="1:103">
      <c r="A883" t="s">
        <v>177</v>
      </c>
      <c r="B883" t="s">
        <v>1090</v>
      </c>
      <c r="C883" t="s">
        <v>164</v>
      </c>
      <c r="D883" t="s">
        <v>172</v>
      </c>
      <c r="E883" t="s">
        <v>959</v>
      </c>
      <c r="F883" t="s">
        <v>206</v>
      </c>
      <c r="G883" t="s">
        <v>283</v>
      </c>
      <c r="H883">
        <v>11.14138</v>
      </c>
      <c r="I883">
        <v>8.2322299999999995</v>
      </c>
      <c r="J883">
        <v>672</v>
      </c>
      <c r="K883" t="s">
        <v>113</v>
      </c>
      <c r="M883" t="s">
        <v>327</v>
      </c>
      <c r="N883" t="s">
        <v>331</v>
      </c>
      <c r="O883">
        <v>1375</v>
      </c>
      <c r="P883" t="s">
        <v>353</v>
      </c>
      <c r="Q883" t="s">
        <v>354</v>
      </c>
      <c r="R883">
        <v>5000</v>
      </c>
      <c r="S883" t="s">
        <v>332</v>
      </c>
      <c r="T883">
        <v>1500</v>
      </c>
      <c r="W883">
        <v>2015</v>
      </c>
      <c r="X883">
        <v>1</v>
      </c>
      <c r="Y883" s="19"/>
      <c r="Z883" s="24">
        <v>5.7</v>
      </c>
      <c r="AA883" s="25">
        <v>0.558440703385649</v>
      </c>
      <c r="AB883" s="26">
        <v>3.5729586784651997E-2</v>
      </c>
      <c r="AC883" s="25">
        <v>8.6110799999999994</v>
      </c>
      <c r="AD883" s="27">
        <v>58</v>
      </c>
      <c r="AE883" s="27">
        <v>25.200000000000003</v>
      </c>
      <c r="AF883" s="27">
        <v>16.8</v>
      </c>
      <c r="AG883" s="25">
        <v>1.6878963484720586</v>
      </c>
      <c r="AH883" s="25">
        <v>0.24526582706623928</v>
      </c>
      <c r="AI883" s="25">
        <v>0.14885748870553822</v>
      </c>
      <c r="AJ883" s="28">
        <v>6.8887241473511204E-2</v>
      </c>
      <c r="AK883" s="25">
        <v>0</v>
      </c>
      <c r="AL883" s="25">
        <f t="shared" si="124"/>
        <v>2.1509069057173473</v>
      </c>
      <c r="AM883" s="29">
        <v>4.6271463796445769</v>
      </c>
      <c r="AN883" s="29">
        <v>1.6290387995133151</v>
      </c>
      <c r="AO883" s="30">
        <v>14.416610063028314</v>
      </c>
      <c r="AP883" s="30">
        <v>253.54664286040367</v>
      </c>
      <c r="AQ883" s="31">
        <v>1.73682082863914</v>
      </c>
      <c r="AR883" s="28">
        <v>2.87069E-2</v>
      </c>
      <c r="AS883" s="28">
        <v>7.98177</v>
      </c>
      <c r="AT883" t="s">
        <v>159</v>
      </c>
      <c r="AU883">
        <v>5</v>
      </c>
      <c r="AV883" t="s">
        <v>399</v>
      </c>
      <c r="AW883" t="s">
        <v>992</v>
      </c>
      <c r="AX883" t="s">
        <v>1091</v>
      </c>
      <c r="AY883" s="19" t="s">
        <v>395</v>
      </c>
      <c r="AZ883" s="19" t="s">
        <v>395</v>
      </c>
      <c r="BA883" s="21" t="s">
        <v>403</v>
      </c>
      <c r="BB883" s="22">
        <v>42193</v>
      </c>
      <c r="BC883" s="15">
        <v>42287</v>
      </c>
      <c r="BD883" t="s">
        <v>161</v>
      </c>
      <c r="BE883">
        <v>40</v>
      </c>
      <c r="BF883">
        <v>42</v>
      </c>
      <c r="BG883">
        <v>6.56</v>
      </c>
      <c r="BH883">
        <v>6.2</v>
      </c>
      <c r="BI883">
        <v>0.84</v>
      </c>
      <c r="BJ883">
        <v>0.502</v>
      </c>
      <c r="BK883">
        <v>8.2000000000000003E-2</v>
      </c>
      <c r="BL883">
        <v>9.8000000000000007</v>
      </c>
      <c r="BM883" s="86">
        <f t="shared" si="119"/>
        <v>85.958904109589056</v>
      </c>
      <c r="BN883">
        <v>0.188</v>
      </c>
      <c r="BO883">
        <v>24</v>
      </c>
      <c r="BP883">
        <f t="shared" si="113"/>
        <v>6283.8768018622995</v>
      </c>
      <c r="BQ883">
        <f t="shared" si="115"/>
        <v>3498.6666666666661</v>
      </c>
      <c r="BR883">
        <f t="shared" si="116"/>
        <v>6.2838768018622995</v>
      </c>
      <c r="BS883">
        <f t="shared" si="116"/>
        <v>3.4986666666666659</v>
      </c>
      <c r="BT883">
        <f t="shared" si="117"/>
        <v>9.7825434685289654</v>
      </c>
      <c r="BU883">
        <v>2.5119760479041919</v>
      </c>
      <c r="BV883">
        <v>0.22696164045603612</v>
      </c>
      <c r="BW883">
        <v>2.343116597401373</v>
      </c>
      <c r="BX883">
        <v>0.58222449910716301</v>
      </c>
      <c r="BY883">
        <v>0.18043045406249866</v>
      </c>
      <c r="BZ883">
        <v>0.16484972930948694</v>
      </c>
      <c r="CA883">
        <v>4.340907954469353</v>
      </c>
      <c r="CB883">
        <v>186.97156379225424</v>
      </c>
      <c r="CC883">
        <v>70.121286927362675</v>
      </c>
      <c r="CD883">
        <v>10.704913776226611</v>
      </c>
      <c r="CE883">
        <v>5.2974540312104059</v>
      </c>
      <c r="CF883" s="25">
        <v>0.42045009784735815</v>
      </c>
      <c r="CG883" s="25">
        <v>2.1956947162426615E-2</v>
      </c>
      <c r="CH883" s="25">
        <v>1.3028671406240349</v>
      </c>
      <c r="CI883" s="25">
        <v>0.15222052107292711</v>
      </c>
      <c r="CJ883" s="25">
        <v>9.4213329319100619E-2</v>
      </c>
      <c r="CK883" s="25">
        <v>14.65089903248604</v>
      </c>
      <c r="CL883" s="25">
        <v>40.528098671473423</v>
      </c>
      <c r="CM883" s="25">
        <v>2.8784385585737993</v>
      </c>
      <c r="CN883" s="25">
        <v>138.71838032630478</v>
      </c>
      <c r="CO883" s="25">
        <v>20.474996181058899</v>
      </c>
      <c r="CP883" s="25">
        <v>1.4894881170018286</v>
      </c>
      <c r="CQ883" s="25">
        <v>0.28350091407678252</v>
      </c>
      <c r="CR883" s="25">
        <v>0.37016840216931485</v>
      </c>
      <c r="CS883" s="25">
        <v>0.12781225102379176</v>
      </c>
      <c r="CT883" s="25">
        <v>6.6640368451674828E-2</v>
      </c>
      <c r="CU883" s="25">
        <v>7.0202564393362277</v>
      </c>
      <c r="CV883" s="25">
        <v>10.12728995733082</v>
      </c>
      <c r="CW883" s="25">
        <v>1.8181547411250563</v>
      </c>
      <c r="CX883" s="25">
        <v>49.409931396210631</v>
      </c>
      <c r="CY883" s="25">
        <v>6.6950117976698733</v>
      </c>
    </row>
    <row r="884" spans="1:103">
      <c r="A884" t="s">
        <v>177</v>
      </c>
      <c r="B884" t="s">
        <v>1090</v>
      </c>
      <c r="C884" t="s">
        <v>164</v>
      </c>
      <c r="D884" t="s">
        <v>172</v>
      </c>
      <c r="E884" t="s">
        <v>959</v>
      </c>
      <c r="F884" t="s">
        <v>206</v>
      </c>
      <c r="G884" t="s">
        <v>283</v>
      </c>
      <c r="H884">
        <v>11.14138</v>
      </c>
      <c r="I884">
        <v>8.2322299999999995</v>
      </c>
      <c r="J884">
        <v>672</v>
      </c>
      <c r="K884" t="s">
        <v>113</v>
      </c>
      <c r="M884" t="s">
        <v>327</v>
      </c>
      <c r="N884" t="s">
        <v>331</v>
      </c>
      <c r="O884">
        <v>1375</v>
      </c>
      <c r="P884" t="s">
        <v>353</v>
      </c>
      <c r="Q884" t="s">
        <v>354</v>
      </c>
      <c r="R884">
        <v>5000</v>
      </c>
      <c r="S884" t="s">
        <v>332</v>
      </c>
      <c r="T884">
        <v>1500</v>
      </c>
      <c r="W884">
        <v>2015</v>
      </c>
      <c r="X884">
        <v>1</v>
      </c>
      <c r="Y884" s="19"/>
      <c r="Z884" s="24">
        <v>5.7</v>
      </c>
      <c r="AA884" s="25">
        <v>0.558440703385649</v>
      </c>
      <c r="AB884" s="26">
        <v>3.5729586784651997E-2</v>
      </c>
      <c r="AC884" s="25">
        <v>8.6110799999999994</v>
      </c>
      <c r="AD884" s="27">
        <v>58</v>
      </c>
      <c r="AE884" s="27">
        <v>25.200000000000003</v>
      </c>
      <c r="AF884" s="27">
        <v>16.8</v>
      </c>
      <c r="AG884" s="25">
        <v>1.6878963484720586</v>
      </c>
      <c r="AH884" s="25">
        <v>0.24526582706623928</v>
      </c>
      <c r="AI884" s="25">
        <v>0.14885748870553822</v>
      </c>
      <c r="AJ884" s="28">
        <v>6.8887241473511204E-2</v>
      </c>
      <c r="AK884" s="25">
        <v>0</v>
      </c>
      <c r="AL884" s="25">
        <f t="shared" si="124"/>
        <v>2.1509069057173473</v>
      </c>
      <c r="AM884" s="29">
        <v>4.6271463796445769</v>
      </c>
      <c r="AN884" s="29">
        <v>1.6290387995133151</v>
      </c>
      <c r="AO884" s="30">
        <v>14.416610063028314</v>
      </c>
      <c r="AP884" s="30">
        <v>253.54664286040367</v>
      </c>
      <c r="AQ884" s="31">
        <v>1.73682082863914</v>
      </c>
      <c r="AR884" s="28">
        <v>2.87069E-2</v>
      </c>
      <c r="AS884" s="28">
        <v>7.98177</v>
      </c>
      <c r="AT884" t="s">
        <v>160</v>
      </c>
      <c r="AU884">
        <v>6</v>
      </c>
      <c r="AV884" t="s">
        <v>399</v>
      </c>
      <c r="AW884" t="s">
        <v>992</v>
      </c>
      <c r="AX884" t="s">
        <v>1091</v>
      </c>
      <c r="AY884" s="19" t="s">
        <v>395</v>
      </c>
      <c r="AZ884" s="19" t="s">
        <v>395</v>
      </c>
      <c r="BA884" s="21" t="s">
        <v>403</v>
      </c>
      <c r="BB884" s="22">
        <v>42193</v>
      </c>
      <c r="BC884" s="15">
        <v>42287</v>
      </c>
      <c r="BD884" t="s">
        <v>161</v>
      </c>
      <c r="BE884">
        <v>38</v>
      </c>
      <c r="BF884">
        <v>40</v>
      </c>
      <c r="BG884">
        <v>5.6</v>
      </c>
      <c r="BH884">
        <v>5.72</v>
      </c>
      <c r="BI884">
        <v>0.82</v>
      </c>
      <c r="BJ884">
        <v>0.49</v>
      </c>
      <c r="BK884">
        <v>7.8E-2</v>
      </c>
      <c r="BL884">
        <v>10.199999999999999</v>
      </c>
      <c r="BM884" s="86">
        <f t="shared" si="119"/>
        <v>86.26760563380283</v>
      </c>
      <c r="BN884">
        <v>0.17100000000000001</v>
      </c>
      <c r="BO884">
        <v>24</v>
      </c>
      <c r="BP884">
        <f t="shared" si="113"/>
        <v>5792.4017306453097</v>
      </c>
      <c r="BQ884">
        <f t="shared" si="115"/>
        <v>2986.6666666666665</v>
      </c>
      <c r="BR884">
        <f t="shared" si="116"/>
        <v>5.7924017306453095</v>
      </c>
      <c r="BS884">
        <f t="shared" si="116"/>
        <v>2.9866666666666664</v>
      </c>
      <c r="BT884">
        <f t="shared" si="117"/>
        <v>8.7790683973119759</v>
      </c>
      <c r="BU884">
        <v>2.8748824082784572</v>
      </c>
      <c r="BV884">
        <v>0.23152552558733147</v>
      </c>
      <c r="BW884">
        <v>1.7430803129353099</v>
      </c>
      <c r="BX884">
        <v>0.68280672361489936</v>
      </c>
      <c r="BY884">
        <v>0.22351774951737141</v>
      </c>
      <c r="BZ884">
        <v>0.17911632843491035</v>
      </c>
      <c r="CA884">
        <v>5.9582868779022373</v>
      </c>
      <c r="CB884">
        <v>201.92781682604937</v>
      </c>
      <c r="CC884">
        <v>88.351943817076233</v>
      </c>
      <c r="CD884">
        <v>13.265284640836123</v>
      </c>
      <c r="CE884">
        <v>30.475362544419855</v>
      </c>
      <c r="CF884" s="25">
        <v>0.39080882352941182</v>
      </c>
      <c r="CG884" s="25">
        <v>3.4352022058823532E-2</v>
      </c>
      <c r="CH884" s="25">
        <v>1.2336580736433709</v>
      </c>
      <c r="CI884" s="25">
        <v>0.1168973762128863</v>
      </c>
      <c r="CJ884" s="25">
        <v>7.6277378566531384E-2</v>
      </c>
      <c r="CK884" s="25">
        <v>20.783188217670848</v>
      </c>
      <c r="CL884" s="25">
        <v>47.709222309498962</v>
      </c>
      <c r="CM884" s="25">
        <v>4.2483991699684811</v>
      </c>
      <c r="CN884" s="25">
        <v>137.71317467176635</v>
      </c>
      <c r="CO884" s="25">
        <v>10.108354592595767</v>
      </c>
      <c r="CP884" s="25">
        <v>1.4131878557874764</v>
      </c>
      <c r="CQ884" s="25">
        <v>0.31333017077798864</v>
      </c>
      <c r="CR884" s="25">
        <v>0.27130555976578902</v>
      </c>
      <c r="CS884" s="25">
        <v>0.1228218834877097</v>
      </c>
      <c r="CT884" s="25">
        <v>5.050786914131554E-2</v>
      </c>
      <c r="CU884" s="25">
        <v>5.5300122312513427</v>
      </c>
      <c r="CV884" s="25">
        <v>15.276848275519313</v>
      </c>
      <c r="CW884" s="25">
        <v>1.874831509403571</v>
      </c>
      <c r="CX884" s="25">
        <v>50.95017171187677</v>
      </c>
      <c r="CY884" s="25">
        <v>7.339196477843279</v>
      </c>
    </row>
    <row r="885" spans="1:103">
      <c r="A885" t="s">
        <v>177</v>
      </c>
      <c r="B885" t="s">
        <v>1090</v>
      </c>
      <c r="C885" t="s">
        <v>164</v>
      </c>
      <c r="D885" t="s">
        <v>172</v>
      </c>
      <c r="E885" t="s">
        <v>959</v>
      </c>
      <c r="F885" t="s">
        <v>207</v>
      </c>
      <c r="G885" t="s">
        <v>284</v>
      </c>
      <c r="H885">
        <v>11.14053</v>
      </c>
      <c r="I885">
        <v>8.2319499999999994</v>
      </c>
      <c r="J885">
        <v>718</v>
      </c>
      <c r="K885" t="s">
        <v>114</v>
      </c>
      <c r="M885" t="s">
        <v>328</v>
      </c>
      <c r="N885" t="s">
        <v>346</v>
      </c>
      <c r="O885">
        <v>1600</v>
      </c>
      <c r="P885" t="s">
        <v>353</v>
      </c>
      <c r="Q885" t="s">
        <v>355</v>
      </c>
      <c r="R885">
        <v>4700</v>
      </c>
      <c r="S885" t="s">
        <v>329</v>
      </c>
      <c r="T885">
        <v>2400</v>
      </c>
      <c r="W885">
        <v>2015</v>
      </c>
      <c r="X885">
        <v>1</v>
      </c>
      <c r="Y885" s="19" t="s">
        <v>395</v>
      </c>
      <c r="Z885" s="24">
        <v>5.2</v>
      </c>
      <c r="AA885" s="25">
        <v>0.6853878941820436</v>
      </c>
      <c r="AB885" s="26">
        <v>4.3928786685050229E-2</v>
      </c>
      <c r="AC885" s="25">
        <v>5.5393800000000004</v>
      </c>
      <c r="AD885" s="27">
        <v>58</v>
      </c>
      <c r="AE885" s="27">
        <v>26</v>
      </c>
      <c r="AF885" s="27">
        <v>16</v>
      </c>
      <c r="AG885" s="25">
        <v>0.56323220374013472</v>
      </c>
      <c r="AH885" s="25">
        <v>0.24173237840065726</v>
      </c>
      <c r="AI885" s="25">
        <v>0.20454765456427776</v>
      </c>
      <c r="AJ885" s="28">
        <v>4.8324756449170531E-2</v>
      </c>
      <c r="AK885" s="25">
        <v>0.17</v>
      </c>
      <c r="AL885" s="25">
        <f t="shared" si="52"/>
        <v>1.2278369931542401</v>
      </c>
      <c r="AM885" s="29">
        <v>5.298333590182418</v>
      </c>
      <c r="AN885" s="29">
        <v>2.5010139245640111</v>
      </c>
      <c r="AO885" s="30">
        <v>18.194924953621442</v>
      </c>
      <c r="AP885" s="30">
        <v>192.73922504527076</v>
      </c>
      <c r="AQ885" s="31">
        <v>1.73494539533862</v>
      </c>
      <c r="AR885" s="28">
        <v>1.5722699999999999E-2</v>
      </c>
      <c r="AS885" s="28">
        <v>10.622400000000001</v>
      </c>
      <c r="AT885" t="s">
        <v>155</v>
      </c>
      <c r="AU885">
        <v>1</v>
      </c>
      <c r="AV885" t="s">
        <v>399</v>
      </c>
      <c r="AW885" t="s">
        <v>992</v>
      </c>
      <c r="AX885" t="s">
        <v>1091</v>
      </c>
      <c r="AY885" s="19" t="s">
        <v>395</v>
      </c>
      <c r="AZ885" s="19" t="s">
        <v>395</v>
      </c>
      <c r="BA885" s="21" t="s">
        <v>403</v>
      </c>
      <c r="BB885" s="22">
        <v>42193</v>
      </c>
      <c r="BC885" s="15">
        <v>42287</v>
      </c>
      <c r="BD885" t="s">
        <v>161</v>
      </c>
      <c r="BE885">
        <v>31</v>
      </c>
      <c r="BF885">
        <v>34</v>
      </c>
      <c r="BG885">
        <v>2.7</v>
      </c>
      <c r="BH885">
        <v>2.14</v>
      </c>
      <c r="BI885">
        <v>0.56000000000000005</v>
      </c>
      <c r="BJ885">
        <v>0.27300000000000002</v>
      </c>
      <c r="BK885">
        <v>3.2000000000000001E-2</v>
      </c>
      <c r="BL885">
        <v>9.6</v>
      </c>
      <c r="BM885" s="86">
        <f t="shared" si="119"/>
        <v>89.508196721311478</v>
      </c>
      <c r="BN885">
        <v>0.10100000000000001</v>
      </c>
      <c r="BO885">
        <v>21</v>
      </c>
      <c r="BP885">
        <f t="shared" si="113"/>
        <v>2263.5160398585667</v>
      </c>
      <c r="BQ885">
        <f t="shared" si="115"/>
        <v>1440</v>
      </c>
      <c r="BR885">
        <f t="shared" si="116"/>
        <v>2.2635160398585668</v>
      </c>
      <c r="BS885">
        <f t="shared" si="116"/>
        <v>1.44</v>
      </c>
      <c r="BT885">
        <f t="shared" si="117"/>
        <v>3.7035160398585667</v>
      </c>
      <c r="BU885">
        <v>1.8344827586206895</v>
      </c>
      <c r="BV885">
        <v>0.16462093882098111</v>
      </c>
      <c r="BW885">
        <v>1.8874382760877999</v>
      </c>
      <c r="BX885">
        <v>0.5153694771171845</v>
      </c>
      <c r="BY885">
        <v>0.19766897233648861</v>
      </c>
      <c r="BZ885">
        <v>0.13564777910665049</v>
      </c>
      <c r="CA885">
        <v>3.9684531151807922</v>
      </c>
      <c r="CB885">
        <v>159.52324168450843</v>
      </c>
      <c r="CC885">
        <v>45.437124775573224</v>
      </c>
      <c r="CD885">
        <v>12.448395077495684</v>
      </c>
      <c r="CE885">
        <v>3.9631084747233007</v>
      </c>
      <c r="CF885" s="25"/>
      <c r="CG885" s="25"/>
      <c r="CH885" s="25"/>
      <c r="CI885" s="25"/>
      <c r="CJ885" s="25"/>
      <c r="CK885" s="25"/>
      <c r="CL885" s="25"/>
      <c r="CM885" s="25"/>
      <c r="CN885" s="25"/>
      <c r="CO885" s="25"/>
      <c r="CP885" s="25"/>
      <c r="CQ885" s="25"/>
      <c r="CR885" s="25"/>
      <c r="CS885" s="25"/>
      <c r="CT885" s="25"/>
      <c r="CU885" s="25"/>
      <c r="CV885" s="25"/>
      <c r="CW885" s="25"/>
      <c r="CX885" s="25"/>
      <c r="CY885" s="25"/>
    </row>
    <row r="886" spans="1:103">
      <c r="A886" t="s">
        <v>177</v>
      </c>
      <c r="B886" t="s">
        <v>1090</v>
      </c>
      <c r="C886" t="s">
        <v>164</v>
      </c>
      <c r="D886" t="s">
        <v>172</v>
      </c>
      <c r="E886" t="s">
        <v>959</v>
      </c>
      <c r="F886" t="s">
        <v>207</v>
      </c>
      <c r="G886" t="s">
        <v>284</v>
      </c>
      <c r="H886">
        <v>11.14053</v>
      </c>
      <c r="I886">
        <v>8.2319499999999994</v>
      </c>
      <c r="J886">
        <v>718</v>
      </c>
      <c r="K886" t="s">
        <v>114</v>
      </c>
      <c r="M886" t="s">
        <v>328</v>
      </c>
      <c r="N886" t="s">
        <v>346</v>
      </c>
      <c r="O886">
        <v>1600</v>
      </c>
      <c r="P886" t="s">
        <v>353</v>
      </c>
      <c r="Q886" t="s">
        <v>355</v>
      </c>
      <c r="R886">
        <v>4700</v>
      </c>
      <c r="S886" t="s">
        <v>329</v>
      </c>
      <c r="T886">
        <v>2400</v>
      </c>
      <c r="W886">
        <v>2015</v>
      </c>
      <c r="X886">
        <v>1</v>
      </c>
      <c r="Y886" s="19"/>
      <c r="Z886" s="24">
        <v>5.2</v>
      </c>
      <c r="AA886" s="25">
        <v>0.6853878941820436</v>
      </c>
      <c r="AB886" s="26">
        <v>4.3928786685050229E-2</v>
      </c>
      <c r="AC886" s="25">
        <v>5.5393800000000004</v>
      </c>
      <c r="AD886" s="27">
        <v>58</v>
      </c>
      <c r="AE886" s="27">
        <v>26</v>
      </c>
      <c r="AF886" s="27">
        <v>16</v>
      </c>
      <c r="AG886" s="25">
        <v>0.56323220374013472</v>
      </c>
      <c r="AH886" s="25">
        <v>0.24173237840065726</v>
      </c>
      <c r="AI886" s="25">
        <v>0.20454765456427776</v>
      </c>
      <c r="AJ886" s="28">
        <v>4.8324756449170531E-2</v>
      </c>
      <c r="AK886" s="25">
        <v>0.17</v>
      </c>
      <c r="AL886" s="25">
        <f t="shared" ref="AL886:AL890" si="125">SUM(AG886:AK886)</f>
        <v>1.2278369931542401</v>
      </c>
      <c r="AM886" s="29">
        <v>5.298333590182418</v>
      </c>
      <c r="AN886" s="29">
        <v>2.5010139245640111</v>
      </c>
      <c r="AO886" s="30">
        <v>18.194924953621442</v>
      </c>
      <c r="AP886" s="30">
        <v>192.73922504527076</v>
      </c>
      <c r="AQ886" s="31">
        <v>1.73494539533862</v>
      </c>
      <c r="AR886" s="28">
        <v>1.5722699999999999E-2</v>
      </c>
      <c r="AS886" s="28">
        <v>10.622400000000001</v>
      </c>
      <c r="AT886" t="s">
        <v>156</v>
      </c>
      <c r="AU886">
        <v>2</v>
      </c>
      <c r="AV886" t="s">
        <v>399</v>
      </c>
      <c r="AW886" t="s">
        <v>992</v>
      </c>
      <c r="AX886" t="s">
        <v>1091</v>
      </c>
      <c r="AY886" s="19" t="s">
        <v>395</v>
      </c>
      <c r="AZ886" s="19" t="s">
        <v>395</v>
      </c>
      <c r="BA886" s="21" t="s">
        <v>403</v>
      </c>
      <c r="BB886" s="22">
        <v>42193</v>
      </c>
      <c r="BC886" s="15">
        <v>42287</v>
      </c>
      <c r="BD886" t="s">
        <v>161</v>
      </c>
      <c r="BE886">
        <v>47</v>
      </c>
      <c r="BF886">
        <v>44</v>
      </c>
      <c r="BG886">
        <v>3.66</v>
      </c>
      <c r="BH886">
        <v>2.86</v>
      </c>
      <c r="BI886">
        <v>0.44</v>
      </c>
      <c r="BJ886">
        <v>0.34100000000000003</v>
      </c>
      <c r="BK886">
        <v>5.2999999999999999E-2</v>
      </c>
      <c r="BL886">
        <v>9.1</v>
      </c>
      <c r="BM886" s="86">
        <f t="shared" si="119"/>
        <v>86.548223350253807</v>
      </c>
      <c r="BN886">
        <v>0.129</v>
      </c>
      <c r="BO886">
        <v>23</v>
      </c>
      <c r="BP886">
        <f t="shared" si="113"/>
        <v>2941.2140937593313</v>
      </c>
      <c r="BQ886">
        <f t="shared" si="115"/>
        <v>1951.9999999999998</v>
      </c>
      <c r="BR886">
        <f t="shared" si="116"/>
        <v>2.9412140937593314</v>
      </c>
      <c r="BS886">
        <f t="shared" si="116"/>
        <v>1.9519999999999997</v>
      </c>
      <c r="BT886">
        <f t="shared" si="117"/>
        <v>4.8932140937593314</v>
      </c>
      <c r="BU886">
        <v>1.4441340782122907</v>
      </c>
      <c r="BV886">
        <v>0.27952106750849481</v>
      </c>
      <c r="BW886">
        <v>2.1496418338102092</v>
      </c>
      <c r="BX886">
        <v>0.37159956408983719</v>
      </c>
      <c r="BY886">
        <v>0.14276526371154316</v>
      </c>
      <c r="BZ886">
        <v>0.1176670766701722</v>
      </c>
      <c r="CA886">
        <v>2.7130414219294869</v>
      </c>
      <c r="CB886">
        <v>151.76800018286406</v>
      </c>
      <c r="CC886">
        <v>34.700550032690082</v>
      </c>
      <c r="CD886">
        <v>9.5948661254204239</v>
      </c>
      <c r="CE886">
        <v>4.6382361277981214</v>
      </c>
      <c r="CF886" s="25">
        <v>0.5383159886471145</v>
      </c>
      <c r="CG886" s="25">
        <v>2.3954588457899717E-2</v>
      </c>
      <c r="CH886" s="25">
        <v>0.92157075594892457</v>
      </c>
      <c r="CI886" s="25">
        <v>0.32850912184636455</v>
      </c>
      <c r="CJ886" s="25">
        <v>0.11326301221827063</v>
      </c>
      <c r="CK886" s="25">
        <v>18.22865376930487</v>
      </c>
      <c r="CL886" s="25">
        <v>89.542219902484675</v>
      </c>
      <c r="CM886" s="25">
        <v>1.4216905114694816</v>
      </c>
      <c r="CN886" s="25">
        <v>91.210126528641723</v>
      </c>
      <c r="CO886" s="25">
        <v>10.167295435701279</v>
      </c>
      <c r="CP886" s="25">
        <v>1.9565416285452883</v>
      </c>
      <c r="CQ886" s="25">
        <v>0.27575480329368712</v>
      </c>
      <c r="CR886" s="25">
        <v>0.34556791102528278</v>
      </c>
      <c r="CS886" s="25">
        <v>0.12720187733217864</v>
      </c>
      <c r="CT886" s="25">
        <v>8.771343267167836E-2</v>
      </c>
      <c r="CU886" s="25">
        <v>6.9867308593967046</v>
      </c>
      <c r="CV886" s="25">
        <v>10.078926585996863</v>
      </c>
      <c r="CW886" s="25">
        <v>2.7378841942343084</v>
      </c>
      <c r="CX886" s="25">
        <v>73.760957757666873</v>
      </c>
      <c r="CY886" s="25">
        <v>6.6630394395148116</v>
      </c>
    </row>
    <row r="887" spans="1:103">
      <c r="A887" t="s">
        <v>177</v>
      </c>
      <c r="B887" t="s">
        <v>1090</v>
      </c>
      <c r="C887" t="s">
        <v>164</v>
      </c>
      <c r="D887" t="s">
        <v>172</v>
      </c>
      <c r="E887" t="s">
        <v>959</v>
      </c>
      <c r="F887" t="s">
        <v>207</v>
      </c>
      <c r="G887" t="s">
        <v>284</v>
      </c>
      <c r="H887">
        <v>11.14053</v>
      </c>
      <c r="I887">
        <v>8.2319499999999994</v>
      </c>
      <c r="J887">
        <v>718</v>
      </c>
      <c r="K887" t="s">
        <v>114</v>
      </c>
      <c r="M887" t="s">
        <v>328</v>
      </c>
      <c r="N887" t="s">
        <v>346</v>
      </c>
      <c r="O887">
        <v>1600</v>
      </c>
      <c r="P887" t="s">
        <v>353</v>
      </c>
      <c r="Q887" t="s">
        <v>355</v>
      </c>
      <c r="R887">
        <v>4700</v>
      </c>
      <c r="S887" t="s">
        <v>329</v>
      </c>
      <c r="T887">
        <v>2400</v>
      </c>
      <c r="W887">
        <v>2015</v>
      </c>
      <c r="X887">
        <v>1</v>
      </c>
      <c r="Y887" s="19"/>
      <c r="Z887" s="24">
        <v>5.2</v>
      </c>
      <c r="AA887" s="25">
        <v>0.6853878941820436</v>
      </c>
      <c r="AB887" s="26">
        <v>4.3928786685050229E-2</v>
      </c>
      <c r="AC887" s="25">
        <v>5.5393800000000004</v>
      </c>
      <c r="AD887" s="27">
        <v>58</v>
      </c>
      <c r="AE887" s="27">
        <v>26</v>
      </c>
      <c r="AF887" s="27">
        <v>16</v>
      </c>
      <c r="AG887" s="25">
        <v>0.56323220374013472</v>
      </c>
      <c r="AH887" s="25">
        <v>0.24173237840065726</v>
      </c>
      <c r="AI887" s="25">
        <v>0.20454765456427776</v>
      </c>
      <c r="AJ887" s="28">
        <v>4.8324756449170531E-2</v>
      </c>
      <c r="AK887" s="25">
        <v>0.17</v>
      </c>
      <c r="AL887" s="25">
        <f t="shared" si="125"/>
        <v>1.2278369931542401</v>
      </c>
      <c r="AM887" s="29">
        <v>5.298333590182418</v>
      </c>
      <c r="AN887" s="29">
        <v>2.5010139245640111</v>
      </c>
      <c r="AO887" s="30">
        <v>18.194924953621442</v>
      </c>
      <c r="AP887" s="30">
        <v>192.73922504527076</v>
      </c>
      <c r="AQ887" s="31">
        <v>1.73494539533862</v>
      </c>
      <c r="AR887" s="28">
        <v>1.5722699999999999E-2</v>
      </c>
      <c r="AS887" s="28">
        <v>10.622400000000001</v>
      </c>
      <c r="AT887" t="s">
        <v>157</v>
      </c>
      <c r="AU887">
        <v>3</v>
      </c>
      <c r="AV887" t="s">
        <v>399</v>
      </c>
      <c r="AW887" t="s">
        <v>992</v>
      </c>
      <c r="AX887" t="s">
        <v>1091</v>
      </c>
      <c r="AY887" s="19" t="s">
        <v>395</v>
      </c>
      <c r="AZ887" s="19" t="s">
        <v>395</v>
      </c>
      <c r="BA887" s="21" t="s">
        <v>403</v>
      </c>
      <c r="BB887" s="22">
        <v>42193</v>
      </c>
      <c r="BC887" s="15">
        <v>42287</v>
      </c>
      <c r="BD887" t="s">
        <v>161</v>
      </c>
      <c r="BE887">
        <v>45</v>
      </c>
      <c r="BF887">
        <v>42</v>
      </c>
      <c r="BG887">
        <v>5.0199999999999996</v>
      </c>
      <c r="BH887">
        <v>5</v>
      </c>
      <c r="BI887">
        <v>0.72</v>
      </c>
      <c r="BJ887">
        <v>0.40699999999999997</v>
      </c>
      <c r="BK887">
        <v>0.11</v>
      </c>
      <c r="BL887">
        <v>9.8000000000000007</v>
      </c>
      <c r="BM887" s="86">
        <f t="shared" si="119"/>
        <v>78.723404255319139</v>
      </c>
      <c r="BN887">
        <v>0.217</v>
      </c>
      <c r="BO887">
        <v>26</v>
      </c>
      <c r="BP887">
        <f t="shared" si="113"/>
        <v>4641.0791266861352</v>
      </c>
      <c r="BQ887">
        <f t="shared" si="115"/>
        <v>2677.333333333333</v>
      </c>
      <c r="BR887">
        <f t="shared" si="116"/>
        <v>4.6410791266861349</v>
      </c>
      <c r="BS887">
        <f t="shared" si="116"/>
        <v>2.6773333333333329</v>
      </c>
      <c r="BT887">
        <f t="shared" si="117"/>
        <v>7.3184124600194682</v>
      </c>
      <c r="BU887">
        <v>2.4929775280898876</v>
      </c>
      <c r="BV887">
        <v>0.25410202157020778</v>
      </c>
      <c r="BW887">
        <v>2.2954871683166997</v>
      </c>
      <c r="BX887">
        <v>0.58847009722939891</v>
      </c>
      <c r="BY887">
        <v>0.23436499083704784</v>
      </c>
      <c r="BZ887">
        <v>0.2275735638342001</v>
      </c>
      <c r="CA887">
        <v>8.5259976091879128</v>
      </c>
      <c r="CB887">
        <v>160.78720570849194</v>
      </c>
      <c r="CC887">
        <v>84.67768031646176</v>
      </c>
      <c r="CD887">
        <v>16.608037568059547</v>
      </c>
      <c r="CE887">
        <v>3.1740344746553664</v>
      </c>
      <c r="CF887" s="25"/>
      <c r="CG887" s="25"/>
      <c r="CH887" s="25"/>
      <c r="CI887" s="25"/>
      <c r="CJ887" s="25"/>
      <c r="CK887" s="25"/>
      <c r="CL887" s="25"/>
      <c r="CM887" s="25"/>
      <c r="CN887" s="25"/>
      <c r="CO887" s="25"/>
      <c r="CP887" s="25"/>
      <c r="CQ887" s="25"/>
      <c r="CR887" s="25"/>
      <c r="CS887" s="25"/>
      <c r="CT887" s="25"/>
      <c r="CU887" s="25"/>
      <c r="CV887" s="25"/>
      <c r="CW887" s="25"/>
      <c r="CX887" s="25"/>
      <c r="CY887" s="25"/>
    </row>
    <row r="888" spans="1:103">
      <c r="A888" t="s">
        <v>177</v>
      </c>
      <c r="B888" t="s">
        <v>1090</v>
      </c>
      <c r="C888" t="s">
        <v>164</v>
      </c>
      <c r="D888" t="s">
        <v>172</v>
      </c>
      <c r="E888" t="s">
        <v>959</v>
      </c>
      <c r="F888" t="s">
        <v>207</v>
      </c>
      <c r="G888" t="s">
        <v>284</v>
      </c>
      <c r="H888">
        <v>11.14053</v>
      </c>
      <c r="I888">
        <v>8.2319499999999994</v>
      </c>
      <c r="J888">
        <v>718</v>
      </c>
      <c r="K888" t="s">
        <v>114</v>
      </c>
      <c r="M888" t="s">
        <v>328</v>
      </c>
      <c r="N888" t="s">
        <v>346</v>
      </c>
      <c r="O888">
        <v>1600</v>
      </c>
      <c r="P888" t="s">
        <v>353</v>
      </c>
      <c r="Q888" t="s">
        <v>355</v>
      </c>
      <c r="R888">
        <v>4700</v>
      </c>
      <c r="S888" t="s">
        <v>329</v>
      </c>
      <c r="T888">
        <v>2400</v>
      </c>
      <c r="W888">
        <v>2015</v>
      </c>
      <c r="X888">
        <v>1</v>
      </c>
      <c r="Y888" s="19"/>
      <c r="Z888" s="24">
        <v>5.2</v>
      </c>
      <c r="AA888" s="25">
        <v>0.6853878941820436</v>
      </c>
      <c r="AB888" s="26">
        <v>4.3928786685050229E-2</v>
      </c>
      <c r="AC888" s="25">
        <v>5.5393800000000004</v>
      </c>
      <c r="AD888" s="27">
        <v>58</v>
      </c>
      <c r="AE888" s="27">
        <v>26</v>
      </c>
      <c r="AF888" s="27">
        <v>16</v>
      </c>
      <c r="AG888" s="25">
        <v>0.56323220374013472</v>
      </c>
      <c r="AH888" s="25">
        <v>0.24173237840065726</v>
      </c>
      <c r="AI888" s="25">
        <v>0.20454765456427776</v>
      </c>
      <c r="AJ888" s="28">
        <v>4.8324756449170531E-2</v>
      </c>
      <c r="AK888" s="25">
        <v>0.17</v>
      </c>
      <c r="AL888" s="25">
        <f t="shared" si="125"/>
        <v>1.2278369931542401</v>
      </c>
      <c r="AM888" s="29">
        <v>5.298333590182418</v>
      </c>
      <c r="AN888" s="29">
        <v>2.5010139245640111</v>
      </c>
      <c r="AO888" s="30">
        <v>18.194924953621442</v>
      </c>
      <c r="AP888" s="30">
        <v>192.73922504527076</v>
      </c>
      <c r="AQ888" s="31">
        <v>1.73494539533862</v>
      </c>
      <c r="AR888" s="28">
        <v>1.5722699999999999E-2</v>
      </c>
      <c r="AS888" s="28">
        <v>10.622400000000001</v>
      </c>
      <c r="AT888" t="s">
        <v>158</v>
      </c>
      <c r="AU888">
        <v>4</v>
      </c>
      <c r="AV888" t="s">
        <v>399</v>
      </c>
      <c r="AW888" t="s">
        <v>992</v>
      </c>
      <c r="AX888" t="s">
        <v>1091</v>
      </c>
      <c r="AY888" s="19" t="s">
        <v>395</v>
      </c>
      <c r="AZ888" s="19" t="s">
        <v>395</v>
      </c>
      <c r="BA888" s="21" t="s">
        <v>403</v>
      </c>
      <c r="BB888" s="22">
        <v>42193</v>
      </c>
      <c r="BC888" s="15">
        <v>42287</v>
      </c>
      <c r="BD888" t="s">
        <v>161</v>
      </c>
      <c r="BE888">
        <v>36</v>
      </c>
      <c r="BF888">
        <v>33</v>
      </c>
      <c r="BG888">
        <v>3.76</v>
      </c>
      <c r="BH888">
        <v>4.16</v>
      </c>
      <c r="BI888">
        <v>0.68</v>
      </c>
      <c r="BJ888">
        <v>0.374</v>
      </c>
      <c r="BK888">
        <v>9.2999999999999999E-2</v>
      </c>
      <c r="BL888">
        <v>8.6999999999999993</v>
      </c>
      <c r="BM888" s="86">
        <f t="shared" si="119"/>
        <v>80.085653104925058</v>
      </c>
      <c r="BN888">
        <v>0.23300000000000001</v>
      </c>
      <c r="BO888">
        <v>23</v>
      </c>
      <c r="BP888">
        <f t="shared" si="113"/>
        <v>3976.1008803235782</v>
      </c>
      <c r="BQ888">
        <f t="shared" si="115"/>
        <v>2005.333333333333</v>
      </c>
      <c r="BR888">
        <f t="shared" si="116"/>
        <v>3.9761008803235782</v>
      </c>
      <c r="BS888">
        <f t="shared" si="116"/>
        <v>2.0053333333333332</v>
      </c>
      <c r="BT888">
        <f t="shared" si="117"/>
        <v>5.981434213656911</v>
      </c>
      <c r="BU888">
        <v>2.2572633552014993</v>
      </c>
      <c r="BV888">
        <v>0.26375066582825962</v>
      </c>
      <c r="BW888">
        <v>1.8879130454053594</v>
      </c>
      <c r="BX888">
        <v>0.57943446885562666</v>
      </c>
      <c r="BY888">
        <v>0.18879926324466234</v>
      </c>
      <c r="BZ888">
        <v>0.14010129020008474</v>
      </c>
      <c r="CA888">
        <v>4.3264566393382538</v>
      </c>
      <c r="CB888">
        <v>166.58479946416222</v>
      </c>
      <c r="CC888">
        <v>64.30555038549754</v>
      </c>
      <c r="CD888">
        <v>10.890282860399614</v>
      </c>
      <c r="CE888">
        <v>4.8323682158635179</v>
      </c>
      <c r="CF888" s="25">
        <v>0.3853965183752418</v>
      </c>
      <c r="CG888" s="25">
        <v>2.1262088974854931E-2</v>
      </c>
      <c r="CH888" s="25">
        <v>0.27236152452274187</v>
      </c>
      <c r="CI888" s="25">
        <v>4.6509753835605322E-2</v>
      </c>
      <c r="CJ888" s="25">
        <v>2.8102685987427534E-2</v>
      </c>
      <c r="CK888" s="25">
        <v>6.3506007037301151</v>
      </c>
      <c r="CL888" s="25">
        <v>21.426650933899751</v>
      </c>
      <c r="CM888" s="25">
        <v>2.7922520631669667</v>
      </c>
      <c r="CN888" s="25">
        <v>90.506480422345561</v>
      </c>
      <c r="CO888" s="25">
        <v>4.9034661857767254</v>
      </c>
      <c r="CP888" s="25">
        <v>1.6955098222637983</v>
      </c>
      <c r="CQ888" s="25">
        <v>0.32614593077642656</v>
      </c>
      <c r="CR888" s="25">
        <v>0.329823011910783</v>
      </c>
      <c r="CS888" s="25">
        <v>0.11229161311789847</v>
      </c>
      <c r="CT888" s="25">
        <v>8.5170124070148998E-2</v>
      </c>
      <c r="CU888" s="25">
        <v>4.6135984160743924</v>
      </c>
      <c r="CV888" s="25">
        <v>15.068087049694745</v>
      </c>
      <c r="CW888" s="25">
        <v>0.90065784962090178</v>
      </c>
      <c r="CX888" s="25">
        <v>50.253927296097096</v>
      </c>
      <c r="CY888" s="25">
        <v>5.5231097057647647</v>
      </c>
    </row>
    <row r="889" spans="1:103">
      <c r="A889" t="s">
        <v>177</v>
      </c>
      <c r="B889" t="s">
        <v>1090</v>
      </c>
      <c r="C889" t="s">
        <v>164</v>
      </c>
      <c r="D889" t="s">
        <v>172</v>
      </c>
      <c r="E889" t="s">
        <v>959</v>
      </c>
      <c r="F889" t="s">
        <v>207</v>
      </c>
      <c r="G889" t="s">
        <v>284</v>
      </c>
      <c r="H889">
        <v>11.14053</v>
      </c>
      <c r="I889">
        <v>8.2319499999999994</v>
      </c>
      <c r="J889">
        <v>718</v>
      </c>
      <c r="K889" t="s">
        <v>114</v>
      </c>
      <c r="M889" t="s">
        <v>328</v>
      </c>
      <c r="N889" t="s">
        <v>346</v>
      </c>
      <c r="O889">
        <v>1600</v>
      </c>
      <c r="P889" t="s">
        <v>353</v>
      </c>
      <c r="Q889" t="s">
        <v>355</v>
      </c>
      <c r="R889">
        <v>4700</v>
      </c>
      <c r="S889" t="s">
        <v>329</v>
      </c>
      <c r="T889">
        <v>2400</v>
      </c>
      <c r="W889">
        <v>2015</v>
      </c>
      <c r="X889">
        <v>1</v>
      </c>
      <c r="Y889" s="19"/>
      <c r="Z889" s="24">
        <v>5.2</v>
      </c>
      <c r="AA889" s="25">
        <v>0.6853878941820436</v>
      </c>
      <c r="AB889" s="26">
        <v>4.3928786685050229E-2</v>
      </c>
      <c r="AC889" s="25">
        <v>5.5393800000000004</v>
      </c>
      <c r="AD889" s="27">
        <v>58</v>
      </c>
      <c r="AE889" s="27">
        <v>26</v>
      </c>
      <c r="AF889" s="27">
        <v>16</v>
      </c>
      <c r="AG889" s="25">
        <v>0.56323220374013472</v>
      </c>
      <c r="AH889" s="25">
        <v>0.24173237840065726</v>
      </c>
      <c r="AI889" s="25">
        <v>0.20454765456427776</v>
      </c>
      <c r="AJ889" s="28">
        <v>4.8324756449170531E-2</v>
      </c>
      <c r="AK889" s="25">
        <v>0.17</v>
      </c>
      <c r="AL889" s="25">
        <f t="shared" si="125"/>
        <v>1.2278369931542401</v>
      </c>
      <c r="AM889" s="29">
        <v>5.298333590182418</v>
      </c>
      <c r="AN889" s="29">
        <v>2.5010139245640111</v>
      </c>
      <c r="AO889" s="30">
        <v>18.194924953621442</v>
      </c>
      <c r="AP889" s="30">
        <v>192.73922504527076</v>
      </c>
      <c r="AQ889" s="31">
        <v>1.73494539533862</v>
      </c>
      <c r="AR889" s="28">
        <v>1.5722699999999999E-2</v>
      </c>
      <c r="AS889" s="28">
        <v>10.622400000000001</v>
      </c>
      <c r="AT889" t="s">
        <v>159</v>
      </c>
      <c r="AU889">
        <v>5</v>
      </c>
      <c r="AV889" t="s">
        <v>399</v>
      </c>
      <c r="AW889" t="s">
        <v>992</v>
      </c>
      <c r="AX889" t="s">
        <v>1091</v>
      </c>
      <c r="AY889" s="19" t="s">
        <v>395</v>
      </c>
      <c r="AZ889" s="19" t="s">
        <v>395</v>
      </c>
      <c r="BA889" s="21" t="s">
        <v>403</v>
      </c>
      <c r="BB889" s="22">
        <v>42193</v>
      </c>
      <c r="BC889" s="15">
        <v>42287</v>
      </c>
      <c r="BD889" t="s">
        <v>161</v>
      </c>
      <c r="BE889">
        <v>42</v>
      </c>
      <c r="BF889">
        <v>39</v>
      </c>
      <c r="BG889">
        <v>5.22</v>
      </c>
      <c r="BH889">
        <v>5.46</v>
      </c>
      <c r="BI889">
        <v>0.48</v>
      </c>
      <c r="BJ889">
        <v>0.44600000000000001</v>
      </c>
      <c r="BK889">
        <v>7.8E-2</v>
      </c>
      <c r="BL889">
        <v>9.5</v>
      </c>
      <c r="BM889" s="86">
        <f t="shared" si="119"/>
        <v>85.114503816793899</v>
      </c>
      <c r="BN889">
        <v>0.248</v>
      </c>
      <c r="BO889">
        <v>22</v>
      </c>
      <c r="BP889">
        <f t="shared" si="113"/>
        <v>5497.7293818290682</v>
      </c>
      <c r="BQ889">
        <f t="shared" si="115"/>
        <v>2783.9999999999995</v>
      </c>
      <c r="BR889">
        <f t="shared" si="116"/>
        <v>5.4977293818290685</v>
      </c>
      <c r="BS889">
        <f t="shared" si="116"/>
        <v>2.7839999999999994</v>
      </c>
      <c r="BT889">
        <f t="shared" si="117"/>
        <v>8.2817293818290683</v>
      </c>
      <c r="BU889">
        <v>2.0894230769230773</v>
      </c>
      <c r="BV889">
        <v>0.31059465601614822</v>
      </c>
      <c r="BW889">
        <v>2.3816092677982006</v>
      </c>
      <c r="BX889">
        <v>0.50380507160032972</v>
      </c>
      <c r="BY889">
        <v>0.12087504537536913</v>
      </c>
      <c r="BZ889">
        <v>0.14345032179622444</v>
      </c>
      <c r="CA889">
        <v>4.3294722873310194</v>
      </c>
      <c r="CB889">
        <v>137.69789851258349</v>
      </c>
      <c r="CC889">
        <v>107.21066731332927</v>
      </c>
      <c r="CD889">
        <v>12.747765270653328</v>
      </c>
      <c r="CE889">
        <v>3.6033596385219009</v>
      </c>
      <c r="CF889" s="25"/>
      <c r="CG889" s="25"/>
      <c r="CH889" s="25"/>
      <c r="CI889" s="25"/>
      <c r="CJ889" s="25"/>
      <c r="CK889" s="25"/>
      <c r="CL889" s="25"/>
      <c r="CM889" s="25"/>
      <c r="CN889" s="25"/>
      <c r="CO889" s="25"/>
      <c r="CP889" s="25">
        <v>1.4643902439024392</v>
      </c>
      <c r="CQ889" s="25">
        <v>0.28780487804878052</v>
      </c>
      <c r="CR889" s="25">
        <v>0.30076407436571301</v>
      </c>
      <c r="CS889" s="25">
        <v>0.11888075983173434</v>
      </c>
      <c r="CT889" s="25">
        <v>7.4950379441568224E-2</v>
      </c>
      <c r="CU889" s="25">
        <v>3.7036065357142984</v>
      </c>
      <c r="CV889" s="25">
        <v>5.432926314237708</v>
      </c>
      <c r="CW889" s="25">
        <v>1.8146716860654295</v>
      </c>
      <c r="CX889" s="25">
        <v>24.65763817761086</v>
      </c>
      <c r="CY889" s="25">
        <v>5.4199481739042161</v>
      </c>
    </row>
    <row r="890" spans="1:103">
      <c r="A890" t="s">
        <v>177</v>
      </c>
      <c r="B890" t="s">
        <v>1090</v>
      </c>
      <c r="C890" t="s">
        <v>164</v>
      </c>
      <c r="D890" t="s">
        <v>172</v>
      </c>
      <c r="E890" t="s">
        <v>959</v>
      </c>
      <c r="F890" t="s">
        <v>207</v>
      </c>
      <c r="G890" t="s">
        <v>284</v>
      </c>
      <c r="H890">
        <v>11.14053</v>
      </c>
      <c r="I890">
        <v>8.2319499999999994</v>
      </c>
      <c r="J890">
        <v>718</v>
      </c>
      <c r="K890" t="s">
        <v>114</v>
      </c>
      <c r="M890" t="s">
        <v>328</v>
      </c>
      <c r="N890" t="s">
        <v>346</v>
      </c>
      <c r="O890">
        <v>1600</v>
      </c>
      <c r="P890" t="s">
        <v>353</v>
      </c>
      <c r="Q890" t="s">
        <v>355</v>
      </c>
      <c r="R890">
        <v>4700</v>
      </c>
      <c r="S890" t="s">
        <v>329</v>
      </c>
      <c r="T890">
        <v>2400</v>
      </c>
      <c r="W890">
        <v>2015</v>
      </c>
      <c r="X890">
        <v>1</v>
      </c>
      <c r="Y890" s="19"/>
      <c r="Z890" s="24">
        <v>5.2</v>
      </c>
      <c r="AA890" s="25">
        <v>0.6853878941820436</v>
      </c>
      <c r="AB890" s="26">
        <v>4.3928786685050229E-2</v>
      </c>
      <c r="AC890" s="25">
        <v>5.5393800000000004</v>
      </c>
      <c r="AD890" s="27">
        <v>58</v>
      </c>
      <c r="AE890" s="27">
        <v>26</v>
      </c>
      <c r="AF890" s="27">
        <v>16</v>
      </c>
      <c r="AG890" s="25">
        <v>0.56323220374013472</v>
      </c>
      <c r="AH890" s="25">
        <v>0.24173237840065726</v>
      </c>
      <c r="AI890" s="25">
        <v>0.20454765456427776</v>
      </c>
      <c r="AJ890" s="28">
        <v>4.8324756449170531E-2</v>
      </c>
      <c r="AK890" s="25">
        <v>0.17</v>
      </c>
      <c r="AL890" s="25">
        <f t="shared" si="125"/>
        <v>1.2278369931542401</v>
      </c>
      <c r="AM890" s="29">
        <v>5.298333590182418</v>
      </c>
      <c r="AN890" s="29">
        <v>2.5010139245640111</v>
      </c>
      <c r="AO890" s="30">
        <v>18.194924953621442</v>
      </c>
      <c r="AP890" s="30">
        <v>192.73922504527076</v>
      </c>
      <c r="AQ890" s="31">
        <v>1.73494539533862</v>
      </c>
      <c r="AR890" s="28">
        <v>1.5722699999999999E-2</v>
      </c>
      <c r="AS890" s="28">
        <v>10.622400000000001</v>
      </c>
      <c r="AT890" t="s">
        <v>160</v>
      </c>
      <c r="AU890">
        <v>6</v>
      </c>
      <c r="AV890" t="s">
        <v>399</v>
      </c>
      <c r="AW890" t="s">
        <v>992</v>
      </c>
      <c r="AX890" t="s">
        <v>1091</v>
      </c>
      <c r="AY890" s="19" t="s">
        <v>395</v>
      </c>
      <c r="AZ890" s="19" t="s">
        <v>395</v>
      </c>
      <c r="BA890" s="21" t="s">
        <v>403</v>
      </c>
      <c r="BB890" s="22">
        <v>42193</v>
      </c>
      <c r="BC890" s="15">
        <v>42287</v>
      </c>
      <c r="BD890" t="s">
        <v>161</v>
      </c>
      <c r="BE890">
        <v>34</v>
      </c>
      <c r="BF890">
        <v>43</v>
      </c>
      <c r="BG890">
        <v>4.22</v>
      </c>
      <c r="BH890">
        <v>6.04</v>
      </c>
      <c r="BI890">
        <v>0.74</v>
      </c>
      <c r="BJ890">
        <v>0.46</v>
      </c>
      <c r="BK890">
        <v>0.16600000000000001</v>
      </c>
      <c r="BL890">
        <v>9.6</v>
      </c>
      <c r="BM890" s="86">
        <f t="shared" si="119"/>
        <v>73.482428115015978</v>
      </c>
      <c r="BN890">
        <v>0.20599999999999999</v>
      </c>
      <c r="BO890">
        <v>27</v>
      </c>
      <c r="BP890">
        <f t="shared" si="113"/>
        <v>5244.7818914573299</v>
      </c>
      <c r="BQ890">
        <f t="shared" si="115"/>
        <v>2250.6666666666665</v>
      </c>
      <c r="BR890">
        <f t="shared" si="116"/>
        <v>5.2447818914573299</v>
      </c>
      <c r="BS890">
        <f t="shared" si="116"/>
        <v>2.2506666666666666</v>
      </c>
      <c r="BT890">
        <f t="shared" si="117"/>
        <v>7.4954485581239965</v>
      </c>
      <c r="BU890">
        <v>3.2850333651096286</v>
      </c>
      <c r="BV890">
        <v>0.3077319406269225</v>
      </c>
      <c r="BW890">
        <v>2.0594315295139913</v>
      </c>
      <c r="BX890">
        <v>0.57856236703330832</v>
      </c>
      <c r="BY890">
        <v>0.25080773607673723</v>
      </c>
      <c r="BZ890">
        <v>0.21665572999147203</v>
      </c>
      <c r="CA890">
        <v>6.7414265934614042</v>
      </c>
      <c r="CB890">
        <v>165.05694796155109</v>
      </c>
      <c r="CC890">
        <v>76.764636367669809</v>
      </c>
      <c r="CD890">
        <v>14.013824084453637</v>
      </c>
      <c r="CE890">
        <v>24.313775699040576</v>
      </c>
      <c r="CF890" s="25">
        <v>0.51956106870229013</v>
      </c>
      <c r="CG890" s="25">
        <v>3.4689885496183202E-2</v>
      </c>
      <c r="CH890" s="25">
        <v>1.0178343486870036</v>
      </c>
      <c r="CI890" s="25">
        <v>0.25776689348171028</v>
      </c>
      <c r="CJ890" s="25">
        <v>0.11478013924878928</v>
      </c>
      <c r="CK890" s="25">
        <v>15.525149676863874</v>
      </c>
      <c r="CL890" s="25">
        <v>47.8216493955644</v>
      </c>
      <c r="CM890" s="25">
        <v>1.4210000352618715</v>
      </c>
      <c r="CN890" s="25">
        <v>136.44580727891432</v>
      </c>
      <c r="CO890" s="25">
        <v>12.752257495964868</v>
      </c>
      <c r="CP890" s="25">
        <v>1.4842053307008884</v>
      </c>
      <c r="CQ890" s="25">
        <v>0.30172754195459039</v>
      </c>
      <c r="CR890" s="25">
        <v>0.28608644639949954</v>
      </c>
      <c r="CS890" s="25">
        <v>8.6624330205775535E-2</v>
      </c>
      <c r="CT890" s="25">
        <v>6.4210721629599107E-2</v>
      </c>
      <c r="CU890" s="25">
        <v>3.8131806935756685</v>
      </c>
      <c r="CV890" s="25">
        <v>10.406938989683152</v>
      </c>
      <c r="CW890" s="25">
        <v>1.8683601974874837</v>
      </c>
      <c r="CX890" s="25">
        <v>76.161462300076153</v>
      </c>
      <c r="CY890" s="25">
        <v>4.7158783662263852</v>
      </c>
    </row>
    <row r="891" spans="1:103">
      <c r="A891" t="s">
        <v>177</v>
      </c>
      <c r="B891" t="s">
        <v>1090</v>
      </c>
      <c r="C891" t="s">
        <v>164</v>
      </c>
      <c r="D891" t="s">
        <v>172</v>
      </c>
      <c r="E891" t="s">
        <v>959</v>
      </c>
      <c r="F891" t="s">
        <v>208</v>
      </c>
      <c r="G891" t="s">
        <v>285</v>
      </c>
      <c r="H891">
        <v>11.14067</v>
      </c>
      <c r="I891">
        <v>8.23935</v>
      </c>
      <c r="J891">
        <v>721</v>
      </c>
      <c r="K891" t="s">
        <v>115</v>
      </c>
      <c r="M891" t="s">
        <v>356</v>
      </c>
      <c r="N891" t="s">
        <v>331</v>
      </c>
      <c r="O891">
        <v>1400</v>
      </c>
      <c r="P891" t="s">
        <v>353</v>
      </c>
      <c r="Q891" t="s">
        <v>357</v>
      </c>
      <c r="R891">
        <v>5500</v>
      </c>
      <c r="S891" t="s">
        <v>337</v>
      </c>
      <c r="T891">
        <v>3000</v>
      </c>
      <c r="U891" t="s">
        <v>329</v>
      </c>
      <c r="V891">
        <v>2500</v>
      </c>
      <c r="W891">
        <v>2015</v>
      </c>
      <c r="X891">
        <v>1</v>
      </c>
      <c r="Y891" s="19" t="s">
        <v>395</v>
      </c>
      <c r="Z891" s="24">
        <v>6.3</v>
      </c>
      <c r="AA891" s="32">
        <v>0.96857973039527112</v>
      </c>
      <c r="AB891" s="26">
        <v>3.905848352964663E-2</v>
      </c>
      <c r="AC891" s="25">
        <v>2.6724600000000001</v>
      </c>
      <c r="AD891" s="27">
        <v>46</v>
      </c>
      <c r="AE891" s="27">
        <v>33.200000000000003</v>
      </c>
      <c r="AF891" s="27">
        <v>20.8</v>
      </c>
      <c r="AG891" s="25">
        <v>2.2502284208380203</v>
      </c>
      <c r="AH891" s="25">
        <v>0.32923469730565069</v>
      </c>
      <c r="AI891" s="25">
        <v>0.24671734234936962</v>
      </c>
      <c r="AJ891" s="28">
        <v>4.0402338805377629E-2</v>
      </c>
      <c r="AK891" s="25">
        <v>0</v>
      </c>
      <c r="AL891" s="25">
        <f t="shared" si="52"/>
        <v>2.8665827992984183</v>
      </c>
      <c r="AM891" s="29">
        <v>3.2847719585688924</v>
      </c>
      <c r="AN891" s="29">
        <v>3.3729890496147075</v>
      </c>
      <c r="AO891" s="30">
        <v>10.638295172435189</v>
      </c>
      <c r="AP891" s="30">
        <v>263.68121249625909</v>
      </c>
      <c r="AQ891" s="31">
        <v>1.6467069251156501</v>
      </c>
      <c r="AR891" s="28">
        <v>1.2630799999999999E-2</v>
      </c>
      <c r="AS891" s="28">
        <v>6.9310299999999998</v>
      </c>
      <c r="AT891" t="s">
        <v>155</v>
      </c>
      <c r="AU891">
        <v>1</v>
      </c>
      <c r="AV891" t="s">
        <v>399</v>
      </c>
      <c r="AW891" t="s">
        <v>992</v>
      </c>
      <c r="AX891" t="s">
        <v>1091</v>
      </c>
      <c r="AY891" s="19" t="s">
        <v>395</v>
      </c>
      <c r="AZ891" s="19" t="s">
        <v>395</v>
      </c>
      <c r="BA891" s="21" t="s">
        <v>403</v>
      </c>
      <c r="BB891" s="22">
        <v>42193</v>
      </c>
      <c r="BC891" s="15">
        <v>42287</v>
      </c>
      <c r="BD891" t="s">
        <v>161</v>
      </c>
      <c r="BE891">
        <v>38</v>
      </c>
      <c r="BF891">
        <v>36</v>
      </c>
      <c r="BG891">
        <v>3.9</v>
      </c>
      <c r="BH891">
        <v>3.28</v>
      </c>
      <c r="BI891">
        <v>0.56000000000000005</v>
      </c>
      <c r="BJ891">
        <v>0.32300000000000001</v>
      </c>
      <c r="BK891">
        <v>6.2E-2</v>
      </c>
      <c r="BL891">
        <v>9.8000000000000007</v>
      </c>
      <c r="BM891" s="86">
        <f t="shared" si="119"/>
        <v>83.896103896103895</v>
      </c>
      <c r="BN891">
        <v>0.19600000000000001</v>
      </c>
      <c r="BO891">
        <v>20</v>
      </c>
      <c r="BP891">
        <f t="shared" si="113"/>
        <v>3244.5968253968249</v>
      </c>
      <c r="BQ891">
        <f t="shared" si="115"/>
        <v>2080</v>
      </c>
      <c r="BR891">
        <f t="shared" si="116"/>
        <v>3.2445968253968247</v>
      </c>
      <c r="BS891">
        <f t="shared" si="116"/>
        <v>2.08</v>
      </c>
      <c r="BT891">
        <f t="shared" si="117"/>
        <v>5.3245968253968243</v>
      </c>
      <c r="BU891">
        <v>1.577696526508227</v>
      </c>
      <c r="BV891">
        <v>9.7321563572911024E-2</v>
      </c>
      <c r="BW891">
        <v>2.4185732097047756</v>
      </c>
      <c r="BX891">
        <v>0.30052656312946308</v>
      </c>
      <c r="BY891">
        <v>0.17768729434650349</v>
      </c>
      <c r="BZ891">
        <v>0.12400158129963161</v>
      </c>
      <c r="CA891">
        <v>3.0616508268087732</v>
      </c>
      <c r="CB891">
        <v>133.50197411589289</v>
      </c>
      <c r="CC891">
        <v>42.421826455923927</v>
      </c>
      <c r="CD891">
        <v>13.075696627827414</v>
      </c>
      <c r="CE891">
        <v>4.1735974237351678</v>
      </c>
      <c r="CF891" s="25">
        <v>0.26821289062500003</v>
      </c>
      <c r="CG891" s="25">
        <v>1.03173828125E-2</v>
      </c>
      <c r="CH891" s="25">
        <v>1.3549686558717049</v>
      </c>
      <c r="CI891" s="25">
        <v>0.2543085930420898</v>
      </c>
      <c r="CJ891" s="25">
        <v>0.11634228078166005</v>
      </c>
      <c r="CK891" s="25">
        <v>41.003651435334419</v>
      </c>
      <c r="CL891" s="25">
        <v>47.180055632710641</v>
      </c>
      <c r="CM891" s="25">
        <v>2.7748590220451792</v>
      </c>
      <c r="CN891" s="25">
        <v>89.942712216552309</v>
      </c>
      <c r="CO891" s="25">
        <v>10.026015336211421</v>
      </c>
      <c r="CP891" s="25">
        <v>1.4947718631178708</v>
      </c>
      <c r="CQ891" s="25">
        <v>0.32780418250950571</v>
      </c>
      <c r="CR891" s="25">
        <v>0.32650670075902088</v>
      </c>
      <c r="CS891" s="25">
        <v>0.1317965022927175</v>
      </c>
      <c r="CT891" s="25">
        <v>6.871772778490369E-2</v>
      </c>
      <c r="CU891" s="25">
        <v>4.677517642026932</v>
      </c>
      <c r="CV891" s="25">
        <v>10.442984795189229</v>
      </c>
      <c r="CW891" s="25">
        <v>0.91313603853202752</v>
      </c>
      <c r="CX891" s="25">
        <v>50.95017171187677</v>
      </c>
      <c r="CY891" s="25">
        <v>6.0339299549922742</v>
      </c>
    </row>
    <row r="892" spans="1:103">
      <c r="A892" t="s">
        <v>177</v>
      </c>
      <c r="B892" t="s">
        <v>1090</v>
      </c>
      <c r="C892" t="s">
        <v>164</v>
      </c>
      <c r="D892" t="s">
        <v>172</v>
      </c>
      <c r="E892" t="s">
        <v>959</v>
      </c>
      <c r="F892" t="s">
        <v>208</v>
      </c>
      <c r="G892" t="s">
        <v>285</v>
      </c>
      <c r="H892">
        <v>11.14067</v>
      </c>
      <c r="I892">
        <v>8.23935</v>
      </c>
      <c r="J892">
        <v>721</v>
      </c>
      <c r="K892" t="s">
        <v>115</v>
      </c>
      <c r="M892" t="s">
        <v>356</v>
      </c>
      <c r="N892" t="s">
        <v>331</v>
      </c>
      <c r="O892">
        <v>1400</v>
      </c>
      <c r="P892" t="s">
        <v>353</v>
      </c>
      <c r="Q892" t="s">
        <v>357</v>
      </c>
      <c r="R892">
        <v>5500</v>
      </c>
      <c r="S892" t="s">
        <v>337</v>
      </c>
      <c r="T892">
        <v>3000</v>
      </c>
      <c r="U892" t="s">
        <v>329</v>
      </c>
      <c r="V892">
        <v>2500</v>
      </c>
      <c r="W892">
        <v>2015</v>
      </c>
      <c r="X892">
        <v>1</v>
      </c>
      <c r="Y892" s="19"/>
      <c r="Z892" s="24">
        <v>6.3</v>
      </c>
      <c r="AA892" s="32">
        <v>0.96857973039527112</v>
      </c>
      <c r="AB892" s="26">
        <v>3.905848352964663E-2</v>
      </c>
      <c r="AC892" s="25">
        <v>2.6724600000000001</v>
      </c>
      <c r="AD892" s="27">
        <v>46</v>
      </c>
      <c r="AE892" s="27">
        <v>33.200000000000003</v>
      </c>
      <c r="AF892" s="27">
        <v>20.8</v>
      </c>
      <c r="AG892" s="25">
        <v>2.2502284208380203</v>
      </c>
      <c r="AH892" s="25">
        <v>0.32923469730565069</v>
      </c>
      <c r="AI892" s="25">
        <v>0.24671734234936962</v>
      </c>
      <c r="AJ892" s="28">
        <v>4.0402338805377629E-2</v>
      </c>
      <c r="AK892" s="25">
        <v>0</v>
      </c>
      <c r="AL892" s="25">
        <f t="shared" ref="AL892:AL896" si="126">SUM(AG892:AK892)</f>
        <v>2.8665827992984183</v>
      </c>
      <c r="AM892" s="29">
        <v>3.2847719585688924</v>
      </c>
      <c r="AN892" s="29">
        <v>3.3729890496147075</v>
      </c>
      <c r="AO892" s="30">
        <v>10.638295172435189</v>
      </c>
      <c r="AP892" s="30">
        <v>263.68121249625909</v>
      </c>
      <c r="AQ892" s="31">
        <v>1.6467069251156501</v>
      </c>
      <c r="AR892" s="28">
        <v>1.2630799999999999E-2</v>
      </c>
      <c r="AS892" s="28">
        <v>6.9310299999999998</v>
      </c>
      <c r="AT892" t="s">
        <v>156</v>
      </c>
      <c r="AU892">
        <v>2</v>
      </c>
      <c r="AV892" t="s">
        <v>399</v>
      </c>
      <c r="AW892" t="s">
        <v>992</v>
      </c>
      <c r="AX892" t="s">
        <v>1091</v>
      </c>
      <c r="AY892" s="19" t="s">
        <v>395</v>
      </c>
      <c r="AZ892" s="19" t="s">
        <v>395</v>
      </c>
      <c r="BA892" s="21" t="s">
        <v>403</v>
      </c>
      <c r="BB892" s="22">
        <v>42193</v>
      </c>
      <c r="BC892" s="15">
        <v>42287</v>
      </c>
      <c r="BD892" t="s">
        <v>161</v>
      </c>
      <c r="BE892">
        <v>34</v>
      </c>
      <c r="BF892">
        <v>35</v>
      </c>
      <c r="BG892">
        <v>7.16</v>
      </c>
      <c r="BH892">
        <v>4.58</v>
      </c>
      <c r="BI892">
        <v>0.94</v>
      </c>
      <c r="BJ892">
        <v>0.625</v>
      </c>
      <c r="BK892">
        <v>0.113</v>
      </c>
      <c r="BL892">
        <v>10.5</v>
      </c>
      <c r="BM892" s="86">
        <f t="shared" si="119"/>
        <v>84.688346883468839</v>
      </c>
      <c r="BN892">
        <v>0.105</v>
      </c>
      <c r="BO892">
        <v>18.100000000000001</v>
      </c>
      <c r="BP892">
        <f t="shared" si="113"/>
        <v>4537.8562445755169</v>
      </c>
      <c r="BQ892">
        <f t="shared" si="115"/>
        <v>3818.6666666666665</v>
      </c>
      <c r="BR892">
        <f t="shared" si="116"/>
        <v>4.5378562445755168</v>
      </c>
      <c r="BS892">
        <f t="shared" si="116"/>
        <v>3.8186666666666667</v>
      </c>
      <c r="BT892">
        <f t="shared" si="117"/>
        <v>8.3565229112421839</v>
      </c>
      <c r="BU892">
        <v>2.4333333333333336</v>
      </c>
      <c r="BV892">
        <v>0.28368157315670917</v>
      </c>
      <c r="BW892">
        <v>2.0886442384227495</v>
      </c>
      <c r="BX892">
        <v>0.5305626129567288</v>
      </c>
      <c r="BY892">
        <v>0.19543977829696513</v>
      </c>
      <c r="BZ892">
        <v>0.14250133756022174</v>
      </c>
      <c r="CA892">
        <v>3.8775524151265484</v>
      </c>
      <c r="CB892">
        <v>178.95364664451054</v>
      </c>
      <c r="CC892">
        <v>97.651734164533792</v>
      </c>
      <c r="CD892">
        <v>10.449542677810349</v>
      </c>
      <c r="CE892">
        <v>4.4855005298988457</v>
      </c>
      <c r="CF892" s="25"/>
      <c r="CG892" s="25"/>
      <c r="CH892" s="25"/>
      <c r="CI892" s="25"/>
      <c r="CJ892" s="25"/>
      <c r="CK892" s="25"/>
      <c r="CL892" s="25"/>
      <c r="CM892" s="25"/>
      <c r="CN892" s="25"/>
      <c r="CO892" s="25"/>
      <c r="CP892" s="25"/>
      <c r="CQ892" s="25"/>
      <c r="CR892" s="25"/>
      <c r="CS892" s="25"/>
      <c r="CT892" s="25"/>
      <c r="CU892" s="25"/>
      <c r="CV892" s="25"/>
      <c r="CW892" s="25"/>
      <c r="CX892" s="25"/>
      <c r="CY892" s="25"/>
    </row>
    <row r="893" spans="1:103">
      <c r="A893" t="s">
        <v>177</v>
      </c>
      <c r="B893" t="s">
        <v>1090</v>
      </c>
      <c r="C893" t="s">
        <v>164</v>
      </c>
      <c r="D893" t="s">
        <v>172</v>
      </c>
      <c r="E893" t="s">
        <v>959</v>
      </c>
      <c r="F893" t="s">
        <v>208</v>
      </c>
      <c r="G893" t="s">
        <v>285</v>
      </c>
      <c r="H893">
        <v>11.14067</v>
      </c>
      <c r="I893">
        <v>8.23935</v>
      </c>
      <c r="J893">
        <v>721</v>
      </c>
      <c r="K893" t="s">
        <v>115</v>
      </c>
      <c r="M893" t="s">
        <v>356</v>
      </c>
      <c r="N893" t="s">
        <v>331</v>
      </c>
      <c r="O893">
        <v>1400</v>
      </c>
      <c r="P893" t="s">
        <v>353</v>
      </c>
      <c r="Q893" t="s">
        <v>357</v>
      </c>
      <c r="R893">
        <v>5500</v>
      </c>
      <c r="S893" t="s">
        <v>337</v>
      </c>
      <c r="T893">
        <v>3000</v>
      </c>
      <c r="U893" t="s">
        <v>329</v>
      </c>
      <c r="V893">
        <v>2500</v>
      </c>
      <c r="W893">
        <v>2015</v>
      </c>
      <c r="X893">
        <v>1</v>
      </c>
      <c r="Y893" s="19"/>
      <c r="Z893" s="24">
        <v>6.3</v>
      </c>
      <c r="AA893" s="32">
        <v>0.96857973039527112</v>
      </c>
      <c r="AB893" s="26">
        <v>3.905848352964663E-2</v>
      </c>
      <c r="AC893" s="25">
        <v>2.6724600000000001</v>
      </c>
      <c r="AD893" s="27">
        <v>46</v>
      </c>
      <c r="AE893" s="27">
        <v>33.200000000000003</v>
      </c>
      <c r="AF893" s="27">
        <v>20.8</v>
      </c>
      <c r="AG893" s="25">
        <v>2.2502284208380203</v>
      </c>
      <c r="AH893" s="25">
        <v>0.32923469730565069</v>
      </c>
      <c r="AI893" s="25">
        <v>0.24671734234936962</v>
      </c>
      <c r="AJ893" s="28">
        <v>4.0402338805377629E-2</v>
      </c>
      <c r="AK893" s="25">
        <v>0</v>
      </c>
      <c r="AL893" s="25">
        <f t="shared" si="126"/>
        <v>2.8665827992984183</v>
      </c>
      <c r="AM893" s="29">
        <v>3.2847719585688924</v>
      </c>
      <c r="AN893" s="29">
        <v>3.3729890496147075</v>
      </c>
      <c r="AO893" s="30">
        <v>10.638295172435189</v>
      </c>
      <c r="AP893" s="30">
        <v>263.68121249625909</v>
      </c>
      <c r="AQ893" s="31">
        <v>1.6467069251156501</v>
      </c>
      <c r="AR893" s="28">
        <v>1.2630799999999999E-2</v>
      </c>
      <c r="AS893" s="28">
        <v>6.9310299999999998</v>
      </c>
      <c r="AT893" t="s">
        <v>157</v>
      </c>
      <c r="AU893">
        <v>3</v>
      </c>
      <c r="AV893" t="s">
        <v>399</v>
      </c>
      <c r="AW893" t="s">
        <v>992</v>
      </c>
      <c r="AX893" t="s">
        <v>1091</v>
      </c>
      <c r="AY893" s="19" t="s">
        <v>395</v>
      </c>
      <c r="AZ893" s="19" t="s">
        <v>395</v>
      </c>
      <c r="BA893" s="21" t="s">
        <v>403</v>
      </c>
      <c r="BB893" s="22">
        <v>42193</v>
      </c>
      <c r="BC893" s="15">
        <v>42287</v>
      </c>
      <c r="BD893" t="s">
        <v>161</v>
      </c>
      <c r="BE893">
        <v>27</v>
      </c>
      <c r="BF893">
        <v>25</v>
      </c>
      <c r="BG893">
        <v>1.84</v>
      </c>
      <c r="BH893">
        <v>1.1000000000000001</v>
      </c>
      <c r="BI893">
        <v>0.32</v>
      </c>
      <c r="BJ893">
        <v>0.161</v>
      </c>
      <c r="BK893">
        <v>4.4999999999999998E-2</v>
      </c>
      <c r="BL893">
        <v>8.3000000000000007</v>
      </c>
      <c r="BM893" s="86">
        <f t="shared" si="119"/>
        <v>78.155339805825236</v>
      </c>
      <c r="BN893">
        <v>0.11600000000000001</v>
      </c>
      <c r="BO893">
        <v>17</v>
      </c>
      <c r="BP893">
        <f t="shared" si="113"/>
        <v>1030.5266831651754</v>
      </c>
      <c r="BQ893">
        <f t="shared" si="115"/>
        <v>981.33333333333326</v>
      </c>
      <c r="BR893">
        <f t="shared" si="116"/>
        <v>1.0305266831651754</v>
      </c>
      <c r="BS893">
        <f t="shared" si="116"/>
        <v>0.98133333333333328</v>
      </c>
      <c r="BT893">
        <f t="shared" si="117"/>
        <v>2.0118600164985088</v>
      </c>
      <c r="BU893">
        <v>2.3508424182358771</v>
      </c>
      <c r="BV893">
        <v>0.12813255626620113</v>
      </c>
      <c r="BW893">
        <v>2.4924606871803703</v>
      </c>
      <c r="BX893">
        <v>0.34164030752873875</v>
      </c>
      <c r="BY893">
        <v>0.1945773189013405</v>
      </c>
      <c r="BZ893">
        <v>0.14844653242021866</v>
      </c>
      <c r="CA893">
        <v>5.9663708795292258</v>
      </c>
      <c r="CB893">
        <v>404.56970997412077</v>
      </c>
      <c r="CC893">
        <v>77.865984766055831</v>
      </c>
      <c r="CD893">
        <v>17.442394611490464</v>
      </c>
      <c r="CE893">
        <v>4.8498807748945358</v>
      </c>
      <c r="CF893" s="25">
        <v>0.26651873767258383</v>
      </c>
      <c r="CG893" s="25">
        <v>7.4704142011834318E-3</v>
      </c>
      <c r="CH893" s="25">
        <v>1.9151879581426816</v>
      </c>
      <c r="CI893" s="25">
        <v>0.28183288990838057</v>
      </c>
      <c r="CJ893" s="25">
        <v>0.12711447272131191</v>
      </c>
      <c r="CK893" s="25">
        <v>33.002934397901974</v>
      </c>
      <c r="CL893" s="25">
        <v>91.589407832660768</v>
      </c>
      <c r="CM893" s="25">
        <v>4.303492277063576</v>
      </c>
      <c r="CN893" s="25">
        <v>139.63315963582735</v>
      </c>
      <c r="CO893" s="25">
        <v>28.641871656537791</v>
      </c>
      <c r="CP893" s="25">
        <v>1.3725490196078434</v>
      </c>
      <c r="CQ893" s="25">
        <v>0.31490196078431376</v>
      </c>
      <c r="CR893" s="25">
        <v>0.38767512252824138</v>
      </c>
      <c r="CS893" s="25">
        <v>0.13114757810614577</v>
      </c>
      <c r="CT893" s="25">
        <v>5.8507660422315838E-2</v>
      </c>
      <c r="CU893" s="25">
        <v>2.1177457416121004</v>
      </c>
      <c r="CV893" s="25">
        <v>5.5854013511217797</v>
      </c>
      <c r="CW893" s="25">
        <v>1.865600433532554</v>
      </c>
      <c r="CX893" s="25">
        <v>50.699309221911847</v>
      </c>
      <c r="CY893" s="25">
        <v>7.7367919866642714</v>
      </c>
    </row>
    <row r="894" spans="1:103">
      <c r="A894" t="s">
        <v>177</v>
      </c>
      <c r="B894" t="s">
        <v>1090</v>
      </c>
      <c r="C894" t="s">
        <v>164</v>
      </c>
      <c r="D894" t="s">
        <v>172</v>
      </c>
      <c r="E894" t="s">
        <v>959</v>
      </c>
      <c r="F894" t="s">
        <v>208</v>
      </c>
      <c r="G894" t="s">
        <v>285</v>
      </c>
      <c r="H894">
        <v>11.14067</v>
      </c>
      <c r="I894">
        <v>8.23935</v>
      </c>
      <c r="J894">
        <v>721</v>
      </c>
      <c r="K894" t="s">
        <v>115</v>
      </c>
      <c r="M894" t="s">
        <v>356</v>
      </c>
      <c r="N894" t="s">
        <v>331</v>
      </c>
      <c r="O894">
        <v>1400</v>
      </c>
      <c r="P894" t="s">
        <v>353</v>
      </c>
      <c r="Q894" t="s">
        <v>357</v>
      </c>
      <c r="R894">
        <v>5500</v>
      </c>
      <c r="S894" t="s">
        <v>337</v>
      </c>
      <c r="T894">
        <v>3000</v>
      </c>
      <c r="U894" t="s">
        <v>329</v>
      </c>
      <c r="V894">
        <v>2500</v>
      </c>
      <c r="W894">
        <v>2015</v>
      </c>
      <c r="X894">
        <v>1</v>
      </c>
      <c r="Y894" s="19"/>
      <c r="Z894" s="24">
        <v>6.3</v>
      </c>
      <c r="AA894" s="32">
        <v>0.96857973039527112</v>
      </c>
      <c r="AB894" s="26">
        <v>3.905848352964663E-2</v>
      </c>
      <c r="AC894" s="25">
        <v>2.6724600000000001</v>
      </c>
      <c r="AD894" s="27">
        <v>46</v>
      </c>
      <c r="AE894" s="27">
        <v>33.200000000000003</v>
      </c>
      <c r="AF894" s="27">
        <v>20.8</v>
      </c>
      <c r="AG894" s="25">
        <v>2.2502284208380203</v>
      </c>
      <c r="AH894" s="25">
        <v>0.32923469730565069</v>
      </c>
      <c r="AI894" s="25">
        <v>0.24671734234936962</v>
      </c>
      <c r="AJ894" s="28">
        <v>4.0402338805377629E-2</v>
      </c>
      <c r="AK894" s="25">
        <v>0</v>
      </c>
      <c r="AL894" s="25">
        <f t="shared" si="126"/>
        <v>2.8665827992984183</v>
      </c>
      <c r="AM894" s="29">
        <v>3.2847719585688924</v>
      </c>
      <c r="AN894" s="29">
        <v>3.3729890496147075</v>
      </c>
      <c r="AO894" s="30">
        <v>10.638295172435189</v>
      </c>
      <c r="AP894" s="30">
        <v>263.68121249625909</v>
      </c>
      <c r="AQ894" s="31">
        <v>1.6467069251156501</v>
      </c>
      <c r="AR894" s="28">
        <v>1.2630799999999999E-2</v>
      </c>
      <c r="AS894" s="28">
        <v>6.9310299999999998</v>
      </c>
      <c r="AT894" t="s">
        <v>158</v>
      </c>
      <c r="AU894">
        <v>4</v>
      </c>
      <c r="AV894" t="s">
        <v>399</v>
      </c>
      <c r="AW894" t="s">
        <v>992</v>
      </c>
      <c r="AX894" t="s">
        <v>1091</v>
      </c>
      <c r="AY894" s="19" t="s">
        <v>395</v>
      </c>
      <c r="AZ894" s="19" t="s">
        <v>395</v>
      </c>
      <c r="BA894" s="21" t="s">
        <v>403</v>
      </c>
      <c r="BB894" s="22">
        <v>42193</v>
      </c>
      <c r="BC894" s="15">
        <v>42287</v>
      </c>
      <c r="BD894" t="s">
        <v>161</v>
      </c>
      <c r="BE894">
        <v>36</v>
      </c>
      <c r="BF894">
        <v>38</v>
      </c>
      <c r="BG894">
        <v>4.34</v>
      </c>
      <c r="BH894">
        <v>3.6</v>
      </c>
      <c r="BI894">
        <v>0.78</v>
      </c>
      <c r="BJ894">
        <v>0.45300000000000001</v>
      </c>
      <c r="BK894">
        <v>8.3000000000000004E-2</v>
      </c>
      <c r="BL894">
        <v>10</v>
      </c>
      <c r="BM894" s="86">
        <f t="shared" si="119"/>
        <v>84.514925373134332</v>
      </c>
      <c r="BN894">
        <v>4.4999999999999998E-2</v>
      </c>
      <c r="BO894">
        <v>28</v>
      </c>
      <c r="BP894">
        <f t="shared" si="113"/>
        <v>3579.4556628621599</v>
      </c>
      <c r="BQ894">
        <f t="shared" si="115"/>
        <v>2314.6666666666665</v>
      </c>
      <c r="BR894">
        <f t="shared" si="116"/>
        <v>3.5794556628621601</v>
      </c>
      <c r="BS894">
        <f t="shared" si="116"/>
        <v>2.3146666666666667</v>
      </c>
      <c r="BT894">
        <f t="shared" si="117"/>
        <v>5.8941223295288268</v>
      </c>
      <c r="BU894">
        <v>2.0839960238568591</v>
      </c>
      <c r="BV894">
        <v>0.25563693655204267</v>
      </c>
      <c r="BW894">
        <v>1.6824715770753111</v>
      </c>
      <c r="BX894">
        <v>0.63546389170046413</v>
      </c>
      <c r="BY894">
        <v>0.2603382438889289</v>
      </c>
      <c r="BZ894">
        <v>0.13417756713413884</v>
      </c>
      <c r="CA894">
        <v>6.9483208794458911</v>
      </c>
      <c r="CB894">
        <v>133.89762200169372</v>
      </c>
      <c r="CC894">
        <v>92.47477777222916</v>
      </c>
      <c r="CD894">
        <v>11.127294996952489</v>
      </c>
      <c r="CE894">
        <v>4.1992639496601427</v>
      </c>
      <c r="CF894" s="25">
        <v>0.56740535549399818</v>
      </c>
      <c r="CG894" s="25">
        <v>5.1569713758079415E-2</v>
      </c>
      <c r="CH894" s="25">
        <v>2.1693240232727518</v>
      </c>
      <c r="CI894" s="25">
        <v>0.22188084259179133</v>
      </c>
      <c r="CJ894" s="25">
        <v>8.6229876865837496E-2</v>
      </c>
      <c r="CK894" s="25">
        <v>17.273495959999046</v>
      </c>
      <c r="CL894" s="25">
        <v>40.185268044960253</v>
      </c>
      <c r="CM894" s="25">
        <v>1.4168712216000936</v>
      </c>
      <c r="CN894" s="25">
        <v>45.925064766590161</v>
      </c>
      <c r="CO894" s="25">
        <v>8.8362372010276484</v>
      </c>
      <c r="CP894" s="25">
        <v>1.320230105465005</v>
      </c>
      <c r="CQ894" s="25">
        <v>0.31912751677852352</v>
      </c>
      <c r="CR894" s="25">
        <v>0.40819261818979791</v>
      </c>
      <c r="CS894" s="25">
        <v>0.10560448300115602</v>
      </c>
      <c r="CT894" s="25">
        <v>6.0617833063090591E-2</v>
      </c>
      <c r="CU894" s="25">
        <v>5.5685873041150797</v>
      </c>
      <c r="CV894" s="25">
        <v>5.6521923986688263</v>
      </c>
      <c r="CW894" s="25">
        <v>1.8879095568034965</v>
      </c>
      <c r="CX894" s="25">
        <v>51.305578988392107</v>
      </c>
      <c r="CY894" s="25">
        <v>6.513746905223412</v>
      </c>
    </row>
    <row r="895" spans="1:103">
      <c r="A895" t="s">
        <v>177</v>
      </c>
      <c r="B895" t="s">
        <v>1090</v>
      </c>
      <c r="C895" t="s">
        <v>164</v>
      </c>
      <c r="D895" t="s">
        <v>172</v>
      </c>
      <c r="E895" t="s">
        <v>959</v>
      </c>
      <c r="F895" t="s">
        <v>208</v>
      </c>
      <c r="G895" t="s">
        <v>285</v>
      </c>
      <c r="H895">
        <v>11.14067</v>
      </c>
      <c r="I895">
        <v>8.23935</v>
      </c>
      <c r="J895">
        <v>721</v>
      </c>
      <c r="K895" t="s">
        <v>115</v>
      </c>
      <c r="M895" t="s">
        <v>356</v>
      </c>
      <c r="N895" t="s">
        <v>331</v>
      </c>
      <c r="O895">
        <v>1400</v>
      </c>
      <c r="P895" t="s">
        <v>353</v>
      </c>
      <c r="Q895" t="s">
        <v>357</v>
      </c>
      <c r="R895">
        <v>5500</v>
      </c>
      <c r="S895" t="s">
        <v>337</v>
      </c>
      <c r="T895">
        <v>3000</v>
      </c>
      <c r="U895" t="s">
        <v>329</v>
      </c>
      <c r="V895">
        <v>2500</v>
      </c>
      <c r="W895">
        <v>2015</v>
      </c>
      <c r="X895">
        <v>1</v>
      </c>
      <c r="Y895" s="19"/>
      <c r="Z895" s="24">
        <v>6.3</v>
      </c>
      <c r="AA895" s="32">
        <v>0.96857973039527112</v>
      </c>
      <c r="AB895" s="26">
        <v>3.905848352964663E-2</v>
      </c>
      <c r="AC895" s="25">
        <v>2.6724600000000001</v>
      </c>
      <c r="AD895" s="27">
        <v>46</v>
      </c>
      <c r="AE895" s="27">
        <v>33.200000000000003</v>
      </c>
      <c r="AF895" s="27">
        <v>20.8</v>
      </c>
      <c r="AG895" s="25">
        <v>2.2502284208380203</v>
      </c>
      <c r="AH895" s="25">
        <v>0.32923469730565069</v>
      </c>
      <c r="AI895" s="25">
        <v>0.24671734234936962</v>
      </c>
      <c r="AJ895" s="28">
        <v>4.0402338805377629E-2</v>
      </c>
      <c r="AK895" s="25">
        <v>0</v>
      </c>
      <c r="AL895" s="25">
        <f t="shared" si="126"/>
        <v>2.8665827992984183</v>
      </c>
      <c r="AM895" s="29">
        <v>3.2847719585688924</v>
      </c>
      <c r="AN895" s="29">
        <v>3.3729890496147075</v>
      </c>
      <c r="AO895" s="30">
        <v>10.638295172435189</v>
      </c>
      <c r="AP895" s="30">
        <v>263.68121249625909</v>
      </c>
      <c r="AQ895" s="31">
        <v>1.6467069251156501</v>
      </c>
      <c r="AR895" s="28">
        <v>1.2630799999999999E-2</v>
      </c>
      <c r="AS895" s="28">
        <v>6.9310299999999998</v>
      </c>
      <c r="AT895" t="s">
        <v>159</v>
      </c>
      <c r="AU895">
        <v>5</v>
      </c>
      <c r="AV895" t="s">
        <v>399</v>
      </c>
      <c r="AW895" t="s">
        <v>992</v>
      </c>
      <c r="AX895" t="s">
        <v>1091</v>
      </c>
      <c r="AY895" s="19" t="s">
        <v>395</v>
      </c>
      <c r="AZ895" s="19" t="s">
        <v>395</v>
      </c>
      <c r="BA895" s="21" t="s">
        <v>403</v>
      </c>
      <c r="BB895" s="22">
        <v>42193</v>
      </c>
      <c r="BC895" s="15">
        <v>42287</v>
      </c>
      <c r="BD895" t="s">
        <v>161</v>
      </c>
      <c r="BE895">
        <v>25</v>
      </c>
      <c r="BF895">
        <v>21</v>
      </c>
      <c r="BG895">
        <v>2.16</v>
      </c>
      <c r="BH895">
        <v>1.42</v>
      </c>
      <c r="BI895">
        <v>0.26</v>
      </c>
      <c r="BJ895">
        <v>0.13</v>
      </c>
      <c r="BK895">
        <v>2.3E-2</v>
      </c>
      <c r="BL895">
        <v>9.3000000000000007</v>
      </c>
      <c r="BM895" s="86">
        <f t="shared" si="119"/>
        <v>84.967320261437919</v>
      </c>
      <c r="BN895">
        <v>0.187</v>
      </c>
      <c r="BO895">
        <v>16</v>
      </c>
      <c r="BP895">
        <f t="shared" si="113"/>
        <v>1430.4942543466191</v>
      </c>
      <c r="BQ895">
        <f t="shared" si="115"/>
        <v>1152</v>
      </c>
      <c r="BR895">
        <f t="shared" si="116"/>
        <v>1.430494254346619</v>
      </c>
      <c r="BS895">
        <f t="shared" si="116"/>
        <v>1.1519999999999999</v>
      </c>
      <c r="BT895">
        <f t="shared" si="117"/>
        <v>2.5824942543466189</v>
      </c>
      <c r="BU895">
        <v>1.7984097287184289</v>
      </c>
      <c r="BV895">
        <v>0.23779515224150569</v>
      </c>
      <c r="BW895">
        <v>2.4050071619792353</v>
      </c>
      <c r="BX895">
        <v>0.4984291204984217</v>
      </c>
      <c r="BY895">
        <v>0.18632472917560436</v>
      </c>
      <c r="BZ895">
        <v>0.14314292318783389</v>
      </c>
      <c r="CA895">
        <v>6.557999073585262</v>
      </c>
      <c r="CB895">
        <v>197.52056262596705</v>
      </c>
      <c r="CC895">
        <v>72.4707822975857</v>
      </c>
      <c r="CD895">
        <v>13.566892468456141</v>
      </c>
      <c r="CE895">
        <v>3.2883933273033978</v>
      </c>
      <c r="CF895" s="25">
        <v>0.57969639468690703</v>
      </c>
      <c r="CG895" s="25">
        <v>8.2305502846299824E-2</v>
      </c>
      <c r="CH895" s="25">
        <v>1.8944119913336741</v>
      </c>
      <c r="CI895" s="25">
        <v>0.20929146182642699</v>
      </c>
      <c r="CJ895" s="25">
        <v>8.350853061554174E-2</v>
      </c>
      <c r="CK895" s="25">
        <v>13.083502377419897</v>
      </c>
      <c r="CL895" s="25">
        <v>25.857700745476532</v>
      </c>
      <c r="CM895" s="25">
        <v>1.4513090637917625</v>
      </c>
      <c r="CN895" s="25">
        <v>47.041298979667005</v>
      </c>
      <c r="CO895" s="25">
        <v>9.0510068552192919</v>
      </c>
      <c r="CP895" s="25">
        <v>1.1125461254612545</v>
      </c>
      <c r="CQ895" s="25">
        <v>0.23939114391143912</v>
      </c>
      <c r="CR895" s="25">
        <v>0.35840475764583568</v>
      </c>
      <c r="CS895" s="25">
        <v>0.17684603986165826</v>
      </c>
      <c r="CT895" s="25">
        <v>6.1665188721532045E-2</v>
      </c>
      <c r="CU895" s="25">
        <v>4.6821511414246801</v>
      </c>
      <c r="CV895" s="25">
        <v>10.453329505238946</v>
      </c>
      <c r="CW895" s="25">
        <v>1.8766886976248724</v>
      </c>
      <c r="CX895" s="25">
        <v>51.000642411938067</v>
      </c>
      <c r="CY895" s="25">
        <v>6.4750322133647291</v>
      </c>
    </row>
    <row r="896" spans="1:103">
      <c r="A896" t="s">
        <v>177</v>
      </c>
      <c r="B896" t="s">
        <v>1090</v>
      </c>
      <c r="C896" t="s">
        <v>164</v>
      </c>
      <c r="D896" t="s">
        <v>172</v>
      </c>
      <c r="E896" t="s">
        <v>959</v>
      </c>
      <c r="F896" t="s">
        <v>208</v>
      </c>
      <c r="G896" t="s">
        <v>285</v>
      </c>
      <c r="H896">
        <v>11.14067</v>
      </c>
      <c r="I896">
        <v>8.23935</v>
      </c>
      <c r="J896">
        <v>721</v>
      </c>
      <c r="K896" t="s">
        <v>115</v>
      </c>
      <c r="M896" t="s">
        <v>356</v>
      </c>
      <c r="N896" t="s">
        <v>331</v>
      </c>
      <c r="O896">
        <v>1400</v>
      </c>
      <c r="P896" t="s">
        <v>353</v>
      </c>
      <c r="Q896" t="s">
        <v>357</v>
      </c>
      <c r="R896">
        <v>5500</v>
      </c>
      <c r="S896" t="s">
        <v>337</v>
      </c>
      <c r="T896">
        <v>3000</v>
      </c>
      <c r="U896" t="s">
        <v>329</v>
      </c>
      <c r="V896">
        <v>2500</v>
      </c>
      <c r="W896">
        <v>2015</v>
      </c>
      <c r="X896">
        <v>1</v>
      </c>
      <c r="Y896" s="19"/>
      <c r="Z896" s="24">
        <v>6.3</v>
      </c>
      <c r="AA896" s="32">
        <v>0.96857973039527112</v>
      </c>
      <c r="AB896" s="26">
        <v>3.905848352964663E-2</v>
      </c>
      <c r="AC896" s="25">
        <v>2.6724600000000001</v>
      </c>
      <c r="AD896" s="27">
        <v>46</v>
      </c>
      <c r="AE896" s="27">
        <v>33.200000000000003</v>
      </c>
      <c r="AF896" s="27">
        <v>20.8</v>
      </c>
      <c r="AG896" s="25">
        <v>2.2502284208380203</v>
      </c>
      <c r="AH896" s="25">
        <v>0.32923469730565069</v>
      </c>
      <c r="AI896" s="25">
        <v>0.24671734234936962</v>
      </c>
      <c r="AJ896" s="28">
        <v>4.0402338805377629E-2</v>
      </c>
      <c r="AK896" s="25">
        <v>0</v>
      </c>
      <c r="AL896" s="25">
        <f t="shared" si="126"/>
        <v>2.8665827992984183</v>
      </c>
      <c r="AM896" s="29">
        <v>3.2847719585688924</v>
      </c>
      <c r="AN896" s="29">
        <v>3.3729890496147075</v>
      </c>
      <c r="AO896" s="30">
        <v>10.638295172435189</v>
      </c>
      <c r="AP896" s="30">
        <v>263.68121249625909</v>
      </c>
      <c r="AQ896" s="31">
        <v>1.6467069251156501</v>
      </c>
      <c r="AR896" s="28">
        <v>1.2630799999999999E-2</v>
      </c>
      <c r="AS896" s="28">
        <v>6.9310299999999998</v>
      </c>
      <c r="AT896" t="s">
        <v>160</v>
      </c>
      <c r="AU896">
        <v>6</v>
      </c>
      <c r="AV896" t="s">
        <v>399</v>
      </c>
      <c r="AW896" t="s">
        <v>992</v>
      </c>
      <c r="AX896" t="s">
        <v>1091</v>
      </c>
      <c r="AY896" s="19" t="s">
        <v>395</v>
      </c>
      <c r="AZ896" s="19" t="s">
        <v>395</v>
      </c>
      <c r="BA896" s="21" t="s">
        <v>403</v>
      </c>
      <c r="BB896" s="22">
        <v>42193</v>
      </c>
      <c r="BC896" s="15">
        <v>42287</v>
      </c>
      <c r="BD896" t="s">
        <v>161</v>
      </c>
      <c r="BE896">
        <v>33</v>
      </c>
      <c r="BF896">
        <v>27</v>
      </c>
      <c r="BG896">
        <v>4.74</v>
      </c>
      <c r="BH896">
        <v>2.52</v>
      </c>
      <c r="BI896">
        <v>0.64</v>
      </c>
      <c r="BJ896">
        <v>0.33100000000000002</v>
      </c>
      <c r="BK896">
        <v>7.1999999999999995E-2</v>
      </c>
      <c r="BL896">
        <v>10.4</v>
      </c>
      <c r="BM896" s="86">
        <f t="shared" si="119"/>
        <v>82.133995037220842</v>
      </c>
      <c r="BN896">
        <v>0.189</v>
      </c>
      <c r="BO896">
        <v>22</v>
      </c>
      <c r="BP896">
        <f t="shared" si="113"/>
        <v>2424.2090205809368</v>
      </c>
      <c r="BQ896">
        <f t="shared" si="115"/>
        <v>2528</v>
      </c>
      <c r="BR896">
        <f t="shared" si="116"/>
        <v>2.4242090205809368</v>
      </c>
      <c r="BS896">
        <f t="shared" si="116"/>
        <v>2.528</v>
      </c>
      <c r="BT896">
        <f t="shared" si="117"/>
        <v>4.9522090205809368</v>
      </c>
      <c r="BU896">
        <v>2.7456700091157704</v>
      </c>
      <c r="BV896">
        <v>0.2377839796679094</v>
      </c>
      <c r="BW896">
        <v>2.384938756075051</v>
      </c>
      <c r="BX896">
        <v>0.49371498322231566</v>
      </c>
      <c r="BY896">
        <v>0.25189507838016423</v>
      </c>
      <c r="BZ896">
        <v>0.17179990196264969</v>
      </c>
      <c r="CA896">
        <v>6.6770125765003145</v>
      </c>
      <c r="CB896">
        <v>144.39803910097896</v>
      </c>
      <c r="CC896">
        <v>76.001173889004946</v>
      </c>
      <c r="CD896">
        <v>13.291195443108794</v>
      </c>
      <c r="CE896">
        <v>12.236528763344012</v>
      </c>
      <c r="CF896" s="25">
        <v>0.52430886558627265</v>
      </c>
      <c r="CG896" s="25">
        <v>3.7173498570066736E-2</v>
      </c>
      <c r="CH896" s="25">
        <v>1.7859597521928152</v>
      </c>
      <c r="CI896" s="25">
        <v>0.29825571491914543</v>
      </c>
      <c r="CJ896" s="25">
        <v>0.11202234411816298</v>
      </c>
      <c r="CK896" s="25">
        <v>13.038230742895951</v>
      </c>
      <c r="CL896" s="25">
        <v>79.467805763841355</v>
      </c>
      <c r="CM896" s="25">
        <v>2.8626449723224363</v>
      </c>
      <c r="CN896" s="25">
        <v>92.788156399379474</v>
      </c>
      <c r="CO896" s="25">
        <v>10.343200201024832</v>
      </c>
      <c r="CP896" s="25"/>
      <c r="CQ896" s="25"/>
      <c r="CR896" s="25"/>
      <c r="CS896" s="25"/>
      <c r="CT896" s="25"/>
      <c r="CU896" s="25"/>
      <c r="CV896" s="25"/>
      <c r="CW896" s="25"/>
      <c r="CX896" s="25"/>
      <c r="CY896" s="25"/>
    </row>
    <row r="897" spans="1:103">
      <c r="A897" t="s">
        <v>177</v>
      </c>
      <c r="B897" t="s">
        <v>1090</v>
      </c>
      <c r="C897" t="s">
        <v>164</v>
      </c>
      <c r="D897" t="s">
        <v>172</v>
      </c>
      <c r="E897" t="s">
        <v>959</v>
      </c>
      <c r="F897" t="s">
        <v>208</v>
      </c>
      <c r="G897" t="s">
        <v>286</v>
      </c>
      <c r="H897">
        <v>11.140180000000001</v>
      </c>
      <c r="I897">
        <v>8.2350899999999996</v>
      </c>
      <c r="J897">
        <v>722</v>
      </c>
      <c r="K897" t="s">
        <v>116</v>
      </c>
      <c r="M897" t="s">
        <v>358</v>
      </c>
      <c r="N897" t="s">
        <v>331</v>
      </c>
      <c r="O897">
        <v>1600</v>
      </c>
      <c r="P897" t="s">
        <v>353</v>
      </c>
      <c r="Q897" t="s">
        <v>357</v>
      </c>
      <c r="R897">
        <v>4200</v>
      </c>
      <c r="S897" t="s">
        <v>337</v>
      </c>
      <c r="T897">
        <v>2000</v>
      </c>
      <c r="U897" t="s">
        <v>332</v>
      </c>
      <c r="V897">
        <v>500</v>
      </c>
      <c r="W897">
        <v>2015</v>
      </c>
      <c r="X897">
        <v>1</v>
      </c>
      <c r="Y897" s="19" t="s">
        <v>395</v>
      </c>
      <c r="Z897" s="24">
        <v>5.4</v>
      </c>
      <c r="AA897" s="25">
        <v>0.60881749606692892</v>
      </c>
      <c r="AB897" s="26">
        <v>3.7031748555644034E-2</v>
      </c>
      <c r="AC897" s="25">
        <v>7.6214000000000004</v>
      </c>
      <c r="AD897" s="27">
        <v>58.8</v>
      </c>
      <c r="AE897" s="27">
        <v>25.200000000000003</v>
      </c>
      <c r="AF897" s="27">
        <v>16</v>
      </c>
      <c r="AG897" s="25">
        <v>1.3130083002280839</v>
      </c>
      <c r="AH897" s="25">
        <v>0.35833618436486392</v>
      </c>
      <c r="AI897" s="25">
        <v>0.30478995311000889</v>
      </c>
      <c r="AJ897" s="28">
        <v>4.4341935029706708E-2</v>
      </c>
      <c r="AK897" s="25">
        <v>0.17</v>
      </c>
      <c r="AL897" s="25">
        <f t="shared" si="52"/>
        <v>2.1904763727326633</v>
      </c>
      <c r="AM897" s="29">
        <v>4.6271463796445769</v>
      </c>
      <c r="AN897" s="29">
        <v>0.75706367446261846</v>
      </c>
      <c r="AO897" s="30">
        <v>11.058107938056647</v>
      </c>
      <c r="AP897" s="30">
        <v>213.00836431698173</v>
      </c>
      <c r="AQ897" s="31">
        <v>1.6726206151493701</v>
      </c>
      <c r="AR897" s="28">
        <v>8.1683899999999993E-3</v>
      </c>
      <c r="AS897" s="28">
        <v>4.6933600000000002</v>
      </c>
      <c r="AT897" t="s">
        <v>155</v>
      </c>
      <c r="AU897">
        <v>1</v>
      </c>
      <c r="AV897" t="s">
        <v>399</v>
      </c>
      <c r="AW897" t="s">
        <v>992</v>
      </c>
      <c r="AX897" t="s">
        <v>1091</v>
      </c>
      <c r="AY897" s="19" t="s">
        <v>395</v>
      </c>
      <c r="AZ897" s="19" t="s">
        <v>395</v>
      </c>
      <c r="BA897" s="21" t="s">
        <v>403</v>
      </c>
      <c r="BB897" s="22">
        <v>42193</v>
      </c>
      <c r="BC897" s="15">
        <v>42287</v>
      </c>
      <c r="BD897" t="s">
        <v>161</v>
      </c>
      <c r="BE897">
        <v>36</v>
      </c>
      <c r="BF897">
        <v>41</v>
      </c>
      <c r="BG897">
        <v>5</v>
      </c>
      <c r="BH897">
        <v>3.9</v>
      </c>
      <c r="BI897">
        <v>0.78</v>
      </c>
      <c r="BJ897">
        <v>0.46400000000000002</v>
      </c>
      <c r="BK897">
        <v>8.3000000000000004E-2</v>
      </c>
      <c r="BL897">
        <v>10.199999999999999</v>
      </c>
      <c r="BM897" s="86">
        <f t="shared" si="119"/>
        <v>84.826325411334551</v>
      </c>
      <c r="BN897">
        <v>0.251</v>
      </c>
      <c r="BO897">
        <v>26</v>
      </c>
      <c r="BP897">
        <f t="shared" si="113"/>
        <v>3883.3824425565463</v>
      </c>
      <c r="BQ897">
        <f t="shared" si="115"/>
        <v>2666.6666666666665</v>
      </c>
      <c r="BR897">
        <f t="shared" si="116"/>
        <v>3.8833824425565462</v>
      </c>
      <c r="BS897">
        <f t="shared" si="116"/>
        <v>2.6666666666666665</v>
      </c>
      <c r="BT897">
        <f t="shared" si="117"/>
        <v>6.5500491092232132</v>
      </c>
      <c r="BU897">
        <v>2.10048309178744</v>
      </c>
      <c r="BV897">
        <v>0.27641905456811311</v>
      </c>
      <c r="BW897">
        <v>2.3062543879815101</v>
      </c>
      <c r="BX897">
        <v>0.67760488070884461</v>
      </c>
      <c r="BY897">
        <v>0.16894822606771992</v>
      </c>
      <c r="BZ897">
        <v>0.14900476514371327</v>
      </c>
      <c r="CA897">
        <v>2.6127542464327904</v>
      </c>
      <c r="CB897">
        <v>154.81358175508154</v>
      </c>
      <c r="CC897">
        <v>68.236287025353491</v>
      </c>
      <c r="CD897">
        <v>9.6731601610654554</v>
      </c>
      <c r="CE897">
        <v>4.50581906125747</v>
      </c>
      <c r="CF897" s="25">
        <v>0.38374880153403645</v>
      </c>
      <c r="CG897" s="25">
        <v>0.23681687440076704</v>
      </c>
      <c r="CH897" s="25">
        <v>1.6607653518387766</v>
      </c>
      <c r="CI897" s="25">
        <v>0.29275657995217425</v>
      </c>
      <c r="CJ897" s="25">
        <v>0.10995691516304887</v>
      </c>
      <c r="CK897" s="25">
        <v>13.704164668201882</v>
      </c>
      <c r="CL897" s="25">
        <v>47.775243137053423</v>
      </c>
      <c r="CM897" s="25">
        <v>1.4196210929666149</v>
      </c>
      <c r="CN897" s="25">
        <v>91.077360696722309</v>
      </c>
      <c r="CO897" s="25">
        <v>8.8533866182057697</v>
      </c>
      <c r="CP897" s="25">
        <v>1.1514257620452313</v>
      </c>
      <c r="CQ897" s="25">
        <v>0.13308751229105212</v>
      </c>
      <c r="CR897" s="25">
        <v>0.41407028846057714</v>
      </c>
      <c r="CS897" s="25">
        <v>0.10508091094859699</v>
      </c>
      <c r="CT897" s="25">
        <v>6.7417471802620157E-2</v>
      </c>
      <c r="CU897" s="25">
        <v>9.8324221102305351</v>
      </c>
      <c r="CV897" s="25">
        <v>10.463694730330904</v>
      </c>
      <c r="CW897" s="25">
        <v>1.8785495689165184</v>
      </c>
      <c r="CX897" s="25">
        <v>76.576819803943692</v>
      </c>
      <c r="CY897" s="25">
        <v>5.610734649039169</v>
      </c>
    </row>
    <row r="898" spans="1:103">
      <c r="A898" t="s">
        <v>177</v>
      </c>
      <c r="B898" t="s">
        <v>1090</v>
      </c>
      <c r="C898" t="s">
        <v>164</v>
      </c>
      <c r="D898" t="s">
        <v>172</v>
      </c>
      <c r="E898" t="s">
        <v>959</v>
      </c>
      <c r="F898" t="s">
        <v>208</v>
      </c>
      <c r="G898" t="s">
        <v>286</v>
      </c>
      <c r="H898">
        <v>11.140180000000001</v>
      </c>
      <c r="I898">
        <v>8.2350899999999996</v>
      </c>
      <c r="J898">
        <v>722</v>
      </c>
      <c r="K898" t="s">
        <v>116</v>
      </c>
      <c r="M898" t="s">
        <v>358</v>
      </c>
      <c r="N898" t="s">
        <v>331</v>
      </c>
      <c r="O898">
        <v>1600</v>
      </c>
      <c r="P898" t="s">
        <v>353</v>
      </c>
      <c r="Q898" t="s">
        <v>357</v>
      </c>
      <c r="R898">
        <v>4200</v>
      </c>
      <c r="S898" t="s">
        <v>337</v>
      </c>
      <c r="T898">
        <v>2000</v>
      </c>
      <c r="U898" t="s">
        <v>332</v>
      </c>
      <c r="V898">
        <v>500</v>
      </c>
      <c r="W898">
        <v>2015</v>
      </c>
      <c r="X898">
        <v>1</v>
      </c>
      <c r="Y898" s="19"/>
      <c r="Z898" s="24">
        <v>5.4</v>
      </c>
      <c r="AA898" s="25">
        <v>0.60881749606692892</v>
      </c>
      <c r="AB898" s="26">
        <v>3.7031748555644034E-2</v>
      </c>
      <c r="AC898" s="25">
        <v>7.6214000000000004</v>
      </c>
      <c r="AD898" s="27">
        <v>58.8</v>
      </c>
      <c r="AE898" s="27">
        <v>25.200000000000003</v>
      </c>
      <c r="AF898" s="27">
        <v>16</v>
      </c>
      <c r="AG898" s="25">
        <v>1.3130083002280839</v>
      </c>
      <c r="AH898" s="25">
        <v>0.35833618436486392</v>
      </c>
      <c r="AI898" s="25">
        <v>0.30478995311000889</v>
      </c>
      <c r="AJ898" s="28">
        <v>4.4341935029706708E-2</v>
      </c>
      <c r="AK898" s="25">
        <v>0.17</v>
      </c>
      <c r="AL898" s="25">
        <f t="shared" ref="AL898:AL902" si="127">SUM(AG898:AK898)</f>
        <v>2.1904763727326633</v>
      </c>
      <c r="AM898" s="29">
        <v>4.6271463796445769</v>
      </c>
      <c r="AN898" s="29">
        <v>0.75706367446261846</v>
      </c>
      <c r="AO898" s="30">
        <v>11.058107938056647</v>
      </c>
      <c r="AP898" s="30">
        <v>213.00836431698173</v>
      </c>
      <c r="AQ898" s="31">
        <v>1.6726206151493701</v>
      </c>
      <c r="AR898" s="28">
        <v>8.1683899999999993E-3</v>
      </c>
      <c r="AS898" s="28">
        <v>4.6933600000000002</v>
      </c>
      <c r="AT898" t="s">
        <v>156</v>
      </c>
      <c r="AU898">
        <v>2</v>
      </c>
      <c r="AV898" t="s">
        <v>399</v>
      </c>
      <c r="AW898" t="s">
        <v>992</v>
      </c>
      <c r="AX898" t="s">
        <v>1091</v>
      </c>
      <c r="AY898" s="19" t="s">
        <v>395</v>
      </c>
      <c r="AZ898" s="19" t="s">
        <v>395</v>
      </c>
      <c r="BA898" s="21" t="s">
        <v>403</v>
      </c>
      <c r="BB898" s="22">
        <v>42193</v>
      </c>
      <c r="BC898" s="15">
        <v>42287</v>
      </c>
      <c r="BD898" t="s">
        <v>161</v>
      </c>
      <c r="BE898">
        <v>42</v>
      </c>
      <c r="BF898">
        <v>45</v>
      </c>
      <c r="BG898">
        <v>7.56</v>
      </c>
      <c r="BH898">
        <v>4.8</v>
      </c>
      <c r="BI898">
        <v>1</v>
      </c>
      <c r="BJ898">
        <v>0.625</v>
      </c>
      <c r="BK898">
        <v>0.13900000000000001</v>
      </c>
      <c r="BL898">
        <v>10.5</v>
      </c>
      <c r="BM898" s="86">
        <f t="shared" si="119"/>
        <v>81.806282722513089</v>
      </c>
      <c r="BN898">
        <v>0.218</v>
      </c>
      <c r="BO898">
        <v>22</v>
      </c>
      <c r="BP898">
        <f t="shared" si="113"/>
        <v>4593.9841905348521</v>
      </c>
      <c r="BQ898">
        <f t="shared" si="115"/>
        <v>4031.9999999999995</v>
      </c>
      <c r="BR898">
        <f t="shared" si="116"/>
        <v>4.5939841905348517</v>
      </c>
      <c r="BS898">
        <f t="shared" si="116"/>
        <v>4.0319999999999991</v>
      </c>
      <c r="BT898">
        <f t="shared" si="117"/>
        <v>8.6259841905348509</v>
      </c>
      <c r="BU898">
        <v>1.9014218009478674</v>
      </c>
      <c r="BV898">
        <v>0.2695172387205228</v>
      </c>
      <c r="BW898">
        <v>2.1530126509852781</v>
      </c>
      <c r="BX898">
        <v>0.66000055294059257</v>
      </c>
      <c r="BY898">
        <v>0.14771531912187266</v>
      </c>
      <c r="BZ898">
        <v>0.15032592316497573</v>
      </c>
      <c r="CA898">
        <v>3.2329315822240536</v>
      </c>
      <c r="CB898">
        <v>214.21802272363732</v>
      </c>
      <c r="CC898">
        <v>67.024231379141852</v>
      </c>
      <c r="CD898">
        <v>9.5172839180961883</v>
      </c>
      <c r="CE898">
        <v>5.2266532712072697</v>
      </c>
      <c r="CF898" s="25">
        <v>0.33179723502304154</v>
      </c>
      <c r="CG898" s="25">
        <v>5.460829493087558E-2</v>
      </c>
      <c r="CH898" s="25">
        <v>2.3341594370627012</v>
      </c>
      <c r="CI898" s="25">
        <v>0.15625002699543933</v>
      </c>
      <c r="CJ898" s="25">
        <v>0.10011202131362371</v>
      </c>
      <c r="CK898" s="25">
        <v>15.016258110602896</v>
      </c>
      <c r="CL898" s="25">
        <v>37.533839096479603</v>
      </c>
      <c r="CM898" s="25">
        <v>2.8883445281836853</v>
      </c>
      <c r="CN898" s="25">
        <v>140.12065695126412</v>
      </c>
      <c r="CO898" s="25">
        <v>11.7677390497239</v>
      </c>
      <c r="CP898" s="25">
        <v>1.4207373271889401</v>
      </c>
      <c r="CQ898" s="25">
        <v>0.32649769585253463</v>
      </c>
      <c r="CR898" s="25">
        <v>0.34775524969615473</v>
      </c>
      <c r="CS898" s="25">
        <v>0.11306413527202652</v>
      </c>
      <c r="CT898" s="25">
        <v>4.8807428950101463E-2</v>
      </c>
      <c r="CU898" s="25">
        <v>7.1892945550745457</v>
      </c>
      <c r="CV898" s="25">
        <v>5.5744226752473391</v>
      </c>
      <c r="CW898" s="25">
        <v>1.8619334056533747</v>
      </c>
      <c r="CX898" s="25">
        <v>101.19930912010119</v>
      </c>
      <c r="CY898" s="25">
        <v>5.5611065292933679</v>
      </c>
    </row>
    <row r="899" spans="1:103">
      <c r="A899" t="s">
        <v>177</v>
      </c>
      <c r="B899" t="s">
        <v>1090</v>
      </c>
      <c r="C899" t="s">
        <v>164</v>
      </c>
      <c r="D899" t="s">
        <v>172</v>
      </c>
      <c r="E899" t="s">
        <v>959</v>
      </c>
      <c r="F899" t="s">
        <v>208</v>
      </c>
      <c r="G899" t="s">
        <v>286</v>
      </c>
      <c r="H899">
        <v>11.140180000000001</v>
      </c>
      <c r="I899">
        <v>8.2350899999999996</v>
      </c>
      <c r="J899">
        <v>722</v>
      </c>
      <c r="K899" t="s">
        <v>116</v>
      </c>
      <c r="M899" t="s">
        <v>358</v>
      </c>
      <c r="N899" t="s">
        <v>331</v>
      </c>
      <c r="O899">
        <v>1600</v>
      </c>
      <c r="P899" t="s">
        <v>353</v>
      </c>
      <c r="Q899" t="s">
        <v>357</v>
      </c>
      <c r="R899">
        <v>4200</v>
      </c>
      <c r="S899" t="s">
        <v>337</v>
      </c>
      <c r="T899">
        <v>2000</v>
      </c>
      <c r="U899" t="s">
        <v>332</v>
      </c>
      <c r="V899">
        <v>500</v>
      </c>
      <c r="W899">
        <v>2015</v>
      </c>
      <c r="X899">
        <v>1</v>
      </c>
      <c r="Y899" s="19"/>
      <c r="Z899" s="24">
        <v>5.4</v>
      </c>
      <c r="AA899" s="25">
        <v>0.60881749606692892</v>
      </c>
      <c r="AB899" s="26">
        <v>3.7031748555644034E-2</v>
      </c>
      <c r="AC899" s="25">
        <v>7.6214000000000004</v>
      </c>
      <c r="AD899" s="27">
        <v>58.8</v>
      </c>
      <c r="AE899" s="27">
        <v>25.200000000000003</v>
      </c>
      <c r="AF899" s="27">
        <v>16</v>
      </c>
      <c r="AG899" s="25">
        <v>1.3130083002280839</v>
      </c>
      <c r="AH899" s="25">
        <v>0.35833618436486392</v>
      </c>
      <c r="AI899" s="25">
        <v>0.30478995311000889</v>
      </c>
      <c r="AJ899" s="28">
        <v>4.4341935029706708E-2</v>
      </c>
      <c r="AK899" s="25">
        <v>0.17</v>
      </c>
      <c r="AL899" s="25">
        <f t="shared" si="127"/>
        <v>2.1904763727326633</v>
      </c>
      <c r="AM899" s="29">
        <v>4.6271463796445769</v>
      </c>
      <c r="AN899" s="29">
        <v>0.75706367446261846</v>
      </c>
      <c r="AO899" s="30">
        <v>11.058107938056647</v>
      </c>
      <c r="AP899" s="30">
        <v>213.00836431698173</v>
      </c>
      <c r="AQ899" s="31">
        <v>1.6726206151493701</v>
      </c>
      <c r="AR899" s="28">
        <v>8.1683899999999993E-3</v>
      </c>
      <c r="AS899" s="28">
        <v>4.6933600000000002</v>
      </c>
      <c r="AT899" t="s">
        <v>157</v>
      </c>
      <c r="AU899">
        <v>3</v>
      </c>
      <c r="AV899" t="s">
        <v>399</v>
      </c>
      <c r="AW899" t="s">
        <v>992</v>
      </c>
      <c r="AX899" t="s">
        <v>1091</v>
      </c>
      <c r="AY899" s="19" t="s">
        <v>395</v>
      </c>
      <c r="AZ899" s="19" t="s">
        <v>395</v>
      </c>
      <c r="BA899" s="21" t="s">
        <v>403</v>
      </c>
      <c r="BB899" s="22">
        <v>42193</v>
      </c>
      <c r="BC899" s="15">
        <v>42287</v>
      </c>
      <c r="BD899" t="s">
        <v>161</v>
      </c>
      <c r="BE899">
        <v>41</v>
      </c>
      <c r="BF899">
        <v>43</v>
      </c>
      <c r="BG899">
        <v>10.199999999999999</v>
      </c>
      <c r="BH899">
        <v>7.68</v>
      </c>
      <c r="BI899">
        <v>1.1000000000000001</v>
      </c>
      <c r="BJ899">
        <v>0.69599999999999995</v>
      </c>
      <c r="BK899">
        <v>0.128</v>
      </c>
      <c r="BL899">
        <v>10.4</v>
      </c>
      <c r="BM899" s="86">
        <f t="shared" si="119"/>
        <v>84.466019417475721</v>
      </c>
      <c r="BN899">
        <v>0.20200000000000001</v>
      </c>
      <c r="BO899">
        <v>33</v>
      </c>
      <c r="BP899">
        <f t="shared" si="113"/>
        <v>7597.834380354082</v>
      </c>
      <c r="BQ899">
        <f t="shared" si="115"/>
        <v>5440</v>
      </c>
      <c r="BR899">
        <f t="shared" si="116"/>
        <v>7.5978343803540822</v>
      </c>
      <c r="BS899">
        <f t="shared" si="116"/>
        <v>5.44</v>
      </c>
      <c r="BT899">
        <f t="shared" si="117"/>
        <v>13.037834380354083</v>
      </c>
      <c r="BU899">
        <v>2.720861900097943</v>
      </c>
      <c r="BV899">
        <v>0.27325458273779524</v>
      </c>
      <c r="BW899">
        <v>2.3474841101121386</v>
      </c>
      <c r="BX899">
        <v>0.43789929710615078</v>
      </c>
      <c r="BY899">
        <v>0.1117406069419746</v>
      </c>
      <c r="BZ899">
        <v>0.18910679953343429</v>
      </c>
      <c r="CA899">
        <v>6.5445924578212784</v>
      </c>
      <c r="CB899">
        <v>160.11557678632474</v>
      </c>
      <c r="CC899">
        <v>90.851166831207593</v>
      </c>
      <c r="CD899">
        <v>12.587448252649621</v>
      </c>
      <c r="CE899">
        <v>3.8724534812740083</v>
      </c>
      <c r="CF899" s="25">
        <v>0.53352769679300294</v>
      </c>
      <c r="CG899" s="25">
        <v>3.0903790087463558E-2</v>
      </c>
      <c r="CH899" s="25">
        <v>1.8863355426184751</v>
      </c>
      <c r="CI899" s="25">
        <v>0.23783265456035144</v>
      </c>
      <c r="CJ899" s="25">
        <v>0.12924587862577919</v>
      </c>
      <c r="CK899" s="25">
        <v>15.375797587620355</v>
      </c>
      <c r="CL899" s="25">
        <v>39.914660179337623</v>
      </c>
      <c r="CM899" s="25">
        <v>1.4073300012526182</v>
      </c>
      <c r="CN899" s="25">
        <v>135.13319730028118</v>
      </c>
      <c r="CO899" s="25">
        <v>6.1902728482135352</v>
      </c>
      <c r="CP899" s="25">
        <v>1.4472710453283997</v>
      </c>
      <c r="CQ899" s="25">
        <v>0.29801110083256244</v>
      </c>
      <c r="CR899" s="25">
        <v>0.32173088358555885</v>
      </c>
      <c r="CS899" s="25">
        <v>0.1298687133757104</v>
      </c>
      <c r="CT899" s="25">
        <v>4.9769089972988158E-2</v>
      </c>
      <c r="CU899" s="25">
        <v>5.4491246803310407</v>
      </c>
      <c r="CV899" s="25">
        <v>10.290235139481926</v>
      </c>
      <c r="CW899" s="25">
        <v>1.8474083278910858</v>
      </c>
      <c r="CX899" s="25">
        <v>100.40984595777958</v>
      </c>
      <c r="CY899" s="25">
        <v>5.5177239332579244</v>
      </c>
    </row>
    <row r="900" spans="1:103">
      <c r="A900" t="s">
        <v>177</v>
      </c>
      <c r="B900" t="s">
        <v>1090</v>
      </c>
      <c r="C900" t="s">
        <v>164</v>
      </c>
      <c r="D900" t="s">
        <v>172</v>
      </c>
      <c r="E900" t="s">
        <v>959</v>
      </c>
      <c r="F900" t="s">
        <v>208</v>
      </c>
      <c r="G900" t="s">
        <v>286</v>
      </c>
      <c r="H900">
        <v>11.140180000000001</v>
      </c>
      <c r="I900">
        <v>8.2350899999999996</v>
      </c>
      <c r="J900">
        <v>722</v>
      </c>
      <c r="K900" t="s">
        <v>116</v>
      </c>
      <c r="M900" t="s">
        <v>358</v>
      </c>
      <c r="N900" t="s">
        <v>331</v>
      </c>
      <c r="O900">
        <v>1600</v>
      </c>
      <c r="P900" t="s">
        <v>353</v>
      </c>
      <c r="Q900" t="s">
        <v>357</v>
      </c>
      <c r="R900">
        <v>4200</v>
      </c>
      <c r="S900" t="s">
        <v>337</v>
      </c>
      <c r="T900">
        <v>2000</v>
      </c>
      <c r="U900" t="s">
        <v>332</v>
      </c>
      <c r="V900">
        <v>500</v>
      </c>
      <c r="W900">
        <v>2015</v>
      </c>
      <c r="X900">
        <v>1</v>
      </c>
      <c r="Y900" s="19"/>
      <c r="Z900" s="24">
        <v>5.4</v>
      </c>
      <c r="AA900" s="25">
        <v>0.60881749606692892</v>
      </c>
      <c r="AB900" s="26">
        <v>3.7031748555644034E-2</v>
      </c>
      <c r="AC900" s="25">
        <v>7.6214000000000004</v>
      </c>
      <c r="AD900" s="27">
        <v>58.8</v>
      </c>
      <c r="AE900" s="27">
        <v>25.200000000000003</v>
      </c>
      <c r="AF900" s="27">
        <v>16</v>
      </c>
      <c r="AG900" s="25">
        <v>1.3130083002280839</v>
      </c>
      <c r="AH900" s="25">
        <v>0.35833618436486392</v>
      </c>
      <c r="AI900" s="25">
        <v>0.30478995311000889</v>
      </c>
      <c r="AJ900" s="28">
        <v>4.4341935029706708E-2</v>
      </c>
      <c r="AK900" s="25">
        <v>0.17</v>
      </c>
      <c r="AL900" s="25">
        <f t="shared" si="127"/>
        <v>2.1904763727326633</v>
      </c>
      <c r="AM900" s="29">
        <v>4.6271463796445769</v>
      </c>
      <c r="AN900" s="29">
        <v>0.75706367446261846</v>
      </c>
      <c r="AO900" s="30">
        <v>11.058107938056647</v>
      </c>
      <c r="AP900" s="30">
        <v>213.00836431698173</v>
      </c>
      <c r="AQ900" s="31">
        <v>1.6726206151493701</v>
      </c>
      <c r="AR900" s="28">
        <v>8.1683899999999993E-3</v>
      </c>
      <c r="AS900" s="28">
        <v>4.6933600000000002</v>
      </c>
      <c r="AT900" t="s">
        <v>158</v>
      </c>
      <c r="AU900">
        <v>4</v>
      </c>
      <c r="AV900" t="s">
        <v>399</v>
      </c>
      <c r="AW900" t="s">
        <v>992</v>
      </c>
      <c r="AX900" t="s">
        <v>1091</v>
      </c>
      <c r="AY900" s="19" t="s">
        <v>395</v>
      </c>
      <c r="AZ900" s="19" t="s">
        <v>395</v>
      </c>
      <c r="BA900" s="21" t="s">
        <v>403</v>
      </c>
      <c r="BB900" s="22">
        <v>42193</v>
      </c>
      <c r="BC900" s="15">
        <v>42287</v>
      </c>
      <c r="BD900" t="s">
        <v>161</v>
      </c>
      <c r="BE900">
        <v>31</v>
      </c>
      <c r="BF900">
        <v>33</v>
      </c>
      <c r="BG900">
        <v>7.92</v>
      </c>
      <c r="BH900">
        <v>5.62</v>
      </c>
      <c r="BI900">
        <v>0.98</v>
      </c>
      <c r="BJ900">
        <v>0.56299999999999994</v>
      </c>
      <c r="BK900">
        <v>9.9000000000000005E-2</v>
      </c>
      <c r="BL900">
        <v>10</v>
      </c>
      <c r="BM900" s="86">
        <f t="shared" si="119"/>
        <v>85.045317220543808</v>
      </c>
      <c r="BN900">
        <v>0.21099999999999999</v>
      </c>
      <c r="BO900">
        <v>26</v>
      </c>
      <c r="BP900">
        <f t="shared" si="113"/>
        <v>5622.9962679936016</v>
      </c>
      <c r="BQ900">
        <f t="shared" si="115"/>
        <v>4223.9999999999991</v>
      </c>
      <c r="BR900">
        <f t="shared" si="116"/>
        <v>5.6229962679936012</v>
      </c>
      <c r="BS900">
        <f t="shared" si="116"/>
        <v>4.2239999999999993</v>
      </c>
      <c r="BT900">
        <f t="shared" si="117"/>
        <v>9.8469962679935996</v>
      </c>
      <c r="BU900">
        <v>2.7436260623229467</v>
      </c>
      <c r="BV900">
        <v>0.31642062012190553</v>
      </c>
      <c r="BW900">
        <v>2.4985497665004894</v>
      </c>
      <c r="BX900">
        <v>0.60807259291180182</v>
      </c>
      <c r="BY900">
        <v>0.1449832897998041</v>
      </c>
      <c r="BZ900">
        <v>0.18242876647327369</v>
      </c>
      <c r="CA900">
        <v>3.1177589234126328</v>
      </c>
      <c r="CB900">
        <v>173.02595266140088</v>
      </c>
      <c r="CC900">
        <v>87.513343279963507</v>
      </c>
      <c r="CD900">
        <v>12.616355619096376</v>
      </c>
      <c r="CE900">
        <v>8.556015194133396</v>
      </c>
      <c r="CF900" s="25"/>
      <c r="CG900" s="25"/>
      <c r="CH900" s="25"/>
      <c r="CI900" s="25"/>
      <c r="CJ900" s="25"/>
      <c r="CK900" s="25"/>
      <c r="CL900" s="25"/>
      <c r="CM900" s="25"/>
      <c r="CN900" s="25"/>
      <c r="CO900" s="25"/>
      <c r="CP900" s="25">
        <v>1.3762376237623763</v>
      </c>
      <c r="CQ900" s="25">
        <v>0.20638613861386138</v>
      </c>
      <c r="CR900" s="25">
        <v>0.26407298088934711</v>
      </c>
      <c r="CS900" s="25">
        <v>0.13212337853848316</v>
      </c>
      <c r="CT900" s="25">
        <v>4.5203281566238041E-2</v>
      </c>
      <c r="CU900" s="25">
        <v>24.691349171833693</v>
      </c>
      <c r="CV900" s="25">
        <v>10.468885055097932</v>
      </c>
      <c r="CW900" s="25">
        <v>0.91540076084981536</v>
      </c>
      <c r="CX900" s="25">
        <v>51.076536225051072</v>
      </c>
      <c r="CY900" s="25">
        <v>3.8759616356987614</v>
      </c>
    </row>
    <row r="901" spans="1:103">
      <c r="A901" t="s">
        <v>177</v>
      </c>
      <c r="B901" t="s">
        <v>1090</v>
      </c>
      <c r="C901" t="s">
        <v>164</v>
      </c>
      <c r="D901" t="s">
        <v>172</v>
      </c>
      <c r="E901" t="s">
        <v>959</v>
      </c>
      <c r="F901" t="s">
        <v>208</v>
      </c>
      <c r="G901" t="s">
        <v>286</v>
      </c>
      <c r="H901">
        <v>11.140180000000001</v>
      </c>
      <c r="I901">
        <v>8.2350899999999996</v>
      </c>
      <c r="J901">
        <v>722</v>
      </c>
      <c r="K901" t="s">
        <v>116</v>
      </c>
      <c r="M901" t="s">
        <v>358</v>
      </c>
      <c r="N901" t="s">
        <v>331</v>
      </c>
      <c r="O901">
        <v>1600</v>
      </c>
      <c r="P901" t="s">
        <v>353</v>
      </c>
      <c r="Q901" t="s">
        <v>357</v>
      </c>
      <c r="R901">
        <v>4200</v>
      </c>
      <c r="S901" t="s">
        <v>337</v>
      </c>
      <c r="T901">
        <v>2000</v>
      </c>
      <c r="U901" t="s">
        <v>332</v>
      </c>
      <c r="V901">
        <v>500</v>
      </c>
      <c r="W901">
        <v>2015</v>
      </c>
      <c r="X901">
        <v>1</v>
      </c>
      <c r="Y901" s="19"/>
      <c r="Z901" s="24">
        <v>5.4</v>
      </c>
      <c r="AA901" s="25">
        <v>0.60881749606692892</v>
      </c>
      <c r="AB901" s="26">
        <v>3.7031748555644034E-2</v>
      </c>
      <c r="AC901" s="25">
        <v>7.6214000000000004</v>
      </c>
      <c r="AD901" s="27">
        <v>58.8</v>
      </c>
      <c r="AE901" s="27">
        <v>25.200000000000003</v>
      </c>
      <c r="AF901" s="27">
        <v>16</v>
      </c>
      <c r="AG901" s="25">
        <v>1.3130083002280839</v>
      </c>
      <c r="AH901" s="25">
        <v>0.35833618436486392</v>
      </c>
      <c r="AI901" s="25">
        <v>0.30478995311000889</v>
      </c>
      <c r="AJ901" s="28">
        <v>4.4341935029706708E-2</v>
      </c>
      <c r="AK901" s="25">
        <v>0.17</v>
      </c>
      <c r="AL901" s="25">
        <f t="shared" si="127"/>
        <v>2.1904763727326633</v>
      </c>
      <c r="AM901" s="29">
        <v>4.6271463796445769</v>
      </c>
      <c r="AN901" s="29">
        <v>0.75706367446261846</v>
      </c>
      <c r="AO901" s="30">
        <v>11.058107938056647</v>
      </c>
      <c r="AP901" s="30">
        <v>213.00836431698173</v>
      </c>
      <c r="AQ901" s="31">
        <v>1.6726206151493701</v>
      </c>
      <c r="AR901" s="28">
        <v>8.1683899999999993E-3</v>
      </c>
      <c r="AS901" s="28">
        <v>4.6933600000000002</v>
      </c>
      <c r="AT901" t="s">
        <v>159</v>
      </c>
      <c r="AU901">
        <v>5</v>
      </c>
      <c r="AV901" t="s">
        <v>399</v>
      </c>
      <c r="AW901" t="s">
        <v>992</v>
      </c>
      <c r="AX901" t="s">
        <v>1091</v>
      </c>
      <c r="AY901" s="19" t="s">
        <v>395</v>
      </c>
      <c r="AZ901" s="19" t="s">
        <v>395</v>
      </c>
      <c r="BA901" s="21" t="s">
        <v>403</v>
      </c>
      <c r="BB901" s="22">
        <v>42193</v>
      </c>
      <c r="BC901" s="15">
        <v>42287</v>
      </c>
      <c r="BD901" t="s">
        <v>161</v>
      </c>
      <c r="BE901">
        <v>38</v>
      </c>
      <c r="BF901">
        <v>47</v>
      </c>
      <c r="BG901">
        <v>7.36</v>
      </c>
      <c r="BH901">
        <v>6.56</v>
      </c>
      <c r="BI901">
        <v>0.92</v>
      </c>
      <c r="BJ901">
        <v>0.51100000000000001</v>
      </c>
      <c r="BK901">
        <v>9.0999999999999998E-2</v>
      </c>
      <c r="BL901">
        <v>10.3</v>
      </c>
      <c r="BM901" s="86">
        <f t="shared" si="119"/>
        <v>84.88372093023257</v>
      </c>
      <c r="BN901">
        <v>0.22800000000000001</v>
      </c>
      <c r="BO901">
        <v>28</v>
      </c>
      <c r="BP901">
        <f t="shared" si="113"/>
        <v>6529.1892384860939</v>
      </c>
      <c r="BQ901">
        <f t="shared" si="115"/>
        <v>3925.333333333333</v>
      </c>
      <c r="BR901">
        <f t="shared" si="116"/>
        <v>6.5291892384860937</v>
      </c>
      <c r="BS901">
        <f t="shared" si="116"/>
        <v>3.9253333333333331</v>
      </c>
      <c r="BT901">
        <f t="shared" si="117"/>
        <v>10.454522571819426</v>
      </c>
      <c r="BU901">
        <v>2.5912408759124088</v>
      </c>
      <c r="BV901">
        <v>0.36532725193656596</v>
      </c>
      <c r="BW901">
        <v>2.379185653975747</v>
      </c>
      <c r="BX901">
        <v>0.60227070402284499</v>
      </c>
      <c r="BY901">
        <v>0.14366385784495711</v>
      </c>
      <c r="BZ901">
        <v>0.16993828994156085</v>
      </c>
      <c r="CA901">
        <v>1.8812772668845879</v>
      </c>
      <c r="CB901">
        <v>156.4747303892249</v>
      </c>
      <c r="CC901">
        <v>74.785613477885775</v>
      </c>
      <c r="CD901">
        <v>10.087279733754656</v>
      </c>
      <c r="CE901">
        <v>5.5152257590394882</v>
      </c>
      <c r="CF901" s="25">
        <v>0.75537109375</v>
      </c>
      <c r="CG901" s="25">
        <v>0.10283203124999998</v>
      </c>
      <c r="CH901" s="25">
        <v>1.1661687830321708</v>
      </c>
      <c r="CI901" s="25">
        <v>0.1736116587824045</v>
      </c>
      <c r="CJ901" s="25">
        <v>9.0065497843152126E-2</v>
      </c>
      <c r="CK901" s="25">
        <v>14.956580979512571</v>
      </c>
      <c r="CL901" s="25">
        <v>29.721122942603316</v>
      </c>
      <c r="CM901" s="25">
        <v>1.4534719685068025</v>
      </c>
      <c r="CN901" s="25">
        <v>93.249101041204511</v>
      </c>
      <c r="CO901" s="25">
        <v>6.393232613728733</v>
      </c>
      <c r="CP901" s="25">
        <v>1.5667587476979741</v>
      </c>
      <c r="CQ901" s="25">
        <v>0.3317219152854512</v>
      </c>
      <c r="CR901" s="25">
        <v>0.32304366701969139</v>
      </c>
      <c r="CS901" s="25">
        <v>0.12732348524549811</v>
      </c>
      <c r="CT901" s="25">
        <v>5.9513391983161183E-2</v>
      </c>
      <c r="CU901" s="25">
        <v>5.3423301717777072</v>
      </c>
      <c r="CV901" s="25">
        <v>5.4225383098127793</v>
      </c>
      <c r="CW901" s="25">
        <v>1.8112019505280197</v>
      </c>
      <c r="CX901" s="25">
        <v>73.831474925695233</v>
      </c>
      <c r="CY901" s="25">
        <v>4.9904053934040373</v>
      </c>
    </row>
    <row r="902" spans="1:103">
      <c r="A902" t="s">
        <v>177</v>
      </c>
      <c r="B902" t="s">
        <v>1090</v>
      </c>
      <c r="C902" t="s">
        <v>164</v>
      </c>
      <c r="D902" t="s">
        <v>172</v>
      </c>
      <c r="E902" t="s">
        <v>959</v>
      </c>
      <c r="F902" t="s">
        <v>208</v>
      </c>
      <c r="G902" t="s">
        <v>286</v>
      </c>
      <c r="H902">
        <v>11.140180000000001</v>
      </c>
      <c r="I902">
        <v>8.2350899999999996</v>
      </c>
      <c r="J902">
        <v>722</v>
      </c>
      <c r="K902" t="s">
        <v>116</v>
      </c>
      <c r="M902" t="s">
        <v>358</v>
      </c>
      <c r="N902" t="s">
        <v>331</v>
      </c>
      <c r="O902">
        <v>1600</v>
      </c>
      <c r="P902" t="s">
        <v>353</v>
      </c>
      <c r="Q902" t="s">
        <v>357</v>
      </c>
      <c r="R902">
        <v>4200</v>
      </c>
      <c r="S902" t="s">
        <v>337</v>
      </c>
      <c r="T902">
        <v>2000</v>
      </c>
      <c r="U902" t="s">
        <v>332</v>
      </c>
      <c r="V902">
        <v>500</v>
      </c>
      <c r="W902">
        <v>2015</v>
      </c>
      <c r="X902">
        <v>1</v>
      </c>
      <c r="Y902" s="19"/>
      <c r="Z902" s="24">
        <v>5.4</v>
      </c>
      <c r="AA902" s="25">
        <v>0.60881749606692892</v>
      </c>
      <c r="AB902" s="26">
        <v>3.7031748555644034E-2</v>
      </c>
      <c r="AC902" s="25">
        <v>7.6214000000000004</v>
      </c>
      <c r="AD902" s="27">
        <v>58.8</v>
      </c>
      <c r="AE902" s="27">
        <v>25.200000000000003</v>
      </c>
      <c r="AF902" s="27">
        <v>16</v>
      </c>
      <c r="AG902" s="25">
        <v>1.3130083002280839</v>
      </c>
      <c r="AH902" s="25">
        <v>0.35833618436486392</v>
      </c>
      <c r="AI902" s="25">
        <v>0.30478995311000889</v>
      </c>
      <c r="AJ902" s="28">
        <v>4.4341935029706708E-2</v>
      </c>
      <c r="AK902" s="25">
        <v>0.17</v>
      </c>
      <c r="AL902" s="25">
        <f t="shared" si="127"/>
        <v>2.1904763727326633</v>
      </c>
      <c r="AM902" s="29">
        <v>4.6271463796445769</v>
      </c>
      <c r="AN902" s="29">
        <v>0.75706367446261846</v>
      </c>
      <c r="AO902" s="30">
        <v>11.058107938056647</v>
      </c>
      <c r="AP902" s="30">
        <v>213.00836431698173</v>
      </c>
      <c r="AQ902" s="31">
        <v>1.6726206151493701</v>
      </c>
      <c r="AR902" s="28">
        <v>8.1683899999999993E-3</v>
      </c>
      <c r="AS902" s="28">
        <v>4.6933600000000002</v>
      </c>
      <c r="AT902" t="s">
        <v>160</v>
      </c>
      <c r="AU902">
        <v>6</v>
      </c>
      <c r="AV902" t="s">
        <v>399</v>
      </c>
      <c r="AW902" t="s">
        <v>992</v>
      </c>
      <c r="AX902" t="s">
        <v>1091</v>
      </c>
      <c r="AY902" s="19" t="s">
        <v>395</v>
      </c>
      <c r="AZ902" s="19" t="s">
        <v>395</v>
      </c>
      <c r="BA902" s="21" t="s">
        <v>403</v>
      </c>
      <c r="BB902" s="22">
        <v>42193</v>
      </c>
      <c r="BC902" s="15">
        <v>42287</v>
      </c>
      <c r="BD902" t="s">
        <v>161</v>
      </c>
      <c r="BE902">
        <v>37</v>
      </c>
      <c r="BF902">
        <v>46</v>
      </c>
      <c r="BG902">
        <v>9.94</v>
      </c>
      <c r="BH902">
        <v>7.42</v>
      </c>
      <c r="BI902">
        <v>1.22</v>
      </c>
      <c r="BJ902">
        <v>0.79800000000000004</v>
      </c>
      <c r="BK902">
        <v>0.128</v>
      </c>
      <c r="BL902">
        <v>10.1</v>
      </c>
      <c r="BM902" s="86">
        <f t="shared" si="119"/>
        <v>86.177105831533467</v>
      </c>
      <c r="BN902">
        <v>0.27300000000000002</v>
      </c>
      <c r="BO902">
        <v>29</v>
      </c>
      <c r="BP902">
        <f t="shared" si="113"/>
        <v>7514.3957989243199</v>
      </c>
      <c r="BQ902">
        <f t="shared" si="115"/>
        <v>5301.333333333333</v>
      </c>
      <c r="BR902">
        <f t="shared" si="116"/>
        <v>7.51439579892432</v>
      </c>
      <c r="BS902">
        <f t="shared" si="116"/>
        <v>5.301333333333333</v>
      </c>
      <c r="BT902">
        <f t="shared" si="117"/>
        <v>12.815729132257653</v>
      </c>
      <c r="BU902">
        <v>3.1095423563777995</v>
      </c>
      <c r="BV902">
        <v>0.36115242211460574</v>
      </c>
      <c r="BW902">
        <v>2.7737737539001039</v>
      </c>
      <c r="BX902">
        <v>0.64936756240884941</v>
      </c>
      <c r="BY902">
        <v>0.17465504025197062</v>
      </c>
      <c r="BZ902">
        <v>0.20666797411943699</v>
      </c>
      <c r="CA902">
        <v>3.6645594009908855</v>
      </c>
      <c r="CB902">
        <v>160.64388678459193</v>
      </c>
      <c r="CC902">
        <v>77.340391592674351</v>
      </c>
      <c r="CD902">
        <v>12.477803538244856</v>
      </c>
      <c r="CE902">
        <v>28.637150187757239</v>
      </c>
      <c r="CF902" s="25">
        <v>0.487487969201155</v>
      </c>
      <c r="CG902" s="25">
        <v>5.4619826756496632E-2</v>
      </c>
      <c r="CH902" s="25">
        <v>2.0513707595523401</v>
      </c>
      <c r="CI902" s="25">
        <v>0.17165042688063867</v>
      </c>
      <c r="CJ902" s="25">
        <v>9.3817906548677679E-2</v>
      </c>
      <c r="CK902" s="25">
        <v>12.954980743064102</v>
      </c>
      <c r="CL902" s="25">
        <v>33.171592032734502</v>
      </c>
      <c r="CM902" s="25">
        <v>1.4370525896877178</v>
      </c>
      <c r="CN902" s="25">
        <v>137.98718918825372</v>
      </c>
      <c r="CO902" s="25">
        <v>11.58856424101003</v>
      </c>
      <c r="CP902" s="25">
        <v>1.5276699029126217</v>
      </c>
      <c r="CQ902" s="25">
        <v>0.29441747572815535</v>
      </c>
      <c r="CR902" s="25">
        <v>0.36286921910736353</v>
      </c>
      <c r="CS902" s="25">
        <v>0.21505687401471202</v>
      </c>
      <c r="CT902" s="25">
        <v>5.9799239206903547E-2</v>
      </c>
      <c r="CU902" s="25">
        <v>9.5254540808525405</v>
      </c>
      <c r="CV902" s="25">
        <v>10.137018381881571</v>
      </c>
      <c r="CW902" s="25">
        <v>1.8199012874661946</v>
      </c>
      <c r="CX902" s="25">
        <v>98.914790614508121</v>
      </c>
      <c r="CY902" s="25">
        <v>4.5935645181110036</v>
      </c>
    </row>
    <row r="903" spans="1:103">
      <c r="A903" t="s">
        <v>177</v>
      </c>
      <c r="B903" t="s">
        <v>1090</v>
      </c>
      <c r="C903" t="s">
        <v>164</v>
      </c>
      <c r="D903" t="s">
        <v>172</v>
      </c>
      <c r="E903" t="s">
        <v>959</v>
      </c>
      <c r="F903" t="s">
        <v>209</v>
      </c>
      <c r="G903" t="s">
        <v>287</v>
      </c>
      <c r="H903">
        <v>11.13414</v>
      </c>
      <c r="I903">
        <v>8.2315900000000006</v>
      </c>
      <c r="J903">
        <v>721</v>
      </c>
      <c r="K903" t="s">
        <v>117</v>
      </c>
      <c r="M903" t="s">
        <v>328</v>
      </c>
      <c r="N903" t="s">
        <v>331</v>
      </c>
      <c r="O903">
        <v>2000</v>
      </c>
      <c r="P903" t="s">
        <v>159</v>
      </c>
      <c r="Q903">
        <v>250</v>
      </c>
      <c r="R903">
        <v>4000</v>
      </c>
      <c r="S903" t="s">
        <v>329</v>
      </c>
      <c r="T903">
        <v>2000</v>
      </c>
      <c r="W903">
        <v>2015</v>
      </c>
      <c r="X903">
        <v>1</v>
      </c>
      <c r="Y903" s="19" t="s">
        <v>395</v>
      </c>
      <c r="Z903" s="24">
        <v>5.3</v>
      </c>
      <c r="AA903" s="32">
        <v>1.0186598709544394</v>
      </c>
      <c r="AB903" s="26">
        <v>3.1738338419132157E-2</v>
      </c>
      <c r="AC903" s="25">
        <v>3.9011400000000003</v>
      </c>
      <c r="AD903" s="27">
        <v>46.4</v>
      </c>
      <c r="AE903" s="27">
        <v>32</v>
      </c>
      <c r="AF903" s="27">
        <v>21.6</v>
      </c>
      <c r="AG903" s="25">
        <v>1.5004523243500711</v>
      </c>
      <c r="AH903" s="25">
        <v>0.46697876802395016</v>
      </c>
      <c r="AI903" s="25">
        <v>0.15415980823017064</v>
      </c>
      <c r="AJ903" s="28">
        <v>4.4341935029706708E-2</v>
      </c>
      <c r="AK903" s="25">
        <v>0.25</v>
      </c>
      <c r="AL903" s="25">
        <f t="shared" si="52"/>
        <v>2.4159328356338987</v>
      </c>
      <c r="AM903" s="29">
        <v>2.6135847480310503</v>
      </c>
      <c r="AN903" s="29">
        <v>0.75706367446261846</v>
      </c>
      <c r="AO903" s="30">
        <v>10.218482406813729</v>
      </c>
      <c r="AP903" s="30">
        <v>253.54664286040367</v>
      </c>
      <c r="AQ903" s="31">
        <v>1.63446646421306</v>
      </c>
      <c r="AR903" s="28">
        <v>1.6044900000000001E-2</v>
      </c>
      <c r="AS903" s="28">
        <v>6.7908600000000003</v>
      </c>
      <c r="AT903" t="s">
        <v>155</v>
      </c>
      <c r="AU903">
        <v>1</v>
      </c>
      <c r="AV903" t="s">
        <v>399</v>
      </c>
      <c r="AW903" t="s">
        <v>992</v>
      </c>
      <c r="AX903" t="s">
        <v>1091</v>
      </c>
      <c r="AY903" s="19" t="s">
        <v>395</v>
      </c>
      <c r="AZ903" s="19" t="s">
        <v>395</v>
      </c>
      <c r="BA903" s="21" t="s">
        <v>403</v>
      </c>
      <c r="BB903" s="22">
        <v>42193</v>
      </c>
      <c r="BC903" s="15">
        <v>42287</v>
      </c>
      <c r="BD903" t="s">
        <v>161</v>
      </c>
      <c r="BE903">
        <v>49</v>
      </c>
      <c r="BF903">
        <v>39</v>
      </c>
      <c r="BG903">
        <v>4.46</v>
      </c>
      <c r="BH903">
        <v>1.88</v>
      </c>
      <c r="BI903">
        <v>0.57999999999999996</v>
      </c>
      <c r="BJ903">
        <v>0.32</v>
      </c>
      <c r="BK903">
        <v>0.06</v>
      </c>
      <c r="BL903">
        <v>9.8000000000000007</v>
      </c>
      <c r="BM903" s="86">
        <f t="shared" si="119"/>
        <v>84.210526315789465</v>
      </c>
      <c r="BN903">
        <v>0.27400000000000002</v>
      </c>
      <c r="BO903">
        <v>21</v>
      </c>
      <c r="BP903">
        <f t="shared" si="113"/>
        <v>1866.677674578603</v>
      </c>
      <c r="BQ903">
        <f t="shared" si="115"/>
        <v>2378.6666666666665</v>
      </c>
      <c r="BR903">
        <f t="shared" si="116"/>
        <v>1.8666776745786031</v>
      </c>
      <c r="BS903">
        <f t="shared" si="116"/>
        <v>2.3786666666666667</v>
      </c>
      <c r="BT903">
        <f t="shared" si="117"/>
        <v>4.2453443412452696</v>
      </c>
      <c r="BU903">
        <v>1.4370078740157484</v>
      </c>
      <c r="BV903">
        <v>0.1265878785183121</v>
      </c>
      <c r="BW903">
        <v>2.543027825421718</v>
      </c>
      <c r="BX903">
        <v>0.36734013367062246</v>
      </c>
      <c r="BY903">
        <v>0.16812147238052427</v>
      </c>
      <c r="BZ903">
        <v>0.12510510654931245</v>
      </c>
      <c r="CA903">
        <v>2.4116817417250491</v>
      </c>
      <c r="CB903">
        <v>167.16935380744758</v>
      </c>
      <c r="CC903">
        <v>23.259606473345045</v>
      </c>
      <c r="CD903">
        <v>7.2211830263462371</v>
      </c>
      <c r="CE903">
        <v>5.1898897668855142</v>
      </c>
      <c r="CF903" s="25"/>
      <c r="CG903" s="25"/>
      <c r="CH903" s="25"/>
      <c r="CI903" s="25"/>
      <c r="CJ903" s="25"/>
      <c r="CK903" s="25"/>
      <c r="CL903" s="25"/>
      <c r="CM903" s="25"/>
      <c r="CN903" s="25"/>
      <c r="CO903" s="25"/>
      <c r="CP903" s="25">
        <v>1.3512869399428029</v>
      </c>
      <c r="CQ903" s="25">
        <v>0.16429933269780744</v>
      </c>
      <c r="CR903" s="25">
        <v>0.39033303468588376</v>
      </c>
      <c r="CS903" s="25">
        <v>0.21756482589826548</v>
      </c>
      <c r="CT903" s="25">
        <v>7.3167833369981727E-2</v>
      </c>
      <c r="CU903" s="25">
        <v>3.7575949691795216</v>
      </c>
      <c r="CV903" s="25">
        <v>10.255234339687769</v>
      </c>
      <c r="CW903" s="25">
        <v>2.7857772122092523</v>
      </c>
      <c r="CX903" s="25">
        <v>50.034157934743902</v>
      </c>
      <c r="CY903" s="25">
        <v>7.2072478531201494</v>
      </c>
    </row>
    <row r="904" spans="1:103">
      <c r="A904" t="s">
        <v>177</v>
      </c>
      <c r="B904" t="s">
        <v>1090</v>
      </c>
      <c r="C904" t="s">
        <v>164</v>
      </c>
      <c r="D904" t="s">
        <v>172</v>
      </c>
      <c r="E904" t="s">
        <v>959</v>
      </c>
      <c r="F904" t="s">
        <v>209</v>
      </c>
      <c r="G904" t="s">
        <v>287</v>
      </c>
      <c r="H904">
        <v>11.13414</v>
      </c>
      <c r="I904">
        <v>8.2315900000000006</v>
      </c>
      <c r="J904">
        <v>721</v>
      </c>
      <c r="K904" t="s">
        <v>117</v>
      </c>
      <c r="M904" t="s">
        <v>328</v>
      </c>
      <c r="N904" t="s">
        <v>331</v>
      </c>
      <c r="O904">
        <v>2000</v>
      </c>
      <c r="P904" t="s">
        <v>159</v>
      </c>
      <c r="Q904">
        <v>250</v>
      </c>
      <c r="R904">
        <v>4000</v>
      </c>
      <c r="S904" t="s">
        <v>329</v>
      </c>
      <c r="T904">
        <v>2000</v>
      </c>
      <c r="W904">
        <v>2015</v>
      </c>
      <c r="X904">
        <v>1</v>
      </c>
      <c r="Y904" s="19"/>
      <c r="Z904" s="24">
        <v>5.3</v>
      </c>
      <c r="AA904" s="32">
        <v>1.0186598709544394</v>
      </c>
      <c r="AB904" s="26">
        <v>3.1738338419132157E-2</v>
      </c>
      <c r="AC904" s="25">
        <v>3.9011400000000003</v>
      </c>
      <c r="AD904" s="27">
        <v>46.4</v>
      </c>
      <c r="AE904" s="27">
        <v>32</v>
      </c>
      <c r="AF904" s="27">
        <v>21.6</v>
      </c>
      <c r="AG904" s="25">
        <v>1.5004523243500711</v>
      </c>
      <c r="AH904" s="25">
        <v>0.46697876802395016</v>
      </c>
      <c r="AI904" s="25">
        <v>0.15415980823017064</v>
      </c>
      <c r="AJ904" s="28">
        <v>4.4341935029706708E-2</v>
      </c>
      <c r="AK904" s="25">
        <v>0.25</v>
      </c>
      <c r="AL904" s="25">
        <f t="shared" ref="AL904:AL908" si="128">SUM(AG904:AK904)</f>
        <v>2.4159328356338987</v>
      </c>
      <c r="AM904" s="29">
        <v>2.6135847480310503</v>
      </c>
      <c r="AN904" s="29">
        <v>0.75706367446261846</v>
      </c>
      <c r="AO904" s="30">
        <v>10.218482406813729</v>
      </c>
      <c r="AP904" s="30">
        <v>253.54664286040367</v>
      </c>
      <c r="AQ904" s="31">
        <v>1.63446646421306</v>
      </c>
      <c r="AR904" s="28">
        <v>1.6044900000000001E-2</v>
      </c>
      <c r="AS904" s="28">
        <v>6.7908600000000003</v>
      </c>
      <c r="AT904" t="s">
        <v>156</v>
      </c>
      <c r="AU904">
        <v>2</v>
      </c>
      <c r="AV904" t="s">
        <v>399</v>
      </c>
      <c r="AW904" t="s">
        <v>992</v>
      </c>
      <c r="AX904" t="s">
        <v>1091</v>
      </c>
      <c r="AY904" s="19" t="s">
        <v>395</v>
      </c>
      <c r="AZ904" s="19" t="s">
        <v>395</v>
      </c>
      <c r="BA904" s="21" t="s">
        <v>403</v>
      </c>
      <c r="BB904" s="22">
        <v>42193</v>
      </c>
      <c r="BC904" s="15">
        <v>42287</v>
      </c>
      <c r="BD904" t="s">
        <v>161</v>
      </c>
      <c r="BE904">
        <v>36</v>
      </c>
      <c r="BF904">
        <v>35</v>
      </c>
      <c r="BG904">
        <v>3.92</v>
      </c>
      <c r="BH904">
        <v>1.98</v>
      </c>
      <c r="BI904">
        <v>0.38</v>
      </c>
      <c r="BJ904">
        <v>0.12</v>
      </c>
      <c r="BK904">
        <v>3.4000000000000002E-2</v>
      </c>
      <c r="BL904">
        <v>10.6</v>
      </c>
      <c r="BM904" s="86">
        <f t="shared" si="119"/>
        <v>77.922077922077918</v>
      </c>
      <c r="BN904">
        <v>0.192</v>
      </c>
      <c r="BO904">
        <v>19.3</v>
      </c>
      <c r="BP904">
        <f t="shared" si="113"/>
        <v>1803.0252100840335</v>
      </c>
      <c r="BQ904">
        <f t="shared" si="115"/>
        <v>2090.6666666666665</v>
      </c>
      <c r="BR904">
        <f t="shared" si="116"/>
        <v>1.8030252100840334</v>
      </c>
      <c r="BS904">
        <f t="shared" si="116"/>
        <v>2.0906666666666665</v>
      </c>
      <c r="BT904">
        <f t="shared" si="117"/>
        <v>3.8936918767507001</v>
      </c>
      <c r="BU904">
        <v>1.5373423860329778</v>
      </c>
      <c r="BV904">
        <v>0.14681891349805923</v>
      </c>
      <c r="BW904">
        <v>2.1478725063870199</v>
      </c>
      <c r="BX904">
        <v>0.41886277180601406</v>
      </c>
      <c r="BY904">
        <v>0.1810039417646892</v>
      </c>
      <c r="BZ904">
        <v>0.12680734702804144</v>
      </c>
      <c r="CA904">
        <v>3.9589430652164448</v>
      </c>
      <c r="CB904">
        <v>141.42792820573928</v>
      </c>
      <c r="CC904">
        <v>51.889927009542724</v>
      </c>
      <c r="CD904">
        <v>7.087156381431587</v>
      </c>
      <c r="CE904">
        <v>3.2592192035164316</v>
      </c>
      <c r="CF904" s="25"/>
      <c r="CG904" s="25"/>
      <c r="CH904" s="25"/>
      <c r="CI904" s="25"/>
      <c r="CJ904" s="25"/>
      <c r="CK904" s="25"/>
      <c r="CL904" s="25"/>
      <c r="CM904" s="25"/>
      <c r="CN904" s="25"/>
      <c r="CO904" s="25"/>
      <c r="CP904" s="25"/>
      <c r="CQ904" s="25"/>
      <c r="CR904" s="25"/>
      <c r="CS904" s="25"/>
      <c r="CT904" s="25"/>
      <c r="CU904" s="25"/>
      <c r="CV904" s="25"/>
      <c r="CW904" s="25"/>
      <c r="CX904" s="25"/>
      <c r="CY904" s="25"/>
    </row>
    <row r="905" spans="1:103">
      <c r="A905" t="s">
        <v>177</v>
      </c>
      <c r="B905" t="s">
        <v>1090</v>
      </c>
      <c r="C905" t="s">
        <v>164</v>
      </c>
      <c r="D905" t="s">
        <v>172</v>
      </c>
      <c r="E905" t="s">
        <v>959</v>
      </c>
      <c r="F905" t="s">
        <v>209</v>
      </c>
      <c r="G905" t="s">
        <v>287</v>
      </c>
      <c r="H905">
        <v>11.13414</v>
      </c>
      <c r="I905">
        <v>8.2315900000000006</v>
      </c>
      <c r="J905">
        <v>721</v>
      </c>
      <c r="K905" t="s">
        <v>117</v>
      </c>
      <c r="M905" t="s">
        <v>328</v>
      </c>
      <c r="N905" t="s">
        <v>331</v>
      </c>
      <c r="O905">
        <v>2000</v>
      </c>
      <c r="P905" t="s">
        <v>159</v>
      </c>
      <c r="Q905">
        <v>250</v>
      </c>
      <c r="R905">
        <v>4000</v>
      </c>
      <c r="S905" t="s">
        <v>329</v>
      </c>
      <c r="T905">
        <v>2000</v>
      </c>
      <c r="W905">
        <v>2015</v>
      </c>
      <c r="X905">
        <v>1</v>
      </c>
      <c r="Y905" s="19"/>
      <c r="Z905" s="24">
        <v>5.3</v>
      </c>
      <c r="AA905" s="32">
        <v>1.0186598709544394</v>
      </c>
      <c r="AB905" s="26">
        <v>3.1738338419132157E-2</v>
      </c>
      <c r="AC905" s="25">
        <v>3.9011400000000003</v>
      </c>
      <c r="AD905" s="27">
        <v>46.4</v>
      </c>
      <c r="AE905" s="27">
        <v>32</v>
      </c>
      <c r="AF905" s="27">
        <v>21.6</v>
      </c>
      <c r="AG905" s="25">
        <v>1.5004523243500711</v>
      </c>
      <c r="AH905" s="25">
        <v>0.46697876802395016</v>
      </c>
      <c r="AI905" s="25">
        <v>0.15415980823017064</v>
      </c>
      <c r="AJ905" s="28">
        <v>4.4341935029706708E-2</v>
      </c>
      <c r="AK905" s="25">
        <v>0.25</v>
      </c>
      <c r="AL905" s="25">
        <f t="shared" si="128"/>
        <v>2.4159328356338987</v>
      </c>
      <c r="AM905" s="29">
        <v>2.6135847480310503</v>
      </c>
      <c r="AN905" s="29">
        <v>0.75706367446261846</v>
      </c>
      <c r="AO905" s="30">
        <v>10.218482406813729</v>
      </c>
      <c r="AP905" s="30">
        <v>253.54664286040367</v>
      </c>
      <c r="AQ905" s="31">
        <v>1.63446646421306</v>
      </c>
      <c r="AR905" s="28">
        <v>1.6044900000000001E-2</v>
      </c>
      <c r="AS905" s="28">
        <v>6.7908600000000003</v>
      </c>
      <c r="AT905" t="s">
        <v>157</v>
      </c>
      <c r="AU905">
        <v>3</v>
      </c>
      <c r="AV905" t="s">
        <v>399</v>
      </c>
      <c r="AW905" t="s">
        <v>992</v>
      </c>
      <c r="AX905" t="s">
        <v>1091</v>
      </c>
      <c r="AY905" s="19" t="s">
        <v>395</v>
      </c>
      <c r="AZ905" s="19" t="s">
        <v>395</v>
      </c>
      <c r="BA905" s="21" t="s">
        <v>403</v>
      </c>
      <c r="BB905" s="22">
        <v>42193</v>
      </c>
      <c r="BC905" s="15">
        <v>42287</v>
      </c>
      <c r="BD905" t="s">
        <v>161</v>
      </c>
      <c r="BE905">
        <v>59</v>
      </c>
      <c r="BF905">
        <v>25</v>
      </c>
      <c r="BG905">
        <v>5.4</v>
      </c>
      <c r="BH905">
        <v>2.16</v>
      </c>
      <c r="BI905">
        <v>0.48</v>
      </c>
      <c r="BJ905">
        <v>0.21199999999999999</v>
      </c>
      <c r="BK905">
        <v>5.2999999999999999E-2</v>
      </c>
      <c r="BL905">
        <v>9.6999999999999993</v>
      </c>
      <c r="BM905" s="86">
        <f t="shared" si="119"/>
        <v>80</v>
      </c>
      <c r="BN905">
        <v>0.20100000000000001</v>
      </c>
      <c r="BO905">
        <v>21.2</v>
      </c>
      <c r="BP905">
        <f t="shared" ref="BP905:BP968" si="129">(BH905*(BM905/100)*((100-BL905)/85))*(10000/9)</f>
        <v>2039.7176470588236</v>
      </c>
      <c r="BQ905">
        <f t="shared" si="115"/>
        <v>2880</v>
      </c>
      <c r="BR905">
        <f t="shared" si="116"/>
        <v>2.0397176470588234</v>
      </c>
      <c r="BS905">
        <f t="shared" si="116"/>
        <v>2.88</v>
      </c>
      <c r="BT905">
        <f t="shared" si="117"/>
        <v>4.9197176470588229</v>
      </c>
      <c r="BU905" s="16">
        <v>1.8278388278388278</v>
      </c>
      <c r="BV905" s="16">
        <v>0.10684382698206001</v>
      </c>
      <c r="BW905" s="16">
        <v>2.0993337662239986</v>
      </c>
      <c r="BX905" s="16">
        <v>0.33929619334580108</v>
      </c>
      <c r="BY905" s="16">
        <v>0.18027993117961377</v>
      </c>
      <c r="BZ905" s="16">
        <v>0.13415858375543602</v>
      </c>
      <c r="CA905" s="16">
        <v>4.7721790042487831</v>
      </c>
      <c r="CB905" s="16">
        <v>103.81444870738767</v>
      </c>
      <c r="CC905" s="16">
        <v>44.170821703504835</v>
      </c>
      <c r="CD905" s="16">
        <v>11.582707335851907</v>
      </c>
      <c r="CE905" s="16">
        <v>2.8533835533684488</v>
      </c>
      <c r="CF905" s="25"/>
      <c r="CG905" s="25"/>
      <c r="CH905" s="25"/>
      <c r="CI905" s="25"/>
      <c r="CJ905" s="25"/>
      <c r="CK905" s="25"/>
      <c r="CL905" s="25"/>
      <c r="CM905" s="25"/>
      <c r="CN905" s="25"/>
      <c r="CO905" s="25"/>
      <c r="CP905" s="25"/>
      <c r="CQ905" s="25"/>
      <c r="CR905" s="25"/>
      <c r="CS905" s="25"/>
      <c r="CT905" s="25"/>
      <c r="CU905" s="25"/>
      <c r="CV905" s="25"/>
      <c r="CW905" s="25"/>
      <c r="CX905" s="25"/>
      <c r="CY905" s="25"/>
    </row>
    <row r="906" spans="1:103">
      <c r="A906" t="s">
        <v>177</v>
      </c>
      <c r="B906" t="s">
        <v>1090</v>
      </c>
      <c r="C906" t="s">
        <v>164</v>
      </c>
      <c r="D906" t="s">
        <v>172</v>
      </c>
      <c r="E906" t="s">
        <v>959</v>
      </c>
      <c r="F906" t="s">
        <v>209</v>
      </c>
      <c r="G906" t="s">
        <v>287</v>
      </c>
      <c r="H906">
        <v>11.13414</v>
      </c>
      <c r="I906">
        <v>8.2315900000000006</v>
      </c>
      <c r="J906">
        <v>721</v>
      </c>
      <c r="K906" t="s">
        <v>117</v>
      </c>
      <c r="M906" t="s">
        <v>328</v>
      </c>
      <c r="N906" t="s">
        <v>331</v>
      </c>
      <c r="O906">
        <v>2000</v>
      </c>
      <c r="P906" t="s">
        <v>159</v>
      </c>
      <c r="Q906">
        <v>250</v>
      </c>
      <c r="R906">
        <v>4000</v>
      </c>
      <c r="S906" t="s">
        <v>329</v>
      </c>
      <c r="T906">
        <v>2000</v>
      </c>
      <c r="W906">
        <v>2015</v>
      </c>
      <c r="X906">
        <v>1</v>
      </c>
      <c r="Y906" s="19"/>
      <c r="Z906" s="24">
        <v>5.3</v>
      </c>
      <c r="AA906" s="32">
        <v>1.0186598709544394</v>
      </c>
      <c r="AB906" s="26">
        <v>3.1738338419132157E-2</v>
      </c>
      <c r="AC906" s="25">
        <v>3.9011400000000003</v>
      </c>
      <c r="AD906" s="27">
        <v>46.4</v>
      </c>
      <c r="AE906" s="27">
        <v>32</v>
      </c>
      <c r="AF906" s="27">
        <v>21.6</v>
      </c>
      <c r="AG906" s="25">
        <v>1.5004523243500711</v>
      </c>
      <c r="AH906" s="25">
        <v>0.46697876802395016</v>
      </c>
      <c r="AI906" s="25">
        <v>0.15415980823017064</v>
      </c>
      <c r="AJ906" s="28">
        <v>4.4341935029706708E-2</v>
      </c>
      <c r="AK906" s="25">
        <v>0.25</v>
      </c>
      <c r="AL906" s="25">
        <f t="shared" si="128"/>
        <v>2.4159328356338987</v>
      </c>
      <c r="AM906" s="29">
        <v>2.6135847480310503</v>
      </c>
      <c r="AN906" s="29">
        <v>0.75706367446261846</v>
      </c>
      <c r="AO906" s="30">
        <v>10.218482406813729</v>
      </c>
      <c r="AP906" s="30">
        <v>253.54664286040367</v>
      </c>
      <c r="AQ906" s="31">
        <v>1.63446646421306</v>
      </c>
      <c r="AR906" s="28">
        <v>1.6044900000000001E-2</v>
      </c>
      <c r="AS906" s="28">
        <v>6.7908600000000003</v>
      </c>
      <c r="AT906" t="s">
        <v>158</v>
      </c>
      <c r="AU906">
        <v>4</v>
      </c>
      <c r="AV906" t="s">
        <v>399</v>
      </c>
      <c r="AW906" t="s">
        <v>992</v>
      </c>
      <c r="AX906" t="s">
        <v>1091</v>
      </c>
      <c r="AY906" s="19" t="s">
        <v>395</v>
      </c>
      <c r="AZ906" s="19" t="s">
        <v>395</v>
      </c>
      <c r="BA906" s="21" t="s">
        <v>403</v>
      </c>
      <c r="BB906" s="22">
        <v>42193</v>
      </c>
      <c r="BC906" s="15">
        <v>42287</v>
      </c>
      <c r="BD906" t="s">
        <v>161</v>
      </c>
      <c r="BE906">
        <v>42</v>
      </c>
      <c r="BF906">
        <v>41</v>
      </c>
      <c r="BG906">
        <v>5.52</v>
      </c>
      <c r="BH906">
        <v>4.66</v>
      </c>
      <c r="BI906">
        <v>0.7</v>
      </c>
      <c r="BJ906">
        <v>0.60299999999999998</v>
      </c>
      <c r="BK906">
        <v>0.12</v>
      </c>
      <c r="BL906">
        <v>9.6</v>
      </c>
      <c r="BM906" s="86">
        <f t="shared" si="119"/>
        <v>83.402489626556019</v>
      </c>
      <c r="BN906">
        <v>0.19400000000000001</v>
      </c>
      <c r="BO906">
        <v>21</v>
      </c>
      <c r="BP906">
        <f t="shared" si="129"/>
        <v>4592.7407045805885</v>
      </c>
      <c r="BQ906">
        <f t="shared" si="115"/>
        <v>2943.9999999999995</v>
      </c>
      <c r="BR906">
        <f t="shared" si="116"/>
        <v>4.5927407045805886</v>
      </c>
      <c r="BS906">
        <f t="shared" si="116"/>
        <v>2.9439999999999995</v>
      </c>
      <c r="BT906">
        <f t="shared" si="117"/>
        <v>7.5367407045805876</v>
      </c>
      <c r="BU906">
        <v>2.0381679389312977</v>
      </c>
      <c r="BV906">
        <v>0.18182757529246302</v>
      </c>
      <c r="BW906">
        <v>1.730184502941317</v>
      </c>
      <c r="BX906">
        <v>0.49700659246095186</v>
      </c>
      <c r="BY906">
        <v>0.19331562841668604</v>
      </c>
      <c r="BZ906">
        <v>0.14222937561426441</v>
      </c>
      <c r="CA906">
        <v>3.9057013637085802</v>
      </c>
      <c r="CB906">
        <v>135.0224358261369</v>
      </c>
      <c r="CC906">
        <v>80.372842330522928</v>
      </c>
      <c r="CD906">
        <v>8.1711353710769234</v>
      </c>
      <c r="CE906">
        <v>4.0820166111677247</v>
      </c>
      <c r="CF906" s="25"/>
      <c r="CG906" s="25"/>
      <c r="CH906" s="25"/>
      <c r="CI906" s="25"/>
      <c r="CJ906" s="25"/>
      <c r="CK906" s="25"/>
      <c r="CL906" s="25"/>
      <c r="CM906" s="25"/>
      <c r="CN906" s="25"/>
      <c r="CO906" s="25"/>
      <c r="CP906" s="25"/>
      <c r="CQ906" s="25"/>
      <c r="CR906" s="25"/>
      <c r="CS906" s="25"/>
      <c r="CT906" s="25"/>
      <c r="CU906" s="25"/>
      <c r="CV906" s="25"/>
      <c r="CW906" s="25"/>
      <c r="CX906" s="25"/>
      <c r="CY906" s="25"/>
    </row>
    <row r="907" spans="1:103">
      <c r="A907" t="s">
        <v>177</v>
      </c>
      <c r="B907" t="s">
        <v>1090</v>
      </c>
      <c r="C907" t="s">
        <v>164</v>
      </c>
      <c r="D907" t="s">
        <v>172</v>
      </c>
      <c r="E907" t="s">
        <v>959</v>
      </c>
      <c r="F907" t="s">
        <v>209</v>
      </c>
      <c r="G907" t="s">
        <v>287</v>
      </c>
      <c r="H907">
        <v>11.13414</v>
      </c>
      <c r="I907">
        <v>8.2315900000000006</v>
      </c>
      <c r="J907">
        <v>721</v>
      </c>
      <c r="K907" t="s">
        <v>117</v>
      </c>
      <c r="M907" t="s">
        <v>328</v>
      </c>
      <c r="N907" t="s">
        <v>331</v>
      </c>
      <c r="O907">
        <v>2000</v>
      </c>
      <c r="P907" t="s">
        <v>159</v>
      </c>
      <c r="Q907">
        <v>250</v>
      </c>
      <c r="R907">
        <v>4000</v>
      </c>
      <c r="S907" t="s">
        <v>329</v>
      </c>
      <c r="T907">
        <v>2000</v>
      </c>
      <c r="W907">
        <v>2015</v>
      </c>
      <c r="X907">
        <v>1</v>
      </c>
      <c r="Y907" s="19"/>
      <c r="Z907" s="24">
        <v>5.3</v>
      </c>
      <c r="AA907" s="32">
        <v>1.0186598709544394</v>
      </c>
      <c r="AB907" s="26">
        <v>3.1738338419132157E-2</v>
      </c>
      <c r="AC907" s="25">
        <v>3.9011400000000003</v>
      </c>
      <c r="AD907" s="27">
        <v>46.4</v>
      </c>
      <c r="AE907" s="27">
        <v>32</v>
      </c>
      <c r="AF907" s="27">
        <v>21.6</v>
      </c>
      <c r="AG907" s="25">
        <v>1.5004523243500711</v>
      </c>
      <c r="AH907" s="25">
        <v>0.46697876802395016</v>
      </c>
      <c r="AI907" s="25">
        <v>0.15415980823017064</v>
      </c>
      <c r="AJ907" s="28">
        <v>4.4341935029706708E-2</v>
      </c>
      <c r="AK907" s="25">
        <v>0.25</v>
      </c>
      <c r="AL907" s="25">
        <f t="shared" si="128"/>
        <v>2.4159328356338987</v>
      </c>
      <c r="AM907" s="29">
        <v>2.6135847480310503</v>
      </c>
      <c r="AN907" s="29">
        <v>0.75706367446261846</v>
      </c>
      <c r="AO907" s="30">
        <v>10.218482406813729</v>
      </c>
      <c r="AP907" s="30">
        <v>253.54664286040367</v>
      </c>
      <c r="AQ907" s="31">
        <v>1.63446646421306</v>
      </c>
      <c r="AR907" s="28">
        <v>1.6044900000000001E-2</v>
      </c>
      <c r="AS907" s="28">
        <v>6.7908600000000003</v>
      </c>
      <c r="AT907" t="s">
        <v>159</v>
      </c>
      <c r="AU907">
        <v>5</v>
      </c>
      <c r="AV907" t="s">
        <v>399</v>
      </c>
      <c r="AW907" t="s">
        <v>992</v>
      </c>
      <c r="AX907" t="s">
        <v>1091</v>
      </c>
      <c r="AY907" s="19" t="s">
        <v>395</v>
      </c>
      <c r="AZ907" s="19" t="s">
        <v>395</v>
      </c>
      <c r="BA907" s="21" t="s">
        <v>403</v>
      </c>
      <c r="BB907" s="22">
        <v>42193</v>
      </c>
      <c r="BC907" s="15">
        <v>42287</v>
      </c>
      <c r="BD907" t="s">
        <v>161</v>
      </c>
      <c r="BE907">
        <v>55</v>
      </c>
      <c r="BF907">
        <v>46</v>
      </c>
      <c r="BG907">
        <v>13.68</v>
      </c>
      <c r="BH907">
        <v>6.22</v>
      </c>
      <c r="BI907">
        <v>0.8</v>
      </c>
      <c r="BJ907">
        <v>0.432</v>
      </c>
      <c r="BK907">
        <v>0.10100000000000001</v>
      </c>
      <c r="BL907">
        <v>10.6</v>
      </c>
      <c r="BM907" s="86">
        <f t="shared" si="119"/>
        <v>81.050656660412756</v>
      </c>
      <c r="BN907">
        <v>0.23300000000000001</v>
      </c>
      <c r="BO907">
        <v>22.2</v>
      </c>
      <c r="BP907">
        <f t="shared" si="129"/>
        <v>5891.4609866460642</v>
      </c>
      <c r="BQ907">
        <f t="shared" si="115"/>
        <v>7296</v>
      </c>
      <c r="BR907">
        <f t="shared" si="116"/>
        <v>5.8914609866460639</v>
      </c>
      <c r="BS907">
        <f t="shared" si="116"/>
        <v>7.2960000000000003</v>
      </c>
      <c r="BT907">
        <f t="shared" si="117"/>
        <v>13.187460986646064</v>
      </c>
      <c r="BU907">
        <v>2.3936170212765959</v>
      </c>
      <c r="BV907">
        <v>0.20017279055651743</v>
      </c>
      <c r="BW907">
        <v>2.1017632955606524</v>
      </c>
      <c r="BX907">
        <v>0.51797124427120678</v>
      </c>
      <c r="BY907">
        <v>0.19892386123801215</v>
      </c>
      <c r="BZ907">
        <v>0.17477486843144438</v>
      </c>
      <c r="CA907">
        <v>4.2349394919499472</v>
      </c>
      <c r="CB907">
        <v>160.84383210905889</v>
      </c>
      <c r="CC907">
        <v>73.125331977969907</v>
      </c>
      <c r="CD907">
        <v>11.125232028318541</v>
      </c>
      <c r="CE907">
        <v>25.485357909833809</v>
      </c>
      <c r="CF907" s="25"/>
      <c r="CG907" s="25"/>
      <c r="CH907" s="25"/>
      <c r="CI907" s="25"/>
      <c r="CJ907" s="25"/>
      <c r="CK907" s="25"/>
      <c r="CL907" s="25"/>
      <c r="CM907" s="25"/>
      <c r="CN907" s="25"/>
      <c r="CO907" s="25"/>
      <c r="CP907" s="25"/>
      <c r="CQ907" s="25"/>
      <c r="CR907" s="25"/>
      <c r="CS907" s="25"/>
      <c r="CT907" s="25"/>
      <c r="CU907" s="25"/>
      <c r="CV907" s="25"/>
      <c r="CW907" s="25"/>
      <c r="CX907" s="25"/>
      <c r="CY907" s="25"/>
    </row>
    <row r="908" spans="1:103">
      <c r="A908" t="s">
        <v>177</v>
      </c>
      <c r="B908" t="s">
        <v>1090</v>
      </c>
      <c r="C908" t="s">
        <v>164</v>
      </c>
      <c r="D908" t="s">
        <v>172</v>
      </c>
      <c r="E908" t="s">
        <v>959</v>
      </c>
      <c r="F908" t="s">
        <v>209</v>
      </c>
      <c r="G908" t="s">
        <v>287</v>
      </c>
      <c r="H908">
        <v>11.13414</v>
      </c>
      <c r="I908">
        <v>8.2315900000000006</v>
      </c>
      <c r="J908">
        <v>721</v>
      </c>
      <c r="K908" t="s">
        <v>117</v>
      </c>
      <c r="M908" t="s">
        <v>328</v>
      </c>
      <c r="N908" t="s">
        <v>331</v>
      </c>
      <c r="O908">
        <v>2000</v>
      </c>
      <c r="P908" t="s">
        <v>159</v>
      </c>
      <c r="Q908">
        <v>250</v>
      </c>
      <c r="R908">
        <v>4000</v>
      </c>
      <c r="S908" t="s">
        <v>329</v>
      </c>
      <c r="T908">
        <v>2000</v>
      </c>
      <c r="W908">
        <v>2015</v>
      </c>
      <c r="X908">
        <v>1</v>
      </c>
      <c r="Y908" s="19"/>
      <c r="Z908" s="24">
        <v>5.3</v>
      </c>
      <c r="AA908" s="32">
        <v>1.0186598709544394</v>
      </c>
      <c r="AB908" s="26">
        <v>3.1738338419132157E-2</v>
      </c>
      <c r="AC908" s="25">
        <v>3.9011400000000003</v>
      </c>
      <c r="AD908" s="27">
        <v>46.4</v>
      </c>
      <c r="AE908" s="27">
        <v>32</v>
      </c>
      <c r="AF908" s="27">
        <v>21.6</v>
      </c>
      <c r="AG908" s="25">
        <v>1.5004523243500711</v>
      </c>
      <c r="AH908" s="25">
        <v>0.46697876802395016</v>
      </c>
      <c r="AI908" s="25">
        <v>0.15415980823017064</v>
      </c>
      <c r="AJ908" s="28">
        <v>4.4341935029706708E-2</v>
      </c>
      <c r="AK908" s="25">
        <v>0.25</v>
      </c>
      <c r="AL908" s="25">
        <f t="shared" si="128"/>
        <v>2.4159328356338987</v>
      </c>
      <c r="AM908" s="29">
        <v>2.6135847480310503</v>
      </c>
      <c r="AN908" s="29">
        <v>0.75706367446261846</v>
      </c>
      <c r="AO908" s="30">
        <v>10.218482406813729</v>
      </c>
      <c r="AP908" s="30">
        <v>253.54664286040367</v>
      </c>
      <c r="AQ908" s="31">
        <v>1.63446646421306</v>
      </c>
      <c r="AR908" s="28">
        <v>1.6044900000000001E-2</v>
      </c>
      <c r="AS908" s="28">
        <v>6.7908600000000003</v>
      </c>
      <c r="AT908" t="s">
        <v>160</v>
      </c>
      <c r="AU908">
        <v>6</v>
      </c>
      <c r="AV908" t="s">
        <v>399</v>
      </c>
      <c r="AW908" t="s">
        <v>992</v>
      </c>
      <c r="AX908" t="s">
        <v>1091</v>
      </c>
      <c r="AY908" s="19" t="s">
        <v>395</v>
      </c>
      <c r="AZ908" s="19" t="s">
        <v>395</v>
      </c>
      <c r="BA908" s="21" t="s">
        <v>403</v>
      </c>
      <c r="BB908" s="22">
        <v>42193</v>
      </c>
      <c r="BC908" s="15">
        <v>42287</v>
      </c>
      <c r="BD908" t="s">
        <v>161</v>
      </c>
      <c r="BE908">
        <v>54</v>
      </c>
      <c r="BF908">
        <v>51</v>
      </c>
      <c r="BG908">
        <v>4.78</v>
      </c>
      <c r="BH908">
        <v>5.42</v>
      </c>
      <c r="BI908">
        <v>0.8</v>
      </c>
      <c r="BJ908">
        <v>0.41099999999999998</v>
      </c>
      <c r="BK908">
        <v>9.0999999999999998E-2</v>
      </c>
      <c r="BL908">
        <v>10.1</v>
      </c>
      <c r="BM908" s="86">
        <f t="shared" si="119"/>
        <v>81.872509960159363</v>
      </c>
      <c r="BN908">
        <v>0.19800000000000001</v>
      </c>
      <c r="BO908">
        <v>23.1</v>
      </c>
      <c r="BP908">
        <f t="shared" si="129"/>
        <v>5214.7758768846188</v>
      </c>
      <c r="BQ908">
        <f t="shared" si="115"/>
        <v>2549.3333333333335</v>
      </c>
      <c r="BR908">
        <f t="shared" si="116"/>
        <v>5.2147758768846186</v>
      </c>
      <c r="BS908">
        <f t="shared" si="116"/>
        <v>2.5493333333333337</v>
      </c>
      <c r="BT908">
        <f t="shared" si="117"/>
        <v>7.7641092102179528</v>
      </c>
      <c r="BU908" s="16">
        <v>2.9990039840637452</v>
      </c>
      <c r="BV908" s="16">
        <v>0.31874472414236277</v>
      </c>
      <c r="BW908" s="16">
        <v>2.7601073951085024</v>
      </c>
      <c r="BX908" s="16">
        <v>0.66157740990167935</v>
      </c>
      <c r="BY908" s="16">
        <v>0.17890335036998056</v>
      </c>
      <c r="BZ908" s="16">
        <v>0.21022409109174447</v>
      </c>
      <c r="CA908" s="16">
        <v>4.5632237609287758</v>
      </c>
      <c r="CB908" s="16">
        <v>234.52379962448231</v>
      </c>
      <c r="CC908" s="16">
        <v>80.374128148405347</v>
      </c>
      <c r="CD908" s="16">
        <v>18.00679616407664</v>
      </c>
      <c r="CE908" s="16">
        <v>43.460378209808418</v>
      </c>
      <c r="CF908" s="25"/>
      <c r="CG908" s="25"/>
      <c r="CH908" s="25"/>
      <c r="CI908" s="25"/>
      <c r="CJ908" s="25"/>
      <c r="CK908" s="25"/>
      <c r="CL908" s="25"/>
      <c r="CM908" s="25"/>
      <c r="CN908" s="25"/>
      <c r="CO908" s="25"/>
      <c r="CP908" s="25"/>
      <c r="CQ908" s="25"/>
      <c r="CR908" s="25"/>
      <c r="CS908" s="25"/>
      <c r="CT908" s="25"/>
      <c r="CU908" s="25"/>
      <c r="CV908" s="25"/>
      <c r="CW908" s="25"/>
      <c r="CX908" s="25"/>
      <c r="CY908" s="25"/>
    </row>
    <row r="909" spans="1:103">
      <c r="A909" t="s">
        <v>177</v>
      </c>
      <c r="B909" t="s">
        <v>1090</v>
      </c>
      <c r="C909" t="s">
        <v>164</v>
      </c>
      <c r="D909" t="s">
        <v>172</v>
      </c>
      <c r="E909" t="s">
        <v>959</v>
      </c>
      <c r="F909" t="s">
        <v>210</v>
      </c>
      <c r="G909" t="s">
        <v>288</v>
      </c>
      <c r="H909">
        <v>11.12717</v>
      </c>
      <c r="I909">
        <v>8.2367899999999992</v>
      </c>
      <c r="J909">
        <v>714</v>
      </c>
      <c r="K909" t="s">
        <v>118</v>
      </c>
      <c r="M909" t="s">
        <v>359</v>
      </c>
      <c r="N909" t="s">
        <v>346</v>
      </c>
      <c r="O909">
        <v>1625</v>
      </c>
      <c r="P909" t="s">
        <v>159</v>
      </c>
      <c r="Q909">
        <v>225</v>
      </c>
      <c r="R909">
        <v>3800</v>
      </c>
      <c r="S909" t="s">
        <v>329</v>
      </c>
      <c r="T909">
        <v>1700</v>
      </c>
      <c r="U909" t="s">
        <v>332</v>
      </c>
      <c r="V909">
        <v>800</v>
      </c>
      <c r="W909">
        <v>2015</v>
      </c>
      <c r="X909">
        <v>1</v>
      </c>
      <c r="Y909" s="19" t="s">
        <v>395</v>
      </c>
      <c r="Z909" s="24">
        <v>5.6</v>
      </c>
      <c r="AA909" s="25">
        <v>0.65550203189599199</v>
      </c>
      <c r="AB909" s="26">
        <v>5.4324263915113059E-2</v>
      </c>
      <c r="AC909" s="25">
        <v>10.65888</v>
      </c>
      <c r="AD909" s="27">
        <v>36.799999999999997</v>
      </c>
      <c r="AE909" s="27">
        <v>32.800000000000011</v>
      </c>
      <c r="AF909" s="27">
        <v>30.4</v>
      </c>
      <c r="AG909" s="25">
        <v>2.9518585371774209</v>
      </c>
      <c r="AH909" s="25">
        <v>0.28267384057645201</v>
      </c>
      <c r="AI909" s="25">
        <v>0.10798830565255524</v>
      </c>
      <c r="AJ909" s="28">
        <v>5.6420074873502514E-2</v>
      </c>
      <c r="AK909" s="25">
        <v>0</v>
      </c>
      <c r="AL909" s="25">
        <f t="shared" si="52"/>
        <v>3.3989407582799305</v>
      </c>
      <c r="AM909" s="29">
        <v>3.2847719585688924</v>
      </c>
      <c r="AN909" s="29">
        <v>5.1169392997161003</v>
      </c>
      <c r="AO909" s="30">
        <v>24.282210055132591</v>
      </c>
      <c r="AP909" s="30">
        <v>111.66266795842694</v>
      </c>
      <c r="AQ909" s="31">
        <v>1.5006687767698701</v>
      </c>
      <c r="AR909" s="28">
        <v>3.1651499999999999E-2</v>
      </c>
      <c r="AS909" s="28">
        <v>9.7399799999999992</v>
      </c>
      <c r="AT909" t="s">
        <v>155</v>
      </c>
      <c r="AU909">
        <v>1</v>
      </c>
      <c r="AV909" t="s">
        <v>399</v>
      </c>
      <c r="AW909" t="s">
        <v>992</v>
      </c>
      <c r="AX909" t="s">
        <v>1091</v>
      </c>
      <c r="AY909" s="19" t="s">
        <v>395</v>
      </c>
      <c r="AZ909" s="19" t="s">
        <v>395</v>
      </c>
      <c r="BA909" s="21" t="s">
        <v>403</v>
      </c>
      <c r="BB909" s="22">
        <v>42193</v>
      </c>
      <c r="BC909" s="15">
        <v>42287</v>
      </c>
      <c r="BD909" t="s">
        <v>161</v>
      </c>
      <c r="BE909">
        <v>33</v>
      </c>
      <c r="BF909">
        <v>24</v>
      </c>
      <c r="BG909">
        <v>5.52</v>
      </c>
      <c r="BH909">
        <v>3.74</v>
      </c>
      <c r="BI909">
        <v>0.88</v>
      </c>
      <c r="BJ909">
        <v>0.45500000000000002</v>
      </c>
      <c r="BK909">
        <v>0.107</v>
      </c>
      <c r="BL909">
        <v>9.8000000000000007</v>
      </c>
      <c r="BM909" s="86">
        <f t="shared" si="119"/>
        <v>80.960854092526688</v>
      </c>
      <c r="BN909">
        <v>0.251</v>
      </c>
      <c r="BO909">
        <v>17</v>
      </c>
      <c r="BP909">
        <f t="shared" si="129"/>
        <v>3570.193752471333</v>
      </c>
      <c r="BQ909">
        <f t="shared" si="115"/>
        <v>2943.9999999999995</v>
      </c>
      <c r="BR909">
        <f t="shared" si="116"/>
        <v>3.570193752471333</v>
      </c>
      <c r="BS909">
        <f t="shared" si="116"/>
        <v>2.9439999999999995</v>
      </c>
      <c r="BT909">
        <f t="shared" si="117"/>
        <v>6.514193752471332</v>
      </c>
      <c r="BU909">
        <v>1.95706106870229</v>
      </c>
      <c r="BV909">
        <v>0.19374562563400563</v>
      </c>
      <c r="BW909">
        <v>2.0838557910686801</v>
      </c>
      <c r="BX909">
        <v>0.57070620981234899</v>
      </c>
      <c r="BY909">
        <v>0.19021130017757129</v>
      </c>
      <c r="BZ909">
        <v>0.14589093227296548</v>
      </c>
      <c r="CA909">
        <v>3.3215070464959924</v>
      </c>
      <c r="CB909">
        <v>216.98005673109986</v>
      </c>
      <c r="CC909">
        <v>50.734867011996521</v>
      </c>
      <c r="CD909">
        <v>11.430652781888137</v>
      </c>
      <c r="CE909">
        <v>4.6058028840027898</v>
      </c>
      <c r="CF909" s="25">
        <v>0.3490978157644824</v>
      </c>
      <c r="CG909" s="25">
        <v>3.4249762583095922E-2</v>
      </c>
      <c r="CH909" s="25">
        <v>1.3079817447844861</v>
      </c>
      <c r="CI909" s="25">
        <v>0.11969039345576513</v>
      </c>
      <c r="CJ909" s="25">
        <v>9.4889844874867235E-2</v>
      </c>
      <c r="CK909" s="25">
        <v>19.550293740372581</v>
      </c>
      <c r="CL909" s="25">
        <v>22.075943386442166</v>
      </c>
      <c r="CM909" s="25">
        <v>1.4534719685068025</v>
      </c>
      <c r="CN909" s="25">
        <v>93.249101041204511</v>
      </c>
      <c r="CO909" s="25">
        <v>9.0644956880884706</v>
      </c>
      <c r="CP909" s="25">
        <v>1.1698564593301437</v>
      </c>
      <c r="CQ909" s="25">
        <v>0.23277511961722491</v>
      </c>
      <c r="CR909" s="25">
        <v>0.42902232035881172</v>
      </c>
      <c r="CS909" s="25">
        <v>0.22154795234964395</v>
      </c>
      <c r="CT909" s="25">
        <v>7.3051728907972721E-2</v>
      </c>
      <c r="CU909" s="25">
        <v>8.9536415374689096</v>
      </c>
      <c r="CV909" s="25">
        <v>10.442984795189229</v>
      </c>
      <c r="CW909" s="25">
        <v>1.874831509403571</v>
      </c>
      <c r="CX909" s="25">
        <v>76.425257567815152</v>
      </c>
      <c r="CY909" s="25">
        <v>8.21134582678161</v>
      </c>
    </row>
    <row r="910" spans="1:103">
      <c r="A910" t="s">
        <v>177</v>
      </c>
      <c r="B910" t="s">
        <v>1090</v>
      </c>
      <c r="C910" t="s">
        <v>164</v>
      </c>
      <c r="D910" t="s">
        <v>172</v>
      </c>
      <c r="E910" t="s">
        <v>959</v>
      </c>
      <c r="F910" t="s">
        <v>210</v>
      </c>
      <c r="G910" t="s">
        <v>288</v>
      </c>
      <c r="H910">
        <v>11.12717</v>
      </c>
      <c r="I910">
        <v>8.2367899999999992</v>
      </c>
      <c r="J910">
        <v>714</v>
      </c>
      <c r="K910" t="s">
        <v>118</v>
      </c>
      <c r="M910" t="s">
        <v>359</v>
      </c>
      <c r="N910" t="s">
        <v>346</v>
      </c>
      <c r="O910">
        <v>1625</v>
      </c>
      <c r="P910" t="s">
        <v>159</v>
      </c>
      <c r="Q910">
        <v>225</v>
      </c>
      <c r="R910">
        <v>3800</v>
      </c>
      <c r="S910" t="s">
        <v>329</v>
      </c>
      <c r="T910">
        <v>1700</v>
      </c>
      <c r="U910" t="s">
        <v>332</v>
      </c>
      <c r="V910">
        <v>800</v>
      </c>
      <c r="W910">
        <v>2015</v>
      </c>
      <c r="X910">
        <v>1</v>
      </c>
      <c r="Y910" s="19"/>
      <c r="Z910" s="24">
        <v>5.6</v>
      </c>
      <c r="AA910" s="25">
        <v>0.65550203189599199</v>
      </c>
      <c r="AB910" s="26">
        <v>5.4324263915113059E-2</v>
      </c>
      <c r="AC910" s="25">
        <v>10.65888</v>
      </c>
      <c r="AD910" s="27">
        <v>36.799999999999997</v>
      </c>
      <c r="AE910" s="27">
        <v>32.800000000000011</v>
      </c>
      <c r="AF910" s="27">
        <v>30.4</v>
      </c>
      <c r="AG910" s="25">
        <v>2.9518585371774209</v>
      </c>
      <c r="AH910" s="25">
        <v>0.28267384057645201</v>
      </c>
      <c r="AI910" s="25">
        <v>0.10798830565255524</v>
      </c>
      <c r="AJ910" s="28">
        <v>5.6420074873502514E-2</v>
      </c>
      <c r="AK910" s="25">
        <v>0</v>
      </c>
      <c r="AL910" s="25">
        <f t="shared" ref="AL910:AL914" si="130">SUM(AG910:AK910)</f>
        <v>3.3989407582799305</v>
      </c>
      <c r="AM910" s="29">
        <v>3.2847719585688924</v>
      </c>
      <c r="AN910" s="29">
        <v>5.1169392997161003</v>
      </c>
      <c r="AO910" s="30">
        <v>24.282210055132591</v>
      </c>
      <c r="AP910" s="30">
        <v>111.66266795842694</v>
      </c>
      <c r="AQ910" s="31">
        <v>1.5006687767698701</v>
      </c>
      <c r="AR910" s="28">
        <v>3.1651499999999999E-2</v>
      </c>
      <c r="AS910" s="28">
        <v>9.7399799999999992</v>
      </c>
      <c r="AT910" t="s">
        <v>156</v>
      </c>
      <c r="AU910">
        <v>2</v>
      </c>
      <c r="AV910" t="s">
        <v>399</v>
      </c>
      <c r="AW910" t="s">
        <v>992</v>
      </c>
      <c r="AX910" t="s">
        <v>1091</v>
      </c>
      <c r="AY910" s="19" t="s">
        <v>395</v>
      </c>
      <c r="AZ910" s="19" t="s">
        <v>395</v>
      </c>
      <c r="BA910" s="21" t="s">
        <v>403</v>
      </c>
      <c r="BB910" s="22">
        <v>42193</v>
      </c>
      <c r="BC910" s="15">
        <v>42287</v>
      </c>
      <c r="BD910" t="s">
        <v>161</v>
      </c>
      <c r="BE910">
        <v>46</v>
      </c>
      <c r="BF910">
        <v>39</v>
      </c>
      <c r="BG910">
        <v>8.32</v>
      </c>
      <c r="BH910">
        <v>6.68</v>
      </c>
      <c r="BI910">
        <v>1.2</v>
      </c>
      <c r="BJ910">
        <v>0.63200000000000001</v>
      </c>
      <c r="BK910">
        <v>0.13900000000000001</v>
      </c>
      <c r="BL910">
        <v>9</v>
      </c>
      <c r="BM910" s="86">
        <f t="shared" si="119"/>
        <v>81.971465629053171</v>
      </c>
      <c r="BN910">
        <v>0.218</v>
      </c>
      <c r="BO910">
        <v>25</v>
      </c>
      <c r="BP910">
        <f t="shared" si="129"/>
        <v>6513.5705263514819</v>
      </c>
      <c r="BQ910">
        <f t="shared" si="115"/>
        <v>4437.333333333333</v>
      </c>
      <c r="BR910">
        <f t="shared" si="116"/>
        <v>6.513570526351482</v>
      </c>
      <c r="BS910">
        <f t="shared" si="116"/>
        <v>4.4373333333333331</v>
      </c>
      <c r="BT910">
        <f t="shared" si="117"/>
        <v>10.950903859684814</v>
      </c>
      <c r="BU910">
        <v>1.9324448529411768</v>
      </c>
      <c r="BV910">
        <v>0.22687414785189924</v>
      </c>
      <c r="BW910">
        <v>2.1448375092124277</v>
      </c>
      <c r="BX910">
        <v>0.58669158363607388</v>
      </c>
      <c r="BY910">
        <v>0.21532613714795329</v>
      </c>
      <c r="BZ910">
        <v>0.15720805243975966</v>
      </c>
      <c r="CA910">
        <v>3.7977865769927326</v>
      </c>
      <c r="CB910">
        <v>163.40067683330778</v>
      </c>
      <c r="CC910">
        <v>58.356844112905129</v>
      </c>
      <c r="CD910">
        <v>10.119768570024414</v>
      </c>
      <c r="CE910">
        <v>3.752437458110792</v>
      </c>
      <c r="CF910" s="25">
        <v>0.4568203650336215</v>
      </c>
      <c r="CG910" s="25">
        <v>2.6906820365033623E-2</v>
      </c>
      <c r="CH910" s="25">
        <v>1.9284066296957405</v>
      </c>
      <c r="CI910" s="25">
        <v>0.22145188011215519</v>
      </c>
      <c r="CJ910" s="25">
        <v>9.3886118907374902E-2</v>
      </c>
      <c r="CK910" s="25">
        <v>17.240101091057529</v>
      </c>
      <c r="CL910" s="25">
        <v>47.590515275721174</v>
      </c>
      <c r="CM910" s="25">
        <v>1.4141319828923118</v>
      </c>
      <c r="CN910" s="25">
        <v>90.725200771360406</v>
      </c>
      <c r="CO910" s="25">
        <v>12.690622611982437</v>
      </c>
      <c r="CP910" s="25">
        <v>1.0835641735918746</v>
      </c>
      <c r="CQ910" s="25">
        <v>0.21879039704524472</v>
      </c>
      <c r="CR910" s="25">
        <v>0.27551070844486319</v>
      </c>
      <c r="CS910" s="25">
        <v>0.12805360212410322</v>
      </c>
      <c r="CT910" s="25">
        <v>4.5179425655343532E-2</v>
      </c>
      <c r="CU910" s="25">
        <v>7.1919235874698124</v>
      </c>
      <c r="CV910" s="25">
        <v>3.5363325849122398</v>
      </c>
      <c r="CW910" s="25">
        <v>2.0120936546561756</v>
      </c>
      <c r="CX910" s="25">
        <v>50.202037190065894</v>
      </c>
      <c r="CY910" s="25">
        <v>4.6698248665562057</v>
      </c>
    </row>
    <row r="911" spans="1:103">
      <c r="A911" t="s">
        <v>177</v>
      </c>
      <c r="B911" t="s">
        <v>1090</v>
      </c>
      <c r="C911" t="s">
        <v>164</v>
      </c>
      <c r="D911" t="s">
        <v>172</v>
      </c>
      <c r="E911" t="s">
        <v>959</v>
      </c>
      <c r="F911" t="s">
        <v>210</v>
      </c>
      <c r="G911" t="s">
        <v>288</v>
      </c>
      <c r="H911">
        <v>11.12717</v>
      </c>
      <c r="I911">
        <v>8.2367899999999992</v>
      </c>
      <c r="J911">
        <v>714</v>
      </c>
      <c r="K911" t="s">
        <v>118</v>
      </c>
      <c r="M911" t="s">
        <v>359</v>
      </c>
      <c r="N911" t="s">
        <v>346</v>
      </c>
      <c r="O911">
        <v>1625</v>
      </c>
      <c r="P911" t="s">
        <v>159</v>
      </c>
      <c r="Q911">
        <v>225</v>
      </c>
      <c r="R911">
        <v>3800</v>
      </c>
      <c r="S911" t="s">
        <v>329</v>
      </c>
      <c r="T911">
        <v>1700</v>
      </c>
      <c r="U911" t="s">
        <v>332</v>
      </c>
      <c r="V911">
        <v>800</v>
      </c>
      <c r="W911">
        <v>2015</v>
      </c>
      <c r="X911">
        <v>1</v>
      </c>
      <c r="Y911" s="19"/>
      <c r="Z911" s="24">
        <v>5.6</v>
      </c>
      <c r="AA911" s="25">
        <v>0.65550203189599199</v>
      </c>
      <c r="AB911" s="26">
        <v>5.4324263915113059E-2</v>
      </c>
      <c r="AC911" s="25">
        <v>10.65888</v>
      </c>
      <c r="AD911" s="27">
        <v>36.799999999999997</v>
      </c>
      <c r="AE911" s="27">
        <v>32.800000000000011</v>
      </c>
      <c r="AF911" s="27">
        <v>30.4</v>
      </c>
      <c r="AG911" s="25">
        <v>2.9518585371774209</v>
      </c>
      <c r="AH911" s="25">
        <v>0.28267384057645201</v>
      </c>
      <c r="AI911" s="25">
        <v>0.10798830565255524</v>
      </c>
      <c r="AJ911" s="28">
        <v>5.6420074873502514E-2</v>
      </c>
      <c r="AK911" s="25">
        <v>0</v>
      </c>
      <c r="AL911" s="25">
        <f t="shared" si="130"/>
        <v>3.3989407582799305</v>
      </c>
      <c r="AM911" s="29">
        <v>3.2847719585688924</v>
      </c>
      <c r="AN911" s="29">
        <v>5.1169392997161003</v>
      </c>
      <c r="AO911" s="30">
        <v>24.282210055132591</v>
      </c>
      <c r="AP911" s="30">
        <v>111.66266795842694</v>
      </c>
      <c r="AQ911" s="31">
        <v>1.5006687767698701</v>
      </c>
      <c r="AR911" s="28">
        <v>3.1651499999999999E-2</v>
      </c>
      <c r="AS911" s="28">
        <v>9.7399799999999992</v>
      </c>
      <c r="AT911" t="s">
        <v>157</v>
      </c>
      <c r="AU911">
        <v>3</v>
      </c>
      <c r="AV911" t="s">
        <v>399</v>
      </c>
      <c r="AW911" t="s">
        <v>992</v>
      </c>
      <c r="AX911" t="s">
        <v>1091</v>
      </c>
      <c r="AY911" s="19" t="s">
        <v>395</v>
      </c>
      <c r="AZ911" s="19" t="s">
        <v>395</v>
      </c>
      <c r="BA911" s="21" t="s">
        <v>403</v>
      </c>
      <c r="BB911" s="22">
        <v>42193</v>
      </c>
      <c r="BC911" s="15">
        <v>42287</v>
      </c>
      <c r="BD911" t="s">
        <v>161</v>
      </c>
      <c r="BE911">
        <v>46</v>
      </c>
      <c r="BF911">
        <v>23</v>
      </c>
      <c r="BG911">
        <v>5.48</v>
      </c>
      <c r="BH911">
        <v>2.58</v>
      </c>
      <c r="BI911">
        <v>0.57999999999999996</v>
      </c>
      <c r="BJ911">
        <v>0.23</v>
      </c>
      <c r="BK911">
        <v>0.128</v>
      </c>
      <c r="BL911">
        <v>9.4</v>
      </c>
      <c r="BM911" s="86">
        <f t="shared" si="119"/>
        <v>64.245810055865931</v>
      </c>
      <c r="BN911">
        <v>0.20200000000000001</v>
      </c>
      <c r="BO911">
        <v>23</v>
      </c>
      <c r="BP911">
        <f t="shared" si="129"/>
        <v>1963.0496220834702</v>
      </c>
      <c r="BQ911">
        <f t="shared" si="115"/>
        <v>2922.666666666667</v>
      </c>
      <c r="BR911">
        <f t="shared" si="116"/>
        <v>1.9630496220834703</v>
      </c>
      <c r="BS911">
        <f t="shared" si="116"/>
        <v>2.9226666666666672</v>
      </c>
      <c r="BT911">
        <f t="shared" si="117"/>
        <v>4.8857162887501371</v>
      </c>
      <c r="BU911">
        <v>2.7634936211972523</v>
      </c>
      <c r="BV911">
        <v>0.24834731896121603</v>
      </c>
      <c r="BW911">
        <v>2.3995599398132796</v>
      </c>
      <c r="BX911">
        <v>0.52585757596608373</v>
      </c>
      <c r="BY911">
        <v>0.16034072827592799</v>
      </c>
      <c r="BZ911">
        <v>0.18592959743355683</v>
      </c>
      <c r="CA911">
        <v>5.3846398338122539</v>
      </c>
      <c r="CB911">
        <v>215.75151420339375</v>
      </c>
      <c r="CC911">
        <v>61.027844583899373</v>
      </c>
      <c r="CD911">
        <v>14.499185912514726</v>
      </c>
      <c r="CE911">
        <v>3.8255463748474949</v>
      </c>
      <c r="CF911" s="25">
        <v>0.61655239960822728</v>
      </c>
      <c r="CG911" s="25">
        <v>2.3393731635651328E-2</v>
      </c>
      <c r="CH911" s="25">
        <v>1.3157505087510661</v>
      </c>
      <c r="CI911" s="25">
        <v>0.1852531364558376</v>
      </c>
      <c r="CJ911" s="25">
        <v>8.7080618231635556E-2</v>
      </c>
      <c r="CK911" s="25">
        <v>14.460901782785211</v>
      </c>
      <c r="CL911" s="25">
        <v>32.438694226055446</v>
      </c>
      <c r="CM911" s="25">
        <v>1.4053021482248766</v>
      </c>
      <c r="CN911" s="25">
        <v>134.93848087765832</v>
      </c>
      <c r="CO911" s="25">
        <v>7.4745073175038383</v>
      </c>
      <c r="CP911" s="25"/>
      <c r="CQ911" s="25"/>
      <c r="CR911" s="25"/>
      <c r="CS911" s="25"/>
      <c r="CT911" s="25"/>
      <c r="CU911" s="25"/>
      <c r="CV911" s="25"/>
      <c r="CW911" s="25"/>
      <c r="CX911" s="25"/>
      <c r="CY911" s="25"/>
    </row>
    <row r="912" spans="1:103">
      <c r="A912" t="s">
        <v>177</v>
      </c>
      <c r="B912" t="s">
        <v>1090</v>
      </c>
      <c r="C912" t="s">
        <v>164</v>
      </c>
      <c r="D912" t="s">
        <v>172</v>
      </c>
      <c r="E912" t="s">
        <v>959</v>
      </c>
      <c r="F912" t="s">
        <v>210</v>
      </c>
      <c r="G912" t="s">
        <v>288</v>
      </c>
      <c r="H912">
        <v>11.12717</v>
      </c>
      <c r="I912">
        <v>8.2367899999999992</v>
      </c>
      <c r="J912">
        <v>714</v>
      </c>
      <c r="K912" t="s">
        <v>118</v>
      </c>
      <c r="M912" t="s">
        <v>359</v>
      </c>
      <c r="N912" t="s">
        <v>346</v>
      </c>
      <c r="O912">
        <v>1625</v>
      </c>
      <c r="P912" t="s">
        <v>159</v>
      </c>
      <c r="Q912">
        <v>225</v>
      </c>
      <c r="R912">
        <v>3800</v>
      </c>
      <c r="S912" t="s">
        <v>329</v>
      </c>
      <c r="T912">
        <v>1700</v>
      </c>
      <c r="U912" t="s">
        <v>332</v>
      </c>
      <c r="V912">
        <v>800</v>
      </c>
      <c r="W912">
        <v>2015</v>
      </c>
      <c r="X912">
        <v>1</v>
      </c>
      <c r="Y912" s="19"/>
      <c r="Z912" s="24">
        <v>5.6</v>
      </c>
      <c r="AA912" s="25">
        <v>0.65550203189599199</v>
      </c>
      <c r="AB912" s="26">
        <v>5.4324263915113059E-2</v>
      </c>
      <c r="AC912" s="25">
        <v>10.65888</v>
      </c>
      <c r="AD912" s="27">
        <v>36.799999999999997</v>
      </c>
      <c r="AE912" s="27">
        <v>32.800000000000011</v>
      </c>
      <c r="AF912" s="27">
        <v>30.4</v>
      </c>
      <c r="AG912" s="25">
        <v>2.9518585371774209</v>
      </c>
      <c r="AH912" s="25">
        <v>0.28267384057645201</v>
      </c>
      <c r="AI912" s="25">
        <v>0.10798830565255524</v>
      </c>
      <c r="AJ912" s="28">
        <v>5.6420074873502514E-2</v>
      </c>
      <c r="AK912" s="25">
        <v>0</v>
      </c>
      <c r="AL912" s="25">
        <f t="shared" si="130"/>
        <v>3.3989407582799305</v>
      </c>
      <c r="AM912" s="29">
        <v>3.2847719585688924</v>
      </c>
      <c r="AN912" s="29">
        <v>5.1169392997161003</v>
      </c>
      <c r="AO912" s="30">
        <v>24.282210055132591</v>
      </c>
      <c r="AP912" s="30">
        <v>111.66266795842694</v>
      </c>
      <c r="AQ912" s="31">
        <v>1.5006687767698701</v>
      </c>
      <c r="AR912" s="28">
        <v>3.1651499999999999E-2</v>
      </c>
      <c r="AS912" s="28">
        <v>9.7399799999999992</v>
      </c>
      <c r="AT912" t="s">
        <v>158</v>
      </c>
      <c r="AU912">
        <v>4</v>
      </c>
      <c r="AV912" t="s">
        <v>399</v>
      </c>
      <c r="AW912" t="s">
        <v>992</v>
      </c>
      <c r="AX912" t="s">
        <v>1091</v>
      </c>
      <c r="AY912" s="19" t="s">
        <v>395</v>
      </c>
      <c r="AZ912" s="19" t="s">
        <v>395</v>
      </c>
      <c r="BA912" s="21" t="s">
        <v>403</v>
      </c>
      <c r="BB912" s="22">
        <v>42193</v>
      </c>
      <c r="BC912" s="15">
        <v>42287</v>
      </c>
      <c r="BD912" t="s">
        <v>161</v>
      </c>
      <c r="BE912">
        <v>36</v>
      </c>
      <c r="BF912">
        <v>34</v>
      </c>
      <c r="BG912">
        <v>8.9600000000000009</v>
      </c>
      <c r="BH912">
        <v>5.74</v>
      </c>
      <c r="BI912">
        <v>1.1200000000000001</v>
      </c>
      <c r="BJ912">
        <v>0.51300000000000001</v>
      </c>
      <c r="BK912">
        <v>8.8999999999999996E-2</v>
      </c>
      <c r="BL912">
        <v>9.6</v>
      </c>
      <c r="BM912" s="86">
        <f t="shared" si="119"/>
        <v>85.215946843853828</v>
      </c>
      <c r="BN912">
        <v>0.221</v>
      </c>
      <c r="BO912">
        <v>21</v>
      </c>
      <c r="BP912">
        <f t="shared" si="129"/>
        <v>5780.1586867305077</v>
      </c>
      <c r="BQ912">
        <f t="shared" si="115"/>
        <v>4778.666666666667</v>
      </c>
      <c r="BR912">
        <f t="shared" si="116"/>
        <v>5.7801586867305081</v>
      </c>
      <c r="BS912">
        <f t="shared" si="116"/>
        <v>4.7786666666666671</v>
      </c>
      <c r="BT912">
        <f t="shared" si="117"/>
        <v>10.558825353397175</v>
      </c>
      <c r="BU912">
        <v>2.5735009671179885</v>
      </c>
      <c r="BV912">
        <v>0.35062501634216037</v>
      </c>
      <c r="BW912">
        <v>3.0316065610959546</v>
      </c>
      <c r="BX912">
        <v>0.65620015848180568</v>
      </c>
      <c r="BY912">
        <v>0.19022705926169295</v>
      </c>
      <c r="BZ912">
        <v>0.19473754114337768</v>
      </c>
      <c r="CA912">
        <v>3.4149948888283461</v>
      </c>
      <c r="CB912">
        <v>231.28107449173032</v>
      </c>
      <c r="CC912">
        <v>56.219820501362953</v>
      </c>
      <c r="CD912">
        <v>12.839893653328932</v>
      </c>
      <c r="CE912">
        <v>6.756522271830371</v>
      </c>
      <c r="CF912" s="25"/>
      <c r="CG912" s="25"/>
      <c r="CH912" s="25"/>
      <c r="CI912" s="25"/>
      <c r="CJ912" s="25"/>
      <c r="CK912" s="25"/>
      <c r="CL912" s="25"/>
      <c r="CM912" s="25"/>
      <c r="CN912" s="25"/>
      <c r="CO912" s="25"/>
      <c r="CP912" s="25">
        <v>0.95088044485634859</v>
      </c>
      <c r="CQ912" s="25">
        <v>0.14638554216867469</v>
      </c>
      <c r="CR912" s="25">
        <v>0.34518196026501613</v>
      </c>
      <c r="CS912" s="25">
        <v>0.13086515825856457</v>
      </c>
      <c r="CT912" s="25">
        <v>4.7529343006493308E-2</v>
      </c>
      <c r="CU912" s="25">
        <v>7.3498300933823231</v>
      </c>
      <c r="CV912" s="25">
        <v>3.6139766137226883</v>
      </c>
      <c r="CW912" s="25">
        <v>2.0562713596486271</v>
      </c>
      <c r="CX912" s="25">
        <v>77.359364625941993</v>
      </c>
      <c r="CY912" s="25">
        <v>5.6471316302954113</v>
      </c>
    </row>
    <row r="913" spans="1:103">
      <c r="A913" t="s">
        <v>177</v>
      </c>
      <c r="B913" t="s">
        <v>1090</v>
      </c>
      <c r="C913" t="s">
        <v>164</v>
      </c>
      <c r="D913" t="s">
        <v>172</v>
      </c>
      <c r="E913" t="s">
        <v>959</v>
      </c>
      <c r="F913" t="s">
        <v>210</v>
      </c>
      <c r="G913" t="s">
        <v>288</v>
      </c>
      <c r="H913">
        <v>11.12717</v>
      </c>
      <c r="I913">
        <v>8.2367899999999992</v>
      </c>
      <c r="J913">
        <v>714</v>
      </c>
      <c r="K913" t="s">
        <v>118</v>
      </c>
      <c r="M913" t="s">
        <v>359</v>
      </c>
      <c r="N913" t="s">
        <v>346</v>
      </c>
      <c r="O913">
        <v>1625</v>
      </c>
      <c r="P913" t="s">
        <v>159</v>
      </c>
      <c r="Q913">
        <v>225</v>
      </c>
      <c r="R913">
        <v>3800</v>
      </c>
      <c r="S913" t="s">
        <v>329</v>
      </c>
      <c r="T913">
        <v>1700</v>
      </c>
      <c r="U913" t="s">
        <v>332</v>
      </c>
      <c r="V913">
        <v>800</v>
      </c>
      <c r="W913">
        <v>2015</v>
      </c>
      <c r="X913">
        <v>1</v>
      </c>
      <c r="Y913" s="19"/>
      <c r="Z913" s="24">
        <v>5.6</v>
      </c>
      <c r="AA913" s="25">
        <v>0.65550203189599199</v>
      </c>
      <c r="AB913" s="26">
        <v>5.4324263915113059E-2</v>
      </c>
      <c r="AC913" s="25">
        <v>10.65888</v>
      </c>
      <c r="AD913" s="27">
        <v>36.799999999999997</v>
      </c>
      <c r="AE913" s="27">
        <v>32.800000000000011</v>
      </c>
      <c r="AF913" s="27">
        <v>30.4</v>
      </c>
      <c r="AG913" s="25">
        <v>2.9518585371774209</v>
      </c>
      <c r="AH913" s="25">
        <v>0.28267384057645201</v>
      </c>
      <c r="AI913" s="25">
        <v>0.10798830565255524</v>
      </c>
      <c r="AJ913" s="28">
        <v>5.6420074873502514E-2</v>
      </c>
      <c r="AK913" s="25">
        <v>0</v>
      </c>
      <c r="AL913" s="25">
        <f t="shared" si="130"/>
        <v>3.3989407582799305</v>
      </c>
      <c r="AM913" s="29">
        <v>3.2847719585688924</v>
      </c>
      <c r="AN913" s="29">
        <v>5.1169392997161003</v>
      </c>
      <c r="AO913" s="30">
        <v>24.282210055132591</v>
      </c>
      <c r="AP913" s="30">
        <v>111.66266795842694</v>
      </c>
      <c r="AQ913" s="31">
        <v>1.5006687767698701</v>
      </c>
      <c r="AR913" s="28">
        <v>3.1651499999999999E-2</v>
      </c>
      <c r="AS913" s="28">
        <v>9.7399799999999992</v>
      </c>
      <c r="AT913" t="s">
        <v>159</v>
      </c>
      <c r="AU913">
        <v>5</v>
      </c>
      <c r="AV913" t="s">
        <v>399</v>
      </c>
      <c r="AW913" t="s">
        <v>992</v>
      </c>
      <c r="AX913" t="s">
        <v>1091</v>
      </c>
      <c r="AY913" s="19" t="s">
        <v>395</v>
      </c>
      <c r="AZ913" s="19" t="s">
        <v>395</v>
      </c>
      <c r="BA913" s="21" t="s">
        <v>403</v>
      </c>
      <c r="BB913" s="22">
        <v>42193</v>
      </c>
      <c r="BC913" s="15">
        <v>42287</v>
      </c>
      <c r="BD913" t="s">
        <v>161</v>
      </c>
      <c r="BE913">
        <v>45</v>
      </c>
      <c r="BF913">
        <v>33</v>
      </c>
      <c r="BG913">
        <v>8.84</v>
      </c>
      <c r="BH913">
        <v>4.5199999999999996</v>
      </c>
      <c r="BI913">
        <v>0.8</v>
      </c>
      <c r="BJ913">
        <v>0.441</v>
      </c>
      <c r="BK913">
        <v>9.6000000000000002E-2</v>
      </c>
      <c r="BL913">
        <v>9.1999999999999993</v>
      </c>
      <c r="BM913" s="86">
        <f t="shared" si="119"/>
        <v>82.122905027932958</v>
      </c>
      <c r="BN913">
        <v>0.39500000000000002</v>
      </c>
      <c r="BO913">
        <v>23</v>
      </c>
      <c r="BP913">
        <f t="shared" si="129"/>
        <v>4405.8240771168785</v>
      </c>
      <c r="BQ913">
        <f t="shared" si="115"/>
        <v>4714.6666666666661</v>
      </c>
      <c r="BR913">
        <f t="shared" si="116"/>
        <v>4.4058240771168782</v>
      </c>
      <c r="BS913">
        <f t="shared" si="116"/>
        <v>4.7146666666666661</v>
      </c>
      <c r="BT913">
        <f t="shared" si="117"/>
        <v>9.1204907437835452</v>
      </c>
      <c r="BU913">
        <v>2.9710982658959537</v>
      </c>
      <c r="BV913">
        <v>0.33068792544480685</v>
      </c>
      <c r="BW913">
        <v>2.4358762937562908</v>
      </c>
      <c r="BX913">
        <v>0.48460072173979774</v>
      </c>
      <c r="BY913">
        <v>0.13313379857382374</v>
      </c>
      <c r="BZ913">
        <v>0.18508406960309068</v>
      </c>
      <c r="CA913">
        <v>3.5261053229536672</v>
      </c>
      <c r="CB913">
        <v>182.31648284690047</v>
      </c>
      <c r="CC913">
        <v>51.537151240534072</v>
      </c>
      <c r="CD913">
        <v>12.382167198629489</v>
      </c>
      <c r="CE913">
        <v>4.8952283954998981</v>
      </c>
      <c r="CF913" s="25"/>
      <c r="CG913" s="25"/>
      <c r="CH913" s="25"/>
      <c r="CI913" s="25"/>
      <c r="CJ913" s="25"/>
      <c r="CK913" s="25"/>
      <c r="CL913" s="25"/>
      <c r="CM913" s="25"/>
      <c r="CN913" s="25"/>
      <c r="CO913" s="25"/>
      <c r="CP913" s="25"/>
      <c r="CQ913" s="25"/>
      <c r="CR913" s="25"/>
      <c r="CS913" s="25"/>
      <c r="CT913" s="25"/>
      <c r="CU913" s="25"/>
      <c r="CV913" s="25"/>
      <c r="CW913" s="25"/>
      <c r="CX913" s="25"/>
      <c r="CY913" s="25"/>
    </row>
    <row r="914" spans="1:103">
      <c r="A914" t="s">
        <v>177</v>
      </c>
      <c r="B914" t="s">
        <v>1090</v>
      </c>
      <c r="C914" t="s">
        <v>164</v>
      </c>
      <c r="D914" t="s">
        <v>172</v>
      </c>
      <c r="E914" t="s">
        <v>959</v>
      </c>
      <c r="F914" t="s">
        <v>210</v>
      </c>
      <c r="G914" t="s">
        <v>288</v>
      </c>
      <c r="H914">
        <v>11.12717</v>
      </c>
      <c r="I914">
        <v>8.2367899999999992</v>
      </c>
      <c r="J914">
        <v>714</v>
      </c>
      <c r="K914" t="s">
        <v>118</v>
      </c>
      <c r="M914" t="s">
        <v>359</v>
      </c>
      <c r="N914" t="s">
        <v>346</v>
      </c>
      <c r="O914">
        <v>1625</v>
      </c>
      <c r="P914" t="s">
        <v>159</v>
      </c>
      <c r="Q914">
        <v>225</v>
      </c>
      <c r="R914">
        <v>3800</v>
      </c>
      <c r="S914" t="s">
        <v>329</v>
      </c>
      <c r="T914">
        <v>1700</v>
      </c>
      <c r="U914" t="s">
        <v>332</v>
      </c>
      <c r="V914">
        <v>800</v>
      </c>
      <c r="W914">
        <v>2015</v>
      </c>
      <c r="X914">
        <v>1</v>
      </c>
      <c r="Y914" s="19"/>
      <c r="Z914" s="24">
        <v>5.6</v>
      </c>
      <c r="AA914" s="25">
        <v>0.65550203189599199</v>
      </c>
      <c r="AB914" s="26">
        <v>5.4324263915113059E-2</v>
      </c>
      <c r="AC914" s="25">
        <v>10.65888</v>
      </c>
      <c r="AD914" s="27">
        <v>36.799999999999997</v>
      </c>
      <c r="AE914" s="27">
        <v>32.800000000000011</v>
      </c>
      <c r="AF914" s="27">
        <v>30.4</v>
      </c>
      <c r="AG914" s="25">
        <v>2.9518585371774209</v>
      </c>
      <c r="AH914" s="25">
        <v>0.28267384057645201</v>
      </c>
      <c r="AI914" s="25">
        <v>0.10798830565255524</v>
      </c>
      <c r="AJ914" s="28">
        <v>5.6420074873502514E-2</v>
      </c>
      <c r="AK914" s="25">
        <v>0</v>
      </c>
      <c r="AL914" s="25">
        <f t="shared" si="130"/>
        <v>3.3989407582799305</v>
      </c>
      <c r="AM914" s="29">
        <v>3.2847719585688924</v>
      </c>
      <c r="AN914" s="29">
        <v>5.1169392997161003</v>
      </c>
      <c r="AO914" s="30">
        <v>24.282210055132591</v>
      </c>
      <c r="AP914" s="30">
        <v>111.66266795842694</v>
      </c>
      <c r="AQ914" s="31">
        <v>1.5006687767698701</v>
      </c>
      <c r="AR914" s="28">
        <v>3.1651499999999999E-2</v>
      </c>
      <c r="AS914" s="28">
        <v>9.7399799999999992</v>
      </c>
      <c r="AT914" t="s">
        <v>160</v>
      </c>
      <c r="AU914">
        <v>6</v>
      </c>
      <c r="AV914" t="s">
        <v>399</v>
      </c>
      <c r="AW914" t="s">
        <v>992</v>
      </c>
      <c r="AX914" t="s">
        <v>1091</v>
      </c>
      <c r="AY914" s="19" t="s">
        <v>395</v>
      </c>
      <c r="AZ914" s="19" t="s">
        <v>395</v>
      </c>
      <c r="BA914" s="21" t="s">
        <v>403</v>
      </c>
      <c r="BB914" s="22">
        <v>42193</v>
      </c>
      <c r="BC914" s="15">
        <v>42287</v>
      </c>
      <c r="BD914" t="s">
        <v>161</v>
      </c>
      <c r="BE914">
        <v>44</v>
      </c>
      <c r="BF914">
        <v>23</v>
      </c>
      <c r="BG914">
        <v>5.4</v>
      </c>
      <c r="BH914">
        <v>2.48</v>
      </c>
      <c r="BI914">
        <v>0.66</v>
      </c>
      <c r="BJ914">
        <v>0.35</v>
      </c>
      <c r="BK914">
        <v>7.8E-2</v>
      </c>
      <c r="BL914">
        <v>9.3000000000000007</v>
      </c>
      <c r="BM914" s="86">
        <f t="shared" si="119"/>
        <v>81.775700934579433</v>
      </c>
      <c r="BN914">
        <v>0.14199999999999999</v>
      </c>
      <c r="BO914">
        <v>20</v>
      </c>
      <c r="BP914">
        <f t="shared" si="129"/>
        <v>2404.4835379634719</v>
      </c>
      <c r="BQ914">
        <f t="shared" si="115"/>
        <v>2880</v>
      </c>
      <c r="BR914">
        <f t="shared" si="116"/>
        <v>2.4044835379634719</v>
      </c>
      <c r="BS914">
        <f t="shared" si="116"/>
        <v>2.88</v>
      </c>
      <c r="BT914">
        <f t="shared" si="117"/>
        <v>5.2844835379634718</v>
      </c>
      <c r="BU914">
        <v>2.7673545966228899</v>
      </c>
      <c r="BV914">
        <v>0.33392288589956803</v>
      </c>
      <c r="BW914">
        <v>2.7374298314448087</v>
      </c>
      <c r="BX914">
        <v>0.61702777167836154</v>
      </c>
      <c r="BY914">
        <v>0.16467513756781124</v>
      </c>
      <c r="BZ914">
        <v>0.20286936639053677</v>
      </c>
      <c r="CA914">
        <v>3.2833999207013123</v>
      </c>
      <c r="CB914">
        <v>232.49421461643379</v>
      </c>
      <c r="CC914">
        <v>73.08092723211864</v>
      </c>
      <c r="CD914">
        <v>19.753076686503668</v>
      </c>
      <c r="CE914">
        <v>30.530943476630355</v>
      </c>
      <c r="CF914" s="25">
        <v>0.35187214611872147</v>
      </c>
      <c r="CG914" s="25">
        <v>1.4351598173515983E-2</v>
      </c>
      <c r="CH914" s="25">
        <v>1.7079424184275076</v>
      </c>
      <c r="CI914" s="25">
        <v>0.22081153732628872</v>
      </c>
      <c r="CJ914" s="25">
        <v>8.8934453639788455E-2</v>
      </c>
      <c r="CK914" s="25">
        <v>19.850739606660117</v>
      </c>
      <c r="CL914" s="25">
        <v>25.122469736328046</v>
      </c>
      <c r="CM914" s="25">
        <v>2.7909063995220671</v>
      </c>
      <c r="CN914" s="25">
        <v>45.703739153257196</v>
      </c>
      <c r="CO914" s="25">
        <v>15.209511695228082</v>
      </c>
      <c r="CP914" s="25">
        <v>1.0532900834105654</v>
      </c>
      <c r="CQ914" s="25">
        <v>0.16575532900834108</v>
      </c>
      <c r="CR914" s="25">
        <v>0.30390170878274553</v>
      </c>
      <c r="CS914" s="25">
        <v>0.13021538090872065</v>
      </c>
      <c r="CT914" s="25">
        <v>5.1379584576828306E-2</v>
      </c>
      <c r="CU914" s="25">
        <v>14.969325451453178</v>
      </c>
      <c r="CV914" s="25">
        <v>8.5151843750270864</v>
      </c>
      <c r="CW914" s="25">
        <v>2.9949819511605869</v>
      </c>
      <c r="CX914" s="25">
        <v>51.04953930747515</v>
      </c>
      <c r="CY914" s="25">
        <v>6.0549019061764584</v>
      </c>
    </row>
    <row r="915" spans="1:103">
      <c r="A915" t="s">
        <v>177</v>
      </c>
      <c r="B915" t="s">
        <v>1090</v>
      </c>
      <c r="C915" t="s">
        <v>164</v>
      </c>
      <c r="D915" t="s">
        <v>172</v>
      </c>
      <c r="E915" t="s">
        <v>959</v>
      </c>
      <c r="F915" t="s">
        <v>210</v>
      </c>
      <c r="G915" t="s">
        <v>289</v>
      </c>
      <c r="H915">
        <v>11.12285</v>
      </c>
      <c r="I915">
        <v>8.2342099999999991</v>
      </c>
      <c r="J915">
        <v>708</v>
      </c>
      <c r="K915" t="s">
        <v>119</v>
      </c>
      <c r="M915" t="s">
        <v>359</v>
      </c>
      <c r="N915" t="s">
        <v>331</v>
      </c>
      <c r="O915">
        <v>2000</v>
      </c>
      <c r="P915" t="s">
        <v>159</v>
      </c>
      <c r="Q915">
        <v>350</v>
      </c>
      <c r="R915">
        <v>5000</v>
      </c>
      <c r="S915" t="s">
        <v>329</v>
      </c>
      <c r="T915">
        <v>2500</v>
      </c>
      <c r="U915" t="s">
        <v>332</v>
      </c>
      <c r="V915">
        <v>1000</v>
      </c>
      <c r="W915">
        <v>2015</v>
      </c>
      <c r="X915">
        <v>1</v>
      </c>
      <c r="Y915" s="19" t="s">
        <v>395</v>
      </c>
      <c r="Z915" s="24">
        <v>6.1</v>
      </c>
      <c r="AA915" s="25">
        <v>0.70460251016976527</v>
      </c>
      <c r="AB915" s="26">
        <v>5.3625756068837016E-2</v>
      </c>
      <c r="AC915" s="25">
        <v>4.7202600000000006</v>
      </c>
      <c r="AD915" s="27">
        <v>44.8</v>
      </c>
      <c r="AE915" s="27">
        <v>33.200000000000003</v>
      </c>
      <c r="AF915" s="27">
        <v>22</v>
      </c>
      <c r="AG915" s="25">
        <v>2.0627843967160326</v>
      </c>
      <c r="AH915" s="25">
        <v>0.60214414229002322</v>
      </c>
      <c r="AI915" s="25">
        <v>0.24167443180343745</v>
      </c>
      <c r="AJ915" s="28">
        <v>4.4341935029706708E-2</v>
      </c>
      <c r="AK915" s="25">
        <v>0</v>
      </c>
      <c r="AL915" s="25">
        <f t="shared" si="52"/>
        <v>2.9509449058392003</v>
      </c>
      <c r="AM915" s="29">
        <v>1.2712103269553665</v>
      </c>
      <c r="AN915" s="29">
        <v>1.6290387995133151</v>
      </c>
      <c r="AO915" s="30">
        <v>13.157171766163939</v>
      </c>
      <c r="AP915" s="30">
        <v>202.87379468112627</v>
      </c>
      <c r="AQ915" s="31">
        <v>1.58388059521149</v>
      </c>
      <c r="AR915" s="28">
        <v>9.4888100000000003E-3</v>
      </c>
      <c r="AS915" s="28">
        <v>6.6139200000000002</v>
      </c>
      <c r="AT915" t="s">
        <v>155</v>
      </c>
      <c r="AU915">
        <v>1</v>
      </c>
      <c r="AV915" t="s">
        <v>399</v>
      </c>
      <c r="AW915" t="s">
        <v>992</v>
      </c>
      <c r="AX915" t="s">
        <v>1091</v>
      </c>
      <c r="AY915" s="19" t="s">
        <v>395</v>
      </c>
      <c r="AZ915" s="19" t="s">
        <v>395</v>
      </c>
      <c r="BA915" s="21" t="s">
        <v>403</v>
      </c>
      <c r="BB915" s="22">
        <v>42193</v>
      </c>
      <c r="BC915" s="15">
        <v>42287</v>
      </c>
      <c r="BD915" t="s">
        <v>161</v>
      </c>
      <c r="BE915">
        <v>33</v>
      </c>
      <c r="BF915">
        <v>29</v>
      </c>
      <c r="BG915">
        <v>4.4800000000000004</v>
      </c>
      <c r="BH915">
        <v>2.8</v>
      </c>
      <c r="BI915">
        <v>0.82</v>
      </c>
      <c r="BJ915">
        <v>0.52</v>
      </c>
      <c r="BK915">
        <v>0.106</v>
      </c>
      <c r="BL915">
        <v>9.8000000000000007</v>
      </c>
      <c r="BM915" s="86">
        <f t="shared" si="119"/>
        <v>83.067092651757193</v>
      </c>
      <c r="BN915">
        <v>0.27400000000000002</v>
      </c>
      <c r="BO915">
        <v>0</v>
      </c>
      <c r="BP915">
        <f t="shared" si="129"/>
        <v>2742.4084862912155</v>
      </c>
      <c r="BQ915">
        <f t="shared" si="115"/>
        <v>2389.3333333333335</v>
      </c>
      <c r="BR915">
        <f t="shared" si="116"/>
        <v>2.7424084862912155</v>
      </c>
      <c r="BS915">
        <f t="shared" si="116"/>
        <v>2.3893333333333335</v>
      </c>
      <c r="BT915">
        <f t="shared" si="117"/>
        <v>5.1317418196245494</v>
      </c>
      <c r="BU915">
        <v>1.5244721689059502</v>
      </c>
      <c r="BV915">
        <v>0.14522945957785535</v>
      </c>
      <c r="BW915">
        <v>1.5518102792126485</v>
      </c>
      <c r="BX915">
        <v>0.61975223582434835</v>
      </c>
      <c r="BY915">
        <v>0.31264551838628657</v>
      </c>
      <c r="BZ915">
        <v>0.12639308692983184</v>
      </c>
      <c r="CA915">
        <v>6.0574759919665313</v>
      </c>
      <c r="CB915">
        <v>195.89343336549538</v>
      </c>
      <c r="CC915">
        <v>86.738990991214749</v>
      </c>
      <c r="CD915">
        <v>8.4471384258515112</v>
      </c>
      <c r="CE915">
        <v>4.0738421130393654</v>
      </c>
      <c r="CF915" s="25">
        <v>0.51518119490695402</v>
      </c>
      <c r="CG915" s="25">
        <v>2.9862879529872679E-2</v>
      </c>
      <c r="CH915" s="25">
        <v>1.4458448197331522</v>
      </c>
      <c r="CI915" s="25">
        <v>0.26157813389790119</v>
      </c>
      <c r="CJ915" s="25">
        <v>8.6164384924410378E-2</v>
      </c>
      <c r="CK915" s="25">
        <v>23.896586320704973</v>
      </c>
      <c r="CL915" s="25">
        <v>33.286033207810469</v>
      </c>
      <c r="CM915" s="25">
        <v>1.4420103857093116</v>
      </c>
      <c r="CN915" s="25">
        <v>92.513770525354701</v>
      </c>
      <c r="CO915" s="25">
        <v>15.554330590240644</v>
      </c>
      <c r="CP915" s="25"/>
      <c r="CQ915" s="25"/>
      <c r="CR915" s="25"/>
      <c r="CS915" s="25"/>
      <c r="CT915" s="25"/>
      <c r="CU915" s="25"/>
      <c r="CV915" s="25"/>
      <c r="CW915" s="25"/>
      <c r="CX915" s="25"/>
      <c r="CY915" s="25"/>
    </row>
    <row r="916" spans="1:103">
      <c r="A916" t="s">
        <v>177</v>
      </c>
      <c r="B916" t="s">
        <v>1090</v>
      </c>
      <c r="C916" t="s">
        <v>164</v>
      </c>
      <c r="D916" t="s">
        <v>172</v>
      </c>
      <c r="E916" t="s">
        <v>959</v>
      </c>
      <c r="F916" t="s">
        <v>210</v>
      </c>
      <c r="G916" t="s">
        <v>289</v>
      </c>
      <c r="H916">
        <v>11.12285</v>
      </c>
      <c r="I916">
        <v>8.2342099999999991</v>
      </c>
      <c r="J916">
        <v>708</v>
      </c>
      <c r="K916" t="s">
        <v>119</v>
      </c>
      <c r="M916" t="s">
        <v>359</v>
      </c>
      <c r="N916" t="s">
        <v>331</v>
      </c>
      <c r="O916">
        <v>2000</v>
      </c>
      <c r="P916" t="s">
        <v>159</v>
      </c>
      <c r="Q916">
        <v>350</v>
      </c>
      <c r="R916">
        <v>5000</v>
      </c>
      <c r="S916" t="s">
        <v>329</v>
      </c>
      <c r="T916">
        <v>2500</v>
      </c>
      <c r="U916" t="s">
        <v>332</v>
      </c>
      <c r="V916">
        <v>1000</v>
      </c>
      <c r="W916">
        <v>2015</v>
      </c>
      <c r="X916">
        <v>1</v>
      </c>
      <c r="Y916" s="19"/>
      <c r="Z916" s="24">
        <v>6.1</v>
      </c>
      <c r="AA916" s="25">
        <v>0.70460251016976527</v>
      </c>
      <c r="AB916" s="26">
        <v>5.3625756068837016E-2</v>
      </c>
      <c r="AC916" s="25">
        <v>4.7202600000000006</v>
      </c>
      <c r="AD916" s="27">
        <v>44.8</v>
      </c>
      <c r="AE916" s="27">
        <v>33.200000000000003</v>
      </c>
      <c r="AF916" s="27">
        <v>22</v>
      </c>
      <c r="AG916" s="25">
        <v>2.0627843967160326</v>
      </c>
      <c r="AH916" s="25">
        <v>0.60214414229002322</v>
      </c>
      <c r="AI916" s="25">
        <v>0.24167443180343745</v>
      </c>
      <c r="AJ916" s="28">
        <v>4.4341935029706708E-2</v>
      </c>
      <c r="AK916" s="25">
        <v>0</v>
      </c>
      <c r="AL916" s="25">
        <f t="shared" ref="AL916:AL920" si="131">SUM(AG916:AK916)</f>
        <v>2.9509449058392003</v>
      </c>
      <c r="AM916" s="29">
        <v>1.2712103269553665</v>
      </c>
      <c r="AN916" s="29">
        <v>1.6290387995133151</v>
      </c>
      <c r="AO916" s="30">
        <v>13.157171766163939</v>
      </c>
      <c r="AP916" s="30">
        <v>202.87379468112627</v>
      </c>
      <c r="AQ916" s="31">
        <v>1.58388059521149</v>
      </c>
      <c r="AR916" s="28">
        <v>9.4888100000000003E-3</v>
      </c>
      <c r="AS916" s="28">
        <v>6.6139200000000002</v>
      </c>
      <c r="AT916" t="s">
        <v>156</v>
      </c>
      <c r="AU916">
        <v>2</v>
      </c>
      <c r="AV916" t="s">
        <v>399</v>
      </c>
      <c r="AW916" t="s">
        <v>992</v>
      </c>
      <c r="AX916" t="s">
        <v>1091</v>
      </c>
      <c r="AY916" s="19" t="s">
        <v>395</v>
      </c>
      <c r="AZ916" s="19" t="s">
        <v>395</v>
      </c>
      <c r="BA916" s="21" t="s">
        <v>403</v>
      </c>
      <c r="BB916" s="22">
        <v>42193</v>
      </c>
      <c r="BC916" s="15">
        <v>42287</v>
      </c>
      <c r="BD916" t="s">
        <v>161</v>
      </c>
      <c r="BE916">
        <v>46</v>
      </c>
      <c r="BF916">
        <v>34</v>
      </c>
      <c r="BG916">
        <v>7.2</v>
      </c>
      <c r="BH916">
        <v>3.22</v>
      </c>
      <c r="BI916">
        <v>0.8</v>
      </c>
      <c r="BJ916">
        <v>0.38</v>
      </c>
      <c r="BK916">
        <v>0.09</v>
      </c>
      <c r="BL916">
        <v>10.6</v>
      </c>
      <c r="BM916" s="86">
        <f t="shared" si="119"/>
        <v>80.851063829787236</v>
      </c>
      <c r="BN916">
        <v>0.192</v>
      </c>
      <c r="BO916">
        <v>20</v>
      </c>
      <c r="BP916">
        <f t="shared" si="129"/>
        <v>3042.4096787651233</v>
      </c>
      <c r="BQ916">
        <f t="shared" si="115"/>
        <v>3840</v>
      </c>
      <c r="BR916">
        <f t="shared" si="116"/>
        <v>3.0424096787651234</v>
      </c>
      <c r="BS916">
        <f t="shared" si="116"/>
        <v>3.84</v>
      </c>
      <c r="BT916">
        <f t="shared" si="117"/>
        <v>6.8824096787651232</v>
      </c>
      <c r="BU916">
        <v>2.1056829511465605</v>
      </c>
      <c r="BV916">
        <v>0.30839389228039621</v>
      </c>
      <c r="BW916">
        <v>2.2460165203928004</v>
      </c>
      <c r="BX916">
        <v>0.45555377525689822</v>
      </c>
      <c r="BY916">
        <v>0.17114175224290426</v>
      </c>
      <c r="BZ916">
        <v>0.16769158273196169</v>
      </c>
      <c r="CA916">
        <v>2.858227947463154</v>
      </c>
      <c r="CB916">
        <v>163.42908845085736</v>
      </c>
      <c r="CC916">
        <v>69.159321815116812</v>
      </c>
      <c r="CD916">
        <v>13.08890812701179</v>
      </c>
      <c r="CE916">
        <v>4.3190470726558523</v>
      </c>
      <c r="CF916" s="25">
        <v>0.31044273339749756</v>
      </c>
      <c r="CG916" s="25">
        <v>2.5625601539942248E-2</v>
      </c>
      <c r="CH916" s="25">
        <v>1.3853342485998748</v>
      </c>
      <c r="CI916" s="25">
        <v>0.18777849566750429</v>
      </c>
      <c r="CJ916" s="25">
        <v>8.6691672701048897E-2</v>
      </c>
      <c r="CK916" s="25">
        <v>20.053692640613313</v>
      </c>
      <c r="CL916" s="25">
        <v>29.127858073739279</v>
      </c>
      <c r="CM916" s="25">
        <v>1.4244591395346609</v>
      </c>
      <c r="CN916" s="25">
        <v>46.171012046255441</v>
      </c>
      <c r="CO916" s="25">
        <v>8.8835588218705421</v>
      </c>
      <c r="CP916" s="25"/>
      <c r="CQ916" s="25"/>
      <c r="CR916" s="25"/>
      <c r="CS916" s="25"/>
      <c r="CT916" s="25"/>
      <c r="CU916" s="25"/>
      <c r="CV916" s="25"/>
      <c r="CW916" s="25"/>
      <c r="CX916" s="25"/>
      <c r="CY916" s="25"/>
    </row>
    <row r="917" spans="1:103">
      <c r="A917" t="s">
        <v>177</v>
      </c>
      <c r="B917" t="s">
        <v>1090</v>
      </c>
      <c r="C917" t="s">
        <v>164</v>
      </c>
      <c r="D917" t="s">
        <v>172</v>
      </c>
      <c r="E917" t="s">
        <v>959</v>
      </c>
      <c r="F917" t="s">
        <v>210</v>
      </c>
      <c r="G917" t="s">
        <v>289</v>
      </c>
      <c r="H917">
        <v>11.12285</v>
      </c>
      <c r="I917">
        <v>8.2342099999999991</v>
      </c>
      <c r="J917">
        <v>708</v>
      </c>
      <c r="K917" t="s">
        <v>119</v>
      </c>
      <c r="M917" t="s">
        <v>359</v>
      </c>
      <c r="N917" t="s">
        <v>331</v>
      </c>
      <c r="O917">
        <v>2000</v>
      </c>
      <c r="P917" t="s">
        <v>159</v>
      </c>
      <c r="Q917">
        <v>350</v>
      </c>
      <c r="R917">
        <v>5000</v>
      </c>
      <c r="S917" t="s">
        <v>329</v>
      </c>
      <c r="T917">
        <v>2500</v>
      </c>
      <c r="U917" t="s">
        <v>332</v>
      </c>
      <c r="V917">
        <v>1000</v>
      </c>
      <c r="W917">
        <v>2015</v>
      </c>
      <c r="X917">
        <v>1</v>
      </c>
      <c r="Y917" s="19"/>
      <c r="Z917" s="24">
        <v>6.1</v>
      </c>
      <c r="AA917" s="25">
        <v>0.70460251016976527</v>
      </c>
      <c r="AB917" s="26">
        <v>5.3625756068837016E-2</v>
      </c>
      <c r="AC917" s="25">
        <v>4.7202600000000006</v>
      </c>
      <c r="AD917" s="27">
        <v>44.8</v>
      </c>
      <c r="AE917" s="27">
        <v>33.200000000000003</v>
      </c>
      <c r="AF917" s="27">
        <v>22</v>
      </c>
      <c r="AG917" s="25">
        <v>2.0627843967160326</v>
      </c>
      <c r="AH917" s="25">
        <v>0.60214414229002322</v>
      </c>
      <c r="AI917" s="25">
        <v>0.24167443180343745</v>
      </c>
      <c r="AJ917" s="28">
        <v>4.4341935029706708E-2</v>
      </c>
      <c r="AK917" s="25">
        <v>0</v>
      </c>
      <c r="AL917" s="25">
        <f t="shared" si="131"/>
        <v>2.9509449058392003</v>
      </c>
      <c r="AM917" s="29">
        <v>1.2712103269553665</v>
      </c>
      <c r="AN917" s="29">
        <v>1.6290387995133151</v>
      </c>
      <c r="AO917" s="30">
        <v>13.157171766163939</v>
      </c>
      <c r="AP917" s="30">
        <v>202.87379468112627</v>
      </c>
      <c r="AQ917" s="31">
        <v>1.58388059521149</v>
      </c>
      <c r="AR917" s="28">
        <v>9.4888100000000003E-3</v>
      </c>
      <c r="AS917" s="28">
        <v>6.6139200000000002</v>
      </c>
      <c r="AT917" t="s">
        <v>157</v>
      </c>
      <c r="AU917">
        <v>3</v>
      </c>
      <c r="AV917" t="s">
        <v>399</v>
      </c>
      <c r="AW917" t="s">
        <v>992</v>
      </c>
      <c r="AX917" t="s">
        <v>1091</v>
      </c>
      <c r="AY917" s="19" t="s">
        <v>395</v>
      </c>
      <c r="AZ917" s="19" t="s">
        <v>395</v>
      </c>
      <c r="BA917" s="21" t="s">
        <v>403</v>
      </c>
      <c r="BB917" s="22">
        <v>42193</v>
      </c>
      <c r="BC917" s="15">
        <v>42287</v>
      </c>
      <c r="BD917" t="s">
        <v>161</v>
      </c>
      <c r="BE917">
        <v>51</v>
      </c>
      <c r="BF917">
        <v>45</v>
      </c>
      <c r="BG917">
        <v>9.6999999999999993</v>
      </c>
      <c r="BH917">
        <v>5.88</v>
      </c>
      <c r="BI917">
        <v>0.78</v>
      </c>
      <c r="BJ917">
        <v>0.38200000000000001</v>
      </c>
      <c r="BK917">
        <v>0.09</v>
      </c>
      <c r="BL917">
        <v>9.6999999999999993</v>
      </c>
      <c r="BM917" s="86">
        <f t="shared" si="119"/>
        <v>80.932203389830519</v>
      </c>
      <c r="BN917">
        <v>0.20100000000000001</v>
      </c>
      <c r="BO917">
        <v>22</v>
      </c>
      <c r="BP917">
        <f t="shared" si="129"/>
        <v>5617.2662013958125</v>
      </c>
      <c r="BQ917">
        <f t="shared" ref="BQ917:BQ980" si="132">(BG917*0.48)*(10000/9)</f>
        <v>5173.333333333333</v>
      </c>
      <c r="BR917">
        <f t="shared" si="116"/>
        <v>5.6172662013958128</v>
      </c>
      <c r="BS917">
        <f t="shared" si="116"/>
        <v>5.1733333333333329</v>
      </c>
      <c r="BT917">
        <f t="shared" si="117"/>
        <v>10.790599534729147</v>
      </c>
      <c r="BU917">
        <v>2.5246376811594207</v>
      </c>
      <c r="BV917">
        <v>0.17449375460003869</v>
      </c>
      <c r="BW917">
        <v>2.5486705939566607</v>
      </c>
      <c r="BX917">
        <v>0.425602549329746</v>
      </c>
      <c r="BY917">
        <v>0.17784928886316689</v>
      </c>
      <c r="BZ917">
        <v>0.18200000311229231</v>
      </c>
      <c r="CA917">
        <v>6.7198458134857537</v>
      </c>
      <c r="CB917">
        <v>197.66183784573749</v>
      </c>
      <c r="CC917">
        <v>157.36461593291634</v>
      </c>
      <c r="CD917">
        <v>12.393741127070534</v>
      </c>
      <c r="CE917">
        <v>4.3339095220298294</v>
      </c>
      <c r="CF917" s="25">
        <v>0.4887623762376237</v>
      </c>
      <c r="CG917" s="25">
        <v>2.9594059405940596E-2</v>
      </c>
      <c r="CH917" s="25">
        <v>1.6635661808952755</v>
      </c>
      <c r="CI917" s="25">
        <v>0.20705734687641886</v>
      </c>
      <c r="CJ917" s="25">
        <v>0.10041805768923347</v>
      </c>
      <c r="CK917" s="25">
        <v>19.434440147837037</v>
      </c>
      <c r="CL917" s="25">
        <v>41.128514948087833</v>
      </c>
      <c r="CM917" s="25">
        <v>1.5003083344993016</v>
      </c>
      <c r="CN917" s="25">
        <v>93.742787701904248</v>
      </c>
      <c r="CO917" s="25">
        <v>16.88888590691834</v>
      </c>
      <c r="CP917" s="25">
        <v>1.098086124401914</v>
      </c>
      <c r="CQ917" s="25">
        <v>0.13928229665071773</v>
      </c>
      <c r="CR917" s="25">
        <v>0.30470421507792761</v>
      </c>
      <c r="CS917" s="25">
        <v>0.10109866479418703</v>
      </c>
      <c r="CT917" s="25">
        <v>5.9710864888274762E-2</v>
      </c>
      <c r="CU917" s="25">
        <v>8.7978907729422229</v>
      </c>
      <c r="CV917" s="25">
        <v>8.3210001607494188</v>
      </c>
      <c r="CW917" s="25">
        <v>1.9994021371838175</v>
      </c>
      <c r="CX917" s="25">
        <v>100.54048436355809</v>
      </c>
      <c r="CY917" s="25">
        <v>6.3430810474446329</v>
      </c>
    </row>
    <row r="918" spans="1:103">
      <c r="A918" t="s">
        <v>177</v>
      </c>
      <c r="B918" t="s">
        <v>1090</v>
      </c>
      <c r="C918" t="s">
        <v>164</v>
      </c>
      <c r="D918" t="s">
        <v>172</v>
      </c>
      <c r="E918" t="s">
        <v>959</v>
      </c>
      <c r="F918" t="s">
        <v>210</v>
      </c>
      <c r="G918" t="s">
        <v>289</v>
      </c>
      <c r="H918">
        <v>11.12285</v>
      </c>
      <c r="I918">
        <v>8.2342099999999991</v>
      </c>
      <c r="J918">
        <v>708</v>
      </c>
      <c r="K918" t="s">
        <v>119</v>
      </c>
      <c r="M918" t="s">
        <v>359</v>
      </c>
      <c r="N918" t="s">
        <v>331</v>
      </c>
      <c r="O918">
        <v>2000</v>
      </c>
      <c r="P918" t="s">
        <v>159</v>
      </c>
      <c r="Q918">
        <v>350</v>
      </c>
      <c r="R918">
        <v>5000</v>
      </c>
      <c r="S918" t="s">
        <v>329</v>
      </c>
      <c r="T918">
        <v>2500</v>
      </c>
      <c r="U918" t="s">
        <v>332</v>
      </c>
      <c r="V918">
        <v>1000</v>
      </c>
      <c r="W918">
        <v>2015</v>
      </c>
      <c r="X918">
        <v>1</v>
      </c>
      <c r="Y918" s="19"/>
      <c r="Z918" s="24">
        <v>6.1</v>
      </c>
      <c r="AA918" s="25">
        <v>0.70460251016976527</v>
      </c>
      <c r="AB918" s="26">
        <v>5.3625756068837016E-2</v>
      </c>
      <c r="AC918" s="25">
        <v>4.7202600000000006</v>
      </c>
      <c r="AD918" s="27">
        <v>44.8</v>
      </c>
      <c r="AE918" s="27">
        <v>33.200000000000003</v>
      </c>
      <c r="AF918" s="27">
        <v>22</v>
      </c>
      <c r="AG918" s="25">
        <v>2.0627843967160326</v>
      </c>
      <c r="AH918" s="25">
        <v>0.60214414229002322</v>
      </c>
      <c r="AI918" s="25">
        <v>0.24167443180343745</v>
      </c>
      <c r="AJ918" s="28">
        <v>4.4341935029706708E-2</v>
      </c>
      <c r="AK918" s="25">
        <v>0</v>
      </c>
      <c r="AL918" s="25">
        <f t="shared" si="131"/>
        <v>2.9509449058392003</v>
      </c>
      <c r="AM918" s="29">
        <v>1.2712103269553665</v>
      </c>
      <c r="AN918" s="29">
        <v>1.6290387995133151</v>
      </c>
      <c r="AO918" s="30">
        <v>13.157171766163939</v>
      </c>
      <c r="AP918" s="30">
        <v>202.87379468112627</v>
      </c>
      <c r="AQ918" s="31">
        <v>1.58388059521149</v>
      </c>
      <c r="AR918" s="28">
        <v>9.4888100000000003E-3</v>
      </c>
      <c r="AS918" s="28">
        <v>6.6139200000000002</v>
      </c>
      <c r="AT918" t="s">
        <v>158</v>
      </c>
      <c r="AU918">
        <v>4</v>
      </c>
      <c r="AV918" t="s">
        <v>399</v>
      </c>
      <c r="AW918" t="s">
        <v>992</v>
      </c>
      <c r="AX918" t="s">
        <v>1091</v>
      </c>
      <c r="AY918" s="19" t="s">
        <v>395</v>
      </c>
      <c r="AZ918" s="19" t="s">
        <v>395</v>
      </c>
      <c r="BA918" s="21" t="s">
        <v>403</v>
      </c>
      <c r="BB918" s="22">
        <v>42193</v>
      </c>
      <c r="BC918" s="15">
        <v>42287</v>
      </c>
      <c r="BD918" t="s">
        <v>161</v>
      </c>
      <c r="BE918">
        <v>54</v>
      </c>
      <c r="BF918">
        <v>50</v>
      </c>
      <c r="BG918">
        <v>11.52</v>
      </c>
      <c r="BH918">
        <v>8.8000000000000007</v>
      </c>
      <c r="BI918">
        <v>1.1599999999999999</v>
      </c>
      <c r="BJ918">
        <v>0.60299999999999998</v>
      </c>
      <c r="BK918">
        <v>0.12</v>
      </c>
      <c r="BL918">
        <v>9.6</v>
      </c>
      <c r="BM918" s="86">
        <f t="shared" si="119"/>
        <v>83.402489626556019</v>
      </c>
      <c r="BN918">
        <v>0.19400000000000001</v>
      </c>
      <c r="BO918">
        <v>24</v>
      </c>
      <c r="BP918">
        <f t="shared" si="129"/>
        <v>8672.9867382637713</v>
      </c>
      <c r="BQ918">
        <f t="shared" si="132"/>
        <v>6143.9999999999991</v>
      </c>
      <c r="BR918">
        <f t="shared" ref="BR918:BS981" si="133">BP918/1000</f>
        <v>8.6729867382637718</v>
      </c>
      <c r="BS918">
        <f t="shared" si="133"/>
        <v>6.1439999999999992</v>
      </c>
      <c r="BT918">
        <f t="shared" ref="BT918:BT981" si="134">BR918+BS918</f>
        <v>14.816986738263772</v>
      </c>
      <c r="BU918">
        <v>3.139869888475836</v>
      </c>
      <c r="BV918">
        <v>0.34458437984979057</v>
      </c>
      <c r="BW918">
        <v>1.8276894051162373</v>
      </c>
      <c r="BX918">
        <v>0.71519757968825282</v>
      </c>
      <c r="BY918">
        <v>0.33835028292398672</v>
      </c>
      <c r="BZ918">
        <v>0.20593769742546525</v>
      </c>
      <c r="CA918">
        <v>7.6910241120279954</v>
      </c>
      <c r="CB918">
        <v>195.14175072265294</v>
      </c>
      <c r="CC918">
        <v>158.90260247250288</v>
      </c>
      <c r="CD918">
        <v>10.8202795551656</v>
      </c>
      <c r="CE918">
        <v>3.9813722858951168</v>
      </c>
      <c r="CF918" s="25"/>
      <c r="CG918" s="25"/>
      <c r="CH918" s="25"/>
      <c r="CI918" s="25"/>
      <c r="CJ918" s="25"/>
      <c r="CK918" s="25"/>
      <c r="CL918" s="25"/>
      <c r="CM918" s="25"/>
      <c r="CN918" s="25"/>
      <c r="CO918" s="25"/>
      <c r="CP918" s="25">
        <v>1.15962441314554</v>
      </c>
      <c r="CQ918" s="25">
        <v>0.2293896713615024</v>
      </c>
      <c r="CR918" s="25">
        <v>0.34639350618290493</v>
      </c>
      <c r="CS918" s="25">
        <v>0.11078099973378601</v>
      </c>
      <c r="CT918" s="25">
        <v>6.5832905681423373E-2</v>
      </c>
      <c r="CU918" s="25">
        <v>5.5501021711980876</v>
      </c>
      <c r="CV918" s="25">
        <v>8.3943129374961085</v>
      </c>
      <c r="CW918" s="25">
        <v>2.0170180150444681</v>
      </c>
      <c r="CX918" s="25">
        <v>75.882607298280831</v>
      </c>
      <c r="CY918" s="25">
        <v>6.3989672240741005</v>
      </c>
    </row>
    <row r="919" spans="1:103">
      <c r="A919" t="s">
        <v>177</v>
      </c>
      <c r="B919" t="s">
        <v>1090</v>
      </c>
      <c r="C919" t="s">
        <v>164</v>
      </c>
      <c r="D919" t="s">
        <v>172</v>
      </c>
      <c r="E919" t="s">
        <v>959</v>
      </c>
      <c r="F919" t="s">
        <v>210</v>
      </c>
      <c r="G919" t="s">
        <v>289</v>
      </c>
      <c r="H919">
        <v>11.12285</v>
      </c>
      <c r="I919">
        <v>8.2342099999999991</v>
      </c>
      <c r="J919">
        <v>708</v>
      </c>
      <c r="K919" t="s">
        <v>119</v>
      </c>
      <c r="M919" t="s">
        <v>359</v>
      </c>
      <c r="N919" t="s">
        <v>331</v>
      </c>
      <c r="O919">
        <v>2000</v>
      </c>
      <c r="P919" t="s">
        <v>159</v>
      </c>
      <c r="Q919">
        <v>350</v>
      </c>
      <c r="R919">
        <v>5000</v>
      </c>
      <c r="S919" t="s">
        <v>329</v>
      </c>
      <c r="T919">
        <v>2500</v>
      </c>
      <c r="U919" t="s">
        <v>332</v>
      </c>
      <c r="V919">
        <v>1000</v>
      </c>
      <c r="W919">
        <v>2015</v>
      </c>
      <c r="X919">
        <v>1</v>
      </c>
      <c r="Y919" s="19"/>
      <c r="Z919" s="24">
        <v>6.1</v>
      </c>
      <c r="AA919" s="25">
        <v>0.70460251016976527</v>
      </c>
      <c r="AB919" s="26">
        <v>5.3625756068837016E-2</v>
      </c>
      <c r="AC919" s="25">
        <v>4.7202600000000006</v>
      </c>
      <c r="AD919" s="27">
        <v>44.8</v>
      </c>
      <c r="AE919" s="27">
        <v>33.200000000000003</v>
      </c>
      <c r="AF919" s="27">
        <v>22</v>
      </c>
      <c r="AG919" s="25">
        <v>2.0627843967160326</v>
      </c>
      <c r="AH919" s="25">
        <v>0.60214414229002322</v>
      </c>
      <c r="AI919" s="25">
        <v>0.24167443180343745</v>
      </c>
      <c r="AJ919" s="28">
        <v>4.4341935029706708E-2</v>
      </c>
      <c r="AK919" s="25">
        <v>0</v>
      </c>
      <c r="AL919" s="25">
        <f t="shared" si="131"/>
        <v>2.9509449058392003</v>
      </c>
      <c r="AM919" s="29">
        <v>1.2712103269553665</v>
      </c>
      <c r="AN919" s="29">
        <v>1.6290387995133151</v>
      </c>
      <c r="AO919" s="30">
        <v>13.157171766163939</v>
      </c>
      <c r="AP919" s="30">
        <v>202.87379468112627</v>
      </c>
      <c r="AQ919" s="31">
        <v>1.58388059521149</v>
      </c>
      <c r="AR919" s="28">
        <v>9.4888100000000003E-3</v>
      </c>
      <c r="AS919" s="28">
        <v>6.6139200000000002</v>
      </c>
      <c r="AT919" t="s">
        <v>159</v>
      </c>
      <c r="AU919">
        <v>5</v>
      </c>
      <c r="AV919" t="s">
        <v>399</v>
      </c>
      <c r="AW919" t="s">
        <v>992</v>
      </c>
      <c r="AX919" t="s">
        <v>1091</v>
      </c>
      <c r="AY919" s="19" t="s">
        <v>395</v>
      </c>
      <c r="AZ919" s="19" t="s">
        <v>395</v>
      </c>
      <c r="BA919" s="21" t="s">
        <v>403</v>
      </c>
      <c r="BB919" s="22">
        <v>42193</v>
      </c>
      <c r="BC919" s="15">
        <v>42287</v>
      </c>
      <c r="BD919" t="s">
        <v>161</v>
      </c>
      <c r="BE919">
        <v>55</v>
      </c>
      <c r="BF919">
        <v>53</v>
      </c>
      <c r="BG919">
        <v>13.46</v>
      </c>
      <c r="BH919">
        <v>9.48</v>
      </c>
      <c r="BI919">
        <v>1.18</v>
      </c>
      <c r="BJ919">
        <v>0.55900000000000005</v>
      </c>
      <c r="BK919">
        <v>0.124</v>
      </c>
      <c r="BL919">
        <v>10.6</v>
      </c>
      <c r="BM919" s="86">
        <f t="shared" si="119"/>
        <v>81.844802342606144</v>
      </c>
      <c r="BN919">
        <v>0.23300000000000001</v>
      </c>
      <c r="BO919">
        <v>22</v>
      </c>
      <c r="BP919">
        <f t="shared" si="129"/>
        <v>9067.2486435276878</v>
      </c>
      <c r="BQ919">
        <f t="shared" si="132"/>
        <v>7178.6666666666661</v>
      </c>
      <c r="BR919">
        <f t="shared" si="133"/>
        <v>9.0672486435276873</v>
      </c>
      <c r="BS919">
        <f t="shared" si="133"/>
        <v>7.1786666666666656</v>
      </c>
      <c r="BT919">
        <f t="shared" si="134"/>
        <v>16.245915310194352</v>
      </c>
      <c r="BU919">
        <v>2.6967833491012301</v>
      </c>
      <c r="BV919">
        <v>0.28385720809260984</v>
      </c>
      <c r="BW919">
        <v>2.0169167776295467</v>
      </c>
      <c r="BX919">
        <v>0.59050814783189753</v>
      </c>
      <c r="BY919">
        <v>0.26182356646413402</v>
      </c>
      <c r="BZ919">
        <v>0.19705228349921308</v>
      </c>
      <c r="CA919">
        <v>7.0722696004362424</v>
      </c>
      <c r="CB919">
        <v>167.46750868667377</v>
      </c>
      <c r="CC919">
        <v>149.16168831156014</v>
      </c>
      <c r="CD919">
        <v>11.533484913069636</v>
      </c>
      <c r="CE919">
        <v>2.8177819156406465</v>
      </c>
      <c r="CF919" s="25">
        <v>0.71938775510204089</v>
      </c>
      <c r="CG919" s="25">
        <v>9.5593692022263449E-2</v>
      </c>
      <c r="CH919" s="25">
        <v>2.141289972117371</v>
      </c>
      <c r="CI919" s="25">
        <v>0.17148000124947313</v>
      </c>
      <c r="CJ919" s="25">
        <v>5.6952787856884894E-2</v>
      </c>
      <c r="CK919" s="25">
        <v>15.73918423666308</v>
      </c>
      <c r="CL919" s="25">
        <v>52.441945282381681</v>
      </c>
      <c r="CM919" s="25">
        <v>2.9124526035791027</v>
      </c>
      <c r="CN919" s="25">
        <v>46.605918367396981</v>
      </c>
      <c r="CO919" s="25">
        <v>10.30245889053335</v>
      </c>
      <c r="CP919" s="25">
        <v>1.208174904942966</v>
      </c>
      <c r="CQ919" s="25">
        <v>0.22713878326996198</v>
      </c>
      <c r="CR919" s="25">
        <v>0.30004557442695112</v>
      </c>
      <c r="CS919" s="25">
        <v>0.11671702124187268</v>
      </c>
      <c r="CT919" s="25">
        <v>6.9806142448094452E-2</v>
      </c>
      <c r="CU919" s="25">
        <v>9.47878490094363</v>
      </c>
      <c r="CV919" s="25">
        <v>3.4603005895366779</v>
      </c>
      <c r="CW919" s="25">
        <v>2.8819367652352708</v>
      </c>
      <c r="CX919" s="25">
        <v>99.003314989628862</v>
      </c>
      <c r="CY919" s="25">
        <v>5.8263604582127977</v>
      </c>
    </row>
    <row r="920" spans="1:103">
      <c r="A920" t="s">
        <v>177</v>
      </c>
      <c r="B920" t="s">
        <v>1090</v>
      </c>
      <c r="C920" t="s">
        <v>164</v>
      </c>
      <c r="D920" t="s">
        <v>172</v>
      </c>
      <c r="E920" t="s">
        <v>959</v>
      </c>
      <c r="F920" t="s">
        <v>210</v>
      </c>
      <c r="G920" t="s">
        <v>289</v>
      </c>
      <c r="H920">
        <v>11.12285</v>
      </c>
      <c r="I920">
        <v>8.2342099999999991</v>
      </c>
      <c r="J920">
        <v>708</v>
      </c>
      <c r="K920" t="s">
        <v>119</v>
      </c>
      <c r="M920" t="s">
        <v>359</v>
      </c>
      <c r="N920" t="s">
        <v>331</v>
      </c>
      <c r="O920">
        <v>2000</v>
      </c>
      <c r="P920" t="s">
        <v>159</v>
      </c>
      <c r="Q920">
        <v>350</v>
      </c>
      <c r="R920">
        <v>5000</v>
      </c>
      <c r="S920" t="s">
        <v>329</v>
      </c>
      <c r="T920">
        <v>2500</v>
      </c>
      <c r="U920" t="s">
        <v>332</v>
      </c>
      <c r="V920">
        <v>1000</v>
      </c>
      <c r="W920">
        <v>2015</v>
      </c>
      <c r="X920">
        <v>1</v>
      </c>
      <c r="Y920" s="19"/>
      <c r="Z920" s="24">
        <v>6.1</v>
      </c>
      <c r="AA920" s="25">
        <v>0.70460251016976527</v>
      </c>
      <c r="AB920" s="26">
        <v>5.3625756068837016E-2</v>
      </c>
      <c r="AC920" s="25">
        <v>4.7202600000000006</v>
      </c>
      <c r="AD920" s="27">
        <v>44.8</v>
      </c>
      <c r="AE920" s="27">
        <v>33.200000000000003</v>
      </c>
      <c r="AF920" s="27">
        <v>22</v>
      </c>
      <c r="AG920" s="25">
        <v>2.0627843967160326</v>
      </c>
      <c r="AH920" s="25">
        <v>0.60214414229002322</v>
      </c>
      <c r="AI920" s="25">
        <v>0.24167443180343745</v>
      </c>
      <c r="AJ920" s="28">
        <v>4.4341935029706708E-2</v>
      </c>
      <c r="AK920" s="25">
        <v>0</v>
      </c>
      <c r="AL920" s="25">
        <f t="shared" si="131"/>
        <v>2.9509449058392003</v>
      </c>
      <c r="AM920" s="29">
        <v>1.2712103269553665</v>
      </c>
      <c r="AN920" s="29">
        <v>1.6290387995133151</v>
      </c>
      <c r="AO920" s="30">
        <v>13.157171766163939</v>
      </c>
      <c r="AP920" s="30">
        <v>202.87379468112627</v>
      </c>
      <c r="AQ920" s="31">
        <v>1.58388059521149</v>
      </c>
      <c r="AR920" s="28">
        <v>9.4888100000000003E-3</v>
      </c>
      <c r="AS920" s="28">
        <v>6.6139200000000002</v>
      </c>
      <c r="AT920" t="s">
        <v>160</v>
      </c>
      <c r="AU920">
        <v>6</v>
      </c>
      <c r="AV920" t="s">
        <v>399</v>
      </c>
      <c r="AW920" t="s">
        <v>992</v>
      </c>
      <c r="AX920" t="s">
        <v>1091</v>
      </c>
      <c r="AY920" s="19" t="s">
        <v>395</v>
      </c>
      <c r="AZ920" s="19" t="s">
        <v>395</v>
      </c>
      <c r="BA920" s="21" t="s">
        <v>403</v>
      </c>
      <c r="BB920" s="22">
        <v>42193</v>
      </c>
      <c r="BC920" s="15">
        <v>42287</v>
      </c>
      <c r="BD920" t="s">
        <v>161</v>
      </c>
      <c r="BE920">
        <v>41</v>
      </c>
      <c r="BF920">
        <v>42</v>
      </c>
      <c r="BG920">
        <v>9.48</v>
      </c>
      <c r="BH920">
        <v>8</v>
      </c>
      <c r="BI920">
        <v>1.34</v>
      </c>
      <c r="BJ920">
        <v>0.53200000000000003</v>
      </c>
      <c r="BK920">
        <v>0.109</v>
      </c>
      <c r="BL920">
        <v>19.899999999999999</v>
      </c>
      <c r="BM920" s="86">
        <f t="shared" si="119"/>
        <v>82.995319812792516</v>
      </c>
      <c r="BN920">
        <v>0.19800000000000001</v>
      </c>
      <c r="BO920">
        <v>26</v>
      </c>
      <c r="BP920">
        <f t="shared" si="129"/>
        <v>6952.0785537303836</v>
      </c>
      <c r="BQ920">
        <f t="shared" si="132"/>
        <v>5056</v>
      </c>
      <c r="BR920">
        <f t="shared" si="133"/>
        <v>6.9520785537303835</v>
      </c>
      <c r="BS920">
        <f t="shared" si="133"/>
        <v>5.056</v>
      </c>
      <c r="BT920">
        <f t="shared" si="134"/>
        <v>12.008078553730384</v>
      </c>
      <c r="CF920" s="25">
        <v>0.70731707317073178</v>
      </c>
      <c r="CG920" s="25">
        <v>7.4859287054409016E-2</v>
      </c>
      <c r="CH920" s="25">
        <v>0.95284548840860761</v>
      </c>
      <c r="CI920" s="25">
        <v>0.2574833814532293</v>
      </c>
      <c r="CJ920" s="25">
        <v>7.8874896081775211E-2</v>
      </c>
      <c r="CK920" s="25">
        <v>15.646736752159919</v>
      </c>
      <c r="CL920" s="25">
        <v>71.17859233108554</v>
      </c>
      <c r="CM920" s="25">
        <v>1.4870897588649465</v>
      </c>
      <c r="CN920" s="25">
        <v>139.53317257491744</v>
      </c>
      <c r="CO920" s="25">
        <v>12.852128332937671</v>
      </c>
      <c r="CP920" s="25">
        <v>1.0884615384615386</v>
      </c>
      <c r="CQ920" s="25">
        <v>0.2064423076923077</v>
      </c>
      <c r="CR920" s="25">
        <v>0.27578002487540559</v>
      </c>
      <c r="CS920" s="25">
        <v>0.12817877671073477</v>
      </c>
      <c r="CT920" s="25">
        <v>5.6013978004702279E-2</v>
      </c>
      <c r="CU920" s="25">
        <v>5.5419641914749231</v>
      </c>
      <c r="CV920" s="25">
        <v>8.382004560754913</v>
      </c>
      <c r="CW920" s="25">
        <v>2.0140605106235818</v>
      </c>
      <c r="CX920" s="25">
        <v>101.27758468880411</v>
      </c>
      <c r="CY920" s="25">
        <v>5.1026041461394165</v>
      </c>
    </row>
    <row r="921" spans="1:103">
      <c r="A921" t="s">
        <v>177</v>
      </c>
      <c r="B921" t="s">
        <v>1090</v>
      </c>
      <c r="C921" t="s">
        <v>164</v>
      </c>
      <c r="D921" t="s">
        <v>172</v>
      </c>
      <c r="E921" t="s">
        <v>959</v>
      </c>
      <c r="F921" t="s">
        <v>211</v>
      </c>
      <c r="G921" t="s">
        <v>290</v>
      </c>
      <c r="H921">
        <v>11.12777</v>
      </c>
      <c r="I921">
        <v>8.2393099999999997</v>
      </c>
      <c r="J921">
        <v>719</v>
      </c>
      <c r="K921" t="s">
        <v>120</v>
      </c>
      <c r="M921" t="s">
        <v>360</v>
      </c>
      <c r="N921" t="s">
        <v>346</v>
      </c>
      <c r="O921">
        <v>945</v>
      </c>
      <c r="P921" t="s">
        <v>353</v>
      </c>
      <c r="Q921" t="s">
        <v>361</v>
      </c>
      <c r="R921">
        <v>4500</v>
      </c>
      <c r="S921" t="s">
        <v>329</v>
      </c>
      <c r="T921">
        <v>1500</v>
      </c>
      <c r="U921" t="s">
        <v>362</v>
      </c>
      <c r="V921">
        <v>2000</v>
      </c>
      <c r="W921">
        <v>2015</v>
      </c>
      <c r="X921">
        <v>1</v>
      </c>
      <c r="Y921" s="19" t="s">
        <v>396</v>
      </c>
      <c r="Z921" s="24">
        <v>6.1</v>
      </c>
      <c r="AA921" s="32">
        <v>0.99027802012626387</v>
      </c>
      <c r="AB921" s="26">
        <v>3.6548965062032292E-2</v>
      </c>
      <c r="AC921" s="25">
        <v>4.1059200000000002</v>
      </c>
      <c r="AD921" s="27">
        <v>44.4</v>
      </c>
      <c r="AE921" s="27">
        <v>33.200000000000003</v>
      </c>
      <c r="AF921" s="27">
        <v>22.4</v>
      </c>
      <c r="AG921" s="25">
        <v>1.8753403725940463</v>
      </c>
      <c r="AH921" s="25">
        <v>0.57904410498358938</v>
      </c>
      <c r="AI921" s="25">
        <v>0.61113312001804909</v>
      </c>
      <c r="AJ921" s="28">
        <v>6.8887241473511204E-2</v>
      </c>
      <c r="AK921" s="25">
        <v>0</v>
      </c>
      <c r="AL921" s="25">
        <f t="shared" si="52"/>
        <v>3.1344048390691959</v>
      </c>
      <c r="AM921" s="29">
        <v>8.6542696428716273</v>
      </c>
      <c r="AN921" s="29">
        <v>1.6290387995133151</v>
      </c>
      <c r="AO921" s="30">
        <v>19.874176016107274</v>
      </c>
      <c r="AP921" s="30">
        <v>121.79723759428245</v>
      </c>
      <c r="AQ921" s="31">
        <v>1.6437941803139662</v>
      </c>
      <c r="AR921" s="28">
        <v>2.1074300000000001E-2</v>
      </c>
      <c r="AS921" s="28">
        <v>5.03172</v>
      </c>
      <c r="AT921" t="s">
        <v>155</v>
      </c>
      <c r="AU921">
        <v>1</v>
      </c>
      <c r="AV921" t="s">
        <v>399</v>
      </c>
      <c r="AW921" t="s">
        <v>992</v>
      </c>
      <c r="AX921" t="s">
        <v>1091</v>
      </c>
      <c r="AY921" s="19" t="s">
        <v>396</v>
      </c>
      <c r="AZ921" s="19" t="s">
        <v>396</v>
      </c>
      <c r="BA921" s="21" t="s">
        <v>403</v>
      </c>
      <c r="BB921" s="22">
        <v>42193</v>
      </c>
      <c r="BC921" s="15">
        <v>42287</v>
      </c>
      <c r="BD921" t="s">
        <v>161</v>
      </c>
      <c r="BE921">
        <v>38</v>
      </c>
      <c r="BF921">
        <v>27</v>
      </c>
      <c r="BG921">
        <v>3.08</v>
      </c>
      <c r="BH921">
        <v>2.06</v>
      </c>
      <c r="BI921">
        <v>0.54</v>
      </c>
      <c r="BJ921">
        <v>0.22500000000000001</v>
      </c>
      <c r="BK921">
        <v>0.113</v>
      </c>
      <c r="BL921">
        <v>9.3000000000000007</v>
      </c>
      <c r="BM921" s="86">
        <f t="shared" ref="BM921:BM984" si="135">((BJ921)/(BJ921+BK921))*100</f>
        <v>66.568047337278102</v>
      </c>
      <c r="BN921">
        <v>0.21199999999999999</v>
      </c>
      <c r="BO921">
        <v>19.2</v>
      </c>
      <c r="BP921">
        <f t="shared" si="129"/>
        <v>1625.8440654368255</v>
      </c>
      <c r="BQ921">
        <f t="shared" si="132"/>
        <v>1642.6666666666665</v>
      </c>
      <c r="BR921">
        <f t="shared" si="133"/>
        <v>1.6258440654368256</v>
      </c>
      <c r="BS921">
        <f t="shared" si="133"/>
        <v>1.6426666666666665</v>
      </c>
      <c r="BT921">
        <f t="shared" si="134"/>
        <v>3.2685107321034921</v>
      </c>
      <c r="BU921">
        <v>2.276041666666667</v>
      </c>
      <c r="BV921">
        <v>0.21286499518887894</v>
      </c>
      <c r="BW921">
        <v>2.0545754668961345</v>
      </c>
      <c r="BX921">
        <v>0.72673267178593337</v>
      </c>
      <c r="BY921">
        <v>0.31592104679010691</v>
      </c>
      <c r="BZ921">
        <v>0.1834005468730128</v>
      </c>
      <c r="CA921">
        <v>5.4255886572723275</v>
      </c>
      <c r="CB921">
        <v>156.67063848022073</v>
      </c>
      <c r="CC921">
        <v>45.874262792321289</v>
      </c>
      <c r="CD921">
        <v>11.562824473848668</v>
      </c>
      <c r="CE921">
        <v>4.8231942245571728</v>
      </c>
      <c r="CF921" s="25"/>
      <c r="CG921" s="25"/>
      <c r="CH921" s="25"/>
      <c r="CI921" s="25"/>
      <c r="CJ921" s="25"/>
      <c r="CK921" s="25"/>
      <c r="CL921" s="25"/>
      <c r="CM921" s="25"/>
      <c r="CN921" s="25"/>
      <c r="CO921" s="25"/>
      <c r="CP921" s="25"/>
      <c r="CQ921" s="25"/>
      <c r="CR921" s="25"/>
      <c r="CS921" s="25"/>
      <c r="CT921" s="25"/>
      <c r="CU921" s="25"/>
      <c r="CV921" s="25"/>
      <c r="CW921" s="25"/>
      <c r="CX921" s="25"/>
      <c r="CY921" s="25"/>
    </row>
    <row r="922" spans="1:103">
      <c r="A922" t="s">
        <v>177</v>
      </c>
      <c r="B922" t="s">
        <v>1090</v>
      </c>
      <c r="C922" t="s">
        <v>164</v>
      </c>
      <c r="D922" t="s">
        <v>172</v>
      </c>
      <c r="E922" t="s">
        <v>959</v>
      </c>
      <c r="F922" t="s">
        <v>211</v>
      </c>
      <c r="G922" t="s">
        <v>290</v>
      </c>
      <c r="H922">
        <v>11.12777</v>
      </c>
      <c r="I922">
        <v>8.2393099999999997</v>
      </c>
      <c r="J922">
        <v>719</v>
      </c>
      <c r="K922" t="s">
        <v>120</v>
      </c>
      <c r="M922" t="s">
        <v>360</v>
      </c>
      <c r="N922" t="s">
        <v>346</v>
      </c>
      <c r="O922">
        <v>945</v>
      </c>
      <c r="P922" t="s">
        <v>353</v>
      </c>
      <c r="Q922" t="s">
        <v>361</v>
      </c>
      <c r="R922">
        <v>4500</v>
      </c>
      <c r="S922" t="s">
        <v>329</v>
      </c>
      <c r="T922">
        <v>1500</v>
      </c>
      <c r="U922" t="s">
        <v>362</v>
      </c>
      <c r="V922">
        <v>2000</v>
      </c>
      <c r="W922">
        <v>2015</v>
      </c>
      <c r="X922">
        <v>1</v>
      </c>
      <c r="Y922" s="19"/>
      <c r="Z922" s="24">
        <v>6.1</v>
      </c>
      <c r="AA922" s="32">
        <v>0.99027802012626387</v>
      </c>
      <c r="AB922" s="26">
        <v>3.6548965062032292E-2</v>
      </c>
      <c r="AC922" s="25">
        <v>4.1059200000000002</v>
      </c>
      <c r="AD922" s="27">
        <v>44.4</v>
      </c>
      <c r="AE922" s="27">
        <v>33.200000000000003</v>
      </c>
      <c r="AF922" s="27">
        <v>22.4</v>
      </c>
      <c r="AG922" s="25">
        <v>1.8753403725940463</v>
      </c>
      <c r="AH922" s="25">
        <v>0.57904410498358938</v>
      </c>
      <c r="AI922" s="25">
        <v>0.61113312001804909</v>
      </c>
      <c r="AJ922" s="28">
        <v>6.8887241473511204E-2</v>
      </c>
      <c r="AK922" s="25">
        <v>0</v>
      </c>
      <c r="AL922" s="25">
        <f t="shared" ref="AL922:AL926" si="136">SUM(AG922:AK922)</f>
        <v>3.1344048390691959</v>
      </c>
      <c r="AM922" s="29">
        <v>8.6542696428716273</v>
      </c>
      <c r="AN922" s="29">
        <v>1.6290387995133151</v>
      </c>
      <c r="AO922" s="30">
        <v>19.874176016107274</v>
      </c>
      <c r="AP922" s="30">
        <v>121.79723759428245</v>
      </c>
      <c r="AQ922" s="31">
        <v>1.6437941803139662</v>
      </c>
      <c r="AR922" s="28">
        <v>2.1074300000000001E-2</v>
      </c>
      <c r="AS922" s="28">
        <v>5.03172</v>
      </c>
      <c r="AT922" t="s">
        <v>156</v>
      </c>
      <c r="AU922">
        <v>2</v>
      </c>
      <c r="AV922" t="s">
        <v>399</v>
      </c>
      <c r="AW922" t="s">
        <v>992</v>
      </c>
      <c r="AX922" t="s">
        <v>1091</v>
      </c>
      <c r="AY922" s="19" t="s">
        <v>396</v>
      </c>
      <c r="AZ922" s="19" t="s">
        <v>396</v>
      </c>
      <c r="BA922" s="21" t="s">
        <v>403</v>
      </c>
      <c r="BB922" s="22">
        <v>42193</v>
      </c>
      <c r="BC922" s="15">
        <v>42287</v>
      </c>
      <c r="BD922" t="s">
        <v>161</v>
      </c>
      <c r="BE922">
        <v>43</v>
      </c>
      <c r="BF922">
        <v>26</v>
      </c>
      <c r="BG922">
        <v>2.76</v>
      </c>
      <c r="BH922">
        <v>1.7</v>
      </c>
      <c r="BI922">
        <v>0.42</v>
      </c>
      <c r="BJ922">
        <v>0.182</v>
      </c>
      <c r="BK922">
        <v>3.2000000000000001E-2</v>
      </c>
      <c r="BL922">
        <v>9.9</v>
      </c>
      <c r="BM922" s="86">
        <f t="shared" si="135"/>
        <v>85.046728971962608</v>
      </c>
      <c r="BN922">
        <v>0.20200000000000001</v>
      </c>
      <c r="BO922">
        <v>18.100000000000001</v>
      </c>
      <c r="BP922">
        <f t="shared" si="129"/>
        <v>1702.8245067497398</v>
      </c>
      <c r="BQ922">
        <f t="shared" si="132"/>
        <v>1471.9999999999998</v>
      </c>
      <c r="BR922">
        <f t="shared" si="133"/>
        <v>1.7028245067497398</v>
      </c>
      <c r="BS922">
        <f t="shared" si="133"/>
        <v>1.4719999999999998</v>
      </c>
      <c r="BT922">
        <f t="shared" si="134"/>
        <v>3.1748245067497396</v>
      </c>
      <c r="BU922">
        <v>1.1563106796116507</v>
      </c>
      <c r="BV922">
        <v>0.33416224486306939</v>
      </c>
      <c r="BW922">
        <v>2.0233504433811911</v>
      </c>
      <c r="BX922">
        <v>0.33435186048309667</v>
      </c>
      <c r="BY922">
        <v>0.14087125308817175</v>
      </c>
      <c r="BZ922">
        <v>0.1250289376471721</v>
      </c>
      <c r="CA922">
        <v>2.6056166316509892</v>
      </c>
      <c r="CB922">
        <v>121.54938478298445</v>
      </c>
      <c r="CC922">
        <v>25.120073505351112</v>
      </c>
      <c r="CD922">
        <v>10.048414837994212</v>
      </c>
      <c r="CE922">
        <v>3.942190680645357</v>
      </c>
      <c r="CF922" s="25"/>
      <c r="CG922" s="25"/>
      <c r="CH922" s="25"/>
      <c r="CI922" s="25"/>
      <c r="CJ922" s="25"/>
      <c r="CK922" s="25"/>
      <c r="CL922" s="25"/>
      <c r="CM922" s="25"/>
      <c r="CN922" s="25"/>
      <c r="CO922" s="25"/>
      <c r="CP922" s="25"/>
      <c r="CQ922" s="25"/>
      <c r="CR922" s="25"/>
      <c r="CS922" s="25"/>
      <c r="CT922" s="25"/>
      <c r="CU922" s="25"/>
      <c r="CV922" s="25"/>
      <c r="CW922" s="25"/>
      <c r="CX922" s="25"/>
      <c r="CY922" s="25"/>
    </row>
    <row r="923" spans="1:103">
      <c r="A923" t="s">
        <v>177</v>
      </c>
      <c r="B923" t="s">
        <v>1090</v>
      </c>
      <c r="C923" t="s">
        <v>164</v>
      </c>
      <c r="D923" t="s">
        <v>172</v>
      </c>
      <c r="E923" t="s">
        <v>959</v>
      </c>
      <c r="F923" t="s">
        <v>211</v>
      </c>
      <c r="G923" t="s">
        <v>290</v>
      </c>
      <c r="H923">
        <v>11.12777</v>
      </c>
      <c r="I923">
        <v>8.2393099999999997</v>
      </c>
      <c r="J923">
        <v>719</v>
      </c>
      <c r="K923" t="s">
        <v>120</v>
      </c>
      <c r="M923" t="s">
        <v>360</v>
      </c>
      <c r="N923" t="s">
        <v>346</v>
      </c>
      <c r="O923">
        <v>945</v>
      </c>
      <c r="P923" t="s">
        <v>353</v>
      </c>
      <c r="Q923" t="s">
        <v>361</v>
      </c>
      <c r="R923">
        <v>4500</v>
      </c>
      <c r="S923" t="s">
        <v>329</v>
      </c>
      <c r="T923">
        <v>1500</v>
      </c>
      <c r="U923" t="s">
        <v>362</v>
      </c>
      <c r="V923">
        <v>2000</v>
      </c>
      <c r="W923">
        <v>2015</v>
      </c>
      <c r="X923">
        <v>1</v>
      </c>
      <c r="Y923" s="19"/>
      <c r="Z923" s="24">
        <v>6.1</v>
      </c>
      <c r="AA923" s="32">
        <v>0.99027802012626387</v>
      </c>
      <c r="AB923" s="26">
        <v>3.6548965062032292E-2</v>
      </c>
      <c r="AC923" s="25">
        <v>4.1059200000000002</v>
      </c>
      <c r="AD923" s="27">
        <v>44.4</v>
      </c>
      <c r="AE923" s="27">
        <v>33.200000000000003</v>
      </c>
      <c r="AF923" s="27">
        <v>22.4</v>
      </c>
      <c r="AG923" s="25">
        <v>1.8753403725940463</v>
      </c>
      <c r="AH923" s="25">
        <v>0.57904410498358938</v>
      </c>
      <c r="AI923" s="25">
        <v>0.61113312001804909</v>
      </c>
      <c r="AJ923" s="28">
        <v>6.8887241473511204E-2</v>
      </c>
      <c r="AK923" s="25">
        <v>0</v>
      </c>
      <c r="AL923" s="25">
        <f t="shared" si="136"/>
        <v>3.1344048390691959</v>
      </c>
      <c r="AM923" s="29">
        <v>8.6542696428716273</v>
      </c>
      <c r="AN923" s="29">
        <v>1.6290387995133151</v>
      </c>
      <c r="AO923" s="30">
        <v>19.874176016107274</v>
      </c>
      <c r="AP923" s="30">
        <v>121.79723759428245</v>
      </c>
      <c r="AQ923" s="31">
        <v>1.6437941803139662</v>
      </c>
      <c r="AR923" s="28">
        <v>2.1074300000000001E-2</v>
      </c>
      <c r="AS923" s="28">
        <v>5.03172</v>
      </c>
      <c r="AT923" t="s">
        <v>157</v>
      </c>
      <c r="AU923">
        <v>3</v>
      </c>
      <c r="AV923" t="s">
        <v>399</v>
      </c>
      <c r="AW923" t="s">
        <v>992</v>
      </c>
      <c r="AX923" t="s">
        <v>1091</v>
      </c>
      <c r="AY923" s="19" t="s">
        <v>396</v>
      </c>
      <c r="AZ923" s="19" t="s">
        <v>396</v>
      </c>
      <c r="BA923" s="21" t="s">
        <v>403</v>
      </c>
      <c r="BB923" s="22">
        <v>42193</v>
      </c>
      <c r="BC923" s="15">
        <v>42287</v>
      </c>
      <c r="BD923" t="s">
        <v>161</v>
      </c>
      <c r="BE923">
        <v>40</v>
      </c>
      <c r="BF923">
        <v>37</v>
      </c>
      <c r="BG923">
        <v>5.48</v>
      </c>
      <c r="BH923">
        <v>3.86</v>
      </c>
      <c r="BI923">
        <v>0.62</v>
      </c>
      <c r="BJ923">
        <v>0.311</v>
      </c>
      <c r="BK923">
        <v>6.7000000000000004E-2</v>
      </c>
      <c r="BL923">
        <v>10.1</v>
      </c>
      <c r="BM923" s="86">
        <f t="shared" si="135"/>
        <v>82.275132275132279</v>
      </c>
      <c r="BN923">
        <v>0.223</v>
      </c>
      <c r="BO923">
        <v>19.7</v>
      </c>
      <c r="BP923">
        <f t="shared" si="129"/>
        <v>3732.1075491925167</v>
      </c>
      <c r="BQ923">
        <f t="shared" si="132"/>
        <v>2922.666666666667</v>
      </c>
      <c r="BR923">
        <f t="shared" si="133"/>
        <v>3.7321075491925169</v>
      </c>
      <c r="BS923">
        <f t="shared" si="133"/>
        <v>2.9226666666666672</v>
      </c>
      <c r="BT923">
        <f t="shared" si="134"/>
        <v>6.6547742158591845</v>
      </c>
      <c r="BU923">
        <v>1.9478584729981379</v>
      </c>
      <c r="BV923">
        <v>0.25249560901370011</v>
      </c>
      <c r="BW923">
        <v>2.0406786300314681</v>
      </c>
      <c r="BX923">
        <v>0.61973961957571633</v>
      </c>
      <c r="BY923">
        <v>0.22570430289571761</v>
      </c>
      <c r="BZ923">
        <v>0.17357713123261626</v>
      </c>
      <c r="CA923">
        <v>5.5493419115095559</v>
      </c>
      <c r="CB923">
        <v>148.35453220953386</v>
      </c>
      <c r="CC923">
        <v>52.367486700576272</v>
      </c>
      <c r="CD923">
        <v>12.424609165126416</v>
      </c>
      <c r="CE923">
        <v>4.59787126056706</v>
      </c>
      <c r="CF923" s="25"/>
      <c r="CG923" s="25"/>
      <c r="CH923" s="25"/>
      <c r="CI923" s="25"/>
      <c r="CJ923" s="25"/>
      <c r="CK923" s="25"/>
      <c r="CL923" s="25"/>
      <c r="CM923" s="25"/>
      <c r="CN923" s="25"/>
      <c r="CO923" s="25"/>
      <c r="CP923" s="25"/>
      <c r="CQ923" s="25"/>
      <c r="CR923" s="25"/>
      <c r="CS923" s="25"/>
      <c r="CT923" s="25"/>
      <c r="CU923" s="25"/>
      <c r="CV923" s="25"/>
      <c r="CW923" s="25"/>
      <c r="CX923" s="25"/>
      <c r="CY923" s="25"/>
    </row>
    <row r="924" spans="1:103">
      <c r="A924" t="s">
        <v>177</v>
      </c>
      <c r="B924" t="s">
        <v>1090</v>
      </c>
      <c r="C924" t="s">
        <v>164</v>
      </c>
      <c r="D924" t="s">
        <v>172</v>
      </c>
      <c r="E924" t="s">
        <v>959</v>
      </c>
      <c r="F924" t="s">
        <v>211</v>
      </c>
      <c r="G924" t="s">
        <v>290</v>
      </c>
      <c r="H924">
        <v>11.12777</v>
      </c>
      <c r="I924">
        <v>8.2393099999999997</v>
      </c>
      <c r="J924">
        <v>719</v>
      </c>
      <c r="K924" t="s">
        <v>120</v>
      </c>
      <c r="M924" t="s">
        <v>360</v>
      </c>
      <c r="N924" t="s">
        <v>346</v>
      </c>
      <c r="O924">
        <v>945</v>
      </c>
      <c r="P924" t="s">
        <v>353</v>
      </c>
      <c r="Q924" t="s">
        <v>361</v>
      </c>
      <c r="R924">
        <v>4500</v>
      </c>
      <c r="S924" t="s">
        <v>329</v>
      </c>
      <c r="T924">
        <v>1500</v>
      </c>
      <c r="U924" t="s">
        <v>362</v>
      </c>
      <c r="V924">
        <v>2000</v>
      </c>
      <c r="W924">
        <v>2015</v>
      </c>
      <c r="X924">
        <v>1</v>
      </c>
      <c r="Y924" s="19"/>
      <c r="Z924" s="24">
        <v>6.1</v>
      </c>
      <c r="AA924" s="32">
        <v>0.99027802012626387</v>
      </c>
      <c r="AB924" s="26">
        <v>3.6548965062032292E-2</v>
      </c>
      <c r="AC924" s="25">
        <v>4.1059200000000002</v>
      </c>
      <c r="AD924" s="27">
        <v>44.4</v>
      </c>
      <c r="AE924" s="27">
        <v>33.200000000000003</v>
      </c>
      <c r="AF924" s="27">
        <v>22.4</v>
      </c>
      <c r="AG924" s="25">
        <v>1.8753403725940463</v>
      </c>
      <c r="AH924" s="25">
        <v>0.57904410498358938</v>
      </c>
      <c r="AI924" s="25">
        <v>0.61113312001804909</v>
      </c>
      <c r="AJ924" s="28">
        <v>6.8887241473511204E-2</v>
      </c>
      <c r="AK924" s="25">
        <v>0</v>
      </c>
      <c r="AL924" s="25">
        <f t="shared" si="136"/>
        <v>3.1344048390691959</v>
      </c>
      <c r="AM924" s="29">
        <v>8.6542696428716273</v>
      </c>
      <c r="AN924" s="29">
        <v>1.6290387995133151</v>
      </c>
      <c r="AO924" s="30">
        <v>19.874176016107274</v>
      </c>
      <c r="AP924" s="30">
        <v>121.79723759428245</v>
      </c>
      <c r="AQ924" s="31">
        <v>1.6437941803139662</v>
      </c>
      <c r="AR924" s="28">
        <v>2.1074300000000001E-2</v>
      </c>
      <c r="AS924" s="28">
        <v>5.03172</v>
      </c>
      <c r="AT924" t="s">
        <v>158</v>
      </c>
      <c r="AU924">
        <v>4</v>
      </c>
      <c r="AV924" t="s">
        <v>399</v>
      </c>
      <c r="AW924" t="s">
        <v>992</v>
      </c>
      <c r="AX924" t="s">
        <v>1091</v>
      </c>
      <c r="AY924" s="19" t="s">
        <v>396</v>
      </c>
      <c r="AZ924" s="19" t="s">
        <v>396</v>
      </c>
      <c r="BA924" s="21" t="s">
        <v>403</v>
      </c>
      <c r="BB924" s="22">
        <v>42193</v>
      </c>
      <c r="BC924" s="15">
        <v>42287</v>
      </c>
      <c r="BD924" t="s">
        <v>161</v>
      </c>
      <c r="BE924">
        <v>43</v>
      </c>
      <c r="BF924">
        <v>26</v>
      </c>
      <c r="BG924">
        <v>2.76</v>
      </c>
      <c r="BH924">
        <v>1.7</v>
      </c>
      <c r="BI924">
        <v>0.42</v>
      </c>
      <c r="BJ924">
        <v>0.191</v>
      </c>
      <c r="BK924">
        <v>3.1E-2</v>
      </c>
      <c r="BL924">
        <v>9.6</v>
      </c>
      <c r="BM924" s="86">
        <f t="shared" si="135"/>
        <v>86.036036036036037</v>
      </c>
      <c r="BN924">
        <v>0.21099999999999999</v>
      </c>
      <c r="BO924">
        <v>21</v>
      </c>
      <c r="BP924">
        <f t="shared" si="129"/>
        <v>1728.3683683683685</v>
      </c>
      <c r="BQ924">
        <f t="shared" si="132"/>
        <v>1471.9999999999998</v>
      </c>
      <c r="BR924">
        <f t="shared" si="133"/>
        <v>1.7283683683683684</v>
      </c>
      <c r="BS924">
        <f t="shared" si="133"/>
        <v>1.4719999999999998</v>
      </c>
      <c r="BT924">
        <f t="shared" si="134"/>
        <v>3.2003683683683679</v>
      </c>
      <c r="CF924" s="25"/>
      <c r="CG924" s="25"/>
      <c r="CH924" s="25"/>
      <c r="CI924" s="25"/>
      <c r="CJ924" s="25"/>
      <c r="CK924" s="25"/>
      <c r="CL924" s="25"/>
      <c r="CM924" s="25"/>
      <c r="CN924" s="25"/>
      <c r="CO924" s="25"/>
      <c r="CP924" s="25"/>
      <c r="CQ924" s="25"/>
      <c r="CR924" s="25"/>
      <c r="CS924" s="25"/>
      <c r="CT924" s="25"/>
      <c r="CU924" s="25"/>
      <c r="CV924" s="25"/>
      <c r="CW924" s="25"/>
      <c r="CX924" s="25"/>
      <c r="CY924" s="25"/>
    </row>
    <row r="925" spans="1:103">
      <c r="A925" t="s">
        <v>177</v>
      </c>
      <c r="B925" t="s">
        <v>1090</v>
      </c>
      <c r="C925" t="s">
        <v>164</v>
      </c>
      <c r="D925" t="s">
        <v>172</v>
      </c>
      <c r="E925" t="s">
        <v>959</v>
      </c>
      <c r="F925" t="s">
        <v>211</v>
      </c>
      <c r="G925" t="s">
        <v>290</v>
      </c>
      <c r="H925">
        <v>11.12777</v>
      </c>
      <c r="I925">
        <v>8.2393099999999997</v>
      </c>
      <c r="J925">
        <v>719</v>
      </c>
      <c r="K925" t="s">
        <v>120</v>
      </c>
      <c r="M925" t="s">
        <v>360</v>
      </c>
      <c r="N925" t="s">
        <v>346</v>
      </c>
      <c r="O925">
        <v>945</v>
      </c>
      <c r="P925" t="s">
        <v>353</v>
      </c>
      <c r="Q925" t="s">
        <v>361</v>
      </c>
      <c r="R925">
        <v>4500</v>
      </c>
      <c r="S925" t="s">
        <v>329</v>
      </c>
      <c r="T925">
        <v>1500</v>
      </c>
      <c r="U925" t="s">
        <v>362</v>
      </c>
      <c r="V925">
        <v>2000</v>
      </c>
      <c r="W925">
        <v>2015</v>
      </c>
      <c r="X925">
        <v>1</v>
      </c>
      <c r="Y925" s="19"/>
      <c r="Z925" s="24">
        <v>6.1</v>
      </c>
      <c r="AA925" s="32">
        <v>0.99027802012626387</v>
      </c>
      <c r="AB925" s="26">
        <v>3.6548965062032292E-2</v>
      </c>
      <c r="AC925" s="25">
        <v>4.1059200000000002</v>
      </c>
      <c r="AD925" s="27">
        <v>44.4</v>
      </c>
      <c r="AE925" s="27">
        <v>33.200000000000003</v>
      </c>
      <c r="AF925" s="27">
        <v>22.4</v>
      </c>
      <c r="AG925" s="25">
        <v>1.8753403725940463</v>
      </c>
      <c r="AH925" s="25">
        <v>0.57904410498358938</v>
      </c>
      <c r="AI925" s="25">
        <v>0.61113312001804909</v>
      </c>
      <c r="AJ925" s="28">
        <v>6.8887241473511204E-2</v>
      </c>
      <c r="AK925" s="25">
        <v>0</v>
      </c>
      <c r="AL925" s="25">
        <f t="shared" si="136"/>
        <v>3.1344048390691959</v>
      </c>
      <c r="AM925" s="29">
        <v>8.6542696428716273</v>
      </c>
      <c r="AN925" s="29">
        <v>1.6290387995133151</v>
      </c>
      <c r="AO925" s="30">
        <v>19.874176016107274</v>
      </c>
      <c r="AP925" s="30">
        <v>121.79723759428245</v>
      </c>
      <c r="AQ925" s="31">
        <v>1.6437941803139662</v>
      </c>
      <c r="AR925" s="28">
        <v>2.1074300000000001E-2</v>
      </c>
      <c r="AS925" s="28">
        <v>5.03172</v>
      </c>
      <c r="AT925" t="s">
        <v>159</v>
      </c>
      <c r="AU925">
        <v>5</v>
      </c>
      <c r="AV925" t="s">
        <v>399</v>
      </c>
      <c r="AW925" t="s">
        <v>992</v>
      </c>
      <c r="AX925" t="s">
        <v>1091</v>
      </c>
      <c r="AY925" s="19" t="s">
        <v>396</v>
      </c>
      <c r="AZ925" s="19" t="s">
        <v>396</v>
      </c>
      <c r="BA925" s="21" t="s">
        <v>403</v>
      </c>
      <c r="BB925" s="22">
        <v>42193</v>
      </c>
      <c r="BC925" s="15">
        <v>42287</v>
      </c>
      <c r="BD925" t="s">
        <v>161</v>
      </c>
      <c r="BE925">
        <v>49</v>
      </c>
      <c r="BF925">
        <v>41</v>
      </c>
      <c r="BG925">
        <v>8.76</v>
      </c>
      <c r="BH925">
        <v>5.98</v>
      </c>
      <c r="BI925">
        <v>0.82</v>
      </c>
      <c r="BJ925">
        <v>0.42299999999999999</v>
      </c>
      <c r="BK925">
        <v>0.10100000000000001</v>
      </c>
      <c r="BL925">
        <v>9.8000000000000007</v>
      </c>
      <c r="BM925" s="86">
        <f t="shared" si="135"/>
        <v>80.725190839694648</v>
      </c>
      <c r="BN925">
        <v>0.23100000000000001</v>
      </c>
      <c r="BO925">
        <v>23.1</v>
      </c>
      <c r="BP925">
        <f t="shared" si="129"/>
        <v>5691.8751683879655</v>
      </c>
      <c r="BQ925">
        <f t="shared" si="132"/>
        <v>4671.9999999999991</v>
      </c>
      <c r="BR925">
        <f t="shared" si="133"/>
        <v>5.6918751683879654</v>
      </c>
      <c r="BS925">
        <f t="shared" si="133"/>
        <v>4.6719999999999988</v>
      </c>
      <c r="BT925">
        <f t="shared" si="134"/>
        <v>10.363875168387963</v>
      </c>
      <c r="BU925">
        <v>2.4133271202236721</v>
      </c>
      <c r="BV925">
        <v>0.27315478797017068</v>
      </c>
      <c r="BW925">
        <v>2.2345535145294244</v>
      </c>
      <c r="BX925">
        <v>0.70461353427412388</v>
      </c>
      <c r="BY925">
        <v>0.25832834428762536</v>
      </c>
      <c r="BZ925">
        <v>0.20274730625610568</v>
      </c>
      <c r="CA925">
        <v>5.7731895070739716</v>
      </c>
      <c r="CB925">
        <v>178.24041419049357</v>
      </c>
      <c r="CC925">
        <v>68.33505609510685</v>
      </c>
      <c r="CD925">
        <v>14.287604202269563</v>
      </c>
      <c r="CE925">
        <v>21.480252086424958</v>
      </c>
      <c r="CF925" s="25"/>
      <c r="CG925" s="25"/>
      <c r="CH925" s="25"/>
      <c r="CI925" s="25"/>
      <c r="CJ925" s="25"/>
      <c r="CK925" s="25"/>
      <c r="CL925" s="25"/>
      <c r="CM925" s="25"/>
      <c r="CN925" s="25"/>
      <c r="CO925" s="25"/>
      <c r="CP925" s="25"/>
      <c r="CQ925" s="25"/>
      <c r="CR925" s="25"/>
      <c r="CS925" s="25"/>
      <c r="CT925" s="25"/>
      <c r="CU925" s="25"/>
      <c r="CV925" s="25"/>
      <c r="CW925" s="25"/>
      <c r="CX925" s="25"/>
      <c r="CY925" s="25"/>
    </row>
    <row r="926" spans="1:103">
      <c r="A926" t="s">
        <v>177</v>
      </c>
      <c r="B926" t="s">
        <v>1090</v>
      </c>
      <c r="C926" t="s">
        <v>164</v>
      </c>
      <c r="D926" t="s">
        <v>172</v>
      </c>
      <c r="E926" t="s">
        <v>959</v>
      </c>
      <c r="F926" t="s">
        <v>211</v>
      </c>
      <c r="G926" t="s">
        <v>290</v>
      </c>
      <c r="H926">
        <v>11.12777</v>
      </c>
      <c r="I926">
        <v>8.2393099999999997</v>
      </c>
      <c r="J926">
        <v>719</v>
      </c>
      <c r="K926" t="s">
        <v>120</v>
      </c>
      <c r="M926" t="s">
        <v>360</v>
      </c>
      <c r="N926" t="s">
        <v>346</v>
      </c>
      <c r="O926">
        <v>945</v>
      </c>
      <c r="P926" t="s">
        <v>353</v>
      </c>
      <c r="Q926" t="s">
        <v>361</v>
      </c>
      <c r="R926">
        <v>4500</v>
      </c>
      <c r="S926" t="s">
        <v>329</v>
      </c>
      <c r="T926">
        <v>1500</v>
      </c>
      <c r="U926" t="s">
        <v>362</v>
      </c>
      <c r="V926">
        <v>2000</v>
      </c>
      <c r="W926">
        <v>2015</v>
      </c>
      <c r="X926">
        <v>1</v>
      </c>
      <c r="Y926" s="19"/>
      <c r="Z926" s="24">
        <v>6.1</v>
      </c>
      <c r="AA926" s="32">
        <v>0.99027802012626387</v>
      </c>
      <c r="AB926" s="26">
        <v>3.6548965062032292E-2</v>
      </c>
      <c r="AC926" s="25">
        <v>4.1059200000000002</v>
      </c>
      <c r="AD926" s="27">
        <v>44.4</v>
      </c>
      <c r="AE926" s="27">
        <v>33.200000000000003</v>
      </c>
      <c r="AF926" s="27">
        <v>22.4</v>
      </c>
      <c r="AG926" s="25">
        <v>1.8753403725940463</v>
      </c>
      <c r="AH926" s="25">
        <v>0.57904410498358938</v>
      </c>
      <c r="AI926" s="25">
        <v>0.61113312001804909</v>
      </c>
      <c r="AJ926" s="28">
        <v>6.8887241473511204E-2</v>
      </c>
      <c r="AK926" s="25">
        <v>0</v>
      </c>
      <c r="AL926" s="25">
        <f t="shared" si="136"/>
        <v>3.1344048390691959</v>
      </c>
      <c r="AM926" s="29">
        <v>8.6542696428716273</v>
      </c>
      <c r="AN926" s="29">
        <v>1.6290387995133151</v>
      </c>
      <c r="AO926" s="30">
        <v>19.874176016107274</v>
      </c>
      <c r="AP926" s="30">
        <v>121.79723759428245</v>
      </c>
      <c r="AQ926" s="31">
        <v>1.6437941803139662</v>
      </c>
      <c r="AR926" s="28">
        <v>2.1074300000000001E-2</v>
      </c>
      <c r="AS926" s="28">
        <v>5.03172</v>
      </c>
      <c r="AT926" t="s">
        <v>160</v>
      </c>
      <c r="AU926">
        <v>6</v>
      </c>
      <c r="AV926" t="s">
        <v>399</v>
      </c>
      <c r="AW926" t="s">
        <v>992</v>
      </c>
      <c r="AX926" t="s">
        <v>1091</v>
      </c>
      <c r="AY926" s="19" t="s">
        <v>396</v>
      </c>
      <c r="AZ926" s="19" t="s">
        <v>396</v>
      </c>
      <c r="BA926" s="21" t="s">
        <v>403</v>
      </c>
      <c r="BB926" s="22">
        <v>42193</v>
      </c>
      <c r="BC926" s="15">
        <v>42287</v>
      </c>
      <c r="BD926" t="s">
        <v>161</v>
      </c>
      <c r="BE926">
        <v>49</v>
      </c>
      <c r="BF926">
        <v>45</v>
      </c>
      <c r="BG926">
        <v>6.44</v>
      </c>
      <c r="BH926">
        <v>5.5</v>
      </c>
      <c r="BI926">
        <v>0.68</v>
      </c>
      <c r="BJ926">
        <v>0.311</v>
      </c>
      <c r="BK926">
        <v>6.7000000000000004E-2</v>
      </c>
      <c r="BL926">
        <v>9.5</v>
      </c>
      <c r="BM926" s="86">
        <f t="shared" si="135"/>
        <v>82.275132275132279</v>
      </c>
      <c r="BN926">
        <v>0.252</v>
      </c>
      <c r="BO926">
        <v>24.2</v>
      </c>
      <c r="BP926">
        <f t="shared" si="129"/>
        <v>5353.2610575094232</v>
      </c>
      <c r="BQ926">
        <f t="shared" si="132"/>
        <v>3434.666666666667</v>
      </c>
      <c r="BR926">
        <f t="shared" si="133"/>
        <v>5.3532610575094228</v>
      </c>
      <c r="BS926">
        <f t="shared" si="133"/>
        <v>3.4346666666666668</v>
      </c>
      <c r="BT926">
        <f t="shared" si="134"/>
        <v>8.7879277241760896</v>
      </c>
      <c r="BU926">
        <v>2.3666352497643732</v>
      </c>
      <c r="BV926">
        <v>0.29412100375278905</v>
      </c>
      <c r="BW926">
        <v>1.9172920976899874</v>
      </c>
      <c r="BX926">
        <v>0.64468669341239249</v>
      </c>
      <c r="BY926">
        <v>0.23114443652194355</v>
      </c>
      <c r="BZ926">
        <v>0.17232928177821627</v>
      </c>
      <c r="CA926">
        <v>7.102624685034896</v>
      </c>
      <c r="CB926">
        <v>126.86301608236242</v>
      </c>
      <c r="CC926">
        <v>65.064765856543744</v>
      </c>
      <c r="CD926">
        <v>13.172453628219221</v>
      </c>
      <c r="CE926">
        <v>4.3619452557520795</v>
      </c>
      <c r="CF926" s="25"/>
      <c r="CG926" s="25"/>
      <c r="CH926" s="25"/>
      <c r="CI926" s="25"/>
      <c r="CJ926" s="25"/>
      <c r="CK926" s="25"/>
      <c r="CL926" s="25"/>
      <c r="CM926" s="25"/>
      <c r="CN926" s="25"/>
      <c r="CO926" s="25"/>
      <c r="CP926" s="25"/>
      <c r="CQ926" s="25"/>
      <c r="CR926" s="25"/>
      <c r="CS926" s="25"/>
      <c r="CT926" s="25"/>
      <c r="CU926" s="25"/>
      <c r="CV926" s="25"/>
      <c r="CW926" s="25"/>
      <c r="CX926" s="25"/>
      <c r="CY926" s="25"/>
    </row>
    <row r="927" spans="1:103">
      <c r="A927" t="s">
        <v>177</v>
      </c>
      <c r="B927" t="s">
        <v>1090</v>
      </c>
      <c r="C927" t="s">
        <v>164</v>
      </c>
      <c r="D927" t="s">
        <v>172</v>
      </c>
      <c r="E927" t="s">
        <v>959</v>
      </c>
      <c r="F927" t="s">
        <v>211</v>
      </c>
      <c r="G927" t="s">
        <v>291</v>
      </c>
      <c r="H927">
        <v>11.139419999999999</v>
      </c>
      <c r="I927">
        <v>8.2353199999999998</v>
      </c>
      <c r="J927">
        <v>718</v>
      </c>
      <c r="K927" t="s">
        <v>121</v>
      </c>
      <c r="M927" t="s">
        <v>363</v>
      </c>
      <c r="N927" t="s">
        <v>331</v>
      </c>
      <c r="O927">
        <v>1625</v>
      </c>
      <c r="P927" t="s">
        <v>159</v>
      </c>
      <c r="Q927">
        <v>250</v>
      </c>
      <c r="R927">
        <v>3500</v>
      </c>
      <c r="S927" t="s">
        <v>337</v>
      </c>
      <c r="T927">
        <v>1500</v>
      </c>
      <c r="U927" t="s">
        <v>351</v>
      </c>
      <c r="V927">
        <v>4000</v>
      </c>
      <c r="W927">
        <v>2015</v>
      </c>
      <c r="X927">
        <v>1</v>
      </c>
      <c r="Y927" s="19" t="s">
        <v>396</v>
      </c>
      <c r="Z927" s="24">
        <v>5.9</v>
      </c>
      <c r="AA927" s="32">
        <v>1.117448857181911</v>
      </c>
      <c r="AB927" s="26">
        <v>3.8972568812165639E-2</v>
      </c>
      <c r="AC927" s="25">
        <v>5.9489400000000003</v>
      </c>
      <c r="AD927" s="27">
        <v>68</v>
      </c>
      <c r="AE927" s="27">
        <v>17.200000000000003</v>
      </c>
      <c r="AF927" s="27">
        <v>14.8</v>
      </c>
      <c r="AG927" s="25">
        <v>2.0627843967160326</v>
      </c>
      <c r="AH927" s="25">
        <v>0.33276659655483787</v>
      </c>
      <c r="AI927" s="25">
        <v>0.11713679458249102</v>
      </c>
      <c r="AJ927" s="28">
        <v>4.4341935029706708E-2</v>
      </c>
      <c r="AK927" s="25">
        <v>0</v>
      </c>
      <c r="AL927" s="25">
        <f t="shared" si="52"/>
        <v>2.5570297228830681</v>
      </c>
      <c r="AM927" s="29">
        <v>3.9559591691067348</v>
      </c>
      <c r="AN927" s="29">
        <v>1.6290387995133151</v>
      </c>
      <c r="AO927" s="30">
        <v>14.416610063028314</v>
      </c>
      <c r="AP927" s="30">
        <v>253.54664286040367</v>
      </c>
      <c r="AQ927" s="31">
        <v>1.7309246604091399</v>
      </c>
      <c r="AR927" s="28">
        <v>8.6763999999999994E-2</v>
      </c>
      <c r="AS927" s="28">
        <v>5.7306900000000001</v>
      </c>
      <c r="AT927" t="s">
        <v>155</v>
      </c>
      <c r="AU927">
        <v>1</v>
      </c>
      <c r="AV927" t="s">
        <v>399</v>
      </c>
      <c r="AW927" t="s">
        <v>992</v>
      </c>
      <c r="AX927" t="s">
        <v>1091</v>
      </c>
      <c r="AY927" s="19" t="s">
        <v>396</v>
      </c>
      <c r="AZ927" s="19" t="s">
        <v>396</v>
      </c>
      <c r="BA927" s="21" t="s">
        <v>403</v>
      </c>
      <c r="BB927" s="22">
        <v>42193</v>
      </c>
      <c r="BC927" s="15">
        <v>42287</v>
      </c>
      <c r="BD927" t="s">
        <v>161</v>
      </c>
      <c r="BE927">
        <v>25</v>
      </c>
      <c r="BF927">
        <v>23</v>
      </c>
      <c r="BG927">
        <v>1.6800000000000002</v>
      </c>
      <c r="BH927">
        <v>1.36</v>
      </c>
      <c r="BI927">
        <v>0.42</v>
      </c>
      <c r="BJ927">
        <v>0.21</v>
      </c>
      <c r="BK927">
        <v>0.104</v>
      </c>
      <c r="BL927">
        <v>8.9</v>
      </c>
      <c r="BM927" s="86">
        <f t="shared" si="135"/>
        <v>66.878980891719735</v>
      </c>
      <c r="BN927">
        <v>0.106</v>
      </c>
      <c r="BO927">
        <v>15.1</v>
      </c>
      <c r="BP927">
        <f t="shared" si="129"/>
        <v>1083.1422505307855</v>
      </c>
      <c r="BQ927">
        <f t="shared" si="132"/>
        <v>896</v>
      </c>
      <c r="BR927">
        <f t="shared" si="133"/>
        <v>1.0831422505307855</v>
      </c>
      <c r="BS927">
        <f t="shared" si="133"/>
        <v>0.89600000000000002</v>
      </c>
      <c r="BT927">
        <f t="shared" si="134"/>
        <v>1.9791422505307854</v>
      </c>
      <c r="CF927" s="25">
        <v>1.3910561370123691</v>
      </c>
      <c r="CG927" s="25">
        <v>8.3539486203615607E-2</v>
      </c>
      <c r="CH927" s="25">
        <v>1.2874049985707265</v>
      </c>
      <c r="CI927" s="25">
        <v>0.25760947517578231</v>
      </c>
      <c r="CJ927" s="25">
        <v>0.12183137862337846</v>
      </c>
      <c r="CK927" s="25">
        <v>20.171540001870589</v>
      </c>
      <c r="CL927" s="25">
        <v>75.039017017683463</v>
      </c>
      <c r="CM927" s="25">
        <v>1.4878180104608649</v>
      </c>
      <c r="CN927" s="25">
        <v>186.27228189362572</v>
      </c>
      <c r="CO927" s="25">
        <v>11.554513611506573</v>
      </c>
      <c r="CP927" s="25">
        <v>1.3334923664122138</v>
      </c>
      <c r="CQ927" s="25">
        <v>0.17290076335877866</v>
      </c>
      <c r="CR927" s="25">
        <v>0.31518978015538551</v>
      </c>
      <c r="CS927" s="25">
        <v>0.12836699811559638</v>
      </c>
      <c r="CT927" s="25">
        <v>5.6096230542154117E-2</v>
      </c>
      <c r="CU927" s="25">
        <v>6.3790063856502819</v>
      </c>
      <c r="CV927" s="25">
        <v>8.3943129374961085</v>
      </c>
      <c r="CW927" s="25">
        <v>2.0170180150444681</v>
      </c>
      <c r="CX927" s="25">
        <v>101.42630360905198</v>
      </c>
      <c r="CY927" s="25">
        <v>5.9689537146546181</v>
      </c>
    </row>
    <row r="928" spans="1:103">
      <c r="A928" t="s">
        <v>177</v>
      </c>
      <c r="B928" t="s">
        <v>1090</v>
      </c>
      <c r="C928" t="s">
        <v>164</v>
      </c>
      <c r="D928" t="s">
        <v>172</v>
      </c>
      <c r="E928" t="s">
        <v>959</v>
      </c>
      <c r="F928" t="s">
        <v>211</v>
      </c>
      <c r="G928" t="s">
        <v>291</v>
      </c>
      <c r="H928">
        <v>11.139419999999999</v>
      </c>
      <c r="I928">
        <v>8.2353199999999998</v>
      </c>
      <c r="J928">
        <v>718</v>
      </c>
      <c r="K928" t="s">
        <v>121</v>
      </c>
      <c r="M928" t="s">
        <v>363</v>
      </c>
      <c r="N928" t="s">
        <v>331</v>
      </c>
      <c r="O928">
        <v>1625</v>
      </c>
      <c r="P928" t="s">
        <v>159</v>
      </c>
      <c r="Q928">
        <v>250</v>
      </c>
      <c r="R928">
        <v>3500</v>
      </c>
      <c r="S928" t="s">
        <v>337</v>
      </c>
      <c r="T928">
        <v>1500</v>
      </c>
      <c r="U928" t="s">
        <v>351</v>
      </c>
      <c r="V928">
        <v>4000</v>
      </c>
      <c r="W928">
        <v>2015</v>
      </c>
      <c r="X928">
        <v>1</v>
      </c>
      <c r="Y928" s="19"/>
      <c r="Z928" s="24">
        <v>5.9</v>
      </c>
      <c r="AA928" s="32">
        <v>1.117448857181911</v>
      </c>
      <c r="AB928" s="26">
        <v>3.8972568812165639E-2</v>
      </c>
      <c r="AC928" s="25">
        <v>5.9489400000000003</v>
      </c>
      <c r="AD928" s="27">
        <v>68</v>
      </c>
      <c r="AE928" s="27">
        <v>17.200000000000003</v>
      </c>
      <c r="AF928" s="27">
        <v>14.8</v>
      </c>
      <c r="AG928" s="25">
        <v>2.0627843967160326</v>
      </c>
      <c r="AH928" s="25">
        <v>0.33276659655483787</v>
      </c>
      <c r="AI928" s="25">
        <v>0.11713679458249102</v>
      </c>
      <c r="AJ928" s="28">
        <v>4.4341935029706708E-2</v>
      </c>
      <c r="AK928" s="25">
        <v>0</v>
      </c>
      <c r="AL928" s="25">
        <f t="shared" ref="AL928:AL932" si="137">SUM(AG928:AK928)</f>
        <v>2.5570297228830681</v>
      </c>
      <c r="AM928" s="29">
        <v>3.9559591691067348</v>
      </c>
      <c r="AN928" s="29">
        <v>1.6290387995133151</v>
      </c>
      <c r="AO928" s="30">
        <v>14.416610063028314</v>
      </c>
      <c r="AP928" s="30">
        <v>253.54664286040367</v>
      </c>
      <c r="AQ928" s="31">
        <v>1.7309246604091399</v>
      </c>
      <c r="AR928" s="28">
        <v>8.6763999999999994E-2</v>
      </c>
      <c r="AS928" s="28">
        <v>5.7306900000000001</v>
      </c>
      <c r="AT928" t="s">
        <v>156</v>
      </c>
      <c r="AU928">
        <v>2</v>
      </c>
      <c r="AV928" t="s">
        <v>399</v>
      </c>
      <c r="AW928" t="s">
        <v>992</v>
      </c>
      <c r="AX928" t="s">
        <v>1091</v>
      </c>
      <c r="AY928" s="19" t="s">
        <v>396</v>
      </c>
      <c r="AZ928" s="19" t="s">
        <v>396</v>
      </c>
      <c r="BA928" s="21" t="s">
        <v>403</v>
      </c>
      <c r="BB928" s="22">
        <v>42193</v>
      </c>
      <c r="BC928" s="15">
        <v>42287</v>
      </c>
      <c r="BD928" t="s">
        <v>161</v>
      </c>
      <c r="BE928">
        <v>42</v>
      </c>
      <c r="BF928">
        <v>24</v>
      </c>
      <c r="BG928">
        <v>2.2800000000000002</v>
      </c>
      <c r="BH928">
        <v>1.3</v>
      </c>
      <c r="BI928">
        <v>0.26</v>
      </c>
      <c r="BJ928">
        <v>0.12</v>
      </c>
      <c r="BK928">
        <v>6.0999999999999999E-2</v>
      </c>
      <c r="BL928">
        <v>9.3000000000000007</v>
      </c>
      <c r="BM928" s="86">
        <f t="shared" si="135"/>
        <v>66.298342541436455</v>
      </c>
      <c r="BN928">
        <v>0.112</v>
      </c>
      <c r="BO928">
        <v>14.7</v>
      </c>
      <c r="BP928">
        <f t="shared" si="129"/>
        <v>1021.8611201386631</v>
      </c>
      <c r="BQ928">
        <f t="shared" si="132"/>
        <v>1216</v>
      </c>
      <c r="BR928">
        <f t="shared" si="133"/>
        <v>1.0218611201386631</v>
      </c>
      <c r="BS928">
        <f t="shared" si="133"/>
        <v>1.216</v>
      </c>
      <c r="BT928">
        <f t="shared" si="134"/>
        <v>2.2378611201386631</v>
      </c>
      <c r="BU928">
        <v>1.8717472118959109</v>
      </c>
      <c r="BV928">
        <v>0.22607437040870543</v>
      </c>
      <c r="BW928">
        <v>2.0714734037082172</v>
      </c>
      <c r="BX928">
        <v>0.56234750691931235</v>
      </c>
      <c r="BY928">
        <v>0.16824086442295433</v>
      </c>
      <c r="BZ928">
        <v>0.12673034270381495</v>
      </c>
      <c r="CA928">
        <v>2.3686393889474275</v>
      </c>
      <c r="CB928">
        <v>149.96665137663226</v>
      </c>
      <c r="CC928">
        <v>41.224811898652099</v>
      </c>
      <c r="CD928">
        <v>10.409246198400423</v>
      </c>
      <c r="CE928">
        <v>4.4316758870016955</v>
      </c>
      <c r="CF928" s="25">
        <v>0.69096209912536433</v>
      </c>
      <c r="CG928" s="25">
        <v>7.3080660835762881E-2</v>
      </c>
      <c r="CH928" s="25">
        <v>1.3869127959199399</v>
      </c>
      <c r="CI928" s="25">
        <v>0.22198324088775095</v>
      </c>
      <c r="CJ928" s="25">
        <v>7.5474297793182807E-2</v>
      </c>
      <c r="CK928" s="25">
        <v>17.408379286187422</v>
      </c>
      <c r="CL928" s="25">
        <v>55.769225416306895</v>
      </c>
      <c r="CM928" s="25">
        <v>1.4827351768477726</v>
      </c>
      <c r="CN928" s="25">
        <v>92.644775547269944</v>
      </c>
      <c r="CO928" s="25">
        <v>14.110316337315249</v>
      </c>
      <c r="CP928" s="25"/>
      <c r="CQ928" s="25"/>
      <c r="CR928" s="25"/>
      <c r="CS928" s="25"/>
      <c r="CT928" s="25"/>
      <c r="CU928" s="25"/>
      <c r="CV928" s="25"/>
      <c r="CW928" s="25"/>
      <c r="CX928" s="25"/>
      <c r="CY928" s="25"/>
    </row>
    <row r="929" spans="1:103">
      <c r="A929" t="s">
        <v>177</v>
      </c>
      <c r="B929" t="s">
        <v>1090</v>
      </c>
      <c r="C929" t="s">
        <v>164</v>
      </c>
      <c r="D929" t="s">
        <v>172</v>
      </c>
      <c r="E929" t="s">
        <v>959</v>
      </c>
      <c r="F929" t="s">
        <v>211</v>
      </c>
      <c r="G929" t="s">
        <v>291</v>
      </c>
      <c r="H929">
        <v>11.139419999999999</v>
      </c>
      <c r="I929">
        <v>8.2353199999999998</v>
      </c>
      <c r="J929">
        <v>718</v>
      </c>
      <c r="K929" t="s">
        <v>121</v>
      </c>
      <c r="M929" t="s">
        <v>363</v>
      </c>
      <c r="N929" t="s">
        <v>331</v>
      </c>
      <c r="O929">
        <v>1625</v>
      </c>
      <c r="P929" t="s">
        <v>159</v>
      </c>
      <c r="Q929">
        <v>250</v>
      </c>
      <c r="R929">
        <v>3500</v>
      </c>
      <c r="S929" t="s">
        <v>337</v>
      </c>
      <c r="T929">
        <v>1500</v>
      </c>
      <c r="U929" t="s">
        <v>351</v>
      </c>
      <c r="V929">
        <v>4000</v>
      </c>
      <c r="W929">
        <v>2015</v>
      </c>
      <c r="X929">
        <v>1</v>
      </c>
      <c r="Y929" s="19"/>
      <c r="Z929" s="24">
        <v>5.9</v>
      </c>
      <c r="AA929" s="32">
        <v>1.117448857181911</v>
      </c>
      <c r="AB929" s="26">
        <v>3.8972568812165639E-2</v>
      </c>
      <c r="AC929" s="25">
        <v>5.9489400000000003</v>
      </c>
      <c r="AD929" s="27">
        <v>68</v>
      </c>
      <c r="AE929" s="27">
        <v>17.200000000000003</v>
      </c>
      <c r="AF929" s="27">
        <v>14.8</v>
      </c>
      <c r="AG929" s="25">
        <v>2.0627843967160326</v>
      </c>
      <c r="AH929" s="25">
        <v>0.33276659655483787</v>
      </c>
      <c r="AI929" s="25">
        <v>0.11713679458249102</v>
      </c>
      <c r="AJ929" s="28">
        <v>4.4341935029706708E-2</v>
      </c>
      <c r="AK929" s="25">
        <v>0</v>
      </c>
      <c r="AL929" s="25">
        <f t="shared" si="137"/>
        <v>2.5570297228830681</v>
      </c>
      <c r="AM929" s="29">
        <v>3.9559591691067348</v>
      </c>
      <c r="AN929" s="29">
        <v>1.6290387995133151</v>
      </c>
      <c r="AO929" s="30">
        <v>14.416610063028314</v>
      </c>
      <c r="AP929" s="30">
        <v>253.54664286040367</v>
      </c>
      <c r="AQ929" s="31">
        <v>1.7309246604091399</v>
      </c>
      <c r="AR929" s="28">
        <v>8.6763999999999994E-2</v>
      </c>
      <c r="AS929" s="28">
        <v>5.7306900000000001</v>
      </c>
      <c r="AT929" t="s">
        <v>157</v>
      </c>
      <c r="AU929">
        <v>3</v>
      </c>
      <c r="AV929" t="s">
        <v>399</v>
      </c>
      <c r="AW929" t="s">
        <v>992</v>
      </c>
      <c r="AX929" t="s">
        <v>1091</v>
      </c>
      <c r="AY929" s="19" t="s">
        <v>396</v>
      </c>
      <c r="AZ929" s="19" t="s">
        <v>396</v>
      </c>
      <c r="BA929" s="21" t="s">
        <v>403</v>
      </c>
      <c r="BB929" s="22">
        <v>42193</v>
      </c>
      <c r="BC929" s="15">
        <v>42287</v>
      </c>
      <c r="BD929" t="s">
        <v>161</v>
      </c>
      <c r="BE929">
        <v>32</v>
      </c>
      <c r="BF929">
        <v>18</v>
      </c>
      <c r="BG929">
        <v>3.02</v>
      </c>
      <c r="BH929">
        <v>1.18</v>
      </c>
      <c r="BI929">
        <v>0.48</v>
      </c>
      <c r="BJ929">
        <v>0.153</v>
      </c>
      <c r="BK929">
        <v>6.8000000000000005E-2</v>
      </c>
      <c r="BL929">
        <v>8.1</v>
      </c>
      <c r="BM929" s="86">
        <f t="shared" si="135"/>
        <v>69.230769230769226</v>
      </c>
      <c r="BN929">
        <v>0.16400000000000001</v>
      </c>
      <c r="BO929">
        <v>15</v>
      </c>
      <c r="BP929">
        <f t="shared" si="129"/>
        <v>981.37556561085978</v>
      </c>
      <c r="BQ929">
        <f t="shared" si="132"/>
        <v>1610.6666666666667</v>
      </c>
      <c r="BR929">
        <f t="shared" si="133"/>
        <v>0.98137556561085981</v>
      </c>
      <c r="BS929">
        <f t="shared" si="133"/>
        <v>1.6106666666666667</v>
      </c>
      <c r="BT929">
        <f t="shared" si="134"/>
        <v>2.5920422322775263</v>
      </c>
      <c r="BU929">
        <v>2.3153409090909092</v>
      </c>
      <c r="BV929">
        <v>0.28173446278376324</v>
      </c>
      <c r="BW929">
        <v>2.9827715001501258</v>
      </c>
      <c r="BX929">
        <v>0.56465381527150771</v>
      </c>
      <c r="BY929">
        <v>0.18945596706538986</v>
      </c>
      <c r="BZ929">
        <v>0.19965870616246165</v>
      </c>
      <c r="CA929">
        <v>7.5721196013318268</v>
      </c>
      <c r="CB929">
        <v>194.45787050397382</v>
      </c>
      <c r="CC929">
        <v>64.970940495143964</v>
      </c>
      <c r="CD929">
        <v>23.408322162668149</v>
      </c>
      <c r="CE929">
        <v>4.3102906697481664</v>
      </c>
      <c r="CF929" s="25"/>
      <c r="CG929" s="25"/>
      <c r="CH929" s="25"/>
      <c r="CI929" s="25"/>
      <c r="CJ929" s="25"/>
      <c r="CK929" s="25"/>
      <c r="CL929" s="25"/>
      <c r="CM929" s="25"/>
      <c r="CN929" s="25"/>
      <c r="CO929" s="25"/>
      <c r="CP929" s="25">
        <v>2.003734827264239</v>
      </c>
      <c r="CQ929" s="25">
        <v>0.21241830065359477</v>
      </c>
      <c r="CR929" s="25">
        <v>0.30119682842954854</v>
      </c>
      <c r="CS929" s="25">
        <v>0.12578118808161315</v>
      </c>
      <c r="CT929" s="25">
        <v>7.5725171244544573E-2</v>
      </c>
      <c r="CU929" s="25">
        <v>5.4383015519221551</v>
      </c>
      <c r="CV929" s="25">
        <v>8.2252188639350372</v>
      </c>
      <c r="CW929" s="25">
        <v>1.9763874363241478</v>
      </c>
      <c r="CX929" s="25">
        <v>74.354036791552886</v>
      </c>
      <c r="CY929" s="25">
        <v>7.1139165859574431</v>
      </c>
    </row>
    <row r="930" spans="1:103">
      <c r="A930" t="s">
        <v>177</v>
      </c>
      <c r="B930" t="s">
        <v>1090</v>
      </c>
      <c r="C930" t="s">
        <v>164</v>
      </c>
      <c r="D930" t="s">
        <v>172</v>
      </c>
      <c r="E930" t="s">
        <v>959</v>
      </c>
      <c r="F930" t="s">
        <v>211</v>
      </c>
      <c r="G930" t="s">
        <v>291</v>
      </c>
      <c r="H930">
        <v>11.139419999999999</v>
      </c>
      <c r="I930">
        <v>8.2353199999999998</v>
      </c>
      <c r="J930">
        <v>718</v>
      </c>
      <c r="K930" t="s">
        <v>121</v>
      </c>
      <c r="M930" t="s">
        <v>363</v>
      </c>
      <c r="N930" t="s">
        <v>331</v>
      </c>
      <c r="O930">
        <v>1625</v>
      </c>
      <c r="P930" t="s">
        <v>159</v>
      </c>
      <c r="Q930">
        <v>250</v>
      </c>
      <c r="R930">
        <v>3500</v>
      </c>
      <c r="S930" t="s">
        <v>337</v>
      </c>
      <c r="T930">
        <v>1500</v>
      </c>
      <c r="U930" t="s">
        <v>351</v>
      </c>
      <c r="V930">
        <v>4000</v>
      </c>
      <c r="W930">
        <v>2015</v>
      </c>
      <c r="X930">
        <v>1</v>
      </c>
      <c r="Y930" s="19"/>
      <c r="Z930" s="24">
        <v>5.9</v>
      </c>
      <c r="AA930" s="32">
        <v>1.117448857181911</v>
      </c>
      <c r="AB930" s="26">
        <v>3.8972568812165639E-2</v>
      </c>
      <c r="AC930" s="25">
        <v>5.9489400000000003</v>
      </c>
      <c r="AD930" s="27">
        <v>68</v>
      </c>
      <c r="AE930" s="27">
        <v>17.200000000000003</v>
      </c>
      <c r="AF930" s="27">
        <v>14.8</v>
      </c>
      <c r="AG930" s="25">
        <v>2.0627843967160326</v>
      </c>
      <c r="AH930" s="25">
        <v>0.33276659655483787</v>
      </c>
      <c r="AI930" s="25">
        <v>0.11713679458249102</v>
      </c>
      <c r="AJ930" s="28">
        <v>4.4341935029706708E-2</v>
      </c>
      <c r="AK930" s="25">
        <v>0</v>
      </c>
      <c r="AL930" s="25">
        <f t="shared" si="137"/>
        <v>2.5570297228830681</v>
      </c>
      <c r="AM930" s="29">
        <v>3.9559591691067348</v>
      </c>
      <c r="AN930" s="29">
        <v>1.6290387995133151</v>
      </c>
      <c r="AO930" s="30">
        <v>14.416610063028314</v>
      </c>
      <c r="AP930" s="30">
        <v>253.54664286040367</v>
      </c>
      <c r="AQ930" s="31">
        <v>1.7309246604091399</v>
      </c>
      <c r="AR930" s="28">
        <v>8.6763999999999994E-2</v>
      </c>
      <c r="AS930" s="28">
        <v>5.7306900000000001</v>
      </c>
      <c r="AT930" t="s">
        <v>158</v>
      </c>
      <c r="AU930">
        <v>4</v>
      </c>
      <c r="AV930" t="s">
        <v>399</v>
      </c>
      <c r="AW930" t="s">
        <v>992</v>
      </c>
      <c r="AX930" t="s">
        <v>1091</v>
      </c>
      <c r="AY930" s="19" t="s">
        <v>396</v>
      </c>
      <c r="AZ930" s="19" t="s">
        <v>396</v>
      </c>
      <c r="BA930" s="21" t="s">
        <v>403</v>
      </c>
      <c r="BB930" s="22">
        <v>42193</v>
      </c>
      <c r="BC930" s="15">
        <v>42287</v>
      </c>
      <c r="BD930" t="s">
        <v>161</v>
      </c>
      <c r="BE930">
        <v>38</v>
      </c>
      <c r="BF930">
        <v>19</v>
      </c>
      <c r="BG930">
        <v>4.9800000000000004</v>
      </c>
      <c r="BH930">
        <v>1.72</v>
      </c>
      <c r="BI930">
        <v>0.52</v>
      </c>
      <c r="BJ930">
        <v>0.23200000000000001</v>
      </c>
      <c r="BK930">
        <v>8.4000000000000005E-2</v>
      </c>
      <c r="BL930">
        <v>9.3000000000000007</v>
      </c>
      <c r="BM930" s="86">
        <f t="shared" si="135"/>
        <v>73.417721518987349</v>
      </c>
      <c r="BN930">
        <v>0.14099999999999999</v>
      </c>
      <c r="BO930">
        <v>16</v>
      </c>
      <c r="BP930">
        <f t="shared" si="129"/>
        <v>1497.1840820716475</v>
      </c>
      <c r="BQ930">
        <f t="shared" si="132"/>
        <v>2656</v>
      </c>
      <c r="BR930">
        <f t="shared" si="133"/>
        <v>1.4971840820716475</v>
      </c>
      <c r="BS930">
        <f t="shared" si="133"/>
        <v>2.6560000000000001</v>
      </c>
      <c r="BT930">
        <f t="shared" si="134"/>
        <v>4.1531840820716477</v>
      </c>
      <c r="BU930">
        <v>2.2883522727272729</v>
      </c>
      <c r="BV930">
        <v>0.3164660474688199</v>
      </c>
      <c r="BW930">
        <v>2.4099022538520307</v>
      </c>
      <c r="BX930">
        <v>0.74588120741448105</v>
      </c>
      <c r="BY930">
        <v>0.28454829278749816</v>
      </c>
      <c r="BZ930">
        <v>0.19491002732285301</v>
      </c>
      <c r="CA930">
        <v>4.4225356688540804</v>
      </c>
      <c r="CB930">
        <v>250.46772736175538</v>
      </c>
      <c r="CC930">
        <v>77.939796457795538</v>
      </c>
      <c r="CD930">
        <v>14.102784873535045</v>
      </c>
      <c r="CE930">
        <v>4.4284528789057118</v>
      </c>
      <c r="CF930" s="25">
        <v>1.0133333333333334</v>
      </c>
      <c r="CG930" s="25">
        <v>0.15861904761904766</v>
      </c>
      <c r="CH930" s="25">
        <v>1.6331771015641761</v>
      </c>
      <c r="CI930" s="25">
        <v>0.23899909074418527</v>
      </c>
      <c r="CJ930" s="25">
        <v>9.9096767456480397E-2</v>
      </c>
      <c r="CK930" s="25">
        <v>13.764270653588733</v>
      </c>
      <c r="CL930" s="25">
        <v>29.313526591622729</v>
      </c>
      <c r="CM930" s="25">
        <v>2.8826468020804863</v>
      </c>
      <c r="CN930" s="25">
        <v>138.92118497590465</v>
      </c>
      <c r="CO930" s="25">
        <v>8.8922172612680761</v>
      </c>
      <c r="CP930" s="25">
        <v>1.2840038314176245</v>
      </c>
      <c r="CQ930" s="25">
        <v>0.34315134099616856</v>
      </c>
      <c r="CR930" s="25">
        <v>0.25956661602775416</v>
      </c>
      <c r="CS930" s="25">
        <v>4.0316504725666662E-2</v>
      </c>
      <c r="CT930" s="25">
        <v>5.86218029505986E-2</v>
      </c>
      <c r="CU930" s="25">
        <v>10.506601103581144</v>
      </c>
      <c r="CV930" s="25">
        <v>3.5311599872746307</v>
      </c>
      <c r="CW930" s="25">
        <v>2.0091505630111399</v>
      </c>
      <c r="CX930" s="25">
        <v>50.128606613971208</v>
      </c>
      <c r="CY930" s="25">
        <v>5.0901648381283504</v>
      </c>
    </row>
    <row r="931" spans="1:103">
      <c r="A931" t="s">
        <v>177</v>
      </c>
      <c r="B931" t="s">
        <v>1090</v>
      </c>
      <c r="C931" t="s">
        <v>164</v>
      </c>
      <c r="D931" t="s">
        <v>172</v>
      </c>
      <c r="E931" t="s">
        <v>959</v>
      </c>
      <c r="F931" t="s">
        <v>211</v>
      </c>
      <c r="G931" t="s">
        <v>291</v>
      </c>
      <c r="H931">
        <v>11.139419999999999</v>
      </c>
      <c r="I931">
        <v>8.2353199999999998</v>
      </c>
      <c r="J931">
        <v>718</v>
      </c>
      <c r="K931" t="s">
        <v>121</v>
      </c>
      <c r="M931" t="s">
        <v>363</v>
      </c>
      <c r="N931" t="s">
        <v>331</v>
      </c>
      <c r="O931">
        <v>1625</v>
      </c>
      <c r="P931" t="s">
        <v>159</v>
      </c>
      <c r="Q931">
        <v>250</v>
      </c>
      <c r="R931">
        <v>3500</v>
      </c>
      <c r="S931" t="s">
        <v>337</v>
      </c>
      <c r="T931">
        <v>1500</v>
      </c>
      <c r="U931" t="s">
        <v>351</v>
      </c>
      <c r="V931">
        <v>4000</v>
      </c>
      <c r="W931">
        <v>2015</v>
      </c>
      <c r="X931">
        <v>1</v>
      </c>
      <c r="Y931" s="19"/>
      <c r="Z931" s="24">
        <v>5.9</v>
      </c>
      <c r="AA931" s="32">
        <v>1.117448857181911</v>
      </c>
      <c r="AB931" s="26">
        <v>3.8972568812165639E-2</v>
      </c>
      <c r="AC931" s="25">
        <v>5.9489400000000003</v>
      </c>
      <c r="AD931" s="27">
        <v>68</v>
      </c>
      <c r="AE931" s="27">
        <v>17.200000000000003</v>
      </c>
      <c r="AF931" s="27">
        <v>14.8</v>
      </c>
      <c r="AG931" s="25">
        <v>2.0627843967160326</v>
      </c>
      <c r="AH931" s="25">
        <v>0.33276659655483787</v>
      </c>
      <c r="AI931" s="25">
        <v>0.11713679458249102</v>
      </c>
      <c r="AJ931" s="28">
        <v>4.4341935029706708E-2</v>
      </c>
      <c r="AK931" s="25">
        <v>0</v>
      </c>
      <c r="AL931" s="25">
        <f t="shared" si="137"/>
        <v>2.5570297228830681</v>
      </c>
      <c r="AM931" s="29">
        <v>3.9559591691067348</v>
      </c>
      <c r="AN931" s="29">
        <v>1.6290387995133151</v>
      </c>
      <c r="AO931" s="30">
        <v>14.416610063028314</v>
      </c>
      <c r="AP931" s="30">
        <v>253.54664286040367</v>
      </c>
      <c r="AQ931" s="31">
        <v>1.7309246604091399</v>
      </c>
      <c r="AR931" s="28">
        <v>8.6763999999999994E-2</v>
      </c>
      <c r="AS931" s="28">
        <v>5.7306900000000001</v>
      </c>
      <c r="AT931" t="s">
        <v>159</v>
      </c>
      <c r="AU931">
        <v>5</v>
      </c>
      <c r="AV931" t="s">
        <v>399</v>
      </c>
      <c r="AW931" t="s">
        <v>992</v>
      </c>
      <c r="AX931" t="s">
        <v>1091</v>
      </c>
      <c r="AY931" s="19" t="s">
        <v>396</v>
      </c>
      <c r="AZ931" s="19" t="s">
        <v>396</v>
      </c>
      <c r="BA931" s="21" t="s">
        <v>403</v>
      </c>
      <c r="BB931" s="22">
        <v>42193</v>
      </c>
      <c r="BC931" s="15">
        <v>42287</v>
      </c>
      <c r="BD931" t="s">
        <v>161</v>
      </c>
      <c r="BE931">
        <v>31</v>
      </c>
      <c r="BF931">
        <v>15</v>
      </c>
      <c r="BG931">
        <v>5.58</v>
      </c>
      <c r="BH931">
        <v>2.1800000000000002</v>
      </c>
      <c r="BI931">
        <v>0.84</v>
      </c>
      <c r="BJ931">
        <v>0.36299999999999999</v>
      </c>
      <c r="BK931">
        <v>8.2000000000000003E-2</v>
      </c>
      <c r="BL931">
        <v>9.9</v>
      </c>
      <c r="BM931" s="86">
        <f t="shared" si="135"/>
        <v>81.573033707865164</v>
      </c>
      <c r="BN931">
        <v>0.188</v>
      </c>
      <c r="BO931">
        <v>19</v>
      </c>
      <c r="BP931">
        <f t="shared" si="129"/>
        <v>2094.432958801498</v>
      </c>
      <c r="BQ931">
        <f t="shared" si="132"/>
        <v>2976</v>
      </c>
      <c r="BR931">
        <f t="shared" si="133"/>
        <v>2.094432958801498</v>
      </c>
      <c r="BS931">
        <f t="shared" si="133"/>
        <v>2.976</v>
      </c>
      <c r="BT931">
        <f t="shared" si="134"/>
        <v>5.070432958801498</v>
      </c>
      <c r="BU931">
        <v>2.4206927985414768</v>
      </c>
      <c r="BV931">
        <v>0.32189885837480631</v>
      </c>
      <c r="BW931">
        <v>2.7478922144386102</v>
      </c>
      <c r="BX931">
        <v>0.59505344705964835</v>
      </c>
      <c r="BY931">
        <v>0.19455840741875136</v>
      </c>
      <c r="BZ931">
        <v>0.20710772461470678</v>
      </c>
      <c r="CA931">
        <v>4.9392596055603137</v>
      </c>
      <c r="CB931">
        <v>188.41593020322219</v>
      </c>
      <c r="CC931">
        <v>93.5272388602002</v>
      </c>
      <c r="CD931">
        <v>13.963461203838087</v>
      </c>
      <c r="CE931">
        <v>4.6894220162355928</v>
      </c>
      <c r="CF931" s="25"/>
      <c r="CG931" s="25"/>
      <c r="CH931" s="25"/>
      <c r="CI931" s="25"/>
      <c r="CJ931" s="25"/>
      <c r="CK931" s="25"/>
      <c r="CL931" s="25"/>
      <c r="CM931" s="25"/>
      <c r="CN931" s="25"/>
      <c r="CO931" s="25"/>
      <c r="CP931" s="25"/>
      <c r="CQ931" s="25"/>
      <c r="CR931" s="25"/>
      <c r="CS931" s="25"/>
      <c r="CT931" s="25"/>
      <c r="CU931" s="25"/>
      <c r="CV931" s="25"/>
      <c r="CW931" s="25"/>
      <c r="CX931" s="25"/>
      <c r="CY931" s="25"/>
    </row>
    <row r="932" spans="1:103">
      <c r="A932" t="s">
        <v>177</v>
      </c>
      <c r="B932" t="s">
        <v>1090</v>
      </c>
      <c r="C932" t="s">
        <v>164</v>
      </c>
      <c r="D932" t="s">
        <v>172</v>
      </c>
      <c r="E932" t="s">
        <v>959</v>
      </c>
      <c r="F932" t="s">
        <v>211</v>
      </c>
      <c r="G932" t="s">
        <v>291</v>
      </c>
      <c r="H932">
        <v>11.139419999999999</v>
      </c>
      <c r="I932">
        <v>8.2353199999999998</v>
      </c>
      <c r="J932">
        <v>718</v>
      </c>
      <c r="K932" t="s">
        <v>121</v>
      </c>
      <c r="M932" t="s">
        <v>363</v>
      </c>
      <c r="N932" t="s">
        <v>331</v>
      </c>
      <c r="O932">
        <v>1625</v>
      </c>
      <c r="P932" t="s">
        <v>159</v>
      </c>
      <c r="Q932">
        <v>250</v>
      </c>
      <c r="R932">
        <v>3500</v>
      </c>
      <c r="S932" t="s">
        <v>337</v>
      </c>
      <c r="T932">
        <v>1500</v>
      </c>
      <c r="U932" t="s">
        <v>351</v>
      </c>
      <c r="V932">
        <v>4000</v>
      </c>
      <c r="W932">
        <v>2015</v>
      </c>
      <c r="X932">
        <v>1</v>
      </c>
      <c r="Y932" s="19"/>
      <c r="Z932" s="24">
        <v>5.9</v>
      </c>
      <c r="AA932" s="32">
        <v>1.117448857181911</v>
      </c>
      <c r="AB932" s="26">
        <v>3.8972568812165639E-2</v>
      </c>
      <c r="AC932" s="25">
        <v>5.9489400000000003</v>
      </c>
      <c r="AD932" s="27">
        <v>68</v>
      </c>
      <c r="AE932" s="27">
        <v>17.200000000000003</v>
      </c>
      <c r="AF932" s="27">
        <v>14.8</v>
      </c>
      <c r="AG932" s="25">
        <v>2.0627843967160326</v>
      </c>
      <c r="AH932" s="25">
        <v>0.33276659655483787</v>
      </c>
      <c r="AI932" s="25">
        <v>0.11713679458249102</v>
      </c>
      <c r="AJ932" s="28">
        <v>4.4341935029706708E-2</v>
      </c>
      <c r="AK932" s="25">
        <v>0</v>
      </c>
      <c r="AL932" s="25">
        <f t="shared" si="137"/>
        <v>2.5570297228830681</v>
      </c>
      <c r="AM932" s="29">
        <v>3.9559591691067348</v>
      </c>
      <c r="AN932" s="29">
        <v>1.6290387995133151</v>
      </c>
      <c r="AO932" s="30">
        <v>14.416610063028314</v>
      </c>
      <c r="AP932" s="30">
        <v>253.54664286040367</v>
      </c>
      <c r="AQ932" s="31">
        <v>1.7309246604091399</v>
      </c>
      <c r="AR932" s="28">
        <v>8.6763999999999994E-2</v>
      </c>
      <c r="AS932" s="28">
        <v>5.7306900000000001</v>
      </c>
      <c r="AT932" t="s">
        <v>160</v>
      </c>
      <c r="AU932">
        <v>6</v>
      </c>
      <c r="AV932" t="s">
        <v>399</v>
      </c>
      <c r="AW932" t="s">
        <v>992</v>
      </c>
      <c r="AX932" t="s">
        <v>1091</v>
      </c>
      <c r="AY932" s="19" t="s">
        <v>396</v>
      </c>
      <c r="AZ932" s="19" t="s">
        <v>396</v>
      </c>
      <c r="BA932" s="21" t="s">
        <v>403</v>
      </c>
      <c r="BB932" s="22">
        <v>42193</v>
      </c>
      <c r="BC932" s="15">
        <v>42287</v>
      </c>
      <c r="BD932" t="s">
        <v>161</v>
      </c>
      <c r="BE932">
        <v>36</v>
      </c>
      <c r="BF932">
        <v>21</v>
      </c>
      <c r="BG932">
        <v>5.98</v>
      </c>
      <c r="BH932">
        <v>3.18</v>
      </c>
      <c r="BI932">
        <v>0.78</v>
      </c>
      <c r="BJ932">
        <v>0.33400000000000002</v>
      </c>
      <c r="BK932">
        <v>7.8E-2</v>
      </c>
      <c r="BL932">
        <v>9.4</v>
      </c>
      <c r="BM932" s="86">
        <f t="shared" si="135"/>
        <v>81.067961165048544</v>
      </c>
      <c r="BN932">
        <v>0.17100000000000001</v>
      </c>
      <c r="BO932">
        <v>18</v>
      </c>
      <c r="BP932">
        <f t="shared" si="129"/>
        <v>3053.1147915476872</v>
      </c>
      <c r="BQ932">
        <f t="shared" si="132"/>
        <v>3189.3333333333335</v>
      </c>
      <c r="BR932">
        <f t="shared" si="133"/>
        <v>3.0531147915476873</v>
      </c>
      <c r="BS932">
        <f t="shared" si="133"/>
        <v>3.1893333333333334</v>
      </c>
      <c r="BT932">
        <f t="shared" si="134"/>
        <v>6.2424481248810206</v>
      </c>
      <c r="CF932" s="25">
        <v>0.5481517509727627</v>
      </c>
      <c r="CG932" s="25">
        <v>6.7363813229571995E-2</v>
      </c>
      <c r="CH932" s="25">
        <v>1.1610329958932537</v>
      </c>
      <c r="CI932" s="25">
        <v>0.27412440355521711</v>
      </c>
      <c r="CJ932" s="25">
        <v>8.0228674165579356E-2</v>
      </c>
      <c r="CK932" s="25">
        <v>13.784423319260165</v>
      </c>
      <c r="CL932" s="25">
        <v>93.918733852239043</v>
      </c>
      <c r="CM932" s="25">
        <v>1.4827351768477726</v>
      </c>
      <c r="CN932" s="25">
        <v>185.635919778811</v>
      </c>
      <c r="CO932" s="25">
        <v>15.402506963200716</v>
      </c>
      <c r="CP932" s="25">
        <v>1.1637848222862632</v>
      </c>
      <c r="CQ932" s="25">
        <v>0.2468299711815562</v>
      </c>
      <c r="CR932" s="25">
        <v>0.30559386242122083</v>
      </c>
      <c r="CS932" s="25">
        <v>0.10139384337752773</v>
      </c>
      <c r="CT932" s="25">
        <v>5.7135516629021867E-2</v>
      </c>
      <c r="CU932" s="25">
        <v>15.512385611566666</v>
      </c>
      <c r="CV932" s="25">
        <v>3.5242866831631474</v>
      </c>
      <c r="CW932" s="25">
        <v>2.0052398076573472</v>
      </c>
      <c r="CX932" s="25">
        <v>75.439497182670451</v>
      </c>
      <c r="CY932" s="25">
        <v>4.227966675537516</v>
      </c>
    </row>
    <row r="933" spans="1:103">
      <c r="A933" t="s">
        <v>177</v>
      </c>
      <c r="B933" t="s">
        <v>1090</v>
      </c>
      <c r="C933" t="s">
        <v>164</v>
      </c>
      <c r="D933" t="s">
        <v>173</v>
      </c>
      <c r="E933" t="s">
        <v>959</v>
      </c>
      <c r="F933" t="s">
        <v>212</v>
      </c>
      <c r="G933" t="s">
        <v>292</v>
      </c>
      <c r="H933">
        <v>11.00855</v>
      </c>
      <c r="I933">
        <v>7.9185699999999999</v>
      </c>
      <c r="J933">
        <v>680</v>
      </c>
      <c r="K933" t="s">
        <v>122</v>
      </c>
      <c r="L933" s="18">
        <v>2</v>
      </c>
      <c r="M933" t="s">
        <v>364</v>
      </c>
      <c r="N933" t="s">
        <v>330</v>
      </c>
      <c r="O933">
        <v>600</v>
      </c>
      <c r="P933" t="s">
        <v>159</v>
      </c>
      <c r="Q933">
        <v>900</v>
      </c>
      <c r="R933">
        <v>9000</v>
      </c>
      <c r="S933" t="s">
        <v>337</v>
      </c>
      <c r="T933">
        <v>4000</v>
      </c>
      <c r="U933" t="s">
        <v>329</v>
      </c>
      <c r="V933">
        <v>3000</v>
      </c>
      <c r="W933">
        <v>2015</v>
      </c>
      <c r="X933">
        <v>1</v>
      </c>
      <c r="Y933" s="19" t="s">
        <v>397</v>
      </c>
      <c r="Z933" s="24">
        <v>6</v>
      </c>
      <c r="AA933" s="32">
        <v>1.0141694624895543</v>
      </c>
      <c r="AB933" s="26">
        <v>3.8429535221142411E-2</v>
      </c>
      <c r="AC933" s="25">
        <v>2.4676799999999997</v>
      </c>
      <c r="AD933" s="27">
        <v>58.4</v>
      </c>
      <c r="AE933" s="27">
        <v>21.200000000000003</v>
      </c>
      <c r="AF933" s="27">
        <v>20.399999999999999</v>
      </c>
      <c r="AG933" s="25">
        <v>0.93812025198410931</v>
      </c>
      <c r="AH933" s="25">
        <v>0.5133062641461531</v>
      </c>
      <c r="AI933" s="25">
        <v>0.16503849118530364</v>
      </c>
      <c r="AJ933" s="28">
        <v>6.4688294078373537E-2</v>
      </c>
      <c r="AK933" s="25">
        <v>0</v>
      </c>
      <c r="AL933" s="25">
        <f t="shared" si="52"/>
        <v>1.6811533013939395</v>
      </c>
      <c r="AM933" s="29">
        <v>8.6542696428716273</v>
      </c>
      <c r="AN933" s="29">
        <v>2.5010139245640111</v>
      </c>
      <c r="AO933" s="30">
        <v>28.480337711347175</v>
      </c>
      <c r="AP933" s="30">
        <v>101.52809832257148</v>
      </c>
      <c r="AQ933" s="31">
        <v>1.7341761739586126</v>
      </c>
      <c r="AR933" s="28">
        <v>1.4978999999999999E-2</v>
      </c>
      <c r="AS933" s="28">
        <v>5.2817100000000003</v>
      </c>
      <c r="AT933" t="s">
        <v>155</v>
      </c>
      <c r="AU933">
        <v>1</v>
      </c>
      <c r="AV933" t="s">
        <v>399</v>
      </c>
      <c r="AW933" t="s">
        <v>992</v>
      </c>
      <c r="AX933" t="s">
        <v>1091</v>
      </c>
      <c r="AY933" s="19" t="s">
        <v>397</v>
      </c>
      <c r="AZ933" s="19" t="s">
        <v>397</v>
      </c>
      <c r="BA933" s="21" t="s">
        <v>404</v>
      </c>
      <c r="BB933" s="22">
        <v>42346</v>
      </c>
      <c r="BC933" s="15">
        <v>42257</v>
      </c>
      <c r="BD933" t="s">
        <v>161</v>
      </c>
      <c r="BE933">
        <v>50</v>
      </c>
      <c r="BF933">
        <v>42</v>
      </c>
      <c r="BG933">
        <v>6.08</v>
      </c>
      <c r="BH933">
        <v>1.66</v>
      </c>
      <c r="BI933">
        <v>0.46</v>
      </c>
      <c r="BJ933">
        <v>0.23499999999999999</v>
      </c>
      <c r="BK933">
        <v>0.05</v>
      </c>
      <c r="BL933">
        <v>9.6</v>
      </c>
      <c r="BM933" s="86">
        <f t="shared" si="135"/>
        <v>82.456140350877192</v>
      </c>
      <c r="BN933">
        <v>0.152</v>
      </c>
      <c r="BO933">
        <v>20</v>
      </c>
      <c r="BP933">
        <f t="shared" si="129"/>
        <v>1617.4768948515082</v>
      </c>
      <c r="BQ933">
        <f t="shared" si="132"/>
        <v>3242.6666666666665</v>
      </c>
      <c r="BR933">
        <f t="shared" si="133"/>
        <v>1.6174768948515081</v>
      </c>
      <c r="BS933">
        <f t="shared" si="133"/>
        <v>3.2426666666666666</v>
      </c>
      <c r="BT933">
        <f t="shared" si="134"/>
        <v>4.8601435615181749</v>
      </c>
      <c r="BU933">
        <v>1.2488151658767774</v>
      </c>
      <c r="BV933">
        <v>0.14373073311372736</v>
      </c>
      <c r="BW933">
        <v>2.0861303161715634</v>
      </c>
      <c r="BX933">
        <v>0.32503243139747351</v>
      </c>
      <c r="BY933">
        <v>9.9977192154328459E-2</v>
      </c>
      <c r="BZ933">
        <v>0.10176597226693396</v>
      </c>
      <c r="CA933">
        <v>4.456096772621331</v>
      </c>
      <c r="CB933">
        <v>173.1288929599923</v>
      </c>
      <c r="CC933">
        <v>58.312322792851141</v>
      </c>
      <c r="CD933">
        <v>20.486214559987879</v>
      </c>
      <c r="CE933">
        <v>2.8566766783556159</v>
      </c>
      <c r="CF933" s="25">
        <v>0.3926371511068335</v>
      </c>
      <c r="CG933" s="25">
        <v>6.7564966313763228E-2</v>
      </c>
      <c r="CH933" s="25">
        <v>0.60659323989562097</v>
      </c>
      <c r="CI933" s="25">
        <v>0.29368397145238206</v>
      </c>
      <c r="CJ933" s="25">
        <v>0.14144886443274929</v>
      </c>
      <c r="CK933" s="25">
        <v>12.047084438004973</v>
      </c>
      <c r="CL933" s="25">
        <v>79.17971125341829</v>
      </c>
      <c r="CM933" s="25">
        <v>2.9081569507714637</v>
      </c>
      <c r="CN933" s="25">
        <v>187.00491623735681</v>
      </c>
      <c r="CO933" s="25">
        <v>16.814156323259411</v>
      </c>
      <c r="CP933" s="25">
        <v>0.88587464920486458</v>
      </c>
      <c r="CQ933" s="25">
        <v>0.20673526660430311</v>
      </c>
      <c r="CR933" s="25">
        <v>0.33482315990856354</v>
      </c>
      <c r="CS933" s="25">
        <v>0.11824236469469483</v>
      </c>
      <c r="CT933" s="25">
        <v>7.6421578918139124E-2</v>
      </c>
      <c r="CU933" s="25">
        <v>19.639922343376437</v>
      </c>
      <c r="CV933" s="25">
        <v>8.3008622126353107</v>
      </c>
      <c r="CW933" s="25">
        <v>1.0699662646267269</v>
      </c>
      <c r="CX933" s="25">
        <v>49.764652548526115</v>
      </c>
      <c r="CY933" s="25">
        <v>5.0532081718302253</v>
      </c>
    </row>
    <row r="934" spans="1:103">
      <c r="A934" t="s">
        <v>177</v>
      </c>
      <c r="B934" t="s">
        <v>1090</v>
      </c>
      <c r="C934" t="s">
        <v>164</v>
      </c>
      <c r="D934" t="s">
        <v>173</v>
      </c>
      <c r="E934" t="s">
        <v>959</v>
      </c>
      <c r="F934" t="s">
        <v>212</v>
      </c>
      <c r="G934" t="s">
        <v>292</v>
      </c>
      <c r="H934">
        <v>11.00855</v>
      </c>
      <c r="I934">
        <v>7.9185699999999999</v>
      </c>
      <c r="J934">
        <v>680</v>
      </c>
      <c r="K934" t="s">
        <v>122</v>
      </c>
      <c r="L934" s="18">
        <v>2</v>
      </c>
      <c r="M934" t="s">
        <v>364</v>
      </c>
      <c r="N934" t="s">
        <v>330</v>
      </c>
      <c r="O934">
        <v>600</v>
      </c>
      <c r="P934" t="s">
        <v>159</v>
      </c>
      <c r="Q934">
        <v>900</v>
      </c>
      <c r="R934">
        <v>9000</v>
      </c>
      <c r="S934" t="s">
        <v>337</v>
      </c>
      <c r="T934">
        <v>4000</v>
      </c>
      <c r="U934" t="s">
        <v>329</v>
      </c>
      <c r="V934">
        <v>3000</v>
      </c>
      <c r="W934">
        <v>2015</v>
      </c>
      <c r="X934">
        <v>1</v>
      </c>
      <c r="Y934" s="19"/>
      <c r="Z934" s="24">
        <v>6</v>
      </c>
      <c r="AA934" s="32">
        <v>1.0141694624895543</v>
      </c>
      <c r="AB934" s="26">
        <v>3.8429535221142411E-2</v>
      </c>
      <c r="AC934" s="25">
        <v>2.4676799999999997</v>
      </c>
      <c r="AD934" s="27">
        <v>58.4</v>
      </c>
      <c r="AE934" s="27">
        <v>21.200000000000003</v>
      </c>
      <c r="AF934" s="27">
        <v>20.399999999999999</v>
      </c>
      <c r="AG934" s="25">
        <v>0.93812025198410931</v>
      </c>
      <c r="AH934" s="25">
        <v>0.5133062641461531</v>
      </c>
      <c r="AI934" s="25">
        <v>0.16503849118530364</v>
      </c>
      <c r="AJ934" s="28">
        <v>6.4688294078373537E-2</v>
      </c>
      <c r="AK934" s="25">
        <v>0</v>
      </c>
      <c r="AL934" s="25">
        <f t="shared" ref="AL934:AL938" si="138">SUM(AG934:AK934)</f>
        <v>1.6811533013939395</v>
      </c>
      <c r="AM934" s="29">
        <v>8.6542696428716273</v>
      </c>
      <c r="AN934" s="29">
        <v>2.5010139245640111</v>
      </c>
      <c r="AO934" s="30">
        <v>28.480337711347175</v>
      </c>
      <c r="AP934" s="30">
        <v>101.52809832257148</v>
      </c>
      <c r="AQ934" s="31">
        <v>1.7341761739586126</v>
      </c>
      <c r="AR934" s="28">
        <v>1.4978999999999999E-2</v>
      </c>
      <c r="AS934" s="28">
        <v>5.2817100000000003</v>
      </c>
      <c r="AT934" t="s">
        <v>156</v>
      </c>
      <c r="AU934">
        <v>2</v>
      </c>
      <c r="AV934" t="s">
        <v>399</v>
      </c>
      <c r="AW934" t="s">
        <v>992</v>
      </c>
      <c r="AX934" t="s">
        <v>1091</v>
      </c>
      <c r="AY934" s="19" t="s">
        <v>397</v>
      </c>
      <c r="AZ934" s="19" t="s">
        <v>397</v>
      </c>
      <c r="BA934" s="21" t="s">
        <v>404</v>
      </c>
      <c r="BB934" s="22">
        <v>42346</v>
      </c>
      <c r="BC934" s="15">
        <v>42257</v>
      </c>
      <c r="BD934" t="s">
        <v>161</v>
      </c>
      <c r="BE934">
        <v>44</v>
      </c>
      <c r="BF934">
        <v>53</v>
      </c>
      <c r="BG934">
        <v>6.62</v>
      </c>
      <c r="BH934">
        <v>1.8199999999999998</v>
      </c>
      <c r="BI934">
        <v>0.4</v>
      </c>
      <c r="BJ934">
        <v>0.16500000000000001</v>
      </c>
      <c r="BK934">
        <v>7.0999999999999994E-2</v>
      </c>
      <c r="BL934">
        <v>9.6999999999999993</v>
      </c>
      <c r="BM934" s="86">
        <f t="shared" si="135"/>
        <v>69.915254237288138</v>
      </c>
      <c r="BN934">
        <v>0.156</v>
      </c>
      <c r="BO934">
        <v>20</v>
      </c>
      <c r="BP934">
        <f t="shared" si="129"/>
        <v>1501.9990029910266</v>
      </c>
      <c r="BQ934">
        <f t="shared" si="132"/>
        <v>3530.6666666666665</v>
      </c>
      <c r="BR934">
        <f t="shared" si="133"/>
        <v>1.5019990029910266</v>
      </c>
      <c r="BS934">
        <f t="shared" si="133"/>
        <v>3.5306666666666664</v>
      </c>
      <c r="BT934">
        <f t="shared" si="134"/>
        <v>5.0326656696576926</v>
      </c>
      <c r="BU934">
        <v>1.6095194085027726</v>
      </c>
      <c r="BV934">
        <v>0.22775798889013207</v>
      </c>
      <c r="BW934">
        <v>2.6332337028086665</v>
      </c>
      <c r="BX934">
        <v>0.39945619619949668</v>
      </c>
      <c r="BY934">
        <v>0.14650673902401939</v>
      </c>
      <c r="BZ934">
        <v>0.1355614576450935</v>
      </c>
      <c r="CA934">
        <v>4.7379235881767405</v>
      </c>
      <c r="CB934">
        <v>150.31762270519826</v>
      </c>
      <c r="CC934">
        <v>57.912204280744916</v>
      </c>
      <c r="CD934">
        <v>16.708407629009947</v>
      </c>
      <c r="CE934">
        <v>3.0654819018665349</v>
      </c>
      <c r="CF934" s="25">
        <v>0.40082604470359573</v>
      </c>
      <c r="CG934" s="25">
        <v>3.355199222546161E-2</v>
      </c>
      <c r="CH934" s="25">
        <v>0.8781618343679698</v>
      </c>
      <c r="CI934" s="25">
        <v>0.31495295196888712</v>
      </c>
      <c r="CJ934" s="25">
        <v>0.14475138986711358</v>
      </c>
      <c r="CK934" s="25">
        <v>19.579473283268658</v>
      </c>
      <c r="CL934" s="25">
        <v>37.593978132809596</v>
      </c>
      <c r="CM934" s="25">
        <v>1.511504665353774</v>
      </c>
      <c r="CN934" s="25">
        <v>141.82401570674443</v>
      </c>
      <c r="CO934" s="25">
        <v>11.738466067013144</v>
      </c>
      <c r="CP934" s="25">
        <v>0.88725939505041251</v>
      </c>
      <c r="CQ934" s="25">
        <v>0.21012832263978001</v>
      </c>
      <c r="CR934" s="25">
        <v>0.28301625038935863</v>
      </c>
      <c r="CS934" s="25">
        <v>0.17175983703508421</v>
      </c>
      <c r="CT934" s="25">
        <v>5.8650398952037927E-2</v>
      </c>
      <c r="CU934" s="25">
        <v>3.8838295458012047</v>
      </c>
      <c r="CV934" s="25">
        <v>3.5328825043415941</v>
      </c>
      <c r="CW934" s="25">
        <v>1.0783172208384479</v>
      </c>
      <c r="CX934" s="25">
        <v>101.07996988941133</v>
      </c>
      <c r="CY934" s="25">
        <v>5.9485719214826274</v>
      </c>
    </row>
    <row r="935" spans="1:103">
      <c r="A935" t="s">
        <v>177</v>
      </c>
      <c r="B935" t="s">
        <v>1090</v>
      </c>
      <c r="C935" t="s">
        <v>164</v>
      </c>
      <c r="D935" t="s">
        <v>173</v>
      </c>
      <c r="E935" t="s">
        <v>959</v>
      </c>
      <c r="F935" t="s">
        <v>212</v>
      </c>
      <c r="G935" t="s">
        <v>292</v>
      </c>
      <c r="H935">
        <v>11.00855</v>
      </c>
      <c r="I935">
        <v>7.9185699999999999</v>
      </c>
      <c r="J935">
        <v>680</v>
      </c>
      <c r="K935" t="s">
        <v>122</v>
      </c>
      <c r="L935" s="18">
        <v>2</v>
      </c>
      <c r="M935" t="s">
        <v>364</v>
      </c>
      <c r="N935" t="s">
        <v>330</v>
      </c>
      <c r="O935">
        <v>600</v>
      </c>
      <c r="P935" t="s">
        <v>159</v>
      </c>
      <c r="Q935">
        <v>900</v>
      </c>
      <c r="R935">
        <v>9000</v>
      </c>
      <c r="S935" t="s">
        <v>337</v>
      </c>
      <c r="T935">
        <v>4000</v>
      </c>
      <c r="U935" t="s">
        <v>329</v>
      </c>
      <c r="V935">
        <v>3000</v>
      </c>
      <c r="W935">
        <v>2015</v>
      </c>
      <c r="X935">
        <v>1</v>
      </c>
      <c r="Y935" s="19"/>
      <c r="Z935" s="24">
        <v>6</v>
      </c>
      <c r="AA935" s="32">
        <v>1.0141694624895543</v>
      </c>
      <c r="AB935" s="26">
        <v>3.8429535221142411E-2</v>
      </c>
      <c r="AC935" s="25">
        <v>2.4676799999999997</v>
      </c>
      <c r="AD935" s="27">
        <v>58.4</v>
      </c>
      <c r="AE935" s="27">
        <v>21.200000000000003</v>
      </c>
      <c r="AF935" s="27">
        <v>20.399999999999999</v>
      </c>
      <c r="AG935" s="25">
        <v>0.93812025198410931</v>
      </c>
      <c r="AH935" s="25">
        <v>0.5133062641461531</v>
      </c>
      <c r="AI935" s="25">
        <v>0.16503849118530364</v>
      </c>
      <c r="AJ935" s="28">
        <v>6.4688294078373537E-2</v>
      </c>
      <c r="AK935" s="25">
        <v>0</v>
      </c>
      <c r="AL935" s="25">
        <f t="shared" si="138"/>
        <v>1.6811533013939395</v>
      </c>
      <c r="AM935" s="29">
        <v>8.6542696428716273</v>
      </c>
      <c r="AN935" s="29">
        <v>2.5010139245640111</v>
      </c>
      <c r="AO935" s="30">
        <v>28.480337711347175</v>
      </c>
      <c r="AP935" s="30">
        <v>101.52809832257148</v>
      </c>
      <c r="AQ935" s="31">
        <v>1.7341761739586126</v>
      </c>
      <c r="AR935" s="28">
        <v>1.4978999999999999E-2</v>
      </c>
      <c r="AS935" s="28">
        <v>5.2817100000000003</v>
      </c>
      <c r="AT935" t="s">
        <v>157</v>
      </c>
      <c r="AU935">
        <v>3</v>
      </c>
      <c r="AV935" t="s">
        <v>399</v>
      </c>
      <c r="AW935" t="s">
        <v>992</v>
      </c>
      <c r="AX935" t="s">
        <v>1091</v>
      </c>
      <c r="AY935" s="19" t="s">
        <v>397</v>
      </c>
      <c r="AZ935" s="19" t="s">
        <v>397</v>
      </c>
      <c r="BA935" s="21" t="s">
        <v>404</v>
      </c>
      <c r="BB935" s="22">
        <v>42346</v>
      </c>
      <c r="BC935" s="15">
        <v>42257</v>
      </c>
      <c r="BD935" t="s">
        <v>161</v>
      </c>
      <c r="BE935">
        <v>27</v>
      </c>
      <c r="BF935">
        <v>29</v>
      </c>
      <c r="BG935">
        <v>4.42</v>
      </c>
      <c r="BH935">
        <v>1.42</v>
      </c>
      <c r="BI935">
        <v>0.42</v>
      </c>
      <c r="BJ935">
        <v>0.27700000000000002</v>
      </c>
      <c r="BK935">
        <v>4.4999999999999998E-2</v>
      </c>
      <c r="BL935">
        <v>9.5</v>
      </c>
      <c r="BM935" s="86">
        <f t="shared" si="135"/>
        <v>86.024844720496901</v>
      </c>
      <c r="BN935">
        <v>9.7000000000000003E-2</v>
      </c>
      <c r="BO935">
        <v>18</v>
      </c>
      <c r="BP935">
        <f t="shared" si="129"/>
        <v>1445.1049405269353</v>
      </c>
      <c r="BQ935">
        <f t="shared" si="132"/>
        <v>2357.333333333333</v>
      </c>
      <c r="BR935">
        <f t="shared" si="133"/>
        <v>1.4451049405269352</v>
      </c>
      <c r="BS935">
        <f t="shared" si="133"/>
        <v>2.3573333333333331</v>
      </c>
      <c r="BT935">
        <f t="shared" si="134"/>
        <v>3.8024382738602682</v>
      </c>
      <c r="BU935">
        <v>1.7566241413150145</v>
      </c>
      <c r="BV935">
        <v>0.14273078918364854</v>
      </c>
      <c r="BW935">
        <v>2.3920857669513009</v>
      </c>
      <c r="BX935">
        <v>0.33049691692372346</v>
      </c>
      <c r="BY935">
        <v>0.12498501141162884</v>
      </c>
      <c r="BZ935">
        <v>0.15637608781604453</v>
      </c>
      <c r="CA935">
        <v>6.8913324230914927</v>
      </c>
      <c r="CB935">
        <v>184.4443595322839</v>
      </c>
      <c r="CC935">
        <v>117.95361455828831</v>
      </c>
      <c r="CD935">
        <v>16.722619761782671</v>
      </c>
      <c r="CE935">
        <v>3.1692903668296202</v>
      </c>
      <c r="CF935" s="25">
        <v>0.57037037037037042</v>
      </c>
      <c r="CG935" s="25">
        <v>3.4995370370370371E-2</v>
      </c>
      <c r="CH935" s="25">
        <v>0.97938731952956826</v>
      </c>
      <c r="CI935" s="25">
        <v>0.23578179529185972</v>
      </c>
      <c r="CJ935" s="25">
        <v>8.5276986598402979E-2</v>
      </c>
      <c r="CK935" s="25">
        <v>14.474806496037889</v>
      </c>
      <c r="CL935" s="25">
        <v>40.040982100902824</v>
      </c>
      <c r="CM935" s="25">
        <v>1.4606367198851375</v>
      </c>
      <c r="CN935" s="25">
        <v>91.264012065555832</v>
      </c>
      <c r="CO935" s="25">
        <v>13.900018353441801</v>
      </c>
      <c r="CP935" s="25">
        <v>1.1820702402957486</v>
      </c>
      <c r="CQ935" s="25">
        <v>0.20013863216266173</v>
      </c>
      <c r="CR935" s="25">
        <v>0.37927176004569274</v>
      </c>
      <c r="CS935" s="25">
        <v>0.21291390746094141</v>
      </c>
      <c r="CT935" s="25">
        <v>7.6053459559188533E-2</v>
      </c>
      <c r="CU935" s="25">
        <v>13.690649632857765</v>
      </c>
      <c r="CV935" s="25">
        <v>3.4886363843450225</v>
      </c>
      <c r="CW935" s="25">
        <v>1.0648122845466368</v>
      </c>
      <c r="CX935" s="25">
        <v>74.676380881689667</v>
      </c>
      <c r="CY935" s="25">
        <v>6.297249536986218</v>
      </c>
    </row>
    <row r="936" spans="1:103">
      <c r="A936" t="s">
        <v>177</v>
      </c>
      <c r="B936" t="s">
        <v>1090</v>
      </c>
      <c r="C936" t="s">
        <v>164</v>
      </c>
      <c r="D936" t="s">
        <v>173</v>
      </c>
      <c r="E936" t="s">
        <v>959</v>
      </c>
      <c r="F936" t="s">
        <v>212</v>
      </c>
      <c r="G936" t="s">
        <v>292</v>
      </c>
      <c r="H936">
        <v>11.00855</v>
      </c>
      <c r="I936">
        <v>7.9185699999999999</v>
      </c>
      <c r="J936">
        <v>680</v>
      </c>
      <c r="K936" t="s">
        <v>122</v>
      </c>
      <c r="L936" s="18">
        <v>2</v>
      </c>
      <c r="M936" t="s">
        <v>364</v>
      </c>
      <c r="N936" t="s">
        <v>330</v>
      </c>
      <c r="O936">
        <v>600</v>
      </c>
      <c r="P936" t="s">
        <v>159</v>
      </c>
      <c r="Q936">
        <v>900</v>
      </c>
      <c r="R936">
        <v>9000</v>
      </c>
      <c r="S936" t="s">
        <v>337</v>
      </c>
      <c r="T936">
        <v>4000</v>
      </c>
      <c r="U936" t="s">
        <v>329</v>
      </c>
      <c r="V936">
        <v>3000</v>
      </c>
      <c r="W936">
        <v>2015</v>
      </c>
      <c r="X936">
        <v>1</v>
      </c>
      <c r="Y936" s="19"/>
      <c r="Z936" s="24">
        <v>6</v>
      </c>
      <c r="AA936" s="32">
        <v>1.0141694624895543</v>
      </c>
      <c r="AB936" s="26">
        <v>3.8429535221142411E-2</v>
      </c>
      <c r="AC936" s="25">
        <v>2.4676799999999997</v>
      </c>
      <c r="AD936" s="27">
        <v>58.4</v>
      </c>
      <c r="AE936" s="27">
        <v>21.200000000000003</v>
      </c>
      <c r="AF936" s="27">
        <v>20.399999999999999</v>
      </c>
      <c r="AG936" s="25">
        <v>0.93812025198410931</v>
      </c>
      <c r="AH936" s="25">
        <v>0.5133062641461531</v>
      </c>
      <c r="AI936" s="25">
        <v>0.16503849118530364</v>
      </c>
      <c r="AJ936" s="28">
        <v>6.4688294078373537E-2</v>
      </c>
      <c r="AK936" s="25">
        <v>0</v>
      </c>
      <c r="AL936" s="25">
        <f t="shared" si="138"/>
        <v>1.6811533013939395</v>
      </c>
      <c r="AM936" s="29">
        <v>8.6542696428716273</v>
      </c>
      <c r="AN936" s="29">
        <v>2.5010139245640111</v>
      </c>
      <c r="AO936" s="30">
        <v>28.480337711347175</v>
      </c>
      <c r="AP936" s="30">
        <v>101.52809832257148</v>
      </c>
      <c r="AQ936" s="31">
        <v>1.7341761739586126</v>
      </c>
      <c r="AR936" s="28">
        <v>1.4978999999999999E-2</v>
      </c>
      <c r="AS936" s="28">
        <v>5.2817100000000003</v>
      </c>
      <c r="AT936" t="s">
        <v>158</v>
      </c>
      <c r="AU936">
        <v>4</v>
      </c>
      <c r="AV936" t="s">
        <v>399</v>
      </c>
      <c r="AW936" t="s">
        <v>992</v>
      </c>
      <c r="AX936" t="s">
        <v>1091</v>
      </c>
      <c r="AY936" s="19" t="s">
        <v>397</v>
      </c>
      <c r="AZ936" s="19" t="s">
        <v>397</v>
      </c>
      <c r="BA936" s="21" t="s">
        <v>404</v>
      </c>
      <c r="BB936" s="22">
        <v>42346</v>
      </c>
      <c r="BC936" s="15">
        <v>42257</v>
      </c>
      <c r="BD936" t="s">
        <v>161</v>
      </c>
      <c r="BE936">
        <v>15</v>
      </c>
      <c r="BF936">
        <v>14</v>
      </c>
      <c r="BG936">
        <v>4.12</v>
      </c>
      <c r="BH936">
        <v>1.7</v>
      </c>
      <c r="BI936">
        <v>0.76</v>
      </c>
      <c r="BJ936">
        <v>0.47499999999999998</v>
      </c>
      <c r="BK936">
        <v>0.13500000000000001</v>
      </c>
      <c r="BL936">
        <v>9</v>
      </c>
      <c r="BM936" s="86">
        <f t="shared" si="135"/>
        <v>77.868852459016395</v>
      </c>
      <c r="BN936">
        <v>0.17299999999999999</v>
      </c>
      <c r="BO936">
        <v>0</v>
      </c>
      <c r="BP936">
        <f t="shared" si="129"/>
        <v>1574.6812386156648</v>
      </c>
      <c r="BQ936">
        <f t="shared" si="132"/>
        <v>2197.3333333333335</v>
      </c>
      <c r="BR936">
        <f t="shared" si="133"/>
        <v>1.5746812386156648</v>
      </c>
      <c r="BS936">
        <f t="shared" si="133"/>
        <v>2.1973333333333334</v>
      </c>
      <c r="BT936">
        <f t="shared" si="134"/>
        <v>3.7720145719489979</v>
      </c>
      <c r="BU936">
        <v>2.1782982791587</v>
      </c>
      <c r="BV936">
        <v>0.26763687559631999</v>
      </c>
      <c r="BW936">
        <v>2.0895442170675187</v>
      </c>
      <c r="BX936">
        <v>0.53529050250375376</v>
      </c>
      <c r="BY936">
        <v>0.15582752719381721</v>
      </c>
      <c r="BZ936">
        <v>0.13316300275426488</v>
      </c>
      <c r="CA936">
        <v>6.4448679811764276</v>
      </c>
      <c r="CB936">
        <v>167.60625261814573</v>
      </c>
      <c r="CC936">
        <v>142.29362374817015</v>
      </c>
      <c r="CD936">
        <v>9.5265768430343893</v>
      </c>
      <c r="CE936">
        <v>3.391747214307244</v>
      </c>
      <c r="CF936" s="25">
        <v>0.59418145956607493</v>
      </c>
      <c r="CG936" s="25">
        <v>4.2470414201183429E-2</v>
      </c>
      <c r="CH936" s="25">
        <v>0.93556282711323058</v>
      </c>
      <c r="CI936" s="25">
        <v>0.29253339761711322</v>
      </c>
      <c r="CJ936" s="25">
        <v>7.4142703394516007E-2</v>
      </c>
      <c r="CK936" s="25">
        <v>16.562360626775604</v>
      </c>
      <c r="CL936" s="25">
        <v>33.228501785336896</v>
      </c>
      <c r="CM936" s="25">
        <v>1.4878180104608649</v>
      </c>
      <c r="CN936" s="25">
        <v>92.962362926717006</v>
      </c>
      <c r="CO936" s="25">
        <v>11.554513611506573</v>
      </c>
      <c r="CP936" s="25">
        <v>1.2318489835430784</v>
      </c>
      <c r="CQ936" s="25">
        <v>0.29854791868344632</v>
      </c>
      <c r="CR936" s="25">
        <v>0.33488966868443726</v>
      </c>
      <c r="CS936" s="25">
        <v>0.21903333592116667</v>
      </c>
      <c r="CT936" s="25">
        <v>6.2391382914672729E-2</v>
      </c>
      <c r="CU936" s="25">
        <v>19.241753138369102</v>
      </c>
      <c r="CV936" s="25">
        <v>3.5889044271061779</v>
      </c>
      <c r="CW936" s="25">
        <v>1.095416403725876</v>
      </c>
      <c r="CX936" s="25">
        <v>102.68282372313837</v>
      </c>
      <c r="CY936" s="25">
        <v>7.3501070771661379</v>
      </c>
    </row>
    <row r="937" spans="1:103">
      <c r="A937" t="s">
        <v>177</v>
      </c>
      <c r="B937" t="s">
        <v>1090</v>
      </c>
      <c r="C937" t="s">
        <v>164</v>
      </c>
      <c r="D937" t="s">
        <v>173</v>
      </c>
      <c r="E937" t="s">
        <v>959</v>
      </c>
      <c r="F937" t="s">
        <v>212</v>
      </c>
      <c r="G937" t="s">
        <v>292</v>
      </c>
      <c r="H937">
        <v>11.00855</v>
      </c>
      <c r="I937">
        <v>7.9185699999999999</v>
      </c>
      <c r="J937">
        <v>680</v>
      </c>
      <c r="K937" t="s">
        <v>122</v>
      </c>
      <c r="L937" s="18">
        <v>2</v>
      </c>
      <c r="M937" t="s">
        <v>364</v>
      </c>
      <c r="N937" t="s">
        <v>330</v>
      </c>
      <c r="O937">
        <v>600</v>
      </c>
      <c r="P937" t="s">
        <v>159</v>
      </c>
      <c r="Q937">
        <v>900</v>
      </c>
      <c r="R937">
        <v>9000</v>
      </c>
      <c r="S937" t="s">
        <v>337</v>
      </c>
      <c r="T937">
        <v>4000</v>
      </c>
      <c r="U937" t="s">
        <v>329</v>
      </c>
      <c r="V937">
        <v>3000</v>
      </c>
      <c r="W937">
        <v>2015</v>
      </c>
      <c r="X937">
        <v>1</v>
      </c>
      <c r="Y937" s="19"/>
      <c r="Z937" s="24">
        <v>6</v>
      </c>
      <c r="AA937" s="32">
        <v>1.0141694624895543</v>
      </c>
      <c r="AB937" s="26">
        <v>3.8429535221142411E-2</v>
      </c>
      <c r="AC937" s="25">
        <v>2.4676799999999997</v>
      </c>
      <c r="AD937" s="27">
        <v>58.4</v>
      </c>
      <c r="AE937" s="27">
        <v>21.200000000000003</v>
      </c>
      <c r="AF937" s="27">
        <v>20.399999999999999</v>
      </c>
      <c r="AG937" s="25">
        <v>0.93812025198410931</v>
      </c>
      <c r="AH937" s="25">
        <v>0.5133062641461531</v>
      </c>
      <c r="AI937" s="25">
        <v>0.16503849118530364</v>
      </c>
      <c r="AJ937" s="28">
        <v>6.4688294078373537E-2</v>
      </c>
      <c r="AK937" s="25">
        <v>0</v>
      </c>
      <c r="AL937" s="25">
        <f t="shared" si="138"/>
        <v>1.6811533013939395</v>
      </c>
      <c r="AM937" s="29">
        <v>8.6542696428716273</v>
      </c>
      <c r="AN937" s="29">
        <v>2.5010139245640111</v>
      </c>
      <c r="AO937" s="30">
        <v>28.480337711347175</v>
      </c>
      <c r="AP937" s="30">
        <v>101.52809832257148</v>
      </c>
      <c r="AQ937" s="31">
        <v>1.7341761739586126</v>
      </c>
      <c r="AR937" s="28">
        <v>1.4978999999999999E-2</v>
      </c>
      <c r="AS937" s="28">
        <v>5.2817100000000003</v>
      </c>
      <c r="AT937" t="s">
        <v>159</v>
      </c>
      <c r="AU937">
        <v>5</v>
      </c>
      <c r="AV937" t="s">
        <v>399</v>
      </c>
      <c r="AW937" t="s">
        <v>992</v>
      </c>
      <c r="AX937" t="s">
        <v>1091</v>
      </c>
      <c r="AY937" s="19" t="s">
        <v>397</v>
      </c>
      <c r="AZ937" s="19" t="s">
        <v>397</v>
      </c>
      <c r="BA937" s="21" t="s">
        <v>404</v>
      </c>
      <c r="BB937" s="22">
        <v>42346</v>
      </c>
      <c r="BC937" s="15">
        <v>42257</v>
      </c>
      <c r="BD937" t="s">
        <v>161</v>
      </c>
      <c r="BE937">
        <v>18</v>
      </c>
      <c r="BF937">
        <v>19</v>
      </c>
      <c r="BG937">
        <v>6</v>
      </c>
      <c r="BH937">
        <v>2.2999999999999998</v>
      </c>
      <c r="BI937">
        <v>0.9</v>
      </c>
      <c r="BJ937">
        <v>0.54700000000000004</v>
      </c>
      <c r="BK937">
        <v>8.5999999999999993E-2</v>
      </c>
      <c r="BL937">
        <v>9.8000000000000007</v>
      </c>
      <c r="BM937" s="86">
        <f t="shared" si="135"/>
        <v>86.413902053712491</v>
      </c>
      <c r="BN937">
        <v>0.22700000000000001</v>
      </c>
      <c r="BO937">
        <v>0</v>
      </c>
      <c r="BP937">
        <f t="shared" si="129"/>
        <v>2343.454656217411</v>
      </c>
      <c r="BQ937">
        <f t="shared" si="132"/>
        <v>3200</v>
      </c>
      <c r="BR937">
        <f t="shared" si="133"/>
        <v>2.343454656217411</v>
      </c>
      <c r="BS937">
        <f t="shared" si="133"/>
        <v>3.2</v>
      </c>
      <c r="BT937">
        <f t="shared" si="134"/>
        <v>5.5434546562174116</v>
      </c>
      <c r="BU937">
        <v>2.3095703125</v>
      </c>
      <c r="BV937">
        <v>0.2937650827532633</v>
      </c>
      <c r="BW937">
        <v>2.3802524652304067</v>
      </c>
      <c r="BX937">
        <v>0.51870484671734418</v>
      </c>
      <c r="BY937">
        <v>0.13793119022787886</v>
      </c>
      <c r="BZ937">
        <v>0.17303601450069922</v>
      </c>
      <c r="CA937">
        <v>7.3984665550595761</v>
      </c>
      <c r="CB937">
        <v>191.54228152956455</v>
      </c>
      <c r="CC937">
        <v>109.52373788233186</v>
      </c>
      <c r="CD937">
        <v>9.4767444990998211</v>
      </c>
      <c r="CE937">
        <v>3.799928406612286</v>
      </c>
      <c r="CF937" s="25"/>
      <c r="CG937" s="25"/>
      <c r="CH937" s="25"/>
      <c r="CI937" s="25"/>
      <c r="CJ937" s="25"/>
      <c r="CK937" s="25"/>
      <c r="CL937" s="25"/>
      <c r="CM937" s="25"/>
      <c r="CN937" s="25"/>
      <c r="CO937" s="25"/>
      <c r="CP937" s="25"/>
      <c r="CQ937" s="25"/>
      <c r="CR937" s="25"/>
      <c r="CS937" s="25"/>
      <c r="CT937" s="25"/>
      <c r="CU937" s="25"/>
      <c r="CV937" s="25"/>
      <c r="CW937" s="25"/>
      <c r="CX937" s="25"/>
      <c r="CY937" s="25"/>
    </row>
    <row r="938" spans="1:103">
      <c r="A938" t="s">
        <v>177</v>
      </c>
      <c r="B938" t="s">
        <v>1090</v>
      </c>
      <c r="C938" t="s">
        <v>164</v>
      </c>
      <c r="D938" t="s">
        <v>173</v>
      </c>
      <c r="E938" t="s">
        <v>959</v>
      </c>
      <c r="F938" t="s">
        <v>212</v>
      </c>
      <c r="G938" t="s">
        <v>292</v>
      </c>
      <c r="H938">
        <v>11.00855</v>
      </c>
      <c r="I938">
        <v>7.9185699999999999</v>
      </c>
      <c r="J938">
        <v>680</v>
      </c>
      <c r="K938" t="s">
        <v>122</v>
      </c>
      <c r="L938" s="18">
        <v>2</v>
      </c>
      <c r="M938" t="s">
        <v>364</v>
      </c>
      <c r="N938" t="s">
        <v>330</v>
      </c>
      <c r="O938">
        <v>600</v>
      </c>
      <c r="P938" t="s">
        <v>159</v>
      </c>
      <c r="Q938">
        <v>900</v>
      </c>
      <c r="R938">
        <v>9000</v>
      </c>
      <c r="S938" t="s">
        <v>337</v>
      </c>
      <c r="T938">
        <v>4000</v>
      </c>
      <c r="U938" t="s">
        <v>329</v>
      </c>
      <c r="V938">
        <v>3000</v>
      </c>
      <c r="W938">
        <v>2015</v>
      </c>
      <c r="X938">
        <v>1</v>
      </c>
      <c r="Y938" s="19"/>
      <c r="Z938" s="24">
        <v>6</v>
      </c>
      <c r="AA938" s="32">
        <v>1.0141694624895543</v>
      </c>
      <c r="AB938" s="26">
        <v>3.8429535221142411E-2</v>
      </c>
      <c r="AC938" s="25">
        <v>2.4676799999999997</v>
      </c>
      <c r="AD938" s="27">
        <v>58.4</v>
      </c>
      <c r="AE938" s="27">
        <v>21.200000000000003</v>
      </c>
      <c r="AF938" s="27">
        <v>20.399999999999999</v>
      </c>
      <c r="AG938" s="25">
        <v>0.93812025198410931</v>
      </c>
      <c r="AH938" s="25">
        <v>0.5133062641461531</v>
      </c>
      <c r="AI938" s="25">
        <v>0.16503849118530364</v>
      </c>
      <c r="AJ938" s="28">
        <v>6.4688294078373537E-2</v>
      </c>
      <c r="AK938" s="25">
        <v>0</v>
      </c>
      <c r="AL938" s="25">
        <f t="shared" si="138"/>
        <v>1.6811533013939395</v>
      </c>
      <c r="AM938" s="29">
        <v>8.6542696428716273</v>
      </c>
      <c r="AN938" s="29">
        <v>2.5010139245640111</v>
      </c>
      <c r="AO938" s="30">
        <v>28.480337711347175</v>
      </c>
      <c r="AP938" s="30">
        <v>101.52809832257148</v>
      </c>
      <c r="AQ938" s="31">
        <v>1.7341761739586126</v>
      </c>
      <c r="AR938" s="28">
        <v>1.4978999999999999E-2</v>
      </c>
      <c r="AS938" s="28">
        <v>5.2817100000000003</v>
      </c>
      <c r="AT938" t="s">
        <v>160</v>
      </c>
      <c r="AU938">
        <v>6</v>
      </c>
      <c r="AV938" t="s">
        <v>399</v>
      </c>
      <c r="AW938" t="s">
        <v>992</v>
      </c>
      <c r="AX938" t="s">
        <v>1091</v>
      </c>
      <c r="AY938" s="19" t="s">
        <v>397</v>
      </c>
      <c r="AZ938" s="19" t="s">
        <v>397</v>
      </c>
      <c r="BA938" s="21" t="s">
        <v>404</v>
      </c>
      <c r="BB938" s="22">
        <v>42346</v>
      </c>
      <c r="BC938" s="15">
        <v>42257</v>
      </c>
      <c r="BD938" t="s">
        <v>161</v>
      </c>
      <c r="BE938">
        <v>23</v>
      </c>
      <c r="BF938">
        <v>24</v>
      </c>
      <c r="BG938">
        <v>5.16</v>
      </c>
      <c r="BH938">
        <v>3.22</v>
      </c>
      <c r="BI938">
        <v>0.94</v>
      </c>
      <c r="BJ938">
        <v>0.38100000000000001</v>
      </c>
      <c r="BK938">
        <v>9.5000000000000001E-2</v>
      </c>
      <c r="BL938">
        <v>10.1</v>
      </c>
      <c r="BM938" s="86">
        <f t="shared" si="135"/>
        <v>80.0420168067227</v>
      </c>
      <c r="BN938">
        <v>0.157</v>
      </c>
      <c r="BO938">
        <v>24</v>
      </c>
      <c r="BP938">
        <f t="shared" si="129"/>
        <v>3028.8108419838532</v>
      </c>
      <c r="BQ938">
        <f t="shared" si="132"/>
        <v>2752</v>
      </c>
      <c r="BR938">
        <f t="shared" si="133"/>
        <v>3.0288108419838533</v>
      </c>
      <c r="BS938">
        <f t="shared" si="133"/>
        <v>2.7519999999999998</v>
      </c>
      <c r="BT938">
        <f t="shared" si="134"/>
        <v>5.7808108419838531</v>
      </c>
      <c r="BU938">
        <v>2.3064671814671818</v>
      </c>
      <c r="BV938">
        <v>0.28032397078095278</v>
      </c>
      <c r="BW938">
        <v>2.279971516418521</v>
      </c>
      <c r="BX938">
        <v>0.5132056942940707</v>
      </c>
      <c r="BY938">
        <v>0.13788000513016083</v>
      </c>
      <c r="BZ938">
        <v>0.18591815700273354</v>
      </c>
      <c r="CA938">
        <v>7.5282014846735228</v>
      </c>
      <c r="CB938">
        <v>175.9729757426596</v>
      </c>
      <c r="CC938">
        <v>83.288404096568712</v>
      </c>
      <c r="CD938">
        <v>12.014207745780659</v>
      </c>
      <c r="CE938">
        <v>2.9425223627615167</v>
      </c>
      <c r="CF938" s="25"/>
      <c r="CG938" s="25"/>
      <c r="CH938" s="25"/>
      <c r="CI938" s="25"/>
      <c r="CJ938" s="25"/>
      <c r="CK938" s="25"/>
      <c r="CL938" s="25"/>
      <c r="CM938" s="25"/>
      <c r="CN938" s="25"/>
      <c r="CO938" s="25"/>
      <c r="CP938" s="25">
        <v>1.0243664717348928</v>
      </c>
      <c r="CQ938" s="25">
        <v>0.22022417153996107</v>
      </c>
      <c r="CR938" s="25">
        <v>0.3667445214473451</v>
      </c>
      <c r="CS938" s="25">
        <v>0.21456760771306524</v>
      </c>
      <c r="CT938" s="25">
        <v>6.9507734674104441E-2</v>
      </c>
      <c r="CU938" s="25">
        <v>6.3263640999434596</v>
      </c>
      <c r="CV938" s="25">
        <v>3.5157325892719746</v>
      </c>
      <c r="CW938" s="25">
        <v>2.0003727207455575</v>
      </c>
      <c r="CX938" s="25">
        <v>125.90829458930649</v>
      </c>
      <c r="CY938" s="25">
        <v>5.4936173723844677</v>
      </c>
    </row>
    <row r="939" spans="1:103">
      <c r="A939" t="s">
        <v>177</v>
      </c>
      <c r="B939" t="s">
        <v>1090</v>
      </c>
      <c r="C939" t="s">
        <v>164</v>
      </c>
      <c r="D939" t="s">
        <v>173</v>
      </c>
      <c r="E939" t="s">
        <v>959</v>
      </c>
      <c r="F939" t="s">
        <v>213</v>
      </c>
      <c r="G939" t="s">
        <v>293</v>
      </c>
      <c r="H939">
        <v>11.010999999999999</v>
      </c>
      <c r="I939">
        <v>7.9070900000000002</v>
      </c>
      <c r="J939">
        <v>683</v>
      </c>
      <c r="K939" t="s">
        <v>123</v>
      </c>
      <c r="L939" s="18">
        <v>3.5</v>
      </c>
      <c r="M939" t="s">
        <v>364</v>
      </c>
      <c r="N939" t="s">
        <v>330</v>
      </c>
      <c r="O939">
        <v>600</v>
      </c>
      <c r="P939" t="s">
        <v>365</v>
      </c>
      <c r="Q939" t="s">
        <v>366</v>
      </c>
      <c r="R939">
        <v>16000</v>
      </c>
      <c r="S939" t="s">
        <v>337</v>
      </c>
      <c r="T939">
        <v>6600</v>
      </c>
      <c r="U939" t="s">
        <v>329</v>
      </c>
      <c r="V939">
        <v>4500</v>
      </c>
      <c r="W939">
        <v>2015</v>
      </c>
      <c r="X939">
        <v>1</v>
      </c>
      <c r="Y939" s="19" t="s">
        <v>397</v>
      </c>
      <c r="Z939" s="24">
        <v>5.8</v>
      </c>
      <c r="AA939" s="32">
        <v>1.1531461858558649</v>
      </c>
      <c r="AB939" s="26">
        <v>6.1184156346230145E-2</v>
      </c>
      <c r="AC939" s="25">
        <v>3.6963600000000003</v>
      </c>
      <c r="AD939" s="27">
        <v>38.400000000000006</v>
      </c>
      <c r="AE939" s="27">
        <v>34</v>
      </c>
      <c r="AF939" s="27">
        <v>27.6</v>
      </c>
      <c r="AG939" s="25">
        <v>3.187448541447957</v>
      </c>
      <c r="AH939" s="25">
        <v>0.82792202583657371</v>
      </c>
      <c r="AI939" s="25">
        <v>9.1056295927042313E-2</v>
      </c>
      <c r="AJ939" s="28">
        <v>5.6420074873502514E-2</v>
      </c>
      <c r="AK939" s="25">
        <v>0</v>
      </c>
      <c r="AL939" s="25">
        <f t="shared" si="52"/>
        <v>4.1628469380850746</v>
      </c>
      <c r="AM939" s="29">
        <v>4.6271463796445769</v>
      </c>
      <c r="AN939" s="29">
        <v>3.3729890496147075</v>
      </c>
      <c r="AO939" s="30">
        <v>26.801086648861347</v>
      </c>
      <c r="AP939" s="30">
        <v>91.39352868671601</v>
      </c>
      <c r="AQ939" s="31">
        <v>1.669170795085031</v>
      </c>
      <c r="AR939" s="28">
        <v>3.3753999999999999E-2</v>
      </c>
      <c r="AS939" s="28">
        <v>7.9604299999999997</v>
      </c>
      <c r="AT939" t="s">
        <v>155</v>
      </c>
      <c r="AU939">
        <v>1</v>
      </c>
      <c r="AV939" t="s">
        <v>399</v>
      </c>
      <c r="AW939" t="s">
        <v>992</v>
      </c>
      <c r="AX939" t="s">
        <v>1091</v>
      </c>
      <c r="AY939" s="19" t="s">
        <v>397</v>
      </c>
      <c r="AZ939" s="19" t="s">
        <v>397</v>
      </c>
      <c r="BA939" s="21" t="s">
        <v>404</v>
      </c>
      <c r="BB939" s="22">
        <v>42346</v>
      </c>
      <c r="BC939" s="15">
        <v>42257</v>
      </c>
      <c r="BD939" t="s">
        <v>161</v>
      </c>
      <c r="BE939">
        <v>42</v>
      </c>
      <c r="BF939">
        <v>39</v>
      </c>
      <c r="BG939">
        <v>6.6</v>
      </c>
      <c r="BH939">
        <v>4.18</v>
      </c>
      <c r="BI939">
        <v>0.7</v>
      </c>
      <c r="BJ939">
        <v>0.34200000000000003</v>
      </c>
      <c r="BK939">
        <v>8.4000000000000005E-2</v>
      </c>
      <c r="BL939">
        <v>9.6999999999999993</v>
      </c>
      <c r="BM939" s="86">
        <f t="shared" si="135"/>
        <v>80.281690140845058</v>
      </c>
      <c r="BN939">
        <v>0.14899999999999999</v>
      </c>
      <c r="BO939">
        <v>23</v>
      </c>
      <c r="BP939">
        <f t="shared" si="129"/>
        <v>3961.130074565036</v>
      </c>
      <c r="BQ939">
        <f t="shared" si="132"/>
        <v>3519.9999999999995</v>
      </c>
      <c r="BR939">
        <f t="shared" si="133"/>
        <v>3.9611300745650362</v>
      </c>
      <c r="BS939">
        <f t="shared" si="133"/>
        <v>3.5199999999999996</v>
      </c>
      <c r="BT939">
        <f t="shared" si="134"/>
        <v>7.4811300745650353</v>
      </c>
      <c r="BU939">
        <v>2.6115347950428984</v>
      </c>
      <c r="BV939">
        <v>0.19688554563730579</v>
      </c>
      <c r="BW939">
        <v>2.3172078988557354</v>
      </c>
      <c r="BX939">
        <v>0.64643512274322679</v>
      </c>
      <c r="BY939">
        <v>0.40152047065896124</v>
      </c>
      <c r="BZ939">
        <v>0.19321388745202212</v>
      </c>
      <c r="CA939">
        <v>8.2004343562482731</v>
      </c>
      <c r="CB939">
        <v>229.12072979608524</v>
      </c>
      <c r="CC939">
        <v>56.390924200694926</v>
      </c>
      <c r="CD939">
        <v>12.505625499052835</v>
      </c>
      <c r="CE939">
        <v>3.226188125006785</v>
      </c>
      <c r="CF939" s="25">
        <v>0.4575670498084291</v>
      </c>
      <c r="CG939" s="25">
        <v>2.8371647509578546E-2</v>
      </c>
      <c r="CH939" s="25">
        <v>1.0206450198934769</v>
      </c>
      <c r="CI939" s="25">
        <v>0.32639707635656146</v>
      </c>
      <c r="CJ939" s="25">
        <v>0.13566446548233488</v>
      </c>
      <c r="CK939" s="25">
        <v>10.124325174171215</v>
      </c>
      <c r="CL939" s="25">
        <v>33.114983233605628</v>
      </c>
      <c r="CM939" s="25">
        <v>1.4827351768477726</v>
      </c>
      <c r="CN939" s="25">
        <v>185.635919778811</v>
      </c>
      <c r="CO939" s="25">
        <v>10.211954127219734</v>
      </c>
      <c r="CP939" s="25">
        <v>1.0656192236598891</v>
      </c>
      <c r="CQ939" s="25">
        <v>0.19630314232902035</v>
      </c>
      <c r="CR939" s="25">
        <v>0.32650670075902088</v>
      </c>
      <c r="CS939" s="25">
        <v>0.17422447596334617</v>
      </c>
      <c r="CT939" s="25">
        <v>4.8481487645670646E-2</v>
      </c>
      <c r="CU939" s="25">
        <v>4.7742234422368499</v>
      </c>
      <c r="CV939" s="25">
        <v>3.5835770083623291</v>
      </c>
      <c r="CW939" s="25">
        <v>1.0937903526565156</v>
      </c>
      <c r="CX939" s="25">
        <v>128.3379944848943</v>
      </c>
      <c r="CY939" s="25">
        <v>6.0339299549922742</v>
      </c>
    </row>
    <row r="940" spans="1:103">
      <c r="A940" t="s">
        <v>177</v>
      </c>
      <c r="B940" t="s">
        <v>1090</v>
      </c>
      <c r="C940" t="s">
        <v>164</v>
      </c>
      <c r="D940" t="s">
        <v>173</v>
      </c>
      <c r="E940" t="s">
        <v>959</v>
      </c>
      <c r="F940" t="s">
        <v>213</v>
      </c>
      <c r="G940" t="s">
        <v>293</v>
      </c>
      <c r="H940">
        <v>11.010999999999999</v>
      </c>
      <c r="I940">
        <v>7.9070900000000002</v>
      </c>
      <c r="J940">
        <v>683</v>
      </c>
      <c r="K940" t="s">
        <v>123</v>
      </c>
      <c r="L940" s="18">
        <v>3.5</v>
      </c>
      <c r="M940" t="s">
        <v>364</v>
      </c>
      <c r="N940" t="s">
        <v>330</v>
      </c>
      <c r="O940">
        <v>600</v>
      </c>
      <c r="P940" t="s">
        <v>365</v>
      </c>
      <c r="Q940" t="s">
        <v>366</v>
      </c>
      <c r="R940">
        <v>16000</v>
      </c>
      <c r="S940" t="s">
        <v>337</v>
      </c>
      <c r="T940">
        <v>6600</v>
      </c>
      <c r="U940" t="s">
        <v>329</v>
      </c>
      <c r="V940">
        <v>4500</v>
      </c>
      <c r="W940">
        <v>2015</v>
      </c>
      <c r="X940">
        <v>1</v>
      </c>
      <c r="Y940" s="19"/>
      <c r="Z940" s="24">
        <v>5.8</v>
      </c>
      <c r="AA940" s="32">
        <v>1.1531461858558649</v>
      </c>
      <c r="AB940" s="26">
        <v>6.1184156346230145E-2</v>
      </c>
      <c r="AC940" s="25">
        <v>3.6963600000000003</v>
      </c>
      <c r="AD940" s="27">
        <v>38.400000000000006</v>
      </c>
      <c r="AE940" s="27">
        <v>34</v>
      </c>
      <c r="AF940" s="27">
        <v>27.6</v>
      </c>
      <c r="AG940" s="25">
        <v>3.187448541447957</v>
      </c>
      <c r="AH940" s="25">
        <v>0.82792202583657371</v>
      </c>
      <c r="AI940" s="25">
        <v>9.1056295927042313E-2</v>
      </c>
      <c r="AJ940" s="28">
        <v>5.6420074873502514E-2</v>
      </c>
      <c r="AK940" s="25">
        <v>0</v>
      </c>
      <c r="AL940" s="25">
        <f t="shared" ref="AL940:AL944" si="139">SUM(AG940:AK940)</f>
        <v>4.1628469380850746</v>
      </c>
      <c r="AM940" s="29">
        <v>4.6271463796445769</v>
      </c>
      <c r="AN940" s="29">
        <v>3.3729890496147075</v>
      </c>
      <c r="AO940" s="30">
        <v>26.801086648861347</v>
      </c>
      <c r="AP940" s="30">
        <v>91.39352868671601</v>
      </c>
      <c r="AQ940" s="31">
        <v>1.669170795085031</v>
      </c>
      <c r="AR940" s="28">
        <v>3.3753999999999999E-2</v>
      </c>
      <c r="AS940" s="28">
        <v>7.9604299999999997</v>
      </c>
      <c r="AT940" t="s">
        <v>156</v>
      </c>
      <c r="AU940">
        <v>2</v>
      </c>
      <c r="AV940" t="s">
        <v>399</v>
      </c>
      <c r="AW940" t="s">
        <v>992</v>
      </c>
      <c r="AX940" t="s">
        <v>1091</v>
      </c>
      <c r="AY940" s="19" t="s">
        <v>397</v>
      </c>
      <c r="AZ940" s="19" t="s">
        <v>397</v>
      </c>
      <c r="BA940" s="21" t="s">
        <v>404</v>
      </c>
      <c r="BB940" s="22">
        <v>42346</v>
      </c>
      <c r="BC940" s="15">
        <v>42257</v>
      </c>
      <c r="BD940" t="s">
        <v>161</v>
      </c>
      <c r="BE940">
        <v>38</v>
      </c>
      <c r="BF940">
        <v>49</v>
      </c>
      <c r="BG940">
        <v>9.94</v>
      </c>
      <c r="BH940">
        <v>5.28</v>
      </c>
      <c r="BI940">
        <v>0.64</v>
      </c>
      <c r="BJ940">
        <v>0.28799999999999998</v>
      </c>
      <c r="BK940">
        <v>5.8000000000000003E-2</v>
      </c>
      <c r="BL940">
        <v>9.8000000000000007</v>
      </c>
      <c r="BM940" s="86">
        <f t="shared" si="135"/>
        <v>83.236994219653184</v>
      </c>
      <c r="BN940">
        <v>9.7000000000000003E-2</v>
      </c>
      <c r="BO940">
        <v>21</v>
      </c>
      <c r="BP940">
        <f t="shared" si="129"/>
        <v>5181.9761985719151</v>
      </c>
      <c r="BQ940">
        <f t="shared" si="132"/>
        <v>5301.333333333333</v>
      </c>
      <c r="BR940">
        <f t="shared" si="133"/>
        <v>5.181976198571915</v>
      </c>
      <c r="BS940">
        <f t="shared" si="133"/>
        <v>5.301333333333333</v>
      </c>
      <c r="BT940">
        <f t="shared" si="134"/>
        <v>10.483309531905249</v>
      </c>
      <c r="BU940">
        <v>1.8793604651162792</v>
      </c>
      <c r="BV940">
        <v>0.24851520154751952</v>
      </c>
      <c r="BW940">
        <v>2.2703569043808662</v>
      </c>
      <c r="BX940">
        <v>0.4712224214070182</v>
      </c>
      <c r="BY940">
        <v>0.17831502975983243</v>
      </c>
      <c r="BZ940">
        <v>0.14439939581190164</v>
      </c>
      <c r="CA940">
        <v>5.9433765932081259</v>
      </c>
      <c r="CB940">
        <v>222.12000758043763</v>
      </c>
      <c r="CC940">
        <v>67.154835685840325</v>
      </c>
      <c r="CD940">
        <v>12.452113066886351</v>
      </c>
      <c r="CE940">
        <v>3.4819795110458971</v>
      </c>
      <c r="CF940" s="25">
        <v>0.50048828125</v>
      </c>
      <c r="CG940" s="25">
        <v>6.6992187500000008E-2</v>
      </c>
      <c r="CH940" s="25">
        <v>0.82341836357263665</v>
      </c>
      <c r="CI940" s="25">
        <v>0.27628180171403832</v>
      </c>
      <c r="CJ940" s="25">
        <v>0.12396663021707982</v>
      </c>
      <c r="CK940" s="25">
        <v>9.2760874878642046</v>
      </c>
      <c r="CL940" s="25">
        <v>37.168665050146231</v>
      </c>
      <c r="CM940" s="25">
        <v>1.494404514196304</v>
      </c>
      <c r="CN940" s="25">
        <v>187.09690094775391</v>
      </c>
      <c r="CO940" s="25">
        <v>10.292323662898786</v>
      </c>
      <c r="CP940" s="25"/>
      <c r="CQ940" s="25"/>
      <c r="CR940" s="25"/>
      <c r="CS940" s="25"/>
      <c r="CT940" s="25"/>
      <c r="CU940" s="25"/>
      <c r="CV940" s="25"/>
      <c r="CW940" s="25"/>
      <c r="CX940" s="25"/>
      <c r="CY940" s="25"/>
    </row>
    <row r="941" spans="1:103">
      <c r="A941" t="s">
        <v>177</v>
      </c>
      <c r="B941" t="s">
        <v>1090</v>
      </c>
      <c r="C941" t="s">
        <v>164</v>
      </c>
      <c r="D941" t="s">
        <v>173</v>
      </c>
      <c r="E941" t="s">
        <v>959</v>
      </c>
      <c r="F941" t="s">
        <v>213</v>
      </c>
      <c r="G941" t="s">
        <v>293</v>
      </c>
      <c r="H941">
        <v>11.010999999999999</v>
      </c>
      <c r="I941">
        <v>7.9070900000000002</v>
      </c>
      <c r="J941">
        <v>683</v>
      </c>
      <c r="K941" t="s">
        <v>123</v>
      </c>
      <c r="L941" s="18">
        <v>3.5</v>
      </c>
      <c r="M941" t="s">
        <v>364</v>
      </c>
      <c r="N941" t="s">
        <v>330</v>
      </c>
      <c r="O941">
        <v>600</v>
      </c>
      <c r="P941" t="s">
        <v>365</v>
      </c>
      <c r="Q941" t="s">
        <v>366</v>
      </c>
      <c r="R941">
        <v>16000</v>
      </c>
      <c r="S941" t="s">
        <v>337</v>
      </c>
      <c r="T941">
        <v>6600</v>
      </c>
      <c r="U941" t="s">
        <v>329</v>
      </c>
      <c r="V941">
        <v>4500</v>
      </c>
      <c r="W941">
        <v>2015</v>
      </c>
      <c r="X941">
        <v>1</v>
      </c>
      <c r="Y941" s="19"/>
      <c r="Z941" s="24">
        <v>5.8</v>
      </c>
      <c r="AA941" s="32">
        <v>1.1531461858558649</v>
      </c>
      <c r="AB941" s="26">
        <v>6.1184156346230145E-2</v>
      </c>
      <c r="AC941" s="25">
        <v>3.6963600000000003</v>
      </c>
      <c r="AD941" s="27">
        <v>38.400000000000006</v>
      </c>
      <c r="AE941" s="27">
        <v>34</v>
      </c>
      <c r="AF941" s="27">
        <v>27.6</v>
      </c>
      <c r="AG941" s="25">
        <v>3.187448541447957</v>
      </c>
      <c r="AH941" s="25">
        <v>0.82792202583657371</v>
      </c>
      <c r="AI941" s="25">
        <v>9.1056295927042313E-2</v>
      </c>
      <c r="AJ941" s="28">
        <v>5.6420074873502514E-2</v>
      </c>
      <c r="AK941" s="25">
        <v>0</v>
      </c>
      <c r="AL941" s="25">
        <f t="shared" si="139"/>
        <v>4.1628469380850746</v>
      </c>
      <c r="AM941" s="29">
        <v>4.6271463796445769</v>
      </c>
      <c r="AN941" s="29">
        <v>3.3729890496147075</v>
      </c>
      <c r="AO941" s="30">
        <v>26.801086648861347</v>
      </c>
      <c r="AP941" s="30">
        <v>91.39352868671601</v>
      </c>
      <c r="AQ941" s="31">
        <v>1.669170795085031</v>
      </c>
      <c r="AR941" s="28">
        <v>3.3753999999999999E-2</v>
      </c>
      <c r="AS941" s="28">
        <v>7.9604299999999997</v>
      </c>
      <c r="AT941" t="s">
        <v>157</v>
      </c>
      <c r="AU941">
        <v>3</v>
      </c>
      <c r="AV941" t="s">
        <v>399</v>
      </c>
      <c r="AW941" t="s">
        <v>992</v>
      </c>
      <c r="AX941" t="s">
        <v>1091</v>
      </c>
      <c r="AY941" s="19" t="s">
        <v>397</v>
      </c>
      <c r="AZ941" s="19" t="s">
        <v>397</v>
      </c>
      <c r="BA941" s="21" t="s">
        <v>404</v>
      </c>
      <c r="BB941" s="22">
        <v>42346</v>
      </c>
      <c r="BC941" s="15">
        <v>42257</v>
      </c>
      <c r="BD941" t="s">
        <v>161</v>
      </c>
      <c r="BE941">
        <v>38</v>
      </c>
      <c r="BF941">
        <v>37</v>
      </c>
      <c r="BG941">
        <v>8.74</v>
      </c>
      <c r="BH941">
        <v>5.88</v>
      </c>
      <c r="BI941">
        <v>0.74</v>
      </c>
      <c r="BJ941">
        <v>0.39100000000000001</v>
      </c>
      <c r="BK941">
        <v>8.6999999999999994E-2</v>
      </c>
      <c r="BL941">
        <v>10</v>
      </c>
      <c r="BM941" s="86">
        <f t="shared" si="135"/>
        <v>81.79916317991632</v>
      </c>
      <c r="BN941">
        <v>0.113</v>
      </c>
      <c r="BO941">
        <v>23</v>
      </c>
      <c r="BP941">
        <f t="shared" si="129"/>
        <v>5658.5774058577399</v>
      </c>
      <c r="BQ941">
        <f t="shared" si="132"/>
        <v>4661.333333333333</v>
      </c>
      <c r="BR941">
        <f t="shared" si="133"/>
        <v>5.6585774058577396</v>
      </c>
      <c r="BS941">
        <f t="shared" si="133"/>
        <v>4.6613333333333333</v>
      </c>
      <c r="BT941">
        <f t="shared" si="134"/>
        <v>10.319910739191073</v>
      </c>
      <c r="BU941">
        <v>2.5897556390977448</v>
      </c>
      <c r="BV941">
        <v>0.24935186132238804</v>
      </c>
      <c r="BW941">
        <v>2.3842706040595507</v>
      </c>
      <c r="BX941">
        <v>0.52742375419265575</v>
      </c>
      <c r="BY941">
        <v>0.22373912042477237</v>
      </c>
      <c r="BZ941">
        <v>0.20390021617958259</v>
      </c>
      <c r="CA941">
        <v>9.9676882730763321</v>
      </c>
      <c r="CB941">
        <v>181.43777403995784</v>
      </c>
      <c r="CC941">
        <v>78.611050174607783</v>
      </c>
      <c r="CD941">
        <v>15.515060929755258</v>
      </c>
      <c r="CE941">
        <v>3.6033426346710611</v>
      </c>
      <c r="CF941" s="25">
        <v>0.46515009380863037</v>
      </c>
      <c r="CG941" s="25">
        <v>3.6055347091932463E-2</v>
      </c>
      <c r="CH941" s="25">
        <v>0.65933363664749634</v>
      </c>
      <c r="CI941" s="25">
        <v>0.26158058095919817</v>
      </c>
      <c r="CJ941" s="25">
        <v>0.11080072619232667</v>
      </c>
      <c r="CK941" s="25">
        <v>14.971455749258482</v>
      </c>
      <c r="CL941" s="25">
        <v>64.557136181963102</v>
      </c>
      <c r="CM941" s="25">
        <v>1.5107530469224695</v>
      </c>
      <c r="CN941" s="25">
        <v>189.1437094116279</v>
      </c>
      <c r="CO941" s="25">
        <v>17.006461442819312</v>
      </c>
      <c r="CP941" s="25">
        <v>1.1403425309229307</v>
      </c>
      <c r="CQ941" s="25">
        <v>0.21165556612749764</v>
      </c>
      <c r="CR941" s="25">
        <v>0.31799146709010007</v>
      </c>
      <c r="CS941" s="25">
        <v>0.21827618364884657</v>
      </c>
      <c r="CT941" s="25">
        <v>5.7981968727229584E-2</v>
      </c>
      <c r="CU941" s="25">
        <v>7.2736096331546545</v>
      </c>
      <c r="CV941" s="25">
        <v>8.4689290524960743</v>
      </c>
      <c r="CW941" s="25">
        <v>1.0916297791204039</v>
      </c>
      <c r="CX941" s="25">
        <v>102.32787075224356</v>
      </c>
      <c r="CY941" s="25">
        <v>5.5885687837590137</v>
      </c>
    </row>
    <row r="942" spans="1:103">
      <c r="A942" t="s">
        <v>177</v>
      </c>
      <c r="B942" t="s">
        <v>1090</v>
      </c>
      <c r="C942" t="s">
        <v>164</v>
      </c>
      <c r="D942" t="s">
        <v>173</v>
      </c>
      <c r="E942" t="s">
        <v>959</v>
      </c>
      <c r="F942" t="s">
        <v>213</v>
      </c>
      <c r="G942" t="s">
        <v>293</v>
      </c>
      <c r="H942">
        <v>11.010999999999999</v>
      </c>
      <c r="I942">
        <v>7.9070900000000002</v>
      </c>
      <c r="J942">
        <v>683</v>
      </c>
      <c r="K942" t="s">
        <v>123</v>
      </c>
      <c r="L942" s="18">
        <v>3.5</v>
      </c>
      <c r="M942" t="s">
        <v>364</v>
      </c>
      <c r="N942" t="s">
        <v>330</v>
      </c>
      <c r="O942">
        <v>600</v>
      </c>
      <c r="P942" t="s">
        <v>365</v>
      </c>
      <c r="Q942" t="s">
        <v>366</v>
      </c>
      <c r="R942">
        <v>16000</v>
      </c>
      <c r="S942" t="s">
        <v>337</v>
      </c>
      <c r="T942">
        <v>6600</v>
      </c>
      <c r="U942" t="s">
        <v>329</v>
      </c>
      <c r="V942">
        <v>4500</v>
      </c>
      <c r="W942">
        <v>2015</v>
      </c>
      <c r="X942">
        <v>1</v>
      </c>
      <c r="Y942" s="19"/>
      <c r="Z942" s="24">
        <v>5.8</v>
      </c>
      <c r="AA942" s="32">
        <v>1.1531461858558649</v>
      </c>
      <c r="AB942" s="26">
        <v>6.1184156346230145E-2</v>
      </c>
      <c r="AC942" s="25">
        <v>3.6963600000000003</v>
      </c>
      <c r="AD942" s="27">
        <v>38.400000000000006</v>
      </c>
      <c r="AE942" s="27">
        <v>34</v>
      </c>
      <c r="AF942" s="27">
        <v>27.6</v>
      </c>
      <c r="AG942" s="25">
        <v>3.187448541447957</v>
      </c>
      <c r="AH942" s="25">
        <v>0.82792202583657371</v>
      </c>
      <c r="AI942" s="25">
        <v>9.1056295927042313E-2</v>
      </c>
      <c r="AJ942" s="28">
        <v>5.6420074873502514E-2</v>
      </c>
      <c r="AK942" s="25">
        <v>0</v>
      </c>
      <c r="AL942" s="25">
        <f t="shared" si="139"/>
        <v>4.1628469380850746</v>
      </c>
      <c r="AM942" s="29">
        <v>4.6271463796445769</v>
      </c>
      <c r="AN942" s="29">
        <v>3.3729890496147075</v>
      </c>
      <c r="AO942" s="30">
        <v>26.801086648861347</v>
      </c>
      <c r="AP942" s="30">
        <v>91.39352868671601</v>
      </c>
      <c r="AQ942" s="31">
        <v>1.669170795085031</v>
      </c>
      <c r="AR942" s="28">
        <v>3.3753999999999999E-2</v>
      </c>
      <c r="AS942" s="28">
        <v>7.9604299999999997</v>
      </c>
      <c r="AT942" t="s">
        <v>158</v>
      </c>
      <c r="AU942">
        <v>4</v>
      </c>
      <c r="AV942" t="s">
        <v>399</v>
      </c>
      <c r="AW942" t="s">
        <v>992</v>
      </c>
      <c r="AX942" t="s">
        <v>1091</v>
      </c>
      <c r="AY942" s="19" t="s">
        <v>397</v>
      </c>
      <c r="AZ942" s="19" t="s">
        <v>397</v>
      </c>
      <c r="BA942" s="21" t="s">
        <v>404</v>
      </c>
      <c r="BB942" s="22">
        <v>42346</v>
      </c>
      <c r="BC942" s="15">
        <v>42257</v>
      </c>
      <c r="BD942" t="s">
        <v>161</v>
      </c>
      <c r="BE942">
        <v>34</v>
      </c>
      <c r="BF942">
        <v>39</v>
      </c>
      <c r="BG942">
        <v>8.36</v>
      </c>
      <c r="BH942">
        <v>6.12</v>
      </c>
      <c r="BI942">
        <v>0.76</v>
      </c>
      <c r="BJ942">
        <v>0.40400000000000003</v>
      </c>
      <c r="BK942">
        <v>8.5000000000000006E-2</v>
      </c>
      <c r="BL942">
        <v>9.8000000000000007</v>
      </c>
      <c r="BM942" s="86">
        <f t="shared" si="135"/>
        <v>82.617586912065434</v>
      </c>
      <c r="BN942">
        <v>0.17</v>
      </c>
      <c r="BO942">
        <v>24</v>
      </c>
      <c r="BP942">
        <f t="shared" si="129"/>
        <v>5961.6850715746423</v>
      </c>
      <c r="BQ942">
        <f t="shared" si="132"/>
        <v>4458.6666666666661</v>
      </c>
      <c r="BR942">
        <f t="shared" si="133"/>
        <v>5.9616850715746423</v>
      </c>
      <c r="BS942">
        <f t="shared" si="133"/>
        <v>4.4586666666666659</v>
      </c>
      <c r="BT942">
        <f t="shared" si="134"/>
        <v>10.420351738241308</v>
      </c>
      <c r="BU942">
        <v>2.9985687022900764</v>
      </c>
      <c r="BV942">
        <v>0.34954354481353123</v>
      </c>
      <c r="BW942">
        <v>1.5906834485052734</v>
      </c>
      <c r="BX942">
        <v>0.80065638938000627</v>
      </c>
      <c r="BY942">
        <v>0.36070658521924004</v>
      </c>
      <c r="BZ942">
        <v>0.20873298606352142</v>
      </c>
      <c r="CA942">
        <v>10.141285015792958</v>
      </c>
      <c r="CB942">
        <v>212.20383339340216</v>
      </c>
      <c r="CC942">
        <v>116.27532966297996</v>
      </c>
      <c r="CD942">
        <v>13.696508737267475</v>
      </c>
      <c r="CE942">
        <v>2.5681090411080882</v>
      </c>
      <c r="CF942" s="25">
        <v>0.73415326395458846</v>
      </c>
      <c r="CG942" s="25">
        <v>7.5118259224219497E-2</v>
      </c>
      <c r="CH942" s="25">
        <v>1.861681338640365</v>
      </c>
      <c r="CI942" s="25">
        <v>0.22373028065863337</v>
      </c>
      <c r="CJ942" s="25">
        <v>0.10640896348121556</v>
      </c>
      <c r="CK942" s="25">
        <v>15.723700533528143</v>
      </c>
      <c r="CL942" s="25">
        <v>25.804310776194296</v>
      </c>
      <c r="CM942" s="25">
        <v>1.494404514196304</v>
      </c>
      <c r="CN942" s="25">
        <v>93.373903146264695</v>
      </c>
      <c r="CO942" s="25">
        <v>15.523726890112281</v>
      </c>
      <c r="CP942" s="25">
        <v>1.3985915492957748</v>
      </c>
      <c r="CQ942" s="25">
        <v>0.25084507042253523</v>
      </c>
      <c r="CR942" s="25">
        <v>0.24863203141058429</v>
      </c>
      <c r="CS942" s="25">
        <v>0.17491687328461133</v>
      </c>
      <c r="CT942" s="25">
        <v>5.5542302447402173E-2</v>
      </c>
      <c r="CU942" s="25">
        <v>14.976761778055986</v>
      </c>
      <c r="CV942" s="25">
        <v>3.5978187451069386</v>
      </c>
      <c r="CW942" s="25">
        <v>1.0981372591747729</v>
      </c>
      <c r="CX942" s="25">
        <v>77.01349563357563</v>
      </c>
      <c r="CY942" s="25">
        <v>6.057909805782109</v>
      </c>
    </row>
    <row r="943" spans="1:103">
      <c r="A943" t="s">
        <v>177</v>
      </c>
      <c r="B943" t="s">
        <v>1090</v>
      </c>
      <c r="C943" t="s">
        <v>164</v>
      </c>
      <c r="D943" t="s">
        <v>173</v>
      </c>
      <c r="E943" t="s">
        <v>959</v>
      </c>
      <c r="F943" t="s">
        <v>213</v>
      </c>
      <c r="G943" t="s">
        <v>293</v>
      </c>
      <c r="H943">
        <v>11.010999999999999</v>
      </c>
      <c r="I943">
        <v>7.9070900000000002</v>
      </c>
      <c r="J943">
        <v>683</v>
      </c>
      <c r="K943" t="s">
        <v>123</v>
      </c>
      <c r="L943" s="18">
        <v>3.5</v>
      </c>
      <c r="M943" t="s">
        <v>364</v>
      </c>
      <c r="N943" t="s">
        <v>330</v>
      </c>
      <c r="O943">
        <v>600</v>
      </c>
      <c r="P943" t="s">
        <v>365</v>
      </c>
      <c r="Q943" t="s">
        <v>366</v>
      </c>
      <c r="R943">
        <v>16000</v>
      </c>
      <c r="S943" t="s">
        <v>337</v>
      </c>
      <c r="T943">
        <v>6600</v>
      </c>
      <c r="U943" t="s">
        <v>329</v>
      </c>
      <c r="V943">
        <v>4500</v>
      </c>
      <c r="W943">
        <v>2015</v>
      </c>
      <c r="X943">
        <v>1</v>
      </c>
      <c r="Y943" s="19"/>
      <c r="Z943" s="24">
        <v>5.8</v>
      </c>
      <c r="AA943" s="32">
        <v>1.1531461858558649</v>
      </c>
      <c r="AB943" s="26">
        <v>6.1184156346230145E-2</v>
      </c>
      <c r="AC943" s="25">
        <v>3.6963600000000003</v>
      </c>
      <c r="AD943" s="27">
        <v>38.400000000000006</v>
      </c>
      <c r="AE943" s="27">
        <v>34</v>
      </c>
      <c r="AF943" s="27">
        <v>27.6</v>
      </c>
      <c r="AG943" s="25">
        <v>3.187448541447957</v>
      </c>
      <c r="AH943" s="25">
        <v>0.82792202583657371</v>
      </c>
      <c r="AI943" s="25">
        <v>9.1056295927042313E-2</v>
      </c>
      <c r="AJ943" s="28">
        <v>5.6420074873502514E-2</v>
      </c>
      <c r="AK943" s="25">
        <v>0</v>
      </c>
      <c r="AL943" s="25">
        <f t="shared" si="139"/>
        <v>4.1628469380850746</v>
      </c>
      <c r="AM943" s="29">
        <v>4.6271463796445769</v>
      </c>
      <c r="AN943" s="29">
        <v>3.3729890496147075</v>
      </c>
      <c r="AO943" s="30">
        <v>26.801086648861347</v>
      </c>
      <c r="AP943" s="30">
        <v>91.39352868671601</v>
      </c>
      <c r="AQ943" s="31">
        <v>1.669170795085031</v>
      </c>
      <c r="AR943" s="28">
        <v>3.3753999999999999E-2</v>
      </c>
      <c r="AS943" s="28">
        <v>7.9604299999999997</v>
      </c>
      <c r="AT943" t="s">
        <v>159</v>
      </c>
      <c r="AU943">
        <v>5</v>
      </c>
      <c r="AV943" t="s">
        <v>399</v>
      </c>
      <c r="AW943" t="s">
        <v>992</v>
      </c>
      <c r="AX943" t="s">
        <v>1091</v>
      </c>
      <c r="AY943" s="19" t="s">
        <v>397</v>
      </c>
      <c r="AZ943" s="19" t="s">
        <v>397</v>
      </c>
      <c r="BA943" s="21" t="s">
        <v>404</v>
      </c>
      <c r="BB943" s="22">
        <v>42346</v>
      </c>
      <c r="BC943" s="15">
        <v>42257</v>
      </c>
      <c r="BD943" t="s">
        <v>161</v>
      </c>
      <c r="BE943">
        <v>37</v>
      </c>
      <c r="BF943">
        <v>41</v>
      </c>
      <c r="BG943">
        <v>8.56</v>
      </c>
      <c r="BH943">
        <v>6.46</v>
      </c>
      <c r="BI943">
        <v>1</v>
      </c>
      <c r="BJ943">
        <v>0.58699999999999997</v>
      </c>
      <c r="BK943">
        <v>7.8E-2</v>
      </c>
      <c r="BL943">
        <v>10.3</v>
      </c>
      <c r="BM943" s="86">
        <f t="shared" si="135"/>
        <v>88.270676691729335</v>
      </c>
      <c r="BN943">
        <v>0.115</v>
      </c>
      <c r="BO943">
        <v>26</v>
      </c>
      <c r="BP943">
        <f t="shared" si="129"/>
        <v>6686.2095238095253</v>
      </c>
      <c r="BQ943">
        <f t="shared" si="132"/>
        <v>4565.3333333333339</v>
      </c>
      <c r="BR943">
        <f t="shared" si="133"/>
        <v>6.6862095238095254</v>
      </c>
      <c r="BS943">
        <f t="shared" si="133"/>
        <v>4.5653333333333341</v>
      </c>
      <c r="BT943">
        <f t="shared" si="134"/>
        <v>11.251542857142859</v>
      </c>
      <c r="BU943">
        <v>2.6829268292682928</v>
      </c>
      <c r="BV943">
        <v>0.32069493134634502</v>
      </c>
      <c r="BW943">
        <v>1.8529043177416185</v>
      </c>
      <c r="BX943">
        <v>0.79380439196981267</v>
      </c>
      <c r="BY943">
        <v>0.35786841309480238</v>
      </c>
      <c r="BZ943">
        <v>0.22901688136244763</v>
      </c>
      <c r="CA943">
        <v>12.057227886374656</v>
      </c>
      <c r="CB943">
        <v>211.44450058339891</v>
      </c>
      <c r="CC943">
        <v>110.75259841362997</v>
      </c>
      <c r="CD943">
        <v>12.147132818602966</v>
      </c>
      <c r="CE943">
        <v>3.3141856951091047</v>
      </c>
      <c r="CF943" s="25">
        <v>0.59241706161137442</v>
      </c>
      <c r="CG943" s="25">
        <v>5.0568720379146913E-2</v>
      </c>
      <c r="CH943" s="25">
        <v>1.4535403757312306</v>
      </c>
      <c r="CI943" s="25">
        <v>0.38272375753888827</v>
      </c>
      <c r="CJ943" s="25">
        <v>0.15306116748424262</v>
      </c>
      <c r="CK943" s="25">
        <v>17.5886435687367</v>
      </c>
      <c r="CL943" s="25">
        <v>48.69728312655959</v>
      </c>
      <c r="CM943" s="25">
        <v>1.4980889434719358</v>
      </c>
      <c r="CN943" s="25">
        <v>187.55818522030756</v>
      </c>
      <c r="CO943" s="25">
        <v>15.562000378500132</v>
      </c>
      <c r="CP943" s="25">
        <v>1.2738646895273402</v>
      </c>
      <c r="CQ943" s="25">
        <v>0.22409638554216871</v>
      </c>
      <c r="CR943" s="25">
        <v>0.32032526322037919</v>
      </c>
      <c r="CS943" s="25">
        <v>0.12584267266475771</v>
      </c>
      <c r="CT943" s="25">
        <v>5.7910374015932201E-2</v>
      </c>
      <c r="CU943" s="25">
        <v>26.769452581858477</v>
      </c>
      <c r="CV943" s="25">
        <v>5.5067719146254053</v>
      </c>
      <c r="CW943" s="25">
        <v>1.009480862008663</v>
      </c>
      <c r="CX943" s="25">
        <v>99.853161790169281</v>
      </c>
      <c r="CY943" s="25">
        <v>5.0588069819460939</v>
      </c>
    </row>
    <row r="944" spans="1:103">
      <c r="A944" t="s">
        <v>177</v>
      </c>
      <c r="B944" t="s">
        <v>1090</v>
      </c>
      <c r="C944" t="s">
        <v>164</v>
      </c>
      <c r="D944" t="s">
        <v>173</v>
      </c>
      <c r="E944" t="s">
        <v>959</v>
      </c>
      <c r="F944" t="s">
        <v>213</v>
      </c>
      <c r="G944" t="s">
        <v>293</v>
      </c>
      <c r="H944">
        <v>11.010999999999999</v>
      </c>
      <c r="I944">
        <v>7.9070900000000002</v>
      </c>
      <c r="J944">
        <v>683</v>
      </c>
      <c r="K944" t="s">
        <v>123</v>
      </c>
      <c r="L944" s="18">
        <v>3.5</v>
      </c>
      <c r="M944" t="s">
        <v>364</v>
      </c>
      <c r="N944" t="s">
        <v>330</v>
      </c>
      <c r="O944">
        <v>600</v>
      </c>
      <c r="P944" t="s">
        <v>365</v>
      </c>
      <c r="Q944" t="s">
        <v>366</v>
      </c>
      <c r="R944">
        <v>16000</v>
      </c>
      <c r="S944" t="s">
        <v>337</v>
      </c>
      <c r="T944">
        <v>6600</v>
      </c>
      <c r="U944" t="s">
        <v>329</v>
      </c>
      <c r="V944">
        <v>4500</v>
      </c>
      <c r="W944">
        <v>2015</v>
      </c>
      <c r="X944">
        <v>1</v>
      </c>
      <c r="Y944" s="19"/>
      <c r="Z944" s="24">
        <v>5.8</v>
      </c>
      <c r="AA944" s="32">
        <v>1.1531461858558649</v>
      </c>
      <c r="AB944" s="26">
        <v>6.1184156346230145E-2</v>
      </c>
      <c r="AC944" s="25">
        <v>3.6963600000000003</v>
      </c>
      <c r="AD944" s="27">
        <v>38.400000000000006</v>
      </c>
      <c r="AE944" s="27">
        <v>34</v>
      </c>
      <c r="AF944" s="27">
        <v>27.6</v>
      </c>
      <c r="AG944" s="25">
        <v>3.187448541447957</v>
      </c>
      <c r="AH944" s="25">
        <v>0.82792202583657371</v>
      </c>
      <c r="AI944" s="25">
        <v>9.1056295927042313E-2</v>
      </c>
      <c r="AJ944" s="28">
        <v>5.6420074873502514E-2</v>
      </c>
      <c r="AK944" s="25">
        <v>0</v>
      </c>
      <c r="AL944" s="25">
        <f t="shared" si="139"/>
        <v>4.1628469380850746</v>
      </c>
      <c r="AM944" s="29">
        <v>4.6271463796445769</v>
      </c>
      <c r="AN944" s="29">
        <v>3.3729890496147075</v>
      </c>
      <c r="AO944" s="30">
        <v>26.801086648861347</v>
      </c>
      <c r="AP944" s="30">
        <v>91.39352868671601</v>
      </c>
      <c r="AQ944" s="31">
        <v>1.669170795085031</v>
      </c>
      <c r="AR944" s="28">
        <v>3.3753999999999999E-2</v>
      </c>
      <c r="AS944" s="28">
        <v>7.9604299999999997</v>
      </c>
      <c r="AT944" t="s">
        <v>160</v>
      </c>
      <c r="AU944">
        <v>6</v>
      </c>
      <c r="AV944" t="s">
        <v>399</v>
      </c>
      <c r="AW944" t="s">
        <v>992</v>
      </c>
      <c r="AX944" t="s">
        <v>1091</v>
      </c>
      <c r="AY944" s="19" t="s">
        <v>397</v>
      </c>
      <c r="AZ944" s="19" t="s">
        <v>397</v>
      </c>
      <c r="BA944" s="21" t="s">
        <v>404</v>
      </c>
      <c r="BB944" s="22">
        <v>42346</v>
      </c>
      <c r="BC944" s="15">
        <v>42257</v>
      </c>
      <c r="BD944" t="s">
        <v>161</v>
      </c>
      <c r="BE944">
        <v>36</v>
      </c>
      <c r="BF944">
        <v>38</v>
      </c>
      <c r="BG944">
        <v>6.14</v>
      </c>
      <c r="BH944">
        <v>4.6399999999999997</v>
      </c>
      <c r="BI944">
        <v>0.9</v>
      </c>
      <c r="BJ944">
        <v>0.49399999999999999</v>
      </c>
      <c r="BK944">
        <v>0.129</v>
      </c>
      <c r="BL944">
        <v>10.1</v>
      </c>
      <c r="BM944" s="86">
        <f t="shared" si="135"/>
        <v>79.293739967897267</v>
      </c>
      <c r="BN944">
        <v>0.157</v>
      </c>
      <c r="BO944">
        <v>24</v>
      </c>
      <c r="BP944">
        <f t="shared" si="129"/>
        <v>4323.6958843462471</v>
      </c>
      <c r="BQ944">
        <f t="shared" si="132"/>
        <v>3274.6666666666661</v>
      </c>
      <c r="BR944">
        <f t="shared" si="133"/>
        <v>4.3236958843462467</v>
      </c>
      <c r="BS944">
        <f t="shared" si="133"/>
        <v>3.2746666666666662</v>
      </c>
      <c r="BT944">
        <f t="shared" si="134"/>
        <v>7.5983625510129134</v>
      </c>
      <c r="BU944">
        <v>2.8569364161849715</v>
      </c>
      <c r="BV944">
        <v>0.3187827605497337</v>
      </c>
      <c r="BW944">
        <v>2.0469542981547013</v>
      </c>
      <c r="BX944">
        <v>0.66847419975638178</v>
      </c>
      <c r="BY944">
        <v>0.29441615903538454</v>
      </c>
      <c r="BZ944">
        <v>0.21607839375857513</v>
      </c>
      <c r="CA944">
        <v>9.8326441186335778</v>
      </c>
      <c r="CB944">
        <v>221.24603528825975</v>
      </c>
      <c r="CC944">
        <v>91.838875448495287</v>
      </c>
      <c r="CD944">
        <v>14.371257370020224</v>
      </c>
      <c r="CE944">
        <v>31.878671043764385</v>
      </c>
      <c r="CF944" s="25">
        <v>1.0851167315175099</v>
      </c>
      <c r="CG944" s="25">
        <v>0.14990272373540856</v>
      </c>
      <c r="CH944" s="25">
        <v>0.89904218651190304</v>
      </c>
      <c r="CI944" s="25">
        <v>0.38348012860121811</v>
      </c>
      <c r="CJ944" s="25">
        <v>0.15336365991010081</v>
      </c>
      <c r="CK944" s="25">
        <v>20.35093116789513</v>
      </c>
      <c r="CL944" s="25">
        <v>102.86253462449496</v>
      </c>
      <c r="CM944" s="25">
        <v>1.5010495935578489</v>
      </c>
      <c r="CN944" s="25">
        <v>140.84301955067014</v>
      </c>
      <c r="CO944" s="25">
        <v>34.773837861083805</v>
      </c>
      <c r="CP944" s="25">
        <v>1.3756830601092898</v>
      </c>
      <c r="CQ944" s="25">
        <v>0.26980874316939896</v>
      </c>
      <c r="CR944" s="25">
        <v>0.35317882809784823</v>
      </c>
      <c r="CS944" s="25">
        <v>0.12379938189560689</v>
      </c>
      <c r="CT944" s="25">
        <v>8.3566532160759349E-2</v>
      </c>
      <c r="CU944" s="25">
        <v>28.050179017060206</v>
      </c>
      <c r="CV944" s="25">
        <v>10.078926585996863</v>
      </c>
      <c r="CW944" s="25">
        <v>1.9087547381044501</v>
      </c>
      <c r="CX944" s="25">
        <v>73.606436372443881</v>
      </c>
      <c r="CY944" s="25">
        <v>7.0707262787978138</v>
      </c>
    </row>
    <row r="945" spans="1:103">
      <c r="A945" t="s">
        <v>177</v>
      </c>
      <c r="B945" t="s">
        <v>1090</v>
      </c>
      <c r="C945" t="s">
        <v>164</v>
      </c>
      <c r="D945" t="s">
        <v>173</v>
      </c>
      <c r="E945" t="s">
        <v>959</v>
      </c>
      <c r="F945" t="s">
        <v>214</v>
      </c>
      <c r="G945" t="s">
        <v>294</v>
      </c>
      <c r="H945">
        <v>11.011799999999999</v>
      </c>
      <c r="I945">
        <v>7.8955099999999998</v>
      </c>
      <c r="J945">
        <v>676</v>
      </c>
      <c r="K945" t="s">
        <v>124</v>
      </c>
      <c r="L945" s="18">
        <v>2.5</v>
      </c>
      <c r="M945" t="s">
        <v>367</v>
      </c>
      <c r="P945" t="s">
        <v>159</v>
      </c>
      <c r="Q945">
        <v>1000</v>
      </c>
      <c r="R945">
        <v>13000</v>
      </c>
      <c r="S945" t="s">
        <v>329</v>
      </c>
      <c r="T945">
        <v>5200</v>
      </c>
      <c r="U945" t="s">
        <v>332</v>
      </c>
      <c r="V945">
        <v>2100</v>
      </c>
      <c r="W945">
        <v>2015</v>
      </c>
      <c r="X945">
        <v>1</v>
      </c>
      <c r="Y945" s="19" t="s">
        <v>397</v>
      </c>
      <c r="Z945" s="24">
        <v>6.3</v>
      </c>
      <c r="AA945" s="32">
        <v>0.99722675529792404</v>
      </c>
      <c r="AB945" s="26">
        <v>3.8042432969215494E-2</v>
      </c>
      <c r="AC945" s="25">
        <v>7.7919600000000013</v>
      </c>
      <c r="AD945" s="27">
        <v>44.4</v>
      </c>
      <c r="AE945" s="27">
        <v>37.200000000000003</v>
      </c>
      <c r="AF945" s="27">
        <v>18.399999999999999</v>
      </c>
      <c r="AG945" s="25">
        <v>2.0627843967160326</v>
      </c>
      <c r="AH945" s="25">
        <v>0.54512134117102717</v>
      </c>
      <c r="AI945" s="25">
        <v>0.294507332887261</v>
      </c>
      <c r="AJ945" s="28">
        <v>7.3129414063783649E-2</v>
      </c>
      <c r="AK945" s="25">
        <v>0</v>
      </c>
      <c r="AL945" s="25">
        <f t="shared" si="52"/>
        <v>2.9755424848381042</v>
      </c>
      <c r="AM945" s="29">
        <v>9.9966440639473113</v>
      </c>
      <c r="AN945" s="29">
        <v>3.3729890496147075</v>
      </c>
      <c r="AO945" s="30">
        <v>18.194924953621442</v>
      </c>
      <c r="AP945" s="30">
        <v>50.855250143294093</v>
      </c>
      <c r="AQ945" s="31">
        <v>1.6671051529675136</v>
      </c>
      <c r="AR945" s="28">
        <v>1.7383599999999999E-2</v>
      </c>
      <c r="AS945" s="28">
        <v>6.3662900000000002</v>
      </c>
      <c r="AT945" t="s">
        <v>155</v>
      </c>
      <c r="AU945">
        <v>1</v>
      </c>
      <c r="AV945" t="s">
        <v>399</v>
      </c>
      <c r="AW945" t="s">
        <v>992</v>
      </c>
      <c r="AX945" t="s">
        <v>1091</v>
      </c>
      <c r="AY945" s="19" t="s">
        <v>397</v>
      </c>
      <c r="AZ945" s="19" t="s">
        <v>397</v>
      </c>
      <c r="BA945" s="21" t="s">
        <v>404</v>
      </c>
      <c r="BB945" s="22">
        <v>42346</v>
      </c>
      <c r="BC945" s="15">
        <v>42257</v>
      </c>
      <c r="BD945" t="s">
        <v>161</v>
      </c>
      <c r="BE945">
        <v>37</v>
      </c>
      <c r="BF945">
        <v>36</v>
      </c>
      <c r="BG945">
        <v>7.62</v>
      </c>
      <c r="BH945">
        <v>4.28</v>
      </c>
      <c r="BI945">
        <v>0.56000000000000005</v>
      </c>
      <c r="BJ945">
        <v>0.30199999999999999</v>
      </c>
      <c r="BK945">
        <v>0.05</v>
      </c>
      <c r="BL945">
        <v>9.5</v>
      </c>
      <c r="BM945" s="86">
        <f t="shared" si="135"/>
        <v>85.795454545454547</v>
      </c>
      <c r="BN945">
        <v>0.13</v>
      </c>
      <c r="BO945">
        <v>25</v>
      </c>
      <c r="BP945">
        <f t="shared" si="129"/>
        <v>4344.0537730243605</v>
      </c>
      <c r="BQ945">
        <f t="shared" si="132"/>
        <v>4064</v>
      </c>
      <c r="BR945">
        <f t="shared" si="133"/>
        <v>4.3440537730243607</v>
      </c>
      <c r="BS945">
        <f t="shared" si="133"/>
        <v>4.0640000000000001</v>
      </c>
      <c r="BT945">
        <f t="shared" si="134"/>
        <v>8.4080537730243599</v>
      </c>
      <c r="CF945" s="25">
        <v>0.40915354330708664</v>
      </c>
      <c r="CG945" s="25">
        <v>5.0246062992125987E-2</v>
      </c>
      <c r="CH945" s="25">
        <v>1.3584055061376468</v>
      </c>
      <c r="CI945" s="25">
        <v>0.26848991533682598</v>
      </c>
      <c r="CJ945" s="25">
        <v>7.5475226401873777E-2</v>
      </c>
      <c r="CK945" s="25">
        <v>20.564626964903756</v>
      </c>
      <c r="CL945" s="25">
        <v>25.076560137668743</v>
      </c>
      <c r="CM945" s="25">
        <v>1.4522583065779571</v>
      </c>
      <c r="CN945" s="25">
        <v>227.40646714389987</v>
      </c>
      <c r="CO945" s="25">
        <v>7.4387783150301114</v>
      </c>
      <c r="CP945" s="25">
        <v>0.93958742632612968</v>
      </c>
      <c r="CQ945" s="25">
        <v>0.22170923379174856</v>
      </c>
      <c r="CR945" s="25">
        <v>0.3275847558919992</v>
      </c>
      <c r="CS945" s="25">
        <v>0.10830220157144764</v>
      </c>
      <c r="CT945" s="25">
        <v>7.1788526888024451E-2</v>
      </c>
      <c r="CU945" s="25">
        <v>4.5822894593002568</v>
      </c>
      <c r="CV945" s="25">
        <v>5.4987640058789786</v>
      </c>
      <c r="CW945" s="25">
        <v>1.008012882083299</v>
      </c>
      <c r="CX945" s="25">
        <v>49.726222260621384</v>
      </c>
      <c r="CY945" s="25">
        <v>7.6032326376641342</v>
      </c>
    </row>
    <row r="946" spans="1:103">
      <c r="A946" t="s">
        <v>177</v>
      </c>
      <c r="B946" t="s">
        <v>1090</v>
      </c>
      <c r="C946" t="s">
        <v>164</v>
      </c>
      <c r="D946" t="s">
        <v>173</v>
      </c>
      <c r="E946" t="s">
        <v>959</v>
      </c>
      <c r="F946" t="s">
        <v>214</v>
      </c>
      <c r="G946" t="s">
        <v>294</v>
      </c>
      <c r="H946">
        <v>11.011799999999999</v>
      </c>
      <c r="I946">
        <v>7.8955099999999998</v>
      </c>
      <c r="J946">
        <v>676</v>
      </c>
      <c r="K946" t="s">
        <v>124</v>
      </c>
      <c r="L946" s="18">
        <v>2.5</v>
      </c>
      <c r="M946" t="s">
        <v>367</v>
      </c>
      <c r="P946" t="s">
        <v>159</v>
      </c>
      <c r="Q946">
        <v>1000</v>
      </c>
      <c r="R946">
        <v>13000</v>
      </c>
      <c r="S946" t="s">
        <v>329</v>
      </c>
      <c r="T946">
        <v>5200</v>
      </c>
      <c r="U946" t="s">
        <v>332</v>
      </c>
      <c r="V946">
        <v>2100</v>
      </c>
      <c r="W946">
        <v>2015</v>
      </c>
      <c r="X946">
        <v>1</v>
      </c>
      <c r="Y946" s="19"/>
      <c r="Z946" s="24">
        <v>6.3</v>
      </c>
      <c r="AA946" s="32">
        <v>0.99722675529792404</v>
      </c>
      <c r="AB946" s="26">
        <v>3.8042432969215494E-2</v>
      </c>
      <c r="AC946" s="25">
        <v>7.7919600000000013</v>
      </c>
      <c r="AD946" s="27">
        <v>44.4</v>
      </c>
      <c r="AE946" s="27">
        <v>37.200000000000003</v>
      </c>
      <c r="AF946" s="27">
        <v>18.399999999999999</v>
      </c>
      <c r="AG946" s="25">
        <v>2.0627843967160326</v>
      </c>
      <c r="AH946" s="25">
        <v>0.54512134117102717</v>
      </c>
      <c r="AI946" s="25">
        <v>0.294507332887261</v>
      </c>
      <c r="AJ946" s="28">
        <v>7.3129414063783649E-2</v>
      </c>
      <c r="AK946" s="25">
        <v>0</v>
      </c>
      <c r="AL946" s="25">
        <f t="shared" ref="AL946:AL950" si="140">SUM(AG946:AK946)</f>
        <v>2.9755424848381042</v>
      </c>
      <c r="AM946" s="29">
        <v>9.9966440639473113</v>
      </c>
      <c r="AN946" s="29">
        <v>3.3729890496147075</v>
      </c>
      <c r="AO946" s="30">
        <v>18.194924953621442</v>
      </c>
      <c r="AP946" s="30">
        <v>50.855250143294093</v>
      </c>
      <c r="AQ946" s="31">
        <v>1.6671051529675136</v>
      </c>
      <c r="AR946" s="28">
        <v>1.7383599999999999E-2</v>
      </c>
      <c r="AS946" s="28">
        <v>6.3662900000000002</v>
      </c>
      <c r="AT946" t="s">
        <v>156</v>
      </c>
      <c r="AU946">
        <v>2</v>
      </c>
      <c r="AV946" t="s">
        <v>399</v>
      </c>
      <c r="AW946" t="s">
        <v>992</v>
      </c>
      <c r="AX946" t="s">
        <v>1091</v>
      </c>
      <c r="AY946" s="19" t="s">
        <v>397</v>
      </c>
      <c r="AZ946" s="19" t="s">
        <v>397</v>
      </c>
      <c r="BA946" s="21" t="s">
        <v>404</v>
      </c>
      <c r="BB946" s="22">
        <v>42346</v>
      </c>
      <c r="BC946" s="15">
        <v>42257</v>
      </c>
      <c r="BD946" t="s">
        <v>161</v>
      </c>
      <c r="BE946">
        <v>36</v>
      </c>
      <c r="BF946">
        <v>42</v>
      </c>
      <c r="BG946">
        <v>9.02</v>
      </c>
      <c r="BH946">
        <v>5</v>
      </c>
      <c r="BI946">
        <v>0.7</v>
      </c>
      <c r="BJ946">
        <v>0.42199999999999999</v>
      </c>
      <c r="BK946">
        <v>7.2999999999999995E-2</v>
      </c>
      <c r="BL946">
        <v>8.3000000000000007</v>
      </c>
      <c r="BM946" s="86">
        <f t="shared" si="135"/>
        <v>85.252525252525245</v>
      </c>
      <c r="BN946">
        <v>0.121</v>
      </c>
      <c r="BO946">
        <v>23</v>
      </c>
      <c r="BP946">
        <f t="shared" si="129"/>
        <v>5109.5794546774932</v>
      </c>
      <c r="BQ946">
        <f t="shared" si="132"/>
        <v>4810.6666666666661</v>
      </c>
      <c r="BR946">
        <f t="shared" si="133"/>
        <v>5.1095794546774931</v>
      </c>
      <c r="BS946">
        <f t="shared" si="133"/>
        <v>4.8106666666666662</v>
      </c>
      <c r="BT946">
        <f t="shared" si="134"/>
        <v>9.9202461213441602</v>
      </c>
      <c r="CF946" s="25">
        <v>0.77123287671232876</v>
      </c>
      <c r="CG946" s="25">
        <v>8.4246575342465754E-2</v>
      </c>
      <c r="CH946" s="25">
        <v>1.2187596926305979</v>
      </c>
      <c r="CI946" s="25">
        <v>0.39804692067708247</v>
      </c>
      <c r="CJ946" s="25">
        <v>0.17758729152362393</v>
      </c>
      <c r="CK946" s="25">
        <v>29.064290860451674</v>
      </c>
      <c r="CL946" s="25">
        <v>56.015266116672962</v>
      </c>
      <c r="CM946" s="25">
        <v>1.4892766555691599</v>
      </c>
      <c r="CN946" s="25">
        <v>139.73836841693938</v>
      </c>
      <c r="CO946" s="25">
        <v>15.470459199803074</v>
      </c>
      <c r="CP946" s="25">
        <v>0.97705544933078403</v>
      </c>
      <c r="CQ946" s="25">
        <v>0.28847992351816443</v>
      </c>
      <c r="CR946" s="25">
        <v>0.30017559661032345</v>
      </c>
      <c r="CS946" s="25">
        <v>0.1271387472728793</v>
      </c>
      <c r="CT946" s="25">
        <v>5.9894573217032045E-2</v>
      </c>
      <c r="CU946" s="25">
        <v>2.9503465401981543</v>
      </c>
      <c r="CV946" s="25">
        <v>5.5634870741188491</v>
      </c>
      <c r="CW946" s="25">
        <v>1.0198776732407286</v>
      </c>
      <c r="CX946" s="25">
        <v>75.591896892544128</v>
      </c>
      <c r="CY946" s="25">
        <v>6.8305663866294175</v>
      </c>
    </row>
    <row r="947" spans="1:103">
      <c r="A947" t="s">
        <v>177</v>
      </c>
      <c r="B947" t="s">
        <v>1090</v>
      </c>
      <c r="C947" t="s">
        <v>164</v>
      </c>
      <c r="D947" t="s">
        <v>173</v>
      </c>
      <c r="E947" t="s">
        <v>959</v>
      </c>
      <c r="F947" t="s">
        <v>214</v>
      </c>
      <c r="G947" t="s">
        <v>294</v>
      </c>
      <c r="H947">
        <v>11.011799999999999</v>
      </c>
      <c r="I947">
        <v>7.8955099999999998</v>
      </c>
      <c r="J947">
        <v>676</v>
      </c>
      <c r="K947" t="s">
        <v>124</v>
      </c>
      <c r="L947" s="18">
        <v>2.5</v>
      </c>
      <c r="M947" t="s">
        <v>367</v>
      </c>
      <c r="P947" t="s">
        <v>159</v>
      </c>
      <c r="Q947">
        <v>1000</v>
      </c>
      <c r="R947">
        <v>13000</v>
      </c>
      <c r="S947" t="s">
        <v>329</v>
      </c>
      <c r="T947">
        <v>5200</v>
      </c>
      <c r="U947" t="s">
        <v>332</v>
      </c>
      <c r="V947">
        <v>2100</v>
      </c>
      <c r="W947">
        <v>2015</v>
      </c>
      <c r="X947">
        <v>1</v>
      </c>
      <c r="Y947" s="19"/>
      <c r="Z947" s="24">
        <v>6.3</v>
      </c>
      <c r="AA947" s="32">
        <v>0.99722675529792404</v>
      </c>
      <c r="AB947" s="26">
        <v>3.8042432969215494E-2</v>
      </c>
      <c r="AC947" s="25">
        <v>7.7919600000000013</v>
      </c>
      <c r="AD947" s="27">
        <v>44.4</v>
      </c>
      <c r="AE947" s="27">
        <v>37.200000000000003</v>
      </c>
      <c r="AF947" s="27">
        <v>18.399999999999999</v>
      </c>
      <c r="AG947" s="25">
        <v>2.0627843967160326</v>
      </c>
      <c r="AH947" s="25">
        <v>0.54512134117102717</v>
      </c>
      <c r="AI947" s="25">
        <v>0.294507332887261</v>
      </c>
      <c r="AJ947" s="28">
        <v>7.3129414063783649E-2</v>
      </c>
      <c r="AK947" s="25">
        <v>0</v>
      </c>
      <c r="AL947" s="25">
        <f t="shared" si="140"/>
        <v>2.9755424848381042</v>
      </c>
      <c r="AM947" s="29">
        <v>9.9966440639473113</v>
      </c>
      <c r="AN947" s="29">
        <v>3.3729890496147075</v>
      </c>
      <c r="AO947" s="30">
        <v>18.194924953621442</v>
      </c>
      <c r="AP947" s="30">
        <v>50.855250143294093</v>
      </c>
      <c r="AQ947" s="31">
        <v>1.6671051529675136</v>
      </c>
      <c r="AR947" s="28">
        <v>1.7383599999999999E-2</v>
      </c>
      <c r="AS947" s="28">
        <v>6.3662900000000002</v>
      </c>
      <c r="AT947" t="s">
        <v>157</v>
      </c>
      <c r="AU947">
        <v>3</v>
      </c>
      <c r="AV947" t="s">
        <v>399</v>
      </c>
      <c r="AW947" t="s">
        <v>992</v>
      </c>
      <c r="AX947" t="s">
        <v>1091</v>
      </c>
      <c r="AY947" s="19" t="s">
        <v>397</v>
      </c>
      <c r="AZ947" s="19" t="s">
        <v>397</v>
      </c>
      <c r="BA947" s="21" t="s">
        <v>404</v>
      </c>
      <c r="BB947" s="22">
        <v>42346</v>
      </c>
      <c r="BC947" s="15">
        <v>42257</v>
      </c>
      <c r="BD947" t="s">
        <v>161</v>
      </c>
      <c r="BE947">
        <v>18</v>
      </c>
      <c r="BF947">
        <v>24</v>
      </c>
      <c r="BG947">
        <v>5.88</v>
      </c>
      <c r="BH947">
        <v>3.56</v>
      </c>
      <c r="BI947">
        <v>1.1200000000000001</v>
      </c>
      <c r="BJ947">
        <v>0.20699999999999999</v>
      </c>
      <c r="BK947">
        <v>4.2999999999999997E-2</v>
      </c>
      <c r="BL947">
        <v>10.1</v>
      </c>
      <c r="BM947" s="86">
        <f t="shared" si="135"/>
        <v>82.8</v>
      </c>
      <c r="BN947">
        <v>0.107</v>
      </c>
      <c r="BO947">
        <v>16</v>
      </c>
      <c r="BP947">
        <f t="shared" si="129"/>
        <v>3464.0056470588233</v>
      </c>
      <c r="BQ947">
        <f t="shared" si="132"/>
        <v>3136</v>
      </c>
      <c r="BR947">
        <f t="shared" si="133"/>
        <v>3.4640056470588232</v>
      </c>
      <c r="BS947">
        <f t="shared" si="133"/>
        <v>3.1360000000000001</v>
      </c>
      <c r="BT947">
        <f t="shared" si="134"/>
        <v>6.6000056470588238</v>
      </c>
      <c r="CF947" s="25">
        <v>1.2194343065693432</v>
      </c>
      <c r="CG947" s="25">
        <v>5.8713503649635033E-2</v>
      </c>
      <c r="CH947" s="25">
        <v>1.0324957262002523</v>
      </c>
      <c r="CI947" s="25">
        <v>0.19111978821927664</v>
      </c>
      <c r="CJ947" s="25">
        <v>0.11581463090383164</v>
      </c>
      <c r="CK947" s="25">
        <v>18.682554510572423</v>
      </c>
      <c r="CL947" s="25">
        <v>33.791135779710125</v>
      </c>
      <c r="CM947" s="25">
        <v>2.9458123694567515</v>
      </c>
      <c r="CN947" s="25">
        <v>94.536426840814798</v>
      </c>
      <c r="CO947" s="25">
        <v>22.254287227029675</v>
      </c>
      <c r="CP947" s="25">
        <v>1.4888059701492538</v>
      </c>
      <c r="CQ947" s="25">
        <v>9.8787313432835824E-2</v>
      </c>
      <c r="CR947" s="25">
        <v>0.26501137568229083</v>
      </c>
      <c r="CS947" s="25">
        <v>8.2035146432857878E-2</v>
      </c>
      <c r="CT947" s="25">
        <v>5.6296272964450347E-2</v>
      </c>
      <c r="CU947" s="25">
        <v>5.4017180857220701</v>
      </c>
      <c r="CV947" s="25">
        <v>5.4828178560310947</v>
      </c>
      <c r="CW947" s="25">
        <v>1.0050896934450679</v>
      </c>
      <c r="CX947" s="25">
        <v>124.35094398028785</v>
      </c>
      <c r="CY947" s="25">
        <v>4.1917370577304256</v>
      </c>
    </row>
    <row r="948" spans="1:103">
      <c r="A948" t="s">
        <v>177</v>
      </c>
      <c r="B948" t="s">
        <v>1090</v>
      </c>
      <c r="C948" t="s">
        <v>164</v>
      </c>
      <c r="D948" t="s">
        <v>173</v>
      </c>
      <c r="E948" t="s">
        <v>959</v>
      </c>
      <c r="F948" t="s">
        <v>214</v>
      </c>
      <c r="G948" t="s">
        <v>294</v>
      </c>
      <c r="H948">
        <v>11.011799999999999</v>
      </c>
      <c r="I948">
        <v>7.8955099999999998</v>
      </c>
      <c r="J948">
        <v>676</v>
      </c>
      <c r="K948" t="s">
        <v>124</v>
      </c>
      <c r="L948" s="18">
        <v>2.5</v>
      </c>
      <c r="M948" t="s">
        <v>367</v>
      </c>
      <c r="P948" t="s">
        <v>159</v>
      </c>
      <c r="Q948">
        <v>1000</v>
      </c>
      <c r="R948">
        <v>13000</v>
      </c>
      <c r="S948" t="s">
        <v>329</v>
      </c>
      <c r="T948">
        <v>5200</v>
      </c>
      <c r="U948" t="s">
        <v>332</v>
      </c>
      <c r="V948">
        <v>2100</v>
      </c>
      <c r="W948">
        <v>2015</v>
      </c>
      <c r="X948">
        <v>1</v>
      </c>
      <c r="Y948" s="19"/>
      <c r="Z948" s="24">
        <v>6.3</v>
      </c>
      <c r="AA948" s="32">
        <v>0.99722675529792404</v>
      </c>
      <c r="AB948" s="26">
        <v>3.8042432969215494E-2</v>
      </c>
      <c r="AC948" s="25">
        <v>7.7919600000000013</v>
      </c>
      <c r="AD948" s="27">
        <v>44.4</v>
      </c>
      <c r="AE948" s="27">
        <v>37.200000000000003</v>
      </c>
      <c r="AF948" s="27">
        <v>18.399999999999999</v>
      </c>
      <c r="AG948" s="25">
        <v>2.0627843967160326</v>
      </c>
      <c r="AH948" s="25">
        <v>0.54512134117102717</v>
      </c>
      <c r="AI948" s="25">
        <v>0.294507332887261</v>
      </c>
      <c r="AJ948" s="28">
        <v>7.3129414063783649E-2</v>
      </c>
      <c r="AK948" s="25">
        <v>0</v>
      </c>
      <c r="AL948" s="25">
        <f t="shared" si="140"/>
        <v>2.9755424848381042</v>
      </c>
      <c r="AM948" s="29">
        <v>9.9966440639473113</v>
      </c>
      <c r="AN948" s="29">
        <v>3.3729890496147075</v>
      </c>
      <c r="AO948" s="30">
        <v>18.194924953621442</v>
      </c>
      <c r="AP948" s="30">
        <v>50.855250143294093</v>
      </c>
      <c r="AQ948" s="31">
        <v>1.6671051529675136</v>
      </c>
      <c r="AR948" s="28">
        <v>1.7383599999999999E-2</v>
      </c>
      <c r="AS948" s="28">
        <v>6.3662900000000002</v>
      </c>
      <c r="AT948" t="s">
        <v>158</v>
      </c>
      <c r="AU948">
        <v>4</v>
      </c>
      <c r="AV948" t="s">
        <v>399</v>
      </c>
      <c r="AW948" t="s">
        <v>992</v>
      </c>
      <c r="AX948" t="s">
        <v>1091</v>
      </c>
      <c r="AY948" s="19" t="s">
        <v>397</v>
      </c>
      <c r="AZ948" s="19" t="s">
        <v>397</v>
      </c>
      <c r="BA948" s="21" t="s">
        <v>404</v>
      </c>
      <c r="BB948" s="22">
        <v>42346</v>
      </c>
      <c r="BC948" s="15">
        <v>42257</v>
      </c>
      <c r="BD948" t="s">
        <v>161</v>
      </c>
      <c r="BE948">
        <v>43</v>
      </c>
      <c r="BF948">
        <v>41</v>
      </c>
      <c r="BG948">
        <v>12.7</v>
      </c>
      <c r="BH948">
        <v>7.06</v>
      </c>
      <c r="BI948">
        <v>1.1599999999999999</v>
      </c>
      <c r="BJ948">
        <v>0.53</v>
      </c>
      <c r="BK948">
        <v>9.8000000000000004E-2</v>
      </c>
      <c r="BL948">
        <v>9.6999999999999993</v>
      </c>
      <c r="BM948" s="86">
        <f t="shared" si="135"/>
        <v>84.394904458598731</v>
      </c>
      <c r="BN948">
        <v>0.10199999999999999</v>
      </c>
      <c r="BO948">
        <v>18</v>
      </c>
      <c r="BP948">
        <f t="shared" si="129"/>
        <v>7033.1072811290114</v>
      </c>
      <c r="BQ948">
        <f t="shared" si="132"/>
        <v>6773.3333333333321</v>
      </c>
      <c r="BR948">
        <f t="shared" si="133"/>
        <v>7.0331072811290118</v>
      </c>
      <c r="BS948">
        <f t="shared" si="133"/>
        <v>6.7733333333333325</v>
      </c>
      <c r="BT948">
        <f t="shared" si="134"/>
        <v>13.806440614462344</v>
      </c>
      <c r="CF948" s="25">
        <v>0.44643545279383434</v>
      </c>
      <c r="CG948" s="25">
        <v>3.8034682080924857E-2</v>
      </c>
      <c r="CH948" s="25">
        <v>1.0281719005711576</v>
      </c>
      <c r="CI948" s="25">
        <v>0.22362028543707063</v>
      </c>
      <c r="CJ948" s="25">
        <v>0.10795225701136225</v>
      </c>
      <c r="CK948" s="25">
        <v>24.728896136040305</v>
      </c>
      <c r="CL948" s="25">
        <v>48.553633323826375</v>
      </c>
      <c r="CM948" s="25">
        <v>2.9081569507714637</v>
      </c>
      <c r="CN948" s="25">
        <v>93.327996605878141</v>
      </c>
      <c r="CO948" s="25">
        <v>18.108559369170631</v>
      </c>
      <c r="CP948" s="25"/>
      <c r="CQ948" s="25"/>
      <c r="CR948" s="25"/>
      <c r="CS948" s="25"/>
      <c r="CT948" s="25"/>
      <c r="CU948" s="25"/>
      <c r="CV948" s="25"/>
      <c r="CW948" s="25"/>
      <c r="CX948" s="25"/>
      <c r="CY948" s="25"/>
    </row>
    <row r="949" spans="1:103">
      <c r="A949" t="s">
        <v>177</v>
      </c>
      <c r="B949" t="s">
        <v>1090</v>
      </c>
      <c r="C949" t="s">
        <v>164</v>
      </c>
      <c r="D949" t="s">
        <v>173</v>
      </c>
      <c r="E949" t="s">
        <v>959</v>
      </c>
      <c r="F949" t="s">
        <v>214</v>
      </c>
      <c r="G949" t="s">
        <v>294</v>
      </c>
      <c r="H949">
        <v>11.011799999999999</v>
      </c>
      <c r="I949">
        <v>7.8955099999999998</v>
      </c>
      <c r="J949">
        <v>676</v>
      </c>
      <c r="K949" t="s">
        <v>124</v>
      </c>
      <c r="L949" s="18">
        <v>2.5</v>
      </c>
      <c r="M949" t="s">
        <v>367</v>
      </c>
      <c r="P949" t="s">
        <v>159</v>
      </c>
      <c r="Q949">
        <v>1000</v>
      </c>
      <c r="R949">
        <v>13000</v>
      </c>
      <c r="S949" t="s">
        <v>329</v>
      </c>
      <c r="T949">
        <v>5200</v>
      </c>
      <c r="U949" t="s">
        <v>332</v>
      </c>
      <c r="V949">
        <v>2100</v>
      </c>
      <c r="W949">
        <v>2015</v>
      </c>
      <c r="X949">
        <v>1</v>
      </c>
      <c r="Y949" s="19"/>
      <c r="Z949" s="24">
        <v>6.3</v>
      </c>
      <c r="AA949" s="32">
        <v>0.99722675529792404</v>
      </c>
      <c r="AB949" s="26">
        <v>3.8042432969215494E-2</v>
      </c>
      <c r="AC949" s="25">
        <v>7.7919600000000013</v>
      </c>
      <c r="AD949" s="27">
        <v>44.4</v>
      </c>
      <c r="AE949" s="27">
        <v>37.200000000000003</v>
      </c>
      <c r="AF949" s="27">
        <v>18.399999999999999</v>
      </c>
      <c r="AG949" s="25">
        <v>2.0627843967160326</v>
      </c>
      <c r="AH949" s="25">
        <v>0.54512134117102717</v>
      </c>
      <c r="AI949" s="25">
        <v>0.294507332887261</v>
      </c>
      <c r="AJ949" s="28">
        <v>7.3129414063783649E-2</v>
      </c>
      <c r="AK949" s="25">
        <v>0</v>
      </c>
      <c r="AL949" s="25">
        <f t="shared" si="140"/>
        <v>2.9755424848381042</v>
      </c>
      <c r="AM949" s="29">
        <v>9.9966440639473113</v>
      </c>
      <c r="AN949" s="29">
        <v>3.3729890496147075</v>
      </c>
      <c r="AO949" s="30">
        <v>18.194924953621442</v>
      </c>
      <c r="AP949" s="30">
        <v>50.855250143294093</v>
      </c>
      <c r="AQ949" s="31">
        <v>1.6671051529675136</v>
      </c>
      <c r="AR949" s="28">
        <v>1.7383599999999999E-2</v>
      </c>
      <c r="AS949" s="28">
        <v>6.3662900000000002</v>
      </c>
      <c r="AT949" t="s">
        <v>159</v>
      </c>
      <c r="AU949">
        <v>5</v>
      </c>
      <c r="AV949" t="s">
        <v>399</v>
      </c>
      <c r="AW949" t="s">
        <v>992</v>
      </c>
      <c r="AX949" t="s">
        <v>1091</v>
      </c>
      <c r="AY949" s="19" t="s">
        <v>397</v>
      </c>
      <c r="AZ949" s="19" t="s">
        <v>397</v>
      </c>
      <c r="BA949" s="21" t="s">
        <v>404</v>
      </c>
      <c r="BB949" s="22">
        <v>42346</v>
      </c>
      <c r="BC949" s="15">
        <v>42257</v>
      </c>
      <c r="BD949" t="s">
        <v>161</v>
      </c>
      <c r="BE949">
        <v>28</v>
      </c>
      <c r="BF949">
        <v>36</v>
      </c>
      <c r="BG949">
        <v>6.86</v>
      </c>
      <c r="BH949">
        <v>4.9000000000000004</v>
      </c>
      <c r="BI949">
        <v>0.76</v>
      </c>
      <c r="BJ949">
        <v>0.26800000000000002</v>
      </c>
      <c r="BK949">
        <v>8.2000000000000003E-2</v>
      </c>
      <c r="BL949">
        <v>9.6999999999999993</v>
      </c>
      <c r="BM949" s="86">
        <f t="shared" si="135"/>
        <v>76.571428571428569</v>
      </c>
      <c r="BN949">
        <v>0.16700000000000001</v>
      </c>
      <c r="BO949">
        <v>19.100000000000001</v>
      </c>
      <c r="BP949">
        <f t="shared" si="129"/>
        <v>4428.8313725490198</v>
      </c>
      <c r="BQ949">
        <f t="shared" si="132"/>
        <v>3658.666666666667</v>
      </c>
      <c r="BR949">
        <f t="shared" si="133"/>
        <v>4.4288313725490198</v>
      </c>
      <c r="BS949">
        <f t="shared" si="133"/>
        <v>3.658666666666667</v>
      </c>
      <c r="BT949">
        <f t="shared" si="134"/>
        <v>8.0874980392156868</v>
      </c>
      <c r="CF949" s="25">
        <v>0.99190476190476196</v>
      </c>
      <c r="CG949" s="25">
        <v>9.0476190476190474E-2</v>
      </c>
      <c r="CH949" s="25">
        <v>0.78287574527233006</v>
      </c>
      <c r="CI949" s="25">
        <v>0.50257021784137779</v>
      </c>
      <c r="CJ949" s="25">
        <v>0.17239822165430288</v>
      </c>
      <c r="CK949" s="25">
        <v>23.709620364161562</v>
      </c>
      <c r="CL949" s="25">
        <v>117.27283851987916</v>
      </c>
      <c r="CM949" s="25">
        <v>2.8925140527477544</v>
      </c>
      <c r="CN949" s="25">
        <v>139.39670981445298</v>
      </c>
      <c r="CO949" s="25">
        <v>14.137915978072835</v>
      </c>
      <c r="CP949" s="25">
        <v>1.0764652014652014</v>
      </c>
      <c r="CQ949" s="25">
        <v>0.2163919413919414</v>
      </c>
      <c r="CR949" s="25">
        <v>0.38170754582921929</v>
      </c>
      <c r="CS949" s="25">
        <v>0.12827110622929286</v>
      </c>
      <c r="CT949" s="25">
        <v>9.879094616460693E-2</v>
      </c>
      <c r="CU949" s="25">
        <v>8.9536415374689096</v>
      </c>
      <c r="CV949" s="25">
        <v>5.6130381712658757</v>
      </c>
      <c r="CW949" s="25">
        <v>1.0289611953180831</v>
      </c>
      <c r="CX949" s="25">
        <v>101.78006595138481</v>
      </c>
      <c r="CY949" s="25">
        <v>7.3261260899567651</v>
      </c>
    </row>
    <row r="950" spans="1:103">
      <c r="A950" t="s">
        <v>177</v>
      </c>
      <c r="B950" t="s">
        <v>1090</v>
      </c>
      <c r="C950" t="s">
        <v>164</v>
      </c>
      <c r="D950" t="s">
        <v>173</v>
      </c>
      <c r="E950" t="s">
        <v>959</v>
      </c>
      <c r="F950" t="s">
        <v>214</v>
      </c>
      <c r="G950" t="s">
        <v>294</v>
      </c>
      <c r="H950">
        <v>11.011799999999999</v>
      </c>
      <c r="I950">
        <v>7.8955099999999998</v>
      </c>
      <c r="J950">
        <v>676</v>
      </c>
      <c r="K950" t="s">
        <v>124</v>
      </c>
      <c r="L950" s="18">
        <v>2.5</v>
      </c>
      <c r="M950" t="s">
        <v>367</v>
      </c>
      <c r="P950" t="s">
        <v>159</v>
      </c>
      <c r="Q950">
        <v>1000</v>
      </c>
      <c r="R950">
        <v>13000</v>
      </c>
      <c r="S950" t="s">
        <v>329</v>
      </c>
      <c r="T950">
        <v>5200</v>
      </c>
      <c r="U950" t="s">
        <v>332</v>
      </c>
      <c r="V950">
        <v>2100</v>
      </c>
      <c r="W950">
        <v>2015</v>
      </c>
      <c r="X950">
        <v>1</v>
      </c>
      <c r="Y950" s="19"/>
      <c r="Z950" s="24">
        <v>6.3</v>
      </c>
      <c r="AA950" s="32">
        <v>0.99722675529792404</v>
      </c>
      <c r="AB950" s="26">
        <v>3.8042432969215494E-2</v>
      </c>
      <c r="AC950" s="25">
        <v>7.7919600000000013</v>
      </c>
      <c r="AD950" s="27">
        <v>44.4</v>
      </c>
      <c r="AE950" s="27">
        <v>37.200000000000003</v>
      </c>
      <c r="AF950" s="27">
        <v>18.399999999999999</v>
      </c>
      <c r="AG950" s="25">
        <v>2.0627843967160326</v>
      </c>
      <c r="AH950" s="25">
        <v>0.54512134117102717</v>
      </c>
      <c r="AI950" s="25">
        <v>0.294507332887261</v>
      </c>
      <c r="AJ950" s="28">
        <v>7.3129414063783649E-2</v>
      </c>
      <c r="AK950" s="25">
        <v>0</v>
      </c>
      <c r="AL950" s="25">
        <f t="shared" si="140"/>
        <v>2.9755424848381042</v>
      </c>
      <c r="AM950" s="29">
        <v>9.9966440639473113</v>
      </c>
      <c r="AN950" s="29">
        <v>3.3729890496147075</v>
      </c>
      <c r="AO950" s="30">
        <v>18.194924953621442</v>
      </c>
      <c r="AP950" s="30">
        <v>50.855250143294093</v>
      </c>
      <c r="AQ950" s="31">
        <v>1.6671051529675136</v>
      </c>
      <c r="AR950" s="28">
        <v>1.7383599999999999E-2</v>
      </c>
      <c r="AS950" s="28">
        <v>6.3662900000000002</v>
      </c>
      <c r="AT950" t="s">
        <v>160</v>
      </c>
      <c r="AU950">
        <v>6</v>
      </c>
      <c r="AV950" t="s">
        <v>399</v>
      </c>
      <c r="AW950" t="s">
        <v>992</v>
      </c>
      <c r="AX950" t="s">
        <v>1091</v>
      </c>
      <c r="AY950" s="19" t="s">
        <v>397</v>
      </c>
      <c r="AZ950" s="19" t="s">
        <v>397</v>
      </c>
      <c r="BA950" s="21" t="s">
        <v>404</v>
      </c>
      <c r="BB950" s="22">
        <v>42346</v>
      </c>
      <c r="BC950" s="15">
        <v>42257</v>
      </c>
      <c r="BD950" t="s">
        <v>161</v>
      </c>
      <c r="BE950">
        <v>39</v>
      </c>
      <c r="BF950">
        <v>43</v>
      </c>
      <c r="BG950">
        <v>11.3</v>
      </c>
      <c r="BH950">
        <v>6.9</v>
      </c>
      <c r="BI950">
        <v>0.94</v>
      </c>
      <c r="BJ950">
        <v>0.45600000000000002</v>
      </c>
      <c r="BK950">
        <v>7.0000000000000007E-2</v>
      </c>
      <c r="BL950">
        <v>9</v>
      </c>
      <c r="BM950" s="86">
        <f t="shared" si="135"/>
        <v>86.692015209125472</v>
      </c>
      <c r="BN950">
        <v>7.1999999999999995E-2</v>
      </c>
      <c r="BO950">
        <v>19.7</v>
      </c>
      <c r="BP950">
        <f t="shared" si="129"/>
        <v>7115.5446208901812</v>
      </c>
      <c r="BQ950">
        <f t="shared" si="132"/>
        <v>6026.666666666667</v>
      </c>
      <c r="BR950">
        <f t="shared" si="133"/>
        <v>7.1155446208901809</v>
      </c>
      <c r="BS950">
        <f t="shared" si="133"/>
        <v>6.0266666666666673</v>
      </c>
      <c r="BT950">
        <f t="shared" si="134"/>
        <v>13.142211287556847</v>
      </c>
      <c r="CF950" s="25"/>
      <c r="CG950" s="25"/>
      <c r="CH950" s="25"/>
      <c r="CI950" s="25"/>
      <c r="CJ950" s="25"/>
      <c r="CK950" s="25"/>
      <c r="CL950" s="25"/>
      <c r="CM950" s="25"/>
      <c r="CN950" s="25"/>
      <c r="CO950" s="25"/>
      <c r="CP950" s="25"/>
      <c r="CQ950" s="25"/>
      <c r="CR950" s="25"/>
      <c r="CS950" s="25"/>
      <c r="CT950" s="25"/>
      <c r="CU950" s="25"/>
      <c r="CV950" s="25"/>
      <c r="CW950" s="25"/>
      <c r="CX950" s="25"/>
      <c r="CY950" s="25"/>
    </row>
    <row r="951" spans="1:103">
      <c r="A951" t="s">
        <v>177</v>
      </c>
      <c r="B951" t="s">
        <v>1090</v>
      </c>
      <c r="C951" t="s">
        <v>164</v>
      </c>
      <c r="D951" t="s">
        <v>173</v>
      </c>
      <c r="E951" t="s">
        <v>959</v>
      </c>
      <c r="F951" t="s">
        <v>214</v>
      </c>
      <c r="G951" t="s">
        <v>295</v>
      </c>
      <c r="H951">
        <v>11.01435</v>
      </c>
      <c r="I951">
        <v>7.8951399999999996</v>
      </c>
      <c r="J951">
        <v>670</v>
      </c>
      <c r="K951" t="s">
        <v>125</v>
      </c>
      <c r="L951" s="18">
        <v>5</v>
      </c>
      <c r="M951" t="s">
        <v>364</v>
      </c>
      <c r="N951" t="s">
        <v>330</v>
      </c>
      <c r="O951">
        <v>800</v>
      </c>
      <c r="P951" t="s">
        <v>365</v>
      </c>
      <c r="Q951" t="s">
        <v>366</v>
      </c>
      <c r="R951">
        <v>20000</v>
      </c>
      <c r="S951" t="s">
        <v>329</v>
      </c>
      <c r="T951">
        <v>10000</v>
      </c>
      <c r="U951" t="s">
        <v>337</v>
      </c>
      <c r="V951">
        <v>12500</v>
      </c>
      <c r="W951">
        <v>2015</v>
      </c>
      <c r="X951">
        <v>1</v>
      </c>
      <c r="Y951" s="19" t="s">
        <v>397</v>
      </c>
      <c r="Z951" s="24">
        <v>5.9</v>
      </c>
      <c r="AA951" s="32">
        <v>1.3187432026438948</v>
      </c>
      <c r="AB951" s="26">
        <v>6.3859796555686507E-2</v>
      </c>
      <c r="AC951" s="25">
        <v>3.2868000000000004</v>
      </c>
      <c r="AD951" s="27">
        <v>56.4</v>
      </c>
      <c r="AE951" s="27">
        <v>24</v>
      </c>
      <c r="AF951" s="27">
        <v>19.600000000000001</v>
      </c>
      <c r="AG951" s="25">
        <v>1.6878963484720586</v>
      </c>
      <c r="AH951" s="25">
        <v>0.40018599027993462</v>
      </c>
      <c r="AI951" s="25">
        <v>0.27601178407269567</v>
      </c>
      <c r="AJ951" s="28">
        <v>4.8324756449170531E-2</v>
      </c>
      <c r="AK951" s="25">
        <v>0</v>
      </c>
      <c r="AL951" s="25">
        <f t="shared" si="52"/>
        <v>2.4124188792738592</v>
      </c>
      <c r="AM951" s="29">
        <v>1.9423975374932085</v>
      </c>
      <c r="AN951" s="29">
        <v>1.6290387995133151</v>
      </c>
      <c r="AO951" s="30">
        <v>25.121835586375507</v>
      </c>
      <c r="AP951" s="30">
        <v>101.52809832257148</v>
      </c>
      <c r="AQ951" s="31">
        <v>1.7016265146715464</v>
      </c>
      <c r="AR951" s="28">
        <v>3.6968599999999997E-2</v>
      </c>
      <c r="AS951" s="28">
        <v>10.866</v>
      </c>
      <c r="AT951" t="s">
        <v>155</v>
      </c>
      <c r="AU951">
        <v>1</v>
      </c>
      <c r="AV951" t="s">
        <v>399</v>
      </c>
      <c r="AW951" t="s">
        <v>992</v>
      </c>
      <c r="AX951" t="s">
        <v>1091</v>
      </c>
      <c r="AY951" s="19" t="s">
        <v>397</v>
      </c>
      <c r="AZ951" s="19" t="s">
        <v>397</v>
      </c>
      <c r="BA951" s="21" t="s">
        <v>404</v>
      </c>
      <c r="BB951" s="22">
        <v>42346</v>
      </c>
      <c r="BC951" s="15">
        <v>42257</v>
      </c>
      <c r="BD951" t="s">
        <v>161</v>
      </c>
      <c r="BE951">
        <v>41</v>
      </c>
      <c r="BF951">
        <v>9</v>
      </c>
      <c r="BG951">
        <v>3.04</v>
      </c>
      <c r="BH951">
        <v>0.26</v>
      </c>
      <c r="BI951">
        <v>0.16</v>
      </c>
      <c r="BJ951">
        <v>4.8000000000000001E-2</v>
      </c>
      <c r="BK951">
        <v>1.4E-2</v>
      </c>
      <c r="BL951">
        <v>0</v>
      </c>
      <c r="BM951" s="86">
        <f t="shared" si="135"/>
        <v>77.41935483870968</v>
      </c>
      <c r="BN951">
        <v>0.19</v>
      </c>
      <c r="BO951">
        <v>14</v>
      </c>
      <c r="BP951">
        <f t="shared" si="129"/>
        <v>263.12460468058191</v>
      </c>
      <c r="BQ951">
        <f t="shared" si="132"/>
        <v>1621.3333333333333</v>
      </c>
      <c r="BR951">
        <f t="shared" si="133"/>
        <v>0.26312460468058191</v>
      </c>
      <c r="BS951">
        <f t="shared" si="133"/>
        <v>1.6213333333333333</v>
      </c>
      <c r="BT951">
        <f t="shared" si="134"/>
        <v>1.8844579380139153</v>
      </c>
      <c r="BU951">
        <v>1.5692921236291129</v>
      </c>
      <c r="BV951">
        <v>0.15347676652767409</v>
      </c>
      <c r="BW951">
        <v>1.8864843243068212</v>
      </c>
      <c r="BX951">
        <v>0.41189791132376519</v>
      </c>
      <c r="BY951">
        <v>0.13748525403746786</v>
      </c>
      <c r="BZ951">
        <v>0.10681739217071858</v>
      </c>
      <c r="CA951">
        <v>4.0944972944456639</v>
      </c>
      <c r="CB951">
        <v>166.44052332573125</v>
      </c>
      <c r="CC951">
        <v>43.936462182179255</v>
      </c>
      <c r="CD951">
        <v>9.960512881472571</v>
      </c>
      <c r="CE951">
        <v>2.7732823216078688</v>
      </c>
      <c r="CF951" s="25">
        <v>0.75168107588856869</v>
      </c>
      <c r="CG951" s="25">
        <v>5.643611911623439E-2</v>
      </c>
      <c r="CH951" s="25">
        <v>1.2010965086794299</v>
      </c>
      <c r="CI951" s="25">
        <v>0.2197312369946868</v>
      </c>
      <c r="CJ951" s="25">
        <v>9.1962384835661881E-2</v>
      </c>
      <c r="CK951" s="25">
        <v>18.122980414120498</v>
      </c>
      <c r="CL951" s="25">
        <v>62.717101865665605</v>
      </c>
      <c r="CM951" s="25">
        <v>2.8575803081493514</v>
      </c>
      <c r="CN951" s="25">
        <v>229.82334747103312</v>
      </c>
      <c r="CO951" s="25">
        <v>10.108354592595767</v>
      </c>
      <c r="CP951" s="25">
        <v>1.1473788328387735</v>
      </c>
      <c r="CQ951" s="25">
        <v>0.11849653808110783</v>
      </c>
      <c r="CR951" s="25">
        <v>0.31047865036521344</v>
      </c>
      <c r="CS951" s="25">
        <v>0.10772779259493562</v>
      </c>
      <c r="CT951" s="25">
        <v>7.7115423420567042E-2</v>
      </c>
      <c r="CU951" s="25">
        <v>7.0541053131999512</v>
      </c>
      <c r="CV951" s="25">
        <v>10.176119706401847</v>
      </c>
      <c r="CW951" s="25">
        <v>1.9271612447399802</v>
      </c>
      <c r="CX951" s="25">
        <v>49.462486269846636</v>
      </c>
      <c r="CY951" s="25">
        <v>7.1389107173590265</v>
      </c>
    </row>
    <row r="952" spans="1:103">
      <c r="A952" t="s">
        <v>177</v>
      </c>
      <c r="B952" t="s">
        <v>1090</v>
      </c>
      <c r="C952" t="s">
        <v>164</v>
      </c>
      <c r="D952" t="s">
        <v>173</v>
      </c>
      <c r="E952" t="s">
        <v>959</v>
      </c>
      <c r="F952" t="s">
        <v>214</v>
      </c>
      <c r="G952" t="s">
        <v>295</v>
      </c>
      <c r="H952">
        <v>11.01435</v>
      </c>
      <c r="I952">
        <v>7.8951399999999996</v>
      </c>
      <c r="J952">
        <v>670</v>
      </c>
      <c r="K952" t="s">
        <v>125</v>
      </c>
      <c r="L952" s="18">
        <v>5</v>
      </c>
      <c r="M952" t="s">
        <v>364</v>
      </c>
      <c r="N952" t="s">
        <v>330</v>
      </c>
      <c r="O952">
        <v>800</v>
      </c>
      <c r="P952" t="s">
        <v>365</v>
      </c>
      <c r="Q952" t="s">
        <v>366</v>
      </c>
      <c r="R952">
        <v>20000</v>
      </c>
      <c r="S952" t="s">
        <v>329</v>
      </c>
      <c r="T952">
        <v>10000</v>
      </c>
      <c r="U952" t="s">
        <v>337</v>
      </c>
      <c r="V952">
        <v>12500</v>
      </c>
      <c r="W952">
        <v>2015</v>
      </c>
      <c r="X952">
        <v>1</v>
      </c>
      <c r="Y952" s="19"/>
      <c r="Z952" s="24">
        <v>5.9</v>
      </c>
      <c r="AA952" s="32">
        <v>1.3187432026438948</v>
      </c>
      <c r="AB952" s="26">
        <v>6.3859796555686507E-2</v>
      </c>
      <c r="AC952" s="25">
        <v>3.2868000000000004</v>
      </c>
      <c r="AD952" s="27">
        <v>56.4</v>
      </c>
      <c r="AE952" s="27">
        <v>24</v>
      </c>
      <c r="AF952" s="27">
        <v>19.600000000000001</v>
      </c>
      <c r="AG952" s="25">
        <v>1.6878963484720586</v>
      </c>
      <c r="AH952" s="25">
        <v>0.40018599027993462</v>
      </c>
      <c r="AI952" s="25">
        <v>0.27601178407269567</v>
      </c>
      <c r="AJ952" s="28">
        <v>4.8324756449170531E-2</v>
      </c>
      <c r="AK952" s="25">
        <v>0</v>
      </c>
      <c r="AL952" s="25">
        <f t="shared" ref="AL952:AL956" si="141">SUM(AG952:AK952)</f>
        <v>2.4124188792738592</v>
      </c>
      <c r="AM952" s="29">
        <v>1.9423975374932085</v>
      </c>
      <c r="AN952" s="29">
        <v>1.6290387995133151</v>
      </c>
      <c r="AO952" s="30">
        <v>25.121835586375507</v>
      </c>
      <c r="AP952" s="30">
        <v>101.52809832257148</v>
      </c>
      <c r="AQ952" s="31">
        <v>1.7016265146715464</v>
      </c>
      <c r="AR952" s="28">
        <v>3.6968599999999997E-2</v>
      </c>
      <c r="AS952" s="28">
        <v>10.866</v>
      </c>
      <c r="AT952" t="s">
        <v>156</v>
      </c>
      <c r="AU952">
        <v>2</v>
      </c>
      <c r="AV952" t="s">
        <v>399</v>
      </c>
      <c r="AW952" t="s">
        <v>992</v>
      </c>
      <c r="AX952" t="s">
        <v>1091</v>
      </c>
      <c r="AY952" s="19" t="s">
        <v>397</v>
      </c>
      <c r="AZ952" s="19" t="s">
        <v>397</v>
      </c>
      <c r="BA952" s="21" t="s">
        <v>404</v>
      </c>
      <c r="BB952" s="22">
        <v>42346</v>
      </c>
      <c r="BC952" s="15">
        <v>42257</v>
      </c>
      <c r="BD952" t="s">
        <v>161</v>
      </c>
      <c r="BE952">
        <v>22</v>
      </c>
      <c r="BF952">
        <v>29</v>
      </c>
      <c r="BG952">
        <v>4.42</v>
      </c>
      <c r="BH952">
        <v>1.6800000000000002</v>
      </c>
      <c r="BI952">
        <v>0.34</v>
      </c>
      <c r="BJ952">
        <v>0.122</v>
      </c>
      <c r="BK952">
        <v>0.13300000000000001</v>
      </c>
      <c r="BL952">
        <v>7.2</v>
      </c>
      <c r="BM952" s="86">
        <f t="shared" si="135"/>
        <v>47.843137254901954</v>
      </c>
      <c r="BN952">
        <v>0.13700000000000001</v>
      </c>
      <c r="BO952">
        <v>16</v>
      </c>
      <c r="BP952">
        <f t="shared" si="129"/>
        <v>975.02437524029199</v>
      </c>
      <c r="BQ952">
        <f t="shared" si="132"/>
        <v>2357.333333333333</v>
      </c>
      <c r="BR952">
        <f t="shared" si="133"/>
        <v>0.97502437524029195</v>
      </c>
      <c r="BS952">
        <f t="shared" si="133"/>
        <v>2.3573333333333331</v>
      </c>
      <c r="BT952">
        <f t="shared" si="134"/>
        <v>3.3323577085736251</v>
      </c>
      <c r="BU952">
        <v>1.2502334267040152</v>
      </c>
      <c r="BV952">
        <v>0.19090717073773519</v>
      </c>
      <c r="BW952">
        <v>2.134514477166876</v>
      </c>
      <c r="BX952">
        <v>0.29797549053137395</v>
      </c>
      <c r="BY952">
        <v>0.14303952107376741</v>
      </c>
      <c r="BZ952">
        <v>0.1055079673951046</v>
      </c>
      <c r="CA952">
        <v>3.1691330714680053</v>
      </c>
      <c r="CB952">
        <v>117.22421573566037</v>
      </c>
      <c r="CC952">
        <v>48.304894290877726</v>
      </c>
      <c r="CD952">
        <v>8.8517223373512746</v>
      </c>
      <c r="CE952">
        <v>2.9086328706875428</v>
      </c>
      <c r="CF952" s="25">
        <v>0.56091617933723203</v>
      </c>
      <c r="CG952" s="25">
        <v>0.10599415204678363</v>
      </c>
      <c r="CH952" s="25">
        <v>0.67527479559256776</v>
      </c>
      <c r="CI952" s="25">
        <v>0.38462030737803043</v>
      </c>
      <c r="CJ952" s="25">
        <v>0.12488808683415425</v>
      </c>
      <c r="CK952" s="25">
        <v>21.318731224270888</v>
      </c>
      <c r="CL952" s="25">
        <v>72.060388569082136</v>
      </c>
      <c r="CM952" s="25">
        <v>1.5055125755010337</v>
      </c>
      <c r="CN952" s="25">
        <v>235.74545553272475</v>
      </c>
      <c r="CO952" s="25">
        <v>9.0420365808335443</v>
      </c>
      <c r="CP952" s="25">
        <v>1.0237651444547995</v>
      </c>
      <c r="CQ952" s="25">
        <v>0.25083876980428699</v>
      </c>
      <c r="CR952" s="25">
        <v>0.35488926222998635</v>
      </c>
      <c r="CS952" s="25">
        <v>0.1271387472728793</v>
      </c>
      <c r="CT952" s="25">
        <v>7.4076616655250976E-2</v>
      </c>
      <c r="CU952" s="25">
        <v>20.922004614422207</v>
      </c>
      <c r="CV952" s="25">
        <v>5.5634870741188491</v>
      </c>
      <c r="CW952" s="25">
        <v>1.0198776732407286</v>
      </c>
      <c r="CX952" s="25">
        <v>126.18053118941421</v>
      </c>
      <c r="CY952" s="25">
        <v>6.4000691687618394</v>
      </c>
    </row>
    <row r="953" spans="1:103">
      <c r="A953" t="s">
        <v>177</v>
      </c>
      <c r="B953" t="s">
        <v>1090</v>
      </c>
      <c r="C953" t="s">
        <v>164</v>
      </c>
      <c r="D953" t="s">
        <v>173</v>
      </c>
      <c r="E953" t="s">
        <v>959</v>
      </c>
      <c r="F953" t="s">
        <v>214</v>
      </c>
      <c r="G953" t="s">
        <v>295</v>
      </c>
      <c r="H953">
        <v>11.01435</v>
      </c>
      <c r="I953">
        <v>7.8951399999999996</v>
      </c>
      <c r="J953">
        <v>670</v>
      </c>
      <c r="K953" t="s">
        <v>125</v>
      </c>
      <c r="L953" s="18">
        <v>5</v>
      </c>
      <c r="M953" t="s">
        <v>364</v>
      </c>
      <c r="N953" t="s">
        <v>330</v>
      </c>
      <c r="O953">
        <v>800</v>
      </c>
      <c r="P953" t="s">
        <v>365</v>
      </c>
      <c r="Q953" t="s">
        <v>366</v>
      </c>
      <c r="R953">
        <v>20000</v>
      </c>
      <c r="S953" t="s">
        <v>329</v>
      </c>
      <c r="T953">
        <v>10000</v>
      </c>
      <c r="U953" t="s">
        <v>337</v>
      </c>
      <c r="V953">
        <v>12500</v>
      </c>
      <c r="W953">
        <v>2015</v>
      </c>
      <c r="X953">
        <v>1</v>
      </c>
      <c r="Y953" s="19"/>
      <c r="Z953" s="24">
        <v>5.9</v>
      </c>
      <c r="AA953" s="32">
        <v>1.3187432026438948</v>
      </c>
      <c r="AB953" s="26">
        <v>6.3859796555686507E-2</v>
      </c>
      <c r="AC953" s="25">
        <v>3.2868000000000004</v>
      </c>
      <c r="AD953" s="27">
        <v>56.4</v>
      </c>
      <c r="AE953" s="27">
        <v>24</v>
      </c>
      <c r="AF953" s="27">
        <v>19.600000000000001</v>
      </c>
      <c r="AG953" s="25">
        <v>1.6878963484720586</v>
      </c>
      <c r="AH953" s="25">
        <v>0.40018599027993462</v>
      </c>
      <c r="AI953" s="25">
        <v>0.27601178407269567</v>
      </c>
      <c r="AJ953" s="28">
        <v>4.8324756449170531E-2</v>
      </c>
      <c r="AK953" s="25">
        <v>0</v>
      </c>
      <c r="AL953" s="25">
        <f t="shared" si="141"/>
        <v>2.4124188792738592</v>
      </c>
      <c r="AM953" s="29">
        <v>1.9423975374932085</v>
      </c>
      <c r="AN953" s="29">
        <v>1.6290387995133151</v>
      </c>
      <c r="AO953" s="30">
        <v>25.121835586375507</v>
      </c>
      <c r="AP953" s="30">
        <v>101.52809832257148</v>
      </c>
      <c r="AQ953" s="31">
        <v>1.7016265146715464</v>
      </c>
      <c r="AR953" s="28">
        <v>3.6968599999999997E-2</v>
      </c>
      <c r="AS953" s="28">
        <v>10.866</v>
      </c>
      <c r="AT953" t="s">
        <v>157</v>
      </c>
      <c r="AU953">
        <v>3</v>
      </c>
      <c r="AV953" t="s">
        <v>399</v>
      </c>
      <c r="AW953" t="s">
        <v>992</v>
      </c>
      <c r="AX953" t="s">
        <v>1091</v>
      </c>
      <c r="AY953" s="19" t="s">
        <v>397</v>
      </c>
      <c r="AZ953" s="19" t="s">
        <v>397</v>
      </c>
      <c r="BA953" s="21" t="s">
        <v>404</v>
      </c>
      <c r="BB953" s="22">
        <v>42346</v>
      </c>
      <c r="BC953" s="15">
        <v>42257</v>
      </c>
      <c r="BD953" t="s">
        <v>161</v>
      </c>
      <c r="BE953">
        <v>41</v>
      </c>
      <c r="BF953">
        <v>0</v>
      </c>
      <c r="BG953">
        <v>4.92</v>
      </c>
      <c r="BH953">
        <v>0</v>
      </c>
      <c r="BI953">
        <v>0</v>
      </c>
      <c r="BJ953">
        <v>0</v>
      </c>
      <c r="BK953">
        <v>0</v>
      </c>
      <c r="BL953">
        <v>0</v>
      </c>
      <c r="BM953" s="86">
        <v>0</v>
      </c>
      <c r="BN953">
        <v>6.0999999999999999E-2</v>
      </c>
      <c r="BO953">
        <v>0</v>
      </c>
      <c r="BQ953">
        <f t="shared" si="132"/>
        <v>2623.9999999999995</v>
      </c>
      <c r="BR953">
        <f t="shared" si="133"/>
        <v>0</v>
      </c>
      <c r="BS953">
        <f t="shared" si="133"/>
        <v>2.6239999999999997</v>
      </c>
      <c r="BT953">
        <f t="shared" si="134"/>
        <v>2.6239999999999997</v>
      </c>
      <c r="BU953">
        <v>2.855325164938737</v>
      </c>
      <c r="BV953">
        <v>0.16385134820970826</v>
      </c>
      <c r="BW953">
        <v>2.224153505624956</v>
      </c>
      <c r="BX953">
        <v>0.428962943451204</v>
      </c>
      <c r="BY953">
        <v>0.15402668160136984</v>
      </c>
      <c r="BZ953">
        <v>0.15688016298896262</v>
      </c>
      <c r="CA953">
        <v>7.0178152202243087</v>
      </c>
      <c r="CB953">
        <v>171.62543159753844</v>
      </c>
      <c r="CC953">
        <v>85.738784172537834</v>
      </c>
      <c r="CD953">
        <v>16.312482968253814</v>
      </c>
      <c r="CE953">
        <v>3.2265331133787911</v>
      </c>
      <c r="CF953" s="25"/>
      <c r="CG953" s="25"/>
      <c r="CH953" s="25"/>
      <c r="CI953" s="25"/>
      <c r="CJ953" s="25"/>
      <c r="CK953" s="25"/>
      <c r="CL953" s="25"/>
      <c r="CM953" s="25"/>
      <c r="CN953" s="25"/>
      <c r="CO953" s="25"/>
      <c r="CP953" s="25"/>
      <c r="CQ953" s="25"/>
      <c r="CR953" s="25"/>
      <c r="CS953" s="25"/>
      <c r="CT953" s="25"/>
      <c r="CU953" s="25"/>
      <c r="CV953" s="25"/>
      <c r="CW953" s="25"/>
      <c r="CX953" s="25"/>
      <c r="CY953" s="25"/>
    </row>
    <row r="954" spans="1:103">
      <c r="A954" t="s">
        <v>177</v>
      </c>
      <c r="B954" t="s">
        <v>1090</v>
      </c>
      <c r="C954" t="s">
        <v>164</v>
      </c>
      <c r="D954" t="s">
        <v>173</v>
      </c>
      <c r="E954" t="s">
        <v>959</v>
      </c>
      <c r="F954" t="s">
        <v>214</v>
      </c>
      <c r="G954" t="s">
        <v>295</v>
      </c>
      <c r="H954">
        <v>11.01435</v>
      </c>
      <c r="I954">
        <v>7.8951399999999996</v>
      </c>
      <c r="J954">
        <v>670</v>
      </c>
      <c r="K954" t="s">
        <v>125</v>
      </c>
      <c r="L954" s="18">
        <v>5</v>
      </c>
      <c r="M954" t="s">
        <v>364</v>
      </c>
      <c r="N954" t="s">
        <v>330</v>
      </c>
      <c r="O954">
        <v>800</v>
      </c>
      <c r="P954" t="s">
        <v>365</v>
      </c>
      <c r="Q954" t="s">
        <v>366</v>
      </c>
      <c r="R954">
        <v>20000</v>
      </c>
      <c r="S954" t="s">
        <v>329</v>
      </c>
      <c r="T954">
        <v>10000</v>
      </c>
      <c r="U954" t="s">
        <v>337</v>
      </c>
      <c r="V954">
        <v>12500</v>
      </c>
      <c r="W954">
        <v>2015</v>
      </c>
      <c r="X954">
        <v>1</v>
      </c>
      <c r="Y954" s="19"/>
      <c r="Z954" s="24">
        <v>5.9</v>
      </c>
      <c r="AA954" s="32">
        <v>1.3187432026438948</v>
      </c>
      <c r="AB954" s="26">
        <v>6.3859796555686507E-2</v>
      </c>
      <c r="AC954" s="25">
        <v>3.2868000000000004</v>
      </c>
      <c r="AD954" s="27">
        <v>56.4</v>
      </c>
      <c r="AE954" s="27">
        <v>24</v>
      </c>
      <c r="AF954" s="27">
        <v>19.600000000000001</v>
      </c>
      <c r="AG954" s="25">
        <v>1.6878963484720586</v>
      </c>
      <c r="AH954" s="25">
        <v>0.40018599027993462</v>
      </c>
      <c r="AI954" s="25">
        <v>0.27601178407269567</v>
      </c>
      <c r="AJ954" s="28">
        <v>4.8324756449170531E-2</v>
      </c>
      <c r="AK954" s="25">
        <v>0</v>
      </c>
      <c r="AL954" s="25">
        <f t="shared" si="141"/>
        <v>2.4124188792738592</v>
      </c>
      <c r="AM954" s="29">
        <v>1.9423975374932085</v>
      </c>
      <c r="AN954" s="29">
        <v>1.6290387995133151</v>
      </c>
      <c r="AO954" s="30">
        <v>25.121835586375507</v>
      </c>
      <c r="AP954" s="30">
        <v>101.52809832257148</v>
      </c>
      <c r="AQ954" s="31">
        <v>1.7016265146715464</v>
      </c>
      <c r="AR954" s="28">
        <v>3.6968599999999997E-2</v>
      </c>
      <c r="AS954" s="28">
        <v>10.866</v>
      </c>
      <c r="AT954" t="s">
        <v>158</v>
      </c>
      <c r="AU954">
        <v>4</v>
      </c>
      <c r="AV954" t="s">
        <v>399</v>
      </c>
      <c r="AW954" t="s">
        <v>992</v>
      </c>
      <c r="AX954" t="s">
        <v>1091</v>
      </c>
      <c r="AY954" s="19" t="s">
        <v>397</v>
      </c>
      <c r="AZ954" s="19" t="s">
        <v>397</v>
      </c>
      <c r="BA954" s="21" t="s">
        <v>404</v>
      </c>
      <c r="BB954" s="22">
        <v>42346</v>
      </c>
      <c r="BC954" s="15">
        <v>42257</v>
      </c>
      <c r="BD954" t="s">
        <v>161</v>
      </c>
      <c r="BE954">
        <v>59</v>
      </c>
      <c r="BF954">
        <v>50</v>
      </c>
      <c r="BG954">
        <v>8.5</v>
      </c>
      <c r="BH954">
        <v>4.8600000000000003</v>
      </c>
      <c r="BI954">
        <v>0.54</v>
      </c>
      <c r="BJ954">
        <v>0.26900000000000002</v>
      </c>
      <c r="BK954">
        <v>4.8000000000000001E-2</v>
      </c>
      <c r="BL954">
        <v>9.4</v>
      </c>
      <c r="BM954" s="86">
        <f t="shared" si="135"/>
        <v>84.858044164037864</v>
      </c>
      <c r="BN954">
        <v>0.22700000000000001</v>
      </c>
      <c r="BO954">
        <v>18</v>
      </c>
      <c r="BP954">
        <f t="shared" si="129"/>
        <v>4884.2293560957523</v>
      </c>
      <c r="BQ954">
        <f t="shared" si="132"/>
        <v>4533.333333333333</v>
      </c>
      <c r="BR954">
        <f t="shared" si="133"/>
        <v>4.8842293560957524</v>
      </c>
      <c r="BS954">
        <f t="shared" si="133"/>
        <v>4.5333333333333332</v>
      </c>
      <c r="BT954">
        <f t="shared" si="134"/>
        <v>9.4175626894290865</v>
      </c>
      <c r="BU954">
        <v>2.4044890162368673</v>
      </c>
      <c r="BV954">
        <v>0.25179970041910721</v>
      </c>
      <c r="BW954">
        <v>1.8949143033567797</v>
      </c>
      <c r="BX954">
        <v>0.50483313845126188</v>
      </c>
      <c r="BY954">
        <v>0.19209709356919444</v>
      </c>
      <c r="BZ954">
        <v>0.14773691954090207</v>
      </c>
      <c r="CA954">
        <v>7.9086123078763277</v>
      </c>
      <c r="CB954">
        <v>160.10621916573584</v>
      </c>
      <c r="CC954">
        <v>91.687692457109634</v>
      </c>
      <c r="CD954">
        <v>13.167704539845776</v>
      </c>
      <c r="CE954">
        <v>3.145168720108928</v>
      </c>
      <c r="CF954" s="25">
        <v>0.8448443579766538</v>
      </c>
      <c r="CG954" s="25">
        <v>9.7373540856031129E-2</v>
      </c>
      <c r="CH954" s="25">
        <v>1.0521151149256383</v>
      </c>
      <c r="CI954" s="25">
        <v>0.40159036507480128</v>
      </c>
      <c r="CJ954" s="25">
        <v>0.21602230945465492</v>
      </c>
      <c r="CK954" s="25">
        <v>20.371060674490476</v>
      </c>
      <c r="CL954" s="25">
        <v>41.189536483619129</v>
      </c>
      <c r="CM954" s="25">
        <v>2.9254160424674369</v>
      </c>
      <c r="CN954" s="25">
        <v>188.11473769870611</v>
      </c>
      <c r="CO954" s="25">
        <v>23.387566247847275</v>
      </c>
      <c r="CP954" s="25">
        <v>1.3121468926553672</v>
      </c>
      <c r="CQ954" s="25">
        <v>0.2251883239171375</v>
      </c>
      <c r="CR954" s="25">
        <v>0.29135908284260753</v>
      </c>
      <c r="CS954" s="25">
        <v>0.12670376622160354</v>
      </c>
      <c r="CT954" s="25">
        <v>6.8103595036080294E-2</v>
      </c>
      <c r="CU954" s="25">
        <v>12.247608057092519</v>
      </c>
      <c r="CV954" s="25">
        <v>10.315382341680074</v>
      </c>
      <c r="CW954" s="25">
        <v>1.0163883556880966</v>
      </c>
      <c r="CX954" s="25">
        <v>75.333273589392704</v>
      </c>
      <c r="CY954" s="25">
        <v>5.0934224744911791</v>
      </c>
    </row>
    <row r="955" spans="1:103">
      <c r="A955" t="s">
        <v>177</v>
      </c>
      <c r="B955" t="s">
        <v>1090</v>
      </c>
      <c r="C955" t="s">
        <v>164</v>
      </c>
      <c r="D955" t="s">
        <v>173</v>
      </c>
      <c r="E955" t="s">
        <v>959</v>
      </c>
      <c r="F955" t="s">
        <v>214</v>
      </c>
      <c r="G955" t="s">
        <v>295</v>
      </c>
      <c r="H955">
        <v>11.01435</v>
      </c>
      <c r="I955">
        <v>7.8951399999999996</v>
      </c>
      <c r="J955">
        <v>670</v>
      </c>
      <c r="K955" t="s">
        <v>125</v>
      </c>
      <c r="L955" s="18">
        <v>5</v>
      </c>
      <c r="M955" t="s">
        <v>364</v>
      </c>
      <c r="N955" t="s">
        <v>330</v>
      </c>
      <c r="O955">
        <v>800</v>
      </c>
      <c r="P955" t="s">
        <v>365</v>
      </c>
      <c r="Q955" t="s">
        <v>366</v>
      </c>
      <c r="R955">
        <v>20000</v>
      </c>
      <c r="S955" t="s">
        <v>329</v>
      </c>
      <c r="T955">
        <v>10000</v>
      </c>
      <c r="U955" t="s">
        <v>337</v>
      </c>
      <c r="V955">
        <v>12500</v>
      </c>
      <c r="W955">
        <v>2015</v>
      </c>
      <c r="X955">
        <v>1</v>
      </c>
      <c r="Y955" s="19"/>
      <c r="Z955" s="24">
        <v>5.9</v>
      </c>
      <c r="AA955" s="32">
        <v>1.3187432026438948</v>
      </c>
      <c r="AB955" s="26">
        <v>6.3859796555686507E-2</v>
      </c>
      <c r="AC955" s="25">
        <v>3.2868000000000004</v>
      </c>
      <c r="AD955" s="27">
        <v>56.4</v>
      </c>
      <c r="AE955" s="27">
        <v>24</v>
      </c>
      <c r="AF955" s="27">
        <v>19.600000000000001</v>
      </c>
      <c r="AG955" s="25">
        <v>1.6878963484720586</v>
      </c>
      <c r="AH955" s="25">
        <v>0.40018599027993462</v>
      </c>
      <c r="AI955" s="25">
        <v>0.27601178407269567</v>
      </c>
      <c r="AJ955" s="28">
        <v>4.8324756449170531E-2</v>
      </c>
      <c r="AK955" s="25">
        <v>0</v>
      </c>
      <c r="AL955" s="25">
        <f t="shared" si="141"/>
        <v>2.4124188792738592</v>
      </c>
      <c r="AM955" s="29">
        <v>1.9423975374932085</v>
      </c>
      <c r="AN955" s="29">
        <v>1.6290387995133151</v>
      </c>
      <c r="AO955" s="30">
        <v>25.121835586375507</v>
      </c>
      <c r="AP955" s="30">
        <v>101.52809832257148</v>
      </c>
      <c r="AQ955" s="31">
        <v>1.7016265146715464</v>
      </c>
      <c r="AR955" s="28">
        <v>3.6968599999999997E-2</v>
      </c>
      <c r="AS955" s="28">
        <v>10.866</v>
      </c>
      <c r="AT955" t="s">
        <v>159</v>
      </c>
      <c r="AU955">
        <v>5</v>
      </c>
      <c r="AV955" t="s">
        <v>399</v>
      </c>
      <c r="AW955" t="s">
        <v>992</v>
      </c>
      <c r="AX955" t="s">
        <v>1091</v>
      </c>
      <c r="AY955" s="19" t="s">
        <v>397</v>
      </c>
      <c r="AZ955" s="19" t="s">
        <v>397</v>
      </c>
      <c r="BA955" s="21" t="s">
        <v>404</v>
      </c>
      <c r="BB955" s="22">
        <v>42346</v>
      </c>
      <c r="BC955" s="15">
        <v>42257</v>
      </c>
      <c r="BD955" t="s">
        <v>161</v>
      </c>
      <c r="BE955">
        <v>33</v>
      </c>
      <c r="BF955">
        <v>37</v>
      </c>
      <c r="BG955">
        <v>6.06</v>
      </c>
      <c r="BH955">
        <v>2.52</v>
      </c>
      <c r="BI955">
        <v>0.62</v>
      </c>
      <c r="BJ955">
        <v>0.20200000000000001</v>
      </c>
      <c r="BK955">
        <v>7.1999999999999995E-2</v>
      </c>
      <c r="BL955">
        <v>8.5</v>
      </c>
      <c r="BM955" s="86">
        <f t="shared" si="135"/>
        <v>73.722627737226276</v>
      </c>
      <c r="BN955">
        <v>0.16500000000000001</v>
      </c>
      <c r="BO955">
        <v>0</v>
      </c>
      <c r="BP955">
        <f t="shared" si="129"/>
        <v>2222.08673250322</v>
      </c>
      <c r="BQ955">
        <f t="shared" si="132"/>
        <v>3231.9999999999995</v>
      </c>
      <c r="BR955">
        <f t="shared" si="133"/>
        <v>2.2220867325032199</v>
      </c>
      <c r="BS955">
        <f t="shared" si="133"/>
        <v>3.2319999999999998</v>
      </c>
      <c r="BT955">
        <f t="shared" si="134"/>
        <v>5.4540867325032192</v>
      </c>
      <c r="BU955">
        <v>2.4004807692307693</v>
      </c>
      <c r="BV955">
        <v>0.23006309640595823</v>
      </c>
      <c r="BW955">
        <v>1.9953968511004134</v>
      </c>
      <c r="BX955">
        <v>0.63988609533010865</v>
      </c>
      <c r="BY955">
        <v>0.21998839902465642</v>
      </c>
      <c r="BZ955">
        <v>0.15806922110379307</v>
      </c>
      <c r="CA955">
        <v>6.3457306983707884</v>
      </c>
      <c r="CB955">
        <v>146.14248596087296</v>
      </c>
      <c r="CC955">
        <v>105.53001577516316</v>
      </c>
      <c r="CD955">
        <v>15.151340967775241</v>
      </c>
      <c r="CE955">
        <v>33.651617100099017</v>
      </c>
      <c r="CF955" s="25">
        <v>0.50276243093922657</v>
      </c>
      <c r="CG955" s="25">
        <v>5.8149171270718225E-2</v>
      </c>
      <c r="CH955" s="25">
        <v>0.58893109782706121</v>
      </c>
      <c r="CI955" s="25">
        <v>0.35338509922209815</v>
      </c>
      <c r="CJ955" s="25">
        <v>0.162094528508931</v>
      </c>
      <c r="CK955" s="25">
        <v>18.785079379174228</v>
      </c>
      <c r="CL955" s="25">
        <v>28.711864709312575</v>
      </c>
      <c r="CM955" s="25">
        <v>1.4501787004110196</v>
      </c>
      <c r="CN955" s="25">
        <v>136.0698193654207</v>
      </c>
      <c r="CO955" s="25">
        <v>15.064313492887003</v>
      </c>
      <c r="CP955" s="25">
        <v>1.2689784442361765</v>
      </c>
      <c r="CQ955" s="25">
        <v>0.30585754451733838</v>
      </c>
      <c r="CR955" s="25">
        <v>0.33323833895719646</v>
      </c>
      <c r="CS955" s="25">
        <v>0.11017132240724678</v>
      </c>
      <c r="CT955" s="25">
        <v>4.3843054769807883E-2</v>
      </c>
      <c r="CU955" s="25">
        <v>19.288769373346792</v>
      </c>
      <c r="CV955" s="25">
        <v>5.5936637791559827</v>
      </c>
      <c r="CW955" s="25">
        <v>1.0254095541113637</v>
      </c>
      <c r="CX955" s="25">
        <v>50.584416431785961</v>
      </c>
      <c r="CY955" s="25">
        <v>5.5702908261051167</v>
      </c>
    </row>
    <row r="956" spans="1:103">
      <c r="A956" t="s">
        <v>177</v>
      </c>
      <c r="B956" t="s">
        <v>1090</v>
      </c>
      <c r="C956" t="s">
        <v>164</v>
      </c>
      <c r="D956" t="s">
        <v>173</v>
      </c>
      <c r="E956" t="s">
        <v>959</v>
      </c>
      <c r="F956" t="s">
        <v>214</v>
      </c>
      <c r="G956" t="s">
        <v>295</v>
      </c>
      <c r="H956">
        <v>11.01435</v>
      </c>
      <c r="I956">
        <v>7.8951399999999996</v>
      </c>
      <c r="J956">
        <v>670</v>
      </c>
      <c r="K956" t="s">
        <v>125</v>
      </c>
      <c r="L956" s="18">
        <v>5</v>
      </c>
      <c r="M956" t="s">
        <v>364</v>
      </c>
      <c r="N956" t="s">
        <v>330</v>
      </c>
      <c r="O956">
        <v>800</v>
      </c>
      <c r="P956" t="s">
        <v>365</v>
      </c>
      <c r="Q956" t="s">
        <v>366</v>
      </c>
      <c r="R956">
        <v>20000</v>
      </c>
      <c r="S956" t="s">
        <v>329</v>
      </c>
      <c r="T956">
        <v>10000</v>
      </c>
      <c r="U956" t="s">
        <v>337</v>
      </c>
      <c r="V956">
        <v>12500</v>
      </c>
      <c r="W956">
        <v>2015</v>
      </c>
      <c r="X956">
        <v>1</v>
      </c>
      <c r="Y956" s="19"/>
      <c r="Z956" s="24">
        <v>5.9</v>
      </c>
      <c r="AA956" s="32">
        <v>1.3187432026438948</v>
      </c>
      <c r="AB956" s="26">
        <v>6.3859796555686507E-2</v>
      </c>
      <c r="AC956" s="25">
        <v>3.2868000000000004</v>
      </c>
      <c r="AD956" s="27">
        <v>56.4</v>
      </c>
      <c r="AE956" s="27">
        <v>24</v>
      </c>
      <c r="AF956" s="27">
        <v>19.600000000000001</v>
      </c>
      <c r="AG956" s="25">
        <v>1.6878963484720586</v>
      </c>
      <c r="AH956" s="25">
        <v>0.40018599027993462</v>
      </c>
      <c r="AI956" s="25">
        <v>0.27601178407269567</v>
      </c>
      <c r="AJ956" s="28">
        <v>4.8324756449170531E-2</v>
      </c>
      <c r="AK956" s="25">
        <v>0</v>
      </c>
      <c r="AL956" s="25">
        <f t="shared" si="141"/>
        <v>2.4124188792738592</v>
      </c>
      <c r="AM956" s="29">
        <v>1.9423975374932085</v>
      </c>
      <c r="AN956" s="29">
        <v>1.6290387995133151</v>
      </c>
      <c r="AO956" s="30">
        <v>25.121835586375507</v>
      </c>
      <c r="AP956" s="30">
        <v>101.52809832257148</v>
      </c>
      <c r="AQ956" s="31">
        <v>1.7016265146715464</v>
      </c>
      <c r="AR956" s="28">
        <v>3.6968599999999997E-2</v>
      </c>
      <c r="AS956" s="28">
        <v>10.866</v>
      </c>
      <c r="AT956" t="s">
        <v>160</v>
      </c>
      <c r="AU956">
        <v>6</v>
      </c>
      <c r="AV956" t="s">
        <v>399</v>
      </c>
      <c r="AW956" t="s">
        <v>992</v>
      </c>
      <c r="AX956" t="s">
        <v>1091</v>
      </c>
      <c r="AY956" s="19" t="s">
        <v>397</v>
      </c>
      <c r="AZ956" s="19" t="s">
        <v>397</v>
      </c>
      <c r="BA956" s="21" t="s">
        <v>404</v>
      </c>
      <c r="BB956" s="22">
        <v>42346</v>
      </c>
      <c r="BC956" s="15">
        <v>42257</v>
      </c>
      <c r="BD956" t="s">
        <v>161</v>
      </c>
      <c r="BE956">
        <v>50</v>
      </c>
      <c r="BF956">
        <v>66</v>
      </c>
      <c r="BG956">
        <v>11.34</v>
      </c>
      <c r="BH956">
        <v>6.8</v>
      </c>
      <c r="BI956">
        <v>0.72</v>
      </c>
      <c r="BJ956">
        <v>0.34</v>
      </c>
      <c r="BK956">
        <v>4.8000000000000001E-2</v>
      </c>
      <c r="BL956">
        <v>9</v>
      </c>
      <c r="BM956" s="86">
        <f t="shared" si="135"/>
        <v>87.628865979381445</v>
      </c>
      <c r="BN956">
        <v>0.13100000000000001</v>
      </c>
      <c r="BO956">
        <v>18</v>
      </c>
      <c r="BP956">
        <f t="shared" si="129"/>
        <v>7088.2016036655214</v>
      </c>
      <c r="BQ956">
        <f t="shared" si="132"/>
        <v>6048</v>
      </c>
      <c r="BR956">
        <f t="shared" si="133"/>
        <v>7.0882016036655218</v>
      </c>
      <c r="BS956">
        <f t="shared" si="133"/>
        <v>6.048</v>
      </c>
      <c r="BT956">
        <f t="shared" si="134"/>
        <v>13.136201603665523</v>
      </c>
      <c r="CF956" s="25">
        <v>0.60717846460618152</v>
      </c>
      <c r="CG956" s="25">
        <v>3.1719840478564305E-2</v>
      </c>
      <c r="CH956" s="25">
        <v>1.0005806935232211</v>
      </c>
      <c r="CI956" s="25">
        <v>0.44778538203567414</v>
      </c>
      <c r="CJ956" s="25">
        <v>0.17164282535688868</v>
      </c>
      <c r="CK956" s="25">
        <v>14.658031894721912</v>
      </c>
      <c r="CL956" s="25">
        <v>51.854718046989866</v>
      </c>
      <c r="CM956" s="25">
        <v>1.4791257922887469</v>
      </c>
      <c r="CN956" s="25">
        <v>185.18403097701253</v>
      </c>
      <c r="CO956" s="25">
        <v>16.650435229556788</v>
      </c>
      <c r="CP956" s="25">
        <v>1.4540768509840676</v>
      </c>
      <c r="CQ956" s="25">
        <v>0.26752577319587628</v>
      </c>
      <c r="CR956" s="25">
        <v>0.28155984575602794</v>
      </c>
      <c r="CS956" s="25">
        <v>0.12935923437594854</v>
      </c>
      <c r="CT956" s="25">
        <v>6.2358274308169544E-2</v>
      </c>
      <c r="CU956" s="25">
        <v>16.878643231581648</v>
      </c>
      <c r="CV956" s="25">
        <v>5.6606537645350974</v>
      </c>
      <c r="CW956" s="25">
        <v>1.0376899080528172</v>
      </c>
      <c r="CX956" s="25">
        <v>128.3842829816445</v>
      </c>
      <c r="CY956" s="25">
        <v>4.763736082090805</v>
      </c>
    </row>
    <row r="957" spans="1:103">
      <c r="A957" t="s">
        <v>177</v>
      </c>
      <c r="B957" t="s">
        <v>1090</v>
      </c>
      <c r="C957" t="s">
        <v>164</v>
      </c>
      <c r="D957" t="s">
        <v>173</v>
      </c>
      <c r="E957" t="s">
        <v>959</v>
      </c>
      <c r="F957" t="s">
        <v>214</v>
      </c>
      <c r="G957" t="s">
        <v>296</v>
      </c>
      <c r="H957">
        <v>11.01557</v>
      </c>
      <c r="I957">
        <v>7.8984899999999998</v>
      </c>
      <c r="J957">
        <v>673</v>
      </c>
      <c r="K957" t="s">
        <v>126</v>
      </c>
      <c r="L957" s="18">
        <v>3</v>
      </c>
      <c r="M957" t="s">
        <v>367</v>
      </c>
      <c r="N957" t="s">
        <v>330</v>
      </c>
      <c r="O957">
        <v>1000</v>
      </c>
      <c r="P957" t="s">
        <v>365</v>
      </c>
      <c r="Q957" t="s">
        <v>366</v>
      </c>
      <c r="R957">
        <v>13000</v>
      </c>
      <c r="S957" t="s">
        <v>329</v>
      </c>
      <c r="T957">
        <v>6000</v>
      </c>
      <c r="U957" t="s">
        <v>332</v>
      </c>
      <c r="V957">
        <v>2400</v>
      </c>
      <c r="W957">
        <v>2015</v>
      </c>
      <c r="X957">
        <v>1</v>
      </c>
      <c r="Y957" s="19" t="s">
        <v>397</v>
      </c>
      <c r="Z957" s="24">
        <v>5.7</v>
      </c>
      <c r="AA957" s="32">
        <v>1.2695451091051637</v>
      </c>
      <c r="AB957" s="26">
        <v>9.7767556466640343E-2</v>
      </c>
      <c r="AC957" s="25">
        <v>3.08202</v>
      </c>
      <c r="AD957" s="27">
        <v>40.799999999999997</v>
      </c>
      <c r="AE957" s="27">
        <v>38.800000000000004</v>
      </c>
      <c r="AF957" s="27">
        <v>20.399999999999999</v>
      </c>
      <c r="AG957" s="25">
        <v>2.7893339386014131</v>
      </c>
      <c r="AH957" s="25">
        <v>0.79345751010028953</v>
      </c>
      <c r="AI957" s="25">
        <v>0.11726126019788559</v>
      </c>
      <c r="AJ957" s="28">
        <v>7.3129414063783649E-2</v>
      </c>
      <c r="AK957" s="25">
        <v>0</v>
      </c>
      <c r="AL957" s="25">
        <f t="shared" si="52"/>
        <v>3.7731821229633717</v>
      </c>
      <c r="AM957" s="29">
        <v>4.6271463796445769</v>
      </c>
      <c r="AN957" s="29">
        <v>1.6290387995133151</v>
      </c>
      <c r="AO957" s="30">
        <v>15.466141977081962</v>
      </c>
      <c r="AP957" s="30">
        <v>131.93180723013788</v>
      </c>
      <c r="AQ957" s="31">
        <v>1.72512359558582</v>
      </c>
      <c r="AR957" s="28">
        <v>1.7784000000000001E-2</v>
      </c>
      <c r="AS957" s="28">
        <v>8.6833799999999997</v>
      </c>
      <c r="AT957" t="s">
        <v>155</v>
      </c>
      <c r="AU957">
        <v>1</v>
      </c>
      <c r="AV957" t="s">
        <v>399</v>
      </c>
      <c r="AW957" t="s">
        <v>992</v>
      </c>
      <c r="AX957" t="s">
        <v>1091</v>
      </c>
      <c r="AY957" s="19" t="s">
        <v>397</v>
      </c>
      <c r="AZ957" s="19" t="s">
        <v>397</v>
      </c>
      <c r="BA957" s="21" t="s">
        <v>404</v>
      </c>
      <c r="BB957" s="22">
        <v>42346</v>
      </c>
      <c r="BC957" s="15">
        <v>42257</v>
      </c>
      <c r="BD957" t="s">
        <v>161</v>
      </c>
      <c r="BE957">
        <v>49</v>
      </c>
      <c r="BF957">
        <v>44</v>
      </c>
      <c r="BG957">
        <v>5.26</v>
      </c>
      <c r="BH957">
        <v>2.54</v>
      </c>
      <c r="BI957">
        <v>0.32</v>
      </c>
      <c r="BJ957">
        <v>0.16</v>
      </c>
      <c r="BK957">
        <v>0.03</v>
      </c>
      <c r="BL957">
        <v>9.3000000000000007</v>
      </c>
      <c r="BM957" s="86">
        <f t="shared" si="135"/>
        <v>84.210526315789465</v>
      </c>
      <c r="BN957">
        <v>0.15</v>
      </c>
      <c r="BO957">
        <v>17</v>
      </c>
      <c r="BP957">
        <f t="shared" si="129"/>
        <v>2535.9807361541111</v>
      </c>
      <c r="BQ957">
        <f t="shared" si="132"/>
        <v>2805.333333333333</v>
      </c>
      <c r="BR957">
        <f t="shared" si="133"/>
        <v>2.5359807361541113</v>
      </c>
      <c r="BS957">
        <f t="shared" si="133"/>
        <v>2.805333333333333</v>
      </c>
      <c r="BT957">
        <f t="shared" si="134"/>
        <v>5.3413140694874439</v>
      </c>
      <c r="BU957">
        <v>2.447058823529412</v>
      </c>
      <c r="BV957">
        <v>0.18245903726132021</v>
      </c>
      <c r="BW957">
        <v>2.3832410304527287</v>
      </c>
      <c r="BX957">
        <v>0.56142062382339841</v>
      </c>
      <c r="BY957">
        <v>0.27875161378578461</v>
      </c>
      <c r="BZ957">
        <v>0.18366329041425683</v>
      </c>
      <c r="CA957">
        <v>9.0639384118489073</v>
      </c>
      <c r="CB957">
        <v>289.35416135539236</v>
      </c>
      <c r="CC957">
        <v>40.02491208938288</v>
      </c>
      <c r="CD957">
        <v>16.492550585951541</v>
      </c>
      <c r="CE957">
        <v>2.5999163904816167</v>
      </c>
      <c r="CF957" s="25">
        <v>0.73207720588235292</v>
      </c>
      <c r="CG957" s="25">
        <v>3.7293198529411771E-2</v>
      </c>
      <c r="CH957" s="25">
        <v>0.59228238440168579</v>
      </c>
      <c r="CI957" s="25">
        <v>0.3782474562811235</v>
      </c>
      <c r="CJ957" s="25">
        <v>0.14653002602831774</v>
      </c>
      <c r="CK957" s="25">
        <v>24.51197599449609</v>
      </c>
      <c r="CL957" s="25">
        <v>40.587350277718265</v>
      </c>
      <c r="CM957" s="25">
        <v>1.4805674353611531</v>
      </c>
      <c r="CN957" s="25">
        <v>138.92118497590465</v>
      </c>
      <c r="CO957" s="25">
        <v>15.379988678166798</v>
      </c>
      <c r="CP957" s="25">
        <v>0.94541062801932374</v>
      </c>
      <c r="CQ957" s="25">
        <v>0.17381642512077297</v>
      </c>
      <c r="CR957" s="25">
        <v>0.36005670206275275</v>
      </c>
      <c r="CS957" s="25">
        <v>0.11749299365744199</v>
      </c>
      <c r="CT957" s="25">
        <v>6.2228924656743255E-2</v>
      </c>
      <c r="CU957" s="25">
        <v>7.1227918303684028</v>
      </c>
      <c r="CV957" s="25">
        <v>5.5228579085337559</v>
      </c>
      <c r="CW957" s="25">
        <v>1.9459262033060949</v>
      </c>
      <c r="CX957" s="25">
        <v>49.944107363029175</v>
      </c>
      <c r="CY957" s="25">
        <v>5.9263628754170696</v>
      </c>
    </row>
    <row r="958" spans="1:103">
      <c r="A958" t="s">
        <v>177</v>
      </c>
      <c r="B958" t="s">
        <v>1090</v>
      </c>
      <c r="C958" t="s">
        <v>164</v>
      </c>
      <c r="D958" t="s">
        <v>173</v>
      </c>
      <c r="E958" t="s">
        <v>959</v>
      </c>
      <c r="F958" t="s">
        <v>214</v>
      </c>
      <c r="G958" t="s">
        <v>296</v>
      </c>
      <c r="H958">
        <v>11.01557</v>
      </c>
      <c r="I958">
        <v>7.8984899999999998</v>
      </c>
      <c r="J958">
        <v>673</v>
      </c>
      <c r="K958" t="s">
        <v>126</v>
      </c>
      <c r="L958" s="18">
        <v>3</v>
      </c>
      <c r="M958" t="s">
        <v>367</v>
      </c>
      <c r="N958" t="s">
        <v>330</v>
      </c>
      <c r="O958">
        <v>1000</v>
      </c>
      <c r="P958" t="s">
        <v>365</v>
      </c>
      <c r="Q958" t="s">
        <v>366</v>
      </c>
      <c r="R958">
        <v>13000</v>
      </c>
      <c r="S958" t="s">
        <v>329</v>
      </c>
      <c r="T958">
        <v>6000</v>
      </c>
      <c r="U958" t="s">
        <v>332</v>
      </c>
      <c r="V958">
        <v>2400</v>
      </c>
      <c r="W958">
        <v>2015</v>
      </c>
      <c r="X958">
        <v>1</v>
      </c>
      <c r="Y958" s="19"/>
      <c r="Z958" s="24">
        <v>5.7</v>
      </c>
      <c r="AA958" s="32">
        <v>1.2695451091051637</v>
      </c>
      <c r="AB958" s="26">
        <v>9.7767556466640343E-2</v>
      </c>
      <c r="AC958" s="25">
        <v>3.08202</v>
      </c>
      <c r="AD958" s="27">
        <v>40.799999999999997</v>
      </c>
      <c r="AE958" s="27">
        <v>38.800000000000004</v>
      </c>
      <c r="AF958" s="27">
        <v>20.399999999999999</v>
      </c>
      <c r="AG958" s="25">
        <v>2.7893339386014131</v>
      </c>
      <c r="AH958" s="25">
        <v>0.79345751010028953</v>
      </c>
      <c r="AI958" s="25">
        <v>0.11726126019788559</v>
      </c>
      <c r="AJ958" s="28">
        <v>7.3129414063783649E-2</v>
      </c>
      <c r="AK958" s="25">
        <v>0</v>
      </c>
      <c r="AL958" s="25">
        <f t="shared" ref="AL958:AL962" si="142">SUM(AG958:AK958)</f>
        <v>3.7731821229633717</v>
      </c>
      <c r="AM958" s="29">
        <v>4.6271463796445769</v>
      </c>
      <c r="AN958" s="29">
        <v>1.6290387995133151</v>
      </c>
      <c r="AO958" s="30">
        <v>15.466141977081962</v>
      </c>
      <c r="AP958" s="30">
        <v>131.93180723013788</v>
      </c>
      <c r="AQ958" s="31">
        <v>1.72512359558582</v>
      </c>
      <c r="AR958" s="28">
        <v>1.7784000000000001E-2</v>
      </c>
      <c r="AS958" s="28">
        <v>8.6833799999999997</v>
      </c>
      <c r="AT958" t="s">
        <v>156</v>
      </c>
      <c r="AU958">
        <v>2</v>
      </c>
      <c r="AV958" t="s">
        <v>399</v>
      </c>
      <c r="AW958" t="s">
        <v>992</v>
      </c>
      <c r="AX958" t="s">
        <v>1091</v>
      </c>
      <c r="AY958" s="19" t="s">
        <v>397</v>
      </c>
      <c r="AZ958" s="19" t="s">
        <v>397</v>
      </c>
      <c r="BA958" s="21" t="s">
        <v>404</v>
      </c>
      <c r="BB958" s="22">
        <v>42346</v>
      </c>
      <c r="BC958" s="15">
        <v>42257</v>
      </c>
      <c r="BD958" t="s">
        <v>161</v>
      </c>
      <c r="BE958">
        <v>49</v>
      </c>
      <c r="BF958">
        <v>46</v>
      </c>
      <c r="BG958">
        <v>7.66</v>
      </c>
      <c r="BH958">
        <v>4.72</v>
      </c>
      <c r="BI958">
        <v>0.66</v>
      </c>
      <c r="BJ958">
        <v>0.35399999999999998</v>
      </c>
      <c r="BK958">
        <v>7.2999999999999995E-2</v>
      </c>
      <c r="BL958">
        <v>9</v>
      </c>
      <c r="BM958" s="86">
        <f t="shared" si="135"/>
        <v>82.903981264636997</v>
      </c>
      <c r="BN958">
        <v>0.12</v>
      </c>
      <c r="BO958">
        <v>23</v>
      </c>
      <c r="BP958">
        <f t="shared" si="129"/>
        <v>4654.760527161684</v>
      </c>
      <c r="BQ958">
        <f t="shared" si="132"/>
        <v>4085.3333333333335</v>
      </c>
      <c r="BR958">
        <f t="shared" si="133"/>
        <v>4.6547605271616836</v>
      </c>
      <c r="BS958">
        <f t="shared" si="133"/>
        <v>4.0853333333333337</v>
      </c>
      <c r="BT958">
        <f t="shared" si="134"/>
        <v>8.7400938604950174</v>
      </c>
      <c r="BU958">
        <v>2.9235181644359467</v>
      </c>
      <c r="BV958">
        <v>0.2794383234999952</v>
      </c>
      <c r="BW958">
        <v>2.5015023619382091</v>
      </c>
      <c r="BX958">
        <v>0.5081632114022957</v>
      </c>
      <c r="BY958">
        <v>0.24456988221578507</v>
      </c>
      <c r="BZ958">
        <v>0.18338536708136163</v>
      </c>
      <c r="CA958">
        <v>9.2913622594263749</v>
      </c>
      <c r="CB958">
        <v>199.06872329315692</v>
      </c>
      <c r="CC958">
        <v>46.426085570061026</v>
      </c>
      <c r="CD958">
        <v>13.130914613698106</v>
      </c>
      <c r="CE958">
        <v>3.4779995267926984</v>
      </c>
      <c r="CF958" s="25">
        <v>0.56237721021610998</v>
      </c>
      <c r="CG958" s="25">
        <v>3.2141453831041257E-2</v>
      </c>
      <c r="CH958" s="25">
        <v>1.7075697002630059</v>
      </c>
      <c r="CI958" s="25">
        <v>0.24111412694546125</v>
      </c>
      <c r="CJ958" s="25">
        <v>0.12869076751505776</v>
      </c>
      <c r="CK958" s="25">
        <v>22.048911543582467</v>
      </c>
      <c r="CL958" s="25">
        <v>33.359194024413931</v>
      </c>
      <c r="CM958" s="25">
        <v>1.493669802045765</v>
      </c>
      <c r="CN958" s="25">
        <v>280.80887929465132</v>
      </c>
      <c r="CO958" s="25">
        <v>10.287263523438169</v>
      </c>
      <c r="CP958" s="25">
        <v>1.2099236641221374</v>
      </c>
      <c r="CQ958" s="25">
        <v>0.23697519083969465</v>
      </c>
      <c r="CR958" s="25">
        <v>0.36684348513734827</v>
      </c>
      <c r="CS958" s="25">
        <v>8.4191824389674083E-2</v>
      </c>
      <c r="CT958" s="25">
        <v>7.3462168139878201E-2</v>
      </c>
      <c r="CU958" s="25">
        <v>6.3997049310709597</v>
      </c>
      <c r="CV958" s="25">
        <v>5.6269593968890543</v>
      </c>
      <c r="CW958" s="25">
        <v>1.0315131824096457</v>
      </c>
      <c r="CX958" s="25">
        <v>76.454304446377719</v>
      </c>
      <c r="CY958" s="25">
        <v>5.6034473191176479</v>
      </c>
    </row>
    <row r="959" spans="1:103">
      <c r="A959" t="s">
        <v>177</v>
      </c>
      <c r="B959" t="s">
        <v>1090</v>
      </c>
      <c r="C959" t="s">
        <v>164</v>
      </c>
      <c r="D959" t="s">
        <v>173</v>
      </c>
      <c r="E959" t="s">
        <v>959</v>
      </c>
      <c r="F959" t="s">
        <v>214</v>
      </c>
      <c r="G959" t="s">
        <v>296</v>
      </c>
      <c r="H959">
        <v>11.01557</v>
      </c>
      <c r="I959">
        <v>7.8984899999999998</v>
      </c>
      <c r="J959">
        <v>673</v>
      </c>
      <c r="K959" t="s">
        <v>126</v>
      </c>
      <c r="L959" s="18">
        <v>3</v>
      </c>
      <c r="M959" t="s">
        <v>367</v>
      </c>
      <c r="N959" t="s">
        <v>330</v>
      </c>
      <c r="O959">
        <v>1000</v>
      </c>
      <c r="P959" t="s">
        <v>365</v>
      </c>
      <c r="Q959" t="s">
        <v>366</v>
      </c>
      <c r="R959">
        <v>13000</v>
      </c>
      <c r="S959" t="s">
        <v>329</v>
      </c>
      <c r="T959">
        <v>6000</v>
      </c>
      <c r="U959" t="s">
        <v>332</v>
      </c>
      <c r="V959">
        <v>2400</v>
      </c>
      <c r="W959">
        <v>2015</v>
      </c>
      <c r="X959">
        <v>1</v>
      </c>
      <c r="Y959" s="19"/>
      <c r="Z959" s="24">
        <v>5.7</v>
      </c>
      <c r="AA959" s="32">
        <v>1.2695451091051637</v>
      </c>
      <c r="AB959" s="26">
        <v>9.7767556466640343E-2</v>
      </c>
      <c r="AC959" s="25">
        <v>3.08202</v>
      </c>
      <c r="AD959" s="27">
        <v>40.799999999999997</v>
      </c>
      <c r="AE959" s="27">
        <v>38.800000000000004</v>
      </c>
      <c r="AF959" s="27">
        <v>20.399999999999999</v>
      </c>
      <c r="AG959" s="25">
        <v>2.7893339386014131</v>
      </c>
      <c r="AH959" s="25">
        <v>0.79345751010028953</v>
      </c>
      <c r="AI959" s="25">
        <v>0.11726126019788559</v>
      </c>
      <c r="AJ959" s="28">
        <v>7.3129414063783649E-2</v>
      </c>
      <c r="AK959" s="25">
        <v>0</v>
      </c>
      <c r="AL959" s="25">
        <f t="shared" si="142"/>
        <v>3.7731821229633717</v>
      </c>
      <c r="AM959" s="29">
        <v>4.6271463796445769</v>
      </c>
      <c r="AN959" s="29">
        <v>1.6290387995133151</v>
      </c>
      <c r="AO959" s="30">
        <v>15.466141977081962</v>
      </c>
      <c r="AP959" s="30">
        <v>131.93180723013788</v>
      </c>
      <c r="AQ959" s="31">
        <v>1.72512359558582</v>
      </c>
      <c r="AR959" s="28">
        <v>1.7784000000000001E-2</v>
      </c>
      <c r="AS959" s="28">
        <v>8.6833799999999997</v>
      </c>
      <c r="AT959" t="s">
        <v>157</v>
      </c>
      <c r="AU959">
        <v>3</v>
      </c>
      <c r="AV959" t="s">
        <v>399</v>
      </c>
      <c r="AW959" t="s">
        <v>992</v>
      </c>
      <c r="AX959" t="s">
        <v>1091</v>
      </c>
      <c r="AY959" s="19" t="s">
        <v>397</v>
      </c>
      <c r="AZ959" s="19" t="s">
        <v>397</v>
      </c>
      <c r="BA959" s="21" t="s">
        <v>404</v>
      </c>
      <c r="BB959" s="22">
        <v>42346</v>
      </c>
      <c r="BC959" s="15">
        <v>42257</v>
      </c>
      <c r="BD959" t="s">
        <v>161</v>
      </c>
      <c r="BE959">
        <v>32</v>
      </c>
      <c r="BF959">
        <v>29</v>
      </c>
      <c r="BG959">
        <v>6.02</v>
      </c>
      <c r="BH959">
        <v>2.98</v>
      </c>
      <c r="BI959">
        <v>0.48</v>
      </c>
      <c r="BJ959">
        <v>0.21</v>
      </c>
      <c r="BK959">
        <v>4.2999999999999997E-2</v>
      </c>
      <c r="BL959">
        <v>9.8000000000000007</v>
      </c>
      <c r="BM959" s="86">
        <f t="shared" si="135"/>
        <v>83.003952569169954</v>
      </c>
      <c r="BN959">
        <v>0.107</v>
      </c>
      <c r="BO959">
        <v>0</v>
      </c>
      <c r="BP959">
        <f t="shared" si="129"/>
        <v>2916.4876385336743</v>
      </c>
      <c r="BQ959">
        <f t="shared" si="132"/>
        <v>3210.6666666666661</v>
      </c>
      <c r="BR959">
        <f t="shared" si="133"/>
        <v>2.9164876385336744</v>
      </c>
      <c r="BS959">
        <f t="shared" si="133"/>
        <v>3.2106666666666661</v>
      </c>
      <c r="BT959">
        <f t="shared" si="134"/>
        <v>6.1271543052003405</v>
      </c>
      <c r="BU959">
        <v>3.5827552031714571</v>
      </c>
      <c r="BV959">
        <v>0.21815596414711566</v>
      </c>
      <c r="BW959">
        <v>2.7430201737468987</v>
      </c>
      <c r="BX959">
        <v>0.51136814162437205</v>
      </c>
      <c r="BY959">
        <v>0.288368170610036</v>
      </c>
      <c r="BZ959">
        <v>0.20521164900812897</v>
      </c>
      <c r="CA959">
        <v>11.130232934338057</v>
      </c>
      <c r="CB959">
        <v>220.39000503728943</v>
      </c>
      <c r="CC959">
        <v>140.08697465940961</v>
      </c>
      <c r="CD959">
        <v>20.860977984514342</v>
      </c>
      <c r="CE959">
        <v>3.3888472662444609</v>
      </c>
      <c r="CF959" s="25"/>
      <c r="CG959" s="25"/>
      <c r="CH959" s="25"/>
      <c r="CI959" s="25"/>
      <c r="CJ959" s="25"/>
      <c r="CK959" s="25"/>
      <c r="CL959" s="25"/>
      <c r="CM959" s="25"/>
      <c r="CN959" s="25"/>
      <c r="CO959" s="25"/>
      <c r="CP959" s="25"/>
      <c r="CQ959" s="25"/>
      <c r="CR959" s="25"/>
      <c r="CS959" s="25"/>
      <c r="CT959" s="25"/>
      <c r="CU959" s="25"/>
      <c r="CV959" s="25"/>
      <c r="CW959" s="25"/>
      <c r="CX959" s="25"/>
      <c r="CY959" s="25"/>
    </row>
    <row r="960" spans="1:103">
      <c r="A960" t="s">
        <v>177</v>
      </c>
      <c r="B960" t="s">
        <v>1090</v>
      </c>
      <c r="C960" t="s">
        <v>164</v>
      </c>
      <c r="D960" t="s">
        <v>173</v>
      </c>
      <c r="E960" t="s">
        <v>959</v>
      </c>
      <c r="F960" t="s">
        <v>214</v>
      </c>
      <c r="G960" t="s">
        <v>296</v>
      </c>
      <c r="H960">
        <v>11.01557</v>
      </c>
      <c r="I960">
        <v>7.8984899999999998</v>
      </c>
      <c r="J960">
        <v>673</v>
      </c>
      <c r="K960" t="s">
        <v>126</v>
      </c>
      <c r="L960" s="18">
        <v>3</v>
      </c>
      <c r="M960" t="s">
        <v>367</v>
      </c>
      <c r="N960" t="s">
        <v>330</v>
      </c>
      <c r="O960">
        <v>1000</v>
      </c>
      <c r="P960" t="s">
        <v>365</v>
      </c>
      <c r="Q960" t="s">
        <v>366</v>
      </c>
      <c r="R960">
        <v>13000</v>
      </c>
      <c r="S960" t="s">
        <v>329</v>
      </c>
      <c r="T960">
        <v>6000</v>
      </c>
      <c r="U960" t="s">
        <v>332</v>
      </c>
      <c r="V960">
        <v>2400</v>
      </c>
      <c r="W960">
        <v>2015</v>
      </c>
      <c r="X960">
        <v>1</v>
      </c>
      <c r="Y960" s="19"/>
      <c r="Z960" s="24">
        <v>5.7</v>
      </c>
      <c r="AA960" s="32">
        <v>1.2695451091051637</v>
      </c>
      <c r="AB960" s="26">
        <v>9.7767556466640343E-2</v>
      </c>
      <c r="AC960" s="25">
        <v>3.08202</v>
      </c>
      <c r="AD960" s="27">
        <v>40.799999999999997</v>
      </c>
      <c r="AE960" s="27">
        <v>38.800000000000004</v>
      </c>
      <c r="AF960" s="27">
        <v>20.399999999999999</v>
      </c>
      <c r="AG960" s="25">
        <v>2.7893339386014131</v>
      </c>
      <c r="AH960" s="25">
        <v>0.79345751010028953</v>
      </c>
      <c r="AI960" s="25">
        <v>0.11726126019788559</v>
      </c>
      <c r="AJ960" s="28">
        <v>7.3129414063783649E-2</v>
      </c>
      <c r="AK960" s="25">
        <v>0</v>
      </c>
      <c r="AL960" s="25">
        <f t="shared" si="142"/>
        <v>3.7731821229633717</v>
      </c>
      <c r="AM960" s="29">
        <v>4.6271463796445769</v>
      </c>
      <c r="AN960" s="29">
        <v>1.6290387995133151</v>
      </c>
      <c r="AO960" s="30">
        <v>15.466141977081962</v>
      </c>
      <c r="AP960" s="30">
        <v>131.93180723013788</v>
      </c>
      <c r="AQ960" s="31">
        <v>1.72512359558582</v>
      </c>
      <c r="AR960" s="28">
        <v>1.7784000000000001E-2</v>
      </c>
      <c r="AS960" s="28">
        <v>8.6833799999999997</v>
      </c>
      <c r="AT960" t="s">
        <v>158</v>
      </c>
      <c r="AU960">
        <v>4</v>
      </c>
      <c r="AV960" t="s">
        <v>399</v>
      </c>
      <c r="AW960" t="s">
        <v>992</v>
      </c>
      <c r="AX960" t="s">
        <v>1091</v>
      </c>
      <c r="AY960" s="19" t="s">
        <v>397</v>
      </c>
      <c r="AZ960" s="19" t="s">
        <v>397</v>
      </c>
      <c r="BA960" s="21" t="s">
        <v>404</v>
      </c>
      <c r="BB960" s="22">
        <v>42346</v>
      </c>
      <c r="BC960" s="15">
        <v>42257</v>
      </c>
      <c r="BD960" t="s">
        <v>161</v>
      </c>
      <c r="BE960">
        <v>32</v>
      </c>
      <c r="BF960">
        <v>34</v>
      </c>
      <c r="BG960">
        <v>6.32</v>
      </c>
      <c r="BH960">
        <v>4.18</v>
      </c>
      <c r="BI960">
        <v>0.68</v>
      </c>
      <c r="BJ960">
        <v>0.35799999999999998</v>
      </c>
      <c r="BK960">
        <v>8.2000000000000003E-2</v>
      </c>
      <c r="BL960">
        <v>9.6999999999999993</v>
      </c>
      <c r="BM960" s="86">
        <f t="shared" si="135"/>
        <v>81.36363636363636</v>
      </c>
      <c r="BN960">
        <v>0.14799999999999999</v>
      </c>
      <c r="BO960">
        <v>21</v>
      </c>
      <c r="BP960">
        <f t="shared" si="129"/>
        <v>4014.5137254901956</v>
      </c>
      <c r="BQ960">
        <f t="shared" si="132"/>
        <v>3370.6666666666665</v>
      </c>
      <c r="BR960">
        <f t="shared" si="133"/>
        <v>4.0145137254901959</v>
      </c>
      <c r="BS960">
        <f t="shared" si="133"/>
        <v>3.3706666666666667</v>
      </c>
      <c r="BT960">
        <f t="shared" si="134"/>
        <v>7.3851803921568626</v>
      </c>
      <c r="BU960">
        <v>3.2629521016617793</v>
      </c>
      <c r="BV960">
        <v>0.37672254491524393</v>
      </c>
      <c r="BW960">
        <v>1.8911212122541419</v>
      </c>
      <c r="BX960">
        <v>0.73483941373485551</v>
      </c>
      <c r="BY960">
        <v>0.33392829730415757</v>
      </c>
      <c r="BZ960">
        <v>0.19145316975089482</v>
      </c>
      <c r="CA960">
        <v>11.039264005447833</v>
      </c>
      <c r="CB960">
        <v>215.45257687120539</v>
      </c>
      <c r="CC960">
        <v>112.77928936984165</v>
      </c>
      <c r="CD960">
        <v>14.956232492280893</v>
      </c>
      <c r="CE960">
        <v>3.3977359308259252</v>
      </c>
      <c r="CF960" s="25">
        <v>0.86354679802955669</v>
      </c>
      <c r="CG960" s="25">
        <v>4.8354679802955665E-2</v>
      </c>
      <c r="CH960" s="25">
        <v>1.1044737078804141</v>
      </c>
      <c r="CI960" s="25">
        <v>0.26887549204626127</v>
      </c>
      <c r="CJ960" s="25">
        <v>0.11753714345352458</v>
      </c>
      <c r="CK960" s="25">
        <v>18.839033652163717</v>
      </c>
      <c r="CL960" s="25">
        <v>25.112572430829587</v>
      </c>
      <c r="CM960" s="25">
        <v>1.4543438857640432</v>
      </c>
      <c r="CN960" s="25">
        <v>227.73304416708405</v>
      </c>
      <c r="CO960" s="25">
        <v>8.7347198755969799</v>
      </c>
      <c r="CP960" s="25">
        <v>1.3020833333333335</v>
      </c>
      <c r="CQ960" s="25">
        <v>0.28402777777777782</v>
      </c>
      <c r="CR960" s="25">
        <v>0.33661540066719825</v>
      </c>
      <c r="CS960" s="25">
        <v>0.12614885921625346</v>
      </c>
      <c r="CT960" s="25">
        <v>6.4991006389155517E-2</v>
      </c>
      <c r="CU960" s="25">
        <v>5.4385181116102013</v>
      </c>
      <c r="CV960" s="25">
        <v>5.5201703864371456</v>
      </c>
      <c r="CW960" s="25">
        <v>1.0119370198237692</v>
      </c>
      <c r="CX960" s="25">
        <v>49.919803661149359</v>
      </c>
      <c r="CY960" s="25">
        <v>5.9234790005385216</v>
      </c>
    </row>
    <row r="961" spans="1:103">
      <c r="A961" t="s">
        <v>177</v>
      </c>
      <c r="B961" t="s">
        <v>1090</v>
      </c>
      <c r="C961" t="s">
        <v>164</v>
      </c>
      <c r="D961" t="s">
        <v>173</v>
      </c>
      <c r="E961" t="s">
        <v>959</v>
      </c>
      <c r="F961" t="s">
        <v>214</v>
      </c>
      <c r="G961" t="s">
        <v>296</v>
      </c>
      <c r="H961">
        <v>11.01557</v>
      </c>
      <c r="I961">
        <v>7.8984899999999998</v>
      </c>
      <c r="J961">
        <v>673</v>
      </c>
      <c r="K961" t="s">
        <v>126</v>
      </c>
      <c r="L961" s="18">
        <v>3</v>
      </c>
      <c r="M961" t="s">
        <v>367</v>
      </c>
      <c r="N961" t="s">
        <v>330</v>
      </c>
      <c r="O961">
        <v>1000</v>
      </c>
      <c r="P961" t="s">
        <v>365</v>
      </c>
      <c r="Q961" t="s">
        <v>366</v>
      </c>
      <c r="R961">
        <v>13000</v>
      </c>
      <c r="S961" t="s">
        <v>329</v>
      </c>
      <c r="T961">
        <v>6000</v>
      </c>
      <c r="U961" t="s">
        <v>332</v>
      </c>
      <c r="V961">
        <v>2400</v>
      </c>
      <c r="W961">
        <v>2015</v>
      </c>
      <c r="X961">
        <v>1</v>
      </c>
      <c r="Y961" s="19"/>
      <c r="Z961" s="24">
        <v>5.7</v>
      </c>
      <c r="AA961" s="32">
        <v>1.2695451091051637</v>
      </c>
      <c r="AB961" s="26">
        <v>9.7767556466640343E-2</v>
      </c>
      <c r="AC961" s="25">
        <v>3.08202</v>
      </c>
      <c r="AD961" s="27">
        <v>40.799999999999997</v>
      </c>
      <c r="AE961" s="27">
        <v>38.800000000000004</v>
      </c>
      <c r="AF961" s="27">
        <v>20.399999999999999</v>
      </c>
      <c r="AG961" s="25">
        <v>2.7893339386014131</v>
      </c>
      <c r="AH961" s="25">
        <v>0.79345751010028953</v>
      </c>
      <c r="AI961" s="25">
        <v>0.11726126019788559</v>
      </c>
      <c r="AJ961" s="28">
        <v>7.3129414063783649E-2</v>
      </c>
      <c r="AK961" s="25">
        <v>0</v>
      </c>
      <c r="AL961" s="25">
        <f t="shared" si="142"/>
        <v>3.7731821229633717</v>
      </c>
      <c r="AM961" s="29">
        <v>4.6271463796445769</v>
      </c>
      <c r="AN961" s="29">
        <v>1.6290387995133151</v>
      </c>
      <c r="AO961" s="30">
        <v>15.466141977081962</v>
      </c>
      <c r="AP961" s="30">
        <v>131.93180723013788</v>
      </c>
      <c r="AQ961" s="31">
        <v>1.72512359558582</v>
      </c>
      <c r="AR961" s="28">
        <v>1.7784000000000001E-2</v>
      </c>
      <c r="AS961" s="28">
        <v>8.6833799999999997</v>
      </c>
      <c r="AT961" t="s">
        <v>159</v>
      </c>
      <c r="AU961">
        <v>5</v>
      </c>
      <c r="AV961" t="s">
        <v>399</v>
      </c>
      <c r="AW961" t="s">
        <v>992</v>
      </c>
      <c r="AX961" t="s">
        <v>1091</v>
      </c>
      <c r="AY961" s="19" t="s">
        <v>397</v>
      </c>
      <c r="AZ961" s="19" t="s">
        <v>397</v>
      </c>
      <c r="BA961" s="21" t="s">
        <v>404</v>
      </c>
      <c r="BB961" s="22">
        <v>42346</v>
      </c>
      <c r="BC961" s="15">
        <v>42257</v>
      </c>
      <c r="BD961" t="s">
        <v>161</v>
      </c>
      <c r="BE961">
        <v>38</v>
      </c>
      <c r="BF961">
        <v>39</v>
      </c>
      <c r="BG961">
        <v>9.74</v>
      </c>
      <c r="BH961">
        <v>6.16</v>
      </c>
      <c r="BI961">
        <v>0.62</v>
      </c>
      <c r="BJ961">
        <v>0.28899999999999998</v>
      </c>
      <c r="BK961">
        <v>6.7000000000000004E-2</v>
      </c>
      <c r="BL961">
        <v>9.8000000000000007</v>
      </c>
      <c r="BM961" s="86">
        <f t="shared" si="135"/>
        <v>81.179775280898866</v>
      </c>
      <c r="BN961">
        <v>0.154</v>
      </c>
      <c r="BO961">
        <v>20</v>
      </c>
      <c r="BP961">
        <f t="shared" si="129"/>
        <v>5896.2197253433205</v>
      </c>
      <c r="BQ961">
        <f t="shared" si="132"/>
        <v>5194.666666666667</v>
      </c>
      <c r="BR961">
        <f t="shared" si="133"/>
        <v>5.8962197253433208</v>
      </c>
      <c r="BS961">
        <f t="shared" si="133"/>
        <v>5.1946666666666665</v>
      </c>
      <c r="BT961">
        <f t="shared" si="134"/>
        <v>11.090886392009988</v>
      </c>
      <c r="BU961">
        <v>3.409963436928702</v>
      </c>
      <c r="BV961">
        <v>0.31760602999750781</v>
      </c>
      <c r="BW961">
        <v>2.2253482202589612</v>
      </c>
      <c r="BX961">
        <v>0.63163137387662505</v>
      </c>
      <c r="BY961">
        <v>0.27128212878723779</v>
      </c>
      <c r="BZ961">
        <v>0.18958163460036515</v>
      </c>
      <c r="CA961">
        <v>11.124496465859298</v>
      </c>
      <c r="CB961">
        <v>213.25920664151232</v>
      </c>
      <c r="CC961">
        <v>109.23981093710975</v>
      </c>
      <c r="CD961">
        <v>16.842202665008291</v>
      </c>
      <c r="CE961">
        <v>2.797889412361632</v>
      </c>
      <c r="CF961" s="25"/>
      <c r="CG961" s="25"/>
      <c r="CH961" s="25"/>
      <c r="CI961" s="25"/>
      <c r="CJ961" s="25"/>
      <c r="CK961" s="25"/>
      <c r="CL961" s="25"/>
      <c r="CM961" s="25"/>
      <c r="CN961" s="25"/>
      <c r="CO961" s="25"/>
      <c r="CP961" s="25">
        <v>1.4529190207156311</v>
      </c>
      <c r="CQ961" s="25">
        <v>0.25503766478342749</v>
      </c>
      <c r="CR961" s="25">
        <v>0.3427031153180024</v>
      </c>
      <c r="CS961" s="25">
        <v>8.2194052285512326E-2</v>
      </c>
      <c r="CT961" s="25">
        <v>7.0299526967199835E-2</v>
      </c>
      <c r="CU961" s="25">
        <v>6.247847525926904</v>
      </c>
      <c r="CV961" s="25">
        <v>5.4934383264543998</v>
      </c>
      <c r="CW961" s="25">
        <v>1.9355604947170553</v>
      </c>
      <c r="CX961" s="25">
        <v>49.678061270538464</v>
      </c>
      <c r="CY961" s="25">
        <v>7.5958687319617972</v>
      </c>
    </row>
    <row r="962" spans="1:103">
      <c r="A962" t="s">
        <v>177</v>
      </c>
      <c r="B962" t="s">
        <v>1090</v>
      </c>
      <c r="C962" t="s">
        <v>164</v>
      </c>
      <c r="D962" t="s">
        <v>173</v>
      </c>
      <c r="E962" t="s">
        <v>959</v>
      </c>
      <c r="F962" t="s">
        <v>214</v>
      </c>
      <c r="G962" t="s">
        <v>296</v>
      </c>
      <c r="H962">
        <v>11.01557</v>
      </c>
      <c r="I962">
        <v>7.8984899999999998</v>
      </c>
      <c r="J962">
        <v>673</v>
      </c>
      <c r="K962" t="s">
        <v>126</v>
      </c>
      <c r="L962" s="18">
        <v>3</v>
      </c>
      <c r="M962" t="s">
        <v>367</v>
      </c>
      <c r="N962" t="s">
        <v>330</v>
      </c>
      <c r="O962">
        <v>1000</v>
      </c>
      <c r="P962" t="s">
        <v>365</v>
      </c>
      <c r="Q962" t="s">
        <v>366</v>
      </c>
      <c r="R962">
        <v>13000</v>
      </c>
      <c r="S962" t="s">
        <v>329</v>
      </c>
      <c r="T962">
        <v>6000</v>
      </c>
      <c r="U962" t="s">
        <v>332</v>
      </c>
      <c r="V962">
        <v>2400</v>
      </c>
      <c r="W962">
        <v>2015</v>
      </c>
      <c r="X962">
        <v>1</v>
      </c>
      <c r="Y962" s="19"/>
      <c r="Z962" s="24">
        <v>5.7</v>
      </c>
      <c r="AA962" s="32">
        <v>1.2695451091051637</v>
      </c>
      <c r="AB962" s="26">
        <v>9.7767556466640343E-2</v>
      </c>
      <c r="AC962" s="25">
        <v>3.08202</v>
      </c>
      <c r="AD962" s="27">
        <v>40.799999999999997</v>
      </c>
      <c r="AE962" s="27">
        <v>38.800000000000004</v>
      </c>
      <c r="AF962" s="27">
        <v>20.399999999999999</v>
      </c>
      <c r="AG962" s="25">
        <v>2.7893339386014131</v>
      </c>
      <c r="AH962" s="25">
        <v>0.79345751010028953</v>
      </c>
      <c r="AI962" s="25">
        <v>0.11726126019788559</v>
      </c>
      <c r="AJ962" s="28">
        <v>7.3129414063783649E-2</v>
      </c>
      <c r="AK962" s="25">
        <v>0</v>
      </c>
      <c r="AL962" s="25">
        <f t="shared" si="142"/>
        <v>3.7731821229633717</v>
      </c>
      <c r="AM962" s="29">
        <v>4.6271463796445769</v>
      </c>
      <c r="AN962" s="29">
        <v>1.6290387995133151</v>
      </c>
      <c r="AO962" s="30">
        <v>15.466141977081962</v>
      </c>
      <c r="AP962" s="30">
        <v>131.93180723013788</v>
      </c>
      <c r="AQ962" s="31">
        <v>1.72512359558582</v>
      </c>
      <c r="AR962" s="28">
        <v>1.7784000000000001E-2</v>
      </c>
      <c r="AS962" s="28">
        <v>8.6833799999999997</v>
      </c>
      <c r="AT962" t="s">
        <v>160</v>
      </c>
      <c r="AU962">
        <v>6</v>
      </c>
      <c r="AV962" t="s">
        <v>399</v>
      </c>
      <c r="AW962" t="s">
        <v>992</v>
      </c>
      <c r="AX962" t="s">
        <v>1091</v>
      </c>
      <c r="AY962" s="19" t="s">
        <v>397</v>
      </c>
      <c r="AZ962" s="19" t="s">
        <v>397</v>
      </c>
      <c r="BA962" s="21" t="s">
        <v>404</v>
      </c>
      <c r="BB962" s="22">
        <v>42346</v>
      </c>
      <c r="BC962" s="15">
        <v>42257</v>
      </c>
      <c r="BD962" t="s">
        <v>161</v>
      </c>
      <c r="BE962">
        <v>42</v>
      </c>
      <c r="BF962">
        <v>46</v>
      </c>
      <c r="BG962">
        <v>9.8000000000000007</v>
      </c>
      <c r="BH962">
        <v>6.26</v>
      </c>
      <c r="BI962">
        <v>0.78</v>
      </c>
      <c r="BJ962">
        <v>0.39800000000000002</v>
      </c>
      <c r="BK962">
        <v>8.7999999999999995E-2</v>
      </c>
      <c r="BL962">
        <v>9.1999999999999993</v>
      </c>
      <c r="BM962" s="86">
        <f t="shared" si="135"/>
        <v>81.893004115226347</v>
      </c>
      <c r="BN962">
        <v>0.28399999999999997</v>
      </c>
      <c r="BO962">
        <v>24</v>
      </c>
      <c r="BP962">
        <f t="shared" si="129"/>
        <v>6084.789370343472</v>
      </c>
      <c r="BQ962">
        <f t="shared" si="132"/>
        <v>5226.6666666666661</v>
      </c>
      <c r="BR962">
        <f t="shared" si="133"/>
        <v>6.0847893703434721</v>
      </c>
      <c r="BS962">
        <f t="shared" si="133"/>
        <v>5.2266666666666657</v>
      </c>
      <c r="BT962">
        <f t="shared" si="134"/>
        <v>11.311456037010139</v>
      </c>
      <c r="BU962">
        <v>3.2328638497652582</v>
      </c>
      <c r="BV962">
        <v>0.31270708342952619</v>
      </c>
      <c r="BW962">
        <v>2.3860177226657804</v>
      </c>
      <c r="BX962">
        <v>0.67595926670320994</v>
      </c>
      <c r="BY962">
        <v>0.31072841775877752</v>
      </c>
      <c r="BZ962">
        <v>0.23448863320309213</v>
      </c>
      <c r="CA962">
        <v>12.081111236782288</v>
      </c>
      <c r="CB962">
        <v>258.62388309373318</v>
      </c>
      <c r="CC962">
        <v>95.010121295986607</v>
      </c>
      <c r="CD962">
        <v>18.692714346632048</v>
      </c>
      <c r="CE962">
        <v>36.800502644512221</v>
      </c>
      <c r="CF962" s="25">
        <v>0.82065217391304346</v>
      </c>
      <c r="CG962" s="25">
        <v>5.1828063241106719E-2</v>
      </c>
      <c r="CH962" s="25">
        <v>1.3315588975473978</v>
      </c>
      <c r="CI962" s="25">
        <v>0.22730817620140012</v>
      </c>
      <c r="CJ962" s="25">
        <v>0.12432767373760061</v>
      </c>
      <c r="CK962" s="25">
        <v>24.230971336686853</v>
      </c>
      <c r="CL962" s="25">
        <v>49.354367906378236</v>
      </c>
      <c r="CM962" s="25">
        <v>1.5183030371619621</v>
      </c>
      <c r="CN962" s="25">
        <v>333.1638147364468</v>
      </c>
      <c r="CO962" s="25">
        <v>13.121888148021819</v>
      </c>
      <c r="CP962" s="25">
        <v>1.4330275229357798</v>
      </c>
      <c r="CQ962" s="25">
        <v>0.23394495412844035</v>
      </c>
      <c r="CR962" s="25">
        <v>0.33482315990856354</v>
      </c>
      <c r="CS962" s="25">
        <v>0.12547720507715432</v>
      </c>
      <c r="CT962" s="25">
        <v>5.6378019730613634E-2</v>
      </c>
      <c r="CU962" s="25">
        <v>8.7586203035937391</v>
      </c>
      <c r="CV962" s="25">
        <v>5.490779353401904</v>
      </c>
      <c r="CW962" s="25">
        <v>1.0065491654103802</v>
      </c>
      <c r="CX962" s="25">
        <v>99.563171968900633</v>
      </c>
      <c r="CY962" s="25">
        <v>6.7412995461458767</v>
      </c>
    </row>
    <row r="963" spans="1:103">
      <c r="A963" t="s">
        <v>177</v>
      </c>
      <c r="B963" t="s">
        <v>1090</v>
      </c>
      <c r="C963" t="s">
        <v>164</v>
      </c>
      <c r="D963" t="s">
        <v>173</v>
      </c>
      <c r="E963" t="s">
        <v>959</v>
      </c>
      <c r="F963" t="s">
        <v>215</v>
      </c>
      <c r="G963" t="s">
        <v>297</v>
      </c>
      <c r="H963">
        <v>11.015708999999999</v>
      </c>
      <c r="I963">
        <v>7.8811200000000001</v>
      </c>
      <c r="J963">
        <v>669</v>
      </c>
      <c r="K963" t="s">
        <v>127</v>
      </c>
      <c r="L963" s="18">
        <v>2.5</v>
      </c>
      <c r="M963" t="s">
        <v>364</v>
      </c>
      <c r="P963" t="s">
        <v>159</v>
      </c>
      <c r="Q963">
        <v>1000</v>
      </c>
      <c r="R963">
        <v>12500</v>
      </c>
      <c r="S963" t="s">
        <v>337</v>
      </c>
      <c r="T963">
        <v>4800</v>
      </c>
      <c r="U963" t="s">
        <v>329</v>
      </c>
      <c r="V963">
        <v>36000</v>
      </c>
      <c r="W963">
        <v>2015</v>
      </c>
      <c r="X963">
        <v>1</v>
      </c>
      <c r="Y963" s="19" t="s">
        <v>398</v>
      </c>
      <c r="Z963" s="24">
        <v>6.1</v>
      </c>
      <c r="AA963" s="32">
        <v>0.8866682286092803</v>
      </c>
      <c r="AB963" s="26">
        <v>3.6012686681231386E-2</v>
      </c>
      <c r="AC963" s="25">
        <v>2.8772400000000005</v>
      </c>
      <c r="AD963" s="27">
        <v>44.8</v>
      </c>
      <c r="AE963" s="27">
        <v>34.800000000000011</v>
      </c>
      <c r="AF963" s="27">
        <v>20.399999999999999</v>
      </c>
      <c r="AG963" s="25">
        <v>2.4642847414493971</v>
      </c>
      <c r="AH963" s="25">
        <v>0.61027991827105121</v>
      </c>
      <c r="AI963" s="25">
        <v>9.8715351107224888E-2</v>
      </c>
      <c r="AJ963" s="28">
        <v>7.3129414063783649E-2</v>
      </c>
      <c r="AK963" s="25">
        <v>0</v>
      </c>
      <c r="AL963" s="25">
        <f t="shared" ref="AL963:AL1137" si="143">SUM(AG963:AK963)</f>
        <v>3.246409424891457</v>
      </c>
      <c r="AM963" s="29">
        <v>14.694954537712206</v>
      </c>
      <c r="AN963" s="29">
        <v>2.5010139245640111</v>
      </c>
      <c r="AO963" s="30">
        <v>66.053580234467717</v>
      </c>
      <c r="AP963" s="30">
        <v>71.124389415005027</v>
      </c>
      <c r="AQ963" s="31">
        <v>1.6299659117337062</v>
      </c>
      <c r="AR963" s="28">
        <v>2.3482800000000002E-2</v>
      </c>
      <c r="AS963" s="28">
        <v>8.0855800000000002</v>
      </c>
      <c r="AT963" t="s">
        <v>155</v>
      </c>
      <c r="AU963">
        <v>1</v>
      </c>
      <c r="AV963" t="s">
        <v>399</v>
      </c>
      <c r="AW963" t="s">
        <v>992</v>
      </c>
      <c r="AX963" t="s">
        <v>1091</v>
      </c>
      <c r="AY963" s="19" t="s">
        <v>398</v>
      </c>
      <c r="AZ963" s="19" t="s">
        <v>398</v>
      </c>
      <c r="BA963" s="21" t="s">
        <v>404</v>
      </c>
      <c r="BB963" s="22">
        <v>42346</v>
      </c>
      <c r="BC963" s="15">
        <v>42257</v>
      </c>
      <c r="BD963" t="s">
        <v>161</v>
      </c>
      <c r="BE963">
        <v>36</v>
      </c>
      <c r="BF963">
        <v>33</v>
      </c>
      <c r="BG963">
        <v>6.08</v>
      </c>
      <c r="BH963">
        <v>4</v>
      </c>
      <c r="BI963">
        <v>0.82</v>
      </c>
      <c r="BJ963">
        <v>0.20200000000000001</v>
      </c>
      <c r="BK963">
        <v>6.0999999999999999E-2</v>
      </c>
      <c r="BL963">
        <v>9.1</v>
      </c>
      <c r="BM963" s="86">
        <f t="shared" si="135"/>
        <v>76.806083650190118</v>
      </c>
      <c r="BN963">
        <v>0.17599999999999999</v>
      </c>
      <c r="BO963">
        <v>19</v>
      </c>
      <c r="BP963">
        <f t="shared" si="129"/>
        <v>3650.5479758443307</v>
      </c>
      <c r="BQ963">
        <f t="shared" si="132"/>
        <v>3242.6666666666665</v>
      </c>
      <c r="BR963">
        <f t="shared" si="133"/>
        <v>3.6505479758443307</v>
      </c>
      <c r="BS963">
        <f t="shared" si="133"/>
        <v>3.2426666666666666</v>
      </c>
      <c r="BT963">
        <f t="shared" si="134"/>
        <v>6.8932146425109977</v>
      </c>
      <c r="BU963">
        <v>2.7080568720379148</v>
      </c>
      <c r="BV963">
        <v>0.19172095086315269</v>
      </c>
      <c r="BW963">
        <v>1.7252006259047121</v>
      </c>
      <c r="BX963">
        <v>0.6474360688174412</v>
      </c>
      <c r="BY963">
        <v>0.28733498409144947</v>
      </c>
      <c r="BZ963">
        <v>0.17537577030470514</v>
      </c>
      <c r="CA963">
        <v>7.3209781769000077</v>
      </c>
      <c r="CB963">
        <v>227.83127918995115</v>
      </c>
      <c r="CC963">
        <v>42.727723230775794</v>
      </c>
      <c r="CD963">
        <v>14.683804455973782</v>
      </c>
      <c r="CE963">
        <v>2.8634299678861614</v>
      </c>
      <c r="CF963" s="25">
        <v>0.34641805691854766</v>
      </c>
      <c r="CG963" s="25">
        <v>2.6045142296368992E-2</v>
      </c>
      <c r="CH963" s="25">
        <v>1.1817966262221939</v>
      </c>
      <c r="CI963" s="25">
        <v>0.27902677738928949</v>
      </c>
      <c r="CJ963" s="25">
        <v>0.1235865251609234</v>
      </c>
      <c r="CK963" s="25">
        <v>15.879922098689873</v>
      </c>
      <c r="CL963" s="25">
        <v>68.36368943683415</v>
      </c>
      <c r="CM963" s="25">
        <v>2.9384953988421048</v>
      </c>
      <c r="CN963" s="25">
        <v>473.68852517969304</v>
      </c>
      <c r="CO963" s="25">
        <v>9.0644956880884706</v>
      </c>
      <c r="CP963" s="25">
        <v>0.99723247232472334</v>
      </c>
      <c r="CQ963" s="25">
        <v>0.25336715867158677</v>
      </c>
      <c r="CR963" s="25">
        <v>0.36889341512770063</v>
      </c>
      <c r="CS963" s="25">
        <v>0.12658003207490276</v>
      </c>
      <c r="CT963" s="25">
        <v>6.5213143618024702E-2</v>
      </c>
      <c r="CU963" s="25">
        <v>17.376131150838845</v>
      </c>
      <c r="CV963" s="25">
        <v>5.5390381563126629</v>
      </c>
      <c r="CW963" s="25">
        <v>1.0153957889344949</v>
      </c>
      <c r="CX963" s="25">
        <v>50.090427990069301</v>
      </c>
      <c r="CY963" s="25">
        <v>5.0884484291059335</v>
      </c>
    </row>
    <row r="964" spans="1:103">
      <c r="A964" t="s">
        <v>177</v>
      </c>
      <c r="B964" t="s">
        <v>1090</v>
      </c>
      <c r="C964" t="s">
        <v>164</v>
      </c>
      <c r="D964" t="s">
        <v>173</v>
      </c>
      <c r="E964" t="s">
        <v>959</v>
      </c>
      <c r="F964" t="s">
        <v>215</v>
      </c>
      <c r="G964" t="s">
        <v>297</v>
      </c>
      <c r="H964">
        <v>11.015708999999999</v>
      </c>
      <c r="I964">
        <v>7.8811200000000001</v>
      </c>
      <c r="J964">
        <v>669</v>
      </c>
      <c r="K964" t="s">
        <v>127</v>
      </c>
      <c r="L964" s="18">
        <v>2.5</v>
      </c>
      <c r="M964" t="s">
        <v>364</v>
      </c>
      <c r="P964" t="s">
        <v>159</v>
      </c>
      <c r="Q964">
        <v>1000</v>
      </c>
      <c r="R964">
        <v>12500</v>
      </c>
      <c r="S964" t="s">
        <v>337</v>
      </c>
      <c r="T964">
        <v>4800</v>
      </c>
      <c r="U964" t="s">
        <v>329</v>
      </c>
      <c r="V964">
        <v>36000</v>
      </c>
      <c r="W964">
        <v>2015</v>
      </c>
      <c r="X964">
        <v>1</v>
      </c>
      <c r="Y964" s="19"/>
      <c r="Z964" s="24">
        <v>6.1</v>
      </c>
      <c r="AA964" s="32">
        <v>0.8866682286092803</v>
      </c>
      <c r="AB964" s="26">
        <v>3.6012686681231386E-2</v>
      </c>
      <c r="AC964" s="25">
        <v>2.8772400000000005</v>
      </c>
      <c r="AD964" s="27">
        <v>44.8</v>
      </c>
      <c r="AE964" s="27">
        <v>34.800000000000011</v>
      </c>
      <c r="AF964" s="27">
        <v>20.399999999999999</v>
      </c>
      <c r="AG964" s="25">
        <v>2.4642847414493971</v>
      </c>
      <c r="AH964" s="25">
        <v>0.61027991827105121</v>
      </c>
      <c r="AI964" s="25">
        <v>9.8715351107224888E-2</v>
      </c>
      <c r="AJ964" s="28">
        <v>7.3129414063783649E-2</v>
      </c>
      <c r="AK964" s="25">
        <v>0</v>
      </c>
      <c r="AL964" s="25">
        <f t="shared" ref="AL964:AL968" si="144">SUM(AG964:AK964)</f>
        <v>3.246409424891457</v>
      </c>
      <c r="AM964" s="29">
        <v>14.694954537712206</v>
      </c>
      <c r="AN964" s="29">
        <v>2.5010139245640111</v>
      </c>
      <c r="AO964" s="30">
        <v>66.053580234467717</v>
      </c>
      <c r="AP964" s="30">
        <v>71.124389415005027</v>
      </c>
      <c r="AQ964" s="31">
        <v>1.6299659117337062</v>
      </c>
      <c r="AR964" s="28">
        <v>2.3482800000000002E-2</v>
      </c>
      <c r="AS964" s="28">
        <v>8.0855800000000002</v>
      </c>
      <c r="AT964" t="s">
        <v>156</v>
      </c>
      <c r="AU964">
        <v>2</v>
      </c>
      <c r="AV964" t="s">
        <v>399</v>
      </c>
      <c r="AW964" t="s">
        <v>992</v>
      </c>
      <c r="AX964" t="s">
        <v>1091</v>
      </c>
      <c r="AY964" s="19" t="s">
        <v>398</v>
      </c>
      <c r="AZ964" s="19" t="s">
        <v>398</v>
      </c>
      <c r="BA964" s="21" t="s">
        <v>404</v>
      </c>
      <c r="BB964" s="22">
        <v>42346</v>
      </c>
      <c r="BC964" s="15">
        <v>42257</v>
      </c>
      <c r="BD964" t="s">
        <v>161</v>
      </c>
      <c r="BE964">
        <v>32</v>
      </c>
      <c r="BF964">
        <v>34</v>
      </c>
      <c r="BG964">
        <v>9.3800000000000008</v>
      </c>
      <c r="BH964">
        <v>6.18</v>
      </c>
      <c r="BI964">
        <v>1.06</v>
      </c>
      <c r="BJ964">
        <v>0.57899999999999996</v>
      </c>
      <c r="BK964">
        <v>0.128</v>
      </c>
      <c r="BL964">
        <v>10</v>
      </c>
      <c r="BM964" s="86">
        <f t="shared" si="135"/>
        <v>81.895332390381895</v>
      </c>
      <c r="BN964">
        <v>0.154</v>
      </c>
      <c r="BO964">
        <v>24</v>
      </c>
      <c r="BP964">
        <f t="shared" si="129"/>
        <v>5954.2724020301184</v>
      </c>
      <c r="BQ964">
        <f t="shared" si="132"/>
        <v>5002.666666666667</v>
      </c>
      <c r="BR964">
        <f t="shared" si="133"/>
        <v>5.9542724020301181</v>
      </c>
      <c r="BS964">
        <f t="shared" si="133"/>
        <v>5.0026666666666673</v>
      </c>
      <c r="BT964">
        <f t="shared" si="134"/>
        <v>10.956939068696785</v>
      </c>
      <c r="BU964">
        <v>2.5972350230414745</v>
      </c>
      <c r="BV964">
        <v>0.22955695819854632</v>
      </c>
      <c r="BW964">
        <v>1.8089361224222471</v>
      </c>
      <c r="BX964">
        <v>0.63392267903882338</v>
      </c>
      <c r="BY964">
        <v>0.37539441601191048</v>
      </c>
      <c r="BZ964">
        <v>0.1892696323491469</v>
      </c>
      <c r="CA964">
        <v>8.0536489405788174</v>
      </c>
      <c r="CB964">
        <v>252.49384346225182</v>
      </c>
      <c r="CC964">
        <v>45.791661877131709</v>
      </c>
      <c r="CD964">
        <v>14.336208712235063</v>
      </c>
      <c r="CE964">
        <v>4.3269189475387986</v>
      </c>
      <c r="CF964" s="25">
        <v>0.58031569173630448</v>
      </c>
      <c r="CG964" s="25">
        <v>5.2692664809656453E-2</v>
      </c>
      <c r="CH964" s="25">
        <v>1.1068905372221933</v>
      </c>
      <c r="CI964" s="25">
        <v>0.25635406837668012</v>
      </c>
      <c r="CJ964" s="25">
        <v>0.10067857134164884</v>
      </c>
      <c r="CK964" s="25">
        <v>18.281953926525063</v>
      </c>
      <c r="CL964" s="25">
        <v>25.565381972711016</v>
      </c>
      <c r="CM964" s="25">
        <v>2.8826468020804863</v>
      </c>
      <c r="CN964" s="25">
        <v>138.92118497590465</v>
      </c>
      <c r="CO964" s="25">
        <v>8.8922172612680761</v>
      </c>
      <c r="CP964" s="25">
        <v>1.4250465549348232</v>
      </c>
      <c r="CQ964" s="25">
        <v>0.30549348230912482</v>
      </c>
      <c r="CR964" s="25">
        <v>0.36640339804909761</v>
      </c>
      <c r="CS964" s="25">
        <v>0.17984914532051585</v>
      </c>
      <c r="CT964" s="25">
        <v>6.8337398452094286E-2</v>
      </c>
      <c r="CU964" s="25">
        <v>7.1751909855697393</v>
      </c>
      <c r="CV964" s="25">
        <v>9.4469858365222414</v>
      </c>
      <c r="CW964" s="25">
        <v>1.0198776732407286</v>
      </c>
      <c r="CX964" s="25">
        <v>101.06086393338096</v>
      </c>
      <c r="CY964" s="25">
        <v>5.5402402135071984</v>
      </c>
    </row>
    <row r="965" spans="1:103">
      <c r="A965" t="s">
        <v>177</v>
      </c>
      <c r="B965" t="s">
        <v>1090</v>
      </c>
      <c r="C965" t="s">
        <v>164</v>
      </c>
      <c r="D965" t="s">
        <v>173</v>
      </c>
      <c r="E965" t="s">
        <v>959</v>
      </c>
      <c r="F965" t="s">
        <v>215</v>
      </c>
      <c r="G965" t="s">
        <v>297</v>
      </c>
      <c r="H965">
        <v>11.015708999999999</v>
      </c>
      <c r="I965">
        <v>7.8811200000000001</v>
      </c>
      <c r="J965">
        <v>669</v>
      </c>
      <c r="K965" t="s">
        <v>127</v>
      </c>
      <c r="L965" s="18">
        <v>2.5</v>
      </c>
      <c r="M965" t="s">
        <v>364</v>
      </c>
      <c r="P965" t="s">
        <v>159</v>
      </c>
      <c r="Q965">
        <v>1000</v>
      </c>
      <c r="R965">
        <v>12500</v>
      </c>
      <c r="S965" t="s">
        <v>337</v>
      </c>
      <c r="T965">
        <v>4800</v>
      </c>
      <c r="U965" t="s">
        <v>329</v>
      </c>
      <c r="V965">
        <v>36000</v>
      </c>
      <c r="W965">
        <v>2015</v>
      </c>
      <c r="X965">
        <v>1</v>
      </c>
      <c r="Y965" s="19"/>
      <c r="Z965" s="24">
        <v>6.1</v>
      </c>
      <c r="AA965" s="32">
        <v>0.8866682286092803</v>
      </c>
      <c r="AB965" s="26">
        <v>3.6012686681231386E-2</v>
      </c>
      <c r="AC965" s="25">
        <v>2.8772400000000005</v>
      </c>
      <c r="AD965" s="27">
        <v>44.8</v>
      </c>
      <c r="AE965" s="27">
        <v>34.800000000000011</v>
      </c>
      <c r="AF965" s="27">
        <v>20.399999999999999</v>
      </c>
      <c r="AG965" s="25">
        <v>2.4642847414493971</v>
      </c>
      <c r="AH965" s="25">
        <v>0.61027991827105121</v>
      </c>
      <c r="AI965" s="25">
        <v>9.8715351107224888E-2</v>
      </c>
      <c r="AJ965" s="28">
        <v>7.3129414063783649E-2</v>
      </c>
      <c r="AK965" s="25">
        <v>0</v>
      </c>
      <c r="AL965" s="25">
        <f t="shared" si="144"/>
        <v>3.246409424891457</v>
      </c>
      <c r="AM965" s="29">
        <v>14.694954537712206</v>
      </c>
      <c r="AN965" s="29">
        <v>2.5010139245640111</v>
      </c>
      <c r="AO965" s="30">
        <v>66.053580234467717</v>
      </c>
      <c r="AP965" s="30">
        <v>71.124389415005027</v>
      </c>
      <c r="AQ965" s="31">
        <v>1.6299659117337062</v>
      </c>
      <c r="AR965" s="28">
        <v>2.3482800000000002E-2</v>
      </c>
      <c r="AS965" s="28">
        <v>8.0855800000000002</v>
      </c>
      <c r="AT965" t="s">
        <v>157</v>
      </c>
      <c r="AU965">
        <v>3</v>
      </c>
      <c r="AV965" t="s">
        <v>399</v>
      </c>
      <c r="AW965" t="s">
        <v>992</v>
      </c>
      <c r="AX965" t="s">
        <v>1091</v>
      </c>
      <c r="AY965" s="19" t="s">
        <v>398</v>
      </c>
      <c r="AZ965" s="19" t="s">
        <v>398</v>
      </c>
      <c r="BA965" s="21" t="s">
        <v>404</v>
      </c>
      <c r="BB965" s="22">
        <v>42346</v>
      </c>
      <c r="BC965" s="15">
        <v>42257</v>
      </c>
      <c r="BD965" t="s">
        <v>161</v>
      </c>
      <c r="BE965">
        <v>23</v>
      </c>
      <c r="BF965">
        <v>26</v>
      </c>
      <c r="BG965">
        <v>7.28</v>
      </c>
      <c r="BH965">
        <v>4.46</v>
      </c>
      <c r="BI965">
        <v>0.98</v>
      </c>
      <c r="BJ965">
        <v>0.19500000000000001</v>
      </c>
      <c r="BK965">
        <v>0.1</v>
      </c>
      <c r="BL965">
        <v>10</v>
      </c>
      <c r="BM965" s="86">
        <f t="shared" si="135"/>
        <v>66.101694915254228</v>
      </c>
      <c r="BN965">
        <v>0.16700000000000001</v>
      </c>
      <c r="BO965">
        <v>15</v>
      </c>
      <c r="BP965">
        <f t="shared" si="129"/>
        <v>3468.3948155533394</v>
      </c>
      <c r="BQ965">
        <f t="shared" si="132"/>
        <v>3882.666666666667</v>
      </c>
      <c r="BR965">
        <f t="shared" si="133"/>
        <v>3.4683948155533395</v>
      </c>
      <c r="BS965">
        <f t="shared" si="133"/>
        <v>3.8826666666666672</v>
      </c>
      <c r="BT965">
        <f t="shared" si="134"/>
        <v>7.3510614822200067</v>
      </c>
      <c r="BU965">
        <v>3.0130475302889099</v>
      </c>
      <c r="BV965">
        <v>0.26710447888927485</v>
      </c>
      <c r="BW965">
        <v>1.9058796399366824</v>
      </c>
      <c r="BX965">
        <v>0.7141578369378534</v>
      </c>
      <c r="BY965">
        <v>0.26580832197948873</v>
      </c>
      <c r="BZ965">
        <v>0.20642271902273879</v>
      </c>
      <c r="CA965">
        <v>10.738987950181235</v>
      </c>
      <c r="CB965">
        <v>227.16232057072256</v>
      </c>
      <c r="CC965">
        <v>80.237521924338566</v>
      </c>
      <c r="CD965">
        <v>22.476022522397368</v>
      </c>
      <c r="CE965">
        <v>3.9551317330965898</v>
      </c>
      <c r="CF965" s="25">
        <v>0.5311284046692607</v>
      </c>
      <c r="CG965" s="25">
        <v>2.548151750972763E-2</v>
      </c>
      <c r="CH965" s="25">
        <v>1.2872905659619527</v>
      </c>
      <c r="CI965" s="25">
        <v>0.22122746137110977</v>
      </c>
      <c r="CJ965" s="25">
        <v>8.62724378038318E-2</v>
      </c>
      <c r="CK965" s="25">
        <v>25.34355417267059</v>
      </c>
      <c r="CL965" s="25">
        <v>14.322418999917305</v>
      </c>
      <c r="CM965" s="25">
        <v>2.8770385398196292</v>
      </c>
      <c r="CN965" s="25">
        <v>138.65091029696319</v>
      </c>
      <c r="CO965" s="25">
        <v>14.062275377022832</v>
      </c>
      <c r="CP965" s="25">
        <v>1.06421568627451</v>
      </c>
      <c r="CQ965" s="25">
        <v>0.19166666666666668</v>
      </c>
      <c r="CR965" s="25">
        <v>0.39356116438274996</v>
      </c>
      <c r="CS965" s="25">
        <v>0.12621027540866644</v>
      </c>
      <c r="CT965" s="25">
        <v>7.0676009341415602E-2</v>
      </c>
      <c r="CU965" s="25">
        <v>13.903022149342725</v>
      </c>
      <c r="CV965" s="25">
        <v>4.6024996755989331</v>
      </c>
      <c r="CW965" s="25">
        <v>1.0124296863378022</v>
      </c>
      <c r="CX965" s="25">
        <v>75.276516367703778</v>
      </c>
      <c r="CY965" s="25">
        <v>6.3533305915800344</v>
      </c>
    </row>
    <row r="966" spans="1:103">
      <c r="A966" t="s">
        <v>177</v>
      </c>
      <c r="B966" t="s">
        <v>1090</v>
      </c>
      <c r="C966" t="s">
        <v>164</v>
      </c>
      <c r="D966" t="s">
        <v>173</v>
      </c>
      <c r="E966" t="s">
        <v>959</v>
      </c>
      <c r="F966" t="s">
        <v>215</v>
      </c>
      <c r="G966" t="s">
        <v>297</v>
      </c>
      <c r="H966">
        <v>11.015708999999999</v>
      </c>
      <c r="I966">
        <v>7.8811200000000001</v>
      </c>
      <c r="J966">
        <v>669</v>
      </c>
      <c r="K966" t="s">
        <v>127</v>
      </c>
      <c r="L966" s="18">
        <v>2.5</v>
      </c>
      <c r="M966" t="s">
        <v>364</v>
      </c>
      <c r="P966" t="s">
        <v>159</v>
      </c>
      <c r="Q966">
        <v>1000</v>
      </c>
      <c r="R966">
        <v>12500</v>
      </c>
      <c r="S966" t="s">
        <v>337</v>
      </c>
      <c r="T966">
        <v>4800</v>
      </c>
      <c r="U966" t="s">
        <v>329</v>
      </c>
      <c r="V966">
        <v>36000</v>
      </c>
      <c r="W966">
        <v>2015</v>
      </c>
      <c r="X966">
        <v>1</v>
      </c>
      <c r="Y966" s="19"/>
      <c r="Z966" s="24">
        <v>6.1</v>
      </c>
      <c r="AA966" s="32">
        <v>0.8866682286092803</v>
      </c>
      <c r="AB966" s="26">
        <v>3.6012686681231386E-2</v>
      </c>
      <c r="AC966" s="25">
        <v>2.8772400000000005</v>
      </c>
      <c r="AD966" s="27">
        <v>44.8</v>
      </c>
      <c r="AE966" s="27">
        <v>34.800000000000011</v>
      </c>
      <c r="AF966" s="27">
        <v>20.399999999999999</v>
      </c>
      <c r="AG966" s="25">
        <v>2.4642847414493971</v>
      </c>
      <c r="AH966" s="25">
        <v>0.61027991827105121</v>
      </c>
      <c r="AI966" s="25">
        <v>9.8715351107224888E-2</v>
      </c>
      <c r="AJ966" s="28">
        <v>7.3129414063783649E-2</v>
      </c>
      <c r="AK966" s="25">
        <v>0</v>
      </c>
      <c r="AL966" s="25">
        <f t="shared" si="144"/>
        <v>3.246409424891457</v>
      </c>
      <c r="AM966" s="29">
        <v>14.694954537712206</v>
      </c>
      <c r="AN966" s="29">
        <v>2.5010139245640111</v>
      </c>
      <c r="AO966" s="30">
        <v>66.053580234467717</v>
      </c>
      <c r="AP966" s="30">
        <v>71.124389415005027</v>
      </c>
      <c r="AQ966" s="31">
        <v>1.6299659117337062</v>
      </c>
      <c r="AR966" s="28">
        <v>2.3482800000000002E-2</v>
      </c>
      <c r="AS966" s="28">
        <v>8.0855800000000002</v>
      </c>
      <c r="AT966" t="s">
        <v>158</v>
      </c>
      <c r="AU966">
        <v>4</v>
      </c>
      <c r="AV966" t="s">
        <v>399</v>
      </c>
      <c r="AW966" t="s">
        <v>992</v>
      </c>
      <c r="AX966" t="s">
        <v>1091</v>
      </c>
      <c r="AY966" s="19" t="s">
        <v>398</v>
      </c>
      <c r="AZ966" s="19" t="s">
        <v>398</v>
      </c>
      <c r="BA966" s="21" t="s">
        <v>404</v>
      </c>
      <c r="BB966" s="22">
        <v>42346</v>
      </c>
      <c r="BC966" s="15">
        <v>42257</v>
      </c>
      <c r="BD966" t="s">
        <v>161</v>
      </c>
      <c r="BE966">
        <v>30</v>
      </c>
      <c r="BF966">
        <v>34</v>
      </c>
      <c r="BG966">
        <v>8.94</v>
      </c>
      <c r="BH966">
        <v>5.64</v>
      </c>
      <c r="BI966">
        <v>0.84</v>
      </c>
      <c r="BJ966">
        <v>0.42699999999999999</v>
      </c>
      <c r="BK966">
        <v>7.0000000000000007E-2</v>
      </c>
      <c r="BL966">
        <v>8.9</v>
      </c>
      <c r="BM966" s="86">
        <f t="shared" si="135"/>
        <v>85.91549295774648</v>
      </c>
      <c r="BN966">
        <v>0.20799999999999999</v>
      </c>
      <c r="BO966">
        <v>24</v>
      </c>
      <c r="BP966">
        <f t="shared" si="129"/>
        <v>5770.4214305440482</v>
      </c>
      <c r="BQ966">
        <f t="shared" si="132"/>
        <v>4768</v>
      </c>
      <c r="BR966">
        <f t="shared" si="133"/>
        <v>5.7704214305440482</v>
      </c>
      <c r="BS966">
        <f t="shared" si="133"/>
        <v>4.7679999999999998</v>
      </c>
      <c r="BT966">
        <f t="shared" si="134"/>
        <v>10.538421430544048</v>
      </c>
      <c r="BU966">
        <v>2.8712723658051691</v>
      </c>
      <c r="BV966">
        <v>0.25296595377669595</v>
      </c>
      <c r="BW966">
        <v>1.4697163107663502</v>
      </c>
      <c r="BX966">
        <v>0.82180496163919448</v>
      </c>
      <c r="BY966">
        <v>0.40876041891094539</v>
      </c>
      <c r="BZ966">
        <v>0.18641722791846543</v>
      </c>
      <c r="CA966">
        <v>7.6085042322121605</v>
      </c>
      <c r="CB966">
        <v>171.81021604694428</v>
      </c>
      <c r="CC966">
        <v>102.93017130919061</v>
      </c>
      <c r="CD966">
        <v>19.705219195314747</v>
      </c>
      <c r="CE966">
        <v>3.5059105098173537</v>
      </c>
      <c r="CF966" s="25">
        <v>0.22913907284768215</v>
      </c>
      <c r="CG966" s="25">
        <v>1.8122043519394514E-2</v>
      </c>
      <c r="CH966" s="25">
        <v>0.82504166246583066</v>
      </c>
      <c r="CI966" s="25">
        <v>0.18914171254031914</v>
      </c>
      <c r="CJ966" s="25">
        <v>5.8609970575416344E-2</v>
      </c>
      <c r="CK966" s="25">
        <v>57.042941961375888</v>
      </c>
      <c r="CL966" s="25">
        <v>22.069503386711393</v>
      </c>
      <c r="CM966" s="25">
        <v>1.4973506049093575</v>
      </c>
      <c r="CN966" s="25">
        <v>140.49594458874142</v>
      </c>
      <c r="CO966" s="25">
        <v>10.312614098902531</v>
      </c>
      <c r="CP966" s="25">
        <v>1.5050597976080955</v>
      </c>
      <c r="CQ966" s="25">
        <v>0.26922723091076356</v>
      </c>
      <c r="CR966" s="25">
        <v>0.39645641571464857</v>
      </c>
      <c r="CS966" s="25">
        <v>0.10957697000583447</v>
      </c>
      <c r="CT966" s="25">
        <v>5.9894573217032045E-2</v>
      </c>
      <c r="CU966" s="25">
        <v>12.289654774306666</v>
      </c>
      <c r="CV966" s="25">
        <v>4.6363581822855364</v>
      </c>
      <c r="CW966" s="25">
        <v>1.0198776732407286</v>
      </c>
      <c r="CX966" s="25">
        <v>75.830291622983594</v>
      </c>
      <c r="CY966" s="25">
        <v>3.3974664615068959</v>
      </c>
    </row>
    <row r="967" spans="1:103">
      <c r="A967" t="s">
        <v>177</v>
      </c>
      <c r="B967" t="s">
        <v>1090</v>
      </c>
      <c r="C967" t="s">
        <v>164</v>
      </c>
      <c r="D967" t="s">
        <v>173</v>
      </c>
      <c r="E967" t="s">
        <v>959</v>
      </c>
      <c r="F967" t="s">
        <v>215</v>
      </c>
      <c r="G967" t="s">
        <v>297</v>
      </c>
      <c r="H967">
        <v>11.015708999999999</v>
      </c>
      <c r="I967">
        <v>7.8811200000000001</v>
      </c>
      <c r="J967">
        <v>669</v>
      </c>
      <c r="K967" t="s">
        <v>127</v>
      </c>
      <c r="L967" s="18">
        <v>2.5</v>
      </c>
      <c r="M967" t="s">
        <v>364</v>
      </c>
      <c r="P967" t="s">
        <v>159</v>
      </c>
      <c r="Q967">
        <v>1000</v>
      </c>
      <c r="R967">
        <v>12500</v>
      </c>
      <c r="S967" t="s">
        <v>337</v>
      </c>
      <c r="T967">
        <v>4800</v>
      </c>
      <c r="U967" t="s">
        <v>329</v>
      </c>
      <c r="V967">
        <v>36000</v>
      </c>
      <c r="W967">
        <v>2015</v>
      </c>
      <c r="X967">
        <v>1</v>
      </c>
      <c r="Y967" s="19"/>
      <c r="Z967" s="24">
        <v>6.1</v>
      </c>
      <c r="AA967" s="32">
        <v>0.8866682286092803</v>
      </c>
      <c r="AB967" s="26">
        <v>3.6012686681231386E-2</v>
      </c>
      <c r="AC967" s="25">
        <v>2.8772400000000005</v>
      </c>
      <c r="AD967" s="27">
        <v>44.8</v>
      </c>
      <c r="AE967" s="27">
        <v>34.800000000000011</v>
      </c>
      <c r="AF967" s="27">
        <v>20.399999999999999</v>
      </c>
      <c r="AG967" s="25">
        <v>2.4642847414493971</v>
      </c>
      <c r="AH967" s="25">
        <v>0.61027991827105121</v>
      </c>
      <c r="AI967" s="25">
        <v>9.8715351107224888E-2</v>
      </c>
      <c r="AJ967" s="28">
        <v>7.3129414063783649E-2</v>
      </c>
      <c r="AK967" s="25">
        <v>0</v>
      </c>
      <c r="AL967" s="25">
        <f t="shared" si="144"/>
        <v>3.246409424891457</v>
      </c>
      <c r="AM967" s="29">
        <v>14.694954537712206</v>
      </c>
      <c r="AN967" s="29">
        <v>2.5010139245640111</v>
      </c>
      <c r="AO967" s="30">
        <v>66.053580234467717</v>
      </c>
      <c r="AP967" s="30">
        <v>71.124389415005027</v>
      </c>
      <c r="AQ967" s="31">
        <v>1.6299659117337062</v>
      </c>
      <c r="AR967" s="28">
        <v>2.3482800000000002E-2</v>
      </c>
      <c r="AS967" s="28">
        <v>8.0855800000000002</v>
      </c>
      <c r="AT967" t="s">
        <v>159</v>
      </c>
      <c r="AU967">
        <v>5</v>
      </c>
      <c r="AV967" t="s">
        <v>399</v>
      </c>
      <c r="AW967" t="s">
        <v>992</v>
      </c>
      <c r="AX967" t="s">
        <v>1091</v>
      </c>
      <c r="AY967" s="19" t="s">
        <v>398</v>
      </c>
      <c r="AZ967" s="19" t="s">
        <v>398</v>
      </c>
      <c r="BA967" s="21" t="s">
        <v>404</v>
      </c>
      <c r="BB967" s="22">
        <v>42346</v>
      </c>
      <c r="BC967" s="15">
        <v>42257</v>
      </c>
      <c r="BD967" t="s">
        <v>161</v>
      </c>
      <c r="BE967">
        <v>27</v>
      </c>
      <c r="BF967">
        <v>26</v>
      </c>
      <c r="BG967">
        <v>8.64</v>
      </c>
      <c r="BH967">
        <v>5.8</v>
      </c>
      <c r="BI967">
        <v>1.1200000000000001</v>
      </c>
      <c r="BJ967">
        <v>0.35399999999999998</v>
      </c>
      <c r="BK967">
        <v>9.2999999999999999E-2</v>
      </c>
      <c r="BL967">
        <v>10.3</v>
      </c>
      <c r="BM967" s="86">
        <f t="shared" si="135"/>
        <v>79.194630872483231</v>
      </c>
      <c r="BN967">
        <v>0.224</v>
      </c>
      <c r="BO967">
        <v>21</v>
      </c>
      <c r="BP967">
        <f t="shared" si="129"/>
        <v>5385.8560336886439</v>
      </c>
      <c r="BQ967">
        <f t="shared" si="132"/>
        <v>4608</v>
      </c>
      <c r="BR967">
        <f t="shared" si="133"/>
        <v>5.3858560336886443</v>
      </c>
      <c r="BS967">
        <f t="shared" si="133"/>
        <v>4.6079999999999997</v>
      </c>
      <c r="BT967">
        <f t="shared" si="134"/>
        <v>9.9938560336886439</v>
      </c>
      <c r="BU967">
        <v>3.2066155321188878</v>
      </c>
      <c r="BV967">
        <v>0.25079898660964234</v>
      </c>
      <c r="BW967">
        <v>2.0495057991932701</v>
      </c>
      <c r="BX967">
        <v>0.64341216570979676</v>
      </c>
      <c r="BY967">
        <v>0.31497589755104594</v>
      </c>
      <c r="BZ967">
        <v>0.20184543180802214</v>
      </c>
      <c r="CA967">
        <v>9.8535945593620795</v>
      </c>
      <c r="CB967">
        <v>230.34395744665915</v>
      </c>
      <c r="CC967">
        <v>66.501316910026674</v>
      </c>
      <c r="CD967">
        <v>20.772327771498222</v>
      </c>
      <c r="CE967">
        <v>3.6599105390084126</v>
      </c>
      <c r="CF967" s="25">
        <v>0.43786982248520717</v>
      </c>
      <c r="CG967" s="25">
        <v>5.3402366863905329E-2</v>
      </c>
      <c r="CH967" s="25">
        <v>0.80359837560292957</v>
      </c>
      <c r="CI967" s="25">
        <v>0.22572886381091894</v>
      </c>
      <c r="CJ967" s="25">
        <v>9.2861430807318554E-2</v>
      </c>
      <c r="CK967" s="25">
        <v>20.441828627205826</v>
      </c>
      <c r="CL967" s="25">
        <v>37.500692827269127</v>
      </c>
      <c r="CM967" s="25">
        <v>2.9355787780988374</v>
      </c>
      <c r="CN967" s="25">
        <v>236.09644132259976</v>
      </c>
      <c r="CO967" s="25">
        <v>18.279310053048668</v>
      </c>
      <c r="CP967" s="25">
        <v>1.3470474346563406</v>
      </c>
      <c r="CQ967" s="25">
        <v>0.25624394966118103</v>
      </c>
      <c r="CR967" s="25">
        <v>0.42403733872765126</v>
      </c>
      <c r="CS967" s="25">
        <v>0.10893585657820404</v>
      </c>
      <c r="CT967" s="25">
        <v>6.3716101113439713E-2</v>
      </c>
      <c r="CU967" s="25">
        <v>8.8226765222938397</v>
      </c>
      <c r="CV967" s="25">
        <v>9.391713369414358</v>
      </c>
      <c r="CW967" s="25">
        <v>1.9487725117458403</v>
      </c>
      <c r="CX967" s="25">
        <v>75.386623412610206</v>
      </c>
      <c r="CY967" s="25">
        <v>4.228524608700269</v>
      </c>
    </row>
    <row r="968" spans="1:103">
      <c r="A968" t="s">
        <v>177</v>
      </c>
      <c r="B968" t="s">
        <v>1090</v>
      </c>
      <c r="C968" t="s">
        <v>164</v>
      </c>
      <c r="D968" t="s">
        <v>173</v>
      </c>
      <c r="E968" t="s">
        <v>959</v>
      </c>
      <c r="F968" t="s">
        <v>215</v>
      </c>
      <c r="G968" t="s">
        <v>297</v>
      </c>
      <c r="H968">
        <v>11.015708999999999</v>
      </c>
      <c r="I968">
        <v>7.8811200000000001</v>
      </c>
      <c r="J968">
        <v>669</v>
      </c>
      <c r="K968" t="s">
        <v>127</v>
      </c>
      <c r="L968" s="18">
        <v>2.5</v>
      </c>
      <c r="M968" t="s">
        <v>364</v>
      </c>
      <c r="P968" t="s">
        <v>159</v>
      </c>
      <c r="Q968">
        <v>1000</v>
      </c>
      <c r="R968">
        <v>12500</v>
      </c>
      <c r="S968" t="s">
        <v>337</v>
      </c>
      <c r="T968">
        <v>4800</v>
      </c>
      <c r="U968" t="s">
        <v>329</v>
      </c>
      <c r="V968">
        <v>36000</v>
      </c>
      <c r="W968">
        <v>2015</v>
      </c>
      <c r="X968">
        <v>1</v>
      </c>
      <c r="Y968" s="19"/>
      <c r="Z968" s="24">
        <v>6.1</v>
      </c>
      <c r="AA968" s="32">
        <v>0.8866682286092803</v>
      </c>
      <c r="AB968" s="26">
        <v>3.6012686681231386E-2</v>
      </c>
      <c r="AC968" s="25">
        <v>2.8772400000000005</v>
      </c>
      <c r="AD968" s="27">
        <v>44.8</v>
      </c>
      <c r="AE968" s="27">
        <v>34.800000000000011</v>
      </c>
      <c r="AF968" s="27">
        <v>20.399999999999999</v>
      </c>
      <c r="AG968" s="25">
        <v>2.4642847414493971</v>
      </c>
      <c r="AH968" s="25">
        <v>0.61027991827105121</v>
      </c>
      <c r="AI968" s="25">
        <v>9.8715351107224888E-2</v>
      </c>
      <c r="AJ968" s="28">
        <v>7.3129414063783649E-2</v>
      </c>
      <c r="AK968" s="25">
        <v>0</v>
      </c>
      <c r="AL968" s="25">
        <f t="shared" si="144"/>
        <v>3.246409424891457</v>
      </c>
      <c r="AM968" s="29">
        <v>14.694954537712206</v>
      </c>
      <c r="AN968" s="29">
        <v>2.5010139245640111</v>
      </c>
      <c r="AO968" s="30">
        <v>66.053580234467717</v>
      </c>
      <c r="AP968" s="30">
        <v>71.124389415005027</v>
      </c>
      <c r="AQ968" s="31">
        <v>1.6299659117337062</v>
      </c>
      <c r="AR968" s="28">
        <v>2.3482800000000002E-2</v>
      </c>
      <c r="AS968" s="28">
        <v>8.0855800000000002</v>
      </c>
      <c r="AT968" t="s">
        <v>160</v>
      </c>
      <c r="AU968">
        <v>6</v>
      </c>
      <c r="AV968" t="s">
        <v>399</v>
      </c>
      <c r="AW968" t="s">
        <v>992</v>
      </c>
      <c r="AX968" t="s">
        <v>1091</v>
      </c>
      <c r="AY968" s="19" t="s">
        <v>398</v>
      </c>
      <c r="AZ968" s="19" t="s">
        <v>398</v>
      </c>
      <c r="BA968" s="21" t="s">
        <v>404</v>
      </c>
      <c r="BB968" s="22">
        <v>42346</v>
      </c>
      <c r="BC968" s="15">
        <v>42257</v>
      </c>
      <c r="BD968" t="s">
        <v>161</v>
      </c>
      <c r="BE968">
        <v>32</v>
      </c>
      <c r="BF968">
        <v>34</v>
      </c>
      <c r="BG968">
        <v>11.8</v>
      </c>
      <c r="BH968">
        <v>7.08</v>
      </c>
      <c r="BI968">
        <v>1.34</v>
      </c>
      <c r="BJ968">
        <v>0.53400000000000003</v>
      </c>
      <c r="BK968">
        <v>5.0999999999999997E-2</v>
      </c>
      <c r="BL968">
        <v>9.8000000000000007</v>
      </c>
      <c r="BM968" s="86">
        <f t="shared" si="135"/>
        <v>91.282051282051285</v>
      </c>
      <c r="BN968">
        <v>0.151</v>
      </c>
      <c r="BO968">
        <v>0</v>
      </c>
      <c r="BP968">
        <f t="shared" si="129"/>
        <v>7620.1540472599299</v>
      </c>
      <c r="BQ968">
        <f t="shared" si="132"/>
        <v>6293.333333333333</v>
      </c>
      <c r="BR968">
        <f t="shared" si="133"/>
        <v>7.6201540472599296</v>
      </c>
      <c r="BS968">
        <f t="shared" si="133"/>
        <v>6.293333333333333</v>
      </c>
      <c r="BT968">
        <f t="shared" si="134"/>
        <v>13.913487380593264</v>
      </c>
      <c r="BU968">
        <v>3.2231445312500004</v>
      </c>
      <c r="BV968">
        <v>0.28568919032029078</v>
      </c>
      <c r="BW968">
        <v>1.9222877247392536</v>
      </c>
      <c r="BX968">
        <v>0.59116865653300965</v>
      </c>
      <c r="BY968">
        <v>0.29685319315417402</v>
      </c>
      <c r="BZ968">
        <v>0.20804496073903089</v>
      </c>
      <c r="CA968">
        <v>8.9166090330428283</v>
      </c>
      <c r="CB968">
        <v>266.19875082555848</v>
      </c>
      <c r="CC968">
        <v>69.100021394196617</v>
      </c>
      <c r="CD968">
        <v>22.837429355327618</v>
      </c>
      <c r="CE968">
        <v>29.005570427639693</v>
      </c>
      <c r="CF968" s="25">
        <v>0.54744525547445255</v>
      </c>
      <c r="CG968" s="25">
        <v>8.166058394160583E-2</v>
      </c>
      <c r="CH968" s="25">
        <v>1.2794163638855789</v>
      </c>
      <c r="CI968" s="25">
        <v>0.26132068967160832</v>
      </c>
      <c r="CJ968" s="25">
        <v>8.97281573940268E-2</v>
      </c>
      <c r="CK968" s="25">
        <v>27.674121849253716</v>
      </c>
      <c r="CL968" s="25">
        <v>29.881448865379951</v>
      </c>
      <c r="CM968" s="25">
        <v>4.3686966129333111</v>
      </c>
      <c r="CN968" s="25">
        <v>188.95578719661387</v>
      </c>
      <c r="CO968" s="25">
        <v>13.043665267854774</v>
      </c>
      <c r="CP968" s="25">
        <v>1.2603383458646618</v>
      </c>
      <c r="CQ968" s="25">
        <v>0.22166353383458651</v>
      </c>
      <c r="CR968" s="25">
        <v>0.39014219673849826</v>
      </c>
      <c r="CS968" s="25">
        <v>0.10783177695072224</v>
      </c>
      <c r="CT968" s="25">
        <v>8.7397523486548098E-2</v>
      </c>
      <c r="CU968" s="25">
        <v>3.7322058139823628</v>
      </c>
      <c r="CV968" s="25">
        <v>9.2965270852648896</v>
      </c>
      <c r="CW968" s="25">
        <v>1.0036344477499255</v>
      </c>
      <c r="CX968" s="25">
        <v>49.789336922746358</v>
      </c>
      <c r="CY968" s="25">
        <v>5.4520027969793325</v>
      </c>
    </row>
    <row r="969" spans="1:103">
      <c r="A969" t="s">
        <v>177</v>
      </c>
      <c r="B969" t="s">
        <v>1090</v>
      </c>
      <c r="C969" t="s">
        <v>164</v>
      </c>
      <c r="D969" t="s">
        <v>173</v>
      </c>
      <c r="E969" t="s">
        <v>959</v>
      </c>
      <c r="F969" t="s">
        <v>216</v>
      </c>
      <c r="G969" t="s">
        <v>298</v>
      </c>
      <c r="H969">
        <v>11.01717</v>
      </c>
      <c r="I969">
        <v>7.8768399999999996</v>
      </c>
      <c r="J969">
        <v>672</v>
      </c>
      <c r="K969" t="s">
        <v>128</v>
      </c>
      <c r="L969" s="18">
        <v>3.5</v>
      </c>
      <c r="M969" t="s">
        <v>364</v>
      </c>
      <c r="N969" t="s">
        <v>330</v>
      </c>
      <c r="O969">
        <v>800</v>
      </c>
      <c r="P969" t="s">
        <v>365</v>
      </c>
      <c r="Q969" t="s">
        <v>368</v>
      </c>
      <c r="R969">
        <v>14500</v>
      </c>
      <c r="S969" t="s">
        <v>337</v>
      </c>
      <c r="T969">
        <v>8100</v>
      </c>
      <c r="U969" t="s">
        <v>329</v>
      </c>
      <c r="V969">
        <v>62000</v>
      </c>
      <c r="W969">
        <v>2015</v>
      </c>
      <c r="X969">
        <v>1</v>
      </c>
      <c r="Y969" s="19" t="s">
        <v>398</v>
      </c>
      <c r="Z969" s="24">
        <v>6.1</v>
      </c>
      <c r="AA969" s="32">
        <v>1.2244236398252093</v>
      </c>
      <c r="AB969" s="26">
        <v>5.7021286600198416E-2</v>
      </c>
      <c r="AC969" s="25">
        <v>20.693100000000001</v>
      </c>
      <c r="AD969" s="27">
        <v>38.400000000000006</v>
      </c>
      <c r="AE969" s="27">
        <v>43.199999999999996</v>
      </c>
      <c r="AF969" s="27">
        <v>18.399999999999999</v>
      </c>
      <c r="AG969" s="25">
        <v>2.4376724449600076</v>
      </c>
      <c r="AH969" s="25">
        <v>0.65298736317517159</v>
      </c>
      <c r="AI969" s="25">
        <v>0.29556590584799303</v>
      </c>
      <c r="AJ969" s="28">
        <v>7.7414811849190843E-2</v>
      </c>
      <c r="AK969" s="25">
        <v>0</v>
      </c>
      <c r="AL969" s="25">
        <f t="shared" si="143"/>
        <v>3.4636405258323628</v>
      </c>
      <c r="AM969" s="29">
        <v>20.735639432552784</v>
      </c>
      <c r="AN969" s="29">
        <v>1.6290387995133151</v>
      </c>
      <c r="AO969" s="30">
        <v>18.194924953621442</v>
      </c>
      <c r="AP969" s="30">
        <v>223.14293395283718</v>
      </c>
      <c r="AQ969" s="31">
        <v>1.6227857551343137</v>
      </c>
      <c r="AR969" s="28">
        <v>1.4922299999999999E-2</v>
      </c>
      <c r="AS969" s="28">
        <v>6.6574099999999996</v>
      </c>
      <c r="AT969" t="s">
        <v>155</v>
      </c>
      <c r="AU969">
        <v>1</v>
      </c>
      <c r="AV969" t="s">
        <v>399</v>
      </c>
      <c r="AW969" t="s">
        <v>992</v>
      </c>
      <c r="AX969" t="s">
        <v>1091</v>
      </c>
      <c r="AY969" s="19" t="s">
        <v>398</v>
      </c>
      <c r="AZ969" s="19" t="s">
        <v>398</v>
      </c>
      <c r="BA969" s="21" t="s">
        <v>404</v>
      </c>
      <c r="BB969" s="22">
        <v>42346</v>
      </c>
      <c r="BC969" s="15">
        <v>42257</v>
      </c>
      <c r="BD969" t="s">
        <v>161</v>
      </c>
      <c r="BE969">
        <v>44</v>
      </c>
      <c r="BF969">
        <v>41</v>
      </c>
      <c r="BG969">
        <v>7.82</v>
      </c>
      <c r="BH969">
        <v>3.8</v>
      </c>
      <c r="BI969">
        <v>0.82</v>
      </c>
      <c r="BJ969">
        <v>0.42</v>
      </c>
      <c r="BK969">
        <v>8.3000000000000004E-2</v>
      </c>
      <c r="BL969">
        <v>9.9</v>
      </c>
      <c r="BM969" s="86">
        <f t="shared" si="135"/>
        <v>83.499005964214717</v>
      </c>
      <c r="BN969">
        <v>0.17299999999999999</v>
      </c>
      <c r="BO969">
        <v>19</v>
      </c>
      <c r="BP969">
        <f t="shared" ref="BP969:BP1032" si="145">(BH969*(BM969/100)*((100-BL969)/85))*(10000/9)</f>
        <v>3737.0444002650752</v>
      </c>
      <c r="BQ969">
        <f t="shared" si="132"/>
        <v>4170.666666666667</v>
      </c>
      <c r="BR969">
        <f t="shared" si="133"/>
        <v>3.7370444002650753</v>
      </c>
      <c r="BS969">
        <f t="shared" si="133"/>
        <v>4.1706666666666674</v>
      </c>
      <c r="BT969">
        <f t="shared" si="134"/>
        <v>7.9077110669317427</v>
      </c>
      <c r="BU969">
        <v>2.8727615457115929</v>
      </c>
      <c r="BV969">
        <v>0.29978013154604738</v>
      </c>
      <c r="BW969">
        <v>2.7806842261657461</v>
      </c>
      <c r="BX969">
        <v>0.48892066184057503</v>
      </c>
      <c r="BY969">
        <v>0.23721951317502757</v>
      </c>
      <c r="BZ969">
        <v>0.17122766810283196</v>
      </c>
      <c r="CA969">
        <v>6.9996029790345276</v>
      </c>
      <c r="CB969">
        <v>137.02772519973118</v>
      </c>
      <c r="CC969">
        <v>54.675510627260813</v>
      </c>
      <c r="CD969">
        <v>14.267344816876863</v>
      </c>
      <c r="CE969">
        <v>3.5854624134259012</v>
      </c>
      <c r="CF969" s="25">
        <v>0.27753411306042886</v>
      </c>
      <c r="CG969" s="25">
        <v>2.449805068226121E-2</v>
      </c>
      <c r="CH969" s="25">
        <v>2.1340876746972239</v>
      </c>
      <c r="CI969" s="25">
        <v>0.20818824599044103</v>
      </c>
      <c r="CJ969" s="25">
        <v>7.1948477389234058E-2</v>
      </c>
      <c r="CK969" s="25">
        <v>17.710908221150955</v>
      </c>
      <c r="CL969" s="25">
        <v>22.233874067347276</v>
      </c>
      <c r="CM969" s="25">
        <v>2.9370363643838915</v>
      </c>
      <c r="CN969" s="25">
        <v>283.59744810591894</v>
      </c>
      <c r="CO969" s="25">
        <v>11.715152331030994</v>
      </c>
      <c r="CP969" s="25">
        <v>1.2718960538979789</v>
      </c>
      <c r="CQ969" s="25">
        <v>0.21896053897978823</v>
      </c>
      <c r="CR969" s="25">
        <v>0.32011191370047398</v>
      </c>
      <c r="CS969" s="25">
        <v>0.11789477722148797</v>
      </c>
      <c r="CT969" s="25">
        <v>7.8132578492553034E-2</v>
      </c>
      <c r="CU969" s="25">
        <v>6.3027870742740868</v>
      </c>
      <c r="CV969" s="25">
        <v>4.6182385606644889</v>
      </c>
      <c r="CW969" s="25">
        <v>1.0158918298670472</v>
      </c>
      <c r="CX969" s="25">
        <v>125.79331554793903</v>
      </c>
      <c r="CY969" s="25">
        <v>5.5185880778413177</v>
      </c>
    </row>
    <row r="970" spans="1:103">
      <c r="A970" t="s">
        <v>177</v>
      </c>
      <c r="B970" t="s">
        <v>1090</v>
      </c>
      <c r="C970" t="s">
        <v>164</v>
      </c>
      <c r="D970" t="s">
        <v>173</v>
      </c>
      <c r="E970" t="s">
        <v>959</v>
      </c>
      <c r="F970" t="s">
        <v>216</v>
      </c>
      <c r="G970" t="s">
        <v>298</v>
      </c>
      <c r="H970">
        <v>11.01717</v>
      </c>
      <c r="I970">
        <v>7.8768399999999996</v>
      </c>
      <c r="J970">
        <v>672</v>
      </c>
      <c r="K970" t="s">
        <v>128</v>
      </c>
      <c r="L970" s="18">
        <v>3.5</v>
      </c>
      <c r="M970" t="s">
        <v>364</v>
      </c>
      <c r="N970" t="s">
        <v>330</v>
      </c>
      <c r="O970">
        <v>800</v>
      </c>
      <c r="P970" t="s">
        <v>365</v>
      </c>
      <c r="Q970" t="s">
        <v>368</v>
      </c>
      <c r="R970">
        <v>14500</v>
      </c>
      <c r="S970" t="s">
        <v>337</v>
      </c>
      <c r="T970">
        <v>8100</v>
      </c>
      <c r="U970" t="s">
        <v>329</v>
      </c>
      <c r="V970">
        <v>62000</v>
      </c>
      <c r="W970">
        <v>2015</v>
      </c>
      <c r="X970">
        <v>1</v>
      </c>
      <c r="Y970" s="19"/>
      <c r="Z970" s="24">
        <v>6.1</v>
      </c>
      <c r="AA970" s="32">
        <v>1.2244236398252093</v>
      </c>
      <c r="AB970" s="26">
        <v>5.7021286600198416E-2</v>
      </c>
      <c r="AC970" s="25">
        <v>20.693100000000001</v>
      </c>
      <c r="AD970" s="27">
        <v>38.400000000000006</v>
      </c>
      <c r="AE970" s="27">
        <v>43.199999999999996</v>
      </c>
      <c r="AF970" s="27">
        <v>18.399999999999999</v>
      </c>
      <c r="AG970" s="25">
        <v>2.4376724449600076</v>
      </c>
      <c r="AH970" s="25">
        <v>0.65298736317517159</v>
      </c>
      <c r="AI970" s="25">
        <v>0.29556590584799303</v>
      </c>
      <c r="AJ970" s="28">
        <v>7.7414811849190843E-2</v>
      </c>
      <c r="AK970" s="25">
        <v>0</v>
      </c>
      <c r="AL970" s="25">
        <f t="shared" ref="AL970:AL974" si="146">SUM(AG970:AK970)</f>
        <v>3.4636405258323628</v>
      </c>
      <c r="AM970" s="29">
        <v>20.735639432552784</v>
      </c>
      <c r="AN970" s="29">
        <v>1.6290387995133151</v>
      </c>
      <c r="AO970" s="30">
        <v>18.194924953621442</v>
      </c>
      <c r="AP970" s="30">
        <v>223.14293395283718</v>
      </c>
      <c r="AQ970" s="31">
        <v>1.6227857551343137</v>
      </c>
      <c r="AR970" s="28">
        <v>1.4922299999999999E-2</v>
      </c>
      <c r="AS970" s="28">
        <v>6.6574099999999996</v>
      </c>
      <c r="AT970" t="s">
        <v>156</v>
      </c>
      <c r="AU970">
        <v>2</v>
      </c>
      <c r="AV970" t="s">
        <v>399</v>
      </c>
      <c r="AW970" t="s">
        <v>992</v>
      </c>
      <c r="AX970" t="s">
        <v>1091</v>
      </c>
      <c r="AY970" s="19" t="s">
        <v>398</v>
      </c>
      <c r="AZ970" s="19" t="s">
        <v>398</v>
      </c>
      <c r="BA970" s="21" t="s">
        <v>404</v>
      </c>
      <c r="BB970" s="22">
        <v>42346</v>
      </c>
      <c r="BC970" s="15">
        <v>42257</v>
      </c>
      <c r="BD970" t="s">
        <v>161</v>
      </c>
      <c r="BE970">
        <v>46</v>
      </c>
      <c r="BF970">
        <v>41</v>
      </c>
      <c r="BG970">
        <v>8.18</v>
      </c>
      <c r="BH970">
        <v>3.38</v>
      </c>
      <c r="BI970">
        <v>0.28000000000000003</v>
      </c>
      <c r="BJ970">
        <v>0.22800000000000001</v>
      </c>
      <c r="BK970">
        <v>7.0999999999999994E-2</v>
      </c>
      <c r="BL970">
        <v>9.3000000000000007</v>
      </c>
      <c r="BM970" s="86">
        <f t="shared" si="135"/>
        <v>76.254180602006699</v>
      </c>
      <c r="BN970">
        <v>0.14099999999999999</v>
      </c>
      <c r="BO970">
        <v>22</v>
      </c>
      <c r="BP970">
        <f t="shared" si="145"/>
        <v>3055.8090366581418</v>
      </c>
      <c r="BQ970">
        <f t="shared" si="132"/>
        <v>4362.6666666666661</v>
      </c>
      <c r="BR970">
        <f t="shared" si="133"/>
        <v>3.0558090366581419</v>
      </c>
      <c r="BS970">
        <f t="shared" si="133"/>
        <v>4.3626666666666658</v>
      </c>
      <c r="BT970">
        <f t="shared" si="134"/>
        <v>7.4184757033248072</v>
      </c>
      <c r="BU970">
        <v>2.1674975074775675</v>
      </c>
      <c r="BV970">
        <v>0.23675544228892881</v>
      </c>
      <c r="BW970">
        <v>2.4681963320636258</v>
      </c>
      <c r="BX970">
        <v>0.51847895867672733</v>
      </c>
      <c r="BY970">
        <v>0.23456209481042131</v>
      </c>
      <c r="BZ970">
        <v>0.16830542579331026</v>
      </c>
      <c r="CA970">
        <v>6.2194075614652489</v>
      </c>
      <c r="CB970">
        <v>134.81278812844289</v>
      </c>
      <c r="CC970">
        <v>53.427881986723982</v>
      </c>
      <c r="CD970">
        <v>13.443958785467697</v>
      </c>
      <c r="CE970">
        <v>3.2099426484843252</v>
      </c>
      <c r="CF970" s="25">
        <v>0.33716814159292036</v>
      </c>
      <c r="CG970" s="25">
        <v>2.5781710914454279E-2</v>
      </c>
      <c r="CH970" s="25">
        <v>0.53904485137248015</v>
      </c>
      <c r="CI970" s="25">
        <v>0.22198324088775095</v>
      </c>
      <c r="CJ970" s="25">
        <v>7.3889409629869049E-2</v>
      </c>
      <c r="CK970" s="25">
        <v>13.784423319260165</v>
      </c>
      <c r="CL970" s="25">
        <v>33.114983233605628</v>
      </c>
      <c r="CM970" s="25">
        <v>2.8868673684085686</v>
      </c>
      <c r="CN970" s="25">
        <v>92.644775547269944</v>
      </c>
      <c r="CO970" s="25">
        <v>6.2809064184655634</v>
      </c>
      <c r="CP970" s="25">
        <v>1.0623145400593472</v>
      </c>
      <c r="CQ970" s="25">
        <v>0.21023738872403563</v>
      </c>
      <c r="CR970" s="25">
        <v>0.37735545815071136</v>
      </c>
      <c r="CS970" s="25">
        <v>0.12578161362901547</v>
      </c>
      <c r="CT970" s="25">
        <v>8.4904569793609941E-2</v>
      </c>
      <c r="CU970" s="25">
        <v>6.2599733823576198</v>
      </c>
      <c r="CV970" s="25">
        <v>4.5868677019312019</v>
      </c>
      <c r="CW970" s="25">
        <v>1.0089910605229722</v>
      </c>
      <c r="CX970" s="25">
        <v>75.020846491636846</v>
      </c>
      <c r="CY970" s="25">
        <v>6.7576539846372548</v>
      </c>
    </row>
    <row r="971" spans="1:103">
      <c r="A971" t="s">
        <v>177</v>
      </c>
      <c r="B971" t="s">
        <v>1090</v>
      </c>
      <c r="C971" t="s">
        <v>164</v>
      </c>
      <c r="D971" t="s">
        <v>173</v>
      </c>
      <c r="E971" t="s">
        <v>959</v>
      </c>
      <c r="F971" t="s">
        <v>216</v>
      </c>
      <c r="G971" t="s">
        <v>298</v>
      </c>
      <c r="H971">
        <v>11.01717</v>
      </c>
      <c r="I971">
        <v>7.8768399999999996</v>
      </c>
      <c r="J971">
        <v>672</v>
      </c>
      <c r="K971" t="s">
        <v>128</v>
      </c>
      <c r="L971" s="18">
        <v>3.5</v>
      </c>
      <c r="M971" t="s">
        <v>364</v>
      </c>
      <c r="N971" t="s">
        <v>330</v>
      </c>
      <c r="O971">
        <v>800</v>
      </c>
      <c r="P971" t="s">
        <v>365</v>
      </c>
      <c r="Q971" t="s">
        <v>368</v>
      </c>
      <c r="R971">
        <v>14500</v>
      </c>
      <c r="S971" t="s">
        <v>337</v>
      </c>
      <c r="T971">
        <v>8100</v>
      </c>
      <c r="U971" t="s">
        <v>329</v>
      </c>
      <c r="V971">
        <v>62000</v>
      </c>
      <c r="W971">
        <v>2015</v>
      </c>
      <c r="X971">
        <v>1</v>
      </c>
      <c r="Y971" s="19"/>
      <c r="Z971" s="24">
        <v>6.1</v>
      </c>
      <c r="AA971" s="32">
        <v>1.2244236398252093</v>
      </c>
      <c r="AB971" s="26">
        <v>5.7021286600198416E-2</v>
      </c>
      <c r="AC971" s="25">
        <v>20.693100000000001</v>
      </c>
      <c r="AD971" s="27">
        <v>38.400000000000006</v>
      </c>
      <c r="AE971" s="27">
        <v>43.199999999999996</v>
      </c>
      <c r="AF971" s="27">
        <v>18.399999999999999</v>
      </c>
      <c r="AG971" s="25">
        <v>2.4376724449600076</v>
      </c>
      <c r="AH971" s="25">
        <v>0.65298736317517159</v>
      </c>
      <c r="AI971" s="25">
        <v>0.29556590584799303</v>
      </c>
      <c r="AJ971" s="28">
        <v>7.7414811849190843E-2</v>
      </c>
      <c r="AK971" s="25">
        <v>0</v>
      </c>
      <c r="AL971" s="25">
        <f t="shared" si="146"/>
        <v>3.4636405258323628</v>
      </c>
      <c r="AM971" s="29">
        <v>20.735639432552784</v>
      </c>
      <c r="AN971" s="29">
        <v>1.6290387995133151</v>
      </c>
      <c r="AO971" s="30">
        <v>18.194924953621442</v>
      </c>
      <c r="AP971" s="30">
        <v>223.14293395283718</v>
      </c>
      <c r="AQ971" s="31">
        <v>1.6227857551343137</v>
      </c>
      <c r="AR971" s="28">
        <v>1.4922299999999999E-2</v>
      </c>
      <c r="AS971" s="28">
        <v>6.6574099999999996</v>
      </c>
      <c r="AT971" t="s">
        <v>157</v>
      </c>
      <c r="AU971">
        <v>3</v>
      </c>
      <c r="AV971" t="s">
        <v>399</v>
      </c>
      <c r="AW971" t="s">
        <v>992</v>
      </c>
      <c r="AX971" t="s">
        <v>1091</v>
      </c>
      <c r="AY971" s="19" t="s">
        <v>398</v>
      </c>
      <c r="AZ971" s="19" t="s">
        <v>398</v>
      </c>
      <c r="BA971" s="21" t="s">
        <v>404</v>
      </c>
      <c r="BB971" s="22">
        <v>42346</v>
      </c>
      <c r="BC971" s="15">
        <v>42257</v>
      </c>
      <c r="BD971" t="s">
        <v>161</v>
      </c>
      <c r="BE971">
        <v>38</v>
      </c>
      <c r="BF971">
        <v>43</v>
      </c>
      <c r="BG971">
        <v>6.78</v>
      </c>
      <c r="BH971">
        <v>3.4</v>
      </c>
      <c r="BI971">
        <v>0.57999999999999996</v>
      </c>
      <c r="BJ971">
        <v>0.31</v>
      </c>
      <c r="BK971">
        <v>0.121</v>
      </c>
      <c r="BL971">
        <v>8.9</v>
      </c>
      <c r="BM971" s="86">
        <f t="shared" si="135"/>
        <v>71.925754060324834</v>
      </c>
      <c r="BN971">
        <v>0.13700000000000001</v>
      </c>
      <c r="BO971">
        <v>0</v>
      </c>
      <c r="BP971">
        <f t="shared" si="145"/>
        <v>2912.1938643980407</v>
      </c>
      <c r="BQ971">
        <f t="shared" si="132"/>
        <v>3616</v>
      </c>
      <c r="BR971">
        <f t="shared" si="133"/>
        <v>2.9121938643980405</v>
      </c>
      <c r="BS971">
        <f t="shared" si="133"/>
        <v>3.6160000000000001</v>
      </c>
      <c r="BT971">
        <f t="shared" si="134"/>
        <v>6.5281938643980411</v>
      </c>
      <c r="CF971" s="25"/>
      <c r="CG971" s="25"/>
      <c r="CH971" s="25"/>
      <c r="CI971" s="25"/>
      <c r="CJ971" s="25"/>
      <c r="CK971" s="25"/>
      <c r="CL971" s="25"/>
      <c r="CM971" s="25"/>
      <c r="CN971" s="25"/>
      <c r="CO971" s="25"/>
      <c r="CP971" s="25">
        <v>1.5857988165680472</v>
      </c>
      <c r="CQ971" s="25">
        <v>0.27347140039447732</v>
      </c>
      <c r="CR971" s="25">
        <v>0.39051914572085433</v>
      </c>
      <c r="CS971" s="25">
        <v>8.1995515927334769E-2</v>
      </c>
      <c r="CT971" s="25">
        <v>8.8963414364676127E-2</v>
      </c>
      <c r="CU971" s="25">
        <v>7.0677364345781157</v>
      </c>
      <c r="CV971" s="25">
        <v>9.305509237038093</v>
      </c>
      <c r="CW971" s="25">
        <v>1.9308852278216033</v>
      </c>
      <c r="CX971" s="25">
        <v>74.694668898194948</v>
      </c>
      <c r="CY971" s="25">
        <v>5.8805552396650542</v>
      </c>
    </row>
    <row r="972" spans="1:103">
      <c r="A972" t="s">
        <v>177</v>
      </c>
      <c r="B972" t="s">
        <v>1090</v>
      </c>
      <c r="C972" t="s">
        <v>164</v>
      </c>
      <c r="D972" t="s">
        <v>173</v>
      </c>
      <c r="E972" t="s">
        <v>959</v>
      </c>
      <c r="F972" t="s">
        <v>216</v>
      </c>
      <c r="G972" t="s">
        <v>298</v>
      </c>
      <c r="H972">
        <v>11.01717</v>
      </c>
      <c r="I972">
        <v>7.8768399999999996</v>
      </c>
      <c r="J972">
        <v>672</v>
      </c>
      <c r="K972" t="s">
        <v>128</v>
      </c>
      <c r="L972" s="18">
        <v>3.5</v>
      </c>
      <c r="M972" t="s">
        <v>364</v>
      </c>
      <c r="N972" t="s">
        <v>330</v>
      </c>
      <c r="O972">
        <v>800</v>
      </c>
      <c r="P972" t="s">
        <v>365</v>
      </c>
      <c r="Q972" t="s">
        <v>368</v>
      </c>
      <c r="R972">
        <v>14500</v>
      </c>
      <c r="S972" t="s">
        <v>337</v>
      </c>
      <c r="T972">
        <v>8100</v>
      </c>
      <c r="U972" t="s">
        <v>329</v>
      </c>
      <c r="V972">
        <v>62000</v>
      </c>
      <c r="W972">
        <v>2015</v>
      </c>
      <c r="X972">
        <v>1</v>
      </c>
      <c r="Y972" s="19"/>
      <c r="Z972" s="24">
        <v>6.1</v>
      </c>
      <c r="AA972" s="32">
        <v>1.2244236398252093</v>
      </c>
      <c r="AB972" s="26">
        <v>5.7021286600198416E-2</v>
      </c>
      <c r="AC972" s="25">
        <v>20.693100000000001</v>
      </c>
      <c r="AD972" s="27">
        <v>38.400000000000006</v>
      </c>
      <c r="AE972" s="27">
        <v>43.199999999999996</v>
      </c>
      <c r="AF972" s="27">
        <v>18.399999999999999</v>
      </c>
      <c r="AG972" s="25">
        <v>2.4376724449600076</v>
      </c>
      <c r="AH972" s="25">
        <v>0.65298736317517159</v>
      </c>
      <c r="AI972" s="25">
        <v>0.29556590584799303</v>
      </c>
      <c r="AJ972" s="28">
        <v>7.7414811849190843E-2</v>
      </c>
      <c r="AK972" s="25">
        <v>0</v>
      </c>
      <c r="AL972" s="25">
        <f t="shared" si="146"/>
        <v>3.4636405258323628</v>
      </c>
      <c r="AM972" s="29">
        <v>20.735639432552784</v>
      </c>
      <c r="AN972" s="29">
        <v>1.6290387995133151</v>
      </c>
      <c r="AO972" s="30">
        <v>18.194924953621442</v>
      </c>
      <c r="AP972" s="30">
        <v>223.14293395283718</v>
      </c>
      <c r="AQ972" s="31">
        <v>1.6227857551343137</v>
      </c>
      <c r="AR972" s="28">
        <v>1.4922299999999999E-2</v>
      </c>
      <c r="AS972" s="28">
        <v>6.6574099999999996</v>
      </c>
      <c r="AT972" t="s">
        <v>158</v>
      </c>
      <c r="AU972">
        <v>4</v>
      </c>
      <c r="AV972" t="s">
        <v>399</v>
      </c>
      <c r="AW972" t="s">
        <v>992</v>
      </c>
      <c r="AX972" t="s">
        <v>1091</v>
      </c>
      <c r="AY972" s="19" t="s">
        <v>398</v>
      </c>
      <c r="AZ972" s="19" t="s">
        <v>398</v>
      </c>
      <c r="BA972" s="21" t="s">
        <v>404</v>
      </c>
      <c r="BB972" s="22">
        <v>42346</v>
      </c>
      <c r="BC972" s="15">
        <v>42257</v>
      </c>
      <c r="BD972" t="s">
        <v>161</v>
      </c>
      <c r="BE972">
        <v>47</v>
      </c>
      <c r="BF972">
        <v>48</v>
      </c>
      <c r="BG972">
        <v>10.34</v>
      </c>
      <c r="BH972">
        <v>6.56</v>
      </c>
      <c r="BI972">
        <v>0.57999999999999996</v>
      </c>
      <c r="BJ972">
        <v>0.66700000000000004</v>
      </c>
      <c r="BK972">
        <v>9.6000000000000002E-2</v>
      </c>
      <c r="BL972">
        <v>8.9</v>
      </c>
      <c r="BM972" s="86">
        <f t="shared" si="135"/>
        <v>87.418086500655306</v>
      </c>
      <c r="BN972">
        <v>0.123</v>
      </c>
      <c r="BO972">
        <v>20</v>
      </c>
      <c r="BP972">
        <f t="shared" si="145"/>
        <v>6829.0780630294921</v>
      </c>
      <c r="BQ972">
        <f t="shared" si="132"/>
        <v>5514.6666666666661</v>
      </c>
      <c r="BR972">
        <f t="shared" si="133"/>
        <v>6.8290780630294918</v>
      </c>
      <c r="BS972">
        <f t="shared" si="133"/>
        <v>5.5146666666666659</v>
      </c>
      <c r="BT972">
        <f t="shared" si="134"/>
        <v>12.343744729696159</v>
      </c>
      <c r="BU972">
        <v>2.4596153846153852</v>
      </c>
      <c r="BV972">
        <v>0.21243188202107857</v>
      </c>
      <c r="BW972">
        <v>2.2898701002647561</v>
      </c>
      <c r="BX972">
        <v>0.485370090284023</v>
      </c>
      <c r="BY972">
        <v>0.20914192842888796</v>
      </c>
      <c r="BZ972">
        <v>0.16988940140787606</v>
      </c>
      <c r="CA972">
        <v>6.1711915392777961</v>
      </c>
      <c r="CB972">
        <v>159.76624932854406</v>
      </c>
      <c r="CC972">
        <v>67.479931185220508</v>
      </c>
      <c r="CD972">
        <v>11.073695487138595</v>
      </c>
      <c r="CE972">
        <v>7.2476435514184772</v>
      </c>
      <c r="CF972" s="25">
        <v>0.43556701030927836</v>
      </c>
      <c r="CG972" s="25">
        <v>3.3477038425492031E-2</v>
      </c>
      <c r="CH972" s="25">
        <v>0.67108074118900418</v>
      </c>
      <c r="CI972" s="25">
        <v>0.25560668042222912</v>
      </c>
      <c r="CJ972" s="25">
        <v>8.9343698324359663E-2</v>
      </c>
      <c r="CK972" s="25">
        <v>21.79178137980891</v>
      </c>
      <c r="CL972" s="25">
        <v>47.987410194685538</v>
      </c>
      <c r="CM972" s="25">
        <v>2.8742425839986185</v>
      </c>
      <c r="CN972" s="25">
        <v>92.239623467617164</v>
      </c>
      <c r="CO972" s="25">
        <v>8.8662924296025718</v>
      </c>
      <c r="CP972" s="25">
        <v>1.4995117187500002</v>
      </c>
      <c r="CQ972" s="25">
        <v>0.29057617187499996</v>
      </c>
      <c r="CR972" s="25">
        <v>0.36074192594017862</v>
      </c>
      <c r="CS972" s="25">
        <v>8.1955923693666305E-2</v>
      </c>
      <c r="CT972" s="25">
        <v>8.4494600842409492E-2</v>
      </c>
      <c r="CU972" s="25">
        <v>6.2297465673776218</v>
      </c>
      <c r="CV972" s="25">
        <v>9.3010159925972236</v>
      </c>
      <c r="CW972" s="25">
        <v>1.9299528834334712</v>
      </c>
      <c r="CX972" s="25">
        <v>1237.3069912504479</v>
      </c>
      <c r="CY972" s="25">
        <v>7.1492519690017486</v>
      </c>
    </row>
    <row r="973" spans="1:103">
      <c r="A973" t="s">
        <v>177</v>
      </c>
      <c r="B973" t="s">
        <v>1090</v>
      </c>
      <c r="C973" t="s">
        <v>164</v>
      </c>
      <c r="D973" t="s">
        <v>173</v>
      </c>
      <c r="E973" t="s">
        <v>959</v>
      </c>
      <c r="F973" t="s">
        <v>216</v>
      </c>
      <c r="G973" t="s">
        <v>298</v>
      </c>
      <c r="H973">
        <v>11.01717</v>
      </c>
      <c r="I973">
        <v>7.8768399999999996</v>
      </c>
      <c r="J973">
        <v>672</v>
      </c>
      <c r="K973" t="s">
        <v>128</v>
      </c>
      <c r="L973" s="18">
        <v>3.5</v>
      </c>
      <c r="M973" t="s">
        <v>364</v>
      </c>
      <c r="N973" t="s">
        <v>330</v>
      </c>
      <c r="O973">
        <v>800</v>
      </c>
      <c r="P973" t="s">
        <v>365</v>
      </c>
      <c r="Q973" t="s">
        <v>368</v>
      </c>
      <c r="R973">
        <v>14500</v>
      </c>
      <c r="S973" t="s">
        <v>337</v>
      </c>
      <c r="T973">
        <v>8100</v>
      </c>
      <c r="U973" t="s">
        <v>329</v>
      </c>
      <c r="V973">
        <v>62000</v>
      </c>
      <c r="W973">
        <v>2015</v>
      </c>
      <c r="X973">
        <v>1</v>
      </c>
      <c r="Y973" s="19"/>
      <c r="Z973" s="24">
        <v>6.1</v>
      </c>
      <c r="AA973" s="32">
        <v>1.2244236398252093</v>
      </c>
      <c r="AB973" s="26">
        <v>5.7021286600198416E-2</v>
      </c>
      <c r="AC973" s="25">
        <v>20.693100000000001</v>
      </c>
      <c r="AD973" s="27">
        <v>38.400000000000006</v>
      </c>
      <c r="AE973" s="27">
        <v>43.199999999999996</v>
      </c>
      <c r="AF973" s="27">
        <v>18.399999999999999</v>
      </c>
      <c r="AG973" s="25">
        <v>2.4376724449600076</v>
      </c>
      <c r="AH973" s="25">
        <v>0.65298736317517159</v>
      </c>
      <c r="AI973" s="25">
        <v>0.29556590584799303</v>
      </c>
      <c r="AJ973" s="28">
        <v>7.7414811849190843E-2</v>
      </c>
      <c r="AK973" s="25">
        <v>0</v>
      </c>
      <c r="AL973" s="25">
        <f t="shared" si="146"/>
        <v>3.4636405258323628</v>
      </c>
      <c r="AM973" s="29">
        <v>20.735639432552784</v>
      </c>
      <c r="AN973" s="29">
        <v>1.6290387995133151</v>
      </c>
      <c r="AO973" s="30">
        <v>18.194924953621442</v>
      </c>
      <c r="AP973" s="30">
        <v>223.14293395283718</v>
      </c>
      <c r="AQ973" s="31">
        <v>1.6227857551343137</v>
      </c>
      <c r="AR973" s="28">
        <v>1.4922299999999999E-2</v>
      </c>
      <c r="AS973" s="28">
        <v>6.6574099999999996</v>
      </c>
      <c r="AT973" t="s">
        <v>159</v>
      </c>
      <c r="AU973">
        <v>5</v>
      </c>
      <c r="AV973" t="s">
        <v>399</v>
      </c>
      <c r="AW973" t="s">
        <v>992</v>
      </c>
      <c r="AX973" t="s">
        <v>1091</v>
      </c>
      <c r="AY973" s="19" t="s">
        <v>398</v>
      </c>
      <c r="AZ973" s="19" t="s">
        <v>398</v>
      </c>
      <c r="BA973" s="21" t="s">
        <v>404</v>
      </c>
      <c r="BB973" s="22">
        <v>42346</v>
      </c>
      <c r="BC973" s="15">
        <v>42257</v>
      </c>
      <c r="BD973" t="s">
        <v>161</v>
      </c>
      <c r="BE973">
        <v>47</v>
      </c>
      <c r="BF973">
        <v>44</v>
      </c>
      <c r="BG973">
        <v>10.8</v>
      </c>
      <c r="BH973">
        <v>6.02</v>
      </c>
      <c r="BI973">
        <v>0.96</v>
      </c>
      <c r="BJ973">
        <v>0.51600000000000001</v>
      </c>
      <c r="BK973">
        <v>9.0999999999999998E-2</v>
      </c>
      <c r="BL973">
        <v>10.199999999999999</v>
      </c>
      <c r="BM973" s="86">
        <f t="shared" si="135"/>
        <v>85.008237232289957</v>
      </c>
      <c r="BN973">
        <v>0.187</v>
      </c>
      <c r="BO973">
        <v>21</v>
      </c>
      <c r="BP973">
        <f t="shared" si="145"/>
        <v>6007.2043156636628</v>
      </c>
      <c r="BQ973">
        <f t="shared" si="132"/>
        <v>5760</v>
      </c>
      <c r="BR973">
        <f t="shared" si="133"/>
        <v>6.007204315663663</v>
      </c>
      <c r="BS973">
        <f t="shared" si="133"/>
        <v>5.76</v>
      </c>
      <c r="BT973">
        <f t="shared" si="134"/>
        <v>11.767204315663662</v>
      </c>
      <c r="BU973">
        <v>1.9281742354031512</v>
      </c>
      <c r="BV973">
        <v>0.16328084230991763</v>
      </c>
      <c r="BW973">
        <v>2.3060379207441901</v>
      </c>
      <c r="BX973">
        <v>0.5157234972452811</v>
      </c>
      <c r="BY973">
        <v>0.23267433839453999</v>
      </c>
      <c r="BZ973">
        <v>0.1478235997969666</v>
      </c>
      <c r="CA973">
        <v>5.2811057585790389</v>
      </c>
      <c r="CB973">
        <v>201.10784653761161</v>
      </c>
      <c r="CC973">
        <v>54.733465231471953</v>
      </c>
      <c r="CD973">
        <v>7.8117322750611935</v>
      </c>
      <c r="CE973">
        <v>3.4644278935936641</v>
      </c>
      <c r="CF973" s="25">
        <v>0.79558541266794613</v>
      </c>
      <c r="CG973" s="25">
        <v>6.5547024952015379E-2</v>
      </c>
      <c r="CH973" s="25">
        <v>1.1135355095377342</v>
      </c>
      <c r="CI973" s="25">
        <v>0.28829787545084229</v>
      </c>
      <c r="CJ973" s="25">
        <v>7.6203751753243204E-2</v>
      </c>
      <c r="CK973" s="25">
        <v>22.523718190648637</v>
      </c>
      <c r="CL973" s="25">
        <v>55.150165481666427</v>
      </c>
      <c r="CM973" s="25">
        <v>2.8548220259986281</v>
      </c>
      <c r="CN973" s="25">
        <v>137.58024689698664</v>
      </c>
      <c r="CO973" s="25">
        <v>7.510581194518819</v>
      </c>
      <c r="CP973" s="25">
        <v>1.3700934579439252</v>
      </c>
      <c r="CQ973" s="25">
        <v>0.34443925233644868</v>
      </c>
      <c r="CR973" s="25">
        <v>0.35557092792191086</v>
      </c>
      <c r="CS973" s="25">
        <v>8.4233606932795496E-2</v>
      </c>
      <c r="CT973" s="25">
        <v>6.915134265201997E-2</v>
      </c>
      <c r="CU973" s="25">
        <v>7.260652317407791</v>
      </c>
      <c r="CV973" s="25">
        <v>9.5595057670813137</v>
      </c>
      <c r="CW973" s="25">
        <v>1.0320250996217597</v>
      </c>
      <c r="CX973" s="25">
        <v>102.26456653109864</v>
      </c>
      <c r="CY973" s="25">
        <v>6.911923008604159</v>
      </c>
    </row>
    <row r="974" spans="1:103">
      <c r="A974" t="s">
        <v>177</v>
      </c>
      <c r="B974" t="s">
        <v>1090</v>
      </c>
      <c r="C974" t="s">
        <v>164</v>
      </c>
      <c r="D974" t="s">
        <v>173</v>
      </c>
      <c r="E974" t="s">
        <v>959</v>
      </c>
      <c r="F974" t="s">
        <v>216</v>
      </c>
      <c r="G974" t="s">
        <v>298</v>
      </c>
      <c r="H974">
        <v>11.01717</v>
      </c>
      <c r="I974">
        <v>7.8768399999999996</v>
      </c>
      <c r="J974">
        <v>672</v>
      </c>
      <c r="K974" t="s">
        <v>128</v>
      </c>
      <c r="L974" s="18">
        <v>3.5</v>
      </c>
      <c r="M974" t="s">
        <v>364</v>
      </c>
      <c r="N974" t="s">
        <v>330</v>
      </c>
      <c r="O974">
        <v>800</v>
      </c>
      <c r="P974" t="s">
        <v>365</v>
      </c>
      <c r="Q974" t="s">
        <v>368</v>
      </c>
      <c r="R974">
        <v>14500</v>
      </c>
      <c r="S974" t="s">
        <v>337</v>
      </c>
      <c r="T974">
        <v>8100</v>
      </c>
      <c r="U974" t="s">
        <v>329</v>
      </c>
      <c r="V974">
        <v>62000</v>
      </c>
      <c r="W974">
        <v>2015</v>
      </c>
      <c r="X974">
        <v>1</v>
      </c>
      <c r="Y974" s="19"/>
      <c r="Z974" s="24">
        <v>6.1</v>
      </c>
      <c r="AA974" s="32">
        <v>1.2244236398252093</v>
      </c>
      <c r="AB974" s="26">
        <v>5.7021286600198416E-2</v>
      </c>
      <c r="AC974" s="25">
        <v>20.693100000000001</v>
      </c>
      <c r="AD974" s="27">
        <v>38.400000000000006</v>
      </c>
      <c r="AE974" s="27">
        <v>43.199999999999996</v>
      </c>
      <c r="AF974" s="27">
        <v>18.399999999999999</v>
      </c>
      <c r="AG974" s="25">
        <v>2.4376724449600076</v>
      </c>
      <c r="AH974" s="25">
        <v>0.65298736317517159</v>
      </c>
      <c r="AI974" s="25">
        <v>0.29556590584799303</v>
      </c>
      <c r="AJ974" s="28">
        <v>7.7414811849190843E-2</v>
      </c>
      <c r="AK974" s="25">
        <v>0</v>
      </c>
      <c r="AL974" s="25">
        <f t="shared" si="146"/>
        <v>3.4636405258323628</v>
      </c>
      <c r="AM974" s="29">
        <v>20.735639432552784</v>
      </c>
      <c r="AN974" s="29">
        <v>1.6290387995133151</v>
      </c>
      <c r="AO974" s="30">
        <v>18.194924953621442</v>
      </c>
      <c r="AP974" s="30">
        <v>223.14293395283718</v>
      </c>
      <c r="AQ974" s="31">
        <v>1.6227857551343137</v>
      </c>
      <c r="AR974" s="28">
        <v>1.4922299999999999E-2</v>
      </c>
      <c r="AS974" s="28">
        <v>6.6574099999999996</v>
      </c>
      <c r="AT974" t="s">
        <v>160</v>
      </c>
      <c r="AU974">
        <v>6</v>
      </c>
      <c r="AV974" t="s">
        <v>399</v>
      </c>
      <c r="AW974" t="s">
        <v>992</v>
      </c>
      <c r="AX974" t="s">
        <v>1091</v>
      </c>
      <c r="AY974" s="19" t="s">
        <v>398</v>
      </c>
      <c r="AZ974" s="19" t="s">
        <v>398</v>
      </c>
      <c r="BA974" s="21" t="s">
        <v>404</v>
      </c>
      <c r="BB974" s="22">
        <v>42346</v>
      </c>
      <c r="BC974" s="15">
        <v>42257</v>
      </c>
      <c r="BD974" t="s">
        <v>161</v>
      </c>
      <c r="BE974">
        <v>44</v>
      </c>
      <c r="BF974">
        <v>47</v>
      </c>
      <c r="BG974">
        <v>8.7200000000000006</v>
      </c>
      <c r="BH974">
        <v>5.28</v>
      </c>
      <c r="BI974">
        <v>0.82</v>
      </c>
      <c r="BJ974">
        <v>0.371</v>
      </c>
      <c r="BK974">
        <v>9.8000000000000004E-2</v>
      </c>
      <c r="BL974">
        <v>9.9</v>
      </c>
      <c r="BM974" s="86">
        <f t="shared" si="135"/>
        <v>79.104477611940311</v>
      </c>
      <c r="BN974">
        <v>0.14899999999999999</v>
      </c>
      <c r="BO974">
        <v>0</v>
      </c>
      <c r="BP974">
        <f t="shared" si="145"/>
        <v>4919.2437810945285</v>
      </c>
      <c r="BQ974">
        <f t="shared" si="132"/>
        <v>4650.666666666667</v>
      </c>
      <c r="BR974">
        <f t="shared" si="133"/>
        <v>4.9192437810945284</v>
      </c>
      <c r="BS974">
        <f t="shared" si="133"/>
        <v>4.6506666666666669</v>
      </c>
      <c r="BT974">
        <f t="shared" si="134"/>
        <v>9.5699104477611954</v>
      </c>
      <c r="BU974">
        <v>2.5220306513409962</v>
      </c>
      <c r="BV974">
        <v>0.17963244156631197</v>
      </c>
      <c r="BW974">
        <v>2.423063343603959</v>
      </c>
      <c r="BX974">
        <v>0.40973465396569414</v>
      </c>
      <c r="BY974">
        <v>0.21989185165375219</v>
      </c>
      <c r="BZ974">
        <v>0.16663109068487766</v>
      </c>
      <c r="CA974">
        <v>6.6596250255813443</v>
      </c>
      <c r="CB974">
        <v>152.39068452746514</v>
      </c>
      <c r="CC974">
        <v>37.919196195526119</v>
      </c>
      <c r="CD974">
        <v>15.507289039927615</v>
      </c>
      <c r="CE974">
        <v>3.0536619431115088</v>
      </c>
      <c r="CF974" s="25">
        <v>0.30098777046095954</v>
      </c>
      <c r="CG974" s="25">
        <v>3.5310442144873007E-2</v>
      </c>
      <c r="CH974" s="25">
        <v>1.0242545798650171</v>
      </c>
      <c r="CI974" s="25">
        <v>0.40823187123131638</v>
      </c>
      <c r="CJ974" s="25">
        <v>0.17754456284589032</v>
      </c>
      <c r="CK974" s="25">
        <v>23.344330113004521</v>
      </c>
      <c r="CL974" s="25">
        <v>107.84220499917325</v>
      </c>
      <c r="CM974" s="25">
        <v>2.8479495608421557</v>
      </c>
      <c r="CN974" s="25">
        <v>183.13336525121991</v>
      </c>
      <c r="CO974" s="25">
        <v>13.920095414135265</v>
      </c>
      <c r="CP974" s="25">
        <v>1.5725413826679648</v>
      </c>
      <c r="CQ974" s="25">
        <v>0.34430379746835443</v>
      </c>
      <c r="CR974" s="25">
        <v>0.36930129936831935</v>
      </c>
      <c r="CS974" s="25">
        <v>8.3900503198014301E-2</v>
      </c>
      <c r="CT974" s="25">
        <v>7.4662492021777924E-2</v>
      </c>
      <c r="CU974" s="25">
        <v>5.5245450911314702</v>
      </c>
      <c r="CV974" s="25">
        <v>4.6730273522887824</v>
      </c>
      <c r="CW974" s="25">
        <v>1.0279439326435222</v>
      </c>
      <c r="CX974" s="25">
        <v>76.430036885449098</v>
      </c>
      <c r="CY974" s="25">
        <v>6.4506876100372663</v>
      </c>
    </row>
    <row r="975" spans="1:103">
      <c r="A975" t="s">
        <v>177</v>
      </c>
      <c r="B975" t="s">
        <v>1090</v>
      </c>
      <c r="C975" t="s">
        <v>164</v>
      </c>
      <c r="D975" t="s">
        <v>173</v>
      </c>
      <c r="E975" t="s">
        <v>959</v>
      </c>
      <c r="F975" t="s">
        <v>217</v>
      </c>
      <c r="G975" t="s">
        <v>261</v>
      </c>
      <c r="H975">
        <v>11.046580000000001</v>
      </c>
      <c r="I975">
        <v>7.87486</v>
      </c>
      <c r="J975"/>
      <c r="K975" t="s">
        <v>129</v>
      </c>
      <c r="L975" s="18">
        <v>2</v>
      </c>
      <c r="M975" t="s">
        <v>364</v>
      </c>
      <c r="N975" t="s">
        <v>330</v>
      </c>
      <c r="O975">
        <v>500</v>
      </c>
      <c r="P975" t="s">
        <v>365</v>
      </c>
      <c r="Q975" t="s">
        <v>366</v>
      </c>
      <c r="R975">
        <v>8800</v>
      </c>
      <c r="S975" t="s">
        <v>337</v>
      </c>
      <c r="T975">
        <v>4500</v>
      </c>
      <c r="U975" t="s">
        <v>329</v>
      </c>
      <c r="V975">
        <v>3900</v>
      </c>
      <c r="W975">
        <v>2015</v>
      </c>
      <c r="X975">
        <v>1</v>
      </c>
      <c r="Y975" s="19" t="s">
        <v>398</v>
      </c>
      <c r="Z975" s="24">
        <v>5</v>
      </c>
      <c r="AA975" s="25">
        <v>0.64018774006364587</v>
      </c>
      <c r="AB975" s="26">
        <v>5.4415873775510201E-2</v>
      </c>
      <c r="AC975" s="25">
        <v>12.911460000000002</v>
      </c>
      <c r="AD975" s="27">
        <v>36</v>
      </c>
      <c r="AE975" s="27">
        <v>40</v>
      </c>
      <c r="AF975" s="27">
        <v>24</v>
      </c>
      <c r="AG975" s="25">
        <v>1.651661748569357</v>
      </c>
      <c r="AH975" s="25">
        <v>0.61027991827105121</v>
      </c>
      <c r="AI975" s="25">
        <v>8.9442396561894566E-2</v>
      </c>
      <c r="AJ975" s="28">
        <v>7.7414811849190843E-2</v>
      </c>
      <c r="AK975" s="25">
        <v>0</v>
      </c>
      <c r="AL975" s="25">
        <f t="shared" si="143"/>
        <v>2.4287988752514931</v>
      </c>
      <c r="AM975" s="29">
        <v>2.6135847480310503</v>
      </c>
      <c r="AN975" s="29">
        <v>2.5010139245640111</v>
      </c>
      <c r="AO975" s="30">
        <v>21.763333461403839</v>
      </c>
      <c r="AP975" s="30">
        <v>81.258959050860526</v>
      </c>
      <c r="AQ975" s="31">
        <v>1.6569062951988913</v>
      </c>
      <c r="AR975" s="28">
        <v>1.32771E-2</v>
      </c>
      <c r="AS975" s="28">
        <v>7.3426299999999998</v>
      </c>
      <c r="AT975" t="s">
        <v>155</v>
      </c>
      <c r="AU975">
        <v>1</v>
      </c>
      <c r="AV975" t="s">
        <v>399</v>
      </c>
      <c r="AW975" t="s">
        <v>992</v>
      </c>
      <c r="AX975" t="s">
        <v>1091</v>
      </c>
      <c r="AY975" s="19" t="s">
        <v>398</v>
      </c>
      <c r="AZ975" s="19" t="s">
        <v>398</v>
      </c>
      <c r="BA975" s="21" t="s">
        <v>404</v>
      </c>
      <c r="BB975" s="22">
        <v>42346</v>
      </c>
      <c r="BC975" s="15">
        <v>42257</v>
      </c>
      <c r="BD975" t="s">
        <v>161</v>
      </c>
      <c r="BE975">
        <v>27</v>
      </c>
      <c r="BF975">
        <v>16</v>
      </c>
      <c r="BG975">
        <v>1.7</v>
      </c>
      <c r="BH975">
        <v>0.9</v>
      </c>
      <c r="BI975">
        <v>0.44</v>
      </c>
      <c r="BJ975">
        <v>0.16300000000000001</v>
      </c>
      <c r="BK975">
        <v>0.05</v>
      </c>
      <c r="BL975">
        <v>8.8000000000000007</v>
      </c>
      <c r="BM975" s="86">
        <f t="shared" si="135"/>
        <v>76.525821596244128</v>
      </c>
      <c r="BN975">
        <v>0.152</v>
      </c>
      <c r="BO975">
        <v>15</v>
      </c>
      <c r="BP975">
        <f t="shared" si="145"/>
        <v>821.07705053852521</v>
      </c>
      <c r="BQ975">
        <f t="shared" si="132"/>
        <v>906.66666666666663</v>
      </c>
      <c r="BR975">
        <f t="shared" si="133"/>
        <v>0.8210770505385252</v>
      </c>
      <c r="BS975">
        <f t="shared" si="133"/>
        <v>0.90666666666666662</v>
      </c>
      <c r="BT975">
        <f t="shared" si="134"/>
        <v>1.7277437172051919</v>
      </c>
      <c r="BU975">
        <v>1.5311004784688995</v>
      </c>
      <c r="BV975">
        <v>0.16881867756618621</v>
      </c>
      <c r="BW975">
        <v>2.6861915473752096</v>
      </c>
      <c r="BX975">
        <v>0.40713827066023711</v>
      </c>
      <c r="BY975">
        <v>0.18831760853327101</v>
      </c>
      <c r="BZ975">
        <v>0.11410099117661716</v>
      </c>
      <c r="CA975">
        <v>4.4679891307757789</v>
      </c>
      <c r="CB975">
        <v>136.27730874922077</v>
      </c>
      <c r="CC975">
        <v>31.690299193610937</v>
      </c>
      <c r="CD975">
        <v>10.387001590382322</v>
      </c>
      <c r="CE975">
        <v>4.4402225440376686</v>
      </c>
      <c r="CF975" s="25">
        <v>0.36648401826484023</v>
      </c>
      <c r="CG975" s="25">
        <v>2.542465753424657E-2</v>
      </c>
      <c r="CH975" s="25">
        <v>1.3420931003186913</v>
      </c>
      <c r="CI975" s="25">
        <v>0.31261996713948798</v>
      </c>
      <c r="CJ975" s="25">
        <v>0.12926272648179135</v>
      </c>
      <c r="CK975" s="25">
        <v>51.45051540835378</v>
      </c>
      <c r="CL975" s="25">
        <v>44.946489291086294</v>
      </c>
      <c r="CM975" s="25">
        <v>2.9210820927748924</v>
      </c>
      <c r="CN975" s="25">
        <v>140.77346744225002</v>
      </c>
      <c r="CO975" s="25">
        <v>18.189041855255834</v>
      </c>
      <c r="CP975" s="25">
        <v>1.2268089053803339</v>
      </c>
      <c r="CQ975" s="25">
        <v>0.20667903525046383</v>
      </c>
      <c r="CR975" s="25">
        <v>0.29975196147074867</v>
      </c>
      <c r="CS975" s="25">
        <v>0.12751397230172201</v>
      </c>
      <c r="CT975" s="25">
        <v>6.5694303064296411E-2</v>
      </c>
      <c r="CU975" s="25">
        <v>3.8038024823273267</v>
      </c>
      <c r="CV975" s="25">
        <v>9.4748667588139934</v>
      </c>
      <c r="CW975" s="25">
        <v>1.02288764177956</v>
      </c>
      <c r="CX975" s="25">
        <v>76.054089827478379</v>
      </c>
      <c r="CY975" s="25">
        <v>5.9875796094966365</v>
      </c>
    </row>
    <row r="976" spans="1:103">
      <c r="A976" t="s">
        <v>177</v>
      </c>
      <c r="B976" t="s">
        <v>1090</v>
      </c>
      <c r="C976" t="s">
        <v>164</v>
      </c>
      <c r="D976" t="s">
        <v>173</v>
      </c>
      <c r="E976" t="s">
        <v>959</v>
      </c>
      <c r="F976" t="s">
        <v>217</v>
      </c>
      <c r="G976" t="s">
        <v>261</v>
      </c>
      <c r="H976">
        <v>11.046580000000001</v>
      </c>
      <c r="I976">
        <v>7.87486</v>
      </c>
      <c r="J976"/>
      <c r="K976" t="s">
        <v>129</v>
      </c>
      <c r="L976" s="18">
        <v>2</v>
      </c>
      <c r="M976" t="s">
        <v>364</v>
      </c>
      <c r="N976" t="s">
        <v>330</v>
      </c>
      <c r="O976">
        <v>500</v>
      </c>
      <c r="P976" t="s">
        <v>365</v>
      </c>
      <c r="Q976" t="s">
        <v>366</v>
      </c>
      <c r="R976">
        <v>8800</v>
      </c>
      <c r="S976" t="s">
        <v>337</v>
      </c>
      <c r="T976">
        <v>4500</v>
      </c>
      <c r="U976" t="s">
        <v>329</v>
      </c>
      <c r="V976">
        <v>3900</v>
      </c>
      <c r="W976">
        <v>2015</v>
      </c>
      <c r="X976">
        <v>1</v>
      </c>
      <c r="Y976" s="19"/>
      <c r="Z976" s="24">
        <v>5</v>
      </c>
      <c r="AA976" s="25">
        <v>0.64018774006364587</v>
      </c>
      <c r="AB976" s="26">
        <v>5.4415873775510201E-2</v>
      </c>
      <c r="AC976" s="25">
        <v>12.911460000000002</v>
      </c>
      <c r="AD976" s="27">
        <v>36</v>
      </c>
      <c r="AE976" s="27">
        <v>40</v>
      </c>
      <c r="AF976" s="27">
        <v>24</v>
      </c>
      <c r="AG976" s="25">
        <v>1.651661748569357</v>
      </c>
      <c r="AH976" s="25">
        <v>0.61027991827105121</v>
      </c>
      <c r="AI976" s="25">
        <v>8.9442396561894566E-2</v>
      </c>
      <c r="AJ976" s="28">
        <v>7.7414811849190843E-2</v>
      </c>
      <c r="AK976" s="25">
        <v>0</v>
      </c>
      <c r="AL976" s="25">
        <f t="shared" ref="AL976:AL980" si="147">SUM(AG976:AK976)</f>
        <v>2.4287988752514931</v>
      </c>
      <c r="AM976" s="29">
        <v>2.6135847480310503</v>
      </c>
      <c r="AN976" s="29">
        <v>2.5010139245640111</v>
      </c>
      <c r="AO976" s="30">
        <v>21.763333461403839</v>
      </c>
      <c r="AP976" s="30">
        <v>81.258959050860526</v>
      </c>
      <c r="AQ976" s="31">
        <v>1.6569062951988913</v>
      </c>
      <c r="AR976" s="28">
        <v>1.32771E-2</v>
      </c>
      <c r="AS976" s="28">
        <v>7.3426299999999998</v>
      </c>
      <c r="AT976" t="s">
        <v>156</v>
      </c>
      <c r="AU976">
        <v>2</v>
      </c>
      <c r="AV976" t="s">
        <v>399</v>
      </c>
      <c r="AW976" t="s">
        <v>992</v>
      </c>
      <c r="AX976" t="s">
        <v>1091</v>
      </c>
      <c r="AY976" s="19" t="s">
        <v>398</v>
      </c>
      <c r="AZ976" s="19" t="s">
        <v>398</v>
      </c>
      <c r="BA976" s="21" t="s">
        <v>404</v>
      </c>
      <c r="BB976" s="22">
        <v>42346</v>
      </c>
      <c r="BC976" s="15">
        <v>42257</v>
      </c>
      <c r="BD976" t="s">
        <v>161</v>
      </c>
      <c r="BE976">
        <v>19</v>
      </c>
      <c r="BF976">
        <v>16</v>
      </c>
      <c r="BG976">
        <v>3.5</v>
      </c>
      <c r="BH976">
        <v>0.42</v>
      </c>
      <c r="BI976">
        <v>0.92</v>
      </c>
      <c r="BJ976">
        <v>0.309</v>
      </c>
      <c r="BK976">
        <v>7.0999999999999994E-2</v>
      </c>
      <c r="BL976">
        <v>9.9</v>
      </c>
      <c r="BM976" s="86">
        <f t="shared" si="135"/>
        <v>81.315789473684205</v>
      </c>
      <c r="BN976">
        <v>0.156</v>
      </c>
      <c r="BO976">
        <v>17</v>
      </c>
      <c r="BP976">
        <f t="shared" si="145"/>
        <v>402.24210526315784</v>
      </c>
      <c r="BQ976">
        <f t="shared" si="132"/>
        <v>1866.6666666666665</v>
      </c>
      <c r="BR976">
        <f t="shared" si="133"/>
        <v>0.40224210526315785</v>
      </c>
      <c r="BS976">
        <f t="shared" si="133"/>
        <v>1.8666666666666665</v>
      </c>
      <c r="BT976">
        <f t="shared" si="134"/>
        <v>2.2689087719298242</v>
      </c>
      <c r="BU976">
        <v>1.5402843601895735</v>
      </c>
      <c r="BV976">
        <v>0.19850597240589052</v>
      </c>
      <c r="BW976">
        <v>2.2304942321383492</v>
      </c>
      <c r="BX976">
        <v>0.36793646808543701</v>
      </c>
      <c r="BY976">
        <v>0.17184606661831894</v>
      </c>
      <c r="BZ976">
        <v>0.11547760285806366</v>
      </c>
      <c r="CA976">
        <v>4.1000019220319599</v>
      </c>
      <c r="CB976">
        <v>126.42295490458437</v>
      </c>
      <c r="CC976">
        <v>42.056569275883163</v>
      </c>
      <c r="CD976">
        <v>8.0124435815827759</v>
      </c>
      <c r="CE976">
        <v>3.1596088628827892</v>
      </c>
      <c r="CF976" s="25">
        <v>0.42490138067061145</v>
      </c>
      <c r="CG976" s="25">
        <v>4.2771203155818539E-2</v>
      </c>
      <c r="CH976" s="25">
        <v>0.59840642678102385</v>
      </c>
      <c r="CI976" s="25">
        <v>0.3645208187446064</v>
      </c>
      <c r="CJ976" s="25">
        <v>0.13207538343728345</v>
      </c>
      <c r="CK976" s="25">
        <v>16.652063220027465</v>
      </c>
      <c r="CL976" s="25">
        <v>71.599145313839358</v>
      </c>
      <c r="CM976" s="25">
        <v>2.9124526035791027</v>
      </c>
      <c r="CN976" s="25">
        <v>93.465851844586965</v>
      </c>
      <c r="CO976" s="25">
        <v>5.0072815703106492</v>
      </c>
      <c r="CP976" s="25">
        <v>0.98601398601398604</v>
      </c>
      <c r="CQ976" s="25">
        <v>0.19780219780219782</v>
      </c>
      <c r="CR976" s="25">
        <v>0.33670411029466718</v>
      </c>
      <c r="CS976" s="25">
        <v>8.3323867437203214E-2</v>
      </c>
      <c r="CT976" s="25">
        <v>7.4149347746714153E-2</v>
      </c>
      <c r="CU976" s="25">
        <v>16.605204239611989</v>
      </c>
      <c r="CV976" s="25">
        <v>4.6409103258125715</v>
      </c>
      <c r="CW976" s="25">
        <v>1.9621661372561212</v>
      </c>
      <c r="CX976" s="25">
        <v>50.644823811453335</v>
      </c>
      <c r="CY976" s="25">
        <v>6.4063529872878702</v>
      </c>
    </row>
    <row r="977" spans="1:103">
      <c r="A977" t="s">
        <v>177</v>
      </c>
      <c r="B977" t="s">
        <v>1090</v>
      </c>
      <c r="C977" t="s">
        <v>164</v>
      </c>
      <c r="D977" t="s">
        <v>173</v>
      </c>
      <c r="E977" t="s">
        <v>959</v>
      </c>
      <c r="F977" t="s">
        <v>217</v>
      </c>
      <c r="G977" t="s">
        <v>261</v>
      </c>
      <c r="H977">
        <v>11.046580000000001</v>
      </c>
      <c r="I977">
        <v>7.87486</v>
      </c>
      <c r="J977"/>
      <c r="K977" t="s">
        <v>129</v>
      </c>
      <c r="L977" s="18">
        <v>2</v>
      </c>
      <c r="M977" t="s">
        <v>364</v>
      </c>
      <c r="N977" t="s">
        <v>330</v>
      </c>
      <c r="O977">
        <v>500</v>
      </c>
      <c r="P977" t="s">
        <v>365</v>
      </c>
      <c r="Q977" t="s">
        <v>366</v>
      </c>
      <c r="R977">
        <v>8800</v>
      </c>
      <c r="S977" t="s">
        <v>337</v>
      </c>
      <c r="T977">
        <v>4500</v>
      </c>
      <c r="U977" t="s">
        <v>329</v>
      </c>
      <c r="V977">
        <v>3900</v>
      </c>
      <c r="W977">
        <v>2015</v>
      </c>
      <c r="X977">
        <v>1</v>
      </c>
      <c r="Y977" s="19"/>
      <c r="Z977" s="24">
        <v>5</v>
      </c>
      <c r="AA977" s="25">
        <v>0.64018774006364587</v>
      </c>
      <c r="AB977" s="26">
        <v>5.4415873775510201E-2</v>
      </c>
      <c r="AC977" s="25">
        <v>12.911460000000002</v>
      </c>
      <c r="AD977" s="27">
        <v>36</v>
      </c>
      <c r="AE977" s="27">
        <v>40</v>
      </c>
      <c r="AF977" s="27">
        <v>24</v>
      </c>
      <c r="AG977" s="25">
        <v>1.651661748569357</v>
      </c>
      <c r="AH977" s="25">
        <v>0.61027991827105121</v>
      </c>
      <c r="AI977" s="25">
        <v>8.9442396561894566E-2</v>
      </c>
      <c r="AJ977" s="28">
        <v>7.7414811849190843E-2</v>
      </c>
      <c r="AK977" s="25">
        <v>0</v>
      </c>
      <c r="AL977" s="25">
        <f t="shared" si="147"/>
        <v>2.4287988752514931</v>
      </c>
      <c r="AM977" s="29">
        <v>2.6135847480310503</v>
      </c>
      <c r="AN977" s="29">
        <v>2.5010139245640111</v>
      </c>
      <c r="AO977" s="30">
        <v>21.763333461403839</v>
      </c>
      <c r="AP977" s="30">
        <v>81.258959050860526</v>
      </c>
      <c r="AQ977" s="31">
        <v>1.6569062951988913</v>
      </c>
      <c r="AR977" s="28">
        <v>1.32771E-2</v>
      </c>
      <c r="AS977" s="28">
        <v>7.3426299999999998</v>
      </c>
      <c r="AT977" t="s">
        <v>157</v>
      </c>
      <c r="AU977">
        <v>3</v>
      </c>
      <c r="AV977" t="s">
        <v>399</v>
      </c>
      <c r="AW977" t="s">
        <v>992</v>
      </c>
      <c r="AX977" t="s">
        <v>1091</v>
      </c>
      <c r="AY977" s="19" t="s">
        <v>398</v>
      </c>
      <c r="AZ977" s="19" t="s">
        <v>398</v>
      </c>
      <c r="BA977" s="21" t="s">
        <v>404</v>
      </c>
      <c r="BB977" s="22">
        <v>42346</v>
      </c>
      <c r="BC977" s="15">
        <v>42257</v>
      </c>
      <c r="BD977" t="s">
        <v>161</v>
      </c>
      <c r="BE977">
        <v>29</v>
      </c>
      <c r="BF977">
        <v>22</v>
      </c>
      <c r="BG977">
        <v>5.0199999999999996</v>
      </c>
      <c r="BH977">
        <v>2.2400000000000002</v>
      </c>
      <c r="BI977">
        <v>0.48</v>
      </c>
      <c r="BJ977">
        <v>0.21199999999999999</v>
      </c>
      <c r="BK977">
        <v>4.4999999999999998E-2</v>
      </c>
      <c r="BL977">
        <v>10.3</v>
      </c>
      <c r="BM977" s="86">
        <f t="shared" si="135"/>
        <v>82.490272373540847</v>
      </c>
      <c r="BN977">
        <v>9.7000000000000003E-2</v>
      </c>
      <c r="BO977">
        <v>0</v>
      </c>
      <c r="BP977">
        <f t="shared" si="145"/>
        <v>2166.6150911726563</v>
      </c>
      <c r="BQ977">
        <f t="shared" si="132"/>
        <v>2677.333333333333</v>
      </c>
      <c r="BR977">
        <f t="shared" si="133"/>
        <v>2.1666150911726563</v>
      </c>
      <c r="BS977">
        <f t="shared" si="133"/>
        <v>2.6773333333333329</v>
      </c>
      <c r="BT977">
        <f t="shared" si="134"/>
        <v>4.8439484245059887</v>
      </c>
      <c r="BU977">
        <v>2.6473933649289099</v>
      </c>
      <c r="BV977">
        <v>0.21460453777276361</v>
      </c>
      <c r="BW977">
        <v>2.3392478929696479</v>
      </c>
      <c r="BX977">
        <v>0.4223200352800065</v>
      </c>
      <c r="BY977">
        <v>0.18523488508535016</v>
      </c>
      <c r="BZ977">
        <v>0.17066322652708726</v>
      </c>
      <c r="CA977">
        <v>7.3200076477378619</v>
      </c>
      <c r="CB977">
        <v>241.59432136393968</v>
      </c>
      <c r="CC977">
        <v>44.394662575837565</v>
      </c>
      <c r="CD977">
        <v>14.102368627921859</v>
      </c>
      <c r="CE977">
        <v>3.3497179238830808</v>
      </c>
      <c r="CF977" s="25">
        <v>1.1852035749751739</v>
      </c>
      <c r="CG977" s="25">
        <v>7.5968222442899705E-2</v>
      </c>
      <c r="CH977" s="25">
        <v>1.44443070998889</v>
      </c>
      <c r="CI977" s="25">
        <v>0.41300418731000688</v>
      </c>
      <c r="CJ977" s="25">
        <v>0.13382016211790154</v>
      </c>
      <c r="CK977" s="25">
        <v>29.749529325461275</v>
      </c>
      <c r="CL977" s="25">
        <v>59.446052707817657</v>
      </c>
      <c r="CM977" s="25">
        <v>4.2835783155551654</v>
      </c>
      <c r="CN977" s="25">
        <v>46.106488165700569</v>
      </c>
      <c r="CO977" s="25">
        <v>11.492604381245211</v>
      </c>
      <c r="CP977" s="25"/>
      <c r="CQ977" s="25"/>
      <c r="CR977" s="25"/>
      <c r="CS977" s="25"/>
      <c r="CT977" s="25"/>
      <c r="CU977" s="25"/>
      <c r="CV977" s="25"/>
      <c r="CW977" s="25"/>
      <c r="CX977" s="25"/>
      <c r="CY977" s="25"/>
    </row>
    <row r="978" spans="1:103">
      <c r="A978" t="s">
        <v>177</v>
      </c>
      <c r="B978" t="s">
        <v>1090</v>
      </c>
      <c r="C978" t="s">
        <v>164</v>
      </c>
      <c r="D978" t="s">
        <v>173</v>
      </c>
      <c r="E978" t="s">
        <v>959</v>
      </c>
      <c r="F978" t="s">
        <v>217</v>
      </c>
      <c r="G978" t="s">
        <v>261</v>
      </c>
      <c r="H978">
        <v>11.046580000000001</v>
      </c>
      <c r="I978">
        <v>7.87486</v>
      </c>
      <c r="J978"/>
      <c r="K978" t="s">
        <v>129</v>
      </c>
      <c r="L978" s="18">
        <v>2</v>
      </c>
      <c r="M978" t="s">
        <v>364</v>
      </c>
      <c r="N978" t="s">
        <v>330</v>
      </c>
      <c r="O978">
        <v>500</v>
      </c>
      <c r="P978" t="s">
        <v>365</v>
      </c>
      <c r="Q978" t="s">
        <v>366</v>
      </c>
      <c r="R978">
        <v>8800</v>
      </c>
      <c r="S978" t="s">
        <v>337</v>
      </c>
      <c r="T978">
        <v>4500</v>
      </c>
      <c r="U978" t="s">
        <v>329</v>
      </c>
      <c r="V978">
        <v>3900</v>
      </c>
      <c r="W978">
        <v>2015</v>
      </c>
      <c r="X978">
        <v>1</v>
      </c>
      <c r="Y978" s="19"/>
      <c r="Z978" s="24">
        <v>5</v>
      </c>
      <c r="AA978" s="25">
        <v>0.64018774006364587</v>
      </c>
      <c r="AB978" s="26">
        <v>5.4415873775510201E-2</v>
      </c>
      <c r="AC978" s="25">
        <v>12.911460000000002</v>
      </c>
      <c r="AD978" s="27">
        <v>36</v>
      </c>
      <c r="AE978" s="27">
        <v>40</v>
      </c>
      <c r="AF978" s="27">
        <v>24</v>
      </c>
      <c r="AG978" s="25">
        <v>1.651661748569357</v>
      </c>
      <c r="AH978" s="25">
        <v>0.61027991827105121</v>
      </c>
      <c r="AI978" s="25">
        <v>8.9442396561894566E-2</v>
      </c>
      <c r="AJ978" s="28">
        <v>7.7414811849190843E-2</v>
      </c>
      <c r="AK978" s="25">
        <v>0</v>
      </c>
      <c r="AL978" s="25">
        <f t="shared" si="147"/>
        <v>2.4287988752514931</v>
      </c>
      <c r="AM978" s="29">
        <v>2.6135847480310503</v>
      </c>
      <c r="AN978" s="29">
        <v>2.5010139245640111</v>
      </c>
      <c r="AO978" s="30">
        <v>21.763333461403839</v>
      </c>
      <c r="AP978" s="30">
        <v>81.258959050860526</v>
      </c>
      <c r="AQ978" s="31">
        <v>1.6569062951988913</v>
      </c>
      <c r="AR978" s="28">
        <v>1.32771E-2</v>
      </c>
      <c r="AS978" s="28">
        <v>7.3426299999999998</v>
      </c>
      <c r="AT978" t="s">
        <v>158</v>
      </c>
      <c r="AU978">
        <v>4</v>
      </c>
      <c r="AV978" t="s">
        <v>399</v>
      </c>
      <c r="AW978" t="s">
        <v>992</v>
      </c>
      <c r="AX978" t="s">
        <v>1091</v>
      </c>
      <c r="AY978" s="19" t="s">
        <v>398</v>
      </c>
      <c r="AZ978" s="19" t="s">
        <v>398</v>
      </c>
      <c r="BA978" s="21" t="s">
        <v>404</v>
      </c>
      <c r="BB978" s="22">
        <v>42346</v>
      </c>
      <c r="BC978" s="15">
        <v>42257</v>
      </c>
      <c r="BD978" t="s">
        <v>161</v>
      </c>
      <c r="BE978">
        <v>18</v>
      </c>
      <c r="BF978">
        <v>24</v>
      </c>
      <c r="BG978">
        <v>3.56</v>
      </c>
      <c r="BH978">
        <v>5.88</v>
      </c>
      <c r="BI978">
        <v>1.1200000000000001</v>
      </c>
      <c r="BJ978">
        <v>0.53300000000000003</v>
      </c>
      <c r="BK978">
        <v>0.13500000000000001</v>
      </c>
      <c r="BL978">
        <v>10</v>
      </c>
      <c r="BM978" s="86">
        <f t="shared" si="135"/>
        <v>79.790419161676652</v>
      </c>
      <c r="BN978">
        <v>0.17299999999999999</v>
      </c>
      <c r="BO978">
        <v>21</v>
      </c>
      <c r="BP978">
        <f t="shared" si="145"/>
        <v>5519.6195843606902</v>
      </c>
      <c r="BQ978">
        <f t="shared" si="132"/>
        <v>1898.6666666666665</v>
      </c>
      <c r="BR978">
        <f t="shared" si="133"/>
        <v>5.5196195843606901</v>
      </c>
      <c r="BS978">
        <f t="shared" si="133"/>
        <v>1.8986666666666665</v>
      </c>
      <c r="BT978">
        <f t="shared" si="134"/>
        <v>7.4182862510273564</v>
      </c>
      <c r="CF978" s="25">
        <v>0.7915851272015656</v>
      </c>
      <c r="CG978" s="25">
        <v>4.941291585127202E-2</v>
      </c>
      <c r="CH978" s="25">
        <v>1.394643702311237</v>
      </c>
      <c r="CI978" s="25">
        <v>0.28955559764136946</v>
      </c>
      <c r="CJ978" s="25">
        <v>0.11744566738135988</v>
      </c>
      <c r="CK978" s="25">
        <v>17.290241957051879</v>
      </c>
      <c r="CL978" s="25">
        <v>29.157225674265554</v>
      </c>
      <c r="CM978" s="25">
        <v>2.8672764119579046</v>
      </c>
      <c r="CN978" s="25">
        <v>92.016066454850275</v>
      </c>
      <c r="CO978" s="25">
        <v>7.5433466965792491</v>
      </c>
      <c r="CP978" s="25"/>
      <c r="CQ978" s="25"/>
      <c r="CR978" s="25"/>
      <c r="CS978" s="25"/>
      <c r="CT978" s="25"/>
      <c r="CU978" s="25"/>
      <c r="CV978" s="25"/>
      <c r="CW978" s="25"/>
      <c r="CX978" s="25"/>
      <c r="CY978" s="25"/>
    </row>
    <row r="979" spans="1:103">
      <c r="A979" t="s">
        <v>177</v>
      </c>
      <c r="B979" t="s">
        <v>1090</v>
      </c>
      <c r="C979" t="s">
        <v>164</v>
      </c>
      <c r="D979" t="s">
        <v>173</v>
      </c>
      <c r="E979" t="s">
        <v>959</v>
      </c>
      <c r="F979" t="s">
        <v>217</v>
      </c>
      <c r="G979" t="s">
        <v>261</v>
      </c>
      <c r="H979">
        <v>11.046580000000001</v>
      </c>
      <c r="I979">
        <v>7.87486</v>
      </c>
      <c r="J979"/>
      <c r="K979" t="s">
        <v>129</v>
      </c>
      <c r="L979" s="18">
        <v>2</v>
      </c>
      <c r="M979" t="s">
        <v>364</v>
      </c>
      <c r="N979" t="s">
        <v>330</v>
      </c>
      <c r="O979">
        <v>500</v>
      </c>
      <c r="P979" t="s">
        <v>365</v>
      </c>
      <c r="Q979" t="s">
        <v>366</v>
      </c>
      <c r="R979">
        <v>8800</v>
      </c>
      <c r="S979" t="s">
        <v>337</v>
      </c>
      <c r="T979">
        <v>4500</v>
      </c>
      <c r="U979" t="s">
        <v>329</v>
      </c>
      <c r="V979">
        <v>3900</v>
      </c>
      <c r="W979">
        <v>2015</v>
      </c>
      <c r="X979">
        <v>1</v>
      </c>
      <c r="Y979" s="19"/>
      <c r="Z979" s="24">
        <v>5</v>
      </c>
      <c r="AA979" s="25">
        <v>0.64018774006364587</v>
      </c>
      <c r="AB979" s="26">
        <v>5.4415873775510201E-2</v>
      </c>
      <c r="AC979" s="25">
        <v>12.911460000000002</v>
      </c>
      <c r="AD979" s="27">
        <v>36</v>
      </c>
      <c r="AE979" s="27">
        <v>40</v>
      </c>
      <c r="AF979" s="27">
        <v>24</v>
      </c>
      <c r="AG979" s="25">
        <v>1.651661748569357</v>
      </c>
      <c r="AH979" s="25">
        <v>0.61027991827105121</v>
      </c>
      <c r="AI979" s="25">
        <v>8.9442396561894566E-2</v>
      </c>
      <c r="AJ979" s="28">
        <v>7.7414811849190843E-2</v>
      </c>
      <c r="AK979" s="25">
        <v>0</v>
      </c>
      <c r="AL979" s="25">
        <f t="shared" si="147"/>
        <v>2.4287988752514931</v>
      </c>
      <c r="AM979" s="29">
        <v>2.6135847480310503</v>
      </c>
      <c r="AN979" s="29">
        <v>2.5010139245640111</v>
      </c>
      <c r="AO979" s="30">
        <v>21.763333461403839</v>
      </c>
      <c r="AP979" s="30">
        <v>81.258959050860526</v>
      </c>
      <c r="AQ979" s="31">
        <v>1.6569062951988913</v>
      </c>
      <c r="AR979" s="28">
        <v>1.32771E-2</v>
      </c>
      <c r="AS979" s="28">
        <v>7.3426299999999998</v>
      </c>
      <c r="AT979" t="s">
        <v>159</v>
      </c>
      <c r="AU979">
        <v>5</v>
      </c>
      <c r="AV979" t="s">
        <v>399</v>
      </c>
      <c r="AW979" t="s">
        <v>992</v>
      </c>
      <c r="AX979" t="s">
        <v>1091</v>
      </c>
      <c r="AY979" s="19" t="s">
        <v>398</v>
      </c>
      <c r="AZ979" s="19" t="s">
        <v>398</v>
      </c>
      <c r="BA979" s="21" t="s">
        <v>404</v>
      </c>
      <c r="BB979" s="22">
        <v>42346</v>
      </c>
      <c r="BC979" s="15">
        <v>42257</v>
      </c>
      <c r="BD979" t="s">
        <v>161</v>
      </c>
      <c r="BE979">
        <v>48</v>
      </c>
      <c r="BF979">
        <v>45</v>
      </c>
      <c r="BG979">
        <v>6.18</v>
      </c>
      <c r="BH979">
        <v>11.64</v>
      </c>
      <c r="BI979">
        <v>0.96</v>
      </c>
      <c r="BJ979">
        <v>0.28599999999999998</v>
      </c>
      <c r="BK979">
        <v>8.5999999999999993E-2</v>
      </c>
      <c r="BL979">
        <v>9.8000000000000007</v>
      </c>
      <c r="BM979" s="86">
        <f t="shared" si="135"/>
        <v>76.881720430107521</v>
      </c>
      <c r="BN979">
        <v>0.22700000000000001</v>
      </c>
      <c r="BO979">
        <v>21</v>
      </c>
      <c r="BP979">
        <f t="shared" si="145"/>
        <v>10551.669407547968</v>
      </c>
      <c r="BQ979">
        <f t="shared" si="132"/>
        <v>3295.9999999999995</v>
      </c>
      <c r="BR979">
        <f t="shared" si="133"/>
        <v>10.551669407547967</v>
      </c>
      <c r="BS979">
        <f t="shared" si="133"/>
        <v>3.2959999999999994</v>
      </c>
      <c r="BT979">
        <f t="shared" si="134"/>
        <v>13.847669407547967</v>
      </c>
      <c r="CF979" s="25">
        <v>0.56980056980056981</v>
      </c>
      <c r="CG979" s="25">
        <v>9.9145299145299154E-2</v>
      </c>
      <c r="CH979" s="25">
        <v>1.2234163448809823</v>
      </c>
      <c r="CI979" s="25">
        <v>0.33937848069630949</v>
      </c>
      <c r="CJ979" s="25">
        <v>0.12296172684083151</v>
      </c>
      <c r="CK979" s="25">
        <v>22.480319889703264</v>
      </c>
      <c r="CL979" s="25">
        <v>28.974641891141541</v>
      </c>
      <c r="CM979" s="25">
        <v>2.8493214055246421</v>
      </c>
      <c r="CN979" s="25">
        <v>137.3151597160676</v>
      </c>
      <c r="CO979" s="25">
        <v>19.006832444002175</v>
      </c>
      <c r="CP979" s="25">
        <v>1.4474418604651165</v>
      </c>
      <c r="CQ979" s="25">
        <v>0.35320930232558145</v>
      </c>
      <c r="CR979" s="25">
        <v>0.35679399267259837</v>
      </c>
      <c r="CS979" s="25">
        <v>0.12639488332003943</v>
      </c>
      <c r="CT979" s="25">
        <v>6.3716101113439713E-2</v>
      </c>
      <c r="CU979" s="25">
        <v>8.8226765222938397</v>
      </c>
      <c r="CV979" s="25">
        <v>4.609231757035694</v>
      </c>
      <c r="CW979" s="25">
        <v>1.9487725117458403</v>
      </c>
      <c r="CX979" s="25">
        <v>75.386623412610206</v>
      </c>
      <c r="CY979" s="25">
        <v>6.3626236153609899</v>
      </c>
    </row>
    <row r="980" spans="1:103">
      <c r="A980" t="s">
        <v>177</v>
      </c>
      <c r="B980" t="s">
        <v>1090</v>
      </c>
      <c r="C980" t="s">
        <v>164</v>
      </c>
      <c r="D980" t="s">
        <v>173</v>
      </c>
      <c r="E980" t="s">
        <v>959</v>
      </c>
      <c r="F980" t="s">
        <v>217</v>
      </c>
      <c r="G980" t="s">
        <v>261</v>
      </c>
      <c r="H980">
        <v>11.046580000000001</v>
      </c>
      <c r="I980">
        <v>7.87486</v>
      </c>
      <c r="J980"/>
      <c r="K980" t="s">
        <v>129</v>
      </c>
      <c r="L980" s="18">
        <v>2</v>
      </c>
      <c r="M980" t="s">
        <v>364</v>
      </c>
      <c r="N980" t="s">
        <v>330</v>
      </c>
      <c r="O980">
        <v>500</v>
      </c>
      <c r="P980" t="s">
        <v>365</v>
      </c>
      <c r="Q980" t="s">
        <v>366</v>
      </c>
      <c r="R980">
        <v>8800</v>
      </c>
      <c r="S980" t="s">
        <v>337</v>
      </c>
      <c r="T980">
        <v>4500</v>
      </c>
      <c r="U980" t="s">
        <v>329</v>
      </c>
      <c r="V980">
        <v>3900</v>
      </c>
      <c r="W980">
        <v>2015</v>
      </c>
      <c r="X980">
        <v>1</v>
      </c>
      <c r="Y980" s="19"/>
      <c r="Z980" s="24">
        <v>5</v>
      </c>
      <c r="AA980" s="25">
        <v>0.64018774006364587</v>
      </c>
      <c r="AB980" s="26">
        <v>5.4415873775510201E-2</v>
      </c>
      <c r="AC980" s="25">
        <v>12.911460000000002</v>
      </c>
      <c r="AD980" s="27">
        <v>36</v>
      </c>
      <c r="AE980" s="27">
        <v>40</v>
      </c>
      <c r="AF980" s="27">
        <v>24</v>
      </c>
      <c r="AG980" s="25">
        <v>1.651661748569357</v>
      </c>
      <c r="AH980" s="25">
        <v>0.61027991827105121</v>
      </c>
      <c r="AI980" s="25">
        <v>8.9442396561894566E-2</v>
      </c>
      <c r="AJ980" s="28">
        <v>7.7414811849190843E-2</v>
      </c>
      <c r="AK980" s="25">
        <v>0</v>
      </c>
      <c r="AL980" s="25">
        <f t="shared" si="147"/>
        <v>2.4287988752514931</v>
      </c>
      <c r="AM980" s="29">
        <v>2.6135847480310503</v>
      </c>
      <c r="AN980" s="29">
        <v>2.5010139245640111</v>
      </c>
      <c r="AO980" s="30">
        <v>21.763333461403839</v>
      </c>
      <c r="AP980" s="30">
        <v>81.258959050860526</v>
      </c>
      <c r="AQ980" s="31">
        <v>1.6569062951988913</v>
      </c>
      <c r="AR980" s="28">
        <v>1.32771E-2</v>
      </c>
      <c r="AS980" s="28">
        <v>7.3426299999999998</v>
      </c>
      <c r="AT980" t="s">
        <v>160</v>
      </c>
      <c r="AU980">
        <v>6</v>
      </c>
      <c r="AV980" t="s">
        <v>399</v>
      </c>
      <c r="AW980" t="s">
        <v>992</v>
      </c>
      <c r="AX980" t="s">
        <v>1091</v>
      </c>
      <c r="AY980" s="19" t="s">
        <v>398</v>
      </c>
      <c r="AZ980" s="19" t="s">
        <v>398</v>
      </c>
      <c r="BA980" s="21" t="s">
        <v>404</v>
      </c>
      <c r="BB980" s="22">
        <v>42346</v>
      </c>
      <c r="BC980" s="15">
        <v>42257</v>
      </c>
      <c r="BD980" t="s">
        <v>161</v>
      </c>
      <c r="BE980">
        <v>34</v>
      </c>
      <c r="BF980">
        <v>32</v>
      </c>
      <c r="BG980">
        <v>10.8</v>
      </c>
      <c r="BH980">
        <v>6.12</v>
      </c>
      <c r="BI980">
        <v>1.06</v>
      </c>
      <c r="BJ980">
        <v>0.51300000000000001</v>
      </c>
      <c r="BK980">
        <v>9.5000000000000001E-2</v>
      </c>
      <c r="BL980">
        <v>8.8000000000000007</v>
      </c>
      <c r="BM980" s="86">
        <f t="shared" si="135"/>
        <v>84.375</v>
      </c>
      <c r="BN980">
        <v>0.157</v>
      </c>
      <c r="BO980">
        <v>26</v>
      </c>
      <c r="BP980">
        <f t="shared" si="145"/>
        <v>6156.0000000000009</v>
      </c>
      <c r="BQ980">
        <f t="shared" si="132"/>
        <v>5760</v>
      </c>
      <c r="BR980">
        <f t="shared" si="133"/>
        <v>6.1560000000000006</v>
      </c>
      <c r="BS980">
        <f t="shared" si="133"/>
        <v>5.76</v>
      </c>
      <c r="BT980">
        <f t="shared" si="134"/>
        <v>11.916</v>
      </c>
      <c r="BU980">
        <v>2.9941291585127203</v>
      </c>
      <c r="BV980">
        <v>0.31608629527755283</v>
      </c>
      <c r="BW980">
        <v>2.6239086386629329</v>
      </c>
      <c r="BX980">
        <v>0.57740992752061104</v>
      </c>
      <c r="BY980">
        <v>0.25309279192084794</v>
      </c>
      <c r="BZ980">
        <v>0.19724913273287742</v>
      </c>
      <c r="CA980">
        <v>6.8074350039502267</v>
      </c>
      <c r="CB980">
        <v>159.18775346842023</v>
      </c>
      <c r="CC980">
        <v>69.213559296356195</v>
      </c>
      <c r="CD980">
        <v>13.030009256138705</v>
      </c>
      <c r="CE980">
        <v>23.045938787918274</v>
      </c>
      <c r="CF980" s="25">
        <v>0.89831302717900674</v>
      </c>
      <c r="CG980" s="25">
        <v>8.4067478912839735E-2</v>
      </c>
      <c r="CH980" s="25">
        <v>0.55342136658170771</v>
      </c>
      <c r="CI980" s="25">
        <v>0.33614013641485618</v>
      </c>
      <c r="CJ980" s="25">
        <v>0.11869259310540974</v>
      </c>
      <c r="CK980" s="25">
        <v>104.38682783396574</v>
      </c>
      <c r="CL980" s="25">
        <v>36.051477121635159</v>
      </c>
      <c r="CM980" s="25">
        <v>2.8221332241742161</v>
      </c>
      <c r="CN980" s="25">
        <v>136.00490055847152</v>
      </c>
      <c r="CO980" s="25">
        <v>13.793911343110183</v>
      </c>
      <c r="CP980" s="25">
        <v>1.4098282442748094</v>
      </c>
      <c r="CQ980" s="25">
        <v>0.25944656488549617</v>
      </c>
      <c r="CR980" s="25">
        <v>0.37724471485130256</v>
      </c>
      <c r="CS980" s="25">
        <v>0.12827110622929286</v>
      </c>
      <c r="CT980" s="25">
        <v>6.4661911619824278E-2</v>
      </c>
      <c r="CU980" s="25">
        <v>7.2390966944961397</v>
      </c>
      <c r="CV980" s="25">
        <v>9.5311252452592026</v>
      </c>
      <c r="CW980" s="25">
        <v>1.0289611953180831</v>
      </c>
      <c r="CX980" s="25">
        <v>101.9609606928074</v>
      </c>
      <c r="CY980" s="25">
        <v>7.7612414307279121</v>
      </c>
    </row>
    <row r="981" spans="1:103">
      <c r="A981" t="s">
        <v>177</v>
      </c>
      <c r="B981" t="s">
        <v>1090</v>
      </c>
      <c r="C981" t="s">
        <v>164</v>
      </c>
      <c r="D981" t="s">
        <v>173</v>
      </c>
      <c r="E981" t="s">
        <v>959</v>
      </c>
      <c r="F981" t="s">
        <v>217</v>
      </c>
      <c r="G981" t="s">
        <v>299</v>
      </c>
      <c r="H981">
        <v>11.051970000000001</v>
      </c>
      <c r="I981">
        <v>7.8528000000000002</v>
      </c>
      <c r="J981"/>
      <c r="K981" t="s">
        <v>130</v>
      </c>
      <c r="L981" s="18">
        <v>3</v>
      </c>
      <c r="M981" t="s">
        <v>364</v>
      </c>
      <c r="N981" t="s">
        <v>330</v>
      </c>
      <c r="O981">
        <v>800</v>
      </c>
      <c r="P981" t="s">
        <v>159</v>
      </c>
      <c r="Q981">
        <v>900</v>
      </c>
      <c r="R981">
        <v>14500</v>
      </c>
      <c r="S981" t="s">
        <v>329</v>
      </c>
      <c r="T981">
        <v>6000</v>
      </c>
      <c r="U981" t="s">
        <v>337</v>
      </c>
      <c r="V981">
        <v>5200</v>
      </c>
      <c r="W981">
        <v>2015</v>
      </c>
      <c r="X981">
        <v>1</v>
      </c>
      <c r="Y981" s="19" t="s">
        <v>398</v>
      </c>
      <c r="Z981" s="24">
        <v>6.2</v>
      </c>
      <c r="AA981" s="32">
        <v>0.93596432631840709</v>
      </c>
      <c r="AB981" s="26">
        <v>4.4025521130952372E-2</v>
      </c>
      <c r="AC981" s="25">
        <v>3.9011400000000003</v>
      </c>
      <c r="AD981" s="27">
        <v>36.400000000000006</v>
      </c>
      <c r="AE981" s="27">
        <v>41.199999999999996</v>
      </c>
      <c r="AF981" s="27">
        <v>22.4</v>
      </c>
      <c r="AG981" s="25">
        <v>2.6251164690819948</v>
      </c>
      <c r="AH981" s="25">
        <v>0.6318607179775767</v>
      </c>
      <c r="AI981" s="25">
        <v>1.3536442121828869</v>
      </c>
      <c r="AJ981" s="28">
        <v>7.3129414063783649E-2</v>
      </c>
      <c r="AK981" s="25">
        <v>0</v>
      </c>
      <c r="AL981" s="25">
        <f t="shared" si="143"/>
        <v>4.6837508133062418</v>
      </c>
      <c r="AM981" s="29">
        <v>11.339018485022995</v>
      </c>
      <c r="AN981" s="29">
        <v>2.5010139245640111</v>
      </c>
      <c r="AO981" s="30">
        <v>28.060524945725721</v>
      </c>
      <c r="AP981" s="30">
        <v>91.39352868671601</v>
      </c>
      <c r="AQ981" s="31">
        <v>1.7376986884899639</v>
      </c>
      <c r="AR981" s="28">
        <v>3.3753699999999998E-2</v>
      </c>
      <c r="AS981" s="28">
        <v>8.2008200000000002</v>
      </c>
      <c r="AT981" t="s">
        <v>155</v>
      </c>
      <c r="AU981">
        <v>1</v>
      </c>
      <c r="AV981" t="s">
        <v>399</v>
      </c>
      <c r="AW981" t="s">
        <v>992</v>
      </c>
      <c r="AX981" t="s">
        <v>1091</v>
      </c>
      <c r="AY981" s="19" t="s">
        <v>398</v>
      </c>
      <c r="AZ981" s="19" t="s">
        <v>398</v>
      </c>
      <c r="BA981" s="21" t="s">
        <v>404</v>
      </c>
      <c r="BB981" s="22">
        <v>42346</v>
      </c>
      <c r="BC981" s="15">
        <v>42257</v>
      </c>
      <c r="BD981" t="s">
        <v>161</v>
      </c>
      <c r="BE981">
        <v>41</v>
      </c>
      <c r="BF981">
        <v>35</v>
      </c>
      <c r="BG981">
        <v>9.16</v>
      </c>
      <c r="BH981">
        <v>5.5</v>
      </c>
      <c r="BI981">
        <v>0.96</v>
      </c>
      <c r="BJ981">
        <v>0.52200000000000002</v>
      </c>
      <c r="BK981">
        <v>8.4000000000000005E-2</v>
      </c>
      <c r="BL981">
        <v>8.6</v>
      </c>
      <c r="BM981" s="86">
        <f t="shared" si="135"/>
        <v>86.138613861386148</v>
      </c>
      <c r="BN981">
        <v>0.14899999999999999</v>
      </c>
      <c r="BO981">
        <v>24</v>
      </c>
      <c r="BP981">
        <f t="shared" si="145"/>
        <v>5660.376625897884</v>
      </c>
      <c r="BQ981">
        <f t="shared" ref="BQ981:BQ1050" si="148">(BG981*0.48)*(10000/9)</f>
        <v>4885.333333333333</v>
      </c>
      <c r="BR981">
        <f t="shared" si="133"/>
        <v>5.660376625897884</v>
      </c>
      <c r="BS981">
        <f t="shared" si="133"/>
        <v>4.8853333333333326</v>
      </c>
      <c r="BT981">
        <f t="shared" si="134"/>
        <v>10.545709959231218</v>
      </c>
      <c r="BU981">
        <v>2.1565557729941291</v>
      </c>
      <c r="BV981">
        <v>0.13271122600558607</v>
      </c>
      <c r="BW981">
        <v>1.9337493526887655</v>
      </c>
      <c r="BX981">
        <v>0.43640490916111219</v>
      </c>
      <c r="BY981">
        <v>0.18510198956402191</v>
      </c>
      <c r="BZ981">
        <v>0.15558437251625959</v>
      </c>
      <c r="CA981">
        <v>5.132002105206702</v>
      </c>
      <c r="CB981">
        <v>478.45663346732505</v>
      </c>
      <c r="CC981">
        <v>39.370265167212871</v>
      </c>
      <c r="CD981">
        <v>9.2386822034765075</v>
      </c>
      <c r="CE981">
        <v>3.43439868385869</v>
      </c>
      <c r="CF981" s="25">
        <v>0.45148011100832564</v>
      </c>
      <c r="CG981" s="25">
        <v>5.0185013876040706E-2</v>
      </c>
      <c r="CH981" s="25">
        <v>1.3483949814317804</v>
      </c>
      <c r="CI981" s="25">
        <v>0.39514146870133732</v>
      </c>
      <c r="CJ981" s="25">
        <v>9.4213329319100619E-2</v>
      </c>
      <c r="CK981" s="25">
        <v>23.594245082584134</v>
      </c>
      <c r="CL981" s="25">
        <v>33.018297151171744</v>
      </c>
      <c r="CM981" s="25">
        <v>2.8784385585737993</v>
      </c>
      <c r="CN981" s="25">
        <v>92.374279852241429</v>
      </c>
      <c r="CO981" s="25">
        <v>10.182138202760699</v>
      </c>
      <c r="CP981" s="25"/>
      <c r="CQ981" s="25"/>
      <c r="CR981" s="25"/>
      <c r="CS981" s="25"/>
      <c r="CT981" s="25"/>
      <c r="CU981" s="25"/>
      <c r="CV981" s="25"/>
      <c r="CW981" s="25"/>
      <c r="CX981" s="25"/>
      <c r="CY981" s="25"/>
    </row>
    <row r="982" spans="1:103">
      <c r="A982" t="s">
        <v>177</v>
      </c>
      <c r="B982" t="s">
        <v>1090</v>
      </c>
      <c r="C982" t="s">
        <v>164</v>
      </c>
      <c r="D982" t="s">
        <v>173</v>
      </c>
      <c r="E982" t="s">
        <v>959</v>
      </c>
      <c r="F982" t="s">
        <v>217</v>
      </c>
      <c r="G982" t="s">
        <v>299</v>
      </c>
      <c r="H982">
        <v>11.051970000000001</v>
      </c>
      <c r="I982">
        <v>7.8528000000000002</v>
      </c>
      <c r="J982"/>
      <c r="K982" t="s">
        <v>130</v>
      </c>
      <c r="L982" s="18">
        <v>3</v>
      </c>
      <c r="M982" t="s">
        <v>364</v>
      </c>
      <c r="N982" t="s">
        <v>330</v>
      </c>
      <c r="O982">
        <v>800</v>
      </c>
      <c r="P982" t="s">
        <v>159</v>
      </c>
      <c r="Q982">
        <v>900</v>
      </c>
      <c r="R982">
        <v>14500</v>
      </c>
      <c r="S982" t="s">
        <v>329</v>
      </c>
      <c r="T982">
        <v>6000</v>
      </c>
      <c r="U982" t="s">
        <v>337</v>
      </c>
      <c r="V982">
        <v>5200</v>
      </c>
      <c r="W982">
        <v>2015</v>
      </c>
      <c r="X982">
        <v>1</v>
      </c>
      <c r="Y982" s="19"/>
      <c r="Z982" s="24">
        <v>6.2</v>
      </c>
      <c r="AA982" s="32">
        <v>0.93596432631840709</v>
      </c>
      <c r="AB982" s="26">
        <v>4.4025521130952372E-2</v>
      </c>
      <c r="AC982" s="25">
        <v>3.9011400000000003</v>
      </c>
      <c r="AD982" s="27">
        <v>36.400000000000006</v>
      </c>
      <c r="AE982" s="27">
        <v>41.199999999999996</v>
      </c>
      <c r="AF982" s="27">
        <v>22.4</v>
      </c>
      <c r="AG982" s="25">
        <v>2.6251164690819948</v>
      </c>
      <c r="AH982" s="25">
        <v>0.6318607179775767</v>
      </c>
      <c r="AI982" s="25">
        <v>1.3536442121828869</v>
      </c>
      <c r="AJ982" s="28">
        <v>7.3129414063783649E-2</v>
      </c>
      <c r="AK982" s="25">
        <v>0</v>
      </c>
      <c r="AL982" s="25">
        <f t="shared" ref="AL982:AL986" si="149">SUM(AG982:AK982)</f>
        <v>4.6837508133062418</v>
      </c>
      <c r="AM982" s="29">
        <v>11.339018485022995</v>
      </c>
      <c r="AN982" s="29">
        <v>2.5010139245640111</v>
      </c>
      <c r="AO982" s="30">
        <v>28.060524945725721</v>
      </c>
      <c r="AP982" s="30">
        <v>91.39352868671601</v>
      </c>
      <c r="AQ982" s="31">
        <v>1.7376986884899639</v>
      </c>
      <c r="AR982" s="28">
        <v>3.3753699999999998E-2</v>
      </c>
      <c r="AS982" s="28">
        <v>8.2008200000000002</v>
      </c>
      <c r="AT982" t="s">
        <v>156</v>
      </c>
      <c r="AU982">
        <v>2</v>
      </c>
      <c r="AV982" t="s">
        <v>399</v>
      </c>
      <c r="AW982" t="s">
        <v>992</v>
      </c>
      <c r="AX982" t="s">
        <v>1091</v>
      </c>
      <c r="AY982" s="19" t="s">
        <v>398</v>
      </c>
      <c r="AZ982" s="19" t="s">
        <v>398</v>
      </c>
      <c r="BA982" s="21" t="s">
        <v>404</v>
      </c>
      <c r="BB982" s="22">
        <v>42346</v>
      </c>
      <c r="BC982" s="15">
        <v>42257</v>
      </c>
      <c r="BD982" t="s">
        <v>161</v>
      </c>
      <c r="BE982">
        <v>31</v>
      </c>
      <c r="BF982">
        <v>36</v>
      </c>
      <c r="BG982">
        <v>6.82</v>
      </c>
      <c r="BH982">
        <v>4.28</v>
      </c>
      <c r="BI982">
        <v>0.86</v>
      </c>
      <c r="BJ982">
        <v>0.39300000000000002</v>
      </c>
      <c r="BK982">
        <v>9.0999999999999998E-2</v>
      </c>
      <c r="BL982">
        <v>9.4</v>
      </c>
      <c r="BM982" s="86">
        <f t="shared" si="135"/>
        <v>81.198347107438025</v>
      </c>
      <c r="BN982">
        <v>0.112</v>
      </c>
      <c r="BO982">
        <v>21</v>
      </c>
      <c r="BP982">
        <f t="shared" si="145"/>
        <v>4115.8327661643179</v>
      </c>
      <c r="BQ982">
        <f t="shared" si="148"/>
        <v>3637.3333333333335</v>
      </c>
      <c r="BR982">
        <f t="shared" ref="BR982:BS1051" si="150">BP982/1000</f>
        <v>4.1158327661643179</v>
      </c>
      <c r="BS982">
        <f t="shared" si="150"/>
        <v>3.6373333333333333</v>
      </c>
      <c r="BT982">
        <f t="shared" ref="BT982:BT1051" si="151">BR982+BS982</f>
        <v>7.7531660994976512</v>
      </c>
      <c r="BU982">
        <v>1.9342226310947563</v>
      </c>
      <c r="BV982">
        <v>0.14357410029837786</v>
      </c>
      <c r="BW982">
        <v>1.841903172568935</v>
      </c>
      <c r="BX982">
        <v>0.5147384185698527</v>
      </c>
      <c r="BY982">
        <v>0.27074498889285553</v>
      </c>
      <c r="BZ982">
        <v>0.15326703656821961</v>
      </c>
      <c r="CA982">
        <v>5.6926541929339001</v>
      </c>
      <c r="CB982">
        <v>182.29270789928148</v>
      </c>
      <c r="CC982">
        <v>56.852647637648431</v>
      </c>
      <c r="CD982">
        <v>5.9655648170976754</v>
      </c>
      <c r="CE982">
        <v>2.6414258357704239</v>
      </c>
      <c r="CF982" s="25">
        <v>0.4612935323383085</v>
      </c>
      <c r="CG982" s="25">
        <v>0.14149253731343284</v>
      </c>
      <c r="CH982" s="25">
        <v>0.82993897805494166</v>
      </c>
      <c r="CI982" s="25">
        <v>0.53943554604098931</v>
      </c>
      <c r="CJ982" s="25">
        <v>0.16495645401257814</v>
      </c>
      <c r="CK982" s="25">
        <v>36.874056903926821</v>
      </c>
      <c r="CL982" s="25">
        <v>40.846122005825343</v>
      </c>
      <c r="CM982" s="25">
        <v>1.4900070511824846</v>
      </c>
      <c r="CN982" s="25">
        <v>186.54634606512198</v>
      </c>
      <c r="CO982" s="25">
        <v>10.262037276445922</v>
      </c>
      <c r="CP982" s="25"/>
      <c r="CQ982" s="25"/>
      <c r="CR982" s="25"/>
      <c r="CS982" s="25"/>
      <c r="CT982" s="25"/>
      <c r="CU982" s="25"/>
      <c r="CV982" s="25"/>
      <c r="CW982" s="25"/>
      <c r="CX982" s="25"/>
      <c r="CY982" s="25"/>
    </row>
    <row r="983" spans="1:103">
      <c r="A983" t="s">
        <v>177</v>
      </c>
      <c r="B983" t="s">
        <v>1090</v>
      </c>
      <c r="C983" t="s">
        <v>164</v>
      </c>
      <c r="D983" t="s">
        <v>173</v>
      </c>
      <c r="E983" t="s">
        <v>959</v>
      </c>
      <c r="F983" t="s">
        <v>217</v>
      </c>
      <c r="G983" t="s">
        <v>299</v>
      </c>
      <c r="H983">
        <v>11.051970000000001</v>
      </c>
      <c r="I983">
        <v>7.8528000000000002</v>
      </c>
      <c r="J983"/>
      <c r="K983" t="s">
        <v>130</v>
      </c>
      <c r="L983" s="18">
        <v>3</v>
      </c>
      <c r="M983" t="s">
        <v>364</v>
      </c>
      <c r="N983" t="s">
        <v>330</v>
      </c>
      <c r="O983">
        <v>800</v>
      </c>
      <c r="P983" t="s">
        <v>159</v>
      </c>
      <c r="Q983">
        <v>900</v>
      </c>
      <c r="R983">
        <v>14500</v>
      </c>
      <c r="S983" t="s">
        <v>329</v>
      </c>
      <c r="T983">
        <v>6000</v>
      </c>
      <c r="U983" t="s">
        <v>337</v>
      </c>
      <c r="V983">
        <v>5200</v>
      </c>
      <c r="W983">
        <v>2015</v>
      </c>
      <c r="X983">
        <v>1</v>
      </c>
      <c r="Y983" s="19"/>
      <c r="Z983" s="24">
        <v>6.2</v>
      </c>
      <c r="AA983" s="32">
        <v>0.93596432631840709</v>
      </c>
      <c r="AB983" s="26">
        <v>4.4025521130952372E-2</v>
      </c>
      <c r="AC983" s="25">
        <v>3.9011400000000003</v>
      </c>
      <c r="AD983" s="27">
        <v>36.400000000000006</v>
      </c>
      <c r="AE983" s="27">
        <v>41.199999999999996</v>
      </c>
      <c r="AF983" s="27">
        <v>22.4</v>
      </c>
      <c r="AG983" s="25">
        <v>2.6251164690819948</v>
      </c>
      <c r="AH983" s="25">
        <v>0.6318607179775767</v>
      </c>
      <c r="AI983" s="25">
        <v>1.3536442121828869</v>
      </c>
      <c r="AJ983" s="28">
        <v>7.3129414063783649E-2</v>
      </c>
      <c r="AK983" s="25">
        <v>0</v>
      </c>
      <c r="AL983" s="25">
        <f t="shared" si="149"/>
        <v>4.6837508133062418</v>
      </c>
      <c r="AM983" s="29">
        <v>11.339018485022995</v>
      </c>
      <c r="AN983" s="29">
        <v>2.5010139245640111</v>
      </c>
      <c r="AO983" s="30">
        <v>28.060524945725721</v>
      </c>
      <c r="AP983" s="30">
        <v>91.39352868671601</v>
      </c>
      <c r="AQ983" s="31">
        <v>1.7376986884899639</v>
      </c>
      <c r="AR983" s="28">
        <v>3.3753699999999998E-2</v>
      </c>
      <c r="AS983" s="28">
        <v>8.2008200000000002</v>
      </c>
      <c r="AT983" t="s">
        <v>157</v>
      </c>
      <c r="AU983">
        <v>3</v>
      </c>
      <c r="AV983" t="s">
        <v>399</v>
      </c>
      <c r="AW983" t="s">
        <v>992</v>
      </c>
      <c r="AX983" t="s">
        <v>1091</v>
      </c>
      <c r="AY983" s="19" t="s">
        <v>398</v>
      </c>
      <c r="AZ983" s="19" t="s">
        <v>398</v>
      </c>
      <c r="BA983" s="21" t="s">
        <v>404</v>
      </c>
      <c r="BB983" s="22">
        <v>42346</v>
      </c>
      <c r="BC983" s="15">
        <v>42257</v>
      </c>
      <c r="BD983" t="s">
        <v>161</v>
      </c>
      <c r="BE983">
        <v>34</v>
      </c>
      <c r="BF983">
        <v>30</v>
      </c>
      <c r="BG983">
        <v>8</v>
      </c>
      <c r="BH983">
        <v>4.5999999999999996</v>
      </c>
      <c r="BI983">
        <v>1.1400000000000001</v>
      </c>
      <c r="BJ983">
        <v>0.55700000000000005</v>
      </c>
      <c r="BK983">
        <v>0.13</v>
      </c>
      <c r="BL983">
        <v>9.5</v>
      </c>
      <c r="BM983" s="86">
        <f t="shared" si="135"/>
        <v>81.077147016011637</v>
      </c>
      <c r="BN983">
        <v>0.158</v>
      </c>
      <c r="BO983">
        <v>26</v>
      </c>
      <c r="BP983">
        <f t="shared" si="145"/>
        <v>4412.0805624530249</v>
      </c>
      <c r="BQ983">
        <f t="shared" si="148"/>
        <v>4266.6666666666661</v>
      </c>
      <c r="BR983">
        <f t="shared" si="150"/>
        <v>4.412080562453025</v>
      </c>
      <c r="BS983">
        <f t="shared" si="150"/>
        <v>4.2666666666666657</v>
      </c>
      <c r="BT983">
        <f t="shared" si="151"/>
        <v>8.6787472291196899</v>
      </c>
      <c r="BU983">
        <v>2.7170087976539592</v>
      </c>
      <c r="BV983">
        <v>0.15950836196282284</v>
      </c>
      <c r="BW983">
        <v>2.0907425327462112</v>
      </c>
      <c r="BX983">
        <v>0.48634115437566272</v>
      </c>
      <c r="BY983">
        <v>0.2130448166579928</v>
      </c>
      <c r="BZ983">
        <v>0.18683580306652262</v>
      </c>
      <c r="CA983">
        <v>6.9284101861575387</v>
      </c>
      <c r="CB983">
        <v>179.05070078542533</v>
      </c>
      <c r="CC983">
        <v>87.686735456833574</v>
      </c>
      <c r="CD983">
        <v>15.634281387428661</v>
      </c>
      <c r="CE983">
        <v>3.5869990481850622</v>
      </c>
      <c r="CF983" s="25"/>
      <c r="CG983" s="25"/>
      <c r="CH983" s="25"/>
      <c r="CI983" s="25"/>
      <c r="CJ983" s="25"/>
      <c r="CK983" s="25"/>
      <c r="CL983" s="25"/>
      <c r="CM983" s="25"/>
      <c r="CN983" s="25"/>
      <c r="CO983" s="25"/>
      <c r="CP983" s="25">
        <v>1.0854700854700854</v>
      </c>
      <c r="CQ983" s="25">
        <v>0.31752136752136756</v>
      </c>
      <c r="CR983" s="25">
        <v>0.38539623352260455</v>
      </c>
      <c r="CS983" s="25">
        <v>8.4108383532994518E-2</v>
      </c>
      <c r="CT983" s="25">
        <v>6.6182615525131105E-2</v>
      </c>
      <c r="CU983" s="25">
        <v>4.6844713352509562</v>
      </c>
      <c r="CV983" s="25">
        <v>4.6846057154014904</v>
      </c>
      <c r="CW983" s="25">
        <v>1.0304908700385755</v>
      </c>
      <c r="CX983" s="25">
        <v>76.619407640863997</v>
      </c>
      <c r="CY983" s="25">
        <v>6.0320858999537466</v>
      </c>
    </row>
    <row r="984" spans="1:103">
      <c r="A984" t="s">
        <v>177</v>
      </c>
      <c r="B984" t="s">
        <v>1090</v>
      </c>
      <c r="C984" t="s">
        <v>164</v>
      </c>
      <c r="D984" t="s">
        <v>173</v>
      </c>
      <c r="E984" t="s">
        <v>959</v>
      </c>
      <c r="F984" t="s">
        <v>217</v>
      </c>
      <c r="G984" t="s">
        <v>299</v>
      </c>
      <c r="H984">
        <v>11.051970000000001</v>
      </c>
      <c r="I984">
        <v>7.8528000000000002</v>
      </c>
      <c r="J984"/>
      <c r="K984" t="s">
        <v>130</v>
      </c>
      <c r="L984" s="18">
        <v>3</v>
      </c>
      <c r="M984" t="s">
        <v>364</v>
      </c>
      <c r="N984" t="s">
        <v>330</v>
      </c>
      <c r="O984">
        <v>800</v>
      </c>
      <c r="P984" t="s">
        <v>159</v>
      </c>
      <c r="Q984">
        <v>900</v>
      </c>
      <c r="R984">
        <v>14500</v>
      </c>
      <c r="S984" t="s">
        <v>329</v>
      </c>
      <c r="T984">
        <v>6000</v>
      </c>
      <c r="U984" t="s">
        <v>337</v>
      </c>
      <c r="V984">
        <v>5200</v>
      </c>
      <c r="W984">
        <v>2015</v>
      </c>
      <c r="X984">
        <v>1</v>
      </c>
      <c r="Y984" s="19"/>
      <c r="Z984" s="24">
        <v>6.2</v>
      </c>
      <c r="AA984" s="32">
        <v>0.93596432631840709</v>
      </c>
      <c r="AB984" s="26">
        <v>4.4025521130952372E-2</v>
      </c>
      <c r="AC984" s="25">
        <v>3.9011400000000003</v>
      </c>
      <c r="AD984" s="27">
        <v>36.400000000000006</v>
      </c>
      <c r="AE984" s="27">
        <v>41.199999999999996</v>
      </c>
      <c r="AF984" s="27">
        <v>22.4</v>
      </c>
      <c r="AG984" s="25">
        <v>2.6251164690819948</v>
      </c>
      <c r="AH984" s="25">
        <v>0.6318607179775767</v>
      </c>
      <c r="AI984" s="25">
        <v>1.3536442121828869</v>
      </c>
      <c r="AJ984" s="28">
        <v>7.3129414063783649E-2</v>
      </c>
      <c r="AK984" s="25">
        <v>0</v>
      </c>
      <c r="AL984" s="25">
        <f t="shared" si="149"/>
        <v>4.6837508133062418</v>
      </c>
      <c r="AM984" s="29">
        <v>11.339018485022995</v>
      </c>
      <c r="AN984" s="29">
        <v>2.5010139245640111</v>
      </c>
      <c r="AO984" s="30">
        <v>28.060524945725721</v>
      </c>
      <c r="AP984" s="30">
        <v>91.39352868671601</v>
      </c>
      <c r="AQ984" s="31">
        <v>1.7376986884899639</v>
      </c>
      <c r="AR984" s="28">
        <v>3.3753699999999998E-2</v>
      </c>
      <c r="AS984" s="28">
        <v>8.2008200000000002</v>
      </c>
      <c r="AT984" t="s">
        <v>158</v>
      </c>
      <c r="AU984">
        <v>4</v>
      </c>
      <c r="AV984" t="s">
        <v>399</v>
      </c>
      <c r="AW984" t="s">
        <v>992</v>
      </c>
      <c r="AX984" t="s">
        <v>1091</v>
      </c>
      <c r="AY984" s="19" t="s">
        <v>398</v>
      </c>
      <c r="AZ984" s="19" t="s">
        <v>398</v>
      </c>
      <c r="BA984" s="21" t="s">
        <v>404</v>
      </c>
      <c r="BB984" s="22">
        <v>42346</v>
      </c>
      <c r="BC984" s="15">
        <v>42257</v>
      </c>
      <c r="BD984" t="s">
        <v>161</v>
      </c>
      <c r="BE984">
        <v>46</v>
      </c>
      <c r="BF984">
        <v>50</v>
      </c>
      <c r="BG984">
        <v>14.52</v>
      </c>
      <c r="BH984">
        <v>8.84</v>
      </c>
      <c r="BI984">
        <v>1.18</v>
      </c>
      <c r="BJ984">
        <v>0.56999999999999995</v>
      </c>
      <c r="BK984">
        <v>7.9000000000000001E-2</v>
      </c>
      <c r="BL984">
        <v>9.6</v>
      </c>
      <c r="BM984" s="86">
        <f t="shared" si="135"/>
        <v>87.827426810477661</v>
      </c>
      <c r="BN984">
        <v>0.161</v>
      </c>
      <c r="BO984">
        <v>25</v>
      </c>
      <c r="BP984">
        <f t="shared" si="145"/>
        <v>9174.6481766820762</v>
      </c>
      <c r="BQ984">
        <f t="shared" si="148"/>
        <v>7744</v>
      </c>
      <c r="BR984">
        <f t="shared" si="150"/>
        <v>9.1746481766820764</v>
      </c>
      <c r="BS984">
        <f t="shared" si="150"/>
        <v>7.7439999999999998</v>
      </c>
      <c r="BT984">
        <f t="shared" si="151"/>
        <v>16.918648176682076</v>
      </c>
      <c r="BU984">
        <v>2.640117994100295</v>
      </c>
      <c r="BV984">
        <v>0.18477768194881422</v>
      </c>
      <c r="BW984">
        <v>1.793357932718769</v>
      </c>
      <c r="BX984">
        <v>0.60132514415707594</v>
      </c>
      <c r="BY984">
        <v>0.25583110565256095</v>
      </c>
      <c r="BZ984">
        <v>0.17881006525750237</v>
      </c>
      <c r="CA984">
        <v>6.8727595501426721</v>
      </c>
      <c r="CB984">
        <v>157.72935020445519</v>
      </c>
      <c r="CC984">
        <v>106.43162788925056</v>
      </c>
      <c r="CD984">
        <v>7.8675530896719383</v>
      </c>
      <c r="CE984">
        <v>3.9736037768109496</v>
      </c>
      <c r="CF984" s="25">
        <v>0.39590000000000003</v>
      </c>
      <c r="CG984" s="25">
        <v>5.6649999999999999E-2</v>
      </c>
      <c r="CH984" s="25">
        <v>0.22430795636753917</v>
      </c>
      <c r="CI984" s="25">
        <v>0.17292744912496519</v>
      </c>
      <c r="CJ984" s="25">
        <v>2.8391737933354939E-2</v>
      </c>
      <c r="CK984" s="25">
        <v>21.361072299194962</v>
      </c>
      <c r="CL984" s="25">
        <v>10.82219761290375</v>
      </c>
      <c r="CM984" s="25">
        <v>2.9370363643838915</v>
      </c>
      <c r="CN984" s="25">
        <v>94.254789025003049</v>
      </c>
      <c r="CO984" s="25">
        <v>3.705342149274065</v>
      </c>
      <c r="CP984" s="25">
        <v>1.3033759124087592</v>
      </c>
      <c r="CQ984" s="25">
        <v>0.36833941605839415</v>
      </c>
      <c r="CR984" s="25">
        <v>0.44237992460632491</v>
      </c>
      <c r="CS984" s="25">
        <v>8.1995515927334769E-2</v>
      </c>
      <c r="CT984" s="25">
        <v>9.3440464053694661E-2</v>
      </c>
      <c r="CU984" s="25">
        <v>6.2327561067821531</v>
      </c>
      <c r="CV984" s="25">
        <v>4.5669247988793273</v>
      </c>
      <c r="CW984" s="25">
        <v>1.0046041428685246</v>
      </c>
      <c r="CX984" s="25">
        <v>124.39561204185082</v>
      </c>
      <c r="CY984" s="25">
        <v>6.7282728803562231</v>
      </c>
    </row>
    <row r="985" spans="1:103">
      <c r="A985" t="s">
        <v>177</v>
      </c>
      <c r="B985" t="s">
        <v>1090</v>
      </c>
      <c r="C985" t="s">
        <v>164</v>
      </c>
      <c r="D985" t="s">
        <v>173</v>
      </c>
      <c r="E985" t="s">
        <v>959</v>
      </c>
      <c r="F985" t="s">
        <v>217</v>
      </c>
      <c r="G985" t="s">
        <v>299</v>
      </c>
      <c r="H985">
        <v>11.051970000000001</v>
      </c>
      <c r="I985">
        <v>7.8528000000000002</v>
      </c>
      <c r="J985"/>
      <c r="K985" t="s">
        <v>130</v>
      </c>
      <c r="L985" s="18">
        <v>3</v>
      </c>
      <c r="M985" t="s">
        <v>364</v>
      </c>
      <c r="N985" t="s">
        <v>330</v>
      </c>
      <c r="O985">
        <v>800</v>
      </c>
      <c r="P985" t="s">
        <v>159</v>
      </c>
      <c r="Q985">
        <v>900</v>
      </c>
      <c r="R985">
        <v>14500</v>
      </c>
      <c r="S985" t="s">
        <v>329</v>
      </c>
      <c r="T985">
        <v>6000</v>
      </c>
      <c r="U985" t="s">
        <v>337</v>
      </c>
      <c r="V985">
        <v>5200</v>
      </c>
      <c r="W985">
        <v>2015</v>
      </c>
      <c r="X985">
        <v>1</v>
      </c>
      <c r="Y985" s="19"/>
      <c r="Z985" s="24">
        <v>6.2</v>
      </c>
      <c r="AA985" s="32">
        <v>0.93596432631840709</v>
      </c>
      <c r="AB985" s="26">
        <v>4.4025521130952372E-2</v>
      </c>
      <c r="AC985" s="25">
        <v>3.9011400000000003</v>
      </c>
      <c r="AD985" s="27">
        <v>36.400000000000006</v>
      </c>
      <c r="AE985" s="27">
        <v>41.199999999999996</v>
      </c>
      <c r="AF985" s="27">
        <v>22.4</v>
      </c>
      <c r="AG985" s="25">
        <v>2.6251164690819948</v>
      </c>
      <c r="AH985" s="25">
        <v>0.6318607179775767</v>
      </c>
      <c r="AI985" s="25">
        <v>1.3536442121828869</v>
      </c>
      <c r="AJ985" s="28">
        <v>7.3129414063783649E-2</v>
      </c>
      <c r="AK985" s="25">
        <v>0</v>
      </c>
      <c r="AL985" s="25">
        <f t="shared" si="149"/>
        <v>4.6837508133062418</v>
      </c>
      <c r="AM985" s="29">
        <v>11.339018485022995</v>
      </c>
      <c r="AN985" s="29">
        <v>2.5010139245640111</v>
      </c>
      <c r="AO985" s="30">
        <v>28.060524945725721</v>
      </c>
      <c r="AP985" s="30">
        <v>91.39352868671601</v>
      </c>
      <c r="AQ985" s="31">
        <v>1.7376986884899639</v>
      </c>
      <c r="AR985" s="28">
        <v>3.3753699999999998E-2</v>
      </c>
      <c r="AS985" s="28">
        <v>8.2008200000000002</v>
      </c>
      <c r="AT985" t="s">
        <v>159</v>
      </c>
      <c r="AU985">
        <v>5</v>
      </c>
      <c r="AV985" t="s">
        <v>399</v>
      </c>
      <c r="AW985" t="s">
        <v>992</v>
      </c>
      <c r="AX985" t="s">
        <v>1091</v>
      </c>
      <c r="AY985" s="19" t="s">
        <v>398</v>
      </c>
      <c r="AZ985" s="19" t="s">
        <v>398</v>
      </c>
      <c r="BA985" s="21" t="s">
        <v>404</v>
      </c>
      <c r="BB985" s="22">
        <v>42346</v>
      </c>
      <c r="BC985" s="15">
        <v>42257</v>
      </c>
      <c r="BD985" t="s">
        <v>161</v>
      </c>
      <c r="BE985">
        <v>38</v>
      </c>
      <c r="BF985">
        <v>40</v>
      </c>
      <c r="BG985">
        <v>12.66</v>
      </c>
      <c r="BH985">
        <v>7</v>
      </c>
      <c r="BI985">
        <v>1.1000000000000001</v>
      </c>
      <c r="BJ985">
        <v>0.57799999999999996</v>
      </c>
      <c r="BK985">
        <v>0.10199999999999999</v>
      </c>
      <c r="BL985">
        <v>9.4</v>
      </c>
      <c r="BM985" s="86">
        <f t="shared" ref="BM985:BM1051" si="152">((BJ985)/(BJ985+BK985))*100</f>
        <v>85</v>
      </c>
      <c r="BN985">
        <v>0.113</v>
      </c>
      <c r="BO985">
        <v>23</v>
      </c>
      <c r="BP985">
        <f t="shared" si="145"/>
        <v>7046.666666666667</v>
      </c>
      <c r="BQ985">
        <f t="shared" si="148"/>
        <v>6751.9999999999991</v>
      </c>
      <c r="BR985">
        <f t="shared" si="150"/>
        <v>7.0466666666666669</v>
      </c>
      <c r="BS985">
        <f t="shared" si="150"/>
        <v>6.7519999999999989</v>
      </c>
      <c r="BT985">
        <f t="shared" si="151"/>
        <v>13.798666666666666</v>
      </c>
      <c r="BU985">
        <v>2.7228103946102022</v>
      </c>
      <c r="BV985">
        <v>0.23627715587996256</v>
      </c>
      <c r="BW985">
        <v>2.0680577891344933</v>
      </c>
      <c r="BX985">
        <v>0.54351388257173716</v>
      </c>
      <c r="BY985">
        <v>0.23791394215411499</v>
      </c>
      <c r="BZ985">
        <v>0.18777243551255263</v>
      </c>
      <c r="CA985">
        <v>7.3478660390271227</v>
      </c>
      <c r="CB985">
        <v>148.33117378727806</v>
      </c>
      <c r="CC985">
        <v>99.137912071346818</v>
      </c>
      <c r="CD985">
        <v>8.3994015724154707</v>
      </c>
      <c r="CE985">
        <v>2.45096845471156</v>
      </c>
      <c r="CF985" s="25">
        <v>0.72460159362549803</v>
      </c>
      <c r="CG985" s="25">
        <v>0.12001992031872509</v>
      </c>
      <c r="CH985" s="25">
        <v>1.408916370272661</v>
      </c>
      <c r="CI985" s="25">
        <v>0.58115112700286997</v>
      </c>
      <c r="CJ985" s="25">
        <v>0.20852838232241286</v>
      </c>
      <c r="CK985" s="25">
        <v>36.409816231424323</v>
      </c>
      <c r="CL985" s="25">
        <v>68.228114445387774</v>
      </c>
      <c r="CM985" s="25">
        <v>4.3600328615938304</v>
      </c>
      <c r="CN985" s="25">
        <v>94.114598461257387</v>
      </c>
      <c r="CO985" s="25">
        <v>24.732408406490247</v>
      </c>
      <c r="CP985" s="25"/>
      <c r="CQ985" s="25"/>
      <c r="CR985" s="25"/>
      <c r="CS985" s="25"/>
      <c r="CT985" s="25"/>
      <c r="CU985" s="25"/>
      <c r="CV985" s="25"/>
      <c r="CW985" s="25"/>
      <c r="CX985" s="25"/>
      <c r="CY985" s="25"/>
    </row>
    <row r="986" spans="1:103">
      <c r="A986" t="s">
        <v>177</v>
      </c>
      <c r="B986" t="s">
        <v>1090</v>
      </c>
      <c r="C986" t="s">
        <v>164</v>
      </c>
      <c r="D986" t="s">
        <v>173</v>
      </c>
      <c r="E986" t="s">
        <v>959</v>
      </c>
      <c r="F986" t="s">
        <v>217</v>
      </c>
      <c r="G986" t="s">
        <v>299</v>
      </c>
      <c r="H986">
        <v>11.051970000000001</v>
      </c>
      <c r="I986">
        <v>7.8528000000000002</v>
      </c>
      <c r="J986"/>
      <c r="K986" t="s">
        <v>130</v>
      </c>
      <c r="L986" s="18">
        <v>3</v>
      </c>
      <c r="M986" t="s">
        <v>364</v>
      </c>
      <c r="N986" t="s">
        <v>330</v>
      </c>
      <c r="O986">
        <v>800</v>
      </c>
      <c r="P986" t="s">
        <v>159</v>
      </c>
      <c r="Q986">
        <v>900</v>
      </c>
      <c r="R986">
        <v>14500</v>
      </c>
      <c r="S986" t="s">
        <v>329</v>
      </c>
      <c r="T986">
        <v>6000</v>
      </c>
      <c r="U986" t="s">
        <v>337</v>
      </c>
      <c r="V986">
        <v>5200</v>
      </c>
      <c r="W986">
        <v>2015</v>
      </c>
      <c r="X986">
        <v>1</v>
      </c>
      <c r="Y986" s="19"/>
      <c r="Z986" s="24">
        <v>6.2</v>
      </c>
      <c r="AA986" s="32">
        <v>0.93596432631840709</v>
      </c>
      <c r="AB986" s="26">
        <v>4.4025521130952372E-2</v>
      </c>
      <c r="AC986" s="25">
        <v>3.9011400000000003</v>
      </c>
      <c r="AD986" s="27">
        <v>36.400000000000006</v>
      </c>
      <c r="AE986" s="27">
        <v>41.199999999999996</v>
      </c>
      <c r="AF986" s="27">
        <v>22.4</v>
      </c>
      <c r="AG986" s="25">
        <v>2.6251164690819948</v>
      </c>
      <c r="AH986" s="25">
        <v>0.6318607179775767</v>
      </c>
      <c r="AI986" s="25">
        <v>1.3536442121828869</v>
      </c>
      <c r="AJ986" s="28">
        <v>7.3129414063783649E-2</v>
      </c>
      <c r="AK986" s="25">
        <v>0</v>
      </c>
      <c r="AL986" s="25">
        <f t="shared" si="149"/>
        <v>4.6837508133062418</v>
      </c>
      <c r="AM986" s="29">
        <v>11.339018485022995</v>
      </c>
      <c r="AN986" s="29">
        <v>2.5010139245640111</v>
      </c>
      <c r="AO986" s="30">
        <v>28.060524945725721</v>
      </c>
      <c r="AP986" s="30">
        <v>91.39352868671601</v>
      </c>
      <c r="AQ986" s="31">
        <v>1.7376986884899639</v>
      </c>
      <c r="AR986" s="28">
        <v>3.3753699999999998E-2</v>
      </c>
      <c r="AS986" s="28">
        <v>8.2008200000000002</v>
      </c>
      <c r="AT986" t="s">
        <v>160</v>
      </c>
      <c r="AU986">
        <v>6</v>
      </c>
      <c r="AV986" t="s">
        <v>399</v>
      </c>
      <c r="AW986" t="s">
        <v>992</v>
      </c>
      <c r="AX986" t="s">
        <v>1091</v>
      </c>
      <c r="AY986" s="19" t="s">
        <v>398</v>
      </c>
      <c r="AZ986" s="19" t="s">
        <v>398</v>
      </c>
      <c r="BA986" s="21" t="s">
        <v>404</v>
      </c>
      <c r="BB986" s="22">
        <v>42346</v>
      </c>
      <c r="BC986" s="15">
        <v>42257</v>
      </c>
      <c r="BD986" t="s">
        <v>161</v>
      </c>
      <c r="BE986">
        <v>25</v>
      </c>
      <c r="BF986">
        <v>38</v>
      </c>
      <c r="BG986">
        <v>11.04</v>
      </c>
      <c r="BH986">
        <v>6.28</v>
      </c>
      <c r="BI986">
        <v>0.94</v>
      </c>
      <c r="BJ986">
        <v>0.46700000000000003</v>
      </c>
      <c r="BK986">
        <v>8.6999999999999994E-2</v>
      </c>
      <c r="BL986">
        <v>9.1</v>
      </c>
      <c r="BM986" s="86">
        <f t="shared" si="152"/>
        <v>84.29602888086643</v>
      </c>
      <c r="BN986">
        <v>0.20699999999999999</v>
      </c>
      <c r="BO986">
        <v>22</v>
      </c>
      <c r="BP986">
        <f t="shared" si="145"/>
        <v>6290.2688468889373</v>
      </c>
      <c r="BQ986">
        <f t="shared" si="148"/>
        <v>5887.9999999999991</v>
      </c>
      <c r="BR986">
        <f t="shared" si="150"/>
        <v>6.2902688468889369</v>
      </c>
      <c r="BS986">
        <f t="shared" si="150"/>
        <v>5.887999999999999</v>
      </c>
      <c r="BT986">
        <f t="shared" si="151"/>
        <v>12.178268846888937</v>
      </c>
      <c r="BU986">
        <v>2.7569721115537846</v>
      </c>
      <c r="BV986">
        <v>0.17639396002999835</v>
      </c>
      <c r="BW986">
        <v>2.0403282487642302</v>
      </c>
      <c r="BX986">
        <v>0.44893701288727217</v>
      </c>
      <c r="BY986">
        <v>0.17500055843615658</v>
      </c>
      <c r="BZ986">
        <v>0.18239527673466371</v>
      </c>
      <c r="CA986">
        <v>5.9218077061628058</v>
      </c>
      <c r="CB986">
        <v>179.77104684517204</v>
      </c>
      <c r="CC986">
        <v>78.149441686722525</v>
      </c>
      <c r="CD986">
        <v>12.376562805654286</v>
      </c>
      <c r="CE986">
        <v>28.479287349232315</v>
      </c>
      <c r="CF986" s="25">
        <v>0.44853345554537127</v>
      </c>
      <c r="CG986" s="25">
        <v>3.7108157653528873E-2</v>
      </c>
      <c r="CH986" s="25">
        <v>1.9693066823654271</v>
      </c>
      <c r="CI986" s="25">
        <v>0.4148226988979668</v>
      </c>
      <c r="CJ986" s="25">
        <v>0.10901186906691239</v>
      </c>
      <c r="CK986" s="25">
        <v>55.020773666562079</v>
      </c>
      <c r="CL986" s="25">
        <v>59.707801472186723</v>
      </c>
      <c r="CM986" s="25">
        <v>2.8939291770397051</v>
      </c>
      <c r="CN986" s="25">
        <v>46.309501078367546</v>
      </c>
      <c r="CO986" s="25">
        <v>14.144832766711813</v>
      </c>
      <c r="CP986" s="25">
        <v>1.3354368932038836</v>
      </c>
      <c r="CQ986" s="25">
        <v>0.28296116504854374</v>
      </c>
      <c r="CR986" s="25">
        <v>0.44595418495547523</v>
      </c>
      <c r="CS986" s="25">
        <v>8.4066725096375902E-2</v>
      </c>
      <c r="CT986" s="25">
        <v>9.5800772952524968E-2</v>
      </c>
      <c r="CU986" s="25">
        <v>7.2462676669523027</v>
      </c>
      <c r="CV986" s="25">
        <v>4.6822854550174382</v>
      </c>
      <c r="CW986" s="25">
        <v>1.9796594460578103</v>
      </c>
      <c r="CX986" s="25">
        <v>51.096337842461836</v>
      </c>
      <c r="CY986" s="25">
        <v>8.6411993826636202</v>
      </c>
    </row>
    <row r="987" spans="1:103">
      <c r="A987" t="s">
        <v>177</v>
      </c>
      <c r="B987" t="s">
        <v>1090</v>
      </c>
      <c r="C987" t="s">
        <v>164</v>
      </c>
      <c r="D987" t="s">
        <v>173</v>
      </c>
      <c r="E987" t="s">
        <v>959</v>
      </c>
      <c r="F987" t="s">
        <v>217</v>
      </c>
      <c r="G987" t="s">
        <v>300</v>
      </c>
      <c r="H987">
        <v>11.055</v>
      </c>
      <c r="I987">
        <v>7.84558</v>
      </c>
      <c r="J987"/>
      <c r="K987" t="s">
        <v>131</v>
      </c>
      <c r="L987" s="18">
        <v>2.5</v>
      </c>
      <c r="M987" t="s">
        <v>364</v>
      </c>
      <c r="N987" t="s">
        <v>331</v>
      </c>
      <c r="O987">
        <v>700</v>
      </c>
      <c r="P987" t="s">
        <v>159</v>
      </c>
      <c r="Q987">
        <v>800</v>
      </c>
      <c r="R987">
        <v>12300</v>
      </c>
      <c r="S987" t="s">
        <v>337</v>
      </c>
      <c r="T987">
        <v>7500</v>
      </c>
      <c r="U987" t="s">
        <v>329</v>
      </c>
      <c r="V987">
        <v>5100</v>
      </c>
      <c r="W987">
        <v>2015</v>
      </c>
      <c r="X987">
        <v>1</v>
      </c>
      <c r="Y987" s="19" t="s">
        <v>398</v>
      </c>
      <c r="Z987" s="24">
        <v>5.7</v>
      </c>
      <c r="AA987" s="32">
        <v>1.0150461187902604</v>
      </c>
      <c r="AB987" s="26">
        <v>4.9021445508574797E-2</v>
      </c>
      <c r="AC987" s="25">
        <v>3.4915800000000004</v>
      </c>
      <c r="AD987" s="27">
        <v>38.400000000000006</v>
      </c>
      <c r="AE987" s="27">
        <v>39.999999999999993</v>
      </c>
      <c r="AF987" s="27">
        <v>21.6</v>
      </c>
      <c r="AG987" s="25">
        <v>2.812560493203982</v>
      </c>
      <c r="AH987" s="25">
        <v>0.85620209430312832</v>
      </c>
      <c r="AI987" s="25">
        <v>0.14654294237073831</v>
      </c>
      <c r="AJ987" s="28">
        <v>7.7414811849190843E-2</v>
      </c>
      <c r="AK987" s="25">
        <v>0</v>
      </c>
      <c r="AL987" s="25">
        <f t="shared" si="143"/>
        <v>3.8927203417270397</v>
      </c>
      <c r="AM987" s="29">
        <v>14.023767327174363</v>
      </c>
      <c r="AN987" s="29">
        <v>5.1169392997161003</v>
      </c>
      <c r="AO987" s="30">
        <v>37.716218555019267</v>
      </c>
      <c r="AP987" s="30">
        <v>111.66266795842694</v>
      </c>
      <c r="AQ987" s="31">
        <v>1.6343479112882719</v>
      </c>
      <c r="AR987" s="28">
        <v>1.38554E-2</v>
      </c>
      <c r="AS987" s="28">
        <v>6.9234600000000004</v>
      </c>
      <c r="AT987" t="s">
        <v>155</v>
      </c>
      <c r="AU987">
        <v>1</v>
      </c>
      <c r="AV987" t="s">
        <v>399</v>
      </c>
      <c r="AW987" t="s">
        <v>992</v>
      </c>
      <c r="AX987" t="s">
        <v>1091</v>
      </c>
      <c r="AY987" s="19" t="s">
        <v>398</v>
      </c>
      <c r="AZ987" s="19" t="s">
        <v>398</v>
      </c>
      <c r="BA987" s="21" t="s">
        <v>404</v>
      </c>
      <c r="BB987" s="22">
        <v>42346</v>
      </c>
      <c r="BC987" s="15">
        <v>42257</v>
      </c>
      <c r="BD987" t="s">
        <v>161</v>
      </c>
      <c r="BE987">
        <v>41</v>
      </c>
      <c r="BF987">
        <v>18</v>
      </c>
      <c r="BG987">
        <v>4.7</v>
      </c>
      <c r="BH987">
        <v>2.0499999999999998</v>
      </c>
      <c r="BI987">
        <v>0.44</v>
      </c>
      <c r="BJ987">
        <v>0.22</v>
      </c>
      <c r="BK987">
        <v>4.9000000000000002E-2</v>
      </c>
      <c r="BL987">
        <v>10</v>
      </c>
      <c r="BM987" s="86">
        <f t="shared" si="152"/>
        <v>81.784386617100367</v>
      </c>
      <c r="BN987">
        <v>0.11600000000000001</v>
      </c>
      <c r="BO987">
        <v>20</v>
      </c>
      <c r="BP987">
        <f t="shared" si="145"/>
        <v>1972.4469713535968</v>
      </c>
      <c r="BQ987">
        <f t="shared" si="148"/>
        <v>2506.6666666666665</v>
      </c>
      <c r="BR987">
        <f t="shared" si="150"/>
        <v>1.9724469713535968</v>
      </c>
      <c r="BS987">
        <f t="shared" si="150"/>
        <v>2.5066666666666664</v>
      </c>
      <c r="BT987">
        <f t="shared" si="151"/>
        <v>4.4791136380202632</v>
      </c>
      <c r="BU987">
        <v>2.2008840864440078</v>
      </c>
      <c r="BV987">
        <v>0.17615236356660441</v>
      </c>
      <c r="BW987">
        <v>1.6590258244220373</v>
      </c>
      <c r="BX987">
        <v>0.25366891881735248</v>
      </c>
      <c r="BY987">
        <v>0.11748927809615448</v>
      </c>
      <c r="BZ987">
        <v>9.7510733183425805E-2</v>
      </c>
      <c r="CA987">
        <v>3.4135752594792361</v>
      </c>
      <c r="CB987">
        <v>133.95965547686595</v>
      </c>
      <c r="CC987">
        <v>35.733034492951326</v>
      </c>
      <c r="CD987">
        <v>8.6519608622665487</v>
      </c>
      <c r="CE987">
        <v>1.9766554217731596</v>
      </c>
      <c r="CF987" s="25">
        <v>0.63031161473087827</v>
      </c>
      <c r="CG987" s="25">
        <v>0.10576015108593015</v>
      </c>
      <c r="CH987" s="25">
        <v>2.1609341863776312</v>
      </c>
      <c r="CI987" s="25">
        <v>0.56273731308919284</v>
      </c>
      <c r="CJ987" s="25">
        <v>0.13656437277358818</v>
      </c>
      <c r="CK987" s="25">
        <v>34.414963126628933</v>
      </c>
      <c r="CL987" s="25">
        <v>51.132784862466245</v>
      </c>
      <c r="CM987" s="25">
        <v>2.8397461535617654</v>
      </c>
      <c r="CN987" s="25">
        <v>91.132570857588149</v>
      </c>
      <c r="CO987" s="25">
        <v>12.605327980888939</v>
      </c>
      <c r="CP987" s="25">
        <v>1.0301724137931034</v>
      </c>
      <c r="CQ987" s="25">
        <v>0.27720306513409965</v>
      </c>
      <c r="CR987" s="25">
        <v>0.49052003253803228</v>
      </c>
      <c r="CS987" s="25">
        <v>0.12427416380124681</v>
      </c>
      <c r="CT987" s="25">
        <v>8.0984706833400852E-2</v>
      </c>
      <c r="CU987" s="25">
        <v>7.0135256086177842</v>
      </c>
      <c r="CV987" s="25">
        <v>4.5318956537297259</v>
      </c>
      <c r="CW987" s="25">
        <v>0.99689864608717438</v>
      </c>
      <c r="CX987" s="25">
        <v>49.455180299103759</v>
      </c>
      <c r="CY987" s="25">
        <v>6.2558681855730542</v>
      </c>
    </row>
    <row r="988" spans="1:103">
      <c r="A988" t="s">
        <v>177</v>
      </c>
      <c r="B988" t="s">
        <v>1090</v>
      </c>
      <c r="C988" t="s">
        <v>164</v>
      </c>
      <c r="D988" t="s">
        <v>173</v>
      </c>
      <c r="E988" t="s">
        <v>959</v>
      </c>
      <c r="F988" t="s">
        <v>217</v>
      </c>
      <c r="G988" t="s">
        <v>300</v>
      </c>
      <c r="H988">
        <v>11.055</v>
      </c>
      <c r="I988">
        <v>7.84558</v>
      </c>
      <c r="J988"/>
      <c r="K988" t="s">
        <v>131</v>
      </c>
      <c r="L988" s="18">
        <v>2.5</v>
      </c>
      <c r="M988" t="s">
        <v>364</v>
      </c>
      <c r="N988" t="s">
        <v>331</v>
      </c>
      <c r="O988">
        <v>700</v>
      </c>
      <c r="P988" t="s">
        <v>159</v>
      </c>
      <c r="Q988">
        <v>800</v>
      </c>
      <c r="R988">
        <v>12300</v>
      </c>
      <c r="S988" t="s">
        <v>337</v>
      </c>
      <c r="T988">
        <v>7500</v>
      </c>
      <c r="U988" t="s">
        <v>329</v>
      </c>
      <c r="V988">
        <v>5100</v>
      </c>
      <c r="W988">
        <v>2015</v>
      </c>
      <c r="X988">
        <v>1</v>
      </c>
      <c r="Y988" s="19"/>
      <c r="Z988" s="24"/>
      <c r="AA988" s="25"/>
      <c r="AB988" s="26"/>
      <c r="AC988" s="25"/>
      <c r="AD988" s="27"/>
      <c r="AE988" s="27"/>
      <c r="AF988" s="27"/>
      <c r="AG988" s="25"/>
      <c r="AH988" s="25"/>
      <c r="AI988" s="25"/>
      <c r="AJ988" s="28"/>
      <c r="AK988" s="25"/>
      <c r="AL988" s="25"/>
      <c r="AM988" s="29"/>
      <c r="AN988" s="29"/>
      <c r="AO988" s="30"/>
      <c r="AP988" s="30"/>
      <c r="AQ988" s="31"/>
      <c r="AR988" s="28"/>
      <c r="AS988" s="28"/>
      <c r="AT988" t="s">
        <v>156</v>
      </c>
      <c r="AU988">
        <v>2</v>
      </c>
      <c r="AV988" t="s">
        <v>399</v>
      </c>
      <c r="AW988" t="s">
        <v>992</v>
      </c>
      <c r="AX988" t="s">
        <v>1091</v>
      </c>
      <c r="AY988" s="19" t="s">
        <v>398</v>
      </c>
      <c r="AZ988" s="19" t="s">
        <v>398</v>
      </c>
      <c r="BA988" s="21" t="s">
        <v>404</v>
      </c>
      <c r="BB988" s="22">
        <v>42346</v>
      </c>
      <c r="BC988" s="15">
        <v>42257</v>
      </c>
      <c r="BD988" t="s">
        <v>161</v>
      </c>
      <c r="BE988">
        <v>28</v>
      </c>
      <c r="BF988">
        <v>25</v>
      </c>
      <c r="BG988">
        <v>5.7</v>
      </c>
      <c r="BH988">
        <v>2.68</v>
      </c>
      <c r="BI988">
        <v>0.5</v>
      </c>
      <c r="BJ988">
        <v>0.26800000000000002</v>
      </c>
      <c r="BK988">
        <v>4.7E-2</v>
      </c>
      <c r="BL988">
        <v>9.9</v>
      </c>
      <c r="BM988" s="86">
        <f t="shared" si="152"/>
        <v>85.07936507936509</v>
      </c>
      <c r="BN988">
        <v>9.5000000000000001E-2</v>
      </c>
      <c r="BO988">
        <v>22</v>
      </c>
      <c r="BP988">
        <f t="shared" si="145"/>
        <v>2685.4828924162257</v>
      </c>
      <c r="BQ988">
        <f t="shared" si="148"/>
        <v>3039.9999999999995</v>
      </c>
      <c r="BR988">
        <f t="shared" si="150"/>
        <v>2.6854828924162257</v>
      </c>
      <c r="BS988">
        <f t="shared" si="150"/>
        <v>3.0399999999999996</v>
      </c>
      <c r="BT988">
        <f t="shared" si="151"/>
        <v>5.7254828924162258</v>
      </c>
      <c r="BU988">
        <v>2.3391984359726297</v>
      </c>
      <c r="BV988">
        <v>0.41644089501354992</v>
      </c>
      <c r="BW988">
        <v>2.3361726847164044</v>
      </c>
      <c r="BX988">
        <v>0.34076776214003768</v>
      </c>
      <c r="BY988">
        <v>0.1034408046629737</v>
      </c>
      <c r="BZ988">
        <v>0.10704399679267344</v>
      </c>
      <c r="CA988">
        <v>2.7278057418782846</v>
      </c>
      <c r="CB988">
        <v>115.12585848716233</v>
      </c>
      <c r="CC988">
        <v>57.220937918409746</v>
      </c>
      <c r="CD988">
        <v>8.2863351148163265</v>
      </c>
      <c r="CE988">
        <v>3.7826858997208879</v>
      </c>
      <c r="CF988" s="25">
        <v>0.97224835371589846</v>
      </c>
      <c r="CG988" s="25">
        <v>0.1277516462841016</v>
      </c>
      <c r="CH988" s="25">
        <v>1.2853108316412651</v>
      </c>
      <c r="CI988" s="25">
        <v>0.6703900766511981</v>
      </c>
      <c r="CJ988" s="25">
        <v>0.18570346887372932</v>
      </c>
      <c r="CK988" s="25">
        <v>68.159659553102756</v>
      </c>
      <c r="CL988" s="25">
        <v>55.123561446219405</v>
      </c>
      <c r="CM988" s="25">
        <v>4.2422509801421873</v>
      </c>
      <c r="CN988" s="25">
        <v>91.572187697229197</v>
      </c>
      <c r="CO988" s="25">
        <v>16.497826320072182</v>
      </c>
      <c r="CP988" s="25">
        <v>0.86384758364312275</v>
      </c>
      <c r="CQ988" s="25">
        <v>0.35339219330855021</v>
      </c>
      <c r="CR988" s="25">
        <v>0.45044720797621796</v>
      </c>
      <c r="CS988" s="25">
        <v>8.2114522481656002E-2</v>
      </c>
      <c r="CT988" s="25">
        <v>7.3073159825861989E-2</v>
      </c>
      <c r="CU988" s="25">
        <v>6.2418021969226203</v>
      </c>
      <c r="CV988" s="25">
        <v>4.5735531367586884</v>
      </c>
      <c r="CW988" s="25">
        <v>1.9336876737255533</v>
      </c>
      <c r="CX988" s="25">
        <v>74.803079157843996</v>
      </c>
      <c r="CY988" s="25">
        <v>7.5885190766817177</v>
      </c>
    </row>
    <row r="989" spans="1:103">
      <c r="A989" t="s">
        <v>177</v>
      </c>
      <c r="B989" t="s">
        <v>1090</v>
      </c>
      <c r="C989" t="s">
        <v>164</v>
      </c>
      <c r="D989" t="s">
        <v>173</v>
      </c>
      <c r="E989" t="s">
        <v>959</v>
      </c>
      <c r="F989" t="s">
        <v>217</v>
      </c>
      <c r="G989" t="s">
        <v>300</v>
      </c>
      <c r="H989">
        <v>11.055</v>
      </c>
      <c r="I989">
        <v>7.84558</v>
      </c>
      <c r="J989"/>
      <c r="K989" t="s">
        <v>131</v>
      </c>
      <c r="L989" s="18">
        <v>2.5</v>
      </c>
      <c r="M989" t="s">
        <v>364</v>
      </c>
      <c r="N989" t="s">
        <v>331</v>
      </c>
      <c r="O989">
        <v>700</v>
      </c>
      <c r="P989" t="s">
        <v>159</v>
      </c>
      <c r="Q989">
        <v>800</v>
      </c>
      <c r="R989">
        <v>12300</v>
      </c>
      <c r="S989" t="s">
        <v>337</v>
      </c>
      <c r="T989">
        <v>7500</v>
      </c>
      <c r="U989" t="s">
        <v>329</v>
      </c>
      <c r="V989">
        <v>5100</v>
      </c>
      <c r="W989">
        <v>2015</v>
      </c>
      <c r="X989">
        <v>1</v>
      </c>
      <c r="Y989" s="19"/>
      <c r="Z989" s="24"/>
      <c r="AA989" s="25"/>
      <c r="AB989" s="26"/>
      <c r="AC989" s="25"/>
      <c r="AD989" s="27"/>
      <c r="AE989" s="27"/>
      <c r="AF989" s="27"/>
      <c r="AG989" s="25"/>
      <c r="AH989" s="25"/>
      <c r="AI989" s="25"/>
      <c r="AJ989" s="28"/>
      <c r="AK989" s="25"/>
      <c r="AL989" s="25"/>
      <c r="AM989" s="29"/>
      <c r="AN989" s="29"/>
      <c r="AO989" s="30"/>
      <c r="AP989" s="30"/>
      <c r="AQ989" s="31"/>
      <c r="AR989" s="28"/>
      <c r="AS989" s="28"/>
      <c r="AT989" t="s">
        <v>157</v>
      </c>
      <c r="AU989">
        <v>3</v>
      </c>
      <c r="AV989" t="s">
        <v>399</v>
      </c>
      <c r="AW989" t="s">
        <v>992</v>
      </c>
      <c r="AX989" t="s">
        <v>1091</v>
      </c>
      <c r="AY989" s="19" t="s">
        <v>398</v>
      </c>
      <c r="AZ989" s="19" t="s">
        <v>398</v>
      </c>
      <c r="BA989" s="21" t="s">
        <v>404</v>
      </c>
      <c r="BB989" s="22">
        <v>42346</v>
      </c>
      <c r="BC989" s="15">
        <v>42257</v>
      </c>
      <c r="BD989" t="s">
        <v>161</v>
      </c>
      <c r="BE989">
        <v>22</v>
      </c>
      <c r="BF989">
        <v>20</v>
      </c>
      <c r="BG989">
        <v>6.42</v>
      </c>
      <c r="BH989">
        <v>3.5</v>
      </c>
      <c r="BI989">
        <v>0.68</v>
      </c>
      <c r="BJ989">
        <v>0.55700000000000005</v>
      </c>
      <c r="BK989">
        <v>0.123</v>
      </c>
      <c r="BL989">
        <v>9.5</v>
      </c>
      <c r="BM989" s="86">
        <f t="shared" si="152"/>
        <v>81.911764705882348</v>
      </c>
      <c r="BN989">
        <v>0.157</v>
      </c>
      <c r="BO989">
        <v>23.4</v>
      </c>
      <c r="BP989">
        <f t="shared" si="145"/>
        <v>3391.5753556324485</v>
      </c>
      <c r="BQ989">
        <f t="shared" si="148"/>
        <v>3424</v>
      </c>
      <c r="BR989">
        <f t="shared" si="150"/>
        <v>3.3915753556324484</v>
      </c>
      <c r="BS989">
        <f t="shared" si="150"/>
        <v>3.4239999999999999</v>
      </c>
      <c r="BT989">
        <f t="shared" si="151"/>
        <v>6.8155753556324488</v>
      </c>
      <c r="BU989">
        <v>2.8738095238095198</v>
      </c>
      <c r="BV989">
        <v>0.17440960098447925</v>
      </c>
      <c r="BW989">
        <v>1.7283310933158613</v>
      </c>
      <c r="BX989">
        <v>0.30522929434476587</v>
      </c>
      <c r="BY989">
        <v>0.12206052284154964</v>
      </c>
      <c r="BZ989">
        <v>0.10233267073476524</v>
      </c>
      <c r="CA989">
        <v>4.1503279055005047</v>
      </c>
      <c r="CB989">
        <v>159.13952775857177</v>
      </c>
      <c r="CC989">
        <v>141.46777473033563</v>
      </c>
      <c r="CD989">
        <v>13.639051487336218</v>
      </c>
      <c r="CE989">
        <v>2.3654790708342279</v>
      </c>
      <c r="CF989" s="25"/>
      <c r="CG989" s="25"/>
      <c r="CH989" s="25"/>
      <c r="CI989" s="25"/>
      <c r="CJ989" s="25"/>
      <c r="CK989" s="25"/>
      <c r="CL989" s="25"/>
      <c r="CM989" s="25"/>
      <c r="CN989" s="25"/>
      <c r="CO989" s="25"/>
      <c r="CP989" s="25"/>
      <c r="CQ989" s="25"/>
      <c r="CR989" s="25"/>
      <c r="CS989" s="25"/>
      <c r="CT989" s="25"/>
      <c r="CU989" s="25"/>
      <c r="CV989" s="25"/>
      <c r="CW989" s="25"/>
      <c r="CX989" s="25"/>
      <c r="CY989" s="25"/>
    </row>
    <row r="990" spans="1:103">
      <c r="A990" t="s">
        <v>177</v>
      </c>
      <c r="B990" t="s">
        <v>1090</v>
      </c>
      <c r="C990" t="s">
        <v>164</v>
      </c>
      <c r="D990" t="s">
        <v>173</v>
      </c>
      <c r="E990" t="s">
        <v>959</v>
      </c>
      <c r="F990" t="s">
        <v>217</v>
      </c>
      <c r="G990" t="s">
        <v>300</v>
      </c>
      <c r="H990">
        <v>11.055</v>
      </c>
      <c r="I990">
        <v>7.84558</v>
      </c>
      <c r="J990"/>
      <c r="K990" t="s">
        <v>131</v>
      </c>
      <c r="L990" s="18">
        <v>2.5</v>
      </c>
      <c r="M990" t="s">
        <v>364</v>
      </c>
      <c r="N990" t="s">
        <v>331</v>
      </c>
      <c r="O990">
        <v>700</v>
      </c>
      <c r="P990" t="s">
        <v>159</v>
      </c>
      <c r="Q990">
        <v>800</v>
      </c>
      <c r="R990">
        <v>12300</v>
      </c>
      <c r="S990" t="s">
        <v>337</v>
      </c>
      <c r="T990">
        <v>7500</v>
      </c>
      <c r="U990" t="s">
        <v>329</v>
      </c>
      <c r="V990">
        <v>5100</v>
      </c>
      <c r="W990">
        <v>2015</v>
      </c>
      <c r="X990">
        <v>1</v>
      </c>
      <c r="Y990" s="19"/>
      <c r="Z990" s="24"/>
      <c r="AA990" s="25"/>
      <c r="AB990" s="26"/>
      <c r="AC990" s="25"/>
      <c r="AD990" s="27"/>
      <c r="AE990" s="27"/>
      <c r="AF990" s="27"/>
      <c r="AG990" s="25"/>
      <c r="AH990" s="25"/>
      <c r="AI990" s="25"/>
      <c r="AJ990" s="28"/>
      <c r="AK990" s="25"/>
      <c r="AL990" s="25"/>
      <c r="AM990" s="29"/>
      <c r="AN990" s="29"/>
      <c r="AO990" s="30"/>
      <c r="AP990" s="30"/>
      <c r="AQ990" s="31"/>
      <c r="AR990" s="28"/>
      <c r="AS990" s="28"/>
      <c r="AT990" t="s">
        <v>158</v>
      </c>
      <c r="AU990">
        <v>4</v>
      </c>
      <c r="AV990" t="s">
        <v>399</v>
      </c>
      <c r="AW990" t="s">
        <v>992</v>
      </c>
      <c r="AX990" t="s">
        <v>1091</v>
      </c>
      <c r="AY990" s="19" t="s">
        <v>398</v>
      </c>
      <c r="AZ990" s="19" t="s">
        <v>398</v>
      </c>
      <c r="BA990" s="21" t="s">
        <v>404</v>
      </c>
      <c r="BB990" s="22">
        <v>42346</v>
      </c>
      <c r="BC990" s="15">
        <v>42257</v>
      </c>
      <c r="BD990" t="s">
        <v>161</v>
      </c>
      <c r="BE990">
        <v>32</v>
      </c>
      <c r="BF990">
        <v>34</v>
      </c>
      <c r="BG990">
        <v>9.48</v>
      </c>
      <c r="BH990">
        <v>5.74</v>
      </c>
      <c r="BI990">
        <v>0.8</v>
      </c>
      <c r="BJ990">
        <v>0.56999999999999995</v>
      </c>
      <c r="BK990">
        <v>0.113</v>
      </c>
      <c r="BL990">
        <v>9.6</v>
      </c>
      <c r="BM990" s="86">
        <f t="shared" si="152"/>
        <v>83.455344070278187</v>
      </c>
      <c r="BN990">
        <v>0.14499999999999999</v>
      </c>
      <c r="BO990">
        <v>22.1</v>
      </c>
      <c r="BP990">
        <f t="shared" si="145"/>
        <v>5660.7378061034087</v>
      </c>
      <c r="BQ990">
        <f t="shared" si="148"/>
        <v>5056</v>
      </c>
      <c r="BR990">
        <f t="shared" si="150"/>
        <v>5.660737806103409</v>
      </c>
      <c r="BS990">
        <f t="shared" si="150"/>
        <v>5.056</v>
      </c>
      <c r="BT990">
        <f t="shared" si="151"/>
        <v>10.71673780610341</v>
      </c>
      <c r="BU990">
        <v>2.107750472589792</v>
      </c>
      <c r="BV990">
        <v>0.34035367993726634</v>
      </c>
      <c r="BW990">
        <v>0.98121708292953014</v>
      </c>
      <c r="BX990">
        <v>0.56256196968667893</v>
      </c>
      <c r="BY990">
        <v>0.20904908480053219</v>
      </c>
      <c r="BZ990">
        <v>9.8050111281316382E-2</v>
      </c>
      <c r="CA990">
        <v>2.4326832580206665</v>
      </c>
      <c r="CB990">
        <v>74.376597004776627</v>
      </c>
      <c r="CC990">
        <v>127.01634786507229</v>
      </c>
      <c r="CD990">
        <v>8.888233594008442</v>
      </c>
      <c r="CE990">
        <v>2.3187680475547663</v>
      </c>
      <c r="CF990" s="25"/>
      <c r="CG990" s="25"/>
      <c r="CH990" s="25"/>
      <c r="CI990" s="25"/>
      <c r="CJ990" s="25"/>
      <c r="CK990" s="25"/>
      <c r="CL990" s="25"/>
      <c r="CM990" s="25"/>
      <c r="CN990" s="25"/>
      <c r="CO990" s="25"/>
      <c r="CP990" s="25"/>
      <c r="CQ990" s="25"/>
      <c r="CR990" s="25"/>
      <c r="CS990" s="25"/>
      <c r="CT990" s="25"/>
      <c r="CU990" s="25"/>
      <c r="CV990" s="25"/>
      <c r="CW990" s="25"/>
      <c r="CX990" s="25"/>
      <c r="CY990" s="25"/>
    </row>
    <row r="991" spans="1:103">
      <c r="A991" t="s">
        <v>177</v>
      </c>
      <c r="B991" t="s">
        <v>1090</v>
      </c>
      <c r="C991" t="s">
        <v>164</v>
      </c>
      <c r="D991" t="s">
        <v>173</v>
      </c>
      <c r="E991" t="s">
        <v>959</v>
      </c>
      <c r="F991" t="s">
        <v>217</v>
      </c>
      <c r="G991" t="s">
        <v>300</v>
      </c>
      <c r="H991">
        <v>11.055</v>
      </c>
      <c r="I991">
        <v>7.84558</v>
      </c>
      <c r="J991"/>
      <c r="K991" t="s">
        <v>131</v>
      </c>
      <c r="L991" s="18">
        <v>2.5</v>
      </c>
      <c r="M991" t="s">
        <v>364</v>
      </c>
      <c r="N991" t="s">
        <v>331</v>
      </c>
      <c r="O991">
        <v>700</v>
      </c>
      <c r="P991" t="s">
        <v>159</v>
      </c>
      <c r="Q991">
        <v>800</v>
      </c>
      <c r="R991">
        <v>12300</v>
      </c>
      <c r="S991" t="s">
        <v>337</v>
      </c>
      <c r="T991">
        <v>7500</v>
      </c>
      <c r="U991" t="s">
        <v>329</v>
      </c>
      <c r="V991">
        <v>5100</v>
      </c>
      <c r="W991">
        <v>2015</v>
      </c>
      <c r="X991">
        <v>1</v>
      </c>
      <c r="Y991" s="19"/>
      <c r="Z991" s="24"/>
      <c r="AA991" s="25"/>
      <c r="AB991" s="26"/>
      <c r="AC991" s="25"/>
      <c r="AD991" s="27"/>
      <c r="AE991" s="27"/>
      <c r="AF991" s="27"/>
      <c r="AG991" s="25"/>
      <c r="AH991" s="25"/>
      <c r="AI991" s="25"/>
      <c r="AJ991" s="28"/>
      <c r="AK991" s="25"/>
      <c r="AL991" s="25"/>
      <c r="AM991" s="29"/>
      <c r="AN991" s="29"/>
      <c r="AO991" s="30"/>
      <c r="AP991" s="30"/>
      <c r="AQ991" s="31"/>
      <c r="AR991" s="28"/>
      <c r="AS991" s="28"/>
      <c r="AT991" t="s">
        <v>159</v>
      </c>
      <c r="AU991">
        <v>5</v>
      </c>
      <c r="AV991" t="s">
        <v>399</v>
      </c>
      <c r="AW991" t="s">
        <v>992</v>
      </c>
      <c r="AX991" t="s">
        <v>1091</v>
      </c>
      <c r="AY991" s="19" t="s">
        <v>398</v>
      </c>
      <c r="AZ991" s="19" t="s">
        <v>398</v>
      </c>
      <c r="BA991" s="21" t="s">
        <v>404</v>
      </c>
      <c r="BB991" s="22">
        <v>42346</v>
      </c>
      <c r="BC991" s="15">
        <v>42257</v>
      </c>
      <c r="BD991" t="s">
        <v>161</v>
      </c>
      <c r="BE991">
        <v>34</v>
      </c>
      <c r="BF991">
        <v>30</v>
      </c>
      <c r="BG991">
        <v>9.36</v>
      </c>
      <c r="BH991">
        <v>5.3</v>
      </c>
      <c r="BI991">
        <v>0.88</v>
      </c>
      <c r="BJ991">
        <v>0.47199999999999998</v>
      </c>
      <c r="BK991">
        <v>0.09</v>
      </c>
      <c r="BL991">
        <v>10.4</v>
      </c>
      <c r="BM991" s="86">
        <f t="shared" si="152"/>
        <v>83.985765124555172</v>
      </c>
      <c r="BN991">
        <v>0.155</v>
      </c>
      <c r="BO991">
        <v>24</v>
      </c>
      <c r="BP991">
        <f t="shared" si="145"/>
        <v>5213.4849859279411</v>
      </c>
      <c r="BQ991">
        <f t="shared" si="148"/>
        <v>4992</v>
      </c>
      <c r="BR991">
        <f t="shared" si="150"/>
        <v>5.2134849859279413</v>
      </c>
      <c r="BS991">
        <f t="shared" si="150"/>
        <v>4.992</v>
      </c>
      <c r="BT991">
        <f t="shared" si="151"/>
        <v>10.205484985927942</v>
      </c>
      <c r="BU991">
        <v>2.2391304347826089</v>
      </c>
      <c r="BV991">
        <v>0.26963123429471753</v>
      </c>
      <c r="BW991">
        <v>1.8187551883896222</v>
      </c>
      <c r="BX991">
        <v>0.48042614396376965</v>
      </c>
      <c r="BY991">
        <v>0.17288336557451728</v>
      </c>
      <c r="BZ991">
        <v>0.11848931602334836</v>
      </c>
      <c r="CA991">
        <v>3.0079859131195734</v>
      </c>
      <c r="CB991">
        <v>92.760250162026452</v>
      </c>
      <c r="CC991">
        <v>115.52615813740859</v>
      </c>
      <c r="CD991">
        <v>10.559726814887359</v>
      </c>
      <c r="CE991">
        <v>2.8976796800949214</v>
      </c>
      <c r="CF991" s="25">
        <v>0.62992125984251968</v>
      </c>
      <c r="CG991" s="25">
        <v>5.3149606299212601E-2</v>
      </c>
      <c r="CH991" s="25">
        <v>0.93970452187172493</v>
      </c>
      <c r="CI991" s="25">
        <v>0.50553669231953646</v>
      </c>
      <c r="CJ991" s="25">
        <v>0.12875406843365839</v>
      </c>
      <c r="CK991" s="25">
        <v>55.318475835933533</v>
      </c>
      <c r="CL991" s="25">
        <v>37.168665050146231</v>
      </c>
      <c r="CM991" s="25">
        <v>2.9095874263989949</v>
      </c>
      <c r="CN991" s="25">
        <v>140.21951380745514</v>
      </c>
      <c r="CO991" s="25">
        <v>15.523726890112281</v>
      </c>
      <c r="CP991" s="25">
        <v>1.1410377358490567</v>
      </c>
      <c r="CQ991" s="25">
        <v>0.31655660377358491</v>
      </c>
      <c r="CR991" s="25">
        <v>0.34025806609497899</v>
      </c>
      <c r="CS991" s="25">
        <v>0.13565877682905539</v>
      </c>
      <c r="CT991" s="25">
        <v>6.6969536972340288E-2</v>
      </c>
      <c r="CU991" s="25">
        <v>2.9590539082459602</v>
      </c>
      <c r="CV991" s="25">
        <v>5.5799066129504835</v>
      </c>
      <c r="CW991" s="25">
        <v>1.9660267691051247</v>
      </c>
      <c r="CX991" s="25">
        <v>50.460008127723526</v>
      </c>
      <c r="CY991" s="25">
        <v>6.850725461061181</v>
      </c>
    </row>
    <row r="992" spans="1:103">
      <c r="A992" t="s">
        <v>177</v>
      </c>
      <c r="B992" t="s">
        <v>1090</v>
      </c>
      <c r="C992" t="s">
        <v>164</v>
      </c>
      <c r="D992" t="s">
        <v>173</v>
      </c>
      <c r="E992" t="s">
        <v>959</v>
      </c>
      <c r="F992" t="s">
        <v>217</v>
      </c>
      <c r="G992" t="s">
        <v>300</v>
      </c>
      <c r="H992">
        <v>11.055</v>
      </c>
      <c r="I992">
        <v>7.84558</v>
      </c>
      <c r="J992"/>
      <c r="K992" t="s">
        <v>131</v>
      </c>
      <c r="L992" s="18">
        <v>2.5</v>
      </c>
      <c r="M992" t="s">
        <v>364</v>
      </c>
      <c r="N992" t="s">
        <v>331</v>
      </c>
      <c r="O992">
        <v>700</v>
      </c>
      <c r="P992" t="s">
        <v>159</v>
      </c>
      <c r="Q992">
        <v>800</v>
      </c>
      <c r="R992">
        <v>12300</v>
      </c>
      <c r="S992" t="s">
        <v>337</v>
      </c>
      <c r="T992">
        <v>7500</v>
      </c>
      <c r="U992" t="s">
        <v>329</v>
      </c>
      <c r="V992">
        <v>5100</v>
      </c>
      <c r="W992">
        <v>2015</v>
      </c>
      <c r="X992">
        <v>1</v>
      </c>
      <c r="Y992" s="19"/>
      <c r="Z992" s="24"/>
      <c r="AA992" s="25"/>
      <c r="AB992" s="26"/>
      <c r="AC992" s="25"/>
      <c r="AD992" s="27"/>
      <c r="AE992" s="27"/>
      <c r="AF992" s="27"/>
      <c r="AG992" s="25"/>
      <c r="AH992" s="25"/>
      <c r="AI992" s="25"/>
      <c r="AJ992" s="28"/>
      <c r="AK992" s="25"/>
      <c r="AL992" s="25"/>
      <c r="AM992" s="29"/>
      <c r="AN992" s="29"/>
      <c r="AO992" s="30"/>
      <c r="AP992" s="30"/>
      <c r="AQ992" s="31"/>
      <c r="AR992" s="28"/>
      <c r="AS992" s="28"/>
      <c r="AT992" t="s">
        <v>160</v>
      </c>
      <c r="AU992">
        <v>6</v>
      </c>
      <c r="AV992" t="s">
        <v>399</v>
      </c>
      <c r="AW992" t="s">
        <v>992</v>
      </c>
      <c r="AX992" t="s">
        <v>1091</v>
      </c>
      <c r="AY992" s="19" t="s">
        <v>398</v>
      </c>
      <c r="AZ992" s="19" t="s">
        <v>398</v>
      </c>
      <c r="BA992" s="21" t="s">
        <v>404</v>
      </c>
      <c r="BB992" s="22">
        <v>42346</v>
      </c>
      <c r="BC992" s="15">
        <v>42257</v>
      </c>
      <c r="BD992" t="s">
        <v>161</v>
      </c>
      <c r="BE992">
        <v>38</v>
      </c>
      <c r="BF992">
        <v>36</v>
      </c>
      <c r="BG992">
        <v>11.38</v>
      </c>
      <c r="BH992">
        <v>6.76</v>
      </c>
      <c r="BI992">
        <v>0.88</v>
      </c>
      <c r="BJ992">
        <v>0.52600000000000002</v>
      </c>
      <c r="BK992">
        <v>0.107</v>
      </c>
      <c r="BL992">
        <v>9.3000000000000007</v>
      </c>
      <c r="BM992" s="86">
        <f t="shared" si="152"/>
        <v>83.096366508688789</v>
      </c>
      <c r="BN992">
        <v>9.2999999999999999E-2</v>
      </c>
      <c r="BO992">
        <v>25</v>
      </c>
      <c r="BP992">
        <f t="shared" si="145"/>
        <v>6660.005410484363</v>
      </c>
      <c r="BQ992">
        <f t="shared" si="148"/>
        <v>6069.3333333333339</v>
      </c>
      <c r="BR992">
        <f t="shared" si="150"/>
        <v>6.6600054104843629</v>
      </c>
      <c r="BS992">
        <f t="shared" si="150"/>
        <v>6.0693333333333337</v>
      </c>
      <c r="BT992">
        <f t="shared" si="151"/>
        <v>12.729338743817696</v>
      </c>
      <c r="BU992">
        <v>2.342031686859273</v>
      </c>
      <c r="BV992">
        <v>0.13911842994326445</v>
      </c>
      <c r="BW992">
        <v>2.4749485776942839</v>
      </c>
      <c r="BX992">
        <v>0.31156922657737196</v>
      </c>
      <c r="BY992">
        <v>0.18148406870134653</v>
      </c>
      <c r="BZ992">
        <v>0.13227385050726598</v>
      </c>
      <c r="CA992">
        <v>5.651586208697414</v>
      </c>
      <c r="CB992">
        <v>94.592344944654684</v>
      </c>
      <c r="CC992">
        <v>58.823233970019984</v>
      </c>
      <c r="CD992">
        <v>11.443287481026724</v>
      </c>
      <c r="CE992">
        <v>4.5383873858527535</v>
      </c>
      <c r="CF992" s="25">
        <v>0.61603585657370519</v>
      </c>
      <c r="CG992" s="25">
        <v>8.212151394422311E-2</v>
      </c>
      <c r="CH992" s="25">
        <v>1.5633482134117729</v>
      </c>
      <c r="CI992" s="25">
        <v>0.39746241712249053</v>
      </c>
      <c r="CJ992" s="25">
        <v>9.4766711576481533E-2</v>
      </c>
      <c r="CK992" s="25">
        <v>55.85100809392447</v>
      </c>
      <c r="CL992" s="25">
        <v>40.7661491776201</v>
      </c>
      <c r="CM992" s="25">
        <v>5.7146889423680243</v>
      </c>
      <c r="CN992" s="25">
        <v>92.916860056953553</v>
      </c>
      <c r="CO992" s="25">
        <v>14.151756326558464</v>
      </c>
      <c r="CP992" s="25">
        <v>1.2149950347567031</v>
      </c>
      <c r="CQ992" s="25">
        <v>0.19250248262164846</v>
      </c>
      <c r="CR992" s="25">
        <v>0.42926167231272372</v>
      </c>
      <c r="CS992" s="25">
        <v>0.20419858281283351</v>
      </c>
      <c r="CT992" s="25">
        <v>8.0476518508523429E-2</v>
      </c>
      <c r="CU992" s="25">
        <v>17.300105297480776</v>
      </c>
      <c r="CV992" s="25">
        <v>5.5148031813944263</v>
      </c>
      <c r="CW992" s="25">
        <v>1.0109531238394973</v>
      </c>
      <c r="CX992" s="25">
        <v>74.930421858968145</v>
      </c>
      <c r="CY992" s="25">
        <v>6.77079477994039</v>
      </c>
    </row>
    <row r="993" spans="1:103">
      <c r="A993" t="s">
        <v>177</v>
      </c>
      <c r="B993" t="s">
        <v>1090</v>
      </c>
      <c r="C993" t="s">
        <v>164</v>
      </c>
      <c r="D993" t="s">
        <v>174</v>
      </c>
      <c r="E993" t="s">
        <v>959</v>
      </c>
      <c r="F993" t="s">
        <v>218</v>
      </c>
      <c r="G993" t="s">
        <v>301</v>
      </c>
      <c r="H993">
        <v>11.319940000000001</v>
      </c>
      <c r="I993">
        <v>7.9963600000000001</v>
      </c>
      <c r="J993"/>
      <c r="K993" t="s">
        <v>132</v>
      </c>
      <c r="L993" s="18">
        <v>0.4</v>
      </c>
      <c r="M993" t="s">
        <v>326</v>
      </c>
      <c r="N993" t="s">
        <v>331</v>
      </c>
      <c r="O993">
        <v>3000</v>
      </c>
      <c r="P993" t="s">
        <v>353</v>
      </c>
      <c r="Q993" t="s">
        <v>369</v>
      </c>
      <c r="R993">
        <v>2800</v>
      </c>
      <c r="W993">
        <v>2015</v>
      </c>
      <c r="X993">
        <v>1</v>
      </c>
      <c r="Y993" s="19" t="s">
        <v>398</v>
      </c>
      <c r="Z993" s="24">
        <v>6.1</v>
      </c>
      <c r="AA993" s="32">
        <v>1.0414448572437749</v>
      </c>
      <c r="AB993" s="26">
        <v>5.2484439594354511E-2</v>
      </c>
      <c r="AC993" s="25">
        <v>17.621400000000001</v>
      </c>
      <c r="AD993" s="27">
        <v>58.4</v>
      </c>
      <c r="AE993" s="27">
        <v>20</v>
      </c>
      <c r="AF993" s="27">
        <v>21.6</v>
      </c>
      <c r="AG993" s="25">
        <v>1.8753403725940463</v>
      </c>
      <c r="AH993" s="25">
        <v>0.64056657224564906</v>
      </c>
      <c r="AI993" s="25">
        <v>0.12804739355617298</v>
      </c>
      <c r="AJ993" s="28">
        <v>7.7414811849190843E-2</v>
      </c>
      <c r="AK993" s="25">
        <v>0</v>
      </c>
      <c r="AL993" s="25">
        <f t="shared" si="143"/>
        <v>2.7213691502450592</v>
      </c>
      <c r="AM993" s="29">
        <v>5.298333590182418</v>
      </c>
      <c r="AN993" s="29">
        <v>1.6290387995133151</v>
      </c>
      <c r="AO993" s="30">
        <v>12.107639852110292</v>
      </c>
      <c r="AP993" s="30">
        <v>152.20094650184888</v>
      </c>
      <c r="AQ993" s="31">
        <v>1.5948168382893284</v>
      </c>
      <c r="AR993" s="28">
        <v>3.7058899999999999E-2</v>
      </c>
      <c r="AS993" s="28">
        <v>8.8785100000000003</v>
      </c>
      <c r="AT993" t="s">
        <v>155</v>
      </c>
      <c r="AU993">
        <v>1</v>
      </c>
      <c r="AV993" t="s">
        <v>399</v>
      </c>
      <c r="AW993" t="s">
        <v>992</v>
      </c>
      <c r="AX993" t="s">
        <v>1091</v>
      </c>
      <c r="AY993" s="19" t="s">
        <v>398</v>
      </c>
      <c r="AZ993" s="19" t="s">
        <v>398</v>
      </c>
      <c r="BA993" t="s">
        <v>405</v>
      </c>
      <c r="BB993" t="s">
        <v>406</v>
      </c>
      <c r="BC993" s="15">
        <v>42318</v>
      </c>
      <c r="BD993" t="s">
        <v>161</v>
      </c>
      <c r="BE993">
        <v>36</v>
      </c>
      <c r="BF993">
        <v>29</v>
      </c>
      <c r="BG993">
        <v>5.7</v>
      </c>
      <c r="BH993">
        <v>2.36</v>
      </c>
      <c r="BI993">
        <v>0.82</v>
      </c>
      <c r="BJ993">
        <v>0.65400000000000003</v>
      </c>
      <c r="BK993">
        <v>0.11600000000000001</v>
      </c>
      <c r="BL993">
        <v>10.7</v>
      </c>
      <c r="BM993" s="86">
        <f t="shared" si="152"/>
        <v>84.935064935064943</v>
      </c>
      <c r="BN993">
        <v>0.20699999999999999</v>
      </c>
      <c r="BO993">
        <v>21.3</v>
      </c>
      <c r="BP993">
        <f t="shared" si="145"/>
        <v>2339.8555640437989</v>
      </c>
      <c r="BQ993">
        <f t="shared" si="148"/>
        <v>3039.9999999999995</v>
      </c>
      <c r="BR993">
        <f t="shared" si="150"/>
        <v>2.3398555640437988</v>
      </c>
      <c r="BS993">
        <f t="shared" si="150"/>
        <v>3.0399999999999996</v>
      </c>
      <c r="BT993">
        <f t="shared" si="151"/>
        <v>5.3798555640437984</v>
      </c>
      <c r="BU993">
        <v>1.8248532289628181</v>
      </c>
      <c r="BV993">
        <v>0.16862049761117562</v>
      </c>
      <c r="BW993">
        <v>2.439765790159754</v>
      </c>
      <c r="BX993">
        <v>0.58729132199893752</v>
      </c>
      <c r="BY993">
        <v>0.23446006750756418</v>
      </c>
      <c r="BZ993">
        <v>0.12028640799259312</v>
      </c>
      <c r="CA993">
        <v>4.2442100629378254</v>
      </c>
      <c r="CB993">
        <v>152.39534851332306</v>
      </c>
      <c r="CC993">
        <v>27.938635775502629</v>
      </c>
      <c r="CD993">
        <v>7.8932825995267821</v>
      </c>
      <c r="CE993">
        <v>4.4041234287943887</v>
      </c>
      <c r="CF993" s="25">
        <v>0.62959472196041466</v>
      </c>
      <c r="CG993" s="25">
        <v>6.0367577756833178E-2</v>
      </c>
      <c r="CH993" s="25">
        <v>1.8738438202634449</v>
      </c>
      <c r="CI993" s="25">
        <v>0.7566988543763542</v>
      </c>
      <c r="CJ993" s="25">
        <v>0.26792745728261225</v>
      </c>
      <c r="CK993" s="25">
        <v>80.179146143772243</v>
      </c>
      <c r="CL993" s="25">
        <v>60.149209565869718</v>
      </c>
      <c r="CM993" s="25">
        <v>2.9153234292110191</v>
      </c>
      <c r="CN993" s="25">
        <v>46.651858158789189</v>
      </c>
      <c r="CO993" s="25">
        <v>15.554330590240644</v>
      </c>
      <c r="CP993" s="25">
        <v>1.2947761194029852</v>
      </c>
      <c r="CQ993" s="25">
        <v>0.2158115671641791</v>
      </c>
      <c r="CR993" s="25">
        <v>0.33842693168840127</v>
      </c>
      <c r="CS993" s="25">
        <v>0.13492871491852723</v>
      </c>
      <c r="CT993" s="25">
        <v>7.3730646539803824E-2</v>
      </c>
      <c r="CU993" s="25">
        <v>7.1576391485208903</v>
      </c>
      <c r="CV993" s="25">
        <v>10.325475670781522</v>
      </c>
      <c r="CW993" s="25">
        <v>1.9554463902107235</v>
      </c>
      <c r="CX993" s="25">
        <v>50.188452310989199</v>
      </c>
      <c r="CY993" s="25">
        <v>5.955356822948465</v>
      </c>
    </row>
    <row r="994" spans="1:103">
      <c r="A994" t="s">
        <v>177</v>
      </c>
      <c r="B994" t="s">
        <v>1090</v>
      </c>
      <c r="C994" t="s">
        <v>164</v>
      </c>
      <c r="D994" t="s">
        <v>174</v>
      </c>
      <c r="E994" t="s">
        <v>959</v>
      </c>
      <c r="F994" t="s">
        <v>218</v>
      </c>
      <c r="G994" t="s">
        <v>301</v>
      </c>
      <c r="H994">
        <v>11.319940000000001</v>
      </c>
      <c r="I994">
        <v>7.9963600000000001</v>
      </c>
      <c r="J994"/>
      <c r="K994" t="s">
        <v>132</v>
      </c>
      <c r="L994" s="18">
        <v>0.4</v>
      </c>
      <c r="M994" t="s">
        <v>326</v>
      </c>
      <c r="N994" t="s">
        <v>331</v>
      </c>
      <c r="O994">
        <v>3000</v>
      </c>
      <c r="P994" t="s">
        <v>353</v>
      </c>
      <c r="Q994" t="s">
        <v>369</v>
      </c>
      <c r="R994">
        <v>2800</v>
      </c>
      <c r="W994">
        <v>2015</v>
      </c>
      <c r="X994">
        <v>1</v>
      </c>
      <c r="Y994" s="19"/>
      <c r="Z994" s="24"/>
      <c r="AA994" s="25"/>
      <c r="AB994" s="26"/>
      <c r="AC994" s="25"/>
      <c r="AD994" s="27"/>
      <c r="AE994" s="27"/>
      <c r="AF994" s="27"/>
      <c r="AG994" s="25"/>
      <c r="AH994" s="25"/>
      <c r="AI994" s="25"/>
      <c r="AJ994" s="28"/>
      <c r="AK994" s="25"/>
      <c r="AL994" s="25"/>
      <c r="AM994" s="29"/>
      <c r="AN994" s="29"/>
      <c r="AO994" s="30"/>
      <c r="AP994" s="30"/>
      <c r="AQ994" s="31"/>
      <c r="AR994" s="28"/>
      <c r="AS994" s="28"/>
      <c r="AT994" t="s">
        <v>156</v>
      </c>
      <c r="AU994">
        <v>2</v>
      </c>
      <c r="AV994" t="s">
        <v>399</v>
      </c>
      <c r="AW994" t="s">
        <v>992</v>
      </c>
      <c r="AX994" t="s">
        <v>1091</v>
      </c>
      <c r="AY994" s="19" t="s">
        <v>398</v>
      </c>
      <c r="AZ994" s="19" t="s">
        <v>398</v>
      </c>
      <c r="BA994" t="s">
        <v>405</v>
      </c>
      <c r="BB994" t="s">
        <v>406</v>
      </c>
      <c r="BC994" s="15">
        <v>42318</v>
      </c>
      <c r="BD994" t="s">
        <v>161</v>
      </c>
      <c r="BE994">
        <v>23</v>
      </c>
      <c r="BF994">
        <v>19</v>
      </c>
      <c r="BG994">
        <v>4.68</v>
      </c>
      <c r="BH994">
        <v>1.94</v>
      </c>
      <c r="BI994">
        <v>0.78</v>
      </c>
      <c r="BJ994">
        <v>0.29399999999999998</v>
      </c>
      <c r="BK994">
        <v>8.3000000000000004E-2</v>
      </c>
      <c r="BL994">
        <v>10.9</v>
      </c>
      <c r="BM994" s="86">
        <f t="shared" si="152"/>
        <v>77.984084880636601</v>
      </c>
      <c r="BN994">
        <v>0.253</v>
      </c>
      <c r="BO994">
        <v>21.4</v>
      </c>
      <c r="BP994">
        <f t="shared" si="145"/>
        <v>1762.0733343735367</v>
      </c>
      <c r="BQ994">
        <f t="shared" si="148"/>
        <v>2496</v>
      </c>
      <c r="BR994">
        <f t="shared" si="150"/>
        <v>1.7620733343735366</v>
      </c>
      <c r="BS994">
        <f t="shared" si="150"/>
        <v>2.496</v>
      </c>
      <c r="BT994">
        <f t="shared" si="151"/>
        <v>4.2580733343735364</v>
      </c>
      <c r="BU994">
        <v>1.9495718363463368</v>
      </c>
      <c r="BV994">
        <v>0.16326081197022671</v>
      </c>
      <c r="BW994">
        <v>2.5254709104606956</v>
      </c>
      <c r="BX994">
        <v>0.51009819807499202</v>
      </c>
      <c r="BY994">
        <v>0.19434985356443318</v>
      </c>
      <c r="BZ994">
        <v>0.12721400799878269</v>
      </c>
      <c r="CA994">
        <v>5.2002752367038099</v>
      </c>
      <c r="CB994">
        <v>178.95258219749496</v>
      </c>
      <c r="CC994">
        <v>57.454110681962547</v>
      </c>
      <c r="CD994">
        <v>5.9107425198897889</v>
      </c>
      <c r="CE994">
        <v>2.842727437182103</v>
      </c>
      <c r="CF994" s="25">
        <v>0.39617590822179738</v>
      </c>
      <c r="CG994" s="25">
        <v>7.8489483747609945E-2</v>
      </c>
      <c r="CH994" s="25">
        <v>1.6693367276079947</v>
      </c>
      <c r="CI994" s="25">
        <v>0.74276076717590744</v>
      </c>
      <c r="CJ994" s="25">
        <v>0.23249774799440534</v>
      </c>
      <c r="CK994" s="25">
        <v>68.4665099279038</v>
      </c>
      <c r="CL994" s="25">
        <v>68.194304676088777</v>
      </c>
      <c r="CM994" s="25">
        <v>4.3578722903046359</v>
      </c>
      <c r="CN994" s="25">
        <v>141.26177976737182</v>
      </c>
      <c r="CO994" s="25">
        <v>10.368827555338569</v>
      </c>
      <c r="CP994" s="25">
        <v>1.2460243217960714</v>
      </c>
      <c r="CQ994" s="25">
        <v>0.20986903648269412</v>
      </c>
      <c r="CR994" s="25">
        <v>0.43178056721138031</v>
      </c>
      <c r="CS994" s="25">
        <v>0.13486273510683114</v>
      </c>
      <c r="CT994" s="25">
        <v>6.3767465570031517E-2</v>
      </c>
      <c r="CU994" s="25">
        <v>7.1541390804776039</v>
      </c>
      <c r="CV994" s="25">
        <v>10.320426538424172</v>
      </c>
      <c r="CW994" s="25">
        <v>1.016885367108971</v>
      </c>
      <c r="CX994" s="25">
        <v>75.370111375988998</v>
      </c>
      <c r="CY994" s="25">
        <v>5.9524446680228174</v>
      </c>
    </row>
    <row r="995" spans="1:103">
      <c r="A995" t="s">
        <v>177</v>
      </c>
      <c r="B995" t="s">
        <v>1090</v>
      </c>
      <c r="C995" t="s">
        <v>164</v>
      </c>
      <c r="D995" t="s">
        <v>174</v>
      </c>
      <c r="E995" t="s">
        <v>959</v>
      </c>
      <c r="F995" t="s">
        <v>218</v>
      </c>
      <c r="G995" t="s">
        <v>301</v>
      </c>
      <c r="H995">
        <v>11.319940000000001</v>
      </c>
      <c r="I995">
        <v>7.9963600000000001</v>
      </c>
      <c r="J995"/>
      <c r="K995" t="s">
        <v>132</v>
      </c>
      <c r="L995" s="18">
        <v>0.4</v>
      </c>
      <c r="M995" t="s">
        <v>326</v>
      </c>
      <c r="N995" t="s">
        <v>331</v>
      </c>
      <c r="O995">
        <v>3000</v>
      </c>
      <c r="P995" t="s">
        <v>353</v>
      </c>
      <c r="Q995" t="s">
        <v>369</v>
      </c>
      <c r="R995">
        <v>2800</v>
      </c>
      <c r="W995">
        <v>2015</v>
      </c>
      <c r="X995">
        <v>1</v>
      </c>
      <c r="Y995" s="19"/>
      <c r="Z995" s="24"/>
      <c r="AA995" s="25"/>
      <c r="AB995" s="26"/>
      <c r="AC995" s="25"/>
      <c r="AD995" s="27"/>
      <c r="AE995" s="27"/>
      <c r="AF995" s="27"/>
      <c r="AG995" s="25"/>
      <c r="AH995" s="25"/>
      <c r="AI995" s="25"/>
      <c r="AJ995" s="28"/>
      <c r="AK995" s="25"/>
      <c r="AL995" s="25"/>
      <c r="AM995" s="29"/>
      <c r="AN995" s="29"/>
      <c r="AO995" s="30"/>
      <c r="AP995" s="30"/>
      <c r="AQ995" s="31"/>
      <c r="AR995" s="28"/>
      <c r="AS995" s="28"/>
      <c r="AT995" t="s">
        <v>157</v>
      </c>
      <c r="AU995">
        <v>3</v>
      </c>
      <c r="AV995" t="s">
        <v>399</v>
      </c>
      <c r="AW995" t="s">
        <v>992</v>
      </c>
      <c r="AX995" t="s">
        <v>1091</v>
      </c>
      <c r="AY995" s="19" t="s">
        <v>398</v>
      </c>
      <c r="AZ995" s="19" t="s">
        <v>398</v>
      </c>
      <c r="BA995" t="s">
        <v>405</v>
      </c>
      <c r="BB995" t="s">
        <v>406</v>
      </c>
      <c r="BC995" s="15">
        <v>42318</v>
      </c>
      <c r="BD995" t="s">
        <v>161</v>
      </c>
      <c r="BE995">
        <v>45</v>
      </c>
      <c r="BF995">
        <v>42</v>
      </c>
      <c r="BG995">
        <v>10.52</v>
      </c>
      <c r="BH995">
        <v>5.0599999999999996</v>
      </c>
      <c r="BI995">
        <v>0.84</v>
      </c>
      <c r="BJ995">
        <v>0.36299999999999999</v>
      </c>
      <c r="BK995">
        <v>0.123</v>
      </c>
      <c r="BL995">
        <v>10.1</v>
      </c>
      <c r="BM995" s="86">
        <f t="shared" si="152"/>
        <v>74.691358024691354</v>
      </c>
      <c r="BN995">
        <v>0.113</v>
      </c>
      <c r="BO995">
        <v>24.5</v>
      </c>
      <c r="BP995">
        <f t="shared" si="145"/>
        <v>4441.3922375534567</v>
      </c>
      <c r="BQ995">
        <f t="shared" si="148"/>
        <v>5610.6666666666661</v>
      </c>
      <c r="BR995">
        <f t="shared" si="150"/>
        <v>4.4413922375534565</v>
      </c>
      <c r="BS995">
        <f t="shared" si="150"/>
        <v>5.610666666666666</v>
      </c>
      <c r="BT995">
        <f t="shared" si="151"/>
        <v>10.052058904220122</v>
      </c>
      <c r="BU995">
        <v>3.1124517374517371</v>
      </c>
      <c r="BV995">
        <v>0.24106243211653985</v>
      </c>
      <c r="BW995">
        <v>2.173996536584335</v>
      </c>
      <c r="BX995">
        <v>0.48560129449652134</v>
      </c>
      <c r="BY995">
        <v>0.2146104067069981</v>
      </c>
      <c r="BZ995">
        <v>0.17600717389909765</v>
      </c>
      <c r="CA995">
        <v>6.0039273344195285</v>
      </c>
      <c r="CB995">
        <v>109.38844528721744</v>
      </c>
      <c r="CC995">
        <v>66.004818999159582</v>
      </c>
      <c r="CD995">
        <v>11.891243681379507</v>
      </c>
      <c r="CE995">
        <v>11.814510181896246</v>
      </c>
      <c r="CF995" s="25">
        <v>0.61867525298988046</v>
      </c>
      <c r="CG995" s="25">
        <v>7.7874885004599811E-2</v>
      </c>
      <c r="CH995" s="25">
        <v>1.7030240070867158</v>
      </c>
      <c r="CI995" s="25">
        <v>0.65234601209755672</v>
      </c>
      <c r="CJ995" s="25">
        <v>0.21153055341750046</v>
      </c>
      <c r="CK995" s="25">
        <v>74.577792434976971</v>
      </c>
      <c r="CL995" s="25">
        <v>64.3013377225992</v>
      </c>
      <c r="CM995" s="25">
        <v>2.9297628716538671</v>
      </c>
      <c r="CN995" s="25">
        <v>94.021369537571147</v>
      </c>
      <c r="CO995" s="25">
        <v>13.004902518173186</v>
      </c>
      <c r="CP995" s="25">
        <v>1.3561643835616439</v>
      </c>
      <c r="CQ995" s="25">
        <v>0.2431017612524462</v>
      </c>
      <c r="CR995" s="25">
        <v>0.44519003617301933</v>
      </c>
      <c r="CS995" s="25">
        <v>0.20439731622676327</v>
      </c>
      <c r="CT995" s="25">
        <v>7.1908465314002037E-2</v>
      </c>
      <c r="CU995" s="25">
        <v>9.6506060322798</v>
      </c>
      <c r="CV995" s="25">
        <v>5.5201703864371456</v>
      </c>
      <c r="CW995" s="25">
        <v>1.0119370198237692</v>
      </c>
      <c r="CX995" s="25">
        <v>75.003346843745732</v>
      </c>
      <c r="CY995" s="25">
        <v>7.6328315968375238</v>
      </c>
    </row>
    <row r="996" spans="1:103">
      <c r="A996" t="s">
        <v>177</v>
      </c>
      <c r="B996" t="s">
        <v>1090</v>
      </c>
      <c r="C996" t="s">
        <v>164</v>
      </c>
      <c r="D996" t="s">
        <v>174</v>
      </c>
      <c r="E996" t="s">
        <v>959</v>
      </c>
      <c r="F996" t="s">
        <v>218</v>
      </c>
      <c r="G996" t="s">
        <v>301</v>
      </c>
      <c r="H996">
        <v>11.319940000000001</v>
      </c>
      <c r="I996">
        <v>7.9963600000000001</v>
      </c>
      <c r="J996"/>
      <c r="K996" t="s">
        <v>132</v>
      </c>
      <c r="L996" s="18">
        <v>0.4</v>
      </c>
      <c r="M996" t="s">
        <v>326</v>
      </c>
      <c r="N996" t="s">
        <v>331</v>
      </c>
      <c r="O996">
        <v>3000</v>
      </c>
      <c r="P996" t="s">
        <v>353</v>
      </c>
      <c r="Q996" t="s">
        <v>369</v>
      </c>
      <c r="R996">
        <v>2800</v>
      </c>
      <c r="W996">
        <v>2015</v>
      </c>
      <c r="X996">
        <v>1</v>
      </c>
      <c r="Y996" s="19"/>
      <c r="Z996" s="24"/>
      <c r="AA996" s="25"/>
      <c r="AB996" s="26"/>
      <c r="AC996" s="25"/>
      <c r="AD996" s="27"/>
      <c r="AE996" s="27"/>
      <c r="AF996" s="27"/>
      <c r="AG996" s="25"/>
      <c r="AH996" s="25"/>
      <c r="AI996" s="25"/>
      <c r="AJ996" s="28"/>
      <c r="AK996" s="25"/>
      <c r="AL996" s="25"/>
      <c r="AM996" s="29"/>
      <c r="AN996" s="29"/>
      <c r="AO996" s="30"/>
      <c r="AP996" s="30"/>
      <c r="AQ996" s="31"/>
      <c r="AR996" s="28"/>
      <c r="AS996" s="28"/>
      <c r="AT996" t="s">
        <v>158</v>
      </c>
      <c r="AU996">
        <v>4</v>
      </c>
      <c r="AV996" t="s">
        <v>399</v>
      </c>
      <c r="AW996" t="s">
        <v>992</v>
      </c>
      <c r="AX996" t="s">
        <v>1091</v>
      </c>
      <c r="AY996" s="19" t="s">
        <v>398</v>
      </c>
      <c r="AZ996" s="19" t="s">
        <v>398</v>
      </c>
      <c r="BA996" t="s">
        <v>405</v>
      </c>
      <c r="BB996" t="s">
        <v>406</v>
      </c>
      <c r="BC996" s="15">
        <v>42318</v>
      </c>
      <c r="BD996" t="s">
        <v>161</v>
      </c>
      <c r="BE996">
        <v>49</v>
      </c>
      <c r="BF996">
        <v>47</v>
      </c>
      <c r="BG996">
        <v>18.059999999999999</v>
      </c>
      <c r="BH996">
        <v>9.6999999999999993</v>
      </c>
      <c r="BI996">
        <v>1.1599999999999999</v>
      </c>
      <c r="BJ996">
        <v>0.60599999999999998</v>
      </c>
      <c r="BK996">
        <v>0.122</v>
      </c>
      <c r="BL996">
        <v>11.1</v>
      </c>
      <c r="BM996" s="86">
        <f t="shared" si="152"/>
        <v>83.241758241758248</v>
      </c>
      <c r="BN996">
        <v>0.34799999999999998</v>
      </c>
      <c r="BO996">
        <v>24.1</v>
      </c>
      <c r="BP996">
        <f t="shared" si="145"/>
        <v>9383.2503770739077</v>
      </c>
      <c r="BQ996">
        <f t="shared" si="148"/>
        <v>9631.9999999999982</v>
      </c>
      <c r="BR996">
        <f t="shared" si="150"/>
        <v>9.3832503770739084</v>
      </c>
      <c r="BS996">
        <f t="shared" si="150"/>
        <v>9.6319999999999979</v>
      </c>
      <c r="BT996">
        <f t="shared" si="151"/>
        <v>19.015250377073905</v>
      </c>
      <c r="BU996">
        <v>3.0318315377081295</v>
      </c>
      <c r="BV996">
        <v>0.24243256562376869</v>
      </c>
      <c r="BW996">
        <v>2.8964843961242335</v>
      </c>
      <c r="BX996">
        <v>0.66500446592558704</v>
      </c>
      <c r="BY996">
        <v>0.26393869602272174</v>
      </c>
      <c r="BZ996">
        <v>0.16870704848619983</v>
      </c>
      <c r="CA996">
        <v>5.505667298663643</v>
      </c>
      <c r="CB996">
        <v>330.1313022137499</v>
      </c>
      <c r="CC996">
        <v>40.309086774617683</v>
      </c>
      <c r="CD996">
        <v>10.251445933376383</v>
      </c>
      <c r="CE996">
        <v>3.6556181196416606</v>
      </c>
      <c r="CF996" s="25">
        <v>1.0564593301435408</v>
      </c>
      <c r="CG996" s="25">
        <v>0.1015311004784689</v>
      </c>
      <c r="CH996" s="25">
        <v>1.3475294058486629</v>
      </c>
      <c r="CI996" s="25">
        <v>0.43537409624997686</v>
      </c>
      <c r="CJ996" s="25">
        <v>0.12894434538208249</v>
      </c>
      <c r="CK996" s="25">
        <v>49.677254891165511</v>
      </c>
      <c r="CL996" s="25">
        <v>37.223594111796693</v>
      </c>
      <c r="CM996" s="25">
        <v>2.9138873092951512</v>
      </c>
      <c r="CN996" s="25">
        <v>93.511894136136021</v>
      </c>
      <c r="CO996" s="25">
        <v>12.934432603050078</v>
      </c>
      <c r="CP996" s="25"/>
      <c r="CQ996" s="25"/>
      <c r="CR996" s="25"/>
      <c r="CS996" s="25"/>
      <c r="CT996" s="25"/>
      <c r="CU996" s="25"/>
      <c r="CV996" s="25"/>
      <c r="CW996" s="25"/>
      <c r="CX996" s="25"/>
      <c r="CY996" s="25"/>
    </row>
    <row r="997" spans="1:103">
      <c r="A997" t="s">
        <v>177</v>
      </c>
      <c r="B997" t="s">
        <v>1090</v>
      </c>
      <c r="C997" t="s">
        <v>164</v>
      </c>
      <c r="D997" t="s">
        <v>174</v>
      </c>
      <c r="E997" t="s">
        <v>959</v>
      </c>
      <c r="F997" t="s">
        <v>218</v>
      </c>
      <c r="G997" t="s">
        <v>301</v>
      </c>
      <c r="H997">
        <v>11.319940000000001</v>
      </c>
      <c r="I997">
        <v>7.9963600000000001</v>
      </c>
      <c r="J997"/>
      <c r="K997" t="s">
        <v>132</v>
      </c>
      <c r="L997" s="18">
        <v>0.4</v>
      </c>
      <c r="M997" t="s">
        <v>326</v>
      </c>
      <c r="N997" t="s">
        <v>331</v>
      </c>
      <c r="O997">
        <v>3000</v>
      </c>
      <c r="P997" t="s">
        <v>353</v>
      </c>
      <c r="Q997" t="s">
        <v>369</v>
      </c>
      <c r="R997">
        <v>2800</v>
      </c>
      <c r="W997">
        <v>2015</v>
      </c>
      <c r="X997">
        <v>1</v>
      </c>
      <c r="Y997" s="19"/>
      <c r="Z997" s="24"/>
      <c r="AA997" s="25"/>
      <c r="AB997" s="26"/>
      <c r="AC997" s="25"/>
      <c r="AD997" s="27"/>
      <c r="AE997" s="27"/>
      <c r="AF997" s="27"/>
      <c r="AG997" s="25"/>
      <c r="AH997" s="25"/>
      <c r="AI997" s="25"/>
      <c r="AJ997" s="28"/>
      <c r="AK997" s="25"/>
      <c r="AL997" s="25"/>
      <c r="AM997" s="29"/>
      <c r="AN997" s="29"/>
      <c r="AO997" s="30"/>
      <c r="AP997" s="30"/>
      <c r="AQ997" s="31"/>
      <c r="AR997" s="28"/>
      <c r="AS997" s="28"/>
      <c r="AT997" t="s">
        <v>159</v>
      </c>
      <c r="AU997">
        <v>5</v>
      </c>
      <c r="AV997" t="s">
        <v>399</v>
      </c>
      <c r="AW997" t="s">
        <v>992</v>
      </c>
      <c r="AX997" t="s">
        <v>1091</v>
      </c>
      <c r="AY997" s="19" t="s">
        <v>398</v>
      </c>
      <c r="AZ997" s="19" t="s">
        <v>398</v>
      </c>
      <c r="BA997" t="s">
        <v>405</v>
      </c>
      <c r="BB997" t="s">
        <v>406</v>
      </c>
      <c r="BC997" s="15">
        <v>42318</v>
      </c>
      <c r="BD997" t="s">
        <v>161</v>
      </c>
      <c r="BE997">
        <v>40</v>
      </c>
      <c r="BF997">
        <v>37</v>
      </c>
      <c r="BG997">
        <v>13.9</v>
      </c>
      <c r="BH997">
        <v>7.92</v>
      </c>
      <c r="BI997">
        <v>1.38</v>
      </c>
      <c r="BJ997">
        <v>0.48</v>
      </c>
      <c r="BK997">
        <v>0.12</v>
      </c>
      <c r="BL997">
        <v>10.9</v>
      </c>
      <c r="BM997" s="86">
        <f t="shared" si="152"/>
        <v>80</v>
      </c>
      <c r="BN997">
        <v>0.36799999999999999</v>
      </c>
      <c r="BO997">
        <v>24.6</v>
      </c>
      <c r="BP997">
        <f t="shared" si="145"/>
        <v>7379.5764705882348</v>
      </c>
      <c r="BQ997">
        <f t="shared" si="148"/>
        <v>7413.333333333333</v>
      </c>
      <c r="BR997">
        <f t="shared" si="150"/>
        <v>7.3795764705882352</v>
      </c>
      <c r="BS997">
        <f t="shared" si="150"/>
        <v>7.4133333333333331</v>
      </c>
      <c r="BT997">
        <f t="shared" si="151"/>
        <v>14.792909803921567</v>
      </c>
      <c r="BU997">
        <v>2.9574879227053144</v>
      </c>
      <c r="BV997">
        <v>0.31982922151757048</v>
      </c>
      <c r="BW997">
        <v>2.5490337906188913</v>
      </c>
      <c r="BX997">
        <v>0.61915937697470613</v>
      </c>
      <c r="BY997">
        <v>0.25873769351459491</v>
      </c>
      <c r="BZ997">
        <v>0.17936235258992178</v>
      </c>
      <c r="CA997">
        <v>5.6085233809575339</v>
      </c>
      <c r="CB997">
        <v>127.2853320362275</v>
      </c>
      <c r="CC997">
        <v>54.029305905580813</v>
      </c>
      <c r="CD997">
        <v>11.244126615326365</v>
      </c>
      <c r="CE997">
        <v>3.9328855629080337</v>
      </c>
      <c r="CF997" s="25">
        <v>0.74662813102119463</v>
      </c>
      <c r="CG997" s="25">
        <v>9.0173410404624288E-2</v>
      </c>
      <c r="CH997" s="25">
        <v>1.435427211556962</v>
      </c>
      <c r="CI997" s="25">
        <v>0.40020488821155653</v>
      </c>
      <c r="CJ997" s="25">
        <v>0.13060675783117093</v>
      </c>
      <c r="CK997" s="25">
        <v>70.405524976136945</v>
      </c>
      <c r="CL997" s="25">
        <v>33.441400022502677</v>
      </c>
      <c r="CM997" s="25">
        <v>4.3342465657145173</v>
      </c>
      <c r="CN997" s="25">
        <v>234.46738751357248</v>
      </c>
      <c r="CO997" s="25">
        <v>15.554330590240644</v>
      </c>
      <c r="CP997" s="25">
        <v>1.591756624141315</v>
      </c>
      <c r="CQ997" s="25">
        <v>0.34646712463199214</v>
      </c>
      <c r="CR997" s="25">
        <v>0.31846326451901719</v>
      </c>
      <c r="CS997" s="25">
        <v>0.20773317747082023</v>
      </c>
      <c r="CT997" s="25">
        <v>5.7486563839287172E-2</v>
      </c>
      <c r="CU997" s="25">
        <v>6.3807147087235689</v>
      </c>
      <c r="CV997" s="25">
        <v>10.437820114281617</v>
      </c>
      <c r="CW997" s="25">
        <v>1.0284523124321689</v>
      </c>
      <c r="CX997" s="25">
        <v>50.734518557696305</v>
      </c>
      <c r="CY997" s="25">
        <v>5.1538785276008667</v>
      </c>
    </row>
    <row r="998" spans="1:103">
      <c r="A998" t="s">
        <v>177</v>
      </c>
      <c r="B998" t="s">
        <v>1090</v>
      </c>
      <c r="C998" t="s">
        <v>164</v>
      </c>
      <c r="D998" t="s">
        <v>174</v>
      </c>
      <c r="E998" t="s">
        <v>959</v>
      </c>
      <c r="F998" t="s">
        <v>218</v>
      </c>
      <c r="G998" t="s">
        <v>301</v>
      </c>
      <c r="H998">
        <v>11.319940000000001</v>
      </c>
      <c r="I998">
        <v>7.9963600000000001</v>
      </c>
      <c r="J998"/>
      <c r="K998" t="s">
        <v>132</v>
      </c>
      <c r="L998" s="18">
        <v>0.4</v>
      </c>
      <c r="M998" t="s">
        <v>326</v>
      </c>
      <c r="N998" t="s">
        <v>331</v>
      </c>
      <c r="O998">
        <v>3000</v>
      </c>
      <c r="P998" t="s">
        <v>353</v>
      </c>
      <c r="Q998" t="s">
        <v>369</v>
      </c>
      <c r="R998">
        <v>2800</v>
      </c>
      <c r="W998">
        <v>2015</v>
      </c>
      <c r="X998">
        <v>1</v>
      </c>
      <c r="Y998" s="19"/>
      <c r="Z998" s="24"/>
      <c r="AA998" s="25"/>
      <c r="AB998" s="26"/>
      <c r="AC998" s="25"/>
      <c r="AD998" s="27"/>
      <c r="AE998" s="27"/>
      <c r="AF998" s="27"/>
      <c r="AG998" s="25"/>
      <c r="AH998" s="25"/>
      <c r="AI998" s="25"/>
      <c r="AJ998" s="28"/>
      <c r="AK998" s="25"/>
      <c r="AL998" s="25"/>
      <c r="AM998" s="29"/>
      <c r="AN998" s="29"/>
      <c r="AO998" s="30"/>
      <c r="AP998" s="30"/>
      <c r="AQ998" s="31"/>
      <c r="AR998" s="28"/>
      <c r="AS998" s="28"/>
      <c r="AT998" t="s">
        <v>160</v>
      </c>
      <c r="AU998">
        <v>6</v>
      </c>
      <c r="AV998" t="s">
        <v>399</v>
      </c>
      <c r="AW998" t="s">
        <v>992</v>
      </c>
      <c r="AX998" t="s">
        <v>1091</v>
      </c>
      <c r="AY998" s="19" t="s">
        <v>398</v>
      </c>
      <c r="AZ998" s="19" t="s">
        <v>398</v>
      </c>
      <c r="BA998" t="s">
        <v>405</v>
      </c>
      <c r="BB998" t="s">
        <v>406</v>
      </c>
      <c r="BC998" s="15">
        <v>42318</v>
      </c>
      <c r="BD998" t="s">
        <v>161</v>
      </c>
      <c r="BE998">
        <v>42</v>
      </c>
      <c r="BF998">
        <v>40</v>
      </c>
      <c r="BG998">
        <v>11.66</v>
      </c>
      <c r="BH998">
        <v>6.82</v>
      </c>
      <c r="BI998">
        <v>1.24</v>
      </c>
      <c r="BJ998">
        <v>0.55300000000000005</v>
      </c>
      <c r="BK998">
        <v>0.53300000000000003</v>
      </c>
      <c r="BL998">
        <v>9.6</v>
      </c>
      <c r="BM998" s="86">
        <f t="shared" si="152"/>
        <v>50.920810313075506</v>
      </c>
      <c r="BN998">
        <v>0.24299999999999999</v>
      </c>
      <c r="BO998">
        <v>28.2</v>
      </c>
      <c r="BP998">
        <f t="shared" si="145"/>
        <v>4103.8046196993228</v>
      </c>
      <c r="BQ998">
        <f t="shared" si="148"/>
        <v>6218.666666666667</v>
      </c>
      <c r="BR998">
        <f t="shared" si="150"/>
        <v>4.1038046196993232</v>
      </c>
      <c r="BS998">
        <f t="shared" si="150"/>
        <v>6.2186666666666666</v>
      </c>
      <c r="BT998">
        <f t="shared" si="151"/>
        <v>10.322471286365989</v>
      </c>
      <c r="BU998">
        <v>3.2896518375241777</v>
      </c>
      <c r="BV998">
        <v>0.29895847847039109</v>
      </c>
      <c r="BW998">
        <v>2.6370589960691415</v>
      </c>
      <c r="BX998">
        <v>0.55585210990975964</v>
      </c>
      <c r="BY998">
        <v>0.25261745035481836</v>
      </c>
      <c r="BZ998">
        <v>0.18165292107261</v>
      </c>
      <c r="CA998">
        <v>5.5434741294363308</v>
      </c>
      <c r="CB998">
        <v>105.69023082717084</v>
      </c>
      <c r="CC998">
        <v>60.822736308279353</v>
      </c>
      <c r="CD998">
        <v>12.484408011296814</v>
      </c>
      <c r="CE998">
        <v>74.926637258019412</v>
      </c>
      <c r="CF998" s="25">
        <v>0.8791627021883921</v>
      </c>
      <c r="CG998" s="25">
        <v>0.10080875356803047</v>
      </c>
      <c r="CH998" s="25">
        <v>1.3778974076789205</v>
      </c>
      <c r="CI998" s="25">
        <v>0.33256469888343831</v>
      </c>
      <c r="CJ998" s="25">
        <v>0.16241677617857145</v>
      </c>
      <c r="CK998" s="25">
        <v>29.483417879324421</v>
      </c>
      <c r="CL998" s="25">
        <v>41.414839766224702</v>
      </c>
      <c r="CM998" s="25">
        <v>4.3730414131450797</v>
      </c>
      <c r="CN998" s="25">
        <v>189.1437094116279</v>
      </c>
      <c r="CO998" s="25">
        <v>18.315668700593271</v>
      </c>
      <c r="CP998" s="25">
        <v>1.2587511825922422</v>
      </c>
      <c r="CQ998" s="25">
        <v>0.44919583727530749</v>
      </c>
      <c r="CR998" s="25">
        <v>0.33046814249642759</v>
      </c>
      <c r="CS998" s="25">
        <v>0.13486273510683114</v>
      </c>
      <c r="CT998" s="25">
        <v>5.9594660139002005E-2</v>
      </c>
      <c r="CU998" s="25">
        <v>4.6226225694554675</v>
      </c>
      <c r="CV998" s="25">
        <v>5.5471638846593327</v>
      </c>
      <c r="CW998" s="25">
        <v>1.016885367108971</v>
      </c>
      <c r="CX998" s="25">
        <v>50.163910280519282</v>
      </c>
      <c r="CY998" s="25">
        <v>7.6701559567242592</v>
      </c>
    </row>
    <row r="999" spans="1:103">
      <c r="A999" t="s">
        <v>177</v>
      </c>
      <c r="B999" t="s">
        <v>1090</v>
      </c>
      <c r="C999" t="s">
        <v>164</v>
      </c>
      <c r="D999" t="s">
        <v>174</v>
      </c>
      <c r="E999" t="s">
        <v>959</v>
      </c>
      <c r="F999" t="s">
        <v>219</v>
      </c>
      <c r="G999" t="s">
        <v>302</v>
      </c>
      <c r="H999">
        <v>11.452780000000001</v>
      </c>
      <c r="I999">
        <v>7.9236399999999998</v>
      </c>
      <c r="J999">
        <v>641</v>
      </c>
      <c r="K999" t="s">
        <v>133</v>
      </c>
      <c r="L999" s="18">
        <v>0.2</v>
      </c>
      <c r="M999" t="s">
        <v>326</v>
      </c>
      <c r="N999" t="s">
        <v>331</v>
      </c>
      <c r="O999">
        <v>150</v>
      </c>
      <c r="P999" t="s">
        <v>353</v>
      </c>
      <c r="Q999" t="s">
        <v>370</v>
      </c>
      <c r="R999">
        <v>1100</v>
      </c>
      <c r="W999">
        <v>2015</v>
      </c>
      <c r="X999">
        <v>1</v>
      </c>
      <c r="Y999" s="19" t="s">
        <v>398</v>
      </c>
      <c r="Z999" s="24">
        <v>6.3</v>
      </c>
      <c r="AA999" s="32">
        <v>1.12418579029871</v>
      </c>
      <c r="AB999" s="26">
        <v>5.3622022620126032E-2</v>
      </c>
      <c r="AC999" s="25">
        <v>8.4063000000000017</v>
      </c>
      <c r="AD999" s="27">
        <v>44.4</v>
      </c>
      <c r="AE999" s="27">
        <v>35.200000000000003</v>
      </c>
      <c r="AF999" s="27">
        <v>20.399999999999999</v>
      </c>
      <c r="AG999" s="25">
        <v>3.3748925655699442</v>
      </c>
      <c r="AH999" s="25">
        <v>0.6688466407122039</v>
      </c>
      <c r="AI999" s="25">
        <v>0.44247172340378377</v>
      </c>
      <c r="AJ999" s="28">
        <v>9.0530356376221019E-2</v>
      </c>
      <c r="AK999" s="25">
        <v>0</v>
      </c>
      <c r="AL999" s="25">
        <f t="shared" si="143"/>
        <v>4.5767412860621528</v>
      </c>
      <c r="AM999" s="29">
        <v>37.515319695998834</v>
      </c>
      <c r="AN999" s="29">
        <v>2.5010139245640111</v>
      </c>
      <c r="AO999" s="30">
        <v>25.751554734807694</v>
      </c>
      <c r="AP999" s="30">
        <v>101.52809832257148</v>
      </c>
      <c r="AQ999" s="31">
        <v>1.3508576478518686</v>
      </c>
      <c r="AR999" s="28">
        <v>5.7019599999999998E-3</v>
      </c>
      <c r="AS999" s="28">
        <v>6.8073699999999997</v>
      </c>
      <c r="AT999" t="s">
        <v>155</v>
      </c>
      <c r="AU999">
        <v>1</v>
      </c>
      <c r="AV999" t="s">
        <v>399</v>
      </c>
      <c r="AW999" t="s">
        <v>992</v>
      </c>
      <c r="AX999" t="s">
        <v>1091</v>
      </c>
      <c r="AY999" s="19" t="s">
        <v>398</v>
      </c>
      <c r="AZ999" s="19" t="s">
        <v>398</v>
      </c>
      <c r="BA999" t="s">
        <v>405</v>
      </c>
      <c r="BB999" t="s">
        <v>406</v>
      </c>
      <c r="BC999" s="15">
        <v>42318</v>
      </c>
      <c r="BD999" t="s">
        <v>161</v>
      </c>
      <c r="BE999">
        <v>41</v>
      </c>
      <c r="BF999">
        <v>41</v>
      </c>
      <c r="BG999">
        <v>8.1999999999999993</v>
      </c>
      <c r="BH999">
        <v>4.0999999999999996</v>
      </c>
      <c r="BI999">
        <v>0.92</v>
      </c>
      <c r="BJ999">
        <v>0.41699999999999998</v>
      </c>
      <c r="BK999">
        <v>0.105</v>
      </c>
      <c r="BL999">
        <v>10.9</v>
      </c>
      <c r="BM999" s="86">
        <f t="shared" si="152"/>
        <v>79.885057471264361</v>
      </c>
      <c r="BN999">
        <v>0.16200000000000001</v>
      </c>
      <c r="BO999">
        <v>18.8</v>
      </c>
      <c r="BP999">
        <f t="shared" si="145"/>
        <v>3814.7464503042588</v>
      </c>
      <c r="BQ999">
        <f t="shared" si="148"/>
        <v>4373.333333333333</v>
      </c>
      <c r="BR999">
        <f t="shared" si="150"/>
        <v>3.8147464503042587</v>
      </c>
      <c r="BS999">
        <f t="shared" si="150"/>
        <v>4.3733333333333331</v>
      </c>
      <c r="BT999">
        <f t="shared" si="151"/>
        <v>8.1880797836375923</v>
      </c>
      <c r="BU999">
        <v>2.3875823142050803</v>
      </c>
      <c r="BV999">
        <v>0.16458422899350306</v>
      </c>
      <c r="BW999">
        <v>2.103238026214127</v>
      </c>
      <c r="BX999">
        <v>0.53389872288923546</v>
      </c>
      <c r="BY999">
        <v>0.24068575164765349</v>
      </c>
      <c r="BZ999">
        <v>0.14300392950947483</v>
      </c>
      <c r="CA999">
        <v>4.8372597503834314</v>
      </c>
      <c r="CB999">
        <v>113.90857257648393</v>
      </c>
      <c r="CC999">
        <v>22.434812917306413</v>
      </c>
      <c r="CD999">
        <v>11.604017213297102</v>
      </c>
      <c r="CE999">
        <v>3.5198174977521872</v>
      </c>
      <c r="CF999" s="25">
        <v>0.32082949308755759</v>
      </c>
      <c r="CG999" s="25">
        <v>6.6175115207373264E-2</v>
      </c>
      <c r="CH999" s="25">
        <v>1.1618338591306792</v>
      </c>
      <c r="CI999" s="25">
        <v>0.32418206953688533</v>
      </c>
      <c r="CJ999" s="25">
        <v>0.16775152546723845</v>
      </c>
      <c r="CK999" s="25">
        <v>32.187059626068233</v>
      </c>
      <c r="CL999" s="25">
        <v>44.118584980344032</v>
      </c>
      <c r="CM999" s="25">
        <v>4.2628144846508746</v>
      </c>
      <c r="CN999" s="25">
        <v>184.37615105515448</v>
      </c>
      <c r="CO999" s="25">
        <v>17.854003760006332</v>
      </c>
      <c r="CP999" s="25">
        <v>0.83027079303675055</v>
      </c>
      <c r="CQ999" s="25">
        <v>0.17113152804642168</v>
      </c>
      <c r="CR999" s="25">
        <v>0.38653322231460885</v>
      </c>
      <c r="CS999" s="25">
        <v>0.1353923874783847</v>
      </c>
      <c r="CT999" s="25">
        <v>5.8443244158079131E-2</v>
      </c>
      <c r="CU999" s="25">
        <v>9.735883846998032</v>
      </c>
      <c r="CV999" s="25">
        <v>10.360958405045377</v>
      </c>
      <c r="CW999" s="25">
        <v>1.0208790258899587</v>
      </c>
      <c r="CX999" s="25">
        <v>100.98061526153595</v>
      </c>
      <c r="CY999" s="25">
        <v>6.8372728828362206</v>
      </c>
    </row>
    <row r="1000" spans="1:103">
      <c r="A1000" t="s">
        <v>177</v>
      </c>
      <c r="B1000" t="s">
        <v>1090</v>
      </c>
      <c r="C1000" t="s">
        <v>164</v>
      </c>
      <c r="D1000" t="s">
        <v>174</v>
      </c>
      <c r="E1000" t="s">
        <v>959</v>
      </c>
      <c r="F1000" t="s">
        <v>219</v>
      </c>
      <c r="G1000" t="s">
        <v>302</v>
      </c>
      <c r="H1000">
        <v>11.452780000000001</v>
      </c>
      <c r="I1000">
        <v>7.9236399999999998</v>
      </c>
      <c r="J1000">
        <v>641</v>
      </c>
      <c r="K1000" t="s">
        <v>133</v>
      </c>
      <c r="L1000" s="18">
        <v>0.2</v>
      </c>
      <c r="M1000" t="s">
        <v>326</v>
      </c>
      <c r="N1000" t="s">
        <v>331</v>
      </c>
      <c r="O1000">
        <v>151</v>
      </c>
      <c r="P1000" t="s">
        <v>353</v>
      </c>
      <c r="Q1000" t="s">
        <v>370</v>
      </c>
      <c r="R1000">
        <v>1100</v>
      </c>
      <c r="W1000">
        <v>2015</v>
      </c>
      <c r="X1000">
        <v>1</v>
      </c>
      <c r="Y1000" s="19"/>
      <c r="Z1000" s="24"/>
      <c r="AA1000" s="25"/>
      <c r="AB1000" s="26"/>
      <c r="AC1000" s="25"/>
      <c r="AD1000" s="27"/>
      <c r="AE1000" s="27"/>
      <c r="AF1000" s="27"/>
      <c r="AG1000" s="25"/>
      <c r="AH1000" s="25"/>
      <c r="AI1000" s="25"/>
      <c r="AJ1000" s="28"/>
      <c r="AK1000" s="25"/>
      <c r="AL1000" s="25"/>
      <c r="AM1000" s="29"/>
      <c r="AN1000" s="29"/>
      <c r="AO1000" s="30"/>
      <c r="AP1000" s="30"/>
      <c r="AQ1000" s="31"/>
      <c r="AR1000" s="28"/>
      <c r="AS1000" s="28"/>
      <c r="AT1000" t="s">
        <v>156</v>
      </c>
      <c r="AU1000">
        <v>2</v>
      </c>
      <c r="AV1000" t="s">
        <v>399</v>
      </c>
      <c r="AW1000" t="s">
        <v>992</v>
      </c>
      <c r="AX1000" t="s">
        <v>1091</v>
      </c>
      <c r="AY1000" s="19" t="s">
        <v>398</v>
      </c>
      <c r="AZ1000" s="19" t="s">
        <v>398</v>
      </c>
      <c r="BA1000" t="s">
        <v>405</v>
      </c>
      <c r="BB1000" t="s">
        <v>406</v>
      </c>
      <c r="BC1000" s="15">
        <v>42318</v>
      </c>
      <c r="BD1000" t="s">
        <v>161</v>
      </c>
      <c r="BE1000">
        <v>41</v>
      </c>
      <c r="BF1000">
        <v>34</v>
      </c>
      <c r="BG1000">
        <v>10.98</v>
      </c>
      <c r="BH1000">
        <v>4.0199999999999996</v>
      </c>
      <c r="BI1000">
        <v>0.84</v>
      </c>
      <c r="BJ1000">
        <v>0.39300000000000002</v>
      </c>
      <c r="BK1000">
        <v>0.115</v>
      </c>
      <c r="BL1000">
        <v>11.5</v>
      </c>
      <c r="BM1000" s="86">
        <f t="shared" si="152"/>
        <v>77.362204724409452</v>
      </c>
      <c r="BN1000">
        <v>0.152</v>
      </c>
      <c r="BO1000">
        <v>21.2</v>
      </c>
      <c r="BP1000">
        <f t="shared" si="145"/>
        <v>3597.7975914775357</v>
      </c>
      <c r="BQ1000">
        <f t="shared" si="148"/>
        <v>5856</v>
      </c>
      <c r="BR1000">
        <f t="shared" si="150"/>
        <v>3.5977975914775358</v>
      </c>
      <c r="BS1000">
        <f t="shared" si="150"/>
        <v>5.8559999999999999</v>
      </c>
      <c r="BT1000">
        <f t="shared" si="151"/>
        <v>9.4537975914775352</v>
      </c>
      <c r="BU1000">
        <v>2.2523540489642184</v>
      </c>
      <c r="BV1000">
        <v>0.22619867098157043</v>
      </c>
      <c r="BW1000">
        <v>2.0730572942387377</v>
      </c>
      <c r="BX1000">
        <v>0.52894959644306361</v>
      </c>
      <c r="BY1000">
        <v>0.22156965114961791</v>
      </c>
      <c r="BZ1000">
        <v>0.13498550645815632</v>
      </c>
      <c r="CA1000">
        <v>4.0030543202516302</v>
      </c>
      <c r="CB1000">
        <v>120.87609745252055</v>
      </c>
      <c r="CC1000">
        <v>25.048747243136965</v>
      </c>
      <c r="CD1000">
        <v>9.2219380780734355</v>
      </c>
      <c r="CE1000">
        <v>3.5888599379590951</v>
      </c>
      <c r="CF1000" s="25">
        <v>0.36712918660287081</v>
      </c>
      <c r="CG1000" s="25">
        <v>7.5598086124401928E-2</v>
      </c>
      <c r="CH1000" s="25">
        <v>1.0568725424281458</v>
      </c>
      <c r="CI1000" s="25">
        <v>0.41421475161086668</v>
      </c>
      <c r="CJ1000" s="25">
        <v>0.14213497490615454</v>
      </c>
      <c r="CK1000" s="25">
        <v>44.31184446797009</v>
      </c>
      <c r="CL1000" s="25">
        <v>67.228190931288296</v>
      </c>
      <c r="CM1000" s="25">
        <v>4.2961339921029582</v>
      </c>
      <c r="CN1000" s="25">
        <v>232.40563227407844</v>
      </c>
      <c r="CO1000" s="25">
        <v>16.70737369883226</v>
      </c>
      <c r="CP1000" s="25">
        <v>0.89422180801491158</v>
      </c>
      <c r="CQ1000" s="25">
        <v>0.34561975768872316</v>
      </c>
      <c r="CR1000" s="25">
        <v>0.32634522365676616</v>
      </c>
      <c r="CS1000" s="25">
        <v>0.20773317747082023</v>
      </c>
      <c r="CT1000" s="25">
        <v>5.0617992708924482E-2</v>
      </c>
      <c r="CU1000" s="25">
        <v>1.2805566092096305</v>
      </c>
      <c r="CV1000" s="25">
        <v>5.6102621879962093</v>
      </c>
      <c r="CW1000" s="25">
        <v>1.0284523124321689</v>
      </c>
      <c r="CX1000" s="25">
        <v>101.72972961807552</v>
      </c>
      <c r="CY1000" s="25">
        <v>6.453877861080807</v>
      </c>
    </row>
    <row r="1001" spans="1:103">
      <c r="A1001" t="s">
        <v>177</v>
      </c>
      <c r="B1001" t="s">
        <v>1090</v>
      </c>
      <c r="C1001" t="s">
        <v>164</v>
      </c>
      <c r="D1001" t="s">
        <v>174</v>
      </c>
      <c r="E1001" t="s">
        <v>959</v>
      </c>
      <c r="F1001" t="s">
        <v>219</v>
      </c>
      <c r="G1001" t="s">
        <v>302</v>
      </c>
      <c r="H1001">
        <v>11.452780000000001</v>
      </c>
      <c r="I1001">
        <v>7.9236399999999998</v>
      </c>
      <c r="J1001">
        <v>641</v>
      </c>
      <c r="K1001" t="s">
        <v>133</v>
      </c>
      <c r="L1001" s="18">
        <v>0.2</v>
      </c>
      <c r="M1001" t="s">
        <v>326</v>
      </c>
      <c r="N1001" t="s">
        <v>331</v>
      </c>
      <c r="O1001">
        <v>152</v>
      </c>
      <c r="P1001" t="s">
        <v>353</v>
      </c>
      <c r="Q1001" t="s">
        <v>370</v>
      </c>
      <c r="R1001">
        <v>1100</v>
      </c>
      <c r="W1001">
        <v>2015</v>
      </c>
      <c r="X1001">
        <v>1</v>
      </c>
      <c r="Y1001" s="19"/>
      <c r="Z1001" s="24"/>
      <c r="AA1001" s="25"/>
      <c r="AB1001" s="26"/>
      <c r="AC1001" s="25"/>
      <c r="AD1001" s="27"/>
      <c r="AE1001" s="27"/>
      <c r="AF1001" s="27"/>
      <c r="AG1001" s="25"/>
      <c r="AH1001" s="25"/>
      <c r="AI1001" s="25"/>
      <c r="AJ1001" s="28"/>
      <c r="AK1001" s="25"/>
      <c r="AL1001" s="25"/>
      <c r="AM1001" s="29"/>
      <c r="AN1001" s="29"/>
      <c r="AO1001" s="30"/>
      <c r="AP1001" s="30"/>
      <c r="AQ1001" s="31"/>
      <c r="AR1001" s="28"/>
      <c r="AS1001" s="28"/>
      <c r="AT1001" t="s">
        <v>157</v>
      </c>
      <c r="AU1001">
        <v>3</v>
      </c>
      <c r="AV1001" t="s">
        <v>399</v>
      </c>
      <c r="AW1001" t="s">
        <v>992</v>
      </c>
      <c r="AX1001" t="s">
        <v>1091</v>
      </c>
      <c r="AY1001" s="19" t="s">
        <v>398</v>
      </c>
      <c r="AZ1001" s="19" t="s">
        <v>398</v>
      </c>
      <c r="BA1001" t="s">
        <v>405</v>
      </c>
      <c r="BB1001" t="s">
        <v>406</v>
      </c>
      <c r="BC1001" s="15">
        <v>42318</v>
      </c>
      <c r="BD1001" t="s">
        <v>161</v>
      </c>
      <c r="BE1001">
        <v>44</v>
      </c>
      <c r="BF1001">
        <v>45</v>
      </c>
      <c r="BG1001">
        <v>16.96</v>
      </c>
      <c r="BH1001">
        <v>9.8000000000000007</v>
      </c>
      <c r="BI1001">
        <v>1.22</v>
      </c>
      <c r="BJ1001">
        <v>0.48799999999999999</v>
      </c>
      <c r="BK1001">
        <v>0.121</v>
      </c>
      <c r="BL1001">
        <v>10</v>
      </c>
      <c r="BM1001" s="86">
        <f t="shared" si="152"/>
        <v>80.131362889983578</v>
      </c>
      <c r="BN1001">
        <v>0.191</v>
      </c>
      <c r="BO1001">
        <v>22.3</v>
      </c>
      <c r="BP1001">
        <f t="shared" si="145"/>
        <v>9238.6747802569316</v>
      </c>
      <c r="BQ1001">
        <f t="shared" si="148"/>
        <v>9045.3333333333339</v>
      </c>
      <c r="BR1001">
        <f t="shared" si="150"/>
        <v>9.2386747802569325</v>
      </c>
      <c r="BS1001">
        <f t="shared" si="150"/>
        <v>9.0453333333333337</v>
      </c>
      <c r="BT1001">
        <f t="shared" si="151"/>
        <v>18.284008113590268</v>
      </c>
      <c r="BU1001">
        <v>3.3457807953443259</v>
      </c>
      <c r="BV1001">
        <v>0.29199569036244927</v>
      </c>
      <c r="BW1001">
        <v>2.4369944029009769</v>
      </c>
      <c r="BX1001">
        <v>0.55908031119523194</v>
      </c>
      <c r="BY1001">
        <v>0.19709765160865605</v>
      </c>
      <c r="BZ1001">
        <v>0.18173847771941315</v>
      </c>
      <c r="CA1001">
        <v>6.7986579549211079</v>
      </c>
      <c r="CB1001">
        <v>109.41744565906981</v>
      </c>
      <c r="CC1001">
        <v>34.857708029403099</v>
      </c>
      <c r="CD1001">
        <v>20.600335327494687</v>
      </c>
      <c r="CE1001">
        <v>4.8491882910339887</v>
      </c>
      <c r="CF1001" s="25"/>
      <c r="CG1001" s="25"/>
      <c r="CH1001" s="25"/>
      <c r="CI1001" s="25"/>
      <c r="CJ1001" s="25"/>
      <c r="CK1001" s="25"/>
      <c r="CL1001" s="25"/>
      <c r="CM1001" s="25"/>
      <c r="CN1001" s="25"/>
      <c r="CO1001" s="25"/>
      <c r="CP1001" s="25">
        <v>1.3094768015794671</v>
      </c>
      <c r="CQ1001" s="25">
        <v>0.38509378084896345</v>
      </c>
      <c r="CR1001" s="25">
        <v>0.38398753117016038</v>
      </c>
      <c r="CS1001" s="25">
        <v>0.13727938939445977</v>
      </c>
      <c r="CT1001" s="25">
        <v>5.3694114228886383E-2</v>
      </c>
      <c r="CU1001" s="25">
        <v>4.7054570206751771</v>
      </c>
      <c r="CV1001" s="25">
        <v>5.6465655271918038</v>
      </c>
      <c r="CW1001" s="25">
        <v>1.035107304996439</v>
      </c>
      <c r="CX1001" s="25">
        <v>51.062815591668461</v>
      </c>
      <c r="CY1001" s="25">
        <v>6.4956401369364816</v>
      </c>
    </row>
    <row r="1002" spans="1:103">
      <c r="A1002" t="s">
        <v>177</v>
      </c>
      <c r="B1002" t="s">
        <v>1090</v>
      </c>
      <c r="C1002" t="s">
        <v>164</v>
      </c>
      <c r="D1002" t="s">
        <v>174</v>
      </c>
      <c r="E1002" t="s">
        <v>959</v>
      </c>
      <c r="F1002" t="s">
        <v>219</v>
      </c>
      <c r="G1002" t="s">
        <v>302</v>
      </c>
      <c r="H1002">
        <v>11.452780000000001</v>
      </c>
      <c r="I1002">
        <v>7.9236399999999998</v>
      </c>
      <c r="J1002">
        <v>641</v>
      </c>
      <c r="K1002" t="s">
        <v>133</v>
      </c>
      <c r="L1002" s="18">
        <v>0.2</v>
      </c>
      <c r="M1002" t="s">
        <v>326</v>
      </c>
      <c r="N1002" t="s">
        <v>331</v>
      </c>
      <c r="O1002">
        <v>153</v>
      </c>
      <c r="P1002" t="s">
        <v>353</v>
      </c>
      <c r="Q1002" t="s">
        <v>370</v>
      </c>
      <c r="R1002">
        <v>1100</v>
      </c>
      <c r="W1002">
        <v>2015</v>
      </c>
      <c r="X1002">
        <v>1</v>
      </c>
      <c r="Y1002" s="19"/>
      <c r="Z1002" s="24"/>
      <c r="AA1002" s="25"/>
      <c r="AB1002" s="26"/>
      <c r="AC1002" s="25"/>
      <c r="AD1002" s="27"/>
      <c r="AE1002" s="27"/>
      <c r="AF1002" s="27"/>
      <c r="AG1002" s="25"/>
      <c r="AH1002" s="25"/>
      <c r="AI1002" s="25"/>
      <c r="AJ1002" s="28"/>
      <c r="AK1002" s="25"/>
      <c r="AL1002" s="25"/>
      <c r="AM1002" s="29"/>
      <c r="AN1002" s="29"/>
      <c r="AO1002" s="30"/>
      <c r="AP1002" s="30"/>
      <c r="AQ1002" s="31"/>
      <c r="AR1002" s="28"/>
      <c r="AS1002" s="28"/>
      <c r="AT1002" t="s">
        <v>158</v>
      </c>
      <c r="AU1002">
        <v>4</v>
      </c>
      <c r="AV1002" t="s">
        <v>399</v>
      </c>
      <c r="AW1002" t="s">
        <v>992</v>
      </c>
      <c r="AX1002" t="s">
        <v>1091</v>
      </c>
      <c r="AY1002" s="19" t="s">
        <v>398</v>
      </c>
      <c r="AZ1002" s="19" t="s">
        <v>398</v>
      </c>
      <c r="BA1002" t="s">
        <v>405</v>
      </c>
      <c r="BB1002" t="s">
        <v>406</v>
      </c>
      <c r="BC1002" s="15">
        <v>42318</v>
      </c>
      <c r="BD1002" t="s">
        <v>161</v>
      </c>
      <c r="BE1002">
        <v>49</v>
      </c>
      <c r="BF1002">
        <v>47</v>
      </c>
      <c r="BG1002">
        <v>16.02</v>
      </c>
      <c r="BH1002">
        <v>8.84</v>
      </c>
      <c r="BI1002">
        <v>1.1200000000000001</v>
      </c>
      <c r="BJ1002">
        <v>0.41899999999999998</v>
      </c>
      <c r="BK1002">
        <v>0.104</v>
      </c>
      <c r="BL1002">
        <v>12.2</v>
      </c>
      <c r="BM1002" s="86">
        <f t="shared" si="152"/>
        <v>80.114722753346086</v>
      </c>
      <c r="BN1002">
        <v>0.315</v>
      </c>
      <c r="BO1002">
        <v>24</v>
      </c>
      <c r="BP1002">
        <f t="shared" si="145"/>
        <v>8128.2617378372643</v>
      </c>
      <c r="BQ1002">
        <f t="shared" si="148"/>
        <v>8544</v>
      </c>
      <c r="BR1002">
        <f t="shared" si="150"/>
        <v>8.1282617378372635</v>
      </c>
      <c r="BS1002">
        <f t="shared" si="150"/>
        <v>8.5440000000000005</v>
      </c>
      <c r="BT1002">
        <f t="shared" si="151"/>
        <v>16.672261737837264</v>
      </c>
      <c r="BU1002">
        <v>2.984759095378565</v>
      </c>
      <c r="BV1002">
        <v>0.26193407012787173</v>
      </c>
      <c r="BW1002">
        <v>2.2057537327718184</v>
      </c>
      <c r="BX1002">
        <v>0.62164246158288994</v>
      </c>
      <c r="BY1002">
        <v>0.23752773614527772</v>
      </c>
      <c r="BZ1002">
        <v>0.17265825951152591</v>
      </c>
      <c r="CA1002">
        <v>4.1795442474465707</v>
      </c>
      <c r="CB1002">
        <v>117.31861306916757</v>
      </c>
      <c r="CC1002">
        <v>30.825012157420801</v>
      </c>
      <c r="CD1002">
        <v>16.420823530210001</v>
      </c>
      <c r="CE1002">
        <v>3.8554902276280947</v>
      </c>
      <c r="CF1002" s="25"/>
      <c r="CG1002" s="25"/>
      <c r="CH1002" s="25"/>
      <c r="CI1002" s="25"/>
      <c r="CJ1002" s="25"/>
      <c r="CK1002" s="25"/>
      <c r="CL1002" s="25"/>
      <c r="CM1002" s="25"/>
      <c r="CN1002" s="25"/>
      <c r="CO1002" s="25"/>
      <c r="CP1002" s="25">
        <v>0.98906560636182894</v>
      </c>
      <c r="CQ1002" s="25">
        <v>0.24040755467196823</v>
      </c>
      <c r="CR1002" s="25">
        <v>0.41284220060552851</v>
      </c>
      <c r="CS1002" s="25">
        <v>0.20763049176767104</v>
      </c>
      <c r="CT1002" s="25">
        <v>7.1601327869734374E-2</v>
      </c>
      <c r="CU1002" s="25">
        <v>2.1261204158250995</v>
      </c>
      <c r="CV1002" s="25">
        <v>5.6074889491489541</v>
      </c>
      <c r="CW1002" s="25">
        <v>1.0279439326435222</v>
      </c>
      <c r="CX1002" s="25">
        <v>101.679443048813</v>
      </c>
      <c r="CY1002" s="25">
        <v>5.5840582280480362</v>
      </c>
    </row>
    <row r="1003" spans="1:103">
      <c r="A1003" t="s">
        <v>177</v>
      </c>
      <c r="B1003" t="s">
        <v>1090</v>
      </c>
      <c r="C1003" t="s">
        <v>164</v>
      </c>
      <c r="D1003" t="s">
        <v>174</v>
      </c>
      <c r="E1003" t="s">
        <v>959</v>
      </c>
      <c r="F1003" t="s">
        <v>219</v>
      </c>
      <c r="G1003" t="s">
        <v>302</v>
      </c>
      <c r="H1003">
        <v>11.452780000000001</v>
      </c>
      <c r="I1003">
        <v>7.9236399999999998</v>
      </c>
      <c r="J1003">
        <v>641</v>
      </c>
      <c r="K1003" t="s">
        <v>133</v>
      </c>
      <c r="L1003" s="18">
        <v>0.2</v>
      </c>
      <c r="M1003" t="s">
        <v>326</v>
      </c>
      <c r="N1003" t="s">
        <v>331</v>
      </c>
      <c r="O1003">
        <v>154</v>
      </c>
      <c r="P1003" t="s">
        <v>353</v>
      </c>
      <c r="Q1003" t="s">
        <v>370</v>
      </c>
      <c r="R1003">
        <v>1100</v>
      </c>
      <c r="W1003">
        <v>2015</v>
      </c>
      <c r="X1003">
        <v>1</v>
      </c>
      <c r="Y1003" s="19"/>
      <c r="Z1003" s="24"/>
      <c r="AA1003" s="25"/>
      <c r="AB1003" s="26"/>
      <c r="AC1003" s="25"/>
      <c r="AD1003" s="27"/>
      <c r="AE1003" s="27"/>
      <c r="AF1003" s="27"/>
      <c r="AG1003" s="25"/>
      <c r="AH1003" s="25"/>
      <c r="AI1003" s="25"/>
      <c r="AJ1003" s="28"/>
      <c r="AK1003" s="25"/>
      <c r="AL1003" s="25"/>
      <c r="AM1003" s="29"/>
      <c r="AN1003" s="29"/>
      <c r="AO1003" s="30"/>
      <c r="AP1003" s="30"/>
      <c r="AQ1003" s="31"/>
      <c r="AR1003" s="28"/>
      <c r="AS1003" s="28"/>
      <c r="AT1003" t="s">
        <v>159</v>
      </c>
      <c r="AU1003">
        <v>5</v>
      </c>
      <c r="AV1003" t="s">
        <v>399</v>
      </c>
      <c r="AW1003" t="s">
        <v>992</v>
      </c>
      <c r="AX1003" t="s">
        <v>1091</v>
      </c>
      <c r="AY1003" s="19" t="s">
        <v>398</v>
      </c>
      <c r="AZ1003" s="19" t="s">
        <v>398</v>
      </c>
      <c r="BA1003" t="s">
        <v>405</v>
      </c>
      <c r="BB1003" t="s">
        <v>406</v>
      </c>
      <c r="BC1003" s="15">
        <v>42318</v>
      </c>
      <c r="BD1003" t="s">
        <v>161</v>
      </c>
      <c r="BE1003">
        <v>54</v>
      </c>
      <c r="BF1003">
        <v>56</v>
      </c>
      <c r="BG1003">
        <v>19.78</v>
      </c>
      <c r="BH1003">
        <v>11.5</v>
      </c>
      <c r="BI1003">
        <v>1.36</v>
      </c>
      <c r="BJ1003">
        <v>0.61899999999999999</v>
      </c>
      <c r="BK1003">
        <v>0.113</v>
      </c>
      <c r="BL1003">
        <v>12.4</v>
      </c>
      <c r="BM1003" s="86">
        <f t="shared" si="152"/>
        <v>84.562841530054641</v>
      </c>
      <c r="BN1003">
        <v>0.36099999999999999</v>
      </c>
      <c r="BO1003">
        <v>26.1</v>
      </c>
      <c r="BP1003">
        <f t="shared" si="145"/>
        <v>11135.765563055822</v>
      </c>
      <c r="BQ1003">
        <f t="shared" si="148"/>
        <v>10549.333333333334</v>
      </c>
      <c r="BR1003">
        <f t="shared" si="150"/>
        <v>11.135765563055822</v>
      </c>
      <c r="BS1003">
        <f t="shared" si="150"/>
        <v>10.549333333333333</v>
      </c>
      <c r="BT1003">
        <f t="shared" si="151"/>
        <v>21.685098896389157</v>
      </c>
      <c r="BU1003">
        <v>2.8343079922027292</v>
      </c>
      <c r="BV1003">
        <v>0.2877891521285289</v>
      </c>
      <c r="BW1003">
        <v>2.6573645621517139</v>
      </c>
      <c r="BX1003">
        <v>0.60401048830230364</v>
      </c>
      <c r="BY1003">
        <v>0.2166660246740911</v>
      </c>
      <c r="BZ1003">
        <v>0.17331878802409811</v>
      </c>
      <c r="CA1003">
        <v>2.9063741824871228</v>
      </c>
      <c r="CB1003">
        <v>115.90593659917312</v>
      </c>
      <c r="CC1003">
        <v>30.824861383701457</v>
      </c>
      <c r="CD1003">
        <v>13.111438284878792</v>
      </c>
      <c r="CE1003">
        <v>4.9515403652358998</v>
      </c>
      <c r="CF1003" s="25"/>
      <c r="CG1003" s="25"/>
      <c r="CH1003" s="25"/>
      <c r="CI1003" s="25"/>
      <c r="CJ1003" s="25"/>
      <c r="CK1003" s="25"/>
      <c r="CL1003" s="25"/>
      <c r="CM1003" s="25"/>
      <c r="CN1003" s="25"/>
      <c r="CO1003" s="25"/>
      <c r="CP1003" s="25">
        <v>1.2767419038272816</v>
      </c>
      <c r="CQ1003" s="25">
        <v>0.31000981354268892</v>
      </c>
      <c r="CR1003" s="25">
        <v>0.39109317691506762</v>
      </c>
      <c r="CS1003" s="25">
        <v>0.13427180783518483</v>
      </c>
      <c r="CT1003" s="25">
        <v>7.0520684654563126E-2</v>
      </c>
      <c r="CU1003" s="25">
        <v>4.6023676506993327</v>
      </c>
      <c r="CV1003" s="25">
        <v>5.5228579085337559</v>
      </c>
      <c r="CW1003" s="25">
        <v>1.0124296863378022</v>
      </c>
      <c r="CX1003" s="25">
        <v>49.944107363029175</v>
      </c>
      <c r="CY1003" s="25">
        <v>5.4997808156480907</v>
      </c>
    </row>
    <row r="1004" spans="1:103">
      <c r="A1004" t="s">
        <v>177</v>
      </c>
      <c r="B1004" t="s">
        <v>1090</v>
      </c>
      <c r="C1004" t="s">
        <v>164</v>
      </c>
      <c r="D1004" t="s">
        <v>174</v>
      </c>
      <c r="E1004" t="s">
        <v>959</v>
      </c>
      <c r="F1004" t="s">
        <v>219</v>
      </c>
      <c r="G1004" t="s">
        <v>302</v>
      </c>
      <c r="H1004">
        <v>11.452780000000001</v>
      </c>
      <c r="I1004">
        <v>7.9236399999999998</v>
      </c>
      <c r="J1004">
        <v>641</v>
      </c>
      <c r="K1004" t="s">
        <v>133</v>
      </c>
      <c r="L1004" s="18">
        <v>0.2</v>
      </c>
      <c r="M1004" t="s">
        <v>326</v>
      </c>
      <c r="N1004" t="s">
        <v>331</v>
      </c>
      <c r="O1004">
        <v>155</v>
      </c>
      <c r="P1004" t="s">
        <v>353</v>
      </c>
      <c r="Q1004" t="s">
        <v>370</v>
      </c>
      <c r="R1004">
        <v>1100</v>
      </c>
      <c r="W1004">
        <v>2015</v>
      </c>
      <c r="X1004">
        <v>1</v>
      </c>
      <c r="Y1004" s="19"/>
      <c r="Z1004" s="24"/>
      <c r="AA1004" s="25"/>
      <c r="AB1004" s="26"/>
      <c r="AC1004" s="25"/>
      <c r="AD1004" s="27"/>
      <c r="AE1004" s="27"/>
      <c r="AF1004" s="27"/>
      <c r="AG1004" s="25"/>
      <c r="AH1004" s="25"/>
      <c r="AI1004" s="25"/>
      <c r="AJ1004" s="28"/>
      <c r="AK1004" s="25"/>
      <c r="AL1004" s="25"/>
      <c r="AM1004" s="29"/>
      <c r="AN1004" s="29"/>
      <c r="AO1004" s="30"/>
      <c r="AP1004" s="30"/>
      <c r="AQ1004" s="31"/>
      <c r="AR1004" s="28"/>
      <c r="AS1004" s="28"/>
      <c r="AT1004" t="s">
        <v>160</v>
      </c>
      <c r="AU1004">
        <v>6</v>
      </c>
      <c r="AV1004" t="s">
        <v>399</v>
      </c>
      <c r="AW1004" t="s">
        <v>992</v>
      </c>
      <c r="AX1004" t="s">
        <v>1091</v>
      </c>
      <c r="AY1004" s="19" t="s">
        <v>398</v>
      </c>
      <c r="AZ1004" s="19" t="s">
        <v>398</v>
      </c>
      <c r="BA1004" t="s">
        <v>405</v>
      </c>
      <c r="BB1004" t="s">
        <v>406</v>
      </c>
      <c r="BC1004" s="15">
        <v>42318</v>
      </c>
      <c r="BD1004" t="s">
        <v>161</v>
      </c>
      <c r="BE1004">
        <v>39</v>
      </c>
      <c r="BF1004">
        <v>50</v>
      </c>
      <c r="BG1004">
        <v>14.96</v>
      </c>
      <c r="BH1004">
        <v>8.6199999999999992</v>
      </c>
      <c r="BI1004">
        <v>1.7</v>
      </c>
      <c r="BJ1004">
        <v>0.57599999999999996</v>
      </c>
      <c r="BK1004">
        <v>0.109</v>
      </c>
      <c r="BL1004">
        <v>10</v>
      </c>
      <c r="BM1004" s="86">
        <f t="shared" si="152"/>
        <v>84.087591240875909</v>
      </c>
      <c r="BN1004">
        <v>0.32100000000000001</v>
      </c>
      <c r="BO1004">
        <v>25.1</v>
      </c>
      <c r="BP1004">
        <f t="shared" si="145"/>
        <v>8527.4710176041208</v>
      </c>
      <c r="BQ1004">
        <f t="shared" si="148"/>
        <v>7978.666666666667</v>
      </c>
      <c r="BR1004">
        <f t="shared" si="150"/>
        <v>8.5274710176041211</v>
      </c>
      <c r="BS1004">
        <f t="shared" si="150"/>
        <v>7.9786666666666672</v>
      </c>
      <c r="BT1004">
        <f t="shared" si="151"/>
        <v>16.50613768427079</v>
      </c>
      <c r="BU1004">
        <v>3.4088740458015265</v>
      </c>
      <c r="BV1004">
        <v>0.33350092151524385</v>
      </c>
      <c r="BW1004">
        <v>2.6018607948642902</v>
      </c>
      <c r="BX1004">
        <v>0.72351808238074533</v>
      </c>
      <c r="BY1004">
        <v>0.23259489203656653</v>
      </c>
      <c r="BZ1004">
        <v>0.19122663001696744</v>
      </c>
      <c r="CA1004">
        <v>3.9642078151283733</v>
      </c>
      <c r="CB1004">
        <v>110.0792125081644</v>
      </c>
      <c r="CC1004">
        <v>57.255677655983455</v>
      </c>
      <c r="CD1004">
        <v>20.484045827255258</v>
      </c>
      <c r="CE1004">
        <v>33.225771019929859</v>
      </c>
      <c r="CF1004" s="25"/>
      <c r="CG1004" s="25"/>
      <c r="CH1004" s="25"/>
      <c r="CI1004" s="25"/>
      <c r="CJ1004" s="25"/>
      <c r="CK1004" s="25"/>
      <c r="CL1004" s="25"/>
      <c r="CM1004" s="25"/>
      <c r="CN1004" s="25"/>
      <c r="CO1004" s="25"/>
      <c r="CP1004" s="25"/>
      <c r="CQ1004" s="25"/>
      <c r="CR1004" s="25"/>
      <c r="CS1004" s="25"/>
      <c r="CT1004" s="25"/>
      <c r="CU1004" s="25"/>
      <c r="CV1004" s="25"/>
      <c r="CW1004" s="25"/>
      <c r="CX1004" s="25"/>
      <c r="CY1004" s="25"/>
    </row>
    <row r="1005" spans="1:103">
      <c r="A1005" t="s">
        <v>177</v>
      </c>
      <c r="B1005" t="s">
        <v>1090</v>
      </c>
      <c r="C1005" t="s">
        <v>164</v>
      </c>
      <c r="D1005" t="s">
        <v>174</v>
      </c>
      <c r="E1005" t="s">
        <v>959</v>
      </c>
      <c r="F1005" t="s">
        <v>219</v>
      </c>
      <c r="G1005" t="s">
        <v>303</v>
      </c>
      <c r="H1005">
        <v>11.45514</v>
      </c>
      <c r="I1005">
        <v>7.9268099999999997</v>
      </c>
      <c r="J1005">
        <v>637</v>
      </c>
      <c r="K1005" t="s">
        <v>450</v>
      </c>
      <c r="L1005" s="18">
        <v>0.3</v>
      </c>
      <c r="M1005" t="s">
        <v>327</v>
      </c>
      <c r="N1005" t="s">
        <v>331</v>
      </c>
      <c r="O1005">
        <v>250</v>
      </c>
      <c r="P1005" t="s">
        <v>353</v>
      </c>
      <c r="Q1005" t="s">
        <v>371</v>
      </c>
      <c r="R1005">
        <v>1300</v>
      </c>
      <c r="S1005" t="s">
        <v>332</v>
      </c>
      <c r="T1005">
        <v>3000</v>
      </c>
      <c r="W1005">
        <v>2015</v>
      </c>
      <c r="X1005">
        <v>1</v>
      </c>
      <c r="Y1005" s="19" t="s">
        <v>398</v>
      </c>
      <c r="Z1005" s="24">
        <v>5.5</v>
      </c>
      <c r="AA1005" s="25">
        <v>0.48141851801625068</v>
      </c>
      <c r="AB1005" s="26">
        <v>2.6920885352987579E-2</v>
      </c>
      <c r="AC1005" s="25">
        <v>1.64856</v>
      </c>
      <c r="AD1005" s="27">
        <v>58.8</v>
      </c>
      <c r="AE1005" s="27">
        <v>26.800000000000011</v>
      </c>
      <c r="AF1005" s="27">
        <v>14.399999999999999</v>
      </c>
      <c r="AG1005" s="25">
        <v>1.8141863471453652</v>
      </c>
      <c r="AH1005" s="25">
        <v>0.88856895201162489</v>
      </c>
      <c r="AI1005" s="25">
        <v>0.10798830565255524</v>
      </c>
      <c r="AJ1005" s="28">
        <v>6.8887241473511204E-2</v>
      </c>
      <c r="AK1005" s="25">
        <v>0</v>
      </c>
      <c r="AL1005" s="25">
        <f t="shared" si="143"/>
        <v>2.8796308462830562</v>
      </c>
      <c r="AM1005" s="29">
        <v>5.96952080072026</v>
      </c>
      <c r="AN1005" s="29">
        <v>2.5010139245640111</v>
      </c>
      <c r="AO1005" s="30">
        <v>6.6500738990313319</v>
      </c>
      <c r="AP1005" s="30">
        <v>152.20094650184888</v>
      </c>
      <c r="AQ1005" s="31">
        <v>1.7978240190407941</v>
      </c>
      <c r="AR1005" s="28">
        <v>1.0970799999999999E-2</v>
      </c>
      <c r="AS1005" s="28">
        <v>6.0328200000000001</v>
      </c>
      <c r="AU1005">
        <v>1</v>
      </c>
      <c r="AV1005" t="s">
        <v>399</v>
      </c>
      <c r="AW1005" t="s">
        <v>992</v>
      </c>
      <c r="AX1005" t="s">
        <v>1091</v>
      </c>
      <c r="AY1005" s="19" t="s">
        <v>398</v>
      </c>
      <c r="AZ1005" s="19" t="s">
        <v>398</v>
      </c>
      <c r="BA1005" t="s">
        <v>405</v>
      </c>
      <c r="BB1005" t="s">
        <v>406</v>
      </c>
      <c r="BC1005" s="15"/>
      <c r="BM1005" s="86"/>
      <c r="CF1005" s="25"/>
      <c r="CG1005" s="25"/>
      <c r="CH1005" s="25"/>
      <c r="CI1005" s="25"/>
      <c r="CJ1005" s="25"/>
      <c r="CK1005" s="25"/>
      <c r="CL1005" s="25"/>
      <c r="CM1005" s="25"/>
      <c r="CN1005" s="25"/>
      <c r="CO1005" s="25"/>
      <c r="CP1005" s="25"/>
      <c r="CQ1005" s="25"/>
      <c r="CR1005" s="25"/>
      <c r="CS1005" s="25"/>
      <c r="CT1005" s="25"/>
      <c r="CU1005" s="25"/>
      <c r="CV1005" s="25"/>
      <c r="CW1005" s="25"/>
      <c r="CX1005" s="25"/>
      <c r="CY1005" s="25"/>
    </row>
    <row r="1006" spans="1:103">
      <c r="A1006" t="s">
        <v>177</v>
      </c>
      <c r="B1006" t="s">
        <v>1090</v>
      </c>
      <c r="C1006" t="s">
        <v>164</v>
      </c>
      <c r="D1006" t="s">
        <v>174</v>
      </c>
      <c r="E1006" t="s">
        <v>959</v>
      </c>
      <c r="F1006" t="s">
        <v>219</v>
      </c>
      <c r="G1006" t="s">
        <v>303</v>
      </c>
      <c r="H1006">
        <v>11.45514</v>
      </c>
      <c r="I1006">
        <v>7.9268099999999997</v>
      </c>
      <c r="J1006">
        <v>637</v>
      </c>
      <c r="K1006" t="s">
        <v>450</v>
      </c>
      <c r="L1006" s="18">
        <v>0.3</v>
      </c>
      <c r="M1006" t="s">
        <v>327</v>
      </c>
      <c r="N1006" t="s">
        <v>331</v>
      </c>
      <c r="O1006">
        <v>250</v>
      </c>
      <c r="P1006" t="s">
        <v>353</v>
      </c>
      <c r="Q1006" t="s">
        <v>371</v>
      </c>
      <c r="R1006">
        <v>1300</v>
      </c>
      <c r="S1006" t="s">
        <v>332</v>
      </c>
      <c r="T1006">
        <v>3000</v>
      </c>
      <c r="W1006">
        <v>2015</v>
      </c>
      <c r="X1006">
        <v>1</v>
      </c>
      <c r="Y1006" s="19"/>
      <c r="Z1006" s="24"/>
      <c r="AA1006" s="25"/>
      <c r="AB1006" s="26"/>
      <c r="AC1006" s="25"/>
      <c r="AD1006" s="27"/>
      <c r="AE1006" s="27"/>
      <c r="AF1006" s="27"/>
      <c r="AG1006" s="25"/>
      <c r="AH1006" s="25"/>
      <c r="AI1006" s="25"/>
      <c r="AJ1006" s="28"/>
      <c r="AK1006" s="25"/>
      <c r="AL1006" s="25"/>
      <c r="AM1006" s="29"/>
      <c r="AN1006" s="29"/>
      <c r="AO1006" s="30"/>
      <c r="AP1006" s="30"/>
      <c r="AQ1006" s="31"/>
      <c r="AR1006" s="28"/>
      <c r="AS1006" s="28"/>
      <c r="AU1006">
        <v>2</v>
      </c>
      <c r="AV1006" t="s">
        <v>399</v>
      </c>
      <c r="AW1006" t="s">
        <v>992</v>
      </c>
      <c r="AX1006" t="s">
        <v>1091</v>
      </c>
      <c r="AY1006" s="19" t="s">
        <v>398</v>
      </c>
      <c r="AZ1006" s="19" t="s">
        <v>398</v>
      </c>
      <c r="BA1006" t="s">
        <v>405</v>
      </c>
      <c r="BB1006" t="s">
        <v>406</v>
      </c>
      <c r="BC1006" s="15"/>
      <c r="BM1006" s="86"/>
      <c r="CF1006" s="25"/>
      <c r="CG1006" s="25"/>
      <c r="CH1006" s="25"/>
      <c r="CI1006" s="25"/>
      <c r="CJ1006" s="25"/>
      <c r="CK1006" s="25"/>
      <c r="CL1006" s="25"/>
      <c r="CM1006" s="25"/>
      <c r="CN1006" s="25"/>
      <c r="CO1006" s="25"/>
      <c r="CP1006" s="25"/>
      <c r="CQ1006" s="25"/>
      <c r="CR1006" s="25"/>
      <c r="CS1006" s="25"/>
      <c r="CT1006" s="25"/>
      <c r="CU1006" s="25"/>
      <c r="CV1006" s="25"/>
      <c r="CW1006" s="25"/>
      <c r="CX1006" s="25"/>
      <c r="CY1006" s="25"/>
    </row>
    <row r="1007" spans="1:103">
      <c r="A1007" t="s">
        <v>177</v>
      </c>
      <c r="B1007" t="s">
        <v>1090</v>
      </c>
      <c r="C1007" t="s">
        <v>164</v>
      </c>
      <c r="D1007" t="s">
        <v>174</v>
      </c>
      <c r="E1007" t="s">
        <v>959</v>
      </c>
      <c r="F1007" t="s">
        <v>219</v>
      </c>
      <c r="G1007" t="s">
        <v>303</v>
      </c>
      <c r="H1007">
        <v>11.45514</v>
      </c>
      <c r="I1007">
        <v>7.9268099999999997</v>
      </c>
      <c r="J1007">
        <v>637</v>
      </c>
      <c r="K1007" t="s">
        <v>450</v>
      </c>
      <c r="L1007" s="18">
        <v>0.3</v>
      </c>
      <c r="M1007" t="s">
        <v>327</v>
      </c>
      <c r="N1007" t="s">
        <v>331</v>
      </c>
      <c r="O1007">
        <v>250</v>
      </c>
      <c r="P1007" t="s">
        <v>353</v>
      </c>
      <c r="Q1007" t="s">
        <v>371</v>
      </c>
      <c r="R1007">
        <v>1300</v>
      </c>
      <c r="S1007" t="s">
        <v>332</v>
      </c>
      <c r="T1007">
        <v>3000</v>
      </c>
      <c r="W1007">
        <v>2015</v>
      </c>
      <c r="X1007">
        <v>1</v>
      </c>
      <c r="Y1007" s="19"/>
      <c r="Z1007" s="24"/>
      <c r="AA1007" s="25"/>
      <c r="AB1007" s="26"/>
      <c r="AC1007" s="25"/>
      <c r="AD1007" s="27"/>
      <c r="AE1007" s="27"/>
      <c r="AF1007" s="27"/>
      <c r="AG1007" s="25"/>
      <c r="AH1007" s="25"/>
      <c r="AI1007" s="25"/>
      <c r="AJ1007" s="28"/>
      <c r="AK1007" s="25"/>
      <c r="AL1007" s="25"/>
      <c r="AM1007" s="29"/>
      <c r="AN1007" s="29"/>
      <c r="AO1007" s="30"/>
      <c r="AP1007" s="30"/>
      <c r="AQ1007" s="31"/>
      <c r="AR1007" s="28"/>
      <c r="AS1007" s="28"/>
      <c r="AU1007">
        <v>3</v>
      </c>
      <c r="AV1007" t="s">
        <v>399</v>
      </c>
      <c r="AW1007" t="s">
        <v>992</v>
      </c>
      <c r="AX1007" t="s">
        <v>1091</v>
      </c>
      <c r="AY1007" s="19" t="s">
        <v>398</v>
      </c>
      <c r="AZ1007" s="19" t="s">
        <v>398</v>
      </c>
      <c r="BA1007" t="s">
        <v>405</v>
      </c>
      <c r="BB1007" t="s">
        <v>406</v>
      </c>
      <c r="BC1007" s="15"/>
      <c r="BM1007" s="86"/>
      <c r="CF1007" s="25"/>
      <c r="CG1007" s="25"/>
      <c r="CH1007" s="25"/>
      <c r="CI1007" s="25"/>
      <c r="CJ1007" s="25"/>
      <c r="CK1007" s="25"/>
      <c r="CL1007" s="25"/>
      <c r="CM1007" s="25"/>
      <c r="CN1007" s="25"/>
      <c r="CO1007" s="25"/>
      <c r="CP1007" s="25"/>
      <c r="CQ1007" s="25"/>
      <c r="CR1007" s="25"/>
      <c r="CS1007" s="25"/>
      <c r="CT1007" s="25"/>
      <c r="CU1007" s="25"/>
      <c r="CV1007" s="25"/>
      <c r="CW1007" s="25"/>
      <c r="CX1007" s="25"/>
      <c r="CY1007" s="25"/>
    </row>
    <row r="1008" spans="1:103">
      <c r="A1008" t="s">
        <v>177</v>
      </c>
      <c r="B1008" t="s">
        <v>1090</v>
      </c>
      <c r="C1008" t="s">
        <v>164</v>
      </c>
      <c r="D1008" t="s">
        <v>174</v>
      </c>
      <c r="E1008" t="s">
        <v>959</v>
      </c>
      <c r="F1008" t="s">
        <v>219</v>
      </c>
      <c r="G1008" t="s">
        <v>303</v>
      </c>
      <c r="H1008">
        <v>11.45514</v>
      </c>
      <c r="I1008">
        <v>7.9268099999999997</v>
      </c>
      <c r="J1008">
        <v>637</v>
      </c>
      <c r="K1008" t="s">
        <v>450</v>
      </c>
      <c r="L1008" s="18">
        <v>0.3</v>
      </c>
      <c r="M1008" t="s">
        <v>327</v>
      </c>
      <c r="N1008" t="s">
        <v>331</v>
      </c>
      <c r="O1008">
        <v>250</v>
      </c>
      <c r="P1008" t="s">
        <v>353</v>
      </c>
      <c r="Q1008" t="s">
        <v>371</v>
      </c>
      <c r="R1008">
        <v>1300</v>
      </c>
      <c r="S1008" t="s">
        <v>332</v>
      </c>
      <c r="T1008">
        <v>3000</v>
      </c>
      <c r="W1008">
        <v>2015</v>
      </c>
      <c r="X1008">
        <v>1</v>
      </c>
      <c r="Y1008" s="19"/>
      <c r="Z1008" s="24"/>
      <c r="AA1008" s="25"/>
      <c r="AB1008" s="26"/>
      <c r="AC1008" s="25"/>
      <c r="AD1008" s="27"/>
      <c r="AE1008" s="27"/>
      <c r="AF1008" s="27"/>
      <c r="AG1008" s="25"/>
      <c r="AH1008" s="25"/>
      <c r="AI1008" s="25"/>
      <c r="AJ1008" s="28"/>
      <c r="AK1008" s="25"/>
      <c r="AL1008" s="25"/>
      <c r="AM1008" s="29"/>
      <c r="AN1008" s="29"/>
      <c r="AO1008" s="30"/>
      <c r="AP1008" s="30"/>
      <c r="AQ1008" s="31"/>
      <c r="AR1008" s="28"/>
      <c r="AS1008" s="28"/>
      <c r="AU1008">
        <v>4</v>
      </c>
      <c r="AV1008" t="s">
        <v>399</v>
      </c>
      <c r="AW1008" t="s">
        <v>992</v>
      </c>
      <c r="AX1008" t="s">
        <v>1091</v>
      </c>
      <c r="AY1008" s="19" t="s">
        <v>398</v>
      </c>
      <c r="AZ1008" s="19" t="s">
        <v>398</v>
      </c>
      <c r="BA1008" t="s">
        <v>405</v>
      </c>
      <c r="BB1008" t="s">
        <v>406</v>
      </c>
      <c r="BC1008" s="15"/>
      <c r="BM1008" s="86"/>
      <c r="CF1008" s="25"/>
      <c r="CG1008" s="25"/>
      <c r="CH1008" s="25"/>
      <c r="CI1008" s="25"/>
      <c r="CJ1008" s="25"/>
      <c r="CK1008" s="25"/>
      <c r="CL1008" s="25"/>
      <c r="CM1008" s="25"/>
      <c r="CN1008" s="25"/>
      <c r="CO1008" s="25"/>
      <c r="CP1008" s="25"/>
      <c r="CQ1008" s="25"/>
      <c r="CR1008" s="25"/>
      <c r="CS1008" s="25"/>
      <c r="CT1008" s="25"/>
      <c r="CU1008" s="25"/>
      <c r="CV1008" s="25"/>
      <c r="CW1008" s="25"/>
      <c r="CX1008" s="25"/>
      <c r="CY1008" s="25"/>
    </row>
    <row r="1009" spans="1:103">
      <c r="A1009" t="s">
        <v>177</v>
      </c>
      <c r="B1009" t="s">
        <v>1090</v>
      </c>
      <c r="C1009" t="s">
        <v>164</v>
      </c>
      <c r="D1009" t="s">
        <v>174</v>
      </c>
      <c r="E1009" t="s">
        <v>959</v>
      </c>
      <c r="F1009" t="s">
        <v>219</v>
      </c>
      <c r="G1009" t="s">
        <v>303</v>
      </c>
      <c r="H1009">
        <v>11.45514</v>
      </c>
      <c r="I1009">
        <v>7.9268099999999997</v>
      </c>
      <c r="J1009">
        <v>637</v>
      </c>
      <c r="K1009" t="s">
        <v>450</v>
      </c>
      <c r="L1009" s="18">
        <v>0.3</v>
      </c>
      <c r="M1009" t="s">
        <v>327</v>
      </c>
      <c r="N1009" t="s">
        <v>331</v>
      </c>
      <c r="O1009">
        <v>250</v>
      </c>
      <c r="P1009" t="s">
        <v>353</v>
      </c>
      <c r="Q1009" t="s">
        <v>371</v>
      </c>
      <c r="R1009">
        <v>1300</v>
      </c>
      <c r="S1009" t="s">
        <v>332</v>
      </c>
      <c r="T1009">
        <v>3000</v>
      </c>
      <c r="W1009">
        <v>2015</v>
      </c>
      <c r="X1009">
        <v>1</v>
      </c>
      <c r="Y1009" s="19"/>
      <c r="Z1009" s="24"/>
      <c r="AA1009" s="25"/>
      <c r="AB1009" s="26"/>
      <c r="AC1009" s="25"/>
      <c r="AD1009" s="27"/>
      <c r="AE1009" s="27"/>
      <c r="AF1009" s="27"/>
      <c r="AG1009" s="25"/>
      <c r="AH1009" s="25"/>
      <c r="AI1009" s="25"/>
      <c r="AJ1009" s="28"/>
      <c r="AK1009" s="25"/>
      <c r="AL1009" s="25"/>
      <c r="AM1009" s="29"/>
      <c r="AN1009" s="29"/>
      <c r="AO1009" s="30"/>
      <c r="AP1009" s="30"/>
      <c r="AQ1009" s="31"/>
      <c r="AR1009" s="28"/>
      <c r="AS1009" s="28"/>
      <c r="AU1009">
        <v>5</v>
      </c>
      <c r="AV1009" t="s">
        <v>399</v>
      </c>
      <c r="AW1009" t="s">
        <v>992</v>
      </c>
      <c r="AX1009" t="s">
        <v>1091</v>
      </c>
      <c r="AY1009" s="19" t="s">
        <v>398</v>
      </c>
      <c r="AZ1009" s="19" t="s">
        <v>398</v>
      </c>
      <c r="BA1009" t="s">
        <v>405</v>
      </c>
      <c r="BB1009" t="s">
        <v>406</v>
      </c>
      <c r="BC1009" s="15"/>
      <c r="BM1009" s="86"/>
      <c r="CF1009" s="25"/>
      <c r="CG1009" s="25"/>
      <c r="CH1009" s="25"/>
      <c r="CI1009" s="25"/>
      <c r="CJ1009" s="25"/>
      <c r="CK1009" s="25"/>
      <c r="CL1009" s="25"/>
      <c r="CM1009" s="25"/>
      <c r="CN1009" s="25"/>
      <c r="CO1009" s="25"/>
      <c r="CP1009" s="25"/>
      <c r="CQ1009" s="25"/>
      <c r="CR1009" s="25"/>
      <c r="CS1009" s="25"/>
      <c r="CT1009" s="25"/>
      <c r="CU1009" s="25"/>
      <c r="CV1009" s="25"/>
      <c r="CW1009" s="25"/>
      <c r="CX1009" s="25"/>
      <c r="CY1009" s="25"/>
    </row>
    <row r="1010" spans="1:103">
      <c r="A1010" t="s">
        <v>177</v>
      </c>
      <c r="B1010" t="s">
        <v>1090</v>
      </c>
      <c r="C1010" t="s">
        <v>164</v>
      </c>
      <c r="D1010" t="s">
        <v>174</v>
      </c>
      <c r="E1010" t="s">
        <v>959</v>
      </c>
      <c r="F1010" t="s">
        <v>219</v>
      </c>
      <c r="G1010" t="s">
        <v>303</v>
      </c>
      <c r="H1010">
        <v>11.45514</v>
      </c>
      <c r="I1010">
        <v>7.9268099999999997</v>
      </c>
      <c r="J1010">
        <v>637</v>
      </c>
      <c r="K1010" t="s">
        <v>450</v>
      </c>
      <c r="L1010" s="18">
        <v>0.3</v>
      </c>
      <c r="M1010" t="s">
        <v>327</v>
      </c>
      <c r="N1010" t="s">
        <v>331</v>
      </c>
      <c r="O1010">
        <v>250</v>
      </c>
      <c r="P1010" t="s">
        <v>353</v>
      </c>
      <c r="Q1010" t="s">
        <v>371</v>
      </c>
      <c r="R1010">
        <v>1300</v>
      </c>
      <c r="S1010" t="s">
        <v>332</v>
      </c>
      <c r="T1010">
        <v>3000</v>
      </c>
      <c r="W1010">
        <v>2015</v>
      </c>
      <c r="X1010">
        <v>1</v>
      </c>
      <c r="Y1010" s="19"/>
      <c r="Z1010" s="24"/>
      <c r="AA1010" s="25"/>
      <c r="AB1010" s="26"/>
      <c r="AC1010" s="25"/>
      <c r="AD1010" s="27"/>
      <c r="AE1010" s="27"/>
      <c r="AF1010" s="27"/>
      <c r="AG1010" s="25"/>
      <c r="AH1010" s="25"/>
      <c r="AI1010" s="25"/>
      <c r="AJ1010" s="28"/>
      <c r="AK1010" s="25"/>
      <c r="AL1010" s="25"/>
      <c r="AM1010" s="29"/>
      <c r="AN1010" s="29"/>
      <c r="AO1010" s="30"/>
      <c r="AP1010" s="30"/>
      <c r="AQ1010" s="31"/>
      <c r="AR1010" s="28"/>
      <c r="AS1010" s="28"/>
      <c r="AU1010">
        <v>6</v>
      </c>
      <c r="AV1010" t="s">
        <v>399</v>
      </c>
      <c r="AW1010" t="s">
        <v>992</v>
      </c>
      <c r="AX1010" t="s">
        <v>1091</v>
      </c>
      <c r="AY1010" s="19" t="s">
        <v>398</v>
      </c>
      <c r="AZ1010" s="19" t="s">
        <v>398</v>
      </c>
      <c r="BA1010" t="s">
        <v>405</v>
      </c>
      <c r="BB1010" t="s">
        <v>406</v>
      </c>
      <c r="BC1010" s="15"/>
      <c r="BM1010" s="86"/>
      <c r="CF1010" s="25"/>
      <c r="CG1010" s="25"/>
      <c r="CH1010" s="25"/>
      <c r="CI1010" s="25"/>
      <c r="CJ1010" s="25"/>
      <c r="CK1010" s="25"/>
      <c r="CL1010" s="25"/>
      <c r="CM1010" s="25"/>
      <c r="CN1010" s="25"/>
      <c r="CO1010" s="25"/>
      <c r="CP1010" s="25"/>
      <c r="CQ1010" s="25"/>
      <c r="CR1010" s="25"/>
      <c r="CS1010" s="25"/>
      <c r="CT1010" s="25"/>
      <c r="CU1010" s="25"/>
      <c r="CV1010" s="25"/>
      <c r="CW1010" s="25"/>
      <c r="CX1010" s="25"/>
      <c r="CY1010" s="25"/>
    </row>
    <row r="1011" spans="1:103">
      <c r="A1011" t="s">
        <v>177</v>
      </c>
      <c r="B1011" t="s">
        <v>1090</v>
      </c>
      <c r="C1011" t="s">
        <v>164</v>
      </c>
      <c r="D1011" t="s">
        <v>174</v>
      </c>
      <c r="E1011" t="s">
        <v>959</v>
      </c>
      <c r="F1011" t="s">
        <v>220</v>
      </c>
      <c r="G1011" t="s">
        <v>304</v>
      </c>
      <c r="H1011">
        <v>11.32161</v>
      </c>
      <c r="I1011">
        <v>7.9561099999999998</v>
      </c>
      <c r="J1011">
        <v>696</v>
      </c>
      <c r="K1011" t="s">
        <v>134</v>
      </c>
      <c r="L1011" s="18">
        <v>0.6</v>
      </c>
      <c r="M1011" t="s">
        <v>343</v>
      </c>
      <c r="N1011" t="s">
        <v>331</v>
      </c>
      <c r="O1011">
        <v>3000</v>
      </c>
      <c r="P1011" t="s">
        <v>353</v>
      </c>
      <c r="Q1011" t="s">
        <v>372</v>
      </c>
      <c r="R1011">
        <v>3200</v>
      </c>
      <c r="S1011" t="s">
        <v>337</v>
      </c>
      <c r="T1011">
        <v>1000</v>
      </c>
      <c r="W1011">
        <v>2015</v>
      </c>
      <c r="X1011">
        <v>1</v>
      </c>
      <c r="Y1011" s="20">
        <v>42011</v>
      </c>
      <c r="Z1011" s="24">
        <v>6</v>
      </c>
      <c r="AA1011" s="32">
        <v>0.91439546279406902</v>
      </c>
      <c r="AB1011" s="26">
        <v>4.135160909449595E-2</v>
      </c>
      <c r="AC1011" s="25">
        <v>3.2868000000000004</v>
      </c>
      <c r="AD1011" s="27">
        <v>38.400000000000006</v>
      </c>
      <c r="AE1011" s="27">
        <v>35.199999999999989</v>
      </c>
      <c r="AF1011" s="27">
        <v>26.4</v>
      </c>
      <c r="AG1011" s="25">
        <v>1.6878963484720586</v>
      </c>
      <c r="AH1011" s="25">
        <v>0.9135493206121752</v>
      </c>
      <c r="AI1011" s="25">
        <v>0.51831923349744435</v>
      </c>
      <c r="AJ1011" s="28">
        <v>8.6115283005409521E-2</v>
      </c>
      <c r="AK1011" s="25">
        <v>0</v>
      </c>
      <c r="AL1011" s="25">
        <f t="shared" si="143"/>
        <v>3.205880185587088</v>
      </c>
      <c r="AM1011" s="29">
        <v>7.311895221795945</v>
      </c>
      <c r="AN1011" s="29">
        <v>2.5010139245640111</v>
      </c>
      <c r="AO1011" s="30">
        <v>35.827061109722699</v>
      </c>
      <c r="AP1011" s="30">
        <v>50.855250143294093</v>
      </c>
      <c r="AQ1011" s="31">
        <v>1.6783824380520009</v>
      </c>
      <c r="AR1011" s="28">
        <v>1.17453E-2</v>
      </c>
      <c r="AS1011" s="28">
        <v>7.8989099999999999</v>
      </c>
      <c r="AT1011" t="s">
        <v>155</v>
      </c>
      <c r="AU1011">
        <v>1</v>
      </c>
      <c r="AV1011" t="s">
        <v>399</v>
      </c>
      <c r="AW1011" t="s">
        <v>992</v>
      </c>
      <c r="AX1011" t="s">
        <v>1091</v>
      </c>
      <c r="AY1011" s="20">
        <v>42011</v>
      </c>
      <c r="AZ1011" s="20">
        <v>42011</v>
      </c>
      <c r="BA1011" t="s">
        <v>405</v>
      </c>
      <c r="BB1011" t="s">
        <v>406</v>
      </c>
      <c r="BC1011" s="15">
        <v>42318</v>
      </c>
      <c r="BD1011" t="s">
        <v>161</v>
      </c>
      <c r="BE1011">
        <v>50</v>
      </c>
      <c r="BF1011">
        <v>6</v>
      </c>
      <c r="BG1011">
        <v>3.62</v>
      </c>
      <c r="BH1011">
        <v>0.2</v>
      </c>
      <c r="BI1011">
        <v>0.18</v>
      </c>
      <c r="BJ1011">
        <v>9.8000000000000004E-2</v>
      </c>
      <c r="BK1011">
        <v>2.1000000000000001E-2</v>
      </c>
      <c r="BL1011">
        <v>0</v>
      </c>
      <c r="BM1011" s="86">
        <f t="shared" si="152"/>
        <v>82.35294117647058</v>
      </c>
      <c r="BN1011">
        <v>0.20799999999999999</v>
      </c>
      <c r="BO1011">
        <v>11.1</v>
      </c>
      <c r="BP1011">
        <f t="shared" si="145"/>
        <v>215.30180699730872</v>
      </c>
      <c r="BQ1011">
        <f t="shared" si="148"/>
        <v>1930.6666666666667</v>
      </c>
      <c r="BR1011">
        <f t="shared" si="150"/>
        <v>0.21530180699730872</v>
      </c>
      <c r="BS1011">
        <f t="shared" si="150"/>
        <v>1.9306666666666668</v>
      </c>
      <c r="BT1011">
        <f t="shared" si="151"/>
        <v>2.1459684736639755</v>
      </c>
      <c r="BU1011">
        <v>1.4930830039525693</v>
      </c>
      <c r="BV1011">
        <v>0.12094438430204343</v>
      </c>
      <c r="BW1011">
        <v>2.4442796029309148</v>
      </c>
      <c r="BX1011">
        <v>0.3154830148096992</v>
      </c>
      <c r="BY1011">
        <v>0.22888569682360696</v>
      </c>
      <c r="BZ1011">
        <v>0.10044247676412488</v>
      </c>
      <c r="CA1011">
        <v>3.7743764150458698</v>
      </c>
      <c r="CB1011">
        <v>204.89397014432424</v>
      </c>
      <c r="CC1011">
        <v>24.403139090116877</v>
      </c>
      <c r="CD1011">
        <v>7.0796836637052341</v>
      </c>
      <c r="CE1011">
        <v>2.9852621357212326</v>
      </c>
      <c r="CF1011" s="25">
        <v>0.56769825918762085</v>
      </c>
      <c r="CG1011" s="25">
        <v>7.1324951644100576E-2</v>
      </c>
      <c r="CH1011" s="25">
        <v>0.94360801396935789</v>
      </c>
      <c r="CI1011" s="25">
        <v>0.42840979902445608</v>
      </c>
      <c r="CJ1011" s="25">
        <v>0.15675129221133183</v>
      </c>
      <c r="CK1011" s="25">
        <v>27.003396646896622</v>
      </c>
      <c r="CL1011" s="25">
        <v>74.275168565249459</v>
      </c>
      <c r="CM1011" s="25">
        <v>4.2628144846508746</v>
      </c>
      <c r="CN1011" s="25">
        <v>230.60316493700364</v>
      </c>
      <c r="CO1011" s="25">
        <v>8.8448035967630112</v>
      </c>
      <c r="CP1011" s="25">
        <v>0.87023255813953493</v>
      </c>
      <c r="CQ1011" s="25">
        <v>0.28237209302325583</v>
      </c>
      <c r="CR1011" s="25">
        <v>0.37630778054675718</v>
      </c>
      <c r="CS1011" s="25">
        <v>0.2752939688379939</v>
      </c>
      <c r="CT1011" s="25">
        <v>6.5010341558097304E-2</v>
      </c>
      <c r="CU1011" s="25">
        <v>3.7722587544251005</v>
      </c>
      <c r="CV1011" s="25">
        <v>5.5336342166479682</v>
      </c>
      <c r="CW1011" s="25">
        <v>1.0144051588965102</v>
      </c>
      <c r="CX1011" s="25">
        <v>125.5034649244954</v>
      </c>
      <c r="CY1011" s="25">
        <v>6.3657273341977518</v>
      </c>
    </row>
    <row r="1012" spans="1:103">
      <c r="A1012" t="s">
        <v>177</v>
      </c>
      <c r="B1012" t="s">
        <v>1090</v>
      </c>
      <c r="C1012" t="s">
        <v>164</v>
      </c>
      <c r="D1012" t="s">
        <v>174</v>
      </c>
      <c r="E1012" t="s">
        <v>959</v>
      </c>
      <c r="F1012" t="s">
        <v>220</v>
      </c>
      <c r="G1012" t="s">
        <v>304</v>
      </c>
      <c r="H1012">
        <v>11.32161</v>
      </c>
      <c r="I1012">
        <v>7.9561099999999998</v>
      </c>
      <c r="J1012">
        <v>696</v>
      </c>
      <c r="K1012" t="s">
        <v>134</v>
      </c>
      <c r="L1012" s="18">
        <v>0.6</v>
      </c>
      <c r="M1012" t="s">
        <v>343</v>
      </c>
      <c r="N1012" t="s">
        <v>331</v>
      </c>
      <c r="O1012">
        <v>3000</v>
      </c>
      <c r="P1012" t="s">
        <v>353</v>
      </c>
      <c r="Q1012" t="s">
        <v>372</v>
      </c>
      <c r="R1012">
        <v>3200</v>
      </c>
      <c r="S1012" t="s">
        <v>337</v>
      </c>
      <c r="T1012">
        <v>1000</v>
      </c>
      <c r="W1012">
        <v>2015</v>
      </c>
      <c r="X1012">
        <v>1</v>
      </c>
      <c r="Y1012" s="20"/>
      <c r="Z1012" s="24"/>
      <c r="AA1012" s="25"/>
      <c r="AB1012" s="26"/>
      <c r="AC1012" s="25"/>
      <c r="AD1012" s="27"/>
      <c r="AE1012" s="27"/>
      <c r="AF1012" s="27"/>
      <c r="AG1012" s="25"/>
      <c r="AH1012" s="25"/>
      <c r="AI1012" s="25"/>
      <c r="AJ1012" s="28"/>
      <c r="AK1012" s="25"/>
      <c r="AL1012" s="25"/>
      <c r="AM1012" s="29"/>
      <c r="AN1012" s="29"/>
      <c r="AO1012" s="30"/>
      <c r="AP1012" s="30"/>
      <c r="AQ1012" s="31"/>
      <c r="AR1012" s="28"/>
      <c r="AS1012" s="28"/>
      <c r="AT1012" t="s">
        <v>156</v>
      </c>
      <c r="AU1012">
        <v>2</v>
      </c>
      <c r="AV1012" t="s">
        <v>399</v>
      </c>
      <c r="AW1012" t="s">
        <v>992</v>
      </c>
      <c r="AX1012" t="s">
        <v>1091</v>
      </c>
      <c r="AY1012" s="20">
        <v>42011</v>
      </c>
      <c r="AZ1012" s="20">
        <v>42011</v>
      </c>
      <c r="BA1012" t="s">
        <v>405</v>
      </c>
      <c r="BB1012" t="s">
        <v>406</v>
      </c>
      <c r="BC1012" s="15">
        <v>42318</v>
      </c>
      <c r="BD1012" t="s">
        <v>161</v>
      </c>
      <c r="BE1012">
        <v>44</v>
      </c>
      <c r="BF1012">
        <v>4</v>
      </c>
      <c r="BG1012">
        <v>3.86</v>
      </c>
      <c r="BH1012">
        <v>0.18</v>
      </c>
      <c r="BI1012">
        <v>0.13</v>
      </c>
      <c r="BJ1012">
        <v>6.2E-2</v>
      </c>
      <c r="BK1012">
        <v>1.7000000000000001E-2</v>
      </c>
      <c r="BL1012">
        <v>0</v>
      </c>
      <c r="BM1012" s="86">
        <f t="shared" si="152"/>
        <v>78.48101265822784</v>
      </c>
      <c r="BN1012">
        <v>0.253</v>
      </c>
      <c r="BO1012">
        <v>10.5</v>
      </c>
      <c r="BP1012">
        <f t="shared" si="145"/>
        <v>184.66120625465376</v>
      </c>
      <c r="BQ1012">
        <f t="shared" si="148"/>
        <v>2058.6666666666665</v>
      </c>
      <c r="BR1012">
        <f t="shared" si="150"/>
        <v>0.18466120625465376</v>
      </c>
      <c r="BS1012">
        <f t="shared" si="150"/>
        <v>2.0586666666666664</v>
      </c>
      <c r="BT1012">
        <f t="shared" si="151"/>
        <v>2.24332787292132</v>
      </c>
      <c r="BU1012">
        <v>1.6499513145082767</v>
      </c>
      <c r="BV1012">
        <v>0.14605465192669009</v>
      </c>
      <c r="BW1012">
        <v>2.2801984637091599</v>
      </c>
      <c r="BX1012">
        <v>0.3480497196196094</v>
      </c>
      <c r="BY1012">
        <v>0.26983752582821563</v>
      </c>
      <c r="BZ1012">
        <v>0.10833434069764633</v>
      </c>
      <c r="CA1012">
        <v>3.7994293516754336</v>
      </c>
      <c r="CB1012">
        <v>158.3092695254787</v>
      </c>
      <c r="CC1012">
        <v>29.847832156735908</v>
      </c>
      <c r="CD1012">
        <v>5.9368633685770478</v>
      </c>
      <c r="CE1012">
        <v>2.6289206911185725</v>
      </c>
      <c r="CF1012" s="25">
        <v>0.79083094555873923</v>
      </c>
      <c r="CG1012" s="25">
        <v>0.1370582617000955</v>
      </c>
      <c r="CH1012" s="25">
        <v>1.4323701673129492</v>
      </c>
      <c r="CI1012" s="25">
        <v>0.43731292201259431</v>
      </c>
      <c r="CJ1012" s="25">
        <v>0.15359131502129839</v>
      </c>
      <c r="CK1012" s="25">
        <v>38.064906609470505</v>
      </c>
      <c r="CL1012" s="25">
        <v>68.093076118924856</v>
      </c>
      <c r="CM1012" s="25">
        <v>5.7768973326362572</v>
      </c>
      <c r="CN1012" s="25">
        <v>93.928325134268249</v>
      </c>
      <c r="CO1012" s="25">
        <v>10.353435926112436</v>
      </c>
      <c r="CP1012" s="25"/>
      <c r="CQ1012" s="25"/>
      <c r="CR1012" s="25"/>
      <c r="CS1012" s="25"/>
      <c r="CT1012" s="25"/>
      <c r="CU1012" s="25"/>
      <c r="CV1012" s="25"/>
      <c r="CW1012" s="25"/>
      <c r="CX1012" s="25"/>
      <c r="CY1012" s="25"/>
    </row>
    <row r="1013" spans="1:103">
      <c r="A1013" t="s">
        <v>177</v>
      </c>
      <c r="B1013" t="s">
        <v>1090</v>
      </c>
      <c r="C1013" t="s">
        <v>164</v>
      </c>
      <c r="D1013" t="s">
        <v>174</v>
      </c>
      <c r="E1013" t="s">
        <v>959</v>
      </c>
      <c r="F1013" t="s">
        <v>220</v>
      </c>
      <c r="G1013" t="s">
        <v>304</v>
      </c>
      <c r="H1013">
        <v>11.32161</v>
      </c>
      <c r="I1013">
        <v>7.9561099999999998</v>
      </c>
      <c r="J1013">
        <v>696</v>
      </c>
      <c r="K1013" t="s">
        <v>134</v>
      </c>
      <c r="L1013" s="18">
        <v>0.6</v>
      </c>
      <c r="M1013" t="s">
        <v>343</v>
      </c>
      <c r="N1013" t="s">
        <v>331</v>
      </c>
      <c r="O1013">
        <v>3000</v>
      </c>
      <c r="P1013" t="s">
        <v>353</v>
      </c>
      <c r="Q1013" t="s">
        <v>372</v>
      </c>
      <c r="R1013">
        <v>3200</v>
      </c>
      <c r="S1013" t="s">
        <v>337</v>
      </c>
      <c r="T1013">
        <v>1000</v>
      </c>
      <c r="W1013">
        <v>2015</v>
      </c>
      <c r="X1013">
        <v>1</v>
      </c>
      <c r="Y1013" s="20"/>
      <c r="Z1013" s="24"/>
      <c r="AA1013" s="25"/>
      <c r="AB1013" s="26"/>
      <c r="AC1013" s="25"/>
      <c r="AD1013" s="27"/>
      <c r="AE1013" s="27"/>
      <c r="AF1013" s="27"/>
      <c r="AG1013" s="25"/>
      <c r="AH1013" s="25"/>
      <c r="AI1013" s="25"/>
      <c r="AJ1013" s="28"/>
      <c r="AK1013" s="25"/>
      <c r="AL1013" s="25"/>
      <c r="AM1013" s="29"/>
      <c r="AN1013" s="29"/>
      <c r="AO1013" s="30"/>
      <c r="AP1013" s="30"/>
      <c r="AQ1013" s="31"/>
      <c r="AR1013" s="28"/>
      <c r="AS1013" s="28"/>
      <c r="AT1013" t="s">
        <v>157</v>
      </c>
      <c r="AU1013">
        <v>3</v>
      </c>
      <c r="AV1013" t="s">
        <v>399</v>
      </c>
      <c r="AW1013" t="s">
        <v>992</v>
      </c>
      <c r="AX1013" t="s">
        <v>1091</v>
      </c>
      <c r="AY1013" s="20">
        <v>42011</v>
      </c>
      <c r="AZ1013" s="20">
        <v>42011</v>
      </c>
      <c r="BA1013" t="s">
        <v>405</v>
      </c>
      <c r="BB1013" t="s">
        <v>406</v>
      </c>
      <c r="BC1013" s="15">
        <v>42318</v>
      </c>
      <c r="BD1013" t="s">
        <v>161</v>
      </c>
      <c r="BE1013">
        <v>36</v>
      </c>
      <c r="BF1013">
        <v>21</v>
      </c>
      <c r="BG1013">
        <v>4.4800000000000004</v>
      </c>
      <c r="BH1013">
        <v>1.18</v>
      </c>
      <c r="BI1013">
        <v>0.48</v>
      </c>
      <c r="BJ1013">
        <v>0.14799999999999999</v>
      </c>
      <c r="BK1013">
        <v>0.10100000000000001</v>
      </c>
      <c r="BL1013">
        <v>7.9</v>
      </c>
      <c r="BM1013" s="86">
        <f t="shared" si="152"/>
        <v>59.437751004016057</v>
      </c>
      <c r="BN1013">
        <v>9.5000000000000001E-2</v>
      </c>
      <c r="BO1013">
        <v>12.3</v>
      </c>
      <c r="BP1013">
        <f t="shared" si="145"/>
        <v>844.38900700842578</v>
      </c>
      <c r="BQ1013">
        <f t="shared" si="148"/>
        <v>2389.3333333333335</v>
      </c>
      <c r="BR1013">
        <f t="shared" si="150"/>
        <v>0.84438900700842578</v>
      </c>
      <c r="BS1013">
        <f t="shared" si="150"/>
        <v>2.3893333333333335</v>
      </c>
      <c r="BT1013">
        <f t="shared" si="151"/>
        <v>3.2337223403417594</v>
      </c>
      <c r="CF1013" s="25">
        <v>0.86205179282868516</v>
      </c>
      <c r="CG1013" s="25">
        <v>9.1384462151394424E-2</v>
      </c>
      <c r="CH1013" s="25">
        <v>1.1357818635469206</v>
      </c>
      <c r="CI1013" s="25">
        <v>0.28955559764136946</v>
      </c>
      <c r="CJ1013" s="25">
        <v>8.9127160034673858E-2</v>
      </c>
      <c r="CK1013" s="25">
        <v>67.732675653364694</v>
      </c>
      <c r="CL1013" s="25">
        <v>32.890257220386786</v>
      </c>
      <c r="CM1013" s="25">
        <v>2.8672764119579046</v>
      </c>
      <c r="CN1013" s="25">
        <v>138.18045156110341</v>
      </c>
      <c r="CO1013" s="25">
        <v>14.014560433911267</v>
      </c>
      <c r="CP1013" s="25">
        <v>1.2430355427473585</v>
      </c>
      <c r="CQ1013" s="25">
        <v>0.15177713736791548</v>
      </c>
      <c r="CR1013" s="25">
        <v>0.31925271237355118</v>
      </c>
      <c r="CS1013" s="25">
        <v>0.20824813329003397</v>
      </c>
      <c r="CT1013" s="25">
        <v>6.3236920850080661E-2</v>
      </c>
      <c r="CU1013" s="25">
        <v>2.1324450179544754</v>
      </c>
      <c r="CV1013" s="25">
        <v>5.6241696302074047</v>
      </c>
      <c r="CW1013" s="25">
        <v>1.031001772800122</v>
      </c>
      <c r="CX1013" s="25">
        <v>76.416399486315058</v>
      </c>
      <c r="CY1013" s="25">
        <v>5.1666546270743448</v>
      </c>
    </row>
    <row r="1014" spans="1:103">
      <c r="A1014" t="s">
        <v>177</v>
      </c>
      <c r="B1014" t="s">
        <v>1090</v>
      </c>
      <c r="C1014" t="s">
        <v>164</v>
      </c>
      <c r="D1014" t="s">
        <v>174</v>
      </c>
      <c r="E1014" t="s">
        <v>959</v>
      </c>
      <c r="F1014" t="s">
        <v>220</v>
      </c>
      <c r="G1014" t="s">
        <v>304</v>
      </c>
      <c r="H1014">
        <v>11.32161</v>
      </c>
      <c r="I1014">
        <v>7.9561099999999998</v>
      </c>
      <c r="J1014">
        <v>696</v>
      </c>
      <c r="K1014" t="s">
        <v>134</v>
      </c>
      <c r="L1014" s="18">
        <v>0.6</v>
      </c>
      <c r="M1014" t="s">
        <v>343</v>
      </c>
      <c r="N1014" t="s">
        <v>331</v>
      </c>
      <c r="O1014">
        <v>3000</v>
      </c>
      <c r="P1014" t="s">
        <v>353</v>
      </c>
      <c r="Q1014" t="s">
        <v>372</v>
      </c>
      <c r="R1014">
        <v>3200</v>
      </c>
      <c r="S1014" t="s">
        <v>337</v>
      </c>
      <c r="T1014">
        <v>1000</v>
      </c>
      <c r="W1014">
        <v>2015</v>
      </c>
      <c r="X1014">
        <v>1</v>
      </c>
      <c r="Y1014" s="20"/>
      <c r="Z1014" s="24"/>
      <c r="AA1014" s="25"/>
      <c r="AB1014" s="26"/>
      <c r="AC1014" s="25"/>
      <c r="AD1014" s="27"/>
      <c r="AE1014" s="27"/>
      <c r="AF1014" s="27"/>
      <c r="AG1014" s="25"/>
      <c r="AH1014" s="25"/>
      <c r="AI1014" s="25"/>
      <c r="AJ1014" s="28"/>
      <c r="AK1014" s="25"/>
      <c r="AL1014" s="25"/>
      <c r="AM1014" s="29"/>
      <c r="AN1014" s="29"/>
      <c r="AO1014" s="30"/>
      <c r="AP1014" s="30"/>
      <c r="AQ1014" s="31"/>
      <c r="AR1014" s="28"/>
      <c r="AS1014" s="28"/>
      <c r="AT1014" t="s">
        <v>158</v>
      </c>
      <c r="AU1014">
        <v>4</v>
      </c>
      <c r="AV1014" t="s">
        <v>399</v>
      </c>
      <c r="AW1014" t="s">
        <v>992</v>
      </c>
      <c r="AX1014" t="s">
        <v>1091</v>
      </c>
      <c r="AY1014" s="20">
        <v>42011</v>
      </c>
      <c r="AZ1014" s="20">
        <v>42011</v>
      </c>
      <c r="BA1014" t="s">
        <v>405</v>
      </c>
      <c r="BB1014" t="s">
        <v>406</v>
      </c>
      <c r="BC1014" s="15">
        <v>42318</v>
      </c>
      <c r="BD1014" t="s">
        <v>161</v>
      </c>
      <c r="BE1014">
        <v>50</v>
      </c>
      <c r="BF1014">
        <v>43</v>
      </c>
      <c r="BG1014">
        <v>17.46</v>
      </c>
      <c r="BH1014">
        <v>5.18</v>
      </c>
      <c r="BI1014">
        <v>0.76</v>
      </c>
      <c r="BJ1014">
        <v>0.32</v>
      </c>
      <c r="BK1014">
        <v>6.9000000000000006E-2</v>
      </c>
      <c r="BL1014">
        <v>11.2</v>
      </c>
      <c r="BM1014" s="86">
        <f t="shared" si="152"/>
        <v>82.26221079691517</v>
      </c>
      <c r="BN1014">
        <v>0.27300000000000002</v>
      </c>
      <c r="BO1014">
        <v>19.899999999999999</v>
      </c>
      <c r="BP1014">
        <f t="shared" si="145"/>
        <v>4946.3138263017281</v>
      </c>
      <c r="BQ1014">
        <f t="shared" si="148"/>
        <v>9312</v>
      </c>
      <c r="BR1014">
        <f t="shared" si="150"/>
        <v>4.9463138263017283</v>
      </c>
      <c r="BS1014">
        <f t="shared" si="150"/>
        <v>9.3119999999999994</v>
      </c>
      <c r="BT1014">
        <f t="shared" si="151"/>
        <v>14.258313826301727</v>
      </c>
      <c r="CF1014" s="25">
        <v>0.58117195004803079</v>
      </c>
      <c r="CG1014" s="25">
        <v>8.9673390970220937E-2</v>
      </c>
      <c r="CH1014" s="25">
        <v>0.70784727039638495</v>
      </c>
      <c r="CI1014" s="25">
        <v>0.35174724209961983</v>
      </c>
      <c r="CJ1014" s="25">
        <v>0.11286347059025731</v>
      </c>
      <c r="CK1014" s="25">
        <v>24.20677665736914</v>
      </c>
      <c r="CL1014" s="25">
        <v>30.030632334503164</v>
      </c>
      <c r="CM1014" s="25">
        <v>4.3905073798476062</v>
      </c>
      <c r="CN1014" s="25">
        <v>94.772413927287133</v>
      </c>
      <c r="CO1014" s="25">
        <v>11.779489163602806</v>
      </c>
      <c r="CP1014" s="25">
        <v>1.0736738703339883</v>
      </c>
      <c r="CQ1014" s="25">
        <v>0.20088408644400785</v>
      </c>
      <c r="CR1014" s="25">
        <v>0.2683840118877433</v>
      </c>
      <c r="CS1014" s="25">
        <v>0.34691274944157419</v>
      </c>
      <c r="CT1014" s="25">
        <v>5.4160120240309063E-2</v>
      </c>
      <c r="CU1014" s="25">
        <v>11.411475117537105</v>
      </c>
      <c r="CV1014" s="25">
        <v>5.5525942947275251</v>
      </c>
      <c r="CW1014" s="25">
        <v>1.0178808496024696</v>
      </c>
      <c r="CX1014" s="25">
        <v>75.443895136513689</v>
      </c>
      <c r="CY1014" s="25">
        <v>5.5293929492614673</v>
      </c>
    </row>
    <row r="1015" spans="1:103">
      <c r="A1015" t="s">
        <v>177</v>
      </c>
      <c r="B1015" t="s">
        <v>1090</v>
      </c>
      <c r="C1015" t="s">
        <v>164</v>
      </c>
      <c r="D1015" t="s">
        <v>174</v>
      </c>
      <c r="E1015" t="s">
        <v>959</v>
      </c>
      <c r="F1015" t="s">
        <v>220</v>
      </c>
      <c r="G1015" t="s">
        <v>304</v>
      </c>
      <c r="H1015">
        <v>11.32161</v>
      </c>
      <c r="I1015">
        <v>7.9561099999999998</v>
      </c>
      <c r="J1015">
        <v>696</v>
      </c>
      <c r="K1015" t="s">
        <v>134</v>
      </c>
      <c r="L1015" s="18">
        <v>0.6</v>
      </c>
      <c r="M1015" t="s">
        <v>343</v>
      </c>
      <c r="N1015" t="s">
        <v>331</v>
      </c>
      <c r="O1015">
        <v>3000</v>
      </c>
      <c r="P1015" t="s">
        <v>353</v>
      </c>
      <c r="Q1015" t="s">
        <v>372</v>
      </c>
      <c r="R1015">
        <v>3200</v>
      </c>
      <c r="S1015" t="s">
        <v>337</v>
      </c>
      <c r="T1015">
        <v>1000</v>
      </c>
      <c r="W1015">
        <v>2015</v>
      </c>
      <c r="X1015">
        <v>1</v>
      </c>
      <c r="Y1015" s="20"/>
      <c r="Z1015" s="24"/>
      <c r="AA1015" s="25"/>
      <c r="AB1015" s="26"/>
      <c r="AC1015" s="25"/>
      <c r="AD1015" s="27"/>
      <c r="AE1015" s="27"/>
      <c r="AF1015" s="27"/>
      <c r="AG1015" s="25"/>
      <c r="AH1015" s="25"/>
      <c r="AI1015" s="25"/>
      <c r="AJ1015" s="28"/>
      <c r="AK1015" s="25"/>
      <c r="AL1015" s="25"/>
      <c r="AM1015" s="29"/>
      <c r="AN1015" s="29"/>
      <c r="AO1015" s="30"/>
      <c r="AP1015" s="30"/>
      <c r="AQ1015" s="31"/>
      <c r="AR1015" s="28"/>
      <c r="AS1015" s="28"/>
      <c r="AT1015" t="s">
        <v>159</v>
      </c>
      <c r="AU1015">
        <v>5</v>
      </c>
      <c r="AV1015" t="s">
        <v>399</v>
      </c>
      <c r="AW1015" t="s">
        <v>992</v>
      </c>
      <c r="AX1015" t="s">
        <v>1091</v>
      </c>
      <c r="AY1015" s="20">
        <v>42011</v>
      </c>
      <c r="AZ1015" s="20">
        <v>42011</v>
      </c>
      <c r="BA1015" t="s">
        <v>405</v>
      </c>
      <c r="BB1015" t="s">
        <v>406</v>
      </c>
      <c r="BC1015" s="15">
        <v>42318</v>
      </c>
      <c r="BD1015" t="s">
        <v>161</v>
      </c>
      <c r="BE1015">
        <v>44</v>
      </c>
      <c r="BF1015">
        <v>37</v>
      </c>
      <c r="BG1015">
        <v>11.38</v>
      </c>
      <c r="BH1015">
        <v>4.28</v>
      </c>
      <c r="BI1015">
        <v>0.6</v>
      </c>
      <c r="BJ1015">
        <v>0.28100000000000003</v>
      </c>
      <c r="BK1015">
        <v>8.7999999999999995E-2</v>
      </c>
      <c r="BL1015">
        <v>9.8000000000000007</v>
      </c>
      <c r="BM1015" s="86">
        <f t="shared" si="152"/>
        <v>76.151761517615185</v>
      </c>
      <c r="BN1015">
        <v>0.20699999999999999</v>
      </c>
      <c r="BO1015">
        <v>18</v>
      </c>
      <c r="BP1015">
        <f t="shared" si="145"/>
        <v>3842.9862018881631</v>
      </c>
      <c r="BQ1015">
        <f t="shared" si="148"/>
        <v>6069.3333333333339</v>
      </c>
      <c r="BR1015">
        <f t="shared" si="150"/>
        <v>3.8429862018881633</v>
      </c>
      <c r="BS1015">
        <f t="shared" si="150"/>
        <v>6.0693333333333337</v>
      </c>
      <c r="BT1015">
        <f t="shared" si="151"/>
        <v>9.9123195352214974</v>
      </c>
      <c r="BU1015">
        <v>2.06555023923445</v>
      </c>
      <c r="BV1015">
        <v>0.12733354031065114</v>
      </c>
      <c r="BW1015">
        <v>2.0549553986836129</v>
      </c>
      <c r="BX1015">
        <v>0.41027370682331687</v>
      </c>
      <c r="BY1015">
        <v>0.25131447823281144</v>
      </c>
      <c r="BZ1015">
        <v>0.12211936589177959</v>
      </c>
      <c r="CA1015">
        <v>4.0837290517213001</v>
      </c>
      <c r="CB1015">
        <v>118.80989363129277</v>
      </c>
      <c r="CC1015">
        <v>51.346890549218834</v>
      </c>
      <c r="CD1015">
        <v>6.1026749044699029</v>
      </c>
      <c r="CE1015">
        <v>2.8173057627887919</v>
      </c>
      <c r="CF1015" s="25">
        <v>0.78820116054158607</v>
      </c>
      <c r="CG1015" s="25">
        <v>8.9119922630560927E-2</v>
      </c>
      <c r="CH1015" s="25">
        <v>0.7922167916962306</v>
      </c>
      <c r="CI1015" s="25">
        <v>0.35817212523962055</v>
      </c>
      <c r="CJ1015" s="25">
        <v>0.12977508648336852</v>
      </c>
      <c r="CK1015" s="25">
        <v>18.149283723865228</v>
      </c>
      <c r="CL1015" s="25">
        <v>40.292812177009132</v>
      </c>
      <c r="CM1015" s="25">
        <v>5.6483355148804426</v>
      </c>
      <c r="CN1015" s="25">
        <v>137.91304865532479</v>
      </c>
      <c r="CO1015" s="25">
        <v>8.8276873827392812</v>
      </c>
      <c r="CP1015" s="25">
        <v>1.1626213592233012</v>
      </c>
      <c r="CQ1015" s="25">
        <v>0.21024271844660197</v>
      </c>
      <c r="CR1015" s="25">
        <v>0.35402113781161554</v>
      </c>
      <c r="CS1015" s="25">
        <v>0.20549730178375661</v>
      </c>
      <c r="CT1015" s="25">
        <v>6.8022540363365677E-2</v>
      </c>
      <c r="CU1015" s="25">
        <v>4.6248841264855329</v>
      </c>
      <c r="CV1015" s="25">
        <v>5.5498777613152317</v>
      </c>
      <c r="CW1015" s="25">
        <v>1.0173828648423904</v>
      </c>
      <c r="CX1015" s="25">
        <v>75.406985207386242</v>
      </c>
      <c r="CY1015" s="25">
        <v>5.955356822948465</v>
      </c>
    </row>
    <row r="1016" spans="1:103">
      <c r="A1016" t="s">
        <v>177</v>
      </c>
      <c r="B1016" t="s">
        <v>1090</v>
      </c>
      <c r="C1016" t="s">
        <v>164</v>
      </c>
      <c r="D1016" t="s">
        <v>174</v>
      </c>
      <c r="E1016" t="s">
        <v>959</v>
      </c>
      <c r="F1016" t="s">
        <v>220</v>
      </c>
      <c r="G1016" t="s">
        <v>304</v>
      </c>
      <c r="H1016">
        <v>11.32161</v>
      </c>
      <c r="I1016">
        <v>7.9561099999999998</v>
      </c>
      <c r="J1016">
        <v>696</v>
      </c>
      <c r="K1016" t="s">
        <v>134</v>
      </c>
      <c r="L1016" s="18">
        <v>0.6</v>
      </c>
      <c r="M1016" t="s">
        <v>343</v>
      </c>
      <c r="N1016" t="s">
        <v>331</v>
      </c>
      <c r="O1016">
        <v>3000</v>
      </c>
      <c r="P1016" t="s">
        <v>353</v>
      </c>
      <c r="Q1016" t="s">
        <v>372</v>
      </c>
      <c r="R1016">
        <v>3200</v>
      </c>
      <c r="S1016" t="s">
        <v>337</v>
      </c>
      <c r="T1016">
        <v>1000</v>
      </c>
      <c r="W1016">
        <v>2015</v>
      </c>
      <c r="X1016">
        <v>1</v>
      </c>
      <c r="Y1016" s="20"/>
      <c r="Z1016" s="24"/>
      <c r="AA1016" s="25"/>
      <c r="AB1016" s="26"/>
      <c r="AC1016" s="25"/>
      <c r="AD1016" s="27"/>
      <c r="AE1016" s="27"/>
      <c r="AF1016" s="27"/>
      <c r="AG1016" s="25"/>
      <c r="AH1016" s="25"/>
      <c r="AI1016" s="25"/>
      <c r="AJ1016" s="28"/>
      <c r="AK1016" s="25"/>
      <c r="AL1016" s="25"/>
      <c r="AM1016" s="29"/>
      <c r="AN1016" s="29"/>
      <c r="AO1016" s="30"/>
      <c r="AP1016" s="30"/>
      <c r="AQ1016" s="31"/>
      <c r="AR1016" s="28"/>
      <c r="AS1016" s="28"/>
      <c r="AT1016" t="s">
        <v>160</v>
      </c>
      <c r="AU1016">
        <v>6</v>
      </c>
      <c r="AV1016" t="s">
        <v>399</v>
      </c>
      <c r="AW1016" t="s">
        <v>992</v>
      </c>
      <c r="AX1016" t="s">
        <v>1091</v>
      </c>
      <c r="AY1016" s="20">
        <v>42011</v>
      </c>
      <c r="AZ1016" s="20">
        <v>42011</v>
      </c>
      <c r="BA1016" t="s">
        <v>405</v>
      </c>
      <c r="BB1016" t="s">
        <v>406</v>
      </c>
      <c r="BC1016" s="15">
        <v>42318</v>
      </c>
      <c r="BD1016" t="s">
        <v>161</v>
      </c>
      <c r="BE1016">
        <v>42</v>
      </c>
      <c r="BF1016">
        <v>39</v>
      </c>
      <c r="BG1016">
        <v>9.3800000000000008</v>
      </c>
      <c r="BH1016">
        <v>5.76</v>
      </c>
      <c r="BI1016">
        <v>0.88</v>
      </c>
      <c r="BJ1016">
        <v>0.35</v>
      </c>
      <c r="BK1016">
        <v>0.11</v>
      </c>
      <c r="BL1016">
        <v>9.5</v>
      </c>
      <c r="BM1016" s="86">
        <f t="shared" si="152"/>
        <v>76.08695652173914</v>
      </c>
      <c r="BN1016">
        <v>0.112</v>
      </c>
      <c r="BO1016">
        <v>16.100000000000001</v>
      </c>
      <c r="BP1016">
        <f t="shared" si="145"/>
        <v>5184.6547314578011</v>
      </c>
      <c r="BQ1016">
        <f t="shared" si="148"/>
        <v>5002.666666666667</v>
      </c>
      <c r="BR1016">
        <f t="shared" si="150"/>
        <v>5.1846547314578011</v>
      </c>
      <c r="BS1016">
        <f t="shared" si="150"/>
        <v>5.0026666666666673</v>
      </c>
      <c r="BT1016">
        <f t="shared" si="151"/>
        <v>10.187321398124467</v>
      </c>
      <c r="BU1016" s="16">
        <v>3.0004830917874399</v>
      </c>
      <c r="BV1016" s="16">
        <v>0.20488792813331624</v>
      </c>
      <c r="BW1016" s="16">
        <v>2.4700859318740482</v>
      </c>
      <c r="BX1016" s="16">
        <v>0.43353093718552332</v>
      </c>
      <c r="BY1016" s="16">
        <v>0.25592855763970873</v>
      </c>
      <c r="BZ1016" s="16">
        <v>0.16851437582583348</v>
      </c>
      <c r="CA1016" s="16">
        <v>5.5031330634734967</v>
      </c>
      <c r="CB1016" s="16">
        <v>102.78496019887316</v>
      </c>
      <c r="CC1016" s="16">
        <v>58.646073441466719</v>
      </c>
      <c r="CD1016" s="16">
        <v>10.80151709346335</v>
      </c>
      <c r="CE1016" s="16">
        <v>9.8796077223397418</v>
      </c>
      <c r="CF1016" s="25">
        <v>0.78133836003770019</v>
      </c>
      <c r="CG1016" s="25">
        <v>7.7615457115928363E-2</v>
      </c>
      <c r="CH1016" s="25">
        <v>0.98945787825609843</v>
      </c>
      <c r="CI1016" s="25">
        <v>0.5849210694435073</v>
      </c>
      <c r="CJ1016" s="25">
        <v>0.2228109513749589</v>
      </c>
      <c r="CK1016" s="25">
        <v>30.476937976632737</v>
      </c>
      <c r="CL1016" s="25">
        <v>60.899573956661506</v>
      </c>
      <c r="CM1016" s="25">
        <v>5.8259029487314749</v>
      </c>
      <c r="CN1016" s="25">
        <v>94.725122303570927</v>
      </c>
      <c r="CO1016" s="25">
        <v>13.102244602890051</v>
      </c>
      <c r="CP1016" s="25">
        <v>1.1256880733944954</v>
      </c>
      <c r="CQ1016" s="25">
        <v>0.24293577981651379</v>
      </c>
      <c r="CR1016" s="25">
        <v>0.4421684201889185</v>
      </c>
      <c r="CS1016" s="25">
        <v>0.13565877682905539</v>
      </c>
      <c r="CT1016" s="25">
        <v>7.2686618898314889E-2</v>
      </c>
      <c r="CU1016" s="25">
        <v>6.3461904284501012</v>
      </c>
      <c r="CV1016" s="25">
        <v>5.5799066129504835</v>
      </c>
      <c r="CW1016" s="25">
        <v>1.02288764177956</v>
      </c>
      <c r="CX1016" s="25">
        <v>50.460008127723526</v>
      </c>
      <c r="CY1016" s="25">
        <v>6.4189577152510529</v>
      </c>
    </row>
    <row r="1017" spans="1:103">
      <c r="A1017" t="s">
        <v>177</v>
      </c>
      <c r="B1017" t="s">
        <v>1090</v>
      </c>
      <c r="C1017" t="s">
        <v>164</v>
      </c>
      <c r="D1017" t="s">
        <v>174</v>
      </c>
      <c r="E1017" t="s">
        <v>959</v>
      </c>
      <c r="F1017" t="s">
        <v>220</v>
      </c>
      <c r="G1017" t="s">
        <v>305</v>
      </c>
      <c r="H1017">
        <v>11.31616</v>
      </c>
      <c r="I1017">
        <v>7.9603299999999999</v>
      </c>
      <c r="J1017">
        <v>683</v>
      </c>
      <c r="K1017" t="s">
        <v>135</v>
      </c>
      <c r="L1017" s="18">
        <v>0.3</v>
      </c>
      <c r="M1017" t="s">
        <v>326</v>
      </c>
      <c r="N1017" t="s">
        <v>373</v>
      </c>
      <c r="P1017" t="s">
        <v>353</v>
      </c>
      <c r="Q1017" t="s">
        <v>374</v>
      </c>
      <c r="R1017">
        <v>1400</v>
      </c>
      <c r="W1017">
        <v>2015</v>
      </c>
      <c r="X1017">
        <v>1</v>
      </c>
      <c r="Y1017" s="20">
        <v>42011</v>
      </c>
      <c r="Z1017" s="24">
        <v>5.5</v>
      </c>
      <c r="AA1017" s="32">
        <v>1.0166306680242514</v>
      </c>
      <c r="AB1017" s="26">
        <v>5.3303731343283582E-2</v>
      </c>
      <c r="AC1017" s="25">
        <v>2.4676799999999997</v>
      </c>
      <c r="AD1017" s="27">
        <v>38.799999999999997</v>
      </c>
      <c r="AE1017" s="27">
        <v>34.800000000000011</v>
      </c>
      <c r="AF1017" s="27">
        <v>26.4</v>
      </c>
      <c r="AG1017" s="25">
        <v>2.9518585371774209</v>
      </c>
      <c r="AH1017" s="25">
        <v>0.8145933860805864</v>
      </c>
      <c r="AI1017" s="25">
        <v>8.0169442016564216E-2</v>
      </c>
      <c r="AJ1017" s="28">
        <v>7.7414811849190843E-2</v>
      </c>
      <c r="AK1017" s="25">
        <v>0</v>
      </c>
      <c r="AL1017" s="25">
        <f t="shared" si="143"/>
        <v>3.9240361771237624</v>
      </c>
      <c r="AM1017" s="29">
        <v>6.6407080112581012</v>
      </c>
      <c r="AN1017" s="29">
        <v>3.3729890496147075</v>
      </c>
      <c r="AO1017" s="30">
        <v>29.949682391022279</v>
      </c>
      <c r="AP1017" s="30">
        <v>101.52809832257148</v>
      </c>
      <c r="AQ1017" s="31">
        <v>1.7258824742275551</v>
      </c>
      <c r="AR1017" s="28">
        <v>1.6756099999999999E-2</v>
      </c>
      <c r="AS1017" s="28">
        <v>10.573700000000001</v>
      </c>
      <c r="AT1017" t="s">
        <v>155</v>
      </c>
      <c r="AU1017">
        <v>1</v>
      </c>
      <c r="AV1017" t="s">
        <v>399</v>
      </c>
      <c r="AW1017" t="s">
        <v>992</v>
      </c>
      <c r="AX1017" t="s">
        <v>1091</v>
      </c>
      <c r="AY1017" s="20">
        <v>42011</v>
      </c>
      <c r="AZ1017" s="20">
        <v>42011</v>
      </c>
      <c r="BA1017" t="s">
        <v>405</v>
      </c>
      <c r="BB1017" t="s">
        <v>406</v>
      </c>
      <c r="BC1017" s="15">
        <v>42318</v>
      </c>
      <c r="BD1017" t="s">
        <v>161</v>
      </c>
      <c r="BE1017">
        <v>55</v>
      </c>
      <c r="BF1017">
        <v>32</v>
      </c>
      <c r="BG1017">
        <v>6.78</v>
      </c>
      <c r="BH1017">
        <v>2.52</v>
      </c>
      <c r="BI1017">
        <v>0.72</v>
      </c>
      <c r="BJ1017">
        <v>0.311</v>
      </c>
      <c r="BK1017">
        <v>7.8E-2</v>
      </c>
      <c r="BL1017">
        <v>8.9</v>
      </c>
      <c r="BM1017" s="86">
        <f t="shared" si="152"/>
        <v>79.948586118251924</v>
      </c>
      <c r="BN1017">
        <v>8.8999999999999996E-2</v>
      </c>
      <c r="BO1017">
        <v>19.7</v>
      </c>
      <c r="BP1017">
        <f t="shared" si="145"/>
        <v>2399.2100408286706</v>
      </c>
      <c r="BQ1017">
        <f t="shared" si="148"/>
        <v>3616</v>
      </c>
      <c r="BR1017">
        <f t="shared" si="150"/>
        <v>2.3992100408286707</v>
      </c>
      <c r="BS1017">
        <f t="shared" si="150"/>
        <v>3.6160000000000001</v>
      </c>
      <c r="BT1017">
        <f t="shared" si="151"/>
        <v>6.0152100408286708</v>
      </c>
      <c r="BU1017">
        <v>2.6908734052993131</v>
      </c>
      <c r="BV1017">
        <v>0.15726227996545578</v>
      </c>
      <c r="BW1017">
        <v>1.1756909209211288</v>
      </c>
      <c r="BX1017">
        <v>0.77650218379021574</v>
      </c>
      <c r="BY1017">
        <v>0.57835126555345362</v>
      </c>
      <c r="BZ1017">
        <v>0.15489476631858168</v>
      </c>
      <c r="CA1017">
        <v>6.2725682536650256</v>
      </c>
      <c r="CB1017">
        <v>112.48187802739012</v>
      </c>
      <c r="CC1017">
        <v>46.830027569210316</v>
      </c>
      <c r="CD1017">
        <v>8.5906220102339237</v>
      </c>
      <c r="CE1017">
        <v>2.6712978343883651</v>
      </c>
      <c r="CF1017" s="25">
        <v>0.62325581395348839</v>
      </c>
      <c r="CG1017" s="25">
        <v>8.6558139534883727E-2</v>
      </c>
      <c r="CH1017" s="25">
        <v>0.98521223357250831</v>
      </c>
      <c r="CI1017" s="25">
        <v>0.80988373238721079</v>
      </c>
      <c r="CJ1017" s="25">
        <v>0.26607049829481638</v>
      </c>
      <c r="CK1017" s="25">
        <v>36.158837685269745</v>
      </c>
      <c r="CL1017" s="25">
        <v>63.921418445065385</v>
      </c>
      <c r="CM1017" s="25">
        <v>4.3299784745616714</v>
      </c>
      <c r="CN1017" s="25">
        <v>93.465851844586965</v>
      </c>
      <c r="CO1017" s="25">
        <v>7.6621980477808922</v>
      </c>
      <c r="CP1017" s="25">
        <v>0.81683168316831678</v>
      </c>
      <c r="CQ1017" s="25">
        <v>0.17712871287128715</v>
      </c>
      <c r="CR1017" s="25">
        <v>0.37685928193495466</v>
      </c>
      <c r="CS1017" s="25">
        <v>0.13473096887809952</v>
      </c>
      <c r="CT1017" s="25">
        <v>6.2310146240651045E-2</v>
      </c>
      <c r="CU1017" s="25">
        <v>7.1471492035059594</v>
      </c>
      <c r="CV1017" s="25">
        <v>5.5417440860421765</v>
      </c>
      <c r="CW1017" s="25">
        <v>1.0158918298670472</v>
      </c>
      <c r="CX1017" s="25">
        <v>125.68739770161973</v>
      </c>
      <c r="CY1017" s="25">
        <v>6.3750566854447444</v>
      </c>
    </row>
    <row r="1018" spans="1:103">
      <c r="A1018" t="s">
        <v>177</v>
      </c>
      <c r="B1018" t="s">
        <v>1090</v>
      </c>
      <c r="C1018" t="s">
        <v>164</v>
      </c>
      <c r="D1018" t="s">
        <v>174</v>
      </c>
      <c r="E1018" t="s">
        <v>959</v>
      </c>
      <c r="F1018" t="s">
        <v>220</v>
      </c>
      <c r="G1018" t="s">
        <v>305</v>
      </c>
      <c r="H1018">
        <v>11.31616</v>
      </c>
      <c r="I1018">
        <v>7.9603299999999999</v>
      </c>
      <c r="J1018">
        <v>683</v>
      </c>
      <c r="K1018" t="s">
        <v>135</v>
      </c>
      <c r="L1018" s="18">
        <v>0.3</v>
      </c>
      <c r="M1018" t="s">
        <v>326</v>
      </c>
      <c r="N1018" t="s">
        <v>373</v>
      </c>
      <c r="P1018" t="s">
        <v>353</v>
      </c>
      <c r="Q1018" t="s">
        <v>374</v>
      </c>
      <c r="R1018">
        <v>1400</v>
      </c>
      <c r="W1018">
        <v>2015</v>
      </c>
      <c r="X1018">
        <v>1</v>
      </c>
      <c r="Y1018" s="20"/>
      <c r="Z1018" s="24"/>
      <c r="AA1018" s="25"/>
      <c r="AB1018" s="26"/>
      <c r="AC1018" s="25"/>
      <c r="AD1018" s="27"/>
      <c r="AE1018" s="27"/>
      <c r="AF1018" s="27"/>
      <c r="AG1018" s="25"/>
      <c r="AH1018" s="25"/>
      <c r="AI1018" s="25"/>
      <c r="AJ1018" s="28"/>
      <c r="AK1018" s="25"/>
      <c r="AL1018" s="25"/>
      <c r="AM1018" s="29"/>
      <c r="AN1018" s="29"/>
      <c r="AO1018" s="30"/>
      <c r="AP1018" s="30"/>
      <c r="AQ1018" s="31"/>
      <c r="AR1018" s="28"/>
      <c r="AS1018" s="28"/>
      <c r="AT1018" t="s">
        <v>156</v>
      </c>
      <c r="AU1018">
        <v>2</v>
      </c>
      <c r="AV1018" t="s">
        <v>399</v>
      </c>
      <c r="AW1018" t="s">
        <v>992</v>
      </c>
      <c r="AX1018" t="s">
        <v>1091</v>
      </c>
      <c r="AY1018" s="20">
        <v>42011</v>
      </c>
      <c r="AZ1018" s="20">
        <v>42011</v>
      </c>
      <c r="BA1018" t="s">
        <v>405</v>
      </c>
      <c r="BB1018" t="s">
        <v>406</v>
      </c>
      <c r="BC1018" s="15">
        <v>42318</v>
      </c>
      <c r="BD1018" t="s">
        <v>161</v>
      </c>
      <c r="BE1018">
        <v>40</v>
      </c>
      <c r="BF1018">
        <v>33</v>
      </c>
      <c r="BG1018">
        <v>6.68</v>
      </c>
      <c r="BH1018">
        <v>3.26</v>
      </c>
      <c r="BI1018">
        <v>0.56000000000000005</v>
      </c>
      <c r="BJ1018">
        <v>0.24099999999999999</v>
      </c>
      <c r="BK1018">
        <v>6.6000000000000003E-2</v>
      </c>
      <c r="BL1018">
        <v>10.5</v>
      </c>
      <c r="BM1018" s="86">
        <f t="shared" si="152"/>
        <v>78.501628664495115</v>
      </c>
      <c r="BN1018">
        <v>0.18</v>
      </c>
      <c r="BO1018">
        <v>15.1</v>
      </c>
      <c r="BP1018">
        <f t="shared" si="145"/>
        <v>2994.041855613038</v>
      </c>
      <c r="BQ1018">
        <f t="shared" si="148"/>
        <v>3562.6666666666665</v>
      </c>
      <c r="BR1018">
        <f t="shared" si="150"/>
        <v>2.9940418556130379</v>
      </c>
      <c r="BS1018">
        <f t="shared" si="150"/>
        <v>3.5626666666666664</v>
      </c>
      <c r="BT1018">
        <f t="shared" si="151"/>
        <v>6.5567085222797044</v>
      </c>
      <c r="BU1018">
        <v>2.7135367016205914</v>
      </c>
      <c r="BV1018">
        <v>0.20039933753737177</v>
      </c>
      <c r="BW1018">
        <v>1.0299428273517894</v>
      </c>
      <c r="BX1018">
        <v>0.81445433548103696</v>
      </c>
      <c r="BY1018">
        <v>0.56399865868862142</v>
      </c>
      <c r="BZ1018">
        <v>0.16246981703959512</v>
      </c>
      <c r="CA1018">
        <v>6.135695288543153</v>
      </c>
      <c r="CB1018">
        <v>99.392373635699172</v>
      </c>
      <c r="CC1018">
        <v>43.001385786313378</v>
      </c>
      <c r="CD1018">
        <v>9.8087264160800434</v>
      </c>
      <c r="CE1018">
        <v>2.9235740974702877</v>
      </c>
      <c r="CF1018" s="25">
        <v>0.55836575875486383</v>
      </c>
      <c r="CG1018" s="25">
        <v>7.0038910505836577E-2</v>
      </c>
      <c r="CH1018" s="25">
        <v>0.90227996449756509</v>
      </c>
      <c r="CI1018" s="25">
        <v>0.2557309422989536</v>
      </c>
      <c r="CJ1018" s="25">
        <v>0.16351298479905049</v>
      </c>
      <c r="CK1018" s="25">
        <v>18.237515535843183</v>
      </c>
      <c r="CL1018" s="25">
        <v>55.552330033064088</v>
      </c>
      <c r="CM1018" s="25">
        <v>2.8756398822893328</v>
      </c>
      <c r="CN1018" s="25">
        <v>138.58350586803905</v>
      </c>
      <c r="CO1018" s="25">
        <v>10.172238214231033</v>
      </c>
      <c r="CP1018" s="25">
        <v>0.99770220588235303</v>
      </c>
      <c r="CQ1018" s="25">
        <v>0.2642463235294118</v>
      </c>
      <c r="CR1018" s="25">
        <v>0.32052400241784601</v>
      </c>
      <c r="CS1018" s="25">
        <v>0.13727938939445977</v>
      </c>
      <c r="CT1018" s="25">
        <v>6.2072875552909017E-2</v>
      </c>
      <c r="CU1018" s="25">
        <v>8.1440430836097093</v>
      </c>
      <c r="CV1018" s="25">
        <v>5.6465655271918038</v>
      </c>
      <c r="CW1018" s="25">
        <v>1.035107304996439</v>
      </c>
      <c r="CX1018" s="25">
        <v>51.062815591668461</v>
      </c>
      <c r="CY1018" s="25">
        <v>6.4956401369364816</v>
      </c>
    </row>
    <row r="1019" spans="1:103">
      <c r="A1019" t="s">
        <v>177</v>
      </c>
      <c r="B1019" t="s">
        <v>1090</v>
      </c>
      <c r="C1019" t="s">
        <v>164</v>
      </c>
      <c r="D1019" t="s">
        <v>174</v>
      </c>
      <c r="E1019" t="s">
        <v>959</v>
      </c>
      <c r="F1019" t="s">
        <v>220</v>
      </c>
      <c r="G1019" t="s">
        <v>305</v>
      </c>
      <c r="H1019">
        <v>11.31616</v>
      </c>
      <c r="I1019">
        <v>7.9603299999999999</v>
      </c>
      <c r="J1019">
        <v>683</v>
      </c>
      <c r="K1019" t="s">
        <v>135</v>
      </c>
      <c r="L1019" s="18">
        <v>0.3</v>
      </c>
      <c r="M1019" t="s">
        <v>326</v>
      </c>
      <c r="N1019" t="s">
        <v>373</v>
      </c>
      <c r="P1019" t="s">
        <v>353</v>
      </c>
      <c r="Q1019" t="s">
        <v>374</v>
      </c>
      <c r="R1019">
        <v>1400</v>
      </c>
      <c r="W1019">
        <v>2015</v>
      </c>
      <c r="X1019">
        <v>1</v>
      </c>
      <c r="Y1019" s="20"/>
      <c r="Z1019" s="24"/>
      <c r="AA1019" s="25"/>
      <c r="AB1019" s="26"/>
      <c r="AC1019" s="25"/>
      <c r="AD1019" s="27"/>
      <c r="AE1019" s="27"/>
      <c r="AF1019" s="27"/>
      <c r="AG1019" s="25"/>
      <c r="AH1019" s="25"/>
      <c r="AI1019" s="25"/>
      <c r="AJ1019" s="28"/>
      <c r="AK1019" s="25"/>
      <c r="AL1019" s="25"/>
      <c r="AM1019" s="29"/>
      <c r="AN1019" s="29"/>
      <c r="AO1019" s="30"/>
      <c r="AP1019" s="30"/>
      <c r="AQ1019" s="31"/>
      <c r="AR1019" s="28"/>
      <c r="AS1019" s="28"/>
      <c r="AT1019" t="s">
        <v>157</v>
      </c>
      <c r="AU1019">
        <v>3</v>
      </c>
      <c r="AV1019" t="s">
        <v>399</v>
      </c>
      <c r="AW1019" t="s">
        <v>992</v>
      </c>
      <c r="AX1019" t="s">
        <v>1091</v>
      </c>
      <c r="AY1019" s="20">
        <v>42011</v>
      </c>
      <c r="AZ1019" s="20">
        <v>42011</v>
      </c>
      <c r="BA1019" t="s">
        <v>405</v>
      </c>
      <c r="BB1019" t="s">
        <v>406</v>
      </c>
      <c r="BC1019" s="15">
        <v>42318</v>
      </c>
      <c r="BD1019" t="s">
        <v>161</v>
      </c>
      <c r="BE1019">
        <v>39</v>
      </c>
      <c r="BF1019">
        <v>33</v>
      </c>
      <c r="BG1019">
        <v>10.18</v>
      </c>
      <c r="BH1019">
        <v>4.78</v>
      </c>
      <c r="BI1019">
        <v>0.8</v>
      </c>
      <c r="BJ1019">
        <v>0.33500000000000002</v>
      </c>
      <c r="BK1019">
        <v>9.1999999999999998E-2</v>
      </c>
      <c r="BL1019">
        <v>10.4</v>
      </c>
      <c r="BM1019" s="86">
        <f t="shared" si="152"/>
        <v>78.454332552693202</v>
      </c>
      <c r="BN1019">
        <v>0.13700000000000001</v>
      </c>
      <c r="BO1019">
        <v>16.2</v>
      </c>
      <c r="BP1019">
        <f t="shared" si="145"/>
        <v>4392.2940105003745</v>
      </c>
      <c r="BQ1019">
        <f t="shared" si="148"/>
        <v>5429.333333333333</v>
      </c>
      <c r="BR1019">
        <f t="shared" si="150"/>
        <v>4.3922940105003745</v>
      </c>
      <c r="BS1019">
        <f t="shared" si="150"/>
        <v>5.4293333333333331</v>
      </c>
      <c r="BT1019">
        <f t="shared" si="151"/>
        <v>9.8216273438337076</v>
      </c>
      <c r="BU1019">
        <v>2.9863147605083089</v>
      </c>
      <c r="BV1019">
        <v>0.18343222036296372</v>
      </c>
      <c r="BW1019">
        <v>1.0631190037177565</v>
      </c>
      <c r="BX1019">
        <v>0.71731151870585319</v>
      </c>
      <c r="BY1019">
        <v>0.50159279550333402</v>
      </c>
      <c r="BZ1019">
        <v>0.18041754344188804</v>
      </c>
      <c r="CA1019">
        <v>6.3543921137095705</v>
      </c>
      <c r="CB1019">
        <v>102.96331232328785</v>
      </c>
      <c r="CC1019">
        <v>79.884235875289164</v>
      </c>
      <c r="CD1019">
        <v>11.31657961536285</v>
      </c>
      <c r="CE1019">
        <v>2.9723158517228385</v>
      </c>
      <c r="CF1019" s="25">
        <v>0.90384615384615374</v>
      </c>
      <c r="CG1019" s="25">
        <v>9.6252465483234712E-2</v>
      </c>
      <c r="CH1019" s="25">
        <v>1.4173152501813213</v>
      </c>
      <c r="CI1019" s="25">
        <v>0.40000774294642766</v>
      </c>
      <c r="CJ1019" s="25">
        <v>0.19921375604323305</v>
      </c>
      <c r="CK1019" s="25">
        <v>27.442368119481639</v>
      </c>
      <c r="CL1019" s="25">
        <v>60.119579413374211</v>
      </c>
      <c r="CM1019" s="25">
        <v>2.9138873092951512</v>
      </c>
      <c r="CN1019" s="25">
        <v>140.42673476382083</v>
      </c>
      <c r="CO1019" s="25">
        <v>10.30753399343509</v>
      </c>
      <c r="CP1019" s="25">
        <v>1.069897483690587</v>
      </c>
      <c r="CQ1019" s="25">
        <v>0.27013047530288903</v>
      </c>
      <c r="CR1019" s="25">
        <v>0.42876210881934051</v>
      </c>
      <c r="CS1019" s="25">
        <v>0.13630380149890864</v>
      </c>
      <c r="CT1019" s="25">
        <v>7.5693179351362883E-2</v>
      </c>
      <c r="CU1019" s="25">
        <v>7.1541390804776039</v>
      </c>
      <c r="CV1019" s="25">
        <v>5.5471638846593327</v>
      </c>
      <c r="CW1019" s="25">
        <v>1.9544901817069531</v>
      </c>
      <c r="CX1019" s="25">
        <v>100.58558106980378</v>
      </c>
      <c r="CY1019" s="25">
        <v>6.3812914597092378</v>
      </c>
    </row>
    <row r="1020" spans="1:103">
      <c r="A1020" t="s">
        <v>177</v>
      </c>
      <c r="B1020" t="s">
        <v>1090</v>
      </c>
      <c r="C1020" t="s">
        <v>164</v>
      </c>
      <c r="D1020" t="s">
        <v>174</v>
      </c>
      <c r="E1020" t="s">
        <v>959</v>
      </c>
      <c r="F1020" t="s">
        <v>220</v>
      </c>
      <c r="G1020" t="s">
        <v>305</v>
      </c>
      <c r="H1020">
        <v>11.31616</v>
      </c>
      <c r="I1020">
        <v>7.9603299999999999</v>
      </c>
      <c r="J1020">
        <v>683</v>
      </c>
      <c r="K1020" t="s">
        <v>135</v>
      </c>
      <c r="L1020" s="18">
        <v>0.3</v>
      </c>
      <c r="M1020" t="s">
        <v>326</v>
      </c>
      <c r="N1020" t="s">
        <v>373</v>
      </c>
      <c r="P1020" t="s">
        <v>353</v>
      </c>
      <c r="Q1020" t="s">
        <v>374</v>
      </c>
      <c r="R1020">
        <v>1400</v>
      </c>
      <c r="W1020">
        <v>2015</v>
      </c>
      <c r="X1020">
        <v>1</v>
      </c>
      <c r="Y1020" s="20"/>
      <c r="Z1020" s="24"/>
      <c r="AA1020" s="25"/>
      <c r="AB1020" s="26"/>
      <c r="AC1020" s="25"/>
      <c r="AD1020" s="27"/>
      <c r="AE1020" s="27"/>
      <c r="AF1020" s="27"/>
      <c r="AG1020" s="25"/>
      <c r="AH1020" s="25"/>
      <c r="AI1020" s="25"/>
      <c r="AJ1020" s="28"/>
      <c r="AK1020" s="25"/>
      <c r="AL1020" s="25"/>
      <c r="AM1020" s="29"/>
      <c r="AN1020" s="29"/>
      <c r="AO1020" s="30"/>
      <c r="AP1020" s="30"/>
      <c r="AQ1020" s="31"/>
      <c r="AR1020" s="28"/>
      <c r="AS1020" s="28"/>
      <c r="AT1020" t="s">
        <v>158</v>
      </c>
      <c r="AU1020">
        <v>4</v>
      </c>
      <c r="AV1020" t="s">
        <v>399</v>
      </c>
      <c r="AW1020" t="s">
        <v>992</v>
      </c>
      <c r="AX1020" t="s">
        <v>1091</v>
      </c>
      <c r="AY1020" s="20">
        <v>42011</v>
      </c>
      <c r="AZ1020" s="20">
        <v>42011</v>
      </c>
      <c r="BA1020" t="s">
        <v>405</v>
      </c>
      <c r="BB1020" t="s">
        <v>406</v>
      </c>
      <c r="BC1020" s="15">
        <v>42318</v>
      </c>
      <c r="BD1020" t="s">
        <v>161</v>
      </c>
      <c r="BE1020">
        <v>37</v>
      </c>
      <c r="BF1020">
        <v>34</v>
      </c>
      <c r="BG1020">
        <v>8.0399999999999991</v>
      </c>
      <c r="BH1020">
        <v>4.72</v>
      </c>
      <c r="BI1020">
        <v>0.9</v>
      </c>
      <c r="BJ1020">
        <v>0.378</v>
      </c>
      <c r="BK1020">
        <v>0.126</v>
      </c>
      <c r="BL1020">
        <v>10.7</v>
      </c>
      <c r="BM1020" s="86">
        <f t="shared" si="152"/>
        <v>75</v>
      </c>
      <c r="BN1020">
        <v>0.215</v>
      </c>
      <c r="BO1020">
        <v>17.899999999999999</v>
      </c>
      <c r="BP1020">
        <f t="shared" si="145"/>
        <v>4132.3137254901958</v>
      </c>
      <c r="BQ1020">
        <f t="shared" si="148"/>
        <v>4287.9999999999991</v>
      </c>
      <c r="BR1020">
        <f t="shared" si="150"/>
        <v>4.1323137254901958</v>
      </c>
      <c r="BS1020">
        <f t="shared" si="150"/>
        <v>4.2879999999999994</v>
      </c>
      <c r="BT1020">
        <f t="shared" si="151"/>
        <v>8.4203137254901961</v>
      </c>
      <c r="BU1020">
        <v>3.0152526215443283</v>
      </c>
      <c r="BV1020">
        <v>0.21173187775055485</v>
      </c>
      <c r="BW1020">
        <v>1.4137181663323022</v>
      </c>
      <c r="BX1020">
        <v>0.88671050920772176</v>
      </c>
      <c r="BY1020">
        <v>0.64806024371692672</v>
      </c>
      <c r="BZ1020">
        <v>0.19157550059099082</v>
      </c>
      <c r="CA1020">
        <v>6.5874183294738398</v>
      </c>
      <c r="CB1020">
        <v>113.57117808990905</v>
      </c>
      <c r="CC1020">
        <v>80.647140884857635</v>
      </c>
      <c r="CD1020">
        <v>9.5950615037891183</v>
      </c>
      <c r="CE1020">
        <v>3.2595674117990665</v>
      </c>
      <c r="CF1020" s="25">
        <v>0.99953789279112759</v>
      </c>
      <c r="CG1020" s="25">
        <v>7.1996303142329021E-2</v>
      </c>
      <c r="CH1020" s="25">
        <v>1.4879152480403488</v>
      </c>
      <c r="CI1020" s="25">
        <v>0.27213222038984491</v>
      </c>
      <c r="CJ1020" s="25">
        <v>0.15824619035615659</v>
      </c>
      <c r="CK1020" s="25">
        <v>74.432201948758404</v>
      </c>
      <c r="CL1020" s="25">
        <v>120.03652095472373</v>
      </c>
      <c r="CM1020" s="25">
        <v>4.2607491675555984</v>
      </c>
      <c r="CN1020" s="25">
        <v>138.11350366790521</v>
      </c>
      <c r="CO1020" s="25">
        <v>25.423175949664014</v>
      </c>
      <c r="CP1020" s="25"/>
      <c r="CQ1020" s="25"/>
      <c r="CR1020" s="25"/>
      <c r="CS1020" s="25"/>
      <c r="CT1020" s="25"/>
      <c r="CU1020" s="25"/>
      <c r="CV1020" s="25"/>
      <c r="CW1020" s="25"/>
      <c r="CX1020" s="25"/>
      <c r="CY1020" s="25"/>
    </row>
    <row r="1021" spans="1:103">
      <c r="A1021" t="s">
        <v>177</v>
      </c>
      <c r="B1021" t="s">
        <v>1090</v>
      </c>
      <c r="C1021" t="s">
        <v>164</v>
      </c>
      <c r="D1021" t="s">
        <v>174</v>
      </c>
      <c r="E1021" t="s">
        <v>959</v>
      </c>
      <c r="F1021" t="s">
        <v>220</v>
      </c>
      <c r="G1021" t="s">
        <v>305</v>
      </c>
      <c r="H1021">
        <v>11.31616</v>
      </c>
      <c r="I1021">
        <v>7.9603299999999999</v>
      </c>
      <c r="J1021">
        <v>683</v>
      </c>
      <c r="K1021" t="s">
        <v>135</v>
      </c>
      <c r="L1021" s="18">
        <v>0.3</v>
      </c>
      <c r="M1021" t="s">
        <v>326</v>
      </c>
      <c r="N1021" t="s">
        <v>373</v>
      </c>
      <c r="P1021" t="s">
        <v>353</v>
      </c>
      <c r="Q1021" t="s">
        <v>374</v>
      </c>
      <c r="R1021">
        <v>1400</v>
      </c>
      <c r="W1021">
        <v>2015</v>
      </c>
      <c r="X1021">
        <v>1</v>
      </c>
      <c r="Y1021" s="20"/>
      <c r="Z1021" s="24"/>
      <c r="AA1021" s="25"/>
      <c r="AB1021" s="26"/>
      <c r="AC1021" s="25"/>
      <c r="AD1021" s="27"/>
      <c r="AE1021" s="27"/>
      <c r="AF1021" s="27"/>
      <c r="AG1021" s="25"/>
      <c r="AH1021" s="25"/>
      <c r="AI1021" s="25"/>
      <c r="AJ1021" s="28"/>
      <c r="AK1021" s="25"/>
      <c r="AL1021" s="25"/>
      <c r="AM1021" s="29"/>
      <c r="AN1021" s="29"/>
      <c r="AO1021" s="30"/>
      <c r="AP1021" s="30"/>
      <c r="AQ1021" s="31"/>
      <c r="AR1021" s="28"/>
      <c r="AS1021" s="28"/>
      <c r="AT1021" t="s">
        <v>159</v>
      </c>
      <c r="AU1021">
        <v>5</v>
      </c>
      <c r="AV1021" t="s">
        <v>399</v>
      </c>
      <c r="AW1021" t="s">
        <v>992</v>
      </c>
      <c r="AX1021" t="s">
        <v>1091</v>
      </c>
      <c r="AY1021" s="20">
        <v>42011</v>
      </c>
      <c r="AZ1021" s="20">
        <v>42011</v>
      </c>
      <c r="BA1021" t="s">
        <v>405</v>
      </c>
      <c r="BB1021" t="s">
        <v>406</v>
      </c>
      <c r="BC1021" s="15">
        <v>42318</v>
      </c>
      <c r="BD1021" t="s">
        <v>161</v>
      </c>
      <c r="BE1021">
        <v>29</v>
      </c>
      <c r="BF1021">
        <v>33</v>
      </c>
      <c r="BG1021">
        <v>8.76</v>
      </c>
      <c r="BH1021">
        <v>4.8</v>
      </c>
      <c r="BI1021">
        <v>1.22</v>
      </c>
      <c r="BJ1021">
        <v>0.66300000000000003</v>
      </c>
      <c r="BK1021">
        <v>0.156</v>
      </c>
      <c r="BL1021">
        <v>10.7</v>
      </c>
      <c r="BM1021" s="86">
        <f t="shared" si="152"/>
        <v>80.952380952380949</v>
      </c>
      <c r="BN1021">
        <v>0.13600000000000001</v>
      </c>
      <c r="BO1021">
        <v>22.6</v>
      </c>
      <c r="BP1021">
        <f t="shared" si="145"/>
        <v>4535.873015873015</v>
      </c>
      <c r="BQ1021">
        <f t="shared" si="148"/>
        <v>4671.9999999999991</v>
      </c>
      <c r="BR1021">
        <f t="shared" si="150"/>
        <v>4.5358730158730154</v>
      </c>
      <c r="BS1021">
        <f t="shared" si="150"/>
        <v>4.6719999999999988</v>
      </c>
      <c r="BT1021">
        <f t="shared" si="151"/>
        <v>9.2078730158730142</v>
      </c>
      <c r="BU1021">
        <v>3.1961651917404135</v>
      </c>
      <c r="BV1021">
        <v>0.24131465327785967</v>
      </c>
      <c r="BW1021">
        <v>1.5425523358800972</v>
      </c>
      <c r="BX1021">
        <v>0.74970992394446567</v>
      </c>
      <c r="BY1021">
        <v>0.46894458801378658</v>
      </c>
      <c r="BZ1021">
        <v>0.20704729536980829</v>
      </c>
      <c r="CA1021">
        <v>6.7131230706379323</v>
      </c>
      <c r="CB1021">
        <v>114.62039767704653</v>
      </c>
      <c r="CC1021">
        <v>93.304533660258116</v>
      </c>
      <c r="CD1021">
        <v>12.037514538247652</v>
      </c>
      <c r="CE1021">
        <v>3.823281016015232</v>
      </c>
      <c r="CF1021" s="25">
        <v>0.7059686888454012</v>
      </c>
      <c r="CG1021" s="25">
        <v>0.10044031311154598</v>
      </c>
      <c r="CH1021" s="25">
        <v>1.2522210816613055</v>
      </c>
      <c r="CI1021" s="25">
        <v>0.20818824599044103</v>
      </c>
      <c r="CJ1021" s="25">
        <v>0.13963261585224179</v>
      </c>
      <c r="CK1021" s="25">
        <v>19.540586543877858</v>
      </c>
      <c r="CL1021" s="25">
        <v>45.191976571226292</v>
      </c>
      <c r="CM1021" s="25">
        <v>2.9370363643838915</v>
      </c>
      <c r="CN1021" s="25">
        <v>46.999314897806983</v>
      </c>
      <c r="CO1021" s="25">
        <v>10.389421055945002</v>
      </c>
      <c r="CP1021" s="25">
        <v>1.1570327552986512</v>
      </c>
      <c r="CQ1021" s="25">
        <v>0.35289017341040457</v>
      </c>
      <c r="CR1021" s="25">
        <v>0.38557397653080194</v>
      </c>
      <c r="CS1021" s="25">
        <v>0.20875773824788138</v>
      </c>
      <c r="CT1021" s="25">
        <v>6.9149706828861707E-2</v>
      </c>
      <c r="CU1021" s="25">
        <v>4.6613723641698366</v>
      </c>
      <c r="CV1021" s="25">
        <v>5.5936637791559827</v>
      </c>
      <c r="CW1021" s="25">
        <v>1.0254095541113637</v>
      </c>
      <c r="CX1021" s="25">
        <v>76.001912112375479</v>
      </c>
      <c r="CY1021" s="25">
        <v>7.3008386724865</v>
      </c>
    </row>
    <row r="1022" spans="1:103">
      <c r="A1022" t="s">
        <v>177</v>
      </c>
      <c r="B1022" t="s">
        <v>1090</v>
      </c>
      <c r="C1022" t="s">
        <v>164</v>
      </c>
      <c r="D1022" t="s">
        <v>174</v>
      </c>
      <c r="E1022" t="s">
        <v>959</v>
      </c>
      <c r="F1022" t="s">
        <v>220</v>
      </c>
      <c r="G1022" t="s">
        <v>305</v>
      </c>
      <c r="H1022">
        <v>11.31616</v>
      </c>
      <c r="I1022">
        <v>7.9603299999999999</v>
      </c>
      <c r="J1022">
        <v>683</v>
      </c>
      <c r="K1022" t="s">
        <v>135</v>
      </c>
      <c r="L1022" s="18">
        <v>0.3</v>
      </c>
      <c r="M1022" t="s">
        <v>326</v>
      </c>
      <c r="N1022" t="s">
        <v>373</v>
      </c>
      <c r="P1022" t="s">
        <v>353</v>
      </c>
      <c r="Q1022" t="s">
        <v>374</v>
      </c>
      <c r="R1022">
        <v>1400</v>
      </c>
      <c r="W1022">
        <v>2015</v>
      </c>
      <c r="X1022">
        <v>1</v>
      </c>
      <c r="Y1022" s="20"/>
      <c r="Z1022" s="24"/>
      <c r="AA1022" s="25"/>
      <c r="AB1022" s="26"/>
      <c r="AC1022" s="25"/>
      <c r="AD1022" s="27"/>
      <c r="AE1022" s="27"/>
      <c r="AF1022" s="27"/>
      <c r="AG1022" s="25"/>
      <c r="AH1022" s="25"/>
      <c r="AI1022" s="25"/>
      <c r="AJ1022" s="28"/>
      <c r="AK1022" s="25"/>
      <c r="AL1022" s="25"/>
      <c r="AM1022" s="29"/>
      <c r="AN1022" s="29"/>
      <c r="AO1022" s="30"/>
      <c r="AP1022" s="30"/>
      <c r="AQ1022" s="31"/>
      <c r="AR1022" s="28"/>
      <c r="AS1022" s="28"/>
      <c r="AT1022" t="s">
        <v>160</v>
      </c>
      <c r="AU1022">
        <v>6</v>
      </c>
      <c r="AV1022" t="s">
        <v>399</v>
      </c>
      <c r="AW1022" t="s">
        <v>992</v>
      </c>
      <c r="AX1022" t="s">
        <v>1091</v>
      </c>
      <c r="AY1022" s="20">
        <v>42011</v>
      </c>
      <c r="AZ1022" s="20">
        <v>42011</v>
      </c>
      <c r="BA1022" t="s">
        <v>405</v>
      </c>
      <c r="BB1022" t="s">
        <v>406</v>
      </c>
      <c r="BC1022" s="15">
        <v>42318</v>
      </c>
      <c r="BD1022" t="s">
        <v>161</v>
      </c>
      <c r="BE1022">
        <v>39</v>
      </c>
      <c r="BF1022">
        <v>42</v>
      </c>
      <c r="BG1022">
        <v>9.2799999999999994</v>
      </c>
      <c r="BH1022">
        <v>5.82</v>
      </c>
      <c r="BI1022">
        <v>0.96</v>
      </c>
      <c r="BJ1022">
        <v>0.35299999999999998</v>
      </c>
      <c r="BK1022">
        <v>9.9000000000000005E-2</v>
      </c>
      <c r="BL1022">
        <v>10.6</v>
      </c>
      <c r="BM1022" s="86">
        <f t="shared" si="152"/>
        <v>78.097345132743371</v>
      </c>
      <c r="BN1022">
        <v>0.14499999999999999</v>
      </c>
      <c r="BO1022">
        <v>20.7</v>
      </c>
      <c r="BP1022">
        <f t="shared" si="145"/>
        <v>5311.722019781364</v>
      </c>
      <c r="BQ1022">
        <f t="shared" si="148"/>
        <v>4949.333333333333</v>
      </c>
      <c r="BR1022">
        <f t="shared" si="150"/>
        <v>5.3117220197813637</v>
      </c>
      <c r="BS1022">
        <f t="shared" si="150"/>
        <v>4.9493333333333327</v>
      </c>
      <c r="BT1022">
        <f t="shared" si="151"/>
        <v>10.261055353114696</v>
      </c>
      <c r="CF1022" s="25">
        <v>0.99117920148560823</v>
      </c>
      <c r="CG1022" s="25">
        <v>0.10311049210770661</v>
      </c>
      <c r="CH1022" s="25">
        <v>1.2169680555691995</v>
      </c>
      <c r="CI1022" s="25">
        <v>0.20090614634630963</v>
      </c>
      <c r="CJ1022" s="25">
        <v>0.15028781135109714</v>
      </c>
      <c r="CK1022" s="25">
        <v>26.692864054886311</v>
      </c>
      <c r="CL1022" s="25">
        <v>43.611231822927529</v>
      </c>
      <c r="CM1022" s="25">
        <v>2.8343034201577182</v>
      </c>
      <c r="CN1022" s="25">
        <v>90.957903735676155</v>
      </c>
      <c r="CO1022" s="25">
        <v>27.612575837543858</v>
      </c>
      <c r="CP1022" s="25">
        <v>1.1013761467889909</v>
      </c>
      <c r="CQ1022" s="25">
        <v>0.24155963302752295</v>
      </c>
      <c r="CR1022" s="25">
        <v>0.38462568834454813</v>
      </c>
      <c r="CS1022" s="25">
        <v>0.20824431537958854</v>
      </c>
      <c r="CT1022" s="25">
        <v>5.6439787805587095E-2</v>
      </c>
      <c r="CU1022" s="25">
        <v>8.047900912430844</v>
      </c>
      <c r="CV1022" s="25">
        <v>5.5799066129504835</v>
      </c>
      <c r="CW1022" s="25">
        <v>1.02288764177956</v>
      </c>
      <c r="CX1022" s="25">
        <v>50.460008127723526</v>
      </c>
      <c r="CY1022" s="25">
        <v>5.9875796094966365</v>
      </c>
    </row>
    <row r="1023" spans="1:103">
      <c r="A1023" t="s">
        <v>177</v>
      </c>
      <c r="B1023" t="s">
        <v>1090</v>
      </c>
      <c r="C1023" t="s">
        <v>164</v>
      </c>
      <c r="D1023" t="s">
        <v>174</v>
      </c>
      <c r="E1023" t="s">
        <v>959</v>
      </c>
      <c r="F1023" t="s">
        <v>220</v>
      </c>
      <c r="G1023" t="s">
        <v>306</v>
      </c>
      <c r="H1023">
        <v>11.31644</v>
      </c>
      <c r="I1023">
        <v>7.9647800000000002</v>
      </c>
      <c r="J1023">
        <v>681</v>
      </c>
      <c r="K1023" t="s">
        <v>136</v>
      </c>
      <c r="L1023" s="18">
        <v>0.7</v>
      </c>
      <c r="M1023" t="s">
        <v>375</v>
      </c>
      <c r="N1023" t="s">
        <v>373</v>
      </c>
      <c r="O1023">
        <v>3000</v>
      </c>
      <c r="P1023" t="s">
        <v>353</v>
      </c>
      <c r="Q1023" t="s">
        <v>376</v>
      </c>
      <c r="R1023">
        <v>3200</v>
      </c>
      <c r="S1023" t="s">
        <v>334</v>
      </c>
      <c r="T1023">
        <v>5000</v>
      </c>
      <c r="W1023">
        <v>2015</v>
      </c>
      <c r="X1023">
        <v>1</v>
      </c>
      <c r="Y1023" s="20">
        <v>42011</v>
      </c>
      <c r="Z1023" s="24">
        <v>5.2</v>
      </c>
      <c r="AA1023" s="32">
        <v>0.74477562875739789</v>
      </c>
      <c r="AB1023" s="26">
        <v>4.7573345437201917E-2</v>
      </c>
      <c r="AC1023" s="25">
        <v>3.6963600000000003</v>
      </c>
      <c r="AD1023" s="27">
        <v>36.799999999999997</v>
      </c>
      <c r="AE1023" s="27">
        <v>36.800000000000004</v>
      </c>
      <c r="AF1023" s="27">
        <v>26.4</v>
      </c>
      <c r="AG1023" s="25">
        <v>2.1392355442973812</v>
      </c>
      <c r="AH1023" s="25">
        <v>0.5926666882874706</v>
      </c>
      <c r="AI1023" s="25">
        <v>7.0896487471233852E-2</v>
      </c>
      <c r="AJ1023" s="28">
        <v>6.8887241473511204E-2</v>
      </c>
      <c r="AK1023" s="25">
        <v>1</v>
      </c>
      <c r="AL1023" s="25">
        <f t="shared" si="143"/>
        <v>3.8716859615295967</v>
      </c>
      <c r="AM1023" s="29">
        <v>4.6271463796445769</v>
      </c>
      <c r="AN1023" s="29">
        <v>1.6290387995133151</v>
      </c>
      <c r="AO1023" s="30">
        <v>7.9095121958957071</v>
      </c>
      <c r="AP1023" s="30">
        <v>81.258959050860526</v>
      </c>
      <c r="AQ1023" s="31">
        <v>1.4870891545394533</v>
      </c>
      <c r="AR1023" s="28">
        <v>1.45042E-2</v>
      </c>
      <c r="AS1023" s="28">
        <v>8.0631000000000004</v>
      </c>
      <c r="AT1023" t="s">
        <v>155</v>
      </c>
      <c r="AU1023">
        <v>1</v>
      </c>
      <c r="AV1023" t="s">
        <v>399</v>
      </c>
      <c r="AW1023" t="s">
        <v>992</v>
      </c>
      <c r="AX1023" t="s">
        <v>1091</v>
      </c>
      <c r="AY1023" s="20">
        <v>42011</v>
      </c>
      <c r="AZ1023" s="20">
        <v>42011</v>
      </c>
      <c r="BA1023" t="s">
        <v>405</v>
      </c>
      <c r="BB1023" t="s">
        <v>406</v>
      </c>
      <c r="BC1023" s="15">
        <v>42318</v>
      </c>
      <c r="BD1023" t="s">
        <v>161</v>
      </c>
      <c r="BE1023">
        <v>47</v>
      </c>
      <c r="BF1023">
        <v>0</v>
      </c>
      <c r="BG1023">
        <v>2.2999999999999998</v>
      </c>
      <c r="BH1023">
        <v>0</v>
      </c>
      <c r="BI1023">
        <v>0</v>
      </c>
      <c r="BJ1023">
        <v>0</v>
      </c>
      <c r="BK1023">
        <v>0</v>
      </c>
      <c r="BL1023">
        <v>0</v>
      </c>
      <c r="BM1023" s="86">
        <v>0</v>
      </c>
      <c r="BN1023">
        <v>9.7000000000000003E-2</v>
      </c>
      <c r="BO1023">
        <v>0</v>
      </c>
      <c r="BQ1023">
        <f t="shared" si="148"/>
        <v>1226.6666666666665</v>
      </c>
      <c r="BR1023">
        <f t="shared" si="150"/>
        <v>0</v>
      </c>
      <c r="BS1023">
        <f t="shared" si="150"/>
        <v>1.2266666666666666</v>
      </c>
      <c r="BT1023">
        <f t="shared" si="151"/>
        <v>1.2266666666666666</v>
      </c>
      <c r="BU1023">
        <v>2.5333011583011587</v>
      </c>
      <c r="BV1023">
        <v>0.15116654954489356</v>
      </c>
      <c r="BW1023">
        <v>2.231033614976337</v>
      </c>
      <c r="BX1023">
        <v>0.44730453888757388</v>
      </c>
      <c r="BY1023">
        <v>0.24141369013258579</v>
      </c>
      <c r="BZ1023">
        <v>0.1752690816673122</v>
      </c>
      <c r="CA1023">
        <v>7.0767809875883083</v>
      </c>
      <c r="CB1023">
        <v>178.47287590487386</v>
      </c>
      <c r="CC1023">
        <v>47.28272341861755</v>
      </c>
      <c r="CD1023">
        <v>9.6008064762639336</v>
      </c>
      <c r="CE1023">
        <v>3.3172678890103446</v>
      </c>
      <c r="CF1023" s="25">
        <v>1.2189573459715641</v>
      </c>
      <c r="CG1023" s="25">
        <v>6.1516587677725131E-2</v>
      </c>
      <c r="CH1023" s="25">
        <v>1.1942166193079131</v>
      </c>
      <c r="CI1023" s="25">
        <v>0.25635406837668012</v>
      </c>
      <c r="CJ1023" s="25">
        <v>0.12281879104840315</v>
      </c>
      <c r="CK1023" s="25">
        <v>27.14815169714802</v>
      </c>
      <c r="CL1023" s="25">
        <v>74.673329800248368</v>
      </c>
      <c r="CM1023" s="25">
        <v>2.8826468020804863</v>
      </c>
      <c r="CN1023" s="25">
        <v>138.92118497590465</v>
      </c>
      <c r="CO1023" s="25">
        <v>11.498205065641532</v>
      </c>
      <c r="CP1023" s="25"/>
      <c r="CQ1023" s="25"/>
      <c r="CR1023" s="25"/>
      <c r="CS1023" s="25"/>
      <c r="CT1023" s="25"/>
      <c r="CU1023" s="25"/>
      <c r="CV1023" s="25"/>
      <c r="CW1023" s="25"/>
      <c r="CX1023" s="25"/>
      <c r="CY1023" s="25"/>
    </row>
    <row r="1024" spans="1:103">
      <c r="A1024" t="s">
        <v>177</v>
      </c>
      <c r="B1024" t="s">
        <v>1090</v>
      </c>
      <c r="C1024" t="s">
        <v>164</v>
      </c>
      <c r="D1024" t="s">
        <v>174</v>
      </c>
      <c r="E1024" t="s">
        <v>959</v>
      </c>
      <c r="F1024" t="s">
        <v>220</v>
      </c>
      <c r="G1024" t="s">
        <v>306</v>
      </c>
      <c r="H1024">
        <v>11.31644</v>
      </c>
      <c r="I1024">
        <v>7.9647800000000002</v>
      </c>
      <c r="J1024">
        <v>681</v>
      </c>
      <c r="K1024" t="s">
        <v>136</v>
      </c>
      <c r="L1024" s="18">
        <v>0.7</v>
      </c>
      <c r="M1024" t="s">
        <v>375</v>
      </c>
      <c r="N1024" t="s">
        <v>373</v>
      </c>
      <c r="O1024">
        <v>3000</v>
      </c>
      <c r="P1024" t="s">
        <v>353</v>
      </c>
      <c r="Q1024" t="s">
        <v>376</v>
      </c>
      <c r="R1024">
        <v>3200</v>
      </c>
      <c r="S1024" t="s">
        <v>334</v>
      </c>
      <c r="T1024">
        <v>5000</v>
      </c>
      <c r="W1024">
        <v>2015</v>
      </c>
      <c r="X1024">
        <v>1</v>
      </c>
      <c r="Y1024" s="20"/>
      <c r="Z1024" s="24"/>
      <c r="AA1024" s="25"/>
      <c r="AB1024" s="26"/>
      <c r="AC1024" s="25"/>
      <c r="AD1024" s="27"/>
      <c r="AE1024" s="27"/>
      <c r="AF1024" s="27"/>
      <c r="AG1024" s="25"/>
      <c r="AH1024" s="25"/>
      <c r="AI1024" s="25"/>
      <c r="AJ1024" s="28"/>
      <c r="AK1024" s="25"/>
      <c r="AL1024" s="25"/>
      <c r="AM1024" s="29"/>
      <c r="AN1024" s="29"/>
      <c r="AO1024" s="30"/>
      <c r="AP1024" s="30"/>
      <c r="AQ1024" s="31"/>
      <c r="AR1024" s="28"/>
      <c r="AS1024" s="28"/>
      <c r="AT1024" t="s">
        <v>156</v>
      </c>
      <c r="AU1024">
        <v>2</v>
      </c>
      <c r="AV1024" t="s">
        <v>399</v>
      </c>
      <c r="AW1024" t="s">
        <v>992</v>
      </c>
      <c r="AX1024" t="s">
        <v>1091</v>
      </c>
      <c r="AY1024" s="20">
        <v>42011</v>
      </c>
      <c r="AZ1024" s="20">
        <v>42011</v>
      </c>
      <c r="BA1024" t="s">
        <v>405</v>
      </c>
      <c r="BB1024" t="s">
        <v>406</v>
      </c>
      <c r="BC1024" s="15">
        <v>42318</v>
      </c>
      <c r="BD1024" t="s">
        <v>161</v>
      </c>
      <c r="BE1024">
        <v>40</v>
      </c>
      <c r="BF1024">
        <v>20</v>
      </c>
      <c r="BG1024">
        <v>6.08</v>
      </c>
      <c r="BH1024">
        <v>1.44</v>
      </c>
      <c r="BI1024">
        <v>0.36</v>
      </c>
      <c r="BJ1024">
        <v>0.152</v>
      </c>
      <c r="BK1024">
        <v>0.03</v>
      </c>
      <c r="BL1024">
        <v>9.3000000000000007</v>
      </c>
      <c r="BM1024" s="86">
        <f t="shared" si="152"/>
        <v>83.516483516483518</v>
      </c>
      <c r="BN1024">
        <v>0.17</v>
      </c>
      <c r="BO1024">
        <v>15.5</v>
      </c>
      <c r="BP1024">
        <f t="shared" si="145"/>
        <v>1425.8720103425985</v>
      </c>
      <c r="BQ1024">
        <f t="shared" si="148"/>
        <v>3242.6666666666665</v>
      </c>
      <c r="BR1024">
        <f t="shared" si="150"/>
        <v>1.4258720103425986</v>
      </c>
      <c r="BS1024">
        <f t="shared" si="150"/>
        <v>3.2426666666666666</v>
      </c>
      <c r="BT1024">
        <f t="shared" si="151"/>
        <v>4.6685386770092654</v>
      </c>
      <c r="BU1024">
        <v>2.028084714548803</v>
      </c>
      <c r="BV1024">
        <v>0.14093952927032538</v>
      </c>
      <c r="BW1024">
        <v>1.8405482804730959</v>
      </c>
      <c r="BX1024">
        <v>0.39793243478277035</v>
      </c>
      <c r="BY1024">
        <v>0.27941893106672822</v>
      </c>
      <c r="BZ1024">
        <v>0.13155721354168284</v>
      </c>
      <c r="CA1024">
        <v>4.9648701619211035</v>
      </c>
      <c r="CB1024">
        <v>128.73811932752037</v>
      </c>
      <c r="CC1024">
        <v>47.240499861735458</v>
      </c>
      <c r="CD1024">
        <v>6.5751768310092116</v>
      </c>
      <c r="CE1024">
        <v>2.6775755076114831</v>
      </c>
      <c r="CF1024" s="25">
        <v>0.54587155963302758</v>
      </c>
      <c r="CG1024" s="25">
        <v>7.1605504587155963E-2</v>
      </c>
      <c r="CH1024" s="25">
        <v>0.85447968346025871</v>
      </c>
      <c r="CI1024" s="25">
        <v>0.21794138024868312</v>
      </c>
      <c r="CJ1024" s="25">
        <v>0.11298550785720458</v>
      </c>
      <c r="CK1024" s="25">
        <v>15.31685825810384</v>
      </c>
      <c r="CL1024" s="25">
        <v>58.477597608600696</v>
      </c>
      <c r="CM1024" s="25">
        <v>2.8343034201577182</v>
      </c>
      <c r="CN1024" s="25">
        <v>90.957903735676155</v>
      </c>
      <c r="CO1024" s="25">
        <v>10.026015336211421</v>
      </c>
      <c r="CP1024" s="25">
        <v>0.94674556213017746</v>
      </c>
      <c r="CQ1024" s="25">
        <v>0.17026627218934914</v>
      </c>
      <c r="CR1024" s="25">
        <v>0.40536633835368685</v>
      </c>
      <c r="CS1024" s="25">
        <v>0.27761911766925451</v>
      </c>
      <c r="CT1024" s="25">
        <v>6.4338456847600436E-2</v>
      </c>
      <c r="CU1024" s="25">
        <v>11.394742749329572</v>
      </c>
      <c r="CV1024" s="25">
        <v>10.315382341680074</v>
      </c>
      <c r="CW1024" s="25">
        <v>1.0163883556880966</v>
      </c>
      <c r="CX1024" s="25">
        <v>50.13939224030397</v>
      </c>
      <c r="CY1024" s="25">
        <v>7.2366084202358856</v>
      </c>
    </row>
    <row r="1025" spans="1:103">
      <c r="A1025" t="s">
        <v>177</v>
      </c>
      <c r="B1025" t="s">
        <v>1090</v>
      </c>
      <c r="C1025" t="s">
        <v>164</v>
      </c>
      <c r="D1025" t="s">
        <v>174</v>
      </c>
      <c r="E1025" t="s">
        <v>959</v>
      </c>
      <c r="F1025" t="s">
        <v>220</v>
      </c>
      <c r="G1025" t="s">
        <v>306</v>
      </c>
      <c r="H1025">
        <v>11.31644</v>
      </c>
      <c r="I1025">
        <v>7.9647800000000002</v>
      </c>
      <c r="J1025">
        <v>681</v>
      </c>
      <c r="K1025" t="s">
        <v>136</v>
      </c>
      <c r="L1025" s="18">
        <v>0.7</v>
      </c>
      <c r="M1025" t="s">
        <v>375</v>
      </c>
      <c r="N1025" t="s">
        <v>373</v>
      </c>
      <c r="O1025">
        <v>3000</v>
      </c>
      <c r="P1025" t="s">
        <v>353</v>
      </c>
      <c r="Q1025" t="s">
        <v>376</v>
      </c>
      <c r="R1025">
        <v>3200</v>
      </c>
      <c r="S1025" t="s">
        <v>334</v>
      </c>
      <c r="T1025">
        <v>5000</v>
      </c>
      <c r="W1025">
        <v>2015</v>
      </c>
      <c r="X1025">
        <v>1</v>
      </c>
      <c r="Y1025" s="20"/>
      <c r="Z1025" s="24"/>
      <c r="AA1025" s="25"/>
      <c r="AB1025" s="26"/>
      <c r="AC1025" s="25"/>
      <c r="AD1025" s="27"/>
      <c r="AE1025" s="27"/>
      <c r="AF1025" s="27"/>
      <c r="AG1025" s="25"/>
      <c r="AH1025" s="25"/>
      <c r="AI1025" s="25"/>
      <c r="AJ1025" s="28"/>
      <c r="AK1025" s="25"/>
      <c r="AL1025" s="25"/>
      <c r="AM1025" s="29"/>
      <c r="AN1025" s="29"/>
      <c r="AO1025" s="30"/>
      <c r="AP1025" s="30"/>
      <c r="AQ1025" s="31"/>
      <c r="AR1025" s="28"/>
      <c r="AS1025" s="28"/>
      <c r="AT1025" t="s">
        <v>157</v>
      </c>
      <c r="AU1025">
        <v>3</v>
      </c>
      <c r="AV1025" t="s">
        <v>399</v>
      </c>
      <c r="AW1025" t="s">
        <v>992</v>
      </c>
      <c r="AX1025" t="s">
        <v>1091</v>
      </c>
      <c r="AY1025" s="20">
        <v>42011</v>
      </c>
      <c r="AZ1025" s="20">
        <v>42011</v>
      </c>
      <c r="BA1025" t="s">
        <v>405</v>
      </c>
      <c r="BB1025" t="s">
        <v>406</v>
      </c>
      <c r="BC1025" s="15">
        <v>42318</v>
      </c>
      <c r="BD1025" t="s">
        <v>161</v>
      </c>
      <c r="BE1025">
        <v>26</v>
      </c>
      <c r="BF1025">
        <v>8</v>
      </c>
      <c r="BG1025">
        <v>2.86</v>
      </c>
      <c r="BH1025">
        <v>0.52</v>
      </c>
      <c r="BI1025">
        <v>0.32</v>
      </c>
      <c r="BJ1025">
        <v>9.2999999999999999E-2</v>
      </c>
      <c r="BK1025">
        <v>3.3000000000000002E-2</v>
      </c>
      <c r="BL1025">
        <v>0</v>
      </c>
      <c r="BM1025" s="86">
        <f t="shared" si="152"/>
        <v>73.80952380952381</v>
      </c>
      <c r="BN1025">
        <v>9.8000000000000004E-2</v>
      </c>
      <c r="BO1025">
        <v>13.2</v>
      </c>
      <c r="BP1025">
        <f t="shared" si="145"/>
        <v>501.71179582944291</v>
      </c>
      <c r="BQ1025">
        <f t="shared" si="148"/>
        <v>1525.333333333333</v>
      </c>
      <c r="BR1025">
        <f t="shared" si="150"/>
        <v>0.50171179582944292</v>
      </c>
      <c r="BS1025">
        <f t="shared" si="150"/>
        <v>1.525333333333333</v>
      </c>
      <c r="BT1025">
        <f t="shared" si="151"/>
        <v>2.0270451291627758</v>
      </c>
      <c r="BU1025">
        <v>3.025689819219791</v>
      </c>
      <c r="BV1025">
        <v>0.11154111541428831</v>
      </c>
      <c r="BW1025">
        <v>2.6115320577302552</v>
      </c>
      <c r="BX1025">
        <v>0.33088810277191072</v>
      </c>
      <c r="BY1025">
        <v>0.19234297498969044</v>
      </c>
      <c r="BZ1025">
        <v>0.19993549952336384</v>
      </c>
      <c r="CA1025">
        <v>7.7685251692013741</v>
      </c>
      <c r="CB1025">
        <v>263.89311902538589</v>
      </c>
      <c r="CC1025">
        <v>60.364011186389497</v>
      </c>
      <c r="CD1025">
        <v>13.123767920129742</v>
      </c>
      <c r="CE1025">
        <v>5.514549720449283</v>
      </c>
      <c r="CF1025" s="25">
        <v>0.79652844744455165</v>
      </c>
      <c r="CG1025" s="25">
        <v>7.9218900675024129E-2</v>
      </c>
      <c r="CH1025" s="25">
        <v>0.73748000155120619</v>
      </c>
      <c r="CI1025" s="25">
        <v>0.36614331497047259</v>
      </c>
      <c r="CJ1025" s="25">
        <v>0.19198993204138565</v>
      </c>
      <c r="CK1025" s="25">
        <v>31.963975782295098</v>
      </c>
      <c r="CL1025" s="25">
        <v>56.513918337296161</v>
      </c>
      <c r="CM1025" s="25">
        <v>4.3492513757837568</v>
      </c>
      <c r="CN1025" s="25">
        <v>93.881871956654862</v>
      </c>
      <c r="CO1025" s="25">
        <v>9.0241492681118167</v>
      </c>
      <c r="CP1025" s="25"/>
      <c r="CQ1025" s="25"/>
      <c r="CR1025" s="25"/>
      <c r="CS1025" s="25"/>
      <c r="CT1025" s="25"/>
      <c r="CU1025" s="25"/>
      <c r="CV1025" s="25"/>
      <c r="CW1025" s="25"/>
      <c r="CX1025" s="25"/>
      <c r="CY1025" s="25"/>
    </row>
    <row r="1026" spans="1:103">
      <c r="A1026" t="s">
        <v>177</v>
      </c>
      <c r="B1026" t="s">
        <v>1090</v>
      </c>
      <c r="C1026" t="s">
        <v>164</v>
      </c>
      <c r="D1026" t="s">
        <v>174</v>
      </c>
      <c r="E1026" t="s">
        <v>959</v>
      </c>
      <c r="F1026" t="s">
        <v>220</v>
      </c>
      <c r="G1026" t="s">
        <v>306</v>
      </c>
      <c r="H1026">
        <v>11.31644</v>
      </c>
      <c r="I1026">
        <v>7.9647800000000002</v>
      </c>
      <c r="J1026">
        <v>681</v>
      </c>
      <c r="K1026" t="s">
        <v>136</v>
      </c>
      <c r="L1026" s="18">
        <v>0.7</v>
      </c>
      <c r="M1026" t="s">
        <v>375</v>
      </c>
      <c r="N1026" t="s">
        <v>373</v>
      </c>
      <c r="O1026">
        <v>3000</v>
      </c>
      <c r="P1026" t="s">
        <v>353</v>
      </c>
      <c r="Q1026" t="s">
        <v>376</v>
      </c>
      <c r="R1026">
        <v>3200</v>
      </c>
      <c r="S1026" t="s">
        <v>334</v>
      </c>
      <c r="T1026">
        <v>5000</v>
      </c>
      <c r="W1026">
        <v>2015</v>
      </c>
      <c r="X1026">
        <v>1</v>
      </c>
      <c r="Y1026" s="20"/>
      <c r="Z1026" s="24"/>
      <c r="AA1026" s="25"/>
      <c r="AB1026" s="26"/>
      <c r="AC1026" s="25"/>
      <c r="AD1026" s="27"/>
      <c r="AE1026" s="27"/>
      <c r="AF1026" s="27"/>
      <c r="AG1026" s="25"/>
      <c r="AH1026" s="25"/>
      <c r="AI1026" s="25"/>
      <c r="AJ1026" s="28"/>
      <c r="AK1026" s="25"/>
      <c r="AL1026" s="25"/>
      <c r="AM1026" s="29"/>
      <c r="AN1026" s="29"/>
      <c r="AO1026" s="30"/>
      <c r="AP1026" s="30"/>
      <c r="AQ1026" s="31"/>
      <c r="AR1026" s="28"/>
      <c r="AS1026" s="28"/>
      <c r="AT1026" t="s">
        <v>158</v>
      </c>
      <c r="AU1026">
        <v>4</v>
      </c>
      <c r="AV1026" t="s">
        <v>399</v>
      </c>
      <c r="AW1026" t="s">
        <v>992</v>
      </c>
      <c r="AX1026" t="s">
        <v>1091</v>
      </c>
      <c r="AY1026" s="20">
        <v>42011</v>
      </c>
      <c r="AZ1026" s="20">
        <v>42011</v>
      </c>
      <c r="BA1026" t="s">
        <v>405</v>
      </c>
      <c r="BB1026" t="s">
        <v>406</v>
      </c>
      <c r="BC1026" s="15">
        <v>42318</v>
      </c>
      <c r="BD1026" t="s">
        <v>161</v>
      </c>
      <c r="BE1026">
        <v>25</v>
      </c>
      <c r="BF1026">
        <v>23</v>
      </c>
      <c r="BG1026">
        <v>7.6</v>
      </c>
      <c r="BH1026">
        <v>3.44</v>
      </c>
      <c r="BI1026">
        <v>0.92</v>
      </c>
      <c r="BJ1026">
        <v>0.46800000000000003</v>
      </c>
      <c r="BK1026">
        <v>0.1</v>
      </c>
      <c r="BL1026">
        <v>10.4</v>
      </c>
      <c r="BM1026" s="86">
        <f t="shared" si="152"/>
        <v>82.394366197183103</v>
      </c>
      <c r="BN1026">
        <v>0.108</v>
      </c>
      <c r="BO1026">
        <v>23.8</v>
      </c>
      <c r="BP1026">
        <f t="shared" si="145"/>
        <v>3319.728251864125</v>
      </c>
      <c r="BQ1026">
        <f t="shared" si="148"/>
        <v>4053.333333333333</v>
      </c>
      <c r="BR1026">
        <f t="shared" si="150"/>
        <v>3.3197282518641251</v>
      </c>
      <c r="BS1026">
        <f t="shared" si="150"/>
        <v>4.0533333333333328</v>
      </c>
      <c r="BT1026">
        <f t="shared" si="151"/>
        <v>7.3730615851974584</v>
      </c>
      <c r="BU1026">
        <v>2.769535113748764</v>
      </c>
      <c r="BV1026">
        <v>0.24536084273417047</v>
      </c>
      <c r="BW1026">
        <v>1.918640966164848</v>
      </c>
      <c r="BX1026">
        <v>0.66705610240238256</v>
      </c>
      <c r="BY1026">
        <v>0.36029024239160135</v>
      </c>
      <c r="BZ1026">
        <v>0.18137067637412552</v>
      </c>
      <c r="CA1026">
        <v>8.9149526734188758</v>
      </c>
      <c r="CB1026">
        <v>124.33517971926581</v>
      </c>
      <c r="CC1026">
        <v>86.64234897375718</v>
      </c>
      <c r="CD1026">
        <v>9.0253875035418591</v>
      </c>
      <c r="CE1026">
        <v>2.627175905480156</v>
      </c>
      <c r="CF1026" s="25">
        <v>0.82125834127740716</v>
      </c>
      <c r="CG1026" s="25">
        <v>6.9971401334604402E-2</v>
      </c>
      <c r="CH1026" s="25">
        <v>1.0069538189596747</v>
      </c>
      <c r="CI1026" s="25">
        <v>0.17063982485922582</v>
      </c>
      <c r="CJ1026" s="25">
        <v>9.0087864356458699E-2</v>
      </c>
      <c r="CK1026" s="25">
        <v>19.282087848784911</v>
      </c>
      <c r="CL1026" s="25">
        <v>40.806096408563384</v>
      </c>
      <c r="CM1026" s="25">
        <v>2.8981828700975782</v>
      </c>
      <c r="CN1026" s="25">
        <v>93.007910385279828</v>
      </c>
      <c r="CO1026" s="25">
        <v>12.864722285248241</v>
      </c>
      <c r="CP1026" s="25">
        <v>1.1387536514118795</v>
      </c>
      <c r="CQ1026" s="25">
        <v>0.22370983446932816</v>
      </c>
      <c r="CR1026" s="25">
        <v>0.37071259323785638</v>
      </c>
      <c r="CS1026" s="25">
        <v>6.6279870280132699E-2</v>
      </c>
      <c r="CT1026" s="25">
        <v>7.0713679448871358E-2</v>
      </c>
      <c r="CU1026" s="25">
        <v>8.9403703296564565</v>
      </c>
      <c r="CV1026" s="25">
        <v>5.6047184506562919</v>
      </c>
      <c r="CW1026" s="25">
        <v>1.9747689829993671</v>
      </c>
      <c r="CX1026" s="25">
        <v>76.152113519712188</v>
      </c>
      <c r="CY1026" s="25">
        <v>6.8811881730915916</v>
      </c>
    </row>
    <row r="1027" spans="1:103">
      <c r="A1027" t="s">
        <v>177</v>
      </c>
      <c r="B1027" t="s">
        <v>1090</v>
      </c>
      <c r="C1027" t="s">
        <v>164</v>
      </c>
      <c r="D1027" t="s">
        <v>174</v>
      </c>
      <c r="E1027" t="s">
        <v>959</v>
      </c>
      <c r="F1027" t="s">
        <v>220</v>
      </c>
      <c r="G1027" t="s">
        <v>306</v>
      </c>
      <c r="H1027">
        <v>11.31644</v>
      </c>
      <c r="I1027">
        <v>7.9647800000000002</v>
      </c>
      <c r="J1027">
        <v>681</v>
      </c>
      <c r="K1027" t="s">
        <v>136</v>
      </c>
      <c r="L1027" s="18">
        <v>0.7</v>
      </c>
      <c r="M1027" t="s">
        <v>375</v>
      </c>
      <c r="N1027" t="s">
        <v>373</v>
      </c>
      <c r="O1027">
        <v>3000</v>
      </c>
      <c r="P1027" t="s">
        <v>353</v>
      </c>
      <c r="Q1027" t="s">
        <v>376</v>
      </c>
      <c r="R1027">
        <v>3200</v>
      </c>
      <c r="S1027" t="s">
        <v>334</v>
      </c>
      <c r="T1027">
        <v>5000</v>
      </c>
      <c r="W1027">
        <v>2015</v>
      </c>
      <c r="X1027">
        <v>1</v>
      </c>
      <c r="Y1027" s="20"/>
      <c r="Z1027" s="24"/>
      <c r="AA1027" s="25"/>
      <c r="AB1027" s="26"/>
      <c r="AC1027" s="25"/>
      <c r="AD1027" s="27"/>
      <c r="AE1027" s="27"/>
      <c r="AF1027" s="27"/>
      <c r="AG1027" s="25"/>
      <c r="AH1027" s="25"/>
      <c r="AI1027" s="25"/>
      <c r="AJ1027" s="28"/>
      <c r="AK1027" s="25"/>
      <c r="AL1027" s="25"/>
      <c r="AM1027" s="29"/>
      <c r="AN1027" s="29"/>
      <c r="AO1027" s="30"/>
      <c r="AP1027" s="30"/>
      <c r="AQ1027" s="31"/>
      <c r="AR1027" s="28"/>
      <c r="AS1027" s="28"/>
      <c r="AT1027" t="s">
        <v>159</v>
      </c>
      <c r="AU1027">
        <v>5</v>
      </c>
      <c r="AV1027" t="s">
        <v>399</v>
      </c>
      <c r="AW1027" t="s">
        <v>992</v>
      </c>
      <c r="AX1027" t="s">
        <v>1091</v>
      </c>
      <c r="AY1027" s="20">
        <v>42011</v>
      </c>
      <c r="AZ1027" s="20">
        <v>42011</v>
      </c>
      <c r="BA1027" t="s">
        <v>405</v>
      </c>
      <c r="BB1027" t="s">
        <v>406</v>
      </c>
      <c r="BC1027" s="15">
        <v>42318</v>
      </c>
      <c r="BD1027" t="s">
        <v>161</v>
      </c>
      <c r="BE1027">
        <v>43</v>
      </c>
      <c r="BF1027">
        <v>25</v>
      </c>
      <c r="BG1027">
        <v>7.46</v>
      </c>
      <c r="BH1027">
        <v>4.38</v>
      </c>
      <c r="BI1027">
        <v>0.86</v>
      </c>
      <c r="BJ1027">
        <v>0.41399999999999998</v>
      </c>
      <c r="BK1027">
        <v>9.2999999999999999E-2</v>
      </c>
      <c r="BL1027">
        <v>10.199999999999999</v>
      </c>
      <c r="BM1027" s="86">
        <f t="shared" si="152"/>
        <v>81.65680473372781</v>
      </c>
      <c r="BN1027">
        <v>0.19</v>
      </c>
      <c r="BO1027">
        <v>25.6</v>
      </c>
      <c r="BP1027">
        <f t="shared" si="145"/>
        <v>4198.3766098155229</v>
      </c>
      <c r="BQ1027">
        <f t="shared" si="148"/>
        <v>3978.6666666666665</v>
      </c>
      <c r="BR1027">
        <f t="shared" si="150"/>
        <v>4.1983766098155231</v>
      </c>
      <c r="BS1027">
        <f t="shared" si="150"/>
        <v>3.9786666666666664</v>
      </c>
      <c r="BT1027">
        <f t="shared" si="151"/>
        <v>8.1770432764821894</v>
      </c>
      <c r="BU1027">
        <v>2.8657362848893166</v>
      </c>
      <c r="BV1027">
        <v>0.25371864382640374</v>
      </c>
      <c r="BW1027">
        <v>1.9360850294672094</v>
      </c>
      <c r="BX1027">
        <v>0.63910974398685627</v>
      </c>
      <c r="BY1027">
        <v>0.32426807525870532</v>
      </c>
      <c r="BZ1027">
        <v>0.16398406539678781</v>
      </c>
      <c r="CA1027">
        <v>8.3516129001697994</v>
      </c>
      <c r="CB1027">
        <v>148.85418133819942</v>
      </c>
      <c r="CC1027">
        <v>90.857197189555265</v>
      </c>
      <c r="CD1027">
        <v>30.250489627927134</v>
      </c>
      <c r="CE1027">
        <v>3.4273847882076725</v>
      </c>
      <c r="CF1027" s="25">
        <v>0.64001848428835495</v>
      </c>
      <c r="CG1027" s="25">
        <v>6.0813308687615523E-2</v>
      </c>
      <c r="CH1027" s="25">
        <v>1.4221102598872439</v>
      </c>
      <c r="CI1027" s="25">
        <v>0.32655644992900118</v>
      </c>
      <c r="CJ1027" s="25">
        <v>0.13889823656610556</v>
      </c>
      <c r="CK1027" s="25">
        <v>38.411875991544015</v>
      </c>
      <c r="CL1027" s="25">
        <v>44.441719147680537</v>
      </c>
      <c r="CM1027" s="25">
        <v>2.8882769716157992</v>
      </c>
      <c r="CN1027" s="25">
        <v>139.19251541531071</v>
      </c>
      <c r="CO1027" s="25">
        <v>19.266691481322518</v>
      </c>
      <c r="CP1027" s="25">
        <v>1.1266355140186917</v>
      </c>
      <c r="CQ1027" s="25">
        <v>0.2776168224299066</v>
      </c>
      <c r="CR1027" s="25">
        <v>0.38650943426168149</v>
      </c>
      <c r="CS1027" s="25">
        <v>6.4995376670052604E-2</v>
      </c>
      <c r="CT1027" s="25">
        <v>6.6549407678302336E-2</v>
      </c>
      <c r="CU1027" s="25">
        <v>10.451279119332783</v>
      </c>
      <c r="CV1027" s="25">
        <v>5.4960998760311695</v>
      </c>
      <c r="CW1027" s="25">
        <v>1.0075245037489562</v>
      </c>
      <c r="CX1027" s="25">
        <v>49.702130098673415</v>
      </c>
      <c r="CY1027" s="25">
        <v>6.3225489511169535</v>
      </c>
    </row>
    <row r="1028" spans="1:103">
      <c r="A1028" t="s">
        <v>177</v>
      </c>
      <c r="B1028" t="s">
        <v>1090</v>
      </c>
      <c r="C1028" t="s">
        <v>164</v>
      </c>
      <c r="D1028" t="s">
        <v>174</v>
      </c>
      <c r="E1028" t="s">
        <v>959</v>
      </c>
      <c r="F1028" t="s">
        <v>220</v>
      </c>
      <c r="G1028" t="s">
        <v>306</v>
      </c>
      <c r="H1028">
        <v>11.31644</v>
      </c>
      <c r="I1028">
        <v>7.9647800000000002</v>
      </c>
      <c r="J1028">
        <v>681</v>
      </c>
      <c r="K1028" t="s">
        <v>136</v>
      </c>
      <c r="L1028" s="18">
        <v>0.7</v>
      </c>
      <c r="M1028" t="s">
        <v>375</v>
      </c>
      <c r="N1028" t="s">
        <v>373</v>
      </c>
      <c r="O1028">
        <v>3000</v>
      </c>
      <c r="P1028" t="s">
        <v>353</v>
      </c>
      <c r="Q1028" t="s">
        <v>376</v>
      </c>
      <c r="R1028">
        <v>3200</v>
      </c>
      <c r="S1028" t="s">
        <v>334</v>
      </c>
      <c r="T1028">
        <v>5000</v>
      </c>
      <c r="W1028">
        <v>2015</v>
      </c>
      <c r="X1028">
        <v>1</v>
      </c>
      <c r="Y1028" s="20"/>
      <c r="Z1028" s="24"/>
      <c r="AA1028" s="25"/>
      <c r="AB1028" s="26"/>
      <c r="AC1028" s="25"/>
      <c r="AD1028" s="27"/>
      <c r="AE1028" s="27"/>
      <c r="AF1028" s="27"/>
      <c r="AG1028" s="25"/>
      <c r="AH1028" s="25"/>
      <c r="AI1028" s="25"/>
      <c r="AJ1028" s="28"/>
      <c r="AK1028" s="25"/>
      <c r="AL1028" s="25"/>
      <c r="AM1028" s="29"/>
      <c r="AN1028" s="29"/>
      <c r="AO1028" s="30"/>
      <c r="AP1028" s="30"/>
      <c r="AQ1028" s="31"/>
      <c r="AR1028" s="28"/>
      <c r="AS1028" s="28"/>
      <c r="AT1028" t="s">
        <v>160</v>
      </c>
      <c r="AU1028">
        <v>6</v>
      </c>
      <c r="AV1028" t="s">
        <v>399</v>
      </c>
      <c r="AW1028" t="s">
        <v>992</v>
      </c>
      <c r="AX1028" t="s">
        <v>1091</v>
      </c>
      <c r="AY1028" s="20">
        <v>42011</v>
      </c>
      <c r="AZ1028" s="20">
        <v>42011</v>
      </c>
      <c r="BA1028" t="s">
        <v>405</v>
      </c>
      <c r="BB1028" t="s">
        <v>406</v>
      </c>
      <c r="BC1028" s="15">
        <v>42318</v>
      </c>
      <c r="BD1028" t="s">
        <v>161</v>
      </c>
      <c r="BE1028">
        <v>56</v>
      </c>
      <c r="BF1028">
        <v>33</v>
      </c>
      <c r="BG1028">
        <v>6.4</v>
      </c>
      <c r="BH1028">
        <v>3.58</v>
      </c>
      <c r="BI1028">
        <v>0.74</v>
      </c>
      <c r="BJ1028">
        <v>0.08</v>
      </c>
      <c r="BK1028">
        <v>9.0999999999999998E-2</v>
      </c>
      <c r="BL1028">
        <v>0</v>
      </c>
      <c r="BM1028" s="86">
        <f t="shared" si="152"/>
        <v>46.783625730994153</v>
      </c>
      <c r="BN1028">
        <v>0.121</v>
      </c>
      <c r="BO1028">
        <v>26.1</v>
      </c>
      <c r="BP1028">
        <f t="shared" si="145"/>
        <v>2189.3513740778967</v>
      </c>
      <c r="BQ1028">
        <f t="shared" si="148"/>
        <v>3413.3333333333335</v>
      </c>
      <c r="BR1028">
        <f t="shared" si="150"/>
        <v>2.1893513740778969</v>
      </c>
      <c r="BS1028">
        <f t="shared" si="150"/>
        <v>3.4133333333333336</v>
      </c>
      <c r="BT1028">
        <f t="shared" si="151"/>
        <v>5.60268470741123</v>
      </c>
      <c r="BU1028">
        <v>3.0861056751467713</v>
      </c>
      <c r="BV1028">
        <v>0.1801655867361163</v>
      </c>
      <c r="BW1028">
        <v>1.9887063376869709</v>
      </c>
      <c r="BX1028">
        <v>0.50488105476537559</v>
      </c>
      <c r="BY1028">
        <v>0.22673375103613669</v>
      </c>
      <c r="BZ1028">
        <v>0.20272942127251231</v>
      </c>
      <c r="CA1028">
        <v>6.5531534795832256</v>
      </c>
      <c r="CB1028">
        <v>150.07387923044669</v>
      </c>
      <c r="CC1028">
        <v>66.612722090993529</v>
      </c>
      <c r="CD1028">
        <v>20.812487542429981</v>
      </c>
      <c r="CE1028">
        <v>26.668331671056862</v>
      </c>
      <c r="CF1028" s="25">
        <v>0.77819905213270169</v>
      </c>
      <c r="CG1028" s="25">
        <v>7.3507109004739335E-2</v>
      </c>
      <c r="CH1028" s="25">
        <v>1.4594667511528956</v>
      </c>
      <c r="CI1028" s="25">
        <v>0.1693948845027626</v>
      </c>
      <c r="CJ1028" s="25">
        <v>9.8903972189055334E-2</v>
      </c>
      <c r="CK1028" s="25">
        <v>21.812979610723122</v>
      </c>
      <c r="CL1028" s="25">
        <v>44.26879417045221</v>
      </c>
      <c r="CM1028" s="25">
        <v>2.8770385398196292</v>
      </c>
      <c r="CN1028" s="25">
        <v>138.65091029696319</v>
      </c>
      <c r="CO1028" s="25">
        <v>12.770864875579601</v>
      </c>
      <c r="CP1028" s="25"/>
      <c r="CQ1028" s="25"/>
      <c r="CR1028" s="25"/>
      <c r="CS1028" s="25"/>
      <c r="CT1028" s="25"/>
      <c r="CU1028" s="25"/>
      <c r="CV1028" s="25"/>
      <c r="CW1028" s="25"/>
      <c r="CX1028" s="25"/>
      <c r="CY1028" s="25"/>
    </row>
    <row r="1029" spans="1:103">
      <c r="A1029" t="s">
        <v>177</v>
      </c>
      <c r="B1029" t="s">
        <v>1090</v>
      </c>
      <c r="C1029" t="s">
        <v>164</v>
      </c>
      <c r="D1029" t="s">
        <v>174</v>
      </c>
      <c r="E1029" t="s">
        <v>959</v>
      </c>
      <c r="F1029" t="s">
        <v>221</v>
      </c>
      <c r="G1029" t="s">
        <v>307</v>
      </c>
      <c r="H1029">
        <v>11.32039</v>
      </c>
      <c r="I1029">
        <v>7.9858500000000001</v>
      </c>
      <c r="J1029">
        <v>679</v>
      </c>
      <c r="K1029" t="s">
        <v>137</v>
      </c>
      <c r="L1029" s="18">
        <v>0.6</v>
      </c>
      <c r="M1029" t="s">
        <v>377</v>
      </c>
      <c r="N1029" t="s">
        <v>373</v>
      </c>
      <c r="O1029">
        <v>3000</v>
      </c>
      <c r="P1029" t="s">
        <v>353</v>
      </c>
      <c r="Q1029" t="s">
        <v>378</v>
      </c>
      <c r="R1029">
        <v>2500</v>
      </c>
      <c r="S1029" t="s">
        <v>334</v>
      </c>
      <c r="T1029">
        <v>4000</v>
      </c>
      <c r="U1029" t="s">
        <v>379</v>
      </c>
      <c r="V1029">
        <v>4000</v>
      </c>
      <c r="W1029">
        <v>2015</v>
      </c>
      <c r="X1029">
        <v>1</v>
      </c>
      <c r="Y1029" s="20">
        <v>42011</v>
      </c>
      <c r="Z1029" s="24">
        <v>5.3</v>
      </c>
      <c r="AA1029" s="25">
        <v>0.69737148317125341</v>
      </c>
      <c r="AB1029" s="26">
        <v>3.2019473066336637E-2</v>
      </c>
      <c r="AC1029" s="25">
        <v>2.4676799999999997</v>
      </c>
      <c r="AD1029" s="27">
        <v>44</v>
      </c>
      <c r="AE1029" s="27">
        <v>36</v>
      </c>
      <c r="AF1029" s="27">
        <v>20</v>
      </c>
      <c r="AG1029" s="25">
        <v>1.3266125514173415</v>
      </c>
      <c r="AH1029" s="25">
        <v>0.70891400617910283</v>
      </c>
      <c r="AI1029" s="25">
        <v>6.1623532925903515E-2</v>
      </c>
      <c r="AJ1029" s="28">
        <v>6.4688294078373537E-2</v>
      </c>
      <c r="AK1029" s="25">
        <v>0.17</v>
      </c>
      <c r="AL1029" s="25">
        <f t="shared" si="143"/>
        <v>2.3318383846007213</v>
      </c>
      <c r="AM1029" s="29">
        <v>5.298333590182418</v>
      </c>
      <c r="AN1029" s="29">
        <v>2.5010139245640111</v>
      </c>
      <c r="AO1029" s="30">
        <v>15.676048359892693</v>
      </c>
      <c r="AP1029" s="30">
        <v>101.52809832257148</v>
      </c>
      <c r="AQ1029" s="31">
        <v>1.6720584650374868</v>
      </c>
      <c r="AR1029" s="28">
        <v>8.0864200000000004E-3</v>
      </c>
      <c r="AS1029" s="28">
        <v>7.8798599999999999</v>
      </c>
      <c r="AT1029" t="s">
        <v>155</v>
      </c>
      <c r="AU1029">
        <v>1</v>
      </c>
      <c r="AV1029" t="s">
        <v>399</v>
      </c>
      <c r="AW1029" t="s">
        <v>992</v>
      </c>
      <c r="AX1029" t="s">
        <v>1091</v>
      </c>
      <c r="AY1029" s="20">
        <v>42011</v>
      </c>
      <c r="AZ1029" s="20">
        <v>42011</v>
      </c>
      <c r="BA1029" t="s">
        <v>405</v>
      </c>
      <c r="BB1029" t="s">
        <v>406</v>
      </c>
      <c r="BC1029" s="15">
        <v>42318</v>
      </c>
      <c r="BD1029" t="s">
        <v>161</v>
      </c>
      <c r="BE1029">
        <v>50</v>
      </c>
      <c r="BF1029">
        <v>35</v>
      </c>
      <c r="BG1029">
        <v>9.1</v>
      </c>
      <c r="BH1029">
        <v>2.86</v>
      </c>
      <c r="BI1029">
        <v>0.72</v>
      </c>
      <c r="BJ1029">
        <v>0.316</v>
      </c>
      <c r="BK1029">
        <v>6.7000000000000004E-2</v>
      </c>
      <c r="BL1029">
        <v>9.8000000000000007</v>
      </c>
      <c r="BM1029" s="86">
        <f t="shared" si="152"/>
        <v>82.506527415143609</v>
      </c>
      <c r="BN1029">
        <v>0.108</v>
      </c>
      <c r="BO1029">
        <v>17.100000000000001</v>
      </c>
      <c r="BP1029">
        <f t="shared" si="145"/>
        <v>2782.271096776396</v>
      </c>
      <c r="BQ1029">
        <f t="shared" si="148"/>
        <v>4853.333333333333</v>
      </c>
      <c r="BR1029">
        <f t="shared" si="150"/>
        <v>2.7822710967763959</v>
      </c>
      <c r="BS1029">
        <f t="shared" si="150"/>
        <v>4.8533333333333326</v>
      </c>
      <c r="BT1029">
        <f t="shared" si="151"/>
        <v>7.6356044301097281</v>
      </c>
      <c r="BU1029">
        <v>2.2957677165354333</v>
      </c>
      <c r="BV1029">
        <v>0.21446533170683635</v>
      </c>
      <c r="BW1029">
        <v>2.5814611120782667</v>
      </c>
      <c r="BX1029">
        <v>0.47366366531290494</v>
      </c>
      <c r="BY1029">
        <v>0.20579874849301022</v>
      </c>
      <c r="BZ1029">
        <v>0.14573815742403567</v>
      </c>
      <c r="CA1029">
        <v>5.079538536992632</v>
      </c>
      <c r="CB1029">
        <v>158.91412606422102</v>
      </c>
      <c r="CC1029">
        <v>30.189887396228695</v>
      </c>
      <c r="CD1029">
        <v>16.17860860717381</v>
      </c>
      <c r="CE1029">
        <v>3.5629277858642259</v>
      </c>
      <c r="CF1029" s="25">
        <v>0.34280888030888029</v>
      </c>
      <c r="CG1029" s="25">
        <v>0.13532818532818533</v>
      </c>
      <c r="CH1029" s="25">
        <v>1.2964668144902129</v>
      </c>
      <c r="CI1029" s="25">
        <v>0.24350850755067932</v>
      </c>
      <c r="CJ1029" s="25">
        <v>0.11385834380320778</v>
      </c>
      <c r="CK1029" s="25">
        <v>27.660380974452696</v>
      </c>
      <c r="CL1029" s="25">
        <v>33.690467053454789</v>
      </c>
      <c r="CM1029" s="25">
        <v>2.9370363643838915</v>
      </c>
      <c r="CN1029" s="25">
        <v>46.999314897806983</v>
      </c>
      <c r="CO1029" s="25">
        <v>13.037188770700924</v>
      </c>
      <c r="CP1029" s="25">
        <v>0.76833797585886721</v>
      </c>
      <c r="CQ1029" s="25">
        <v>0.24665738161559886</v>
      </c>
      <c r="CR1029" s="25">
        <v>0.48705800283764439</v>
      </c>
      <c r="CS1029" s="25">
        <v>0.13531129808993597</v>
      </c>
      <c r="CT1029" s="25">
        <v>7.9447458555496481E-2</v>
      </c>
      <c r="CU1029" s="25">
        <v>3.7539468187240077</v>
      </c>
      <c r="CV1029" s="25">
        <v>14.987626390691521</v>
      </c>
      <c r="CW1029" s="25">
        <v>1.009480862008663</v>
      </c>
      <c r="CX1029" s="25">
        <v>49.798639089156275</v>
      </c>
      <c r="CY1029" s="25">
        <v>6.7609343991929043</v>
      </c>
    </row>
    <row r="1030" spans="1:103">
      <c r="A1030" t="s">
        <v>177</v>
      </c>
      <c r="B1030" t="s">
        <v>1090</v>
      </c>
      <c r="C1030" t="s">
        <v>164</v>
      </c>
      <c r="D1030" t="s">
        <v>174</v>
      </c>
      <c r="E1030" t="s">
        <v>959</v>
      </c>
      <c r="F1030" t="s">
        <v>221</v>
      </c>
      <c r="G1030" t="s">
        <v>307</v>
      </c>
      <c r="H1030">
        <v>11.32039</v>
      </c>
      <c r="I1030">
        <v>7.9858500000000001</v>
      </c>
      <c r="J1030">
        <v>679</v>
      </c>
      <c r="K1030" t="s">
        <v>137</v>
      </c>
      <c r="L1030" s="18">
        <v>0.6</v>
      </c>
      <c r="M1030" t="s">
        <v>377</v>
      </c>
      <c r="N1030" t="s">
        <v>373</v>
      </c>
      <c r="O1030">
        <v>3000</v>
      </c>
      <c r="P1030" t="s">
        <v>353</v>
      </c>
      <c r="Q1030" t="s">
        <v>378</v>
      </c>
      <c r="R1030">
        <v>2500</v>
      </c>
      <c r="S1030" t="s">
        <v>334</v>
      </c>
      <c r="T1030">
        <v>4000</v>
      </c>
      <c r="U1030" t="s">
        <v>379</v>
      </c>
      <c r="V1030">
        <v>4000</v>
      </c>
      <c r="W1030">
        <v>2015</v>
      </c>
      <c r="X1030">
        <v>1</v>
      </c>
      <c r="Y1030" s="20"/>
      <c r="Z1030" s="24"/>
      <c r="AA1030" s="25"/>
      <c r="AB1030" s="26"/>
      <c r="AC1030" s="25"/>
      <c r="AD1030" s="27"/>
      <c r="AE1030" s="27"/>
      <c r="AF1030" s="27"/>
      <c r="AG1030" s="25"/>
      <c r="AH1030" s="25"/>
      <c r="AI1030" s="25"/>
      <c r="AJ1030" s="28"/>
      <c r="AK1030" s="25"/>
      <c r="AL1030" s="25"/>
      <c r="AM1030" s="29"/>
      <c r="AN1030" s="29"/>
      <c r="AO1030" s="30"/>
      <c r="AP1030" s="30"/>
      <c r="AQ1030" s="31"/>
      <c r="AR1030" s="28"/>
      <c r="AS1030" s="28"/>
      <c r="AT1030" t="s">
        <v>156</v>
      </c>
      <c r="AU1030">
        <v>2</v>
      </c>
      <c r="AV1030" t="s">
        <v>399</v>
      </c>
      <c r="AW1030" t="s">
        <v>992</v>
      </c>
      <c r="AX1030" t="s">
        <v>1091</v>
      </c>
      <c r="AY1030" s="20">
        <v>42011</v>
      </c>
      <c r="AZ1030" s="20">
        <v>42011</v>
      </c>
      <c r="BA1030" t="s">
        <v>405</v>
      </c>
      <c r="BB1030" t="s">
        <v>406</v>
      </c>
      <c r="BC1030" s="15">
        <v>42318</v>
      </c>
      <c r="BD1030" t="s">
        <v>161</v>
      </c>
      <c r="BE1030">
        <v>48</v>
      </c>
      <c r="BF1030">
        <v>40</v>
      </c>
      <c r="BG1030">
        <v>11.84</v>
      </c>
      <c r="BH1030">
        <v>4.12</v>
      </c>
      <c r="BI1030">
        <v>0.88</v>
      </c>
      <c r="BJ1030">
        <v>0.38800000000000001</v>
      </c>
      <c r="BK1030">
        <v>9.9000000000000005E-2</v>
      </c>
      <c r="BL1030">
        <v>11.5</v>
      </c>
      <c r="BM1030" s="86">
        <f t="shared" si="152"/>
        <v>79.671457905544145</v>
      </c>
      <c r="BN1030">
        <v>0.14799999999999999</v>
      </c>
      <c r="BO1030">
        <v>20.100000000000001</v>
      </c>
      <c r="BP1030">
        <f t="shared" si="145"/>
        <v>3797.3603897411117</v>
      </c>
      <c r="BQ1030">
        <f t="shared" si="148"/>
        <v>6314.6666666666661</v>
      </c>
      <c r="BR1030">
        <f t="shared" si="150"/>
        <v>3.7973603897411117</v>
      </c>
      <c r="BS1030">
        <f t="shared" si="150"/>
        <v>6.3146666666666658</v>
      </c>
      <c r="BT1030">
        <f t="shared" si="151"/>
        <v>10.112027056407777</v>
      </c>
      <c r="BU1030">
        <v>2.2194280078895461</v>
      </c>
      <c r="BV1030">
        <v>0.21325134479569829</v>
      </c>
      <c r="BW1030">
        <v>2.4128570181030478</v>
      </c>
      <c r="BX1030">
        <v>0.39887813041117287</v>
      </c>
      <c r="BY1030">
        <v>0.16769953526410125</v>
      </c>
      <c r="BZ1030">
        <v>0.14427824577109427</v>
      </c>
      <c r="CA1030">
        <v>3.6221875903387368</v>
      </c>
      <c r="CB1030">
        <v>117.28159992084815</v>
      </c>
      <c r="CC1030">
        <v>30.213667917908687</v>
      </c>
      <c r="CD1030">
        <v>8.6521132303055257</v>
      </c>
      <c r="CE1030">
        <v>3.3008441425857518</v>
      </c>
      <c r="CF1030" s="25">
        <v>0.6660098522167488</v>
      </c>
      <c r="CG1030" s="25">
        <v>0.17842364532019706</v>
      </c>
      <c r="CH1030" s="25">
        <v>1.2642171886375906</v>
      </c>
      <c r="CI1030" s="25">
        <v>0.26184098970082009</v>
      </c>
      <c r="CJ1030" s="25">
        <v>0.15289464143066542</v>
      </c>
      <c r="CK1030" s="25">
        <v>24.134481654908111</v>
      </c>
      <c r="CL1030" s="25">
        <v>33.774315901273241</v>
      </c>
      <c r="CM1030" s="25">
        <v>2.9443460616571215</v>
      </c>
      <c r="CN1030" s="25">
        <v>189.33200578734881</v>
      </c>
      <c r="CO1030" s="25">
        <v>22.243209931247183</v>
      </c>
      <c r="CP1030" s="25">
        <v>0.60946745562130178</v>
      </c>
      <c r="CQ1030" s="25">
        <v>0.25389546351084813</v>
      </c>
      <c r="CR1030" s="25">
        <v>0.42581856136012247</v>
      </c>
      <c r="CS1030" s="25">
        <v>0.13785424038836208</v>
      </c>
      <c r="CT1030" s="25">
        <v>6.3695655773135781E-2</v>
      </c>
      <c r="CU1030" s="25">
        <v>4.6752043296421517</v>
      </c>
      <c r="CV1030" s="25">
        <v>5.6102621879962093</v>
      </c>
      <c r="CW1030" s="25">
        <v>1.0284523124321689</v>
      </c>
      <c r="CX1030" s="25">
        <v>101.72972961807552</v>
      </c>
      <c r="CY1030" s="25">
        <v>6.453877861080807</v>
      </c>
    </row>
    <row r="1031" spans="1:103">
      <c r="A1031" t="s">
        <v>177</v>
      </c>
      <c r="B1031" t="s">
        <v>1090</v>
      </c>
      <c r="C1031" t="s">
        <v>164</v>
      </c>
      <c r="D1031" t="s">
        <v>174</v>
      </c>
      <c r="E1031" t="s">
        <v>959</v>
      </c>
      <c r="F1031" t="s">
        <v>221</v>
      </c>
      <c r="G1031" t="s">
        <v>307</v>
      </c>
      <c r="H1031">
        <v>11.32039</v>
      </c>
      <c r="I1031">
        <v>7.9858500000000001</v>
      </c>
      <c r="J1031">
        <v>679</v>
      </c>
      <c r="K1031" t="s">
        <v>137</v>
      </c>
      <c r="L1031" s="18">
        <v>0.6</v>
      </c>
      <c r="M1031" t="s">
        <v>377</v>
      </c>
      <c r="N1031" t="s">
        <v>373</v>
      </c>
      <c r="O1031">
        <v>3000</v>
      </c>
      <c r="P1031" t="s">
        <v>353</v>
      </c>
      <c r="Q1031" t="s">
        <v>378</v>
      </c>
      <c r="R1031">
        <v>2500</v>
      </c>
      <c r="S1031" t="s">
        <v>334</v>
      </c>
      <c r="T1031">
        <v>4000</v>
      </c>
      <c r="U1031" t="s">
        <v>379</v>
      </c>
      <c r="V1031">
        <v>4000</v>
      </c>
      <c r="W1031">
        <v>2015</v>
      </c>
      <c r="X1031">
        <v>1</v>
      </c>
      <c r="Y1031" s="20"/>
      <c r="Z1031" s="24"/>
      <c r="AA1031" s="25"/>
      <c r="AB1031" s="26"/>
      <c r="AC1031" s="25"/>
      <c r="AD1031" s="27"/>
      <c r="AE1031" s="27"/>
      <c r="AF1031" s="27"/>
      <c r="AG1031" s="25"/>
      <c r="AH1031" s="25"/>
      <c r="AI1031" s="25"/>
      <c r="AJ1031" s="28"/>
      <c r="AK1031" s="25"/>
      <c r="AL1031" s="25"/>
      <c r="AM1031" s="29"/>
      <c r="AN1031" s="29"/>
      <c r="AO1031" s="30"/>
      <c r="AP1031" s="30"/>
      <c r="AQ1031" s="31"/>
      <c r="AR1031" s="28"/>
      <c r="AS1031" s="28"/>
      <c r="AT1031" t="s">
        <v>157</v>
      </c>
      <c r="AU1031">
        <v>3</v>
      </c>
      <c r="AV1031" t="s">
        <v>399</v>
      </c>
      <c r="AW1031" t="s">
        <v>992</v>
      </c>
      <c r="AX1031" t="s">
        <v>1091</v>
      </c>
      <c r="AY1031" s="20">
        <v>42011</v>
      </c>
      <c r="AZ1031" s="20">
        <v>42011</v>
      </c>
      <c r="BA1031" t="s">
        <v>405</v>
      </c>
      <c r="BB1031" t="s">
        <v>406</v>
      </c>
      <c r="BC1031" s="15">
        <v>42318</v>
      </c>
      <c r="BD1031" t="s">
        <v>161</v>
      </c>
      <c r="BE1031">
        <v>55</v>
      </c>
      <c r="BF1031">
        <v>54</v>
      </c>
      <c r="BG1031">
        <v>20.399999999999999</v>
      </c>
      <c r="BH1031">
        <v>9.92</v>
      </c>
      <c r="BI1031">
        <v>1.5</v>
      </c>
      <c r="BJ1031">
        <v>0.623</v>
      </c>
      <c r="BK1031">
        <v>0.154</v>
      </c>
      <c r="BL1031">
        <v>8</v>
      </c>
      <c r="BM1031" s="86">
        <f t="shared" si="152"/>
        <v>80.180180180180187</v>
      </c>
      <c r="BN1031">
        <v>0.128</v>
      </c>
      <c r="BO1031">
        <v>24.1</v>
      </c>
      <c r="BP1031">
        <f t="shared" si="145"/>
        <v>9565.4430901489723</v>
      </c>
      <c r="BQ1031">
        <f t="shared" si="148"/>
        <v>10880</v>
      </c>
      <c r="BR1031">
        <f t="shared" si="150"/>
        <v>9.5654430901489729</v>
      </c>
      <c r="BS1031">
        <f t="shared" si="150"/>
        <v>10.88</v>
      </c>
      <c r="BT1031">
        <f t="shared" si="151"/>
        <v>20.445443090148974</v>
      </c>
      <c r="BU1031">
        <v>2.9734555984555984</v>
      </c>
      <c r="BV1031">
        <v>0.24928078988981744</v>
      </c>
      <c r="BW1031">
        <v>2.4949995088697219</v>
      </c>
      <c r="BX1031">
        <v>0.4904375490151448</v>
      </c>
      <c r="BY1031">
        <v>0.22463902088459689</v>
      </c>
      <c r="BZ1031">
        <v>0.17175162559896567</v>
      </c>
      <c r="CA1031">
        <v>5.2605694978080484</v>
      </c>
      <c r="CB1031">
        <v>126.07036745177415</v>
      </c>
      <c r="CC1031">
        <v>37.48652547331757</v>
      </c>
      <c r="CD1031">
        <v>11.465570603835554</v>
      </c>
      <c r="CE1031">
        <v>3.5253576188576972</v>
      </c>
      <c r="CF1031" s="25"/>
      <c r="CG1031" s="25"/>
      <c r="CH1031" s="25"/>
      <c r="CI1031" s="25"/>
      <c r="CJ1031" s="25"/>
      <c r="CK1031" s="25"/>
      <c r="CL1031" s="25"/>
      <c r="CM1031" s="25"/>
      <c r="CN1031" s="25"/>
      <c r="CO1031" s="25"/>
      <c r="CP1031" s="25">
        <v>1.0370731707317074</v>
      </c>
      <c r="CQ1031" s="25">
        <v>0.22507317073170732</v>
      </c>
      <c r="CR1031" s="25">
        <v>0.45755493920603491</v>
      </c>
      <c r="CS1031" s="25">
        <v>0.13799072973528123</v>
      </c>
      <c r="CT1031" s="25">
        <v>7.8087971436863274E-2</v>
      </c>
      <c r="CU1031" s="25">
        <v>4.6798332448200144</v>
      </c>
      <c r="CV1031" s="25">
        <v>5.6158169030338287</v>
      </c>
      <c r="CW1031" s="25">
        <v>1.0294705820484384</v>
      </c>
      <c r="CX1031" s="25">
        <v>101.83045212264787</v>
      </c>
      <c r="CY1031" s="25">
        <v>7.7650836294559946</v>
      </c>
    </row>
    <row r="1032" spans="1:103">
      <c r="A1032" t="s">
        <v>177</v>
      </c>
      <c r="B1032" t="s">
        <v>1090</v>
      </c>
      <c r="C1032" t="s">
        <v>164</v>
      </c>
      <c r="D1032" t="s">
        <v>174</v>
      </c>
      <c r="E1032" t="s">
        <v>959</v>
      </c>
      <c r="F1032" t="s">
        <v>221</v>
      </c>
      <c r="G1032" t="s">
        <v>307</v>
      </c>
      <c r="H1032">
        <v>11.32039</v>
      </c>
      <c r="I1032">
        <v>7.9858500000000001</v>
      </c>
      <c r="J1032">
        <v>679</v>
      </c>
      <c r="K1032" t="s">
        <v>137</v>
      </c>
      <c r="L1032" s="18">
        <v>0.6</v>
      </c>
      <c r="M1032" t="s">
        <v>377</v>
      </c>
      <c r="N1032" t="s">
        <v>373</v>
      </c>
      <c r="O1032">
        <v>3000</v>
      </c>
      <c r="P1032" t="s">
        <v>353</v>
      </c>
      <c r="Q1032" t="s">
        <v>378</v>
      </c>
      <c r="R1032">
        <v>2500</v>
      </c>
      <c r="S1032" t="s">
        <v>334</v>
      </c>
      <c r="T1032">
        <v>4000</v>
      </c>
      <c r="U1032" t="s">
        <v>379</v>
      </c>
      <c r="V1032">
        <v>4000</v>
      </c>
      <c r="W1032">
        <v>2015</v>
      </c>
      <c r="X1032">
        <v>1</v>
      </c>
      <c r="Y1032" s="20"/>
      <c r="Z1032" s="24"/>
      <c r="AA1032" s="25"/>
      <c r="AB1032" s="26"/>
      <c r="AC1032" s="25"/>
      <c r="AD1032" s="27"/>
      <c r="AE1032" s="27"/>
      <c r="AF1032" s="27"/>
      <c r="AG1032" s="25"/>
      <c r="AH1032" s="25"/>
      <c r="AI1032" s="25"/>
      <c r="AJ1032" s="28"/>
      <c r="AK1032" s="25"/>
      <c r="AL1032" s="25"/>
      <c r="AM1032" s="29"/>
      <c r="AN1032" s="29"/>
      <c r="AO1032" s="30"/>
      <c r="AP1032" s="30"/>
      <c r="AQ1032" s="31"/>
      <c r="AR1032" s="28"/>
      <c r="AS1032" s="28"/>
      <c r="AT1032" t="s">
        <v>158</v>
      </c>
      <c r="AU1032">
        <v>4</v>
      </c>
      <c r="AV1032" t="s">
        <v>399</v>
      </c>
      <c r="AW1032" t="s">
        <v>992</v>
      </c>
      <c r="AX1032" t="s">
        <v>1091</v>
      </c>
      <c r="AY1032" s="20">
        <v>42011</v>
      </c>
      <c r="AZ1032" s="20">
        <v>42011</v>
      </c>
      <c r="BA1032" t="s">
        <v>405</v>
      </c>
      <c r="BB1032" t="s">
        <v>406</v>
      </c>
      <c r="BC1032" s="15">
        <v>42318</v>
      </c>
      <c r="BD1032" t="s">
        <v>161</v>
      </c>
      <c r="BE1032">
        <v>56</v>
      </c>
      <c r="BF1032">
        <v>56</v>
      </c>
      <c r="BG1032">
        <v>14.5</v>
      </c>
      <c r="BH1032">
        <v>7.72</v>
      </c>
      <c r="BI1032">
        <v>0.82</v>
      </c>
      <c r="BJ1032">
        <v>0.432</v>
      </c>
      <c r="BK1032">
        <v>9.2999999999999999E-2</v>
      </c>
      <c r="BL1032">
        <v>10.3</v>
      </c>
      <c r="BM1032" s="86">
        <f t="shared" si="152"/>
        <v>82.285714285714278</v>
      </c>
      <c r="BN1032">
        <v>0.27900000000000003</v>
      </c>
      <c r="BO1032">
        <v>28.5</v>
      </c>
      <c r="BP1032">
        <f t="shared" si="145"/>
        <v>7448.5673949579823</v>
      </c>
      <c r="BQ1032">
        <f t="shared" si="148"/>
        <v>7733.333333333333</v>
      </c>
      <c r="BR1032">
        <f t="shared" si="150"/>
        <v>7.4485673949579825</v>
      </c>
      <c r="BS1032">
        <f t="shared" si="150"/>
        <v>7.7333333333333334</v>
      </c>
      <c r="BT1032">
        <f t="shared" si="151"/>
        <v>15.181900728291316</v>
      </c>
      <c r="BU1032">
        <v>3.0201535508637241</v>
      </c>
      <c r="BV1032">
        <v>0.25417371327251426</v>
      </c>
      <c r="BW1032">
        <v>2.4412320347754859</v>
      </c>
      <c r="BX1032">
        <v>0.52013638276332264</v>
      </c>
      <c r="BY1032">
        <v>0.23649519894636187</v>
      </c>
      <c r="BZ1032">
        <v>0.16535789115520622</v>
      </c>
      <c r="CA1032">
        <v>4.621885485570024</v>
      </c>
      <c r="CB1032">
        <v>129.30728672215074</v>
      </c>
      <c r="CC1032">
        <v>47.534173841570158</v>
      </c>
      <c r="CD1032">
        <v>11.012974952933581</v>
      </c>
      <c r="CE1032">
        <v>2.8977096041534294</v>
      </c>
      <c r="CF1032" s="25"/>
      <c r="CG1032" s="25"/>
      <c r="CH1032" s="25"/>
      <c r="CI1032" s="25"/>
      <c r="CJ1032" s="25"/>
      <c r="CK1032" s="25"/>
      <c r="CL1032" s="25"/>
      <c r="CM1032" s="25"/>
      <c r="CN1032" s="25"/>
      <c r="CO1032" s="25"/>
      <c r="CP1032" s="25"/>
      <c r="CQ1032" s="25"/>
      <c r="CR1032" s="25"/>
      <c r="CS1032" s="25"/>
      <c r="CT1032" s="25"/>
      <c r="CU1032" s="25"/>
      <c r="CV1032" s="25"/>
      <c r="CW1032" s="25"/>
      <c r="CX1032" s="25"/>
      <c r="CY1032" s="25"/>
    </row>
    <row r="1033" spans="1:103">
      <c r="A1033" t="s">
        <v>177</v>
      </c>
      <c r="B1033" t="s">
        <v>1090</v>
      </c>
      <c r="C1033" t="s">
        <v>164</v>
      </c>
      <c r="D1033" t="s">
        <v>174</v>
      </c>
      <c r="E1033" t="s">
        <v>959</v>
      </c>
      <c r="F1033" t="s">
        <v>221</v>
      </c>
      <c r="G1033" t="s">
        <v>307</v>
      </c>
      <c r="H1033">
        <v>11.32039</v>
      </c>
      <c r="I1033">
        <v>7.9858500000000001</v>
      </c>
      <c r="J1033">
        <v>679</v>
      </c>
      <c r="K1033" t="s">
        <v>137</v>
      </c>
      <c r="L1033" s="18">
        <v>0.6</v>
      </c>
      <c r="M1033" t="s">
        <v>377</v>
      </c>
      <c r="N1033" t="s">
        <v>373</v>
      </c>
      <c r="O1033">
        <v>3000</v>
      </c>
      <c r="P1033" t="s">
        <v>353</v>
      </c>
      <c r="Q1033" t="s">
        <v>378</v>
      </c>
      <c r="R1033">
        <v>2500</v>
      </c>
      <c r="S1033" t="s">
        <v>334</v>
      </c>
      <c r="T1033">
        <v>4000</v>
      </c>
      <c r="U1033" t="s">
        <v>379</v>
      </c>
      <c r="V1033">
        <v>4000</v>
      </c>
      <c r="W1033">
        <v>2015</v>
      </c>
      <c r="X1033">
        <v>1</v>
      </c>
      <c r="Y1033" s="20"/>
      <c r="Z1033" s="24"/>
      <c r="AA1033" s="25"/>
      <c r="AB1033" s="26"/>
      <c r="AC1033" s="25"/>
      <c r="AD1033" s="27"/>
      <c r="AE1033" s="27"/>
      <c r="AF1033" s="27"/>
      <c r="AG1033" s="25"/>
      <c r="AH1033" s="25"/>
      <c r="AI1033" s="25"/>
      <c r="AJ1033" s="28"/>
      <c r="AK1033" s="25"/>
      <c r="AL1033" s="25"/>
      <c r="AM1033" s="29"/>
      <c r="AN1033" s="29"/>
      <c r="AO1033" s="30"/>
      <c r="AP1033" s="30"/>
      <c r="AQ1033" s="31"/>
      <c r="AR1033" s="28"/>
      <c r="AS1033" s="28"/>
      <c r="AT1033" t="s">
        <v>159</v>
      </c>
      <c r="AU1033">
        <v>5</v>
      </c>
      <c r="AV1033" t="s">
        <v>399</v>
      </c>
      <c r="AW1033" t="s">
        <v>992</v>
      </c>
      <c r="AX1033" t="s">
        <v>1091</v>
      </c>
      <c r="AY1033" s="20">
        <v>42011</v>
      </c>
      <c r="AZ1033" s="20">
        <v>42011</v>
      </c>
      <c r="BA1033" t="s">
        <v>405</v>
      </c>
      <c r="BB1033" t="s">
        <v>406</v>
      </c>
      <c r="BC1033" s="15">
        <v>42318</v>
      </c>
      <c r="BD1033" t="s">
        <v>161</v>
      </c>
      <c r="BE1033">
        <v>40</v>
      </c>
      <c r="BF1033">
        <v>42</v>
      </c>
      <c r="BG1033">
        <v>17.04</v>
      </c>
      <c r="BH1033">
        <v>8.48</v>
      </c>
      <c r="BI1033">
        <v>1.38</v>
      </c>
      <c r="BJ1033">
        <v>0.60799999999999998</v>
      </c>
      <c r="BK1033">
        <v>0.151</v>
      </c>
      <c r="BL1033">
        <v>9.6999999999999993</v>
      </c>
      <c r="BM1033" s="86">
        <f t="shared" si="152"/>
        <v>80.105401844532281</v>
      </c>
      <c r="BN1033">
        <v>0.123</v>
      </c>
      <c r="BO1033">
        <v>20.7</v>
      </c>
      <c r="BP1033">
        <f t="shared" ref="BP1033:BP1096" si="153">(BH1033*(BM1033/100)*((100-BL1033)/85))*(10000/9)</f>
        <v>8018.3308274561459</v>
      </c>
      <c r="BQ1033">
        <f t="shared" si="148"/>
        <v>9088</v>
      </c>
      <c r="BR1033">
        <f t="shared" si="150"/>
        <v>8.0183308274561451</v>
      </c>
      <c r="BS1033">
        <f t="shared" si="150"/>
        <v>9.0879999999999992</v>
      </c>
      <c r="BT1033">
        <f t="shared" si="151"/>
        <v>17.106330827456144</v>
      </c>
      <c r="BU1033">
        <v>2.7659883720930236</v>
      </c>
      <c r="BV1033">
        <v>0.25446343693585882</v>
      </c>
      <c r="BW1033">
        <v>2.5717364500215139</v>
      </c>
      <c r="BX1033">
        <v>0.46286925194317063</v>
      </c>
      <c r="BY1033">
        <v>0.20578541722018673</v>
      </c>
      <c r="BZ1033">
        <v>0.16471224348195773</v>
      </c>
      <c r="CA1033">
        <v>4.0383979623010209</v>
      </c>
      <c r="CB1033">
        <v>119.97688909753866</v>
      </c>
      <c r="CC1033">
        <v>50.349993002245633</v>
      </c>
      <c r="CD1033">
        <v>12.519513055712236</v>
      </c>
      <c r="CE1033">
        <v>3.3650364981200278</v>
      </c>
      <c r="CF1033" s="25">
        <v>0.78148148148148155</v>
      </c>
      <c r="CG1033" s="25">
        <v>0.11791666666666668</v>
      </c>
      <c r="CH1033" s="25">
        <v>1.5802954400393914</v>
      </c>
      <c r="CI1033" s="25">
        <v>0.26171072055171518</v>
      </c>
      <c r="CJ1033" s="25">
        <v>0.15604510561678592</v>
      </c>
      <c r="CK1033" s="25">
        <v>57.582153850563017</v>
      </c>
      <c r="CL1033" s="25">
        <v>45.281910852960074</v>
      </c>
      <c r="CM1033" s="25">
        <v>4.3752170556391814</v>
      </c>
      <c r="CN1033" s="25">
        <v>94.442360744455783</v>
      </c>
      <c r="CO1033" s="25">
        <v>18.324780973578637</v>
      </c>
      <c r="CP1033" s="25">
        <v>1.5464454976303319</v>
      </c>
      <c r="CQ1033" s="25">
        <v>0.30213270142180099</v>
      </c>
      <c r="CR1033" s="25">
        <v>0.4559748284144996</v>
      </c>
      <c r="CS1033" s="25">
        <v>0.20886072677193068</v>
      </c>
      <c r="CT1033" s="25">
        <v>7.7818304046602782E-2</v>
      </c>
      <c r="CU1033" s="25">
        <v>2.1219248155965351</v>
      </c>
      <c r="CV1033" s="25">
        <v>5.5964233567480681</v>
      </c>
      <c r="CW1033" s="25">
        <v>1.0259154295697315</v>
      </c>
      <c r="CX1033" s="25">
        <v>101.47879293919522</v>
      </c>
      <c r="CY1033" s="25">
        <v>5.1411654577251866</v>
      </c>
    </row>
    <row r="1034" spans="1:103">
      <c r="A1034" t="s">
        <v>177</v>
      </c>
      <c r="B1034" t="s">
        <v>1090</v>
      </c>
      <c r="C1034" t="s">
        <v>164</v>
      </c>
      <c r="D1034" t="s">
        <v>174</v>
      </c>
      <c r="E1034" t="s">
        <v>959</v>
      </c>
      <c r="F1034" t="s">
        <v>221</v>
      </c>
      <c r="G1034" t="s">
        <v>307</v>
      </c>
      <c r="H1034">
        <v>11.32039</v>
      </c>
      <c r="I1034">
        <v>7.9858500000000001</v>
      </c>
      <c r="J1034">
        <v>679</v>
      </c>
      <c r="K1034" t="s">
        <v>137</v>
      </c>
      <c r="L1034" s="18">
        <v>0.6</v>
      </c>
      <c r="M1034" t="s">
        <v>377</v>
      </c>
      <c r="N1034" t="s">
        <v>373</v>
      </c>
      <c r="O1034">
        <v>3000</v>
      </c>
      <c r="P1034" t="s">
        <v>353</v>
      </c>
      <c r="Q1034" t="s">
        <v>378</v>
      </c>
      <c r="R1034">
        <v>2500</v>
      </c>
      <c r="S1034" t="s">
        <v>334</v>
      </c>
      <c r="T1034">
        <v>4000</v>
      </c>
      <c r="U1034" t="s">
        <v>379</v>
      </c>
      <c r="V1034">
        <v>4000</v>
      </c>
      <c r="W1034">
        <v>2015</v>
      </c>
      <c r="X1034">
        <v>1</v>
      </c>
      <c r="Y1034" s="20"/>
      <c r="Z1034" s="24"/>
      <c r="AA1034" s="25"/>
      <c r="AB1034" s="26"/>
      <c r="AC1034" s="25"/>
      <c r="AD1034" s="27"/>
      <c r="AE1034" s="27"/>
      <c r="AF1034" s="27"/>
      <c r="AG1034" s="25"/>
      <c r="AH1034" s="25"/>
      <c r="AI1034" s="25"/>
      <c r="AJ1034" s="28"/>
      <c r="AK1034" s="25"/>
      <c r="AL1034" s="25"/>
      <c r="AM1034" s="29"/>
      <c r="AN1034" s="29"/>
      <c r="AO1034" s="30"/>
      <c r="AP1034" s="30"/>
      <c r="AQ1034" s="31"/>
      <c r="AR1034" s="28"/>
      <c r="AS1034" s="28"/>
      <c r="AT1034" t="s">
        <v>160</v>
      </c>
      <c r="AU1034">
        <v>6</v>
      </c>
      <c r="AV1034" t="s">
        <v>399</v>
      </c>
      <c r="AW1034" t="s">
        <v>992</v>
      </c>
      <c r="AX1034" t="s">
        <v>1091</v>
      </c>
      <c r="AY1034" s="20">
        <v>42011</v>
      </c>
      <c r="AZ1034" s="20">
        <v>42011</v>
      </c>
      <c r="BA1034" t="s">
        <v>405</v>
      </c>
      <c r="BB1034" t="s">
        <v>406</v>
      </c>
      <c r="BC1034" s="15">
        <v>42318</v>
      </c>
      <c r="BD1034" t="s">
        <v>161</v>
      </c>
      <c r="BE1034">
        <v>51</v>
      </c>
      <c r="BF1034">
        <v>48</v>
      </c>
      <c r="BG1034">
        <v>21.48</v>
      </c>
      <c r="BH1034">
        <v>9.7200000000000006</v>
      </c>
      <c r="BI1034">
        <v>1.2</v>
      </c>
      <c r="BJ1034">
        <v>0.55700000000000005</v>
      </c>
      <c r="BK1034">
        <v>0.13</v>
      </c>
      <c r="BL1034">
        <v>11.4</v>
      </c>
      <c r="BM1034" s="86">
        <f t="shared" si="152"/>
        <v>81.077147016011637</v>
      </c>
      <c r="BN1034">
        <v>0.125</v>
      </c>
      <c r="BO1034">
        <v>19.5</v>
      </c>
      <c r="BP1034">
        <f t="shared" si="153"/>
        <v>9127.1882866683773</v>
      </c>
      <c r="BQ1034">
        <f t="shared" si="148"/>
        <v>11456</v>
      </c>
      <c r="BR1034">
        <f t="shared" si="150"/>
        <v>9.1271882866683764</v>
      </c>
      <c r="BS1034">
        <f t="shared" si="150"/>
        <v>11.456</v>
      </c>
      <c r="BT1034">
        <f t="shared" si="151"/>
        <v>20.583188286668374</v>
      </c>
      <c r="BU1034">
        <v>3.2588856868395775</v>
      </c>
      <c r="BV1034">
        <v>0.26415988411274577</v>
      </c>
      <c r="BW1034">
        <v>2.5940611626737402</v>
      </c>
      <c r="BX1034">
        <v>0.49384618264897445</v>
      </c>
      <c r="BY1034">
        <v>0.22265419100293565</v>
      </c>
      <c r="BZ1034">
        <v>0.19106276214793544</v>
      </c>
      <c r="CA1034">
        <v>6.2001763423494198</v>
      </c>
      <c r="CB1034">
        <v>122.68498015500587</v>
      </c>
      <c r="CC1034">
        <v>51.477934592009433</v>
      </c>
      <c r="CD1034">
        <v>22.048473861620622</v>
      </c>
      <c r="CE1034">
        <v>29.591424768688562</v>
      </c>
      <c r="CF1034" s="25">
        <v>0.47563106796116505</v>
      </c>
      <c r="CG1034" s="25">
        <v>5.1844660194174767E-2</v>
      </c>
      <c r="CH1034" s="25">
        <v>2.0200205971034975</v>
      </c>
      <c r="CI1034" s="25">
        <v>0.22351039831891975</v>
      </c>
      <c r="CJ1034" s="25">
        <v>0.10470951172548904</v>
      </c>
      <c r="CK1034" s="25">
        <v>16.619331891830853</v>
      </c>
      <c r="CL1034" s="25">
        <v>37.132135649605551</v>
      </c>
      <c r="CM1034" s="25">
        <v>1.4929358119710499</v>
      </c>
      <c r="CN1034" s="25">
        <v>93.282135182484595</v>
      </c>
      <c r="CO1034" s="25">
        <v>15.508470156067945</v>
      </c>
      <c r="CP1034" s="25">
        <v>1.360655737704918</v>
      </c>
      <c r="CQ1034" s="25">
        <v>0.25945033751205404</v>
      </c>
      <c r="CR1034" s="25">
        <v>0.42007561447094011</v>
      </c>
      <c r="CS1034" s="25">
        <v>0.21041783954607529</v>
      </c>
      <c r="CT1034" s="25">
        <v>6.1202109226374847E-2</v>
      </c>
      <c r="CU1034" s="25">
        <v>5.5547488664805984</v>
      </c>
      <c r="CV1034" s="25">
        <v>10.489697947851607</v>
      </c>
      <c r="CW1034" s="25">
        <v>1.9865469292200393</v>
      </c>
      <c r="CX1034" s="25">
        <v>50.986678192674916</v>
      </c>
      <c r="CY1034" s="25">
        <v>4.7447947855417363</v>
      </c>
    </row>
    <row r="1035" spans="1:103">
      <c r="A1035" t="s">
        <v>177</v>
      </c>
      <c r="B1035" t="s">
        <v>1090</v>
      </c>
      <c r="C1035" t="s">
        <v>164</v>
      </c>
      <c r="D1035" t="s">
        <v>174</v>
      </c>
      <c r="E1035" t="s">
        <v>959</v>
      </c>
      <c r="F1035" t="s">
        <v>221</v>
      </c>
      <c r="G1035" t="s">
        <v>308</v>
      </c>
      <c r="H1035">
        <v>11.31147</v>
      </c>
      <c r="I1035">
        <v>7.9835799999999999</v>
      </c>
      <c r="J1035">
        <v>674</v>
      </c>
      <c r="K1035" t="s">
        <v>138</v>
      </c>
      <c r="W1035">
        <v>2015</v>
      </c>
      <c r="X1035">
        <v>1</v>
      </c>
      <c r="Y1035" s="20">
        <v>42011</v>
      </c>
      <c r="Z1035" s="24">
        <v>5.6</v>
      </c>
      <c r="AA1035" s="32">
        <v>0.79833978687424123</v>
      </c>
      <c r="AB1035" s="26">
        <v>3.7707780475059384E-2</v>
      </c>
      <c r="AC1035" s="25">
        <v>3.9011400000000003</v>
      </c>
      <c r="AD1035" s="27">
        <v>44.8</v>
      </c>
      <c r="AE1035" s="27">
        <v>28.800000000000011</v>
      </c>
      <c r="AF1035" s="27">
        <v>26.4</v>
      </c>
      <c r="AG1035" s="25">
        <v>1.651661748569357</v>
      </c>
      <c r="AH1035" s="25">
        <v>0.62789314825463183</v>
      </c>
      <c r="AI1035" s="25">
        <v>0.15435307837920703</v>
      </c>
      <c r="AJ1035" s="28">
        <v>7.3129414063783649E-2</v>
      </c>
      <c r="AK1035" s="25">
        <v>0</v>
      </c>
      <c r="AL1035" s="25">
        <f t="shared" si="143"/>
        <v>2.5070373892669795</v>
      </c>
      <c r="AM1035" s="29">
        <v>5.96952080072026</v>
      </c>
      <c r="AN1035" s="29">
        <v>1.6290387995133151</v>
      </c>
      <c r="AO1035" s="30">
        <v>9.5887632583815421</v>
      </c>
      <c r="AP1035" s="30">
        <v>81.258959050860526</v>
      </c>
      <c r="AQ1035" s="31">
        <v>1.6883815415947527</v>
      </c>
      <c r="AR1035" s="28">
        <v>9.4930499999999994E-3</v>
      </c>
      <c r="AS1035" s="28">
        <v>7.79087</v>
      </c>
      <c r="AT1035" t="s">
        <v>155</v>
      </c>
      <c r="AU1035">
        <v>1</v>
      </c>
      <c r="AV1035" t="s">
        <v>399</v>
      </c>
      <c r="AW1035" t="s">
        <v>992</v>
      </c>
      <c r="AX1035" t="s">
        <v>1091</v>
      </c>
      <c r="AY1035" s="20">
        <v>42011</v>
      </c>
      <c r="AZ1035" s="20">
        <v>42011</v>
      </c>
      <c r="BA1035" t="s">
        <v>405</v>
      </c>
      <c r="BB1035" t="s">
        <v>406</v>
      </c>
      <c r="BC1035" s="15">
        <v>42318</v>
      </c>
      <c r="BD1035" t="s">
        <v>161</v>
      </c>
      <c r="BE1035">
        <v>45</v>
      </c>
      <c r="BF1035">
        <v>33</v>
      </c>
      <c r="BG1035">
        <v>11.26</v>
      </c>
      <c r="BH1035">
        <v>3.06</v>
      </c>
      <c r="BI1035">
        <v>0.52</v>
      </c>
      <c r="BJ1035">
        <v>0.32</v>
      </c>
      <c r="BK1035">
        <v>8.8999999999999996E-2</v>
      </c>
      <c r="BL1035">
        <v>9</v>
      </c>
      <c r="BM1035" s="86">
        <f t="shared" si="152"/>
        <v>78.239608801955981</v>
      </c>
      <c r="BN1035">
        <v>9.9000000000000005E-2</v>
      </c>
      <c r="BO1035">
        <v>17.100000000000001</v>
      </c>
      <c r="BP1035">
        <f t="shared" si="153"/>
        <v>2847.9217603911975</v>
      </c>
      <c r="BQ1035">
        <f t="shared" si="148"/>
        <v>6005.333333333333</v>
      </c>
      <c r="BR1035">
        <f t="shared" si="150"/>
        <v>2.8479217603911975</v>
      </c>
      <c r="BS1035">
        <f t="shared" si="150"/>
        <v>6.0053333333333327</v>
      </c>
      <c r="BT1035">
        <f t="shared" si="151"/>
        <v>8.8532550937245311</v>
      </c>
      <c r="BU1035">
        <v>1.8431372549019609</v>
      </c>
      <c r="BV1035">
        <v>0.11270389212246239</v>
      </c>
      <c r="BW1035">
        <v>2.5630262800532106</v>
      </c>
      <c r="BX1035">
        <v>0.37888320946982468</v>
      </c>
      <c r="BY1035">
        <v>0.17626088405751267</v>
      </c>
      <c r="BZ1035">
        <v>0.14385314619407516</v>
      </c>
      <c r="CA1035">
        <v>4.6637503729321459</v>
      </c>
      <c r="CB1035">
        <v>149.49530010059527</v>
      </c>
      <c r="CC1035">
        <v>25.680121382891755</v>
      </c>
      <c r="CD1035">
        <v>14.245295430202678</v>
      </c>
      <c r="CE1035">
        <v>2.4009309246920556</v>
      </c>
      <c r="CF1035" s="25"/>
      <c r="CG1035" s="25"/>
      <c r="CH1035" s="25"/>
      <c r="CI1035" s="25"/>
      <c r="CJ1035" s="25"/>
      <c r="CK1035" s="25"/>
      <c r="CL1035" s="25"/>
      <c r="CM1035" s="25"/>
      <c r="CN1035" s="25"/>
      <c r="CO1035" s="25"/>
      <c r="CP1035" s="25"/>
      <c r="CQ1035" s="25"/>
      <c r="CR1035" s="25"/>
      <c r="CS1035" s="25"/>
      <c r="CT1035" s="25"/>
      <c r="CU1035" s="25"/>
      <c r="CV1035" s="25"/>
      <c r="CW1035" s="25"/>
      <c r="CX1035" s="25"/>
      <c r="CY1035" s="25"/>
    </row>
    <row r="1036" spans="1:103">
      <c r="A1036" t="s">
        <v>177</v>
      </c>
      <c r="B1036" t="s">
        <v>1090</v>
      </c>
      <c r="C1036" t="s">
        <v>164</v>
      </c>
      <c r="D1036" t="s">
        <v>174</v>
      </c>
      <c r="E1036" t="s">
        <v>959</v>
      </c>
      <c r="F1036" t="s">
        <v>221</v>
      </c>
      <c r="G1036" t="s">
        <v>308</v>
      </c>
      <c r="H1036">
        <v>11.31147</v>
      </c>
      <c r="I1036">
        <v>7.9835799999999999</v>
      </c>
      <c r="J1036">
        <v>674</v>
      </c>
      <c r="K1036" t="s">
        <v>138</v>
      </c>
      <c r="W1036">
        <v>2015</v>
      </c>
      <c r="X1036">
        <v>1</v>
      </c>
      <c r="Y1036" s="20"/>
      <c r="Z1036" s="24"/>
      <c r="AA1036" s="25"/>
      <c r="AB1036" s="26"/>
      <c r="AC1036" s="25"/>
      <c r="AD1036" s="27"/>
      <c r="AE1036" s="27"/>
      <c r="AF1036" s="27"/>
      <c r="AG1036" s="25"/>
      <c r="AH1036" s="25"/>
      <c r="AI1036" s="25"/>
      <c r="AJ1036" s="28"/>
      <c r="AK1036" s="25"/>
      <c r="AL1036" s="25"/>
      <c r="AM1036" s="29"/>
      <c r="AN1036" s="29"/>
      <c r="AO1036" s="30"/>
      <c r="AP1036" s="30"/>
      <c r="AQ1036" s="31"/>
      <c r="AR1036" s="28"/>
      <c r="AS1036" s="28"/>
      <c r="AT1036" t="s">
        <v>156</v>
      </c>
      <c r="AU1036">
        <v>2</v>
      </c>
      <c r="AV1036" t="s">
        <v>399</v>
      </c>
      <c r="AW1036" t="s">
        <v>992</v>
      </c>
      <c r="AX1036" t="s">
        <v>1091</v>
      </c>
      <c r="AY1036" s="20">
        <v>42011</v>
      </c>
      <c r="AZ1036" s="20">
        <v>42011</v>
      </c>
      <c r="BA1036" t="s">
        <v>405</v>
      </c>
      <c r="BB1036" t="s">
        <v>406</v>
      </c>
      <c r="BC1036" s="15">
        <v>42318</v>
      </c>
      <c r="BD1036" t="s">
        <v>161</v>
      </c>
      <c r="BE1036">
        <v>40</v>
      </c>
      <c r="BF1036">
        <v>33</v>
      </c>
      <c r="BG1036">
        <v>13.02</v>
      </c>
      <c r="BH1036">
        <v>4.5199999999999996</v>
      </c>
      <c r="BI1036">
        <v>0.66</v>
      </c>
      <c r="BJ1036">
        <v>0.26</v>
      </c>
      <c r="BK1036">
        <v>8.2000000000000003E-2</v>
      </c>
      <c r="BL1036">
        <v>8.5</v>
      </c>
      <c r="BM1036" s="86">
        <f t="shared" si="152"/>
        <v>76.023391812865498</v>
      </c>
      <c r="BN1036">
        <v>8.5000000000000006E-2</v>
      </c>
      <c r="BO1036">
        <v>16.899999999999999</v>
      </c>
      <c r="BP1036">
        <f t="shared" si="153"/>
        <v>4110.0332530673077</v>
      </c>
      <c r="BQ1036">
        <f t="shared" si="148"/>
        <v>6943.9999999999991</v>
      </c>
      <c r="BR1036">
        <f t="shared" si="150"/>
        <v>4.110033253067308</v>
      </c>
      <c r="BS1036">
        <f t="shared" si="150"/>
        <v>6.9439999999999991</v>
      </c>
      <c r="BT1036">
        <f t="shared" si="151"/>
        <v>11.054033253067306</v>
      </c>
      <c r="BU1036">
        <v>2.5151515151515151</v>
      </c>
      <c r="BV1036">
        <v>0.13189131181656272</v>
      </c>
      <c r="BW1036">
        <v>2.4563638889375086</v>
      </c>
      <c r="BX1036">
        <v>0.45618610494320616</v>
      </c>
      <c r="BY1036">
        <v>0.23342589021320953</v>
      </c>
      <c r="BZ1036">
        <v>0.17239808737179668</v>
      </c>
      <c r="CA1036">
        <v>6.1894834636350629</v>
      </c>
      <c r="CB1036">
        <v>120.64071017474787</v>
      </c>
      <c r="CC1036">
        <v>34.652134094891281</v>
      </c>
      <c r="CD1036">
        <v>13.815755525050516</v>
      </c>
      <c r="CE1036">
        <v>2.554705653530998</v>
      </c>
      <c r="CF1036" s="25">
        <v>0.63314176245210729</v>
      </c>
      <c r="CG1036" s="25">
        <v>0.13390804597701148</v>
      </c>
      <c r="CH1036" s="25">
        <v>1.5555579394311352</v>
      </c>
      <c r="CI1036" s="25">
        <v>0.26913315902474355</v>
      </c>
      <c r="CJ1036" s="25">
        <v>0.11920444424961131</v>
      </c>
      <c r="CK1036" s="25">
        <v>22.361832338775265</v>
      </c>
      <c r="CL1036" s="25">
        <v>39.906680771383741</v>
      </c>
      <c r="CM1036" s="25">
        <v>2.8343034201577182</v>
      </c>
      <c r="CN1036" s="25">
        <v>90.957903735676155</v>
      </c>
      <c r="CO1036" s="25">
        <v>22.659156182629225</v>
      </c>
      <c r="CP1036" s="25">
        <v>0.85780669144981414</v>
      </c>
      <c r="CQ1036" s="25">
        <v>0.23773234200743493</v>
      </c>
      <c r="CR1036" s="25">
        <v>0.49744149025560108</v>
      </c>
      <c r="CS1036" s="25">
        <v>0.13819597127678143</v>
      </c>
      <c r="CT1036" s="25">
        <v>6.8100137554792287E-2</v>
      </c>
      <c r="CU1036" s="25">
        <v>8.1117414749488876</v>
      </c>
      <c r="CV1036" s="25">
        <v>10.463694730330904</v>
      </c>
      <c r="CW1036" s="25">
        <v>1.031001772800122</v>
      </c>
      <c r="CX1036" s="25">
        <v>76.416399486315058</v>
      </c>
      <c r="CY1036" s="25">
        <v>5.1666546270743448</v>
      </c>
    </row>
    <row r="1037" spans="1:103">
      <c r="A1037" t="s">
        <v>177</v>
      </c>
      <c r="B1037" t="s">
        <v>1090</v>
      </c>
      <c r="C1037" t="s">
        <v>164</v>
      </c>
      <c r="D1037" t="s">
        <v>174</v>
      </c>
      <c r="E1037" t="s">
        <v>959</v>
      </c>
      <c r="F1037" t="s">
        <v>221</v>
      </c>
      <c r="G1037" t="s">
        <v>308</v>
      </c>
      <c r="H1037">
        <v>11.31147</v>
      </c>
      <c r="I1037">
        <v>7.9835799999999999</v>
      </c>
      <c r="J1037">
        <v>674</v>
      </c>
      <c r="K1037" t="s">
        <v>138</v>
      </c>
      <c r="W1037">
        <v>2015</v>
      </c>
      <c r="X1037">
        <v>1</v>
      </c>
      <c r="Y1037" s="20"/>
      <c r="Z1037" s="24"/>
      <c r="AA1037" s="25"/>
      <c r="AB1037" s="26"/>
      <c r="AC1037" s="25"/>
      <c r="AD1037" s="27"/>
      <c r="AE1037" s="27"/>
      <c r="AF1037" s="27"/>
      <c r="AG1037" s="25"/>
      <c r="AH1037" s="25"/>
      <c r="AI1037" s="25"/>
      <c r="AJ1037" s="28"/>
      <c r="AK1037" s="25"/>
      <c r="AL1037" s="25"/>
      <c r="AM1037" s="29"/>
      <c r="AN1037" s="29"/>
      <c r="AO1037" s="30"/>
      <c r="AP1037" s="30"/>
      <c r="AQ1037" s="31"/>
      <c r="AR1037" s="28"/>
      <c r="AS1037" s="28"/>
      <c r="AT1037" t="s">
        <v>157</v>
      </c>
      <c r="AU1037">
        <v>3</v>
      </c>
      <c r="AV1037" t="s">
        <v>399</v>
      </c>
      <c r="AW1037" t="s">
        <v>992</v>
      </c>
      <c r="AX1037" t="s">
        <v>1091</v>
      </c>
      <c r="AY1037" s="20">
        <v>42011</v>
      </c>
      <c r="AZ1037" s="20">
        <v>42011</v>
      </c>
      <c r="BA1037" t="s">
        <v>405</v>
      </c>
      <c r="BB1037" t="s">
        <v>406</v>
      </c>
      <c r="BC1037" s="15">
        <v>42318</v>
      </c>
      <c r="BD1037" t="s">
        <v>161</v>
      </c>
      <c r="BE1037">
        <v>44</v>
      </c>
      <c r="BF1037">
        <v>34</v>
      </c>
      <c r="BG1037">
        <v>11.58</v>
      </c>
      <c r="BH1037">
        <v>3.76</v>
      </c>
      <c r="BI1037">
        <v>0.62</v>
      </c>
      <c r="BJ1037">
        <v>0.224</v>
      </c>
      <c r="BK1037">
        <v>7.9000000000000001E-2</v>
      </c>
      <c r="BL1037">
        <v>9.4</v>
      </c>
      <c r="BM1037" s="86">
        <f t="shared" si="152"/>
        <v>73.927392739273927</v>
      </c>
      <c r="BN1037">
        <v>0.20100000000000001</v>
      </c>
      <c r="BO1037">
        <v>16.3</v>
      </c>
      <c r="BP1037">
        <f t="shared" si="153"/>
        <v>3292.0012942470717</v>
      </c>
      <c r="BQ1037">
        <f t="shared" si="148"/>
        <v>6176</v>
      </c>
      <c r="BR1037">
        <f t="shared" si="150"/>
        <v>3.2920012942470716</v>
      </c>
      <c r="BS1037">
        <f t="shared" si="150"/>
        <v>6.1760000000000002</v>
      </c>
      <c r="BT1037">
        <f t="shared" si="151"/>
        <v>9.4680012942470722</v>
      </c>
      <c r="BU1037">
        <v>2.07080078125</v>
      </c>
      <c r="BV1037">
        <v>0.15479700323578577</v>
      </c>
      <c r="BW1037">
        <v>2.7380096837366321</v>
      </c>
      <c r="BX1037">
        <v>0.3438785808485309</v>
      </c>
      <c r="BY1037">
        <v>0.15556624234657931</v>
      </c>
      <c r="BZ1037">
        <v>0.13971077312739746</v>
      </c>
      <c r="CA1037">
        <v>4.4866760637257377</v>
      </c>
      <c r="CB1037">
        <v>98.907509578234482</v>
      </c>
      <c r="CC1037">
        <v>23.738853591277859</v>
      </c>
      <c r="CD1037">
        <v>8.7722121093557348</v>
      </c>
      <c r="CE1037">
        <v>2.5827527945003621</v>
      </c>
      <c r="CF1037" s="25">
        <v>0.683163737280296</v>
      </c>
      <c r="CG1037" s="25">
        <v>5.6197964847363564E-2</v>
      </c>
      <c r="CH1037" s="25">
        <v>1.3898074951196946</v>
      </c>
      <c r="CI1037" s="25">
        <v>0.34672722732556038</v>
      </c>
      <c r="CJ1037" s="25">
        <v>0.14797225069395076</v>
      </c>
      <c r="CK1037" s="25">
        <v>32.678102366426565</v>
      </c>
      <c r="CL1037" s="25">
        <v>48.60142233300337</v>
      </c>
      <c r="CM1037" s="25">
        <v>1.4951399494887236</v>
      </c>
      <c r="CN1037" s="25">
        <v>46.582982383948462</v>
      </c>
      <c r="CO1037" s="25">
        <v>15.531366519487337</v>
      </c>
      <c r="CP1037" s="25">
        <v>1.3284600389863548</v>
      </c>
      <c r="CQ1037" s="25">
        <v>0.2139863547758285</v>
      </c>
      <c r="CR1037" s="25">
        <v>0.53216699226332442</v>
      </c>
      <c r="CS1037" s="25">
        <v>0.13704094103503839</v>
      </c>
      <c r="CT1037" s="25">
        <v>6.7530962363823027E-2</v>
      </c>
      <c r="CU1037" s="25">
        <v>11.46196837026957</v>
      </c>
      <c r="CV1037" s="25">
        <v>5.5771632960316291</v>
      </c>
      <c r="CW1037" s="25">
        <v>1.0223847471670824</v>
      </c>
      <c r="CX1037" s="25">
        <v>75.77771768136553</v>
      </c>
      <c r="CY1037" s="25">
        <v>8.144360458914873</v>
      </c>
    </row>
    <row r="1038" spans="1:103">
      <c r="A1038" t="s">
        <v>177</v>
      </c>
      <c r="B1038" t="s">
        <v>1090</v>
      </c>
      <c r="C1038" t="s">
        <v>164</v>
      </c>
      <c r="D1038" t="s">
        <v>174</v>
      </c>
      <c r="E1038" t="s">
        <v>959</v>
      </c>
      <c r="F1038" t="s">
        <v>221</v>
      </c>
      <c r="G1038" t="s">
        <v>308</v>
      </c>
      <c r="H1038">
        <v>11.31147</v>
      </c>
      <c r="I1038">
        <v>7.9835799999999999</v>
      </c>
      <c r="J1038">
        <v>674</v>
      </c>
      <c r="K1038" t="s">
        <v>138</v>
      </c>
      <c r="W1038">
        <v>2015</v>
      </c>
      <c r="X1038">
        <v>1</v>
      </c>
      <c r="Y1038" s="20"/>
      <c r="Z1038" s="24"/>
      <c r="AA1038" s="25"/>
      <c r="AB1038" s="26"/>
      <c r="AC1038" s="25"/>
      <c r="AD1038" s="27"/>
      <c r="AE1038" s="27"/>
      <c r="AF1038" s="27"/>
      <c r="AG1038" s="25"/>
      <c r="AH1038" s="25"/>
      <c r="AI1038" s="25"/>
      <c r="AJ1038" s="28"/>
      <c r="AK1038" s="25"/>
      <c r="AL1038" s="25"/>
      <c r="AM1038" s="29"/>
      <c r="AN1038" s="29"/>
      <c r="AO1038" s="30"/>
      <c r="AP1038" s="30"/>
      <c r="AQ1038" s="31"/>
      <c r="AR1038" s="28"/>
      <c r="AS1038" s="28"/>
      <c r="AT1038" t="s">
        <v>158</v>
      </c>
      <c r="AU1038">
        <v>4</v>
      </c>
      <c r="AV1038" t="s">
        <v>399</v>
      </c>
      <c r="AW1038" t="s">
        <v>992</v>
      </c>
      <c r="AX1038" t="s">
        <v>1091</v>
      </c>
      <c r="AY1038" s="20">
        <v>42011</v>
      </c>
      <c r="AZ1038" s="20">
        <v>42011</v>
      </c>
      <c r="BA1038" t="s">
        <v>405</v>
      </c>
      <c r="BB1038" t="s">
        <v>406</v>
      </c>
      <c r="BC1038" s="15">
        <v>42318</v>
      </c>
      <c r="BD1038" t="s">
        <v>161</v>
      </c>
      <c r="BE1038">
        <v>26</v>
      </c>
      <c r="BF1038">
        <v>23</v>
      </c>
      <c r="BG1038">
        <v>11.66</v>
      </c>
      <c r="BH1038">
        <v>5.28</v>
      </c>
      <c r="BI1038">
        <v>0.92</v>
      </c>
      <c r="BJ1038">
        <v>0.313</v>
      </c>
      <c r="BK1038">
        <v>7.5999999999999998E-2</v>
      </c>
      <c r="BL1038">
        <v>10.199999999999999</v>
      </c>
      <c r="BM1038" s="86">
        <f t="shared" si="152"/>
        <v>80.462724935732638</v>
      </c>
      <c r="BN1038">
        <v>0.24</v>
      </c>
      <c r="BO1038">
        <v>25.2</v>
      </c>
      <c r="BP1038">
        <f t="shared" si="153"/>
        <v>4987.0481375069303</v>
      </c>
      <c r="BQ1038">
        <f t="shared" si="148"/>
        <v>6218.666666666667</v>
      </c>
      <c r="BR1038">
        <f t="shared" si="150"/>
        <v>4.98704813750693</v>
      </c>
      <c r="BS1038">
        <f t="shared" si="150"/>
        <v>6.2186666666666666</v>
      </c>
      <c r="BT1038">
        <f t="shared" si="151"/>
        <v>11.205714804173596</v>
      </c>
      <c r="BU1038">
        <v>2.7884259259259263</v>
      </c>
      <c r="BV1038">
        <v>0.2478755768865831</v>
      </c>
      <c r="BW1038">
        <v>2.85834941871222</v>
      </c>
      <c r="BX1038">
        <v>0.47214270289706317</v>
      </c>
      <c r="BY1038">
        <v>0.21149009376542832</v>
      </c>
      <c r="BZ1038">
        <v>0.17732209220332365</v>
      </c>
      <c r="CA1038">
        <v>5.7934566975349329</v>
      </c>
      <c r="CB1038">
        <v>113.73625350873699</v>
      </c>
      <c r="CC1038">
        <v>38.288876799654318</v>
      </c>
      <c r="CD1038">
        <v>12.334100231244889</v>
      </c>
      <c r="CE1038">
        <v>37.24638156202569</v>
      </c>
      <c r="CF1038" s="25">
        <v>0.6543151969981239</v>
      </c>
      <c r="CG1038" s="25">
        <v>5.9662288930581613E-2</v>
      </c>
      <c r="CH1038" s="25">
        <v>1.8147325507257406</v>
      </c>
      <c r="CI1038" s="25">
        <v>0.29586587317193919</v>
      </c>
      <c r="CJ1038" s="25">
        <v>0.10714681662075841</v>
      </c>
      <c r="CK1038" s="25">
        <v>13.989243873781119</v>
      </c>
      <c r="CL1038" s="25">
        <v>56.597891470041027</v>
      </c>
      <c r="CM1038" s="25">
        <v>2.9297628716538671</v>
      </c>
      <c r="CN1038" s="25">
        <v>141.1918135564915</v>
      </c>
      <c r="CO1038" s="25">
        <v>20.840077836590407</v>
      </c>
      <c r="CP1038" s="25">
        <v>1.2232876712328768</v>
      </c>
      <c r="CQ1038" s="25">
        <v>0.20593607305936074</v>
      </c>
      <c r="CR1038" s="25">
        <v>0.60010325457776481</v>
      </c>
      <c r="CS1038" s="25">
        <v>0.13657093290801964</v>
      </c>
      <c r="CT1038" s="25">
        <v>8.9026968006832019E-2</v>
      </c>
      <c r="CU1038" s="25">
        <v>14.850586224892512</v>
      </c>
      <c r="CV1038" s="25">
        <v>10.340652754080073</v>
      </c>
      <c r="CW1038" s="25">
        <v>1.0188782830660685</v>
      </c>
      <c r="CX1038" s="25">
        <v>50.262222696551653</v>
      </c>
      <c r="CY1038" s="25">
        <v>7.2543365153369042</v>
      </c>
    </row>
    <row r="1039" spans="1:103">
      <c r="A1039" t="s">
        <v>177</v>
      </c>
      <c r="B1039" t="s">
        <v>1090</v>
      </c>
      <c r="C1039" t="s">
        <v>164</v>
      </c>
      <c r="D1039" t="s">
        <v>174</v>
      </c>
      <c r="E1039" t="s">
        <v>959</v>
      </c>
      <c r="F1039" t="s">
        <v>221</v>
      </c>
      <c r="G1039" t="s">
        <v>308</v>
      </c>
      <c r="H1039">
        <v>11.31147</v>
      </c>
      <c r="I1039">
        <v>7.9835799999999999</v>
      </c>
      <c r="J1039">
        <v>674</v>
      </c>
      <c r="K1039" t="s">
        <v>138</v>
      </c>
      <c r="W1039">
        <v>2015</v>
      </c>
      <c r="X1039">
        <v>1</v>
      </c>
      <c r="Y1039" s="20"/>
      <c r="Z1039" s="24"/>
      <c r="AA1039" s="25"/>
      <c r="AB1039" s="26"/>
      <c r="AC1039" s="25"/>
      <c r="AD1039" s="27"/>
      <c r="AE1039" s="27"/>
      <c r="AF1039" s="27"/>
      <c r="AG1039" s="25"/>
      <c r="AH1039" s="25"/>
      <c r="AI1039" s="25"/>
      <c r="AJ1039" s="28"/>
      <c r="AK1039" s="25"/>
      <c r="AL1039" s="25"/>
      <c r="AM1039" s="29"/>
      <c r="AN1039" s="29"/>
      <c r="AO1039" s="30"/>
      <c r="AP1039" s="30"/>
      <c r="AQ1039" s="31"/>
      <c r="AR1039" s="28"/>
      <c r="AS1039" s="28"/>
      <c r="AT1039" t="s">
        <v>159</v>
      </c>
      <c r="AU1039">
        <v>5</v>
      </c>
      <c r="AV1039" t="s">
        <v>399</v>
      </c>
      <c r="AW1039" t="s">
        <v>992</v>
      </c>
      <c r="AX1039" t="s">
        <v>1091</v>
      </c>
      <c r="AY1039" s="20">
        <v>42011</v>
      </c>
      <c r="AZ1039" s="20">
        <v>42011</v>
      </c>
      <c r="BA1039" t="s">
        <v>405</v>
      </c>
      <c r="BB1039" t="s">
        <v>406</v>
      </c>
      <c r="BC1039" s="15">
        <v>42318</v>
      </c>
      <c r="BD1039" t="s">
        <v>161</v>
      </c>
      <c r="BE1039">
        <v>41</v>
      </c>
      <c r="BF1039">
        <v>36</v>
      </c>
      <c r="BG1039">
        <v>16.82</v>
      </c>
      <c r="BH1039">
        <v>6.6</v>
      </c>
      <c r="BI1039">
        <v>1.1200000000000001</v>
      </c>
      <c r="BJ1039">
        <v>0.55100000000000005</v>
      </c>
      <c r="BK1039">
        <v>0.13700000000000001</v>
      </c>
      <c r="BL1039">
        <v>10.1</v>
      </c>
      <c r="BM1039" s="86">
        <f t="shared" si="152"/>
        <v>80.087209302325576</v>
      </c>
      <c r="BN1039">
        <v>0.183</v>
      </c>
      <c r="BO1039">
        <v>22.1</v>
      </c>
      <c r="BP1039">
        <f t="shared" si="153"/>
        <v>6211.6267669858635</v>
      </c>
      <c r="BQ1039">
        <f t="shared" si="148"/>
        <v>8970.6666666666661</v>
      </c>
      <c r="BR1039">
        <f t="shared" si="150"/>
        <v>6.2116267669858631</v>
      </c>
      <c r="BS1039">
        <f t="shared" si="150"/>
        <v>8.9706666666666663</v>
      </c>
      <c r="BT1039">
        <f t="shared" si="151"/>
        <v>15.182293433652529</v>
      </c>
      <c r="BU1039">
        <v>2.7671905697445971</v>
      </c>
      <c r="BV1039">
        <v>0.26441152531887829</v>
      </c>
      <c r="BW1039">
        <v>2.7559535580246353</v>
      </c>
      <c r="BX1039">
        <v>0.53223093135121025</v>
      </c>
      <c r="BY1039">
        <v>0.24140890665238918</v>
      </c>
      <c r="BZ1039">
        <v>0.1911348003558718</v>
      </c>
      <c r="CA1039">
        <v>7.1417954252176656</v>
      </c>
      <c r="CB1039">
        <v>122.72404453707283</v>
      </c>
      <c r="CC1039">
        <v>47.561092104512475</v>
      </c>
      <c r="CD1039">
        <v>11.635557547113994</v>
      </c>
      <c r="CE1039">
        <v>3.2372549892575706</v>
      </c>
      <c r="CF1039" s="25">
        <v>0.88457807953443246</v>
      </c>
      <c r="CG1039" s="25">
        <v>9.0397672162948597E-2</v>
      </c>
      <c r="CH1039" s="25">
        <v>1.4114330781295263</v>
      </c>
      <c r="CI1039" s="25">
        <v>0.27055920177487469</v>
      </c>
      <c r="CJ1039" s="25">
        <v>0.12452448565494584</v>
      </c>
      <c r="CK1039" s="25">
        <v>48.576506468721576</v>
      </c>
      <c r="CL1039" s="25">
        <v>43.84231253104516</v>
      </c>
      <c r="CM1039" s="25">
        <v>2.8493214055246421</v>
      </c>
      <c r="CN1039" s="25">
        <v>137.3151597160676</v>
      </c>
      <c r="CO1039" s="25">
        <v>26.519345455584901</v>
      </c>
      <c r="CP1039" s="25">
        <v>1.1548418024928091</v>
      </c>
      <c r="CQ1039" s="25">
        <v>0.23341323106423775</v>
      </c>
      <c r="CR1039" s="25">
        <v>0.56632155360816849</v>
      </c>
      <c r="CS1039" s="25">
        <v>0.20641672021779789</v>
      </c>
      <c r="CT1039" s="25">
        <v>6.2795034604232344E-2</v>
      </c>
      <c r="CU1039" s="25">
        <v>13.069881697392416</v>
      </c>
      <c r="CV1039" s="25">
        <v>10.290235139481926</v>
      </c>
      <c r="CW1039" s="25">
        <v>1.0139105683753513</v>
      </c>
      <c r="CX1039" s="25">
        <v>50.017160664876606</v>
      </c>
      <c r="CY1039" s="25">
        <v>6.3626236153609899</v>
      </c>
    </row>
    <row r="1040" spans="1:103">
      <c r="A1040" t="s">
        <v>177</v>
      </c>
      <c r="B1040" t="s">
        <v>1090</v>
      </c>
      <c r="C1040" t="s">
        <v>164</v>
      </c>
      <c r="D1040" t="s">
        <v>174</v>
      </c>
      <c r="E1040" t="s">
        <v>959</v>
      </c>
      <c r="F1040" t="s">
        <v>221</v>
      </c>
      <c r="G1040" t="s">
        <v>308</v>
      </c>
      <c r="H1040">
        <v>11.31147</v>
      </c>
      <c r="I1040">
        <v>7.9835799999999999</v>
      </c>
      <c r="J1040">
        <v>674</v>
      </c>
      <c r="K1040" t="s">
        <v>138</v>
      </c>
      <c r="W1040">
        <v>2015</v>
      </c>
      <c r="X1040">
        <v>1</v>
      </c>
      <c r="Y1040" s="20"/>
      <c r="Z1040" s="24"/>
      <c r="AA1040" s="25"/>
      <c r="AB1040" s="26"/>
      <c r="AC1040" s="25"/>
      <c r="AD1040" s="27"/>
      <c r="AE1040" s="27"/>
      <c r="AF1040" s="27"/>
      <c r="AG1040" s="25"/>
      <c r="AH1040" s="25"/>
      <c r="AI1040" s="25"/>
      <c r="AJ1040" s="28"/>
      <c r="AK1040" s="25"/>
      <c r="AL1040" s="25"/>
      <c r="AM1040" s="29"/>
      <c r="AN1040" s="29"/>
      <c r="AO1040" s="30"/>
      <c r="AP1040" s="30"/>
      <c r="AQ1040" s="31"/>
      <c r="AR1040" s="28"/>
      <c r="AS1040" s="28"/>
      <c r="AT1040" t="s">
        <v>160</v>
      </c>
      <c r="AU1040">
        <v>6</v>
      </c>
      <c r="AV1040" t="s">
        <v>399</v>
      </c>
      <c r="AW1040" t="s">
        <v>992</v>
      </c>
      <c r="AX1040" t="s">
        <v>1091</v>
      </c>
      <c r="AY1040" s="20">
        <v>42011</v>
      </c>
      <c r="AZ1040" s="20">
        <v>42011</v>
      </c>
      <c r="BA1040" t="s">
        <v>405</v>
      </c>
      <c r="BB1040" t="s">
        <v>406</v>
      </c>
      <c r="BC1040" s="15">
        <v>42318</v>
      </c>
      <c r="BD1040" t="s">
        <v>161</v>
      </c>
      <c r="BE1040">
        <v>47</v>
      </c>
      <c r="BF1040">
        <v>47</v>
      </c>
      <c r="BG1040">
        <v>19.600000000000001</v>
      </c>
      <c r="BH1040">
        <v>8.74</v>
      </c>
      <c r="BI1040">
        <v>1.1200000000000001</v>
      </c>
      <c r="BJ1040">
        <v>0.49299999999999999</v>
      </c>
      <c r="BK1040">
        <v>0.121</v>
      </c>
      <c r="BL1040">
        <v>10.199999999999999</v>
      </c>
      <c r="BM1040" s="86">
        <f t="shared" si="152"/>
        <v>80.293159609120522</v>
      </c>
      <c r="BN1040">
        <v>0.191</v>
      </c>
      <c r="BO1040">
        <v>23.2</v>
      </c>
      <c r="BP1040">
        <f t="shared" si="153"/>
        <v>8237.679334057184</v>
      </c>
      <c r="BQ1040">
        <f t="shared" si="148"/>
        <v>10453.333333333332</v>
      </c>
      <c r="BR1040">
        <f t="shared" si="150"/>
        <v>8.2376793340571837</v>
      </c>
      <c r="BS1040">
        <f t="shared" si="150"/>
        <v>10.453333333333331</v>
      </c>
      <c r="BT1040">
        <f t="shared" si="151"/>
        <v>18.691012667390517</v>
      </c>
      <c r="BU1040">
        <v>2.8993157380254155</v>
      </c>
      <c r="BV1040">
        <v>0.25279727718500877</v>
      </c>
      <c r="BW1040">
        <v>2.2913047598085781</v>
      </c>
      <c r="BX1040">
        <v>0.654302417264226</v>
      </c>
      <c r="BY1040">
        <v>0.30210422427916672</v>
      </c>
      <c r="BZ1040">
        <v>0.19330300582654225</v>
      </c>
      <c r="CA1040">
        <v>5.5183992768768215</v>
      </c>
      <c r="CB1040">
        <v>108.22502259880817</v>
      </c>
      <c r="CC1040">
        <v>72.143657911775733</v>
      </c>
      <c r="CD1040">
        <v>12.443277744102407</v>
      </c>
      <c r="CE1040">
        <v>2.7055441852183995</v>
      </c>
      <c r="CF1040" s="25"/>
      <c r="CG1040" s="25"/>
      <c r="CH1040" s="25"/>
      <c r="CI1040" s="25"/>
      <c r="CJ1040" s="25"/>
      <c r="CK1040" s="25"/>
      <c r="CL1040" s="25"/>
      <c r="CM1040" s="25"/>
      <c r="CN1040" s="25"/>
      <c r="CO1040" s="25"/>
      <c r="CP1040" s="25"/>
      <c r="CQ1040" s="25"/>
      <c r="CR1040" s="25"/>
      <c r="CS1040" s="25"/>
      <c r="CT1040" s="25"/>
      <c r="CU1040" s="25"/>
      <c r="CV1040" s="25"/>
      <c r="CW1040" s="25"/>
      <c r="CX1040" s="25"/>
      <c r="CY1040" s="25"/>
    </row>
    <row r="1041" spans="1:103">
      <c r="A1041" t="s">
        <v>177</v>
      </c>
      <c r="B1041" t="s">
        <v>1090</v>
      </c>
      <c r="C1041" t="s">
        <v>164</v>
      </c>
      <c r="D1041" t="s">
        <v>174</v>
      </c>
      <c r="E1041" t="s">
        <v>959</v>
      </c>
      <c r="F1041" t="s">
        <v>222</v>
      </c>
      <c r="G1041" t="s">
        <v>309</v>
      </c>
      <c r="H1041">
        <v>11.32</v>
      </c>
      <c r="I1041">
        <v>7.9955999999999996</v>
      </c>
      <c r="J1041">
        <v>672</v>
      </c>
      <c r="K1041" t="s">
        <v>139</v>
      </c>
      <c r="L1041" s="18">
        <v>0.3</v>
      </c>
      <c r="M1041" t="s">
        <v>327</v>
      </c>
      <c r="N1041" t="s">
        <v>373</v>
      </c>
      <c r="O1041">
        <v>250</v>
      </c>
      <c r="P1041" t="s">
        <v>353</v>
      </c>
      <c r="Q1041" t="s">
        <v>371</v>
      </c>
      <c r="R1041">
        <v>1300</v>
      </c>
      <c r="S1041" t="s">
        <v>332</v>
      </c>
      <c r="T1041">
        <v>3000</v>
      </c>
      <c r="W1041">
        <v>2015</v>
      </c>
      <c r="X1041">
        <v>1</v>
      </c>
      <c r="Y1041" s="20">
        <v>42042</v>
      </c>
      <c r="Z1041" s="24">
        <v>5.2</v>
      </c>
      <c r="AA1041" s="32">
        <v>1.1331819227417197</v>
      </c>
      <c r="AB1041" s="26">
        <v>4.8537700905574278E-2</v>
      </c>
      <c r="AC1041" s="25">
        <v>1.85334</v>
      </c>
      <c r="AD1041" s="27">
        <v>32.400000000000006</v>
      </c>
      <c r="AE1041" s="27">
        <v>31.199999999999989</v>
      </c>
      <c r="AF1041" s="27">
        <v>36.4</v>
      </c>
      <c r="AG1041" s="25">
        <v>3.187448541447957</v>
      </c>
      <c r="AH1041" s="25">
        <v>0.92059153567804031</v>
      </c>
      <c r="AI1041" s="25">
        <v>0.40694256967271869</v>
      </c>
      <c r="AJ1041" s="28">
        <v>6.8887241473511204E-2</v>
      </c>
      <c r="AK1041" s="25">
        <v>0.67</v>
      </c>
      <c r="AL1041" s="25">
        <f t="shared" si="143"/>
        <v>5.2538698882722272</v>
      </c>
      <c r="AM1041" s="29">
        <v>14.023767327174363</v>
      </c>
      <c r="AN1041" s="29">
        <v>2.5010139245640111</v>
      </c>
      <c r="AO1041" s="30">
        <v>18.194924953621442</v>
      </c>
      <c r="AP1041" s="30">
        <v>121.79723759428245</v>
      </c>
      <c r="AQ1041" s="31">
        <v>1.5638820920768688</v>
      </c>
      <c r="AR1041" s="28">
        <v>2.6532E-2</v>
      </c>
      <c r="AS1041" s="28">
        <v>9.4430399999999999</v>
      </c>
      <c r="AT1041" t="s">
        <v>155</v>
      </c>
      <c r="AU1041">
        <v>1</v>
      </c>
      <c r="AV1041" t="s">
        <v>399</v>
      </c>
      <c r="AW1041" t="s">
        <v>992</v>
      </c>
      <c r="AX1041" t="s">
        <v>1091</v>
      </c>
      <c r="AY1041" s="20">
        <v>42042</v>
      </c>
      <c r="AZ1041" s="20">
        <v>42042</v>
      </c>
      <c r="BA1041" t="s">
        <v>405</v>
      </c>
      <c r="BB1041" t="s">
        <v>406</v>
      </c>
      <c r="BC1041" s="15">
        <v>42318</v>
      </c>
      <c r="BD1041" t="s">
        <v>161</v>
      </c>
      <c r="BE1041">
        <v>27</v>
      </c>
      <c r="BF1041">
        <v>18</v>
      </c>
      <c r="BG1041">
        <v>7</v>
      </c>
      <c r="BH1041">
        <v>2.84</v>
      </c>
      <c r="BI1041">
        <v>0.98</v>
      </c>
      <c r="BJ1041">
        <v>0.29199999999999998</v>
      </c>
      <c r="BK1041">
        <v>9.7000000000000003E-2</v>
      </c>
      <c r="BL1041">
        <v>9.3000000000000007</v>
      </c>
      <c r="BM1041" s="86">
        <f t="shared" si="152"/>
        <v>75.064267352185084</v>
      </c>
      <c r="BN1041">
        <v>0.154</v>
      </c>
      <c r="BO1041">
        <v>17.600000000000001</v>
      </c>
      <c r="BP1041">
        <f t="shared" si="153"/>
        <v>2527.5365357796932</v>
      </c>
      <c r="BQ1041">
        <f t="shared" si="148"/>
        <v>3733.333333333333</v>
      </c>
      <c r="BR1041">
        <f t="shared" si="150"/>
        <v>2.5275365357796931</v>
      </c>
      <c r="BS1041">
        <f t="shared" si="150"/>
        <v>3.7333333333333329</v>
      </c>
      <c r="BT1041">
        <f t="shared" si="151"/>
        <v>6.2608698691130265</v>
      </c>
      <c r="BU1041">
        <v>2.7310964083175806</v>
      </c>
      <c r="BV1041">
        <v>0.23920051530653025</v>
      </c>
      <c r="BW1041">
        <v>2.0934687054434327</v>
      </c>
      <c r="BX1041">
        <v>0.54007254280255756</v>
      </c>
      <c r="BY1041">
        <v>0.25522176234196048</v>
      </c>
      <c r="BZ1041">
        <v>0.18831516616335806</v>
      </c>
      <c r="CA1041">
        <v>8.125102801772794</v>
      </c>
      <c r="CB1041">
        <v>127.06975254714807</v>
      </c>
      <c r="CC1041">
        <v>73.182003799182468</v>
      </c>
      <c r="CD1041">
        <v>13.469644425964267</v>
      </c>
      <c r="CE1041">
        <v>2.8657011836622108</v>
      </c>
      <c r="CF1041" s="25"/>
      <c r="CG1041" s="25"/>
      <c r="CH1041" s="25"/>
      <c r="CI1041" s="25"/>
      <c r="CJ1041" s="25"/>
      <c r="CK1041" s="25"/>
      <c r="CL1041" s="25"/>
      <c r="CM1041" s="25"/>
      <c r="CN1041" s="25"/>
      <c r="CO1041" s="25"/>
      <c r="CP1041" s="25">
        <v>0.91347099311701074</v>
      </c>
      <c r="CQ1041" s="25">
        <v>0.22964601769911505</v>
      </c>
      <c r="CR1041" s="25">
        <v>0.48776834508777217</v>
      </c>
      <c r="CS1041" s="25">
        <v>0.20581462963865021</v>
      </c>
      <c r="CT1041" s="25">
        <v>6.3994400928629305E-2</v>
      </c>
      <c r="CU1041" s="25">
        <v>5.4332302962367356</v>
      </c>
      <c r="CV1041" s="25">
        <v>10.260219869264672</v>
      </c>
      <c r="CW1041" s="25">
        <v>1.0109531238394973</v>
      </c>
      <c r="CX1041" s="25">
        <v>99.998791097592957</v>
      </c>
      <c r="CY1041" s="25">
        <v>6.344064674334172</v>
      </c>
    </row>
    <row r="1042" spans="1:103">
      <c r="A1042" t="s">
        <v>177</v>
      </c>
      <c r="B1042" t="s">
        <v>1090</v>
      </c>
      <c r="C1042" t="s">
        <v>164</v>
      </c>
      <c r="D1042" t="s">
        <v>174</v>
      </c>
      <c r="E1042" t="s">
        <v>959</v>
      </c>
      <c r="F1042" t="s">
        <v>222</v>
      </c>
      <c r="G1042" t="s">
        <v>309</v>
      </c>
      <c r="H1042">
        <v>11.32</v>
      </c>
      <c r="I1042">
        <v>7.9955999999999996</v>
      </c>
      <c r="J1042">
        <v>672</v>
      </c>
      <c r="K1042" t="s">
        <v>139</v>
      </c>
      <c r="L1042" s="18">
        <v>0.3</v>
      </c>
      <c r="M1042" t="s">
        <v>327</v>
      </c>
      <c r="N1042" t="s">
        <v>373</v>
      </c>
      <c r="O1042">
        <v>250</v>
      </c>
      <c r="P1042" t="s">
        <v>353</v>
      </c>
      <c r="Q1042" t="s">
        <v>371</v>
      </c>
      <c r="R1042">
        <v>1300</v>
      </c>
      <c r="S1042" t="s">
        <v>332</v>
      </c>
      <c r="T1042">
        <v>3000</v>
      </c>
      <c r="W1042">
        <v>2015</v>
      </c>
      <c r="X1042">
        <v>1</v>
      </c>
      <c r="Y1042" s="20"/>
      <c r="Z1042" s="24"/>
      <c r="AA1042" s="25"/>
      <c r="AB1042" s="26"/>
      <c r="AC1042" s="25"/>
      <c r="AD1042" s="27"/>
      <c r="AE1042" s="27"/>
      <c r="AF1042" s="27"/>
      <c r="AG1042" s="25"/>
      <c r="AH1042" s="25"/>
      <c r="AI1042" s="25"/>
      <c r="AJ1042" s="28"/>
      <c r="AK1042" s="25"/>
      <c r="AL1042" s="25"/>
      <c r="AM1042" s="29"/>
      <c r="AN1042" s="29"/>
      <c r="AO1042" s="30"/>
      <c r="AP1042" s="30"/>
      <c r="AQ1042" s="31"/>
      <c r="AR1042" s="28"/>
      <c r="AS1042" s="28"/>
      <c r="AT1042" t="s">
        <v>156</v>
      </c>
      <c r="AU1042">
        <v>2</v>
      </c>
      <c r="AV1042" t="s">
        <v>399</v>
      </c>
      <c r="AW1042" t="s">
        <v>992</v>
      </c>
      <c r="AX1042" t="s">
        <v>1091</v>
      </c>
      <c r="AY1042" s="20">
        <v>42042</v>
      </c>
      <c r="AZ1042" s="20">
        <v>42042</v>
      </c>
      <c r="BA1042" t="s">
        <v>405</v>
      </c>
      <c r="BB1042" t="s">
        <v>406</v>
      </c>
      <c r="BC1042" s="15">
        <v>42318</v>
      </c>
      <c r="BD1042" t="s">
        <v>161</v>
      </c>
      <c r="BE1042">
        <v>36</v>
      </c>
      <c r="BF1042">
        <v>28</v>
      </c>
      <c r="BG1042">
        <v>12.22</v>
      </c>
      <c r="BH1042">
        <v>4.78</v>
      </c>
      <c r="BI1042">
        <v>1.2</v>
      </c>
      <c r="BJ1042">
        <v>0.55400000000000005</v>
      </c>
      <c r="BK1042">
        <v>0.12</v>
      </c>
      <c r="BL1042">
        <v>8.9</v>
      </c>
      <c r="BM1042" s="86">
        <f t="shared" si="152"/>
        <v>82.195845697329389</v>
      </c>
      <c r="BN1042">
        <v>0.159</v>
      </c>
      <c r="BO1042">
        <v>23.5</v>
      </c>
      <c r="BP1042">
        <f t="shared" si="153"/>
        <v>4678.8024281918515</v>
      </c>
      <c r="BQ1042">
        <f t="shared" si="148"/>
        <v>6517.333333333333</v>
      </c>
      <c r="BR1042">
        <f t="shared" si="150"/>
        <v>4.6788024281918519</v>
      </c>
      <c r="BS1042">
        <f t="shared" si="150"/>
        <v>6.5173333333333332</v>
      </c>
      <c r="BT1042">
        <f t="shared" si="151"/>
        <v>11.196135761525184</v>
      </c>
      <c r="BU1042" s="16">
        <v>2.6576036866359445</v>
      </c>
      <c r="BV1042" s="16">
        <v>0.28032055214110363</v>
      </c>
      <c r="BW1042" s="16">
        <v>2.2921222265173626</v>
      </c>
      <c r="BX1042" s="16">
        <v>0.62062834566376035</v>
      </c>
      <c r="BY1042" s="16">
        <v>0.303044641602841</v>
      </c>
      <c r="BZ1042" s="16">
        <v>0.18318020021965248</v>
      </c>
      <c r="CA1042" s="16">
        <v>8.0185633617263932</v>
      </c>
      <c r="CB1042" s="16">
        <v>124.99175851252052</v>
      </c>
      <c r="CC1042" s="16">
        <v>84.939266211297834</v>
      </c>
      <c r="CD1042" s="16">
        <v>11.908768763444417</v>
      </c>
      <c r="CE1042" s="16">
        <v>2.730610670706938</v>
      </c>
      <c r="CF1042" s="25"/>
      <c r="CG1042" s="25"/>
      <c r="CH1042" s="25"/>
      <c r="CI1042" s="25"/>
      <c r="CJ1042" s="25"/>
      <c r="CK1042" s="25"/>
      <c r="CL1042" s="25"/>
      <c r="CM1042" s="25"/>
      <c r="CN1042" s="25"/>
      <c r="CO1042" s="25"/>
      <c r="CP1042" s="25">
        <v>1.0037771482530691</v>
      </c>
      <c r="CQ1042" s="25">
        <v>0.19206798866855523</v>
      </c>
      <c r="CR1042" s="25">
        <v>0.49401664939780054</v>
      </c>
      <c r="CS1042" s="25">
        <v>0.13511452935786142</v>
      </c>
      <c r="CT1042" s="25">
        <v>6.7976541662109327E-2</v>
      </c>
      <c r="CU1042" s="25">
        <v>6.2539045763640599</v>
      </c>
      <c r="CV1042" s="25">
        <v>10.230379191021537</v>
      </c>
      <c r="CW1042" s="25">
        <v>1.008012882083299</v>
      </c>
      <c r="CX1042" s="25">
        <v>49.726222260621384</v>
      </c>
      <c r="CY1042" s="25">
        <v>5.9005086505606696</v>
      </c>
    </row>
    <row r="1043" spans="1:103">
      <c r="A1043" t="s">
        <v>177</v>
      </c>
      <c r="B1043" t="s">
        <v>1090</v>
      </c>
      <c r="C1043" t="s">
        <v>164</v>
      </c>
      <c r="D1043" t="s">
        <v>174</v>
      </c>
      <c r="E1043" t="s">
        <v>959</v>
      </c>
      <c r="F1043" t="s">
        <v>222</v>
      </c>
      <c r="G1043" t="s">
        <v>309</v>
      </c>
      <c r="H1043">
        <v>11.32</v>
      </c>
      <c r="I1043">
        <v>7.9955999999999996</v>
      </c>
      <c r="J1043">
        <v>672</v>
      </c>
      <c r="K1043" t="s">
        <v>139</v>
      </c>
      <c r="L1043" s="18">
        <v>0.3</v>
      </c>
      <c r="M1043" t="s">
        <v>327</v>
      </c>
      <c r="N1043" t="s">
        <v>373</v>
      </c>
      <c r="O1043">
        <v>250</v>
      </c>
      <c r="P1043" t="s">
        <v>353</v>
      </c>
      <c r="Q1043" t="s">
        <v>371</v>
      </c>
      <c r="R1043">
        <v>1300</v>
      </c>
      <c r="S1043" t="s">
        <v>332</v>
      </c>
      <c r="T1043">
        <v>3000</v>
      </c>
      <c r="W1043">
        <v>2015</v>
      </c>
      <c r="X1043">
        <v>1</v>
      </c>
      <c r="Y1043" s="20"/>
      <c r="Z1043" s="24"/>
      <c r="AA1043" s="25"/>
      <c r="AB1043" s="26"/>
      <c r="AC1043" s="25"/>
      <c r="AD1043" s="27"/>
      <c r="AE1043" s="27"/>
      <c r="AF1043" s="27"/>
      <c r="AG1043" s="25"/>
      <c r="AH1043" s="25"/>
      <c r="AI1043" s="25"/>
      <c r="AJ1043" s="28"/>
      <c r="AK1043" s="25"/>
      <c r="AL1043" s="25"/>
      <c r="AM1043" s="29"/>
      <c r="AN1043" s="29"/>
      <c r="AO1043" s="30"/>
      <c r="AP1043" s="30"/>
      <c r="AQ1043" s="31"/>
      <c r="AR1043" s="28"/>
      <c r="AS1043" s="28"/>
      <c r="AT1043" t="s">
        <v>157</v>
      </c>
      <c r="AU1043">
        <v>3</v>
      </c>
      <c r="AV1043" t="s">
        <v>399</v>
      </c>
      <c r="AW1043" t="s">
        <v>992</v>
      </c>
      <c r="AX1043" t="s">
        <v>1091</v>
      </c>
      <c r="AY1043" s="20">
        <v>42042</v>
      </c>
      <c r="AZ1043" s="20">
        <v>42042</v>
      </c>
      <c r="BA1043" t="s">
        <v>405</v>
      </c>
      <c r="BB1043" t="s">
        <v>406</v>
      </c>
      <c r="BC1043" s="15">
        <v>42318</v>
      </c>
      <c r="BD1043" t="s">
        <v>161</v>
      </c>
      <c r="BE1043">
        <v>49</v>
      </c>
      <c r="BF1043">
        <v>47</v>
      </c>
      <c r="BG1043">
        <v>19.46</v>
      </c>
      <c r="BH1043">
        <v>7.94</v>
      </c>
      <c r="BI1043">
        <v>0.98</v>
      </c>
      <c r="BJ1043">
        <v>0.41699999999999998</v>
      </c>
      <c r="BK1043">
        <v>0.10199999999999999</v>
      </c>
      <c r="BL1043">
        <v>9.1</v>
      </c>
      <c r="BM1043" s="86">
        <f t="shared" si="152"/>
        <v>80.346820809248555</v>
      </c>
      <c r="BN1043">
        <v>0.20100000000000001</v>
      </c>
      <c r="BO1043">
        <v>19.899999999999999</v>
      </c>
      <c r="BP1043">
        <f t="shared" si="153"/>
        <v>7580.3917035022114</v>
      </c>
      <c r="BQ1043">
        <f t="shared" si="148"/>
        <v>10378.666666666666</v>
      </c>
      <c r="BR1043">
        <f t="shared" si="150"/>
        <v>7.5803917035022117</v>
      </c>
      <c r="BS1043">
        <f t="shared" si="150"/>
        <v>10.378666666666666</v>
      </c>
      <c r="BT1043">
        <f t="shared" si="151"/>
        <v>17.959058370168876</v>
      </c>
      <c r="BU1043">
        <v>2.8917073170731711</v>
      </c>
      <c r="BV1043">
        <v>0.25828621625704806</v>
      </c>
      <c r="BW1043">
        <v>2.1199116062210597</v>
      </c>
      <c r="BX1043">
        <v>0.56259962483674819</v>
      </c>
      <c r="BY1043">
        <v>0.302640122663968</v>
      </c>
      <c r="BZ1043">
        <v>0.20298455348825045</v>
      </c>
      <c r="CA1043">
        <v>10.304532144933853</v>
      </c>
      <c r="CB1043">
        <v>113.91559364253787</v>
      </c>
      <c r="CC1043">
        <v>95.406475129735</v>
      </c>
      <c r="CD1043">
        <v>17.332415259633468</v>
      </c>
      <c r="CE1043">
        <v>3.0843443652227238</v>
      </c>
      <c r="CF1043" s="25"/>
      <c r="CG1043" s="25"/>
      <c r="CH1043" s="25"/>
      <c r="CI1043" s="25"/>
      <c r="CJ1043" s="25"/>
      <c r="CK1043" s="25"/>
      <c r="CL1043" s="25"/>
      <c r="CM1043" s="25"/>
      <c r="CN1043" s="25"/>
      <c r="CO1043" s="25"/>
      <c r="CP1043" s="25">
        <v>1.0775862068965516</v>
      </c>
      <c r="CQ1043" s="25">
        <v>0.20272988505747125</v>
      </c>
      <c r="CR1043" s="25">
        <v>0.49593982856820568</v>
      </c>
      <c r="CS1043" s="25">
        <v>0.13564052265949786</v>
      </c>
      <c r="CT1043" s="25">
        <v>6.9646952410956517E-2</v>
      </c>
      <c r="CU1043" s="25">
        <v>3.7630805092805137</v>
      </c>
      <c r="CV1043" s="25">
        <v>5.5201703864371456</v>
      </c>
      <c r="CW1043" s="25">
        <v>1.0119370198237692</v>
      </c>
      <c r="CX1043" s="25">
        <v>49.919803661149359</v>
      </c>
      <c r="CY1043" s="25">
        <v>5.4971045232803784</v>
      </c>
    </row>
    <row r="1044" spans="1:103">
      <c r="A1044" t="s">
        <v>177</v>
      </c>
      <c r="B1044" t="s">
        <v>1090</v>
      </c>
      <c r="C1044" t="s">
        <v>164</v>
      </c>
      <c r="D1044" t="s">
        <v>174</v>
      </c>
      <c r="E1044" t="s">
        <v>959</v>
      </c>
      <c r="F1044" t="s">
        <v>222</v>
      </c>
      <c r="G1044" t="s">
        <v>309</v>
      </c>
      <c r="H1044">
        <v>11.32</v>
      </c>
      <c r="I1044">
        <v>7.9955999999999996</v>
      </c>
      <c r="J1044">
        <v>672</v>
      </c>
      <c r="K1044" t="s">
        <v>139</v>
      </c>
      <c r="L1044" s="18">
        <v>0.3</v>
      </c>
      <c r="M1044" t="s">
        <v>327</v>
      </c>
      <c r="N1044" t="s">
        <v>373</v>
      </c>
      <c r="O1044">
        <v>250</v>
      </c>
      <c r="P1044" t="s">
        <v>353</v>
      </c>
      <c r="Q1044" t="s">
        <v>371</v>
      </c>
      <c r="R1044">
        <v>1300</v>
      </c>
      <c r="S1044" t="s">
        <v>332</v>
      </c>
      <c r="T1044">
        <v>3000</v>
      </c>
      <c r="W1044">
        <v>2015</v>
      </c>
      <c r="X1044">
        <v>1</v>
      </c>
      <c r="Y1044" s="20"/>
      <c r="Z1044" s="24"/>
      <c r="AA1044" s="25"/>
      <c r="AB1044" s="26"/>
      <c r="AC1044" s="25"/>
      <c r="AD1044" s="27"/>
      <c r="AE1044" s="27"/>
      <c r="AF1044" s="27"/>
      <c r="AG1044" s="25"/>
      <c r="AH1044" s="25"/>
      <c r="AI1044" s="25"/>
      <c r="AJ1044" s="28"/>
      <c r="AK1044" s="25"/>
      <c r="AL1044" s="25"/>
      <c r="AM1044" s="29"/>
      <c r="AN1044" s="29"/>
      <c r="AO1044" s="30"/>
      <c r="AP1044" s="30"/>
      <c r="AQ1044" s="31"/>
      <c r="AR1044" s="28"/>
      <c r="AS1044" s="28"/>
      <c r="AT1044" t="s">
        <v>158</v>
      </c>
      <c r="AU1044">
        <v>4</v>
      </c>
      <c r="AV1044" t="s">
        <v>399</v>
      </c>
      <c r="AW1044" t="s">
        <v>992</v>
      </c>
      <c r="AX1044" t="s">
        <v>1091</v>
      </c>
      <c r="AY1044" s="20">
        <v>42042</v>
      </c>
      <c r="AZ1044" s="20">
        <v>42042</v>
      </c>
      <c r="BA1044" t="s">
        <v>405</v>
      </c>
      <c r="BB1044" t="s">
        <v>406</v>
      </c>
      <c r="BC1044" s="15">
        <v>42318</v>
      </c>
      <c r="BD1044" t="s">
        <v>161</v>
      </c>
      <c r="BE1044">
        <v>42</v>
      </c>
      <c r="BF1044">
        <v>41</v>
      </c>
      <c r="BG1044">
        <v>15.26</v>
      </c>
      <c r="BH1044">
        <v>7.44</v>
      </c>
      <c r="BI1044">
        <v>1.26</v>
      </c>
      <c r="BJ1044">
        <v>0.53700000000000003</v>
      </c>
      <c r="BK1044">
        <v>0.13900000000000001</v>
      </c>
      <c r="BL1044">
        <v>9</v>
      </c>
      <c r="BM1044" s="86">
        <f t="shared" si="152"/>
        <v>79.437869822485212</v>
      </c>
      <c r="BN1044">
        <v>0.104</v>
      </c>
      <c r="BO1044">
        <v>20.2</v>
      </c>
      <c r="BP1044">
        <f t="shared" si="153"/>
        <v>7030.4072398190046</v>
      </c>
      <c r="BQ1044">
        <f t="shared" si="148"/>
        <v>8138.6666666666661</v>
      </c>
      <c r="BR1044">
        <f t="shared" si="150"/>
        <v>7.0304072398190049</v>
      </c>
      <c r="BS1044">
        <f t="shared" si="150"/>
        <v>8.1386666666666656</v>
      </c>
      <c r="BT1044">
        <f t="shared" si="151"/>
        <v>15.169073906485671</v>
      </c>
      <c r="BU1044">
        <v>3.1652621722846441</v>
      </c>
      <c r="BV1044">
        <v>0.31889657878067279</v>
      </c>
      <c r="BW1044">
        <v>1.7021550375372585</v>
      </c>
      <c r="BX1044">
        <v>0.75134293248626638</v>
      </c>
      <c r="BY1044">
        <v>0.39549670584989921</v>
      </c>
      <c r="BZ1044">
        <v>0.21014893906616855</v>
      </c>
      <c r="CA1044">
        <v>8.1306988638628681</v>
      </c>
      <c r="CB1044">
        <v>186.49265245524671</v>
      </c>
      <c r="CC1044">
        <v>149.96876921205794</v>
      </c>
      <c r="CD1044">
        <v>16.747724533484959</v>
      </c>
      <c r="CE1044">
        <v>3.5616031259166872</v>
      </c>
      <c r="CF1044" s="25"/>
      <c r="CG1044" s="25"/>
      <c r="CH1044" s="25"/>
      <c r="CI1044" s="25"/>
      <c r="CJ1044" s="25"/>
      <c r="CK1044" s="25"/>
      <c r="CL1044" s="25"/>
      <c r="CM1044" s="25"/>
      <c r="CN1044" s="25"/>
      <c r="CO1044" s="25"/>
      <c r="CP1044" s="25">
        <v>1.3425120772946861</v>
      </c>
      <c r="CQ1044" s="25">
        <v>0.35371980676328507</v>
      </c>
      <c r="CR1044" s="25">
        <v>0.48479283784692206</v>
      </c>
      <c r="CS1044" s="25">
        <v>0.13683911343410315</v>
      </c>
      <c r="CT1044" s="25">
        <v>6.884418529648087E-2</v>
      </c>
      <c r="CU1044" s="25">
        <v>6.3337285915753831</v>
      </c>
      <c r="CV1044" s="25">
        <v>5.5689495061994769</v>
      </c>
      <c r="CW1044" s="25">
        <v>1.0208790258899587</v>
      </c>
      <c r="CX1044" s="25">
        <v>75.666115740744956</v>
      </c>
      <c r="CY1044" s="25">
        <v>7.2685816533149836</v>
      </c>
    </row>
    <row r="1045" spans="1:103">
      <c r="A1045" t="s">
        <v>177</v>
      </c>
      <c r="B1045" t="s">
        <v>1090</v>
      </c>
      <c r="C1045" t="s">
        <v>164</v>
      </c>
      <c r="D1045" t="s">
        <v>174</v>
      </c>
      <c r="E1045" t="s">
        <v>959</v>
      </c>
      <c r="F1045" t="s">
        <v>222</v>
      </c>
      <c r="G1045" t="s">
        <v>309</v>
      </c>
      <c r="H1045">
        <v>11.32</v>
      </c>
      <c r="I1045">
        <v>7.9955999999999996</v>
      </c>
      <c r="J1045">
        <v>672</v>
      </c>
      <c r="K1045" t="s">
        <v>139</v>
      </c>
      <c r="L1045" s="18">
        <v>0.3</v>
      </c>
      <c r="M1045" t="s">
        <v>327</v>
      </c>
      <c r="N1045" t="s">
        <v>373</v>
      </c>
      <c r="O1045">
        <v>250</v>
      </c>
      <c r="P1045" t="s">
        <v>353</v>
      </c>
      <c r="Q1045" t="s">
        <v>371</v>
      </c>
      <c r="R1045">
        <v>1300</v>
      </c>
      <c r="S1045" t="s">
        <v>332</v>
      </c>
      <c r="T1045">
        <v>3000</v>
      </c>
      <c r="W1045">
        <v>2015</v>
      </c>
      <c r="X1045">
        <v>1</v>
      </c>
      <c r="Y1045" s="20"/>
      <c r="Z1045" s="24"/>
      <c r="AA1045" s="25"/>
      <c r="AB1045" s="26"/>
      <c r="AC1045" s="25"/>
      <c r="AD1045" s="27"/>
      <c r="AE1045" s="27"/>
      <c r="AF1045" s="27"/>
      <c r="AG1045" s="25"/>
      <c r="AH1045" s="25"/>
      <c r="AI1045" s="25"/>
      <c r="AJ1045" s="28"/>
      <c r="AK1045" s="25"/>
      <c r="AL1045" s="25"/>
      <c r="AM1045" s="29"/>
      <c r="AN1045" s="29"/>
      <c r="AO1045" s="30"/>
      <c r="AP1045" s="30"/>
      <c r="AQ1045" s="31"/>
      <c r="AR1045" s="28"/>
      <c r="AS1045" s="28"/>
      <c r="AT1045" t="s">
        <v>159</v>
      </c>
      <c r="AU1045">
        <v>5</v>
      </c>
      <c r="AV1045" t="s">
        <v>399</v>
      </c>
      <c r="AW1045" t="s">
        <v>992</v>
      </c>
      <c r="AX1045" t="s">
        <v>1091</v>
      </c>
      <c r="AY1045" s="20">
        <v>42042</v>
      </c>
      <c r="AZ1045" s="20">
        <v>42042</v>
      </c>
      <c r="BA1045" t="s">
        <v>405</v>
      </c>
      <c r="BB1045" t="s">
        <v>406</v>
      </c>
      <c r="BC1045" s="15">
        <v>42318</v>
      </c>
      <c r="BD1045" t="s">
        <v>161</v>
      </c>
      <c r="BE1045">
        <v>49</v>
      </c>
      <c r="BF1045">
        <v>48</v>
      </c>
      <c r="BG1045">
        <v>19.98</v>
      </c>
      <c r="BH1045">
        <v>8.8000000000000007</v>
      </c>
      <c r="BI1045">
        <v>1.18</v>
      </c>
      <c r="BJ1045">
        <v>0.495</v>
      </c>
      <c r="BK1045">
        <v>0.124</v>
      </c>
      <c r="BL1045">
        <v>9.1</v>
      </c>
      <c r="BM1045" s="86">
        <f t="shared" si="152"/>
        <v>79.96768982229402</v>
      </c>
      <c r="BN1045">
        <v>0.161</v>
      </c>
      <c r="BO1045">
        <v>21</v>
      </c>
      <c r="BP1045">
        <f t="shared" si="153"/>
        <v>8361.7979663594051</v>
      </c>
      <c r="BQ1045">
        <f t="shared" si="148"/>
        <v>10656</v>
      </c>
      <c r="BR1045">
        <f t="shared" si="150"/>
        <v>8.361797966359406</v>
      </c>
      <c r="BS1045">
        <f t="shared" si="150"/>
        <v>10.656000000000001</v>
      </c>
      <c r="BT1045">
        <f t="shared" si="151"/>
        <v>19.017797966359407</v>
      </c>
      <c r="BU1045">
        <v>2.9109720885466794</v>
      </c>
      <c r="BV1045">
        <v>0.29376163814473044</v>
      </c>
      <c r="BW1045">
        <v>2.1812050827739142</v>
      </c>
      <c r="BX1045">
        <v>0.60213539914635672</v>
      </c>
      <c r="BY1045">
        <v>0.33609743078529325</v>
      </c>
      <c r="BZ1045">
        <v>0.20043958618767502</v>
      </c>
      <c r="CA1045">
        <v>8.2993805793837971</v>
      </c>
      <c r="CB1045">
        <v>144.13818134277486</v>
      </c>
      <c r="CC1045">
        <v>97.669010192895811</v>
      </c>
      <c r="CD1045">
        <v>14.913321753049855</v>
      </c>
      <c r="CE1045">
        <v>17.671455772416657</v>
      </c>
      <c r="CF1045" s="25"/>
      <c r="CG1045" s="25"/>
      <c r="CH1045" s="25"/>
      <c r="CI1045" s="25"/>
      <c r="CJ1045" s="25"/>
      <c r="CK1045" s="25"/>
      <c r="CL1045" s="25"/>
      <c r="CM1045" s="25"/>
      <c r="CN1045" s="25"/>
      <c r="CO1045" s="25"/>
      <c r="CP1045" s="25">
        <v>1.3190567853705486</v>
      </c>
      <c r="CQ1045" s="25">
        <v>0.17146294513955726</v>
      </c>
      <c r="CR1045" s="25">
        <v>0.52521047638695606</v>
      </c>
      <c r="CS1045" s="25">
        <v>0.13754011513297351</v>
      </c>
      <c r="CT1045" s="25">
        <v>6.7713446889875781E-2</v>
      </c>
      <c r="CU1045" s="25">
        <v>6.402880963294816</v>
      </c>
      <c r="CV1045" s="25">
        <v>10.474080531552074</v>
      </c>
      <c r="CW1045" s="25">
        <v>1.0320250996217597</v>
      </c>
      <c r="CX1045" s="25">
        <v>178.91223104764083</v>
      </c>
      <c r="CY1045" s="25">
        <v>8.2211559173364019</v>
      </c>
    </row>
    <row r="1046" spans="1:103">
      <c r="A1046" t="s">
        <v>177</v>
      </c>
      <c r="B1046" t="s">
        <v>1090</v>
      </c>
      <c r="C1046" t="s">
        <v>164</v>
      </c>
      <c r="D1046" t="s">
        <v>174</v>
      </c>
      <c r="E1046" t="s">
        <v>959</v>
      </c>
      <c r="F1046" t="s">
        <v>222</v>
      </c>
      <c r="G1046" t="s">
        <v>309</v>
      </c>
      <c r="H1046">
        <v>11.32</v>
      </c>
      <c r="I1046">
        <v>7.9955999999999996</v>
      </c>
      <c r="J1046">
        <v>672</v>
      </c>
      <c r="K1046" t="s">
        <v>139</v>
      </c>
      <c r="L1046" s="18">
        <v>0.3</v>
      </c>
      <c r="M1046" t="s">
        <v>327</v>
      </c>
      <c r="N1046" t="s">
        <v>373</v>
      </c>
      <c r="O1046">
        <v>250</v>
      </c>
      <c r="P1046" t="s">
        <v>353</v>
      </c>
      <c r="Q1046" t="s">
        <v>371</v>
      </c>
      <c r="R1046">
        <v>1300</v>
      </c>
      <c r="S1046" t="s">
        <v>332</v>
      </c>
      <c r="T1046">
        <v>3000</v>
      </c>
      <c r="W1046">
        <v>2015</v>
      </c>
      <c r="X1046">
        <v>1</v>
      </c>
      <c r="Y1046" s="20"/>
      <c r="Z1046" s="24"/>
      <c r="AA1046" s="25"/>
      <c r="AB1046" s="26"/>
      <c r="AC1046" s="25"/>
      <c r="AD1046" s="27"/>
      <c r="AE1046" s="27"/>
      <c r="AF1046" s="27"/>
      <c r="AG1046" s="25"/>
      <c r="AH1046" s="25"/>
      <c r="AI1046" s="25"/>
      <c r="AJ1046" s="28"/>
      <c r="AK1046" s="25"/>
      <c r="AL1046" s="25"/>
      <c r="AM1046" s="29"/>
      <c r="AN1046" s="29"/>
      <c r="AO1046" s="30"/>
      <c r="AP1046" s="30"/>
      <c r="AQ1046" s="31"/>
      <c r="AR1046" s="28"/>
      <c r="AS1046" s="28"/>
      <c r="AT1046" t="s">
        <v>160</v>
      </c>
      <c r="AU1046">
        <v>6</v>
      </c>
      <c r="AV1046" t="s">
        <v>399</v>
      </c>
      <c r="AW1046" t="s">
        <v>992</v>
      </c>
      <c r="AX1046" t="s">
        <v>1091</v>
      </c>
      <c r="AY1046" s="20">
        <v>42042</v>
      </c>
      <c r="AZ1046" s="20">
        <v>42042</v>
      </c>
      <c r="BA1046" t="s">
        <v>405</v>
      </c>
      <c r="BB1046" t="s">
        <v>406</v>
      </c>
      <c r="BC1046" s="15">
        <v>42318</v>
      </c>
      <c r="BD1046" t="s">
        <v>161</v>
      </c>
      <c r="BE1046">
        <v>53</v>
      </c>
      <c r="BF1046">
        <v>47</v>
      </c>
      <c r="BG1046">
        <v>17.82</v>
      </c>
      <c r="BH1046">
        <v>8.6199999999999992</v>
      </c>
      <c r="BI1046">
        <v>1.18</v>
      </c>
      <c r="BJ1046">
        <v>0.47499999999999998</v>
      </c>
      <c r="BK1046">
        <v>0.13800000000000001</v>
      </c>
      <c r="BL1046">
        <v>9</v>
      </c>
      <c r="BM1046" s="86">
        <f t="shared" si="152"/>
        <v>77.487765089722672</v>
      </c>
      <c r="BN1046">
        <v>0.159</v>
      </c>
      <c r="BO1046">
        <v>20.3</v>
      </c>
      <c r="BP1046">
        <f t="shared" si="153"/>
        <v>7945.4840119843466</v>
      </c>
      <c r="BQ1046">
        <f t="shared" si="148"/>
        <v>9504</v>
      </c>
      <c r="BR1046">
        <f t="shared" si="150"/>
        <v>7.9454840119843464</v>
      </c>
      <c r="BS1046">
        <f t="shared" si="150"/>
        <v>9.5039999999999996</v>
      </c>
      <c r="BT1046">
        <f t="shared" si="151"/>
        <v>17.449484011984346</v>
      </c>
      <c r="CF1046" s="25"/>
      <c r="CG1046" s="25"/>
      <c r="CH1046" s="25"/>
      <c r="CI1046" s="25"/>
      <c r="CJ1046" s="25"/>
      <c r="CK1046" s="25"/>
      <c r="CL1046" s="25"/>
      <c r="CM1046" s="25"/>
      <c r="CN1046" s="25"/>
      <c r="CO1046" s="25"/>
      <c r="CP1046" s="25">
        <v>1.2539906103286385</v>
      </c>
      <c r="CQ1046" s="25">
        <v>0.28643192488262914</v>
      </c>
      <c r="CR1046" s="25">
        <v>0.54605758544060212</v>
      </c>
      <c r="CS1046" s="25">
        <v>0.20176555064116827</v>
      </c>
      <c r="CT1046" s="25">
        <v>7.9618000201727143E-2</v>
      </c>
      <c r="CU1046" s="25">
        <v>7.0202564393362277</v>
      </c>
      <c r="CV1046" s="25">
        <v>10.12728995733082</v>
      </c>
      <c r="CW1046" s="25">
        <v>0.99785536263812169</v>
      </c>
      <c r="CX1046" s="25">
        <v>98.703221347288249</v>
      </c>
      <c r="CY1046" s="25">
        <v>7.9489583365800636</v>
      </c>
    </row>
    <row r="1047" spans="1:103">
      <c r="A1047" t="s">
        <v>177</v>
      </c>
      <c r="B1047" t="s">
        <v>1090</v>
      </c>
      <c r="C1047" t="s">
        <v>164</v>
      </c>
      <c r="D1047" t="s">
        <v>174</v>
      </c>
      <c r="E1047" t="s">
        <v>959</v>
      </c>
      <c r="F1047" t="s">
        <v>174</v>
      </c>
      <c r="G1047" t="s">
        <v>310</v>
      </c>
      <c r="H1047">
        <v>11.3934</v>
      </c>
      <c r="I1047">
        <v>7.9013900000000001</v>
      </c>
      <c r="J1047">
        <v>688</v>
      </c>
      <c r="K1047" t="s">
        <v>140</v>
      </c>
      <c r="L1047" s="18">
        <v>0.4</v>
      </c>
      <c r="M1047" t="s">
        <v>326</v>
      </c>
      <c r="N1047" t="s">
        <v>373</v>
      </c>
      <c r="O1047">
        <v>2000</v>
      </c>
      <c r="P1047" t="s">
        <v>353</v>
      </c>
      <c r="Q1047" t="s">
        <v>369</v>
      </c>
      <c r="R1047">
        <v>2700</v>
      </c>
      <c r="W1047">
        <v>2015</v>
      </c>
      <c r="X1047">
        <v>1</v>
      </c>
      <c r="Y1047" s="20">
        <v>42042</v>
      </c>
      <c r="Z1047" s="24">
        <v>5.5</v>
      </c>
      <c r="AA1047" s="32">
        <v>0.86254269892111646</v>
      </c>
      <c r="AB1047" s="26">
        <v>3.3423199384065176E-2</v>
      </c>
      <c r="AC1047" s="25">
        <v>2.4676799999999997</v>
      </c>
      <c r="AD1047" s="27">
        <v>38.400000000000006</v>
      </c>
      <c r="AE1047" s="27">
        <v>39.199999999999996</v>
      </c>
      <c r="AF1047" s="27">
        <v>22.4</v>
      </c>
      <c r="AG1047" s="25">
        <v>1.6878963484720586</v>
      </c>
      <c r="AH1047" s="25">
        <v>0.46988977146268257</v>
      </c>
      <c r="AI1047" s="25">
        <v>0.33269146045623493</v>
      </c>
      <c r="AJ1047" s="28">
        <v>7.7414811849190843E-2</v>
      </c>
      <c r="AK1047" s="25">
        <v>0</v>
      </c>
      <c r="AL1047" s="25">
        <f t="shared" si="143"/>
        <v>2.5678923922401666</v>
      </c>
      <c r="AM1047" s="29">
        <v>8.6542696428716273</v>
      </c>
      <c r="AN1047" s="29">
        <v>2.5010139245640111</v>
      </c>
      <c r="AO1047" s="30">
        <v>15.676048359892693</v>
      </c>
      <c r="AP1047" s="30">
        <v>60.989819779149563</v>
      </c>
      <c r="AQ1047" s="31">
        <v>1.449293644222539</v>
      </c>
      <c r="AR1047" s="28">
        <v>1.07084E-2</v>
      </c>
      <c r="AS1047" s="28">
        <v>6.1221199999999998</v>
      </c>
      <c r="AT1047" t="s">
        <v>155</v>
      </c>
      <c r="AU1047">
        <v>1</v>
      </c>
      <c r="AV1047" t="s">
        <v>399</v>
      </c>
      <c r="AW1047" t="s">
        <v>992</v>
      </c>
      <c r="AX1047" t="s">
        <v>1091</v>
      </c>
      <c r="AY1047" s="20">
        <v>42042</v>
      </c>
      <c r="AZ1047" s="20">
        <v>42042</v>
      </c>
      <c r="BA1047" t="s">
        <v>405</v>
      </c>
      <c r="BB1047" t="s">
        <v>406</v>
      </c>
      <c r="BC1047" s="15">
        <v>42318</v>
      </c>
      <c r="BD1047" t="s">
        <v>161</v>
      </c>
      <c r="BE1047">
        <v>42</v>
      </c>
      <c r="BF1047">
        <v>32</v>
      </c>
      <c r="BG1047">
        <v>5.36</v>
      </c>
      <c r="BH1047">
        <v>2.2200000000000002</v>
      </c>
      <c r="BI1047">
        <v>0.36</v>
      </c>
      <c r="BJ1047">
        <v>0.109</v>
      </c>
      <c r="BK1047">
        <v>4.2000000000000003E-2</v>
      </c>
      <c r="BL1047">
        <v>8.3000000000000007</v>
      </c>
      <c r="BM1047" s="86">
        <f t="shared" si="152"/>
        <v>72.185430463576168</v>
      </c>
      <c r="BN1047">
        <v>7.2999999999999995E-2</v>
      </c>
      <c r="BO1047">
        <v>13.3</v>
      </c>
      <c r="BP1047">
        <f t="shared" si="153"/>
        <v>1920.9250746656285</v>
      </c>
      <c r="BQ1047">
        <f t="shared" si="148"/>
        <v>2858.6666666666665</v>
      </c>
      <c r="BR1047">
        <f t="shared" si="150"/>
        <v>1.9209250746656286</v>
      </c>
      <c r="BS1047">
        <f t="shared" si="150"/>
        <v>2.8586666666666667</v>
      </c>
      <c r="BT1047">
        <f t="shared" si="151"/>
        <v>4.779591741332295</v>
      </c>
      <c r="BU1047">
        <v>1.2665350444225074</v>
      </c>
      <c r="BV1047">
        <v>0.14592648382179266</v>
      </c>
      <c r="BW1047">
        <v>2.4376784524456823</v>
      </c>
      <c r="BX1047">
        <v>0.29787092782568286</v>
      </c>
      <c r="BY1047">
        <v>0.1525435325461168</v>
      </c>
      <c r="BZ1047">
        <v>0.12270480111366308</v>
      </c>
      <c r="CA1047">
        <v>4.8117037993609744</v>
      </c>
      <c r="CB1047">
        <v>202.00105244499565</v>
      </c>
      <c r="CC1047">
        <v>31.375669633494134</v>
      </c>
      <c r="CD1047">
        <v>9.3738556437976577</v>
      </c>
      <c r="CE1047">
        <v>2.9769462578011883</v>
      </c>
      <c r="CF1047" s="25"/>
      <c r="CG1047" s="25"/>
      <c r="CH1047" s="25"/>
      <c r="CI1047" s="25"/>
      <c r="CJ1047" s="25"/>
      <c r="CK1047" s="25"/>
      <c r="CL1047" s="25"/>
      <c r="CM1047" s="25"/>
      <c r="CN1047" s="25"/>
      <c r="CO1047" s="25"/>
      <c r="CP1047" s="25">
        <v>0.7192982456140351</v>
      </c>
      <c r="CQ1047" s="25">
        <v>0.17855750487329439</v>
      </c>
      <c r="CR1047" s="25">
        <v>0.55546883804017111</v>
      </c>
      <c r="CS1047" s="25">
        <v>0.2081581225426706</v>
      </c>
      <c r="CT1047" s="25">
        <v>9.4218472127915676E-2</v>
      </c>
      <c r="CU1047" s="25">
        <v>4.6798332448200144</v>
      </c>
      <c r="CV1047" s="25">
        <v>5.6158169030338287</v>
      </c>
      <c r="CW1047" s="25">
        <v>1.0294705820484384</v>
      </c>
      <c r="CX1047" s="25">
        <v>127.36737776990869</v>
      </c>
      <c r="CY1047" s="25">
        <v>8.200806521501411</v>
      </c>
    </row>
    <row r="1048" spans="1:103">
      <c r="A1048" t="s">
        <v>177</v>
      </c>
      <c r="B1048" t="s">
        <v>1090</v>
      </c>
      <c r="C1048" t="s">
        <v>164</v>
      </c>
      <c r="D1048" t="s">
        <v>174</v>
      </c>
      <c r="E1048" t="s">
        <v>959</v>
      </c>
      <c r="F1048" t="s">
        <v>174</v>
      </c>
      <c r="G1048" t="s">
        <v>310</v>
      </c>
      <c r="H1048">
        <v>11.3934</v>
      </c>
      <c r="I1048">
        <v>7.9013900000000001</v>
      </c>
      <c r="J1048">
        <v>688</v>
      </c>
      <c r="K1048" t="s">
        <v>140</v>
      </c>
      <c r="L1048" s="18">
        <v>0.4</v>
      </c>
      <c r="M1048" t="s">
        <v>326</v>
      </c>
      <c r="N1048" t="s">
        <v>373</v>
      </c>
      <c r="O1048">
        <v>2000</v>
      </c>
      <c r="P1048" t="s">
        <v>353</v>
      </c>
      <c r="Q1048" t="s">
        <v>369</v>
      </c>
      <c r="R1048">
        <v>2700</v>
      </c>
      <c r="W1048">
        <v>2015</v>
      </c>
      <c r="X1048">
        <v>1</v>
      </c>
      <c r="Y1048" s="20"/>
      <c r="Z1048" s="24"/>
      <c r="AA1048" s="25"/>
      <c r="AB1048" s="26"/>
      <c r="AC1048" s="25"/>
      <c r="AD1048" s="27"/>
      <c r="AE1048" s="27"/>
      <c r="AF1048" s="27"/>
      <c r="AG1048" s="25"/>
      <c r="AH1048" s="25"/>
      <c r="AI1048" s="25"/>
      <c r="AJ1048" s="28"/>
      <c r="AK1048" s="25"/>
      <c r="AL1048" s="25"/>
      <c r="AM1048" s="29"/>
      <c r="AN1048" s="29"/>
      <c r="AO1048" s="30"/>
      <c r="AP1048" s="30"/>
      <c r="AQ1048" s="31"/>
      <c r="AR1048" s="28"/>
      <c r="AS1048" s="28"/>
      <c r="AT1048" t="s">
        <v>156</v>
      </c>
      <c r="AU1048">
        <v>2</v>
      </c>
      <c r="AV1048" t="s">
        <v>399</v>
      </c>
      <c r="AW1048" t="s">
        <v>992</v>
      </c>
      <c r="AX1048" t="s">
        <v>1091</v>
      </c>
      <c r="AY1048" s="20">
        <v>42042</v>
      </c>
      <c r="AZ1048" s="20">
        <v>42042</v>
      </c>
      <c r="BA1048" t="s">
        <v>405</v>
      </c>
      <c r="BB1048" t="s">
        <v>406</v>
      </c>
      <c r="BC1048" s="15">
        <v>42318</v>
      </c>
      <c r="BD1048" t="s">
        <v>161</v>
      </c>
      <c r="BE1048">
        <v>40</v>
      </c>
      <c r="BF1048">
        <v>19</v>
      </c>
      <c r="BG1048">
        <v>3.54</v>
      </c>
      <c r="BH1048">
        <v>0.92</v>
      </c>
      <c r="BI1048">
        <v>0.24</v>
      </c>
      <c r="BJ1048">
        <v>5.2999999999999999E-2</v>
      </c>
      <c r="BK1048">
        <v>1.6E-2</v>
      </c>
      <c r="BL1048">
        <v>0</v>
      </c>
      <c r="BM1048" s="86">
        <f t="shared" si="152"/>
        <v>76.811594202898547</v>
      </c>
      <c r="BN1048">
        <v>0.112</v>
      </c>
      <c r="BO1048">
        <v>13</v>
      </c>
      <c r="BP1048">
        <f t="shared" si="153"/>
        <v>923.74727668845321</v>
      </c>
      <c r="BQ1048">
        <f t="shared" si="148"/>
        <v>1888</v>
      </c>
      <c r="BR1048">
        <f t="shared" si="150"/>
        <v>0.92374727668845324</v>
      </c>
      <c r="BS1048">
        <f t="shared" si="150"/>
        <v>1.8879999999999999</v>
      </c>
      <c r="BT1048">
        <f t="shared" si="151"/>
        <v>2.811747276688453</v>
      </c>
      <c r="BU1048">
        <v>1.3137065637065637</v>
      </c>
      <c r="BV1048">
        <v>0.37641771056425222</v>
      </c>
      <c r="BW1048">
        <v>2.6330487460448793</v>
      </c>
      <c r="BX1048">
        <v>0.27087958217652164</v>
      </c>
      <c r="BY1048">
        <v>0.11038546595556056</v>
      </c>
      <c r="BZ1048">
        <v>0.12068294587690312</v>
      </c>
      <c r="CA1048">
        <v>4.2109057289104248</v>
      </c>
      <c r="CB1048">
        <v>184.53635390882221</v>
      </c>
      <c r="CC1048">
        <v>31.077045509571278</v>
      </c>
      <c r="CD1048">
        <v>7.9481436492088546</v>
      </c>
      <c r="CE1048">
        <v>4.7297206448972</v>
      </c>
      <c r="CF1048" s="25"/>
      <c r="CG1048" s="25"/>
      <c r="CH1048" s="25"/>
      <c r="CI1048" s="25"/>
      <c r="CJ1048" s="25"/>
      <c r="CK1048" s="25"/>
      <c r="CL1048" s="25"/>
      <c r="CM1048" s="25"/>
      <c r="CN1048" s="25"/>
      <c r="CO1048" s="25"/>
      <c r="CP1048" s="25">
        <v>0.65804327375352767</v>
      </c>
      <c r="CQ1048" s="25">
        <v>0.32629350893697084</v>
      </c>
      <c r="CR1048" s="25">
        <v>0.5774224490999047</v>
      </c>
      <c r="CS1048" s="25">
        <v>0.13679335241507484</v>
      </c>
      <c r="CT1048" s="25">
        <v>8.7873816486037107E-2</v>
      </c>
      <c r="CU1048" s="25">
        <v>10.647305085045836</v>
      </c>
      <c r="CV1048" s="25">
        <v>5.5991856585036199</v>
      </c>
      <c r="CW1048" s="25">
        <v>1.0264218044115725</v>
      </c>
      <c r="CX1048" s="25">
        <v>76.076938679120175</v>
      </c>
      <c r="CY1048" s="25">
        <v>7.7420873304546447</v>
      </c>
    </row>
    <row r="1049" spans="1:103">
      <c r="A1049" t="s">
        <v>177</v>
      </c>
      <c r="B1049" t="s">
        <v>1090</v>
      </c>
      <c r="C1049" t="s">
        <v>164</v>
      </c>
      <c r="D1049" t="s">
        <v>174</v>
      </c>
      <c r="E1049" t="s">
        <v>959</v>
      </c>
      <c r="F1049" t="s">
        <v>174</v>
      </c>
      <c r="G1049" t="s">
        <v>310</v>
      </c>
      <c r="H1049">
        <v>11.3934</v>
      </c>
      <c r="I1049">
        <v>7.9013900000000001</v>
      </c>
      <c r="J1049">
        <v>688</v>
      </c>
      <c r="K1049" t="s">
        <v>140</v>
      </c>
      <c r="L1049" s="18">
        <v>0.4</v>
      </c>
      <c r="M1049" t="s">
        <v>326</v>
      </c>
      <c r="N1049" t="s">
        <v>373</v>
      </c>
      <c r="O1049">
        <v>2000</v>
      </c>
      <c r="P1049" t="s">
        <v>353</v>
      </c>
      <c r="Q1049" t="s">
        <v>369</v>
      </c>
      <c r="R1049">
        <v>2700</v>
      </c>
      <c r="W1049">
        <v>2015</v>
      </c>
      <c r="X1049">
        <v>1</v>
      </c>
      <c r="Y1049" s="20"/>
      <c r="Z1049" s="24"/>
      <c r="AA1049" s="25"/>
      <c r="AB1049" s="26"/>
      <c r="AC1049" s="25"/>
      <c r="AD1049" s="27"/>
      <c r="AE1049" s="27"/>
      <c r="AF1049" s="27"/>
      <c r="AG1049" s="25"/>
      <c r="AH1049" s="25"/>
      <c r="AI1049" s="25"/>
      <c r="AJ1049" s="28"/>
      <c r="AK1049" s="25"/>
      <c r="AL1049" s="25"/>
      <c r="AM1049" s="29"/>
      <c r="AN1049" s="29"/>
      <c r="AO1049" s="30"/>
      <c r="AP1049" s="30"/>
      <c r="AQ1049" s="31"/>
      <c r="AR1049" s="28"/>
      <c r="AS1049" s="28"/>
      <c r="AT1049" t="s">
        <v>157</v>
      </c>
      <c r="AU1049">
        <v>3</v>
      </c>
      <c r="AV1049" t="s">
        <v>399</v>
      </c>
      <c r="AW1049" t="s">
        <v>992</v>
      </c>
      <c r="AX1049" t="s">
        <v>1091</v>
      </c>
      <c r="AY1049" s="20">
        <v>42042</v>
      </c>
      <c r="AZ1049" s="20">
        <v>42042</v>
      </c>
      <c r="BA1049" t="s">
        <v>405</v>
      </c>
      <c r="BB1049" t="s">
        <v>406</v>
      </c>
      <c r="BC1049" s="15">
        <v>42318</v>
      </c>
      <c r="BD1049" t="s">
        <v>161</v>
      </c>
      <c r="BE1049">
        <v>30</v>
      </c>
      <c r="BF1049">
        <v>20</v>
      </c>
      <c r="BG1049">
        <v>6.58</v>
      </c>
      <c r="BH1049">
        <v>1.42</v>
      </c>
      <c r="BI1049">
        <v>0.42</v>
      </c>
      <c r="BJ1049">
        <v>9.8000000000000004E-2</v>
      </c>
      <c r="BK1049">
        <v>3.6999999999999998E-2</v>
      </c>
      <c r="BL1049">
        <v>7.7</v>
      </c>
      <c r="BM1049" s="86">
        <f t="shared" si="152"/>
        <v>72.592592592592581</v>
      </c>
      <c r="BN1049">
        <v>9.2999999999999999E-2</v>
      </c>
      <c r="BO1049">
        <v>8.9</v>
      </c>
      <c r="BP1049">
        <f t="shared" si="153"/>
        <v>1243.7151295085932</v>
      </c>
      <c r="BQ1049">
        <f t="shared" si="148"/>
        <v>3509.333333333333</v>
      </c>
      <c r="BR1049">
        <f t="shared" si="150"/>
        <v>1.2437151295085933</v>
      </c>
      <c r="BS1049">
        <f t="shared" si="150"/>
        <v>3.5093333333333332</v>
      </c>
      <c r="BT1049">
        <f t="shared" si="151"/>
        <v>4.7530484628419263</v>
      </c>
      <c r="BU1049">
        <v>1.6945259042033236</v>
      </c>
      <c r="BV1049">
        <v>0.21326172299815443</v>
      </c>
      <c r="BW1049">
        <v>1.5313265060046573</v>
      </c>
      <c r="BX1049">
        <v>0.33915603281221063</v>
      </c>
      <c r="BY1049">
        <v>0.17142200481379372</v>
      </c>
      <c r="BZ1049">
        <v>0.1010459725033411</v>
      </c>
      <c r="CA1049">
        <v>5.0476899824776016</v>
      </c>
      <c r="CB1049">
        <v>137.25522031994259</v>
      </c>
      <c r="CC1049">
        <v>38.186643808253784</v>
      </c>
      <c r="CD1049">
        <v>9.448766508967946</v>
      </c>
      <c r="CE1049">
        <v>3.2377257284872263</v>
      </c>
      <c r="CF1049" s="25"/>
      <c r="CG1049" s="25"/>
      <c r="CH1049" s="25"/>
      <c r="CI1049" s="25"/>
      <c r="CJ1049" s="25"/>
      <c r="CK1049" s="25"/>
      <c r="CL1049" s="25"/>
      <c r="CM1049" s="25"/>
      <c r="CN1049" s="25"/>
      <c r="CO1049" s="25"/>
      <c r="CP1049" s="25">
        <v>1.1886227544910182</v>
      </c>
      <c r="CQ1049" s="25">
        <v>0.18313373253493015</v>
      </c>
      <c r="CR1049" s="25">
        <v>0.36000955506813037</v>
      </c>
      <c r="CS1049" s="25">
        <v>0.13788225472285653</v>
      </c>
      <c r="CT1049" s="25">
        <v>6.6446028920256014E-2</v>
      </c>
      <c r="CU1049" s="25">
        <v>10.732059752389485</v>
      </c>
      <c r="CV1049" s="25">
        <v>10.500135458247478</v>
      </c>
      <c r="CW1049" s="25">
        <v>1.0345923262377341</v>
      </c>
      <c r="CX1049" s="25">
        <v>153.67445133646669</v>
      </c>
      <c r="CY1049" s="25">
        <v>6.9291168469340203</v>
      </c>
    </row>
    <row r="1050" spans="1:103">
      <c r="A1050" t="s">
        <v>177</v>
      </c>
      <c r="B1050" t="s">
        <v>1090</v>
      </c>
      <c r="C1050" t="s">
        <v>164</v>
      </c>
      <c r="D1050" t="s">
        <v>174</v>
      </c>
      <c r="E1050" t="s">
        <v>959</v>
      </c>
      <c r="F1050" t="s">
        <v>174</v>
      </c>
      <c r="G1050" t="s">
        <v>310</v>
      </c>
      <c r="H1050">
        <v>11.3934</v>
      </c>
      <c r="I1050">
        <v>7.9013900000000001</v>
      </c>
      <c r="J1050">
        <v>688</v>
      </c>
      <c r="K1050" t="s">
        <v>140</v>
      </c>
      <c r="L1050" s="18">
        <v>0.4</v>
      </c>
      <c r="M1050" t="s">
        <v>326</v>
      </c>
      <c r="N1050" t="s">
        <v>373</v>
      </c>
      <c r="O1050">
        <v>2000</v>
      </c>
      <c r="P1050" t="s">
        <v>353</v>
      </c>
      <c r="Q1050" t="s">
        <v>369</v>
      </c>
      <c r="R1050">
        <v>2700</v>
      </c>
      <c r="W1050">
        <v>2015</v>
      </c>
      <c r="X1050">
        <v>1</v>
      </c>
      <c r="Y1050" s="20"/>
      <c r="Z1050" s="24"/>
      <c r="AA1050" s="25"/>
      <c r="AB1050" s="26"/>
      <c r="AC1050" s="25"/>
      <c r="AD1050" s="27"/>
      <c r="AE1050" s="27"/>
      <c r="AF1050" s="27"/>
      <c r="AG1050" s="25"/>
      <c r="AH1050" s="25"/>
      <c r="AI1050" s="25"/>
      <c r="AJ1050" s="28"/>
      <c r="AK1050" s="25"/>
      <c r="AL1050" s="25"/>
      <c r="AM1050" s="29"/>
      <c r="AN1050" s="29"/>
      <c r="AO1050" s="30"/>
      <c r="AP1050" s="30"/>
      <c r="AQ1050" s="31"/>
      <c r="AR1050" s="28"/>
      <c r="AS1050" s="28"/>
      <c r="AT1050" t="s">
        <v>158</v>
      </c>
      <c r="AU1050">
        <v>4</v>
      </c>
      <c r="AV1050" t="s">
        <v>399</v>
      </c>
      <c r="AW1050" t="s">
        <v>992</v>
      </c>
      <c r="AX1050" t="s">
        <v>1091</v>
      </c>
      <c r="AY1050" s="20">
        <v>42042</v>
      </c>
      <c r="AZ1050" s="20">
        <v>42042</v>
      </c>
      <c r="BA1050" t="s">
        <v>405</v>
      </c>
      <c r="BB1050" t="s">
        <v>406</v>
      </c>
      <c r="BC1050" s="15">
        <v>42318</v>
      </c>
      <c r="BD1050" t="s">
        <v>161</v>
      </c>
      <c r="BE1050">
        <v>34</v>
      </c>
      <c r="BF1050">
        <v>30</v>
      </c>
      <c r="BG1050">
        <v>10.4</v>
      </c>
      <c r="BH1050">
        <v>5.12</v>
      </c>
      <c r="BI1050">
        <v>0.76</v>
      </c>
      <c r="BJ1050">
        <v>0.32200000000000001</v>
      </c>
      <c r="BK1050">
        <v>7.6999999999999999E-2</v>
      </c>
      <c r="BL1050">
        <v>10.1</v>
      </c>
      <c r="BM1050" s="86">
        <f t="shared" si="152"/>
        <v>80.701754385964904</v>
      </c>
      <c r="BN1050">
        <v>0.13800000000000001</v>
      </c>
      <c r="BO1050">
        <v>19</v>
      </c>
      <c r="BP1050">
        <f t="shared" si="153"/>
        <v>4855.6926957917667</v>
      </c>
      <c r="BQ1050">
        <f t="shared" si="148"/>
        <v>5546.666666666667</v>
      </c>
      <c r="BR1050">
        <f t="shared" si="150"/>
        <v>4.8556926957917668</v>
      </c>
      <c r="BS1050">
        <f t="shared" si="150"/>
        <v>5.5466666666666669</v>
      </c>
      <c r="BT1050">
        <f t="shared" si="151"/>
        <v>10.402359362458434</v>
      </c>
      <c r="CF1050" s="25"/>
      <c r="CG1050" s="25"/>
      <c r="CH1050" s="25"/>
      <c r="CI1050" s="25"/>
      <c r="CJ1050" s="25"/>
      <c r="CK1050" s="25"/>
      <c r="CL1050" s="25"/>
      <c r="CM1050" s="25"/>
      <c r="CN1050" s="25"/>
      <c r="CO1050" s="25"/>
      <c r="CP1050" s="25"/>
      <c r="CQ1050" s="25"/>
      <c r="CR1050" s="25"/>
      <c r="CS1050" s="25"/>
      <c r="CT1050" s="25"/>
      <c r="CU1050" s="25"/>
      <c r="CV1050" s="25"/>
      <c r="CW1050" s="25"/>
      <c r="CX1050" s="25"/>
      <c r="CY1050" s="25"/>
    </row>
    <row r="1051" spans="1:103">
      <c r="A1051" t="s">
        <v>177</v>
      </c>
      <c r="B1051" t="s">
        <v>1090</v>
      </c>
      <c r="C1051" t="s">
        <v>164</v>
      </c>
      <c r="D1051" t="s">
        <v>174</v>
      </c>
      <c r="E1051" t="s">
        <v>959</v>
      </c>
      <c r="F1051" t="s">
        <v>174</v>
      </c>
      <c r="G1051" t="s">
        <v>310</v>
      </c>
      <c r="H1051">
        <v>11.3934</v>
      </c>
      <c r="I1051">
        <v>7.9013900000000001</v>
      </c>
      <c r="J1051">
        <v>688</v>
      </c>
      <c r="K1051" t="s">
        <v>140</v>
      </c>
      <c r="L1051" s="18">
        <v>0.4</v>
      </c>
      <c r="M1051" t="s">
        <v>326</v>
      </c>
      <c r="N1051" t="s">
        <v>373</v>
      </c>
      <c r="O1051">
        <v>2000</v>
      </c>
      <c r="P1051" t="s">
        <v>353</v>
      </c>
      <c r="Q1051" t="s">
        <v>369</v>
      </c>
      <c r="R1051">
        <v>2700</v>
      </c>
      <c r="W1051">
        <v>2015</v>
      </c>
      <c r="X1051">
        <v>1</v>
      </c>
      <c r="Y1051" s="20"/>
      <c r="Z1051" s="24"/>
      <c r="AA1051" s="25"/>
      <c r="AB1051" s="26"/>
      <c r="AC1051" s="25"/>
      <c r="AD1051" s="27"/>
      <c r="AE1051" s="27"/>
      <c r="AF1051" s="27"/>
      <c r="AG1051" s="25"/>
      <c r="AH1051" s="25"/>
      <c r="AI1051" s="25"/>
      <c r="AJ1051" s="28"/>
      <c r="AK1051" s="25"/>
      <c r="AL1051" s="25"/>
      <c r="AM1051" s="29"/>
      <c r="AN1051" s="29"/>
      <c r="AO1051" s="30"/>
      <c r="AP1051" s="30"/>
      <c r="AQ1051" s="31"/>
      <c r="AR1051" s="28"/>
      <c r="AS1051" s="28"/>
      <c r="AT1051" t="s">
        <v>159</v>
      </c>
      <c r="AU1051">
        <v>5</v>
      </c>
      <c r="AV1051" t="s">
        <v>399</v>
      </c>
      <c r="AW1051" t="s">
        <v>992</v>
      </c>
      <c r="AX1051" t="s">
        <v>1091</v>
      </c>
      <c r="AY1051" s="20">
        <v>42042</v>
      </c>
      <c r="AZ1051" s="20">
        <v>42042</v>
      </c>
      <c r="BA1051" t="s">
        <v>405</v>
      </c>
      <c r="BB1051" t="s">
        <v>406</v>
      </c>
      <c r="BC1051" s="15">
        <v>42318</v>
      </c>
      <c r="BD1051" t="s">
        <v>161</v>
      </c>
      <c r="BE1051">
        <v>40</v>
      </c>
      <c r="BF1051">
        <v>32</v>
      </c>
      <c r="BG1051">
        <v>10.82</v>
      </c>
      <c r="BH1051">
        <v>4.24</v>
      </c>
      <c r="BI1051">
        <v>0.78</v>
      </c>
      <c r="BJ1051">
        <v>0.39400000000000002</v>
      </c>
      <c r="BK1051">
        <v>0.11</v>
      </c>
      <c r="BL1051">
        <v>9.6</v>
      </c>
      <c r="BM1051" s="86">
        <f t="shared" si="152"/>
        <v>78.174603174603178</v>
      </c>
      <c r="BN1051">
        <v>0.16700000000000001</v>
      </c>
      <c r="BO1051">
        <v>16.2</v>
      </c>
      <c r="BP1051">
        <f t="shared" si="153"/>
        <v>3916.8644050212683</v>
      </c>
      <c r="BQ1051">
        <f t="shared" ref="BQ1051:BQ1114" si="154">(BG1051*0.48)*(10000/9)</f>
        <v>5770.666666666667</v>
      </c>
      <c r="BR1051">
        <f t="shared" si="150"/>
        <v>3.9168644050212684</v>
      </c>
      <c r="BS1051">
        <f t="shared" si="150"/>
        <v>5.7706666666666671</v>
      </c>
      <c r="BT1051">
        <f t="shared" si="151"/>
        <v>9.6875310716879355</v>
      </c>
      <c r="BU1051">
        <v>2.2997076023391814</v>
      </c>
      <c r="BV1051">
        <v>0.19830710295663256</v>
      </c>
      <c r="BW1051">
        <v>1.8685916189210836</v>
      </c>
      <c r="BX1051">
        <v>0.46431684222547592</v>
      </c>
      <c r="BY1051">
        <v>0.27011601785216116</v>
      </c>
      <c r="BZ1051">
        <v>0.1904956982389428</v>
      </c>
      <c r="CA1051">
        <v>9.0273040510680822</v>
      </c>
      <c r="CB1051">
        <v>155.58120743825089</v>
      </c>
      <c r="CC1051">
        <v>64.281237213031119</v>
      </c>
      <c r="CD1051">
        <v>10.675462242202036</v>
      </c>
      <c r="CE1051">
        <v>3.2695154206035051</v>
      </c>
      <c r="CF1051" s="25"/>
      <c r="CG1051" s="25"/>
      <c r="CH1051" s="25"/>
      <c r="CI1051" s="25"/>
      <c r="CJ1051" s="25"/>
      <c r="CK1051" s="25"/>
      <c r="CL1051" s="25"/>
      <c r="CM1051" s="25"/>
      <c r="CN1051" s="25"/>
      <c r="CO1051" s="25"/>
      <c r="CP1051" s="25">
        <v>0.77254707631318142</v>
      </c>
      <c r="CQ1051" s="25">
        <v>0.19791873141724481</v>
      </c>
      <c r="CR1051" s="25">
        <v>0.33605537116121054</v>
      </c>
      <c r="CS1051" s="25">
        <v>0.35184507172334262</v>
      </c>
      <c r="CT1051" s="25">
        <v>8.5507492340071808E-2</v>
      </c>
      <c r="CU1051" s="25">
        <v>8.1359435877533102</v>
      </c>
      <c r="CV1051" s="25">
        <v>10.494914107945018</v>
      </c>
      <c r="CW1051" s="25">
        <v>1.0340778596408979</v>
      </c>
      <c r="CX1051" s="25">
        <v>102.28618263935789</v>
      </c>
      <c r="CY1051" s="25">
        <v>7.3625563539545604</v>
      </c>
    </row>
    <row r="1052" spans="1:103">
      <c r="A1052" t="s">
        <v>177</v>
      </c>
      <c r="B1052" t="s">
        <v>1090</v>
      </c>
      <c r="C1052" t="s">
        <v>164</v>
      </c>
      <c r="D1052" t="s">
        <v>174</v>
      </c>
      <c r="E1052" t="s">
        <v>959</v>
      </c>
      <c r="F1052" t="s">
        <v>174</v>
      </c>
      <c r="G1052" t="s">
        <v>310</v>
      </c>
      <c r="H1052">
        <v>11.3934</v>
      </c>
      <c r="I1052">
        <v>7.9013900000000001</v>
      </c>
      <c r="J1052">
        <v>688</v>
      </c>
      <c r="K1052" t="s">
        <v>140</v>
      </c>
      <c r="L1052" s="18">
        <v>0.4</v>
      </c>
      <c r="M1052" t="s">
        <v>326</v>
      </c>
      <c r="N1052" t="s">
        <v>373</v>
      </c>
      <c r="O1052">
        <v>2000</v>
      </c>
      <c r="P1052" t="s">
        <v>353</v>
      </c>
      <c r="Q1052" t="s">
        <v>369</v>
      </c>
      <c r="R1052">
        <v>2700</v>
      </c>
      <c r="W1052">
        <v>2015</v>
      </c>
      <c r="X1052">
        <v>1</v>
      </c>
      <c r="Y1052" s="20"/>
      <c r="Z1052" s="24"/>
      <c r="AA1052" s="25"/>
      <c r="AB1052" s="26"/>
      <c r="AC1052" s="25"/>
      <c r="AD1052" s="27"/>
      <c r="AE1052" s="27"/>
      <c r="AF1052" s="27"/>
      <c r="AG1052" s="25"/>
      <c r="AH1052" s="25"/>
      <c r="AI1052" s="25"/>
      <c r="AJ1052" s="28"/>
      <c r="AK1052" s="25"/>
      <c r="AL1052" s="25"/>
      <c r="AM1052" s="29"/>
      <c r="AN1052" s="29"/>
      <c r="AO1052" s="30"/>
      <c r="AP1052" s="30"/>
      <c r="AQ1052" s="31"/>
      <c r="AR1052" s="28"/>
      <c r="AS1052" s="28"/>
      <c r="AT1052" t="s">
        <v>160</v>
      </c>
      <c r="AU1052">
        <v>6</v>
      </c>
      <c r="AV1052" t="s">
        <v>399</v>
      </c>
      <c r="AW1052" t="s">
        <v>992</v>
      </c>
      <c r="AX1052" t="s">
        <v>1091</v>
      </c>
      <c r="AY1052" s="20">
        <v>42042</v>
      </c>
      <c r="AZ1052" s="20">
        <v>42042</v>
      </c>
      <c r="BA1052" t="s">
        <v>405</v>
      </c>
      <c r="BB1052" t="s">
        <v>406</v>
      </c>
      <c r="BC1052" s="15">
        <v>42318</v>
      </c>
      <c r="BD1052" t="s">
        <v>161</v>
      </c>
      <c r="BE1052">
        <v>34</v>
      </c>
      <c r="BF1052">
        <v>32</v>
      </c>
      <c r="BG1052">
        <v>12.22</v>
      </c>
      <c r="BH1052">
        <v>4.76</v>
      </c>
      <c r="BI1052">
        <v>0.56000000000000005</v>
      </c>
      <c r="BJ1052">
        <v>0.22600000000000001</v>
      </c>
      <c r="BK1052">
        <v>7.0000000000000007E-2</v>
      </c>
      <c r="BL1052">
        <v>9.4</v>
      </c>
      <c r="BM1052" s="86">
        <f>((BJ1052)/(BJ1052+BK1052))*100</f>
        <v>76.35135135135134</v>
      </c>
      <c r="BN1052">
        <v>0.115</v>
      </c>
      <c r="BO1052">
        <v>17.5</v>
      </c>
      <c r="BP1052">
        <f t="shared" si="153"/>
        <v>4304.1801801801794</v>
      </c>
      <c r="BQ1052">
        <f t="shared" si="154"/>
        <v>6517.333333333333</v>
      </c>
      <c r="BR1052">
        <f t="shared" ref="BR1052:BS1115" si="155">BP1052/1000</f>
        <v>4.3041801801801798</v>
      </c>
      <c r="BS1052">
        <f t="shared" si="155"/>
        <v>6.5173333333333332</v>
      </c>
      <c r="BT1052">
        <f t="shared" ref="BT1052:BT1115" si="156">BR1052+BS1052</f>
        <v>10.821513513513512</v>
      </c>
      <c r="BU1052">
        <v>2.2985294117647062</v>
      </c>
      <c r="BV1052">
        <v>0.21942834279078305</v>
      </c>
      <c r="BW1052">
        <v>1.9251236340549709</v>
      </c>
      <c r="BX1052">
        <v>0.43188588747814827</v>
      </c>
      <c r="BY1052">
        <v>0.194280759809485</v>
      </c>
      <c r="BZ1052">
        <v>0.17756426079163026</v>
      </c>
      <c r="CA1052">
        <v>5.503942222435243</v>
      </c>
      <c r="CB1052">
        <v>114.02821187643679</v>
      </c>
      <c r="CC1052">
        <v>69.70708593297455</v>
      </c>
      <c r="CD1052">
        <v>10.154460645894948</v>
      </c>
      <c r="CE1052">
        <v>24.930190806068005</v>
      </c>
      <c r="CF1052" s="25"/>
      <c r="CG1052" s="25"/>
      <c r="CH1052" s="25"/>
      <c r="CI1052" s="25"/>
      <c r="CJ1052" s="25"/>
      <c r="CK1052" s="25"/>
      <c r="CL1052" s="25"/>
      <c r="CM1052" s="25"/>
      <c r="CN1052" s="25"/>
      <c r="CO1052" s="25"/>
      <c r="CP1052" s="25">
        <v>0.87160262417994383</v>
      </c>
      <c r="CQ1052" s="25">
        <v>0.24081537019681348</v>
      </c>
      <c r="CR1052" s="25">
        <v>0.34386877217282547</v>
      </c>
      <c r="CS1052" s="25">
        <v>0.41365665470934715</v>
      </c>
      <c r="CT1052" s="25">
        <v>7.1962940218656207E-2</v>
      </c>
      <c r="CU1052" s="25">
        <v>8.7926674184765137</v>
      </c>
      <c r="CV1052" s="25">
        <v>10.255234339687769</v>
      </c>
      <c r="CW1052" s="25">
        <v>1.010461892972714</v>
      </c>
      <c r="CX1052" s="25">
        <v>125.0155991716305</v>
      </c>
      <c r="CY1052" s="25">
        <v>8.0493824943794223</v>
      </c>
    </row>
    <row r="1053" spans="1:103">
      <c r="A1053" t="s">
        <v>177</v>
      </c>
      <c r="B1053" t="s">
        <v>1090</v>
      </c>
      <c r="C1053" t="s">
        <v>166</v>
      </c>
      <c r="D1053" t="s">
        <v>175</v>
      </c>
      <c r="E1053" t="s">
        <v>959</v>
      </c>
      <c r="F1053" t="s">
        <v>223</v>
      </c>
      <c r="G1053" t="s">
        <v>311</v>
      </c>
      <c r="H1053">
        <v>11.248250000000001</v>
      </c>
      <c r="I1053">
        <v>8.3721300000000003</v>
      </c>
      <c r="J1053">
        <v>612</v>
      </c>
      <c r="K1053" t="s">
        <v>141</v>
      </c>
      <c r="W1053">
        <v>2015</v>
      </c>
      <c r="X1053">
        <v>1</v>
      </c>
      <c r="Y1053" s="19" t="s">
        <v>398</v>
      </c>
      <c r="Z1053" s="24">
        <v>5.9</v>
      </c>
      <c r="AA1053" s="25">
        <v>0.55840902977259765</v>
      </c>
      <c r="AB1053" s="26">
        <v>4.3501010111154828E-2</v>
      </c>
      <c r="AC1053" s="25">
        <v>8.8158600000000007</v>
      </c>
      <c r="AD1053" s="27">
        <v>64.8</v>
      </c>
      <c r="AE1053" s="27">
        <v>15.200000000000003</v>
      </c>
      <c r="AF1053" s="27">
        <v>20</v>
      </c>
      <c r="AG1053" s="25">
        <v>2.2502284208380203</v>
      </c>
      <c r="AH1053" s="25">
        <v>0.43960550367325035</v>
      </c>
      <c r="AI1053" s="25">
        <v>0.2231110431838576</v>
      </c>
      <c r="AJ1053" s="28">
        <v>4.0402338805377629E-2</v>
      </c>
      <c r="AK1053" s="25">
        <v>0</v>
      </c>
      <c r="AL1053" s="25">
        <f t="shared" si="143"/>
        <v>2.9533473065005063</v>
      </c>
      <c r="AM1053" s="29">
        <v>8.6542696428716273</v>
      </c>
      <c r="AN1053" s="29">
        <v>1.6290387995133151</v>
      </c>
      <c r="AO1053" s="30">
        <v>22.812865375457484</v>
      </c>
      <c r="AP1053" s="30">
        <v>172.47008577355982</v>
      </c>
      <c r="AQ1053" s="31">
        <v>1.4517388251118035</v>
      </c>
      <c r="AR1053" s="28">
        <v>3.5606400000000003E-2</v>
      </c>
      <c r="AS1053" s="28">
        <v>9.7655200000000004</v>
      </c>
      <c r="AT1053" t="s">
        <v>155</v>
      </c>
      <c r="AU1053">
        <v>1</v>
      </c>
      <c r="AV1053" t="s">
        <v>399</v>
      </c>
      <c r="AW1053" t="s">
        <v>992</v>
      </c>
      <c r="AX1053" t="s">
        <v>1091</v>
      </c>
      <c r="AY1053" s="19" t="s">
        <v>398</v>
      </c>
      <c r="AZ1053" s="19" t="s">
        <v>398</v>
      </c>
      <c r="BA1053" t="s">
        <v>405</v>
      </c>
      <c r="BB1053" t="s">
        <v>407</v>
      </c>
      <c r="BC1053" s="18" t="s">
        <v>162</v>
      </c>
      <c r="BD1053" t="s">
        <v>161</v>
      </c>
      <c r="BE1053">
        <v>31</v>
      </c>
      <c r="BF1053">
        <v>27</v>
      </c>
      <c r="BG1053">
        <v>1.98</v>
      </c>
      <c r="BH1053">
        <v>0.84</v>
      </c>
      <c r="BI1053">
        <v>0.22</v>
      </c>
      <c r="BJ1053">
        <v>0.17399999999999999</v>
      </c>
      <c r="BK1053">
        <v>3.9E-2</v>
      </c>
      <c r="BL1053">
        <v>9.5</v>
      </c>
      <c r="BM1053" s="86">
        <f t="shared" ref="BM1053:BM1116" si="157">((BJ1053)/(BJ1053+BK1053))*100</f>
        <v>81.690140845070417</v>
      </c>
      <c r="BN1053">
        <v>0.25800000000000001</v>
      </c>
      <c r="BO1053">
        <v>15</v>
      </c>
      <c r="BP1053">
        <f t="shared" si="153"/>
        <v>811.77575255454281</v>
      </c>
      <c r="BQ1053">
        <f t="shared" si="154"/>
        <v>1055.9999999999998</v>
      </c>
      <c r="BR1053">
        <f t="shared" si="155"/>
        <v>0.81177575255454282</v>
      </c>
      <c r="BS1053">
        <f t="shared" si="155"/>
        <v>1.0559999999999998</v>
      </c>
      <c r="BT1053">
        <f t="shared" si="156"/>
        <v>1.8677757525545426</v>
      </c>
      <c r="BU1053">
        <v>1.8403732809430258</v>
      </c>
      <c r="BV1053">
        <v>0.42960277124832735</v>
      </c>
      <c r="BW1053">
        <v>2.0792889899328242</v>
      </c>
      <c r="BX1053">
        <v>0.38857101279228212</v>
      </c>
      <c r="BY1053">
        <v>0.17342849992163453</v>
      </c>
      <c r="BZ1053">
        <v>0.15053898448565275</v>
      </c>
      <c r="CA1053">
        <v>4.781511580149699</v>
      </c>
      <c r="CB1053">
        <v>145.50026933005856</v>
      </c>
      <c r="CC1053">
        <v>43.986668376211462</v>
      </c>
      <c r="CD1053">
        <v>18.071261001778673</v>
      </c>
      <c r="CE1053">
        <v>3.1979501101802645</v>
      </c>
      <c r="CF1053" s="25"/>
      <c r="CG1053" s="25"/>
      <c r="CH1053" s="25"/>
      <c r="CI1053" s="25"/>
      <c r="CJ1053" s="25"/>
      <c r="CK1053" s="25"/>
      <c r="CL1053" s="25"/>
      <c r="CM1053" s="25"/>
      <c r="CN1053" s="25"/>
      <c r="CO1053" s="25"/>
      <c r="CP1053" s="25"/>
      <c r="CQ1053" s="25"/>
      <c r="CR1053" s="25"/>
      <c r="CS1053" s="25"/>
      <c r="CT1053" s="25"/>
      <c r="CU1053" s="25"/>
      <c r="CV1053" s="25"/>
      <c r="CW1053" s="25"/>
      <c r="CX1053" s="25"/>
      <c r="CY1053" s="25"/>
    </row>
    <row r="1054" spans="1:103">
      <c r="A1054" t="s">
        <v>177</v>
      </c>
      <c r="B1054" t="s">
        <v>1090</v>
      </c>
      <c r="C1054" t="s">
        <v>166</v>
      </c>
      <c r="D1054" t="s">
        <v>175</v>
      </c>
      <c r="E1054" t="s">
        <v>959</v>
      </c>
      <c r="F1054" t="s">
        <v>223</v>
      </c>
      <c r="G1054" t="s">
        <v>311</v>
      </c>
      <c r="H1054">
        <v>11.248250000000001</v>
      </c>
      <c r="I1054">
        <v>8.3721300000000003</v>
      </c>
      <c r="J1054">
        <v>612</v>
      </c>
      <c r="K1054" t="s">
        <v>141</v>
      </c>
      <c r="W1054">
        <v>2015</v>
      </c>
      <c r="X1054">
        <v>1</v>
      </c>
      <c r="Y1054" s="19"/>
      <c r="Z1054" s="24"/>
      <c r="AA1054" s="25"/>
      <c r="AB1054" s="26"/>
      <c r="AC1054" s="25"/>
      <c r="AD1054" s="27"/>
      <c r="AE1054" s="27"/>
      <c r="AF1054" s="27"/>
      <c r="AG1054" s="25"/>
      <c r="AH1054" s="25"/>
      <c r="AI1054" s="25"/>
      <c r="AJ1054" s="28"/>
      <c r="AK1054" s="25"/>
      <c r="AL1054" s="25"/>
      <c r="AM1054" s="29"/>
      <c r="AN1054" s="29"/>
      <c r="AO1054" s="30"/>
      <c r="AP1054" s="30"/>
      <c r="AQ1054" s="31"/>
      <c r="AR1054" s="28"/>
      <c r="AS1054" s="28"/>
      <c r="AT1054" t="s">
        <v>156</v>
      </c>
      <c r="AU1054">
        <v>2</v>
      </c>
      <c r="AV1054" t="s">
        <v>399</v>
      </c>
      <c r="AW1054" t="s">
        <v>992</v>
      </c>
      <c r="AX1054" t="s">
        <v>1091</v>
      </c>
      <c r="AY1054" s="19" t="s">
        <v>398</v>
      </c>
      <c r="AZ1054" s="19" t="s">
        <v>398</v>
      </c>
      <c r="BA1054" t="s">
        <v>405</v>
      </c>
      <c r="BB1054" t="s">
        <v>407</v>
      </c>
      <c r="BC1054" s="18" t="s">
        <v>162</v>
      </c>
      <c r="BD1054" t="s">
        <v>161</v>
      </c>
      <c r="BE1054">
        <v>32</v>
      </c>
      <c r="BF1054">
        <v>22</v>
      </c>
      <c r="BG1054">
        <v>1.42</v>
      </c>
      <c r="BH1054">
        <v>0.48</v>
      </c>
      <c r="BI1054">
        <v>0.12</v>
      </c>
      <c r="BJ1054">
        <v>7.0000000000000007E-2</v>
      </c>
      <c r="BK1054">
        <v>2.1000000000000001E-2</v>
      </c>
      <c r="BL1054">
        <v>0</v>
      </c>
      <c r="BM1054" s="86">
        <f t="shared" si="157"/>
        <v>76.92307692307692</v>
      </c>
      <c r="BN1054">
        <v>0.151</v>
      </c>
      <c r="BO1054">
        <v>13.9</v>
      </c>
      <c r="BP1054">
        <f t="shared" si="153"/>
        <v>482.65460030165906</v>
      </c>
      <c r="BQ1054">
        <f t="shared" si="154"/>
        <v>757.33333333333326</v>
      </c>
      <c r="BR1054">
        <f t="shared" si="155"/>
        <v>0.48265460030165908</v>
      </c>
      <c r="BS1054">
        <f t="shared" si="155"/>
        <v>0.7573333333333333</v>
      </c>
      <c r="BT1054">
        <f t="shared" si="156"/>
        <v>1.2399879336349924</v>
      </c>
      <c r="BU1054">
        <v>0.85996240601503759</v>
      </c>
      <c r="BV1054">
        <v>0.39758148258545511</v>
      </c>
      <c r="BW1054">
        <v>1.8214318166613701</v>
      </c>
      <c r="BX1054">
        <v>0.32376939157436047</v>
      </c>
      <c r="BY1054">
        <v>0.17489603257044589</v>
      </c>
      <c r="BZ1054">
        <v>9.9058647332204625E-2</v>
      </c>
      <c r="CA1054">
        <v>2.5004031586031017</v>
      </c>
      <c r="CB1054">
        <v>76.704252117204135</v>
      </c>
      <c r="CC1054">
        <v>29.401383471258114</v>
      </c>
      <c r="CD1054">
        <v>11.756876588414134</v>
      </c>
      <c r="CE1054">
        <v>2.4887162274630201</v>
      </c>
      <c r="CF1054" s="25"/>
      <c r="CG1054" s="25"/>
      <c r="CH1054" s="25"/>
      <c r="CI1054" s="25"/>
      <c r="CJ1054" s="25"/>
      <c r="CK1054" s="25"/>
      <c r="CL1054" s="25"/>
      <c r="CM1054" s="25"/>
      <c r="CN1054" s="25"/>
      <c r="CO1054" s="25"/>
      <c r="CP1054" s="25">
        <v>0.96740128558310379</v>
      </c>
      <c r="CQ1054" s="25">
        <v>0.12493112947658405</v>
      </c>
      <c r="CR1054" s="25">
        <v>0.33661540066719825</v>
      </c>
      <c r="CS1054" s="25">
        <v>0.41426053303739002</v>
      </c>
      <c r="CT1054" s="25">
        <v>7.7828412736864264E-2</v>
      </c>
      <c r="CU1054" s="25">
        <v>7.9617433357527529</v>
      </c>
      <c r="CV1054" s="25">
        <v>10.270205484709212</v>
      </c>
      <c r="CW1054" s="25">
        <v>1.0119370198237692</v>
      </c>
      <c r="CX1054" s="25">
        <v>125.19810369596865</v>
      </c>
      <c r="CY1054" s="25">
        <v>8.9188934656915304</v>
      </c>
    </row>
    <row r="1055" spans="1:103">
      <c r="A1055" t="s">
        <v>177</v>
      </c>
      <c r="B1055" t="s">
        <v>1090</v>
      </c>
      <c r="C1055" t="s">
        <v>166</v>
      </c>
      <c r="D1055" t="s">
        <v>175</v>
      </c>
      <c r="E1055" t="s">
        <v>959</v>
      </c>
      <c r="F1055" t="s">
        <v>223</v>
      </c>
      <c r="G1055" t="s">
        <v>311</v>
      </c>
      <c r="H1055">
        <v>11.248250000000001</v>
      </c>
      <c r="I1055">
        <v>8.3721300000000003</v>
      </c>
      <c r="J1055">
        <v>612</v>
      </c>
      <c r="K1055" t="s">
        <v>141</v>
      </c>
      <c r="W1055">
        <v>2015</v>
      </c>
      <c r="X1055">
        <v>1</v>
      </c>
      <c r="Y1055" s="19"/>
      <c r="Z1055" s="24"/>
      <c r="AA1055" s="25"/>
      <c r="AB1055" s="26"/>
      <c r="AC1055" s="25"/>
      <c r="AD1055" s="27"/>
      <c r="AE1055" s="27"/>
      <c r="AF1055" s="27"/>
      <c r="AG1055" s="25"/>
      <c r="AH1055" s="25"/>
      <c r="AI1055" s="25"/>
      <c r="AJ1055" s="28"/>
      <c r="AK1055" s="25"/>
      <c r="AL1055" s="25"/>
      <c r="AM1055" s="29"/>
      <c r="AN1055" s="29"/>
      <c r="AO1055" s="30"/>
      <c r="AP1055" s="30"/>
      <c r="AQ1055" s="31"/>
      <c r="AR1055" s="28"/>
      <c r="AS1055" s="28"/>
      <c r="AT1055" t="s">
        <v>157</v>
      </c>
      <c r="AU1055">
        <v>3</v>
      </c>
      <c r="AV1055" t="s">
        <v>399</v>
      </c>
      <c r="AW1055" t="s">
        <v>992</v>
      </c>
      <c r="AX1055" t="s">
        <v>1091</v>
      </c>
      <c r="AY1055" s="19" t="s">
        <v>398</v>
      </c>
      <c r="AZ1055" s="19" t="s">
        <v>398</v>
      </c>
      <c r="BA1055" t="s">
        <v>405</v>
      </c>
      <c r="BB1055" t="s">
        <v>407</v>
      </c>
      <c r="BC1055" s="18" t="s">
        <v>162</v>
      </c>
      <c r="BD1055" t="s">
        <v>161</v>
      </c>
      <c r="BE1055">
        <v>52</v>
      </c>
      <c r="BF1055">
        <v>31</v>
      </c>
      <c r="BG1055">
        <v>5.34</v>
      </c>
      <c r="BH1055">
        <v>2.04</v>
      </c>
      <c r="BI1055">
        <v>0.54</v>
      </c>
      <c r="BJ1055">
        <v>0.34599999999999997</v>
      </c>
      <c r="BK1055">
        <v>8.1000000000000003E-2</v>
      </c>
      <c r="BL1055">
        <v>11.1</v>
      </c>
      <c r="BM1055" s="86">
        <f t="shared" si="157"/>
        <v>81.030444964871194</v>
      </c>
      <c r="BN1055">
        <v>0.27200000000000002</v>
      </c>
      <c r="BO1055">
        <v>16.100000000000001</v>
      </c>
      <c r="BP1055">
        <f t="shared" si="153"/>
        <v>1920.9617486338798</v>
      </c>
      <c r="BQ1055">
        <f t="shared" si="154"/>
        <v>2847.9999999999995</v>
      </c>
      <c r="BR1055">
        <f t="shared" si="155"/>
        <v>1.9209617486338797</v>
      </c>
      <c r="BS1055">
        <f t="shared" si="155"/>
        <v>2.8479999999999994</v>
      </c>
      <c r="BT1055">
        <f t="shared" si="156"/>
        <v>4.7689617486338793</v>
      </c>
      <c r="BU1055">
        <v>2.1672862453531598</v>
      </c>
      <c r="BV1055">
        <v>0.23093520497703462</v>
      </c>
      <c r="BW1055">
        <v>2.064018667931335</v>
      </c>
      <c r="BX1055">
        <v>0.50999062434062514</v>
      </c>
      <c r="BY1055">
        <v>0.21959270830389593</v>
      </c>
      <c r="BZ1055">
        <v>0.14808614570769935</v>
      </c>
      <c r="CA1055">
        <v>4.87521401618302</v>
      </c>
      <c r="CB1055">
        <v>167.97093096036824</v>
      </c>
      <c r="CC1055">
        <v>47.646823035402917</v>
      </c>
      <c r="CD1055">
        <v>16.304175884329716</v>
      </c>
      <c r="CE1055">
        <v>2.8125499422805467</v>
      </c>
      <c r="CF1055" s="25">
        <v>0.65817307692307692</v>
      </c>
      <c r="CG1055" s="25">
        <v>6.6778846153846161E-2</v>
      </c>
      <c r="CH1055" s="25">
        <v>0.78650917792320296</v>
      </c>
      <c r="CI1055" s="25">
        <v>0.28691315943042511</v>
      </c>
      <c r="CJ1055" s="25">
        <v>0.19579427763081406</v>
      </c>
      <c r="CK1055" s="25">
        <v>28.477979517445444</v>
      </c>
      <c r="CL1055" s="25">
        <v>43.715965809053671</v>
      </c>
      <c r="CM1055" s="25">
        <v>2.841110104644168</v>
      </c>
      <c r="CN1055" s="25">
        <v>91.176342505454429</v>
      </c>
      <c r="CO1055" s="25">
        <v>61.967190692088131</v>
      </c>
      <c r="CP1055" s="25">
        <v>1.1279069767441861</v>
      </c>
      <c r="CQ1055" s="25">
        <v>0.26279069767441865</v>
      </c>
      <c r="CR1055" s="25">
        <v>0.37736948760316225</v>
      </c>
      <c r="CS1055" s="25">
        <v>0.13843323276370714</v>
      </c>
      <c r="CT1055" s="25">
        <v>7.5445665015013361E-2</v>
      </c>
      <c r="CU1055" s="25">
        <v>6.444458112407121</v>
      </c>
      <c r="CV1055" s="25">
        <v>5.6663087633008669</v>
      </c>
      <c r="CW1055" s="25">
        <v>1.0387265613076153</v>
      </c>
      <c r="CX1055" s="25">
        <v>76.988949932016723</v>
      </c>
      <c r="CY1055" s="25">
        <v>8.2745400466697561</v>
      </c>
    </row>
    <row r="1056" spans="1:103">
      <c r="A1056" t="s">
        <v>177</v>
      </c>
      <c r="B1056" t="s">
        <v>1090</v>
      </c>
      <c r="C1056" t="s">
        <v>166</v>
      </c>
      <c r="D1056" t="s">
        <v>175</v>
      </c>
      <c r="E1056" t="s">
        <v>959</v>
      </c>
      <c r="F1056" t="s">
        <v>223</v>
      </c>
      <c r="G1056" t="s">
        <v>311</v>
      </c>
      <c r="H1056">
        <v>11.248250000000001</v>
      </c>
      <c r="I1056">
        <v>8.3721300000000003</v>
      </c>
      <c r="J1056">
        <v>612</v>
      </c>
      <c r="K1056" t="s">
        <v>141</v>
      </c>
      <c r="W1056">
        <v>2015</v>
      </c>
      <c r="X1056">
        <v>1</v>
      </c>
      <c r="Y1056" s="19"/>
      <c r="Z1056" s="24"/>
      <c r="AA1056" s="25"/>
      <c r="AB1056" s="26"/>
      <c r="AC1056" s="25"/>
      <c r="AD1056" s="27"/>
      <c r="AE1056" s="27"/>
      <c r="AF1056" s="27"/>
      <c r="AG1056" s="25"/>
      <c r="AH1056" s="25"/>
      <c r="AI1056" s="25"/>
      <c r="AJ1056" s="28"/>
      <c r="AK1056" s="25"/>
      <c r="AL1056" s="25"/>
      <c r="AM1056" s="29"/>
      <c r="AN1056" s="29"/>
      <c r="AO1056" s="30"/>
      <c r="AP1056" s="30"/>
      <c r="AQ1056" s="31"/>
      <c r="AR1056" s="28"/>
      <c r="AS1056" s="28"/>
      <c r="AT1056" t="s">
        <v>158</v>
      </c>
      <c r="AU1056">
        <v>4</v>
      </c>
      <c r="AV1056" t="s">
        <v>399</v>
      </c>
      <c r="AW1056" t="s">
        <v>992</v>
      </c>
      <c r="AX1056" t="s">
        <v>1091</v>
      </c>
      <c r="AY1056" s="19" t="s">
        <v>398</v>
      </c>
      <c r="AZ1056" s="19" t="s">
        <v>398</v>
      </c>
      <c r="BA1056" t="s">
        <v>405</v>
      </c>
      <c r="BB1056" t="s">
        <v>407</v>
      </c>
      <c r="BC1056" s="18" t="s">
        <v>162</v>
      </c>
      <c r="BD1056" t="s">
        <v>161</v>
      </c>
      <c r="BE1056">
        <v>40</v>
      </c>
      <c r="BF1056">
        <v>38</v>
      </c>
      <c r="BG1056">
        <v>6.55</v>
      </c>
      <c r="BH1056">
        <v>3.56</v>
      </c>
      <c r="BI1056">
        <v>0.52</v>
      </c>
      <c r="BJ1056">
        <v>0.221</v>
      </c>
      <c r="BK1056">
        <v>8.3000000000000004E-2</v>
      </c>
      <c r="BL1056">
        <v>10.1</v>
      </c>
      <c r="BM1056" s="86">
        <f t="shared" si="157"/>
        <v>72.69736842105263</v>
      </c>
      <c r="BN1056">
        <v>0.221</v>
      </c>
      <c r="BO1056">
        <v>17.899999999999999</v>
      </c>
      <c r="BP1056">
        <f t="shared" si="153"/>
        <v>3041.353801169591</v>
      </c>
      <c r="BQ1056">
        <f t="shared" si="154"/>
        <v>3493.333333333333</v>
      </c>
      <c r="BR1056">
        <f t="shared" si="155"/>
        <v>3.0413538011695911</v>
      </c>
      <c r="BS1056">
        <f t="shared" si="155"/>
        <v>3.4933333333333332</v>
      </c>
      <c r="BT1056">
        <f t="shared" si="156"/>
        <v>6.5346871345029243</v>
      </c>
      <c r="BU1056">
        <v>1.9640776699029128</v>
      </c>
      <c r="BV1056">
        <v>0.37481778821893108</v>
      </c>
      <c r="BW1056">
        <v>1.7449343252494329</v>
      </c>
      <c r="BX1056">
        <v>0.72508045056789028</v>
      </c>
      <c r="BY1056">
        <v>0.28859276509341381</v>
      </c>
      <c r="BZ1056">
        <v>0.13580918626211913</v>
      </c>
      <c r="CA1056">
        <v>4.0580624362720386</v>
      </c>
      <c r="CB1056">
        <v>111.79920896074032</v>
      </c>
      <c r="CC1056">
        <v>68.626323193434999</v>
      </c>
      <c r="CD1056">
        <v>20.802058086871956</v>
      </c>
      <c r="CE1056">
        <v>3.6082792351222852</v>
      </c>
      <c r="CF1056" s="25"/>
      <c r="CG1056" s="25"/>
      <c r="CH1056" s="25"/>
      <c r="CI1056" s="25"/>
      <c r="CJ1056" s="25"/>
      <c r="CK1056" s="25"/>
      <c r="CL1056" s="25"/>
      <c r="CM1056" s="25"/>
      <c r="CN1056" s="25"/>
      <c r="CO1056" s="25"/>
      <c r="CP1056" s="25">
        <v>1.1678183613030602</v>
      </c>
      <c r="CQ1056" s="25">
        <v>0.32497532082922009</v>
      </c>
      <c r="CR1056" s="25">
        <v>0.37755807805173958</v>
      </c>
      <c r="CS1056" s="25">
        <v>0.13850241478907629</v>
      </c>
      <c r="CT1056" s="25">
        <v>7.2547987599833913E-2</v>
      </c>
      <c r="CU1056" s="25">
        <v>4.7242694425469418</v>
      </c>
      <c r="CV1056" s="25">
        <v>5.6691405018132608</v>
      </c>
      <c r="CW1056" s="25">
        <v>1.0392456650364046</v>
      </c>
      <c r="CX1056" s="25">
        <v>154.36564077276267</v>
      </c>
      <c r="CY1056" s="25">
        <v>7.838815058221444</v>
      </c>
    </row>
    <row r="1057" spans="1:103">
      <c r="A1057" t="s">
        <v>177</v>
      </c>
      <c r="B1057" t="s">
        <v>1090</v>
      </c>
      <c r="C1057" t="s">
        <v>166</v>
      </c>
      <c r="D1057" t="s">
        <v>175</v>
      </c>
      <c r="E1057" t="s">
        <v>959</v>
      </c>
      <c r="F1057" t="s">
        <v>223</v>
      </c>
      <c r="G1057" t="s">
        <v>311</v>
      </c>
      <c r="H1057">
        <v>11.248250000000001</v>
      </c>
      <c r="I1057">
        <v>8.3721300000000003</v>
      </c>
      <c r="J1057">
        <v>612</v>
      </c>
      <c r="K1057" t="s">
        <v>141</v>
      </c>
      <c r="W1057">
        <v>2015</v>
      </c>
      <c r="X1057">
        <v>1</v>
      </c>
      <c r="Y1057" s="19"/>
      <c r="Z1057" s="24"/>
      <c r="AA1057" s="25"/>
      <c r="AB1057" s="26"/>
      <c r="AC1057" s="25"/>
      <c r="AD1057" s="27"/>
      <c r="AE1057" s="27"/>
      <c r="AF1057" s="27"/>
      <c r="AG1057" s="25"/>
      <c r="AH1057" s="25"/>
      <c r="AI1057" s="25"/>
      <c r="AJ1057" s="28"/>
      <c r="AK1057" s="25"/>
      <c r="AL1057" s="25"/>
      <c r="AM1057" s="29"/>
      <c r="AN1057" s="29"/>
      <c r="AO1057" s="30"/>
      <c r="AP1057" s="30"/>
      <c r="AQ1057" s="31"/>
      <c r="AR1057" s="28"/>
      <c r="AS1057" s="28"/>
      <c r="AT1057" t="s">
        <v>159</v>
      </c>
      <c r="AU1057">
        <v>5</v>
      </c>
      <c r="AV1057" t="s">
        <v>399</v>
      </c>
      <c r="AW1057" t="s">
        <v>992</v>
      </c>
      <c r="AX1057" t="s">
        <v>1091</v>
      </c>
      <c r="AY1057" s="19" t="s">
        <v>398</v>
      </c>
      <c r="AZ1057" s="19" t="s">
        <v>398</v>
      </c>
      <c r="BA1057" t="s">
        <v>405</v>
      </c>
      <c r="BB1057" t="s">
        <v>407</v>
      </c>
      <c r="BC1057" s="18" t="s">
        <v>162</v>
      </c>
      <c r="BD1057" t="s">
        <v>161</v>
      </c>
      <c r="BE1057">
        <v>45</v>
      </c>
      <c r="BF1057">
        <v>42</v>
      </c>
      <c r="BG1057">
        <v>5.28</v>
      </c>
      <c r="BH1057">
        <v>2.36</v>
      </c>
      <c r="BI1057">
        <v>0.44</v>
      </c>
      <c r="BJ1057">
        <v>0.25</v>
      </c>
      <c r="BK1057">
        <v>7.4999999999999997E-2</v>
      </c>
      <c r="BL1057">
        <v>9.6999999999999993</v>
      </c>
      <c r="BM1057" s="86">
        <f t="shared" si="157"/>
        <v>76.92307692307692</v>
      </c>
      <c r="BN1057">
        <v>0.24399999999999999</v>
      </c>
      <c r="BO1057">
        <v>19</v>
      </c>
      <c r="BP1057">
        <f t="shared" si="153"/>
        <v>2142.8657616892906</v>
      </c>
      <c r="BQ1057">
        <f t="shared" si="154"/>
        <v>2816</v>
      </c>
      <c r="BR1057">
        <f t="shared" si="155"/>
        <v>2.1428657616892908</v>
      </c>
      <c r="BS1057">
        <f t="shared" si="155"/>
        <v>2.8159999999999998</v>
      </c>
      <c r="BT1057">
        <f t="shared" si="156"/>
        <v>4.9588657616892906</v>
      </c>
      <c r="BU1057">
        <v>1.8162790697674418</v>
      </c>
      <c r="BV1057">
        <v>0.35766929297488864</v>
      </c>
      <c r="BW1057">
        <v>2.4560051597519572</v>
      </c>
      <c r="BX1057">
        <v>0.59201002460684604</v>
      </c>
      <c r="BY1057">
        <v>0.24331209742766022</v>
      </c>
      <c r="BZ1057">
        <v>0.12277108500078601</v>
      </c>
      <c r="CA1057">
        <v>4.6463743937377506</v>
      </c>
      <c r="CB1057">
        <v>160.28428660744336</v>
      </c>
      <c r="CC1057">
        <v>40.679328686699236</v>
      </c>
      <c r="CD1057">
        <v>14.691253413638417</v>
      </c>
      <c r="CE1057">
        <v>3.9696007662372002</v>
      </c>
      <c r="CF1057" s="25">
        <v>0.28035542747358311</v>
      </c>
      <c r="CG1057" s="25">
        <v>0.11906820365033623</v>
      </c>
      <c r="CH1057" s="25">
        <v>0.68433024306423307</v>
      </c>
      <c r="CI1057" s="25">
        <v>0.25723156396525554</v>
      </c>
      <c r="CJ1057" s="25">
        <v>0.14227398221657619</v>
      </c>
      <c r="CK1057" s="25">
        <v>50.947331883577711</v>
      </c>
      <c r="CL1057" s="25">
        <v>48.292464636020952</v>
      </c>
      <c r="CM1057" s="25">
        <v>2.8925140527477544</v>
      </c>
      <c r="CN1057" s="25">
        <v>185.99902182238813</v>
      </c>
      <c r="CO1057" s="25">
        <v>23.12452760545095</v>
      </c>
      <c r="CP1057" s="25">
        <v>1.0388529139685476</v>
      </c>
      <c r="CQ1057" s="25">
        <v>0.21655874190564295</v>
      </c>
      <c r="CR1057" s="25">
        <v>0.41141860681033698</v>
      </c>
      <c r="CS1057" s="25">
        <v>6.5982044328736889E-2</v>
      </c>
      <c r="CT1057" s="25">
        <v>7.4405035152737317E-2</v>
      </c>
      <c r="CU1057" s="25">
        <v>9.7694558602635411</v>
      </c>
      <c r="CV1057" s="25">
        <v>5.5881527803587847</v>
      </c>
      <c r="CW1057" s="25">
        <v>1.0243992983930275</v>
      </c>
      <c r="CX1057" s="25">
        <v>75.927033381230274</v>
      </c>
      <c r="CY1057" s="25">
        <v>7.2936457279815867</v>
      </c>
    </row>
    <row r="1058" spans="1:103">
      <c r="A1058" t="s">
        <v>177</v>
      </c>
      <c r="B1058" t="s">
        <v>1090</v>
      </c>
      <c r="C1058" t="s">
        <v>166</v>
      </c>
      <c r="D1058" t="s">
        <v>175</v>
      </c>
      <c r="E1058" t="s">
        <v>959</v>
      </c>
      <c r="F1058" t="s">
        <v>223</v>
      </c>
      <c r="G1058" t="s">
        <v>311</v>
      </c>
      <c r="H1058">
        <v>11.248250000000001</v>
      </c>
      <c r="I1058">
        <v>8.3721300000000003</v>
      </c>
      <c r="J1058">
        <v>612</v>
      </c>
      <c r="K1058" t="s">
        <v>141</v>
      </c>
      <c r="W1058">
        <v>2015</v>
      </c>
      <c r="X1058">
        <v>1</v>
      </c>
      <c r="Y1058" s="19"/>
      <c r="Z1058" s="24"/>
      <c r="AA1058" s="25"/>
      <c r="AB1058" s="26"/>
      <c r="AC1058" s="25"/>
      <c r="AD1058" s="27"/>
      <c r="AE1058" s="27"/>
      <c r="AF1058" s="27"/>
      <c r="AG1058" s="25"/>
      <c r="AH1058" s="25"/>
      <c r="AI1058" s="25"/>
      <c r="AJ1058" s="28"/>
      <c r="AK1058" s="25"/>
      <c r="AL1058" s="25"/>
      <c r="AM1058" s="29"/>
      <c r="AN1058" s="29"/>
      <c r="AO1058" s="30"/>
      <c r="AP1058" s="30"/>
      <c r="AQ1058" s="31"/>
      <c r="AR1058" s="28"/>
      <c r="AS1058" s="28"/>
      <c r="AT1058" t="s">
        <v>160</v>
      </c>
      <c r="AU1058">
        <v>6</v>
      </c>
      <c r="AV1058" t="s">
        <v>399</v>
      </c>
      <c r="AW1058" t="s">
        <v>992</v>
      </c>
      <c r="AX1058" t="s">
        <v>1091</v>
      </c>
      <c r="AY1058" s="19" t="s">
        <v>398</v>
      </c>
      <c r="AZ1058" s="19" t="s">
        <v>398</v>
      </c>
      <c r="BA1058" t="s">
        <v>405</v>
      </c>
      <c r="BB1058" t="s">
        <v>407</v>
      </c>
      <c r="BC1058" s="18" t="s">
        <v>162</v>
      </c>
      <c r="BD1058" t="s">
        <v>161</v>
      </c>
      <c r="BE1058">
        <v>53</v>
      </c>
      <c r="BF1058">
        <v>48</v>
      </c>
      <c r="BG1058">
        <v>5.34</v>
      </c>
      <c r="BH1058">
        <v>2.66</v>
      </c>
      <c r="BI1058">
        <v>0.38</v>
      </c>
      <c r="BJ1058">
        <v>0.32500000000000001</v>
      </c>
      <c r="BK1058">
        <v>5.3999999999999999E-2</v>
      </c>
      <c r="BL1058">
        <v>10.3</v>
      </c>
      <c r="BM1058" s="86">
        <f t="shared" si="157"/>
        <v>85.751978891820585</v>
      </c>
      <c r="BN1058">
        <v>0.29699999999999999</v>
      </c>
      <c r="BO1058">
        <v>22.8</v>
      </c>
      <c r="BP1058">
        <f t="shared" si="153"/>
        <v>2674.587407522376</v>
      </c>
      <c r="BQ1058">
        <f t="shared" si="154"/>
        <v>2847.9999999999995</v>
      </c>
      <c r="BR1058">
        <f t="shared" si="155"/>
        <v>2.6745874075223761</v>
      </c>
      <c r="BS1058">
        <f t="shared" si="155"/>
        <v>2.8479999999999994</v>
      </c>
      <c r="BT1058">
        <f t="shared" si="156"/>
        <v>5.5225874075223755</v>
      </c>
      <c r="BU1058">
        <v>1.9714013346043853</v>
      </c>
      <c r="BV1058">
        <v>0.29372676861487113</v>
      </c>
      <c r="BW1058">
        <v>2.0812013205972812</v>
      </c>
      <c r="BX1058">
        <v>0.57260231003977391</v>
      </c>
      <c r="BY1058">
        <v>0.19632991987666454</v>
      </c>
      <c r="BZ1058">
        <v>0.15486638364103905</v>
      </c>
      <c r="CA1058">
        <v>3.8434358326847784</v>
      </c>
      <c r="CB1058">
        <v>153.30107486698606</v>
      </c>
      <c r="CC1058">
        <v>82.544905796859865</v>
      </c>
      <c r="CD1058">
        <v>14.27567127384888</v>
      </c>
      <c r="CE1058">
        <v>56.060065975651185</v>
      </c>
      <c r="CF1058" s="25">
        <v>0.36436018957345973</v>
      </c>
      <c r="CG1058" s="25">
        <v>0.22563981042654033</v>
      </c>
      <c r="CH1058" s="25">
        <v>1.6639917638578399</v>
      </c>
      <c r="CI1058" s="25">
        <v>0.29660039619371659</v>
      </c>
      <c r="CJ1058" s="25">
        <v>0.13480089249784413</v>
      </c>
      <c r="CK1058" s="25">
        <v>38.197207675143936</v>
      </c>
      <c r="CL1058" s="25">
        <v>52.88460321177616</v>
      </c>
      <c r="CM1058" s="25">
        <v>2.9370363643838915</v>
      </c>
      <c r="CN1058" s="25">
        <v>236.2136689498702</v>
      </c>
      <c r="CO1058" s="25">
        <v>16.98112907721432</v>
      </c>
      <c r="CP1058" s="25">
        <v>1.2278420038535647</v>
      </c>
      <c r="CQ1058" s="25">
        <v>0.28241811175337189</v>
      </c>
      <c r="CR1058" s="25">
        <v>0.41665262347196463</v>
      </c>
      <c r="CS1058" s="25">
        <v>0.13317795867032275</v>
      </c>
      <c r="CT1058" s="25">
        <v>7.6856025071723233E-2</v>
      </c>
      <c r="CU1058" s="25">
        <v>4.5426540867546512</v>
      </c>
      <c r="CV1058" s="25">
        <v>10.14188960647642</v>
      </c>
      <c r="CW1058" s="25">
        <v>0.99929388550593257</v>
      </c>
      <c r="CX1058" s="25">
        <v>74.066255532867601</v>
      </c>
      <c r="CY1058" s="25">
        <v>7.9604176710393331</v>
      </c>
    </row>
    <row r="1059" spans="1:103">
      <c r="A1059" t="s">
        <v>177</v>
      </c>
      <c r="B1059" t="s">
        <v>1090</v>
      </c>
      <c r="C1059" t="s">
        <v>166</v>
      </c>
      <c r="D1059" t="s">
        <v>175</v>
      </c>
      <c r="E1059" t="s">
        <v>959</v>
      </c>
      <c r="F1059" t="s">
        <v>223</v>
      </c>
      <c r="G1059" t="s">
        <v>312</v>
      </c>
      <c r="H1059">
        <v>11.24925</v>
      </c>
      <c r="I1059">
        <v>8.3704800000000006</v>
      </c>
      <c r="J1059">
        <v>615</v>
      </c>
      <c r="K1059" t="s">
        <v>142</v>
      </c>
      <c r="W1059">
        <v>2015</v>
      </c>
      <c r="X1059">
        <v>1</v>
      </c>
      <c r="Y1059" s="19" t="s">
        <v>398</v>
      </c>
      <c r="Z1059" s="24">
        <v>7.2</v>
      </c>
      <c r="AA1059" s="32">
        <v>1.0121492045961487</v>
      </c>
      <c r="AB1059" s="26">
        <v>3.5809303897955169E-2</v>
      </c>
      <c r="AC1059" s="25">
        <v>3.08202</v>
      </c>
      <c r="AD1059" s="27">
        <v>64.400000000000006</v>
      </c>
      <c r="AE1059" s="27">
        <v>14</v>
      </c>
      <c r="AF1059" s="27">
        <v>21.6</v>
      </c>
      <c r="AG1059" s="25">
        <v>2.812560493203982</v>
      </c>
      <c r="AH1059" s="25">
        <v>0.49876586126663452</v>
      </c>
      <c r="AI1059" s="25">
        <v>0.20969432870169002</v>
      </c>
      <c r="AJ1059" s="28">
        <v>3.6505967776183333E-2</v>
      </c>
      <c r="AK1059" s="25">
        <v>0</v>
      </c>
      <c r="AL1059" s="25">
        <f t="shared" si="143"/>
        <v>3.55752665094849</v>
      </c>
      <c r="AM1059" s="29">
        <v>5.96952080072026</v>
      </c>
      <c r="AN1059" s="29">
        <v>0.75706367446261846</v>
      </c>
      <c r="AO1059" s="30">
        <v>16.515673891135606</v>
      </c>
      <c r="AP1059" s="30">
        <v>182.60465540941533</v>
      </c>
      <c r="AQ1059" s="31">
        <v>1.489475592086922</v>
      </c>
      <c r="AR1059" s="28">
        <v>7.32429E-2</v>
      </c>
      <c r="AS1059" s="28">
        <v>7.0064700000000002</v>
      </c>
      <c r="AT1059" t="s">
        <v>155</v>
      </c>
      <c r="AU1059">
        <v>1</v>
      </c>
      <c r="AV1059" t="s">
        <v>399</v>
      </c>
      <c r="AW1059" t="s">
        <v>992</v>
      </c>
      <c r="AX1059" t="s">
        <v>1091</v>
      </c>
      <c r="AY1059" s="19" t="s">
        <v>398</v>
      </c>
      <c r="AZ1059" s="19" t="s">
        <v>398</v>
      </c>
      <c r="BA1059" t="s">
        <v>405</v>
      </c>
      <c r="BB1059" t="s">
        <v>407</v>
      </c>
      <c r="BC1059" s="18" t="s">
        <v>162</v>
      </c>
      <c r="BD1059" t="s">
        <v>161</v>
      </c>
      <c r="BE1059">
        <v>20</v>
      </c>
      <c r="BF1059">
        <v>19</v>
      </c>
      <c r="BG1059">
        <v>1.62</v>
      </c>
      <c r="BH1059">
        <v>0.72</v>
      </c>
      <c r="BI1059">
        <v>0.3</v>
      </c>
      <c r="BJ1059">
        <v>0.17799999999999999</v>
      </c>
      <c r="BK1059">
        <v>3.5000000000000003E-2</v>
      </c>
      <c r="BL1059">
        <v>10.3</v>
      </c>
      <c r="BM1059" s="86">
        <f t="shared" si="157"/>
        <v>83.568075117370881</v>
      </c>
      <c r="BN1059">
        <v>0.13900000000000001</v>
      </c>
      <c r="BO1059">
        <v>19.399999999999999</v>
      </c>
      <c r="BP1059">
        <f t="shared" si="153"/>
        <v>705.51118475559235</v>
      </c>
      <c r="BQ1059">
        <f t="shared" si="154"/>
        <v>864.00000000000011</v>
      </c>
      <c r="BR1059">
        <f t="shared" si="155"/>
        <v>0.70551118475559238</v>
      </c>
      <c r="BS1059">
        <f t="shared" si="155"/>
        <v>0.8640000000000001</v>
      </c>
      <c r="BT1059">
        <f t="shared" si="156"/>
        <v>1.5695111847555925</v>
      </c>
      <c r="BU1059">
        <v>1.3659244917715392</v>
      </c>
      <c r="BV1059">
        <v>0.18893265144022542</v>
      </c>
      <c r="BW1059">
        <v>1.6375614340621909</v>
      </c>
      <c r="BX1059">
        <v>0.38085102488554146</v>
      </c>
      <c r="BY1059">
        <v>0.19647655954997803</v>
      </c>
      <c r="BZ1059">
        <v>9.6701019715690964E-2</v>
      </c>
      <c r="CA1059">
        <v>4.1609715765738127</v>
      </c>
      <c r="CB1059">
        <v>275.4941141520037</v>
      </c>
      <c r="CC1059">
        <v>38.689726860383374</v>
      </c>
      <c r="CD1059">
        <v>16.894703451166901</v>
      </c>
      <c r="CE1059">
        <v>2.0788110299058662</v>
      </c>
      <c r="CF1059" s="25"/>
      <c r="CG1059" s="25"/>
      <c r="CH1059" s="25"/>
      <c r="CI1059" s="25"/>
      <c r="CJ1059" s="25"/>
      <c r="CK1059" s="25"/>
      <c r="CL1059" s="25"/>
      <c r="CM1059" s="25"/>
      <c r="CN1059" s="25"/>
      <c r="CO1059" s="25"/>
      <c r="CP1059" s="25">
        <v>1.1638176638176638</v>
      </c>
      <c r="CQ1059" s="25">
        <v>0.23152896486229821</v>
      </c>
      <c r="CR1059" s="25">
        <v>0.41136633481765533</v>
      </c>
      <c r="CS1059" s="25">
        <v>0.13395037795695586</v>
      </c>
      <c r="CT1059" s="25">
        <v>9.6499034412117268E-2</v>
      </c>
      <c r="CU1059" s="25">
        <v>10.426022282408345</v>
      </c>
      <c r="CV1059" s="25">
        <v>10.200711585827662</v>
      </c>
      <c r="CW1059" s="25">
        <v>1.0050896934450679</v>
      </c>
      <c r="CX1059" s="25">
        <v>49.58201861945961</v>
      </c>
      <c r="CY1059" s="25">
        <v>9.2850955672438822</v>
      </c>
    </row>
    <row r="1060" spans="1:103">
      <c r="A1060" t="s">
        <v>177</v>
      </c>
      <c r="B1060" t="s">
        <v>1090</v>
      </c>
      <c r="C1060" t="s">
        <v>166</v>
      </c>
      <c r="D1060" t="s">
        <v>175</v>
      </c>
      <c r="E1060" t="s">
        <v>959</v>
      </c>
      <c r="F1060" t="s">
        <v>223</v>
      </c>
      <c r="G1060" t="s">
        <v>312</v>
      </c>
      <c r="H1060">
        <v>11.24925</v>
      </c>
      <c r="I1060">
        <v>8.3704800000000006</v>
      </c>
      <c r="J1060">
        <v>615</v>
      </c>
      <c r="K1060" t="s">
        <v>142</v>
      </c>
      <c r="W1060">
        <v>2015</v>
      </c>
      <c r="X1060">
        <v>1</v>
      </c>
      <c r="Y1060" s="19"/>
      <c r="Z1060" s="24"/>
      <c r="AA1060" s="25"/>
      <c r="AB1060" s="26"/>
      <c r="AC1060" s="25"/>
      <c r="AD1060" s="27"/>
      <c r="AE1060" s="27"/>
      <c r="AF1060" s="27"/>
      <c r="AG1060" s="25"/>
      <c r="AH1060" s="25"/>
      <c r="AI1060" s="25"/>
      <c r="AJ1060" s="28"/>
      <c r="AK1060" s="25"/>
      <c r="AL1060" s="25"/>
      <c r="AM1060" s="29"/>
      <c r="AN1060" s="29"/>
      <c r="AO1060" s="30"/>
      <c r="AP1060" s="30"/>
      <c r="AQ1060" s="31"/>
      <c r="AR1060" s="28"/>
      <c r="AS1060" s="28"/>
      <c r="AT1060" t="s">
        <v>156</v>
      </c>
      <c r="AU1060">
        <v>2</v>
      </c>
      <c r="AV1060" t="s">
        <v>399</v>
      </c>
      <c r="AW1060" t="s">
        <v>992</v>
      </c>
      <c r="AX1060" t="s">
        <v>1091</v>
      </c>
      <c r="AY1060" s="19" t="s">
        <v>398</v>
      </c>
      <c r="AZ1060" s="19" t="s">
        <v>398</v>
      </c>
      <c r="BA1060" t="s">
        <v>405</v>
      </c>
      <c r="BB1060" t="s">
        <v>407</v>
      </c>
      <c r="BC1060" s="18" t="s">
        <v>162</v>
      </c>
      <c r="BD1060" t="s">
        <v>161</v>
      </c>
      <c r="BE1060">
        <v>27</v>
      </c>
      <c r="BF1060">
        <v>22</v>
      </c>
      <c r="BG1060">
        <v>1.84</v>
      </c>
      <c r="BH1060">
        <v>0.92</v>
      </c>
      <c r="BI1060">
        <v>0.44</v>
      </c>
      <c r="BJ1060">
        <v>0.28799999999999998</v>
      </c>
      <c r="BK1060">
        <v>6.2E-2</v>
      </c>
      <c r="BL1060">
        <v>11.5</v>
      </c>
      <c r="BM1060" s="86">
        <f t="shared" si="157"/>
        <v>82.285714285714278</v>
      </c>
      <c r="BN1060">
        <v>0.192</v>
      </c>
      <c r="BO1060">
        <v>20.9</v>
      </c>
      <c r="BP1060">
        <f t="shared" si="153"/>
        <v>875.77815126050427</v>
      </c>
      <c r="BQ1060">
        <f t="shared" si="154"/>
        <v>981.33333333333326</v>
      </c>
      <c r="BR1060">
        <f t="shared" si="155"/>
        <v>0.87577815126050429</v>
      </c>
      <c r="BS1060">
        <f t="shared" si="155"/>
        <v>0.98133333333333328</v>
      </c>
      <c r="BT1060">
        <f t="shared" si="156"/>
        <v>1.8571114845938377</v>
      </c>
      <c r="BU1060">
        <v>1.4560229445506694</v>
      </c>
      <c r="BV1060">
        <v>0.33923091041910419</v>
      </c>
      <c r="BW1060">
        <v>2.3628606569314434</v>
      </c>
      <c r="BX1060">
        <v>0.457554498919505</v>
      </c>
      <c r="BY1060">
        <v>0.21946992895295669</v>
      </c>
      <c r="BZ1060">
        <v>0.11435840069112073</v>
      </c>
      <c r="CA1060">
        <v>3.9642372701828501</v>
      </c>
      <c r="CB1060">
        <v>135.09273678959343</v>
      </c>
      <c r="CC1060">
        <v>38.052933322078211</v>
      </c>
      <c r="CD1060">
        <v>11.61200286890592</v>
      </c>
      <c r="CE1060">
        <v>3.1245442883649259</v>
      </c>
      <c r="CF1060" s="25">
        <v>0.42469135802469143</v>
      </c>
      <c r="CG1060" s="25">
        <v>0.26704653371320036</v>
      </c>
      <c r="CH1060" s="25">
        <v>0.95612147977347028</v>
      </c>
      <c r="CI1060" s="25">
        <v>0.39882893820297061</v>
      </c>
      <c r="CJ1060" s="25">
        <v>0.18748666059462604</v>
      </c>
      <c r="CK1060" s="25">
        <v>25.592508535859888</v>
      </c>
      <c r="CL1060" s="25">
        <v>63.764440501929172</v>
      </c>
      <c r="CM1060" s="25">
        <v>2.9053002150634368</v>
      </c>
      <c r="CN1060" s="25">
        <v>93.236318809605166</v>
      </c>
      <c r="CO1060" s="25">
        <v>24.501604988158562</v>
      </c>
      <c r="CP1060" s="25">
        <v>0.91017110266159684</v>
      </c>
      <c r="CQ1060" s="25">
        <v>0.23051330798479083</v>
      </c>
      <c r="CR1060" s="25">
        <v>0.42905309035338801</v>
      </c>
      <c r="CS1060" s="25">
        <v>0.20431458092137736</v>
      </c>
      <c r="CT1060" s="25">
        <v>8.5028337388061259E-2</v>
      </c>
      <c r="CU1060" s="25">
        <v>6.2690987079878786</v>
      </c>
      <c r="CV1060" s="25">
        <v>5.5121234908300938</v>
      </c>
      <c r="CW1060" s="25">
        <v>1.010461892972714</v>
      </c>
      <c r="CX1060" s="25">
        <v>99.950200820091695</v>
      </c>
      <c r="CY1060" s="25">
        <v>8.0493824943794223</v>
      </c>
    </row>
    <row r="1061" spans="1:103">
      <c r="A1061" t="s">
        <v>177</v>
      </c>
      <c r="B1061" t="s">
        <v>1090</v>
      </c>
      <c r="C1061" t="s">
        <v>166</v>
      </c>
      <c r="D1061" t="s">
        <v>175</v>
      </c>
      <c r="E1061" t="s">
        <v>959</v>
      </c>
      <c r="F1061" t="s">
        <v>223</v>
      </c>
      <c r="G1061" t="s">
        <v>312</v>
      </c>
      <c r="H1061">
        <v>11.24925</v>
      </c>
      <c r="I1061">
        <v>8.3704800000000006</v>
      </c>
      <c r="J1061">
        <v>615</v>
      </c>
      <c r="K1061" t="s">
        <v>142</v>
      </c>
      <c r="W1061">
        <v>2015</v>
      </c>
      <c r="X1061">
        <v>1</v>
      </c>
      <c r="Y1061" s="19"/>
      <c r="Z1061" s="24"/>
      <c r="AA1061" s="25"/>
      <c r="AB1061" s="26"/>
      <c r="AC1061" s="25"/>
      <c r="AD1061" s="27"/>
      <c r="AE1061" s="27"/>
      <c r="AF1061" s="27"/>
      <c r="AG1061" s="25"/>
      <c r="AH1061" s="25"/>
      <c r="AI1061" s="25"/>
      <c r="AJ1061" s="28"/>
      <c r="AK1061" s="25"/>
      <c r="AL1061" s="25"/>
      <c r="AM1061" s="29"/>
      <c r="AN1061" s="29"/>
      <c r="AO1061" s="30"/>
      <c r="AP1061" s="30"/>
      <c r="AQ1061" s="31"/>
      <c r="AR1061" s="28"/>
      <c r="AS1061" s="28"/>
      <c r="AT1061" t="s">
        <v>157</v>
      </c>
      <c r="AU1061">
        <v>3</v>
      </c>
      <c r="AV1061" t="s">
        <v>399</v>
      </c>
      <c r="AW1061" t="s">
        <v>992</v>
      </c>
      <c r="AX1061" t="s">
        <v>1091</v>
      </c>
      <c r="AY1061" s="19" t="s">
        <v>398</v>
      </c>
      <c r="AZ1061" s="19" t="s">
        <v>398</v>
      </c>
      <c r="BA1061" t="s">
        <v>405</v>
      </c>
      <c r="BB1061" t="s">
        <v>407</v>
      </c>
      <c r="BC1061" s="18" t="s">
        <v>162</v>
      </c>
      <c r="BD1061" t="s">
        <v>161</v>
      </c>
      <c r="BE1061">
        <v>31</v>
      </c>
      <c r="BF1061">
        <v>32</v>
      </c>
      <c r="BG1061">
        <v>6.16</v>
      </c>
      <c r="BH1061">
        <v>3.54</v>
      </c>
      <c r="BI1061">
        <v>0.62</v>
      </c>
      <c r="BJ1061">
        <v>0.34899999999999998</v>
      </c>
      <c r="BK1061">
        <v>9.4E-2</v>
      </c>
      <c r="BL1061">
        <v>9.6999999999999993</v>
      </c>
      <c r="BM1061" s="86">
        <f t="shared" si="157"/>
        <v>78.781038374717838</v>
      </c>
      <c r="BN1061">
        <v>0.20799999999999999</v>
      </c>
      <c r="BO1061">
        <v>21.9</v>
      </c>
      <c r="BP1061">
        <f t="shared" si="153"/>
        <v>3291.9352011685032</v>
      </c>
      <c r="BQ1061">
        <f t="shared" si="154"/>
        <v>3285.333333333333</v>
      </c>
      <c r="BR1061">
        <f t="shared" si="155"/>
        <v>3.2919352011685032</v>
      </c>
      <c r="BS1061">
        <f t="shared" si="155"/>
        <v>3.285333333333333</v>
      </c>
      <c r="BT1061">
        <f t="shared" si="156"/>
        <v>6.5772685345018367</v>
      </c>
      <c r="BU1061">
        <v>2.7303058387395742</v>
      </c>
      <c r="BV1061">
        <v>0.3112591216408937</v>
      </c>
      <c r="BW1061">
        <v>1.6071061603834511</v>
      </c>
      <c r="BX1061">
        <v>0.60721125466530101</v>
      </c>
      <c r="BY1061">
        <v>0.33524522458847106</v>
      </c>
      <c r="BZ1061">
        <v>0.16579917029354208</v>
      </c>
      <c r="CA1061">
        <v>6.0293137208121728</v>
      </c>
      <c r="CB1061">
        <v>125.97049832813154</v>
      </c>
      <c r="CC1061">
        <v>93.296160964175385</v>
      </c>
      <c r="CD1061">
        <v>13.236994562246302</v>
      </c>
      <c r="CE1061">
        <v>2.2517385842200008</v>
      </c>
      <c r="CF1061" s="25"/>
      <c r="CG1061" s="25"/>
      <c r="CH1061" s="25"/>
      <c r="CI1061" s="25"/>
      <c r="CJ1061" s="25"/>
      <c r="CK1061" s="25"/>
      <c r="CL1061" s="25"/>
      <c r="CM1061" s="25"/>
      <c r="CN1061" s="25"/>
      <c r="CO1061" s="25"/>
      <c r="CP1061" s="25">
        <v>1.2537950664136626</v>
      </c>
      <c r="CQ1061" s="25">
        <v>0.25915559772296015</v>
      </c>
      <c r="CR1061" s="25">
        <v>0.38844554418933697</v>
      </c>
      <c r="CS1061" s="25">
        <v>0.20332659938887554</v>
      </c>
      <c r="CT1061" s="25">
        <v>8.1689602734271838E-2</v>
      </c>
      <c r="CU1061" s="25">
        <v>11.273522081783513</v>
      </c>
      <c r="CV1061" s="25">
        <v>10.2056442316622</v>
      </c>
      <c r="CW1061" s="25">
        <v>1.0055757136063084</v>
      </c>
      <c r="CX1061" s="25">
        <v>49.605994450513499</v>
      </c>
      <c r="CY1061" s="25">
        <v>6.7347799140896427</v>
      </c>
    </row>
    <row r="1062" spans="1:103">
      <c r="A1062" t="s">
        <v>177</v>
      </c>
      <c r="B1062" t="s">
        <v>1090</v>
      </c>
      <c r="C1062" t="s">
        <v>166</v>
      </c>
      <c r="D1062" t="s">
        <v>175</v>
      </c>
      <c r="E1062" t="s">
        <v>959</v>
      </c>
      <c r="F1062" t="s">
        <v>223</v>
      </c>
      <c r="G1062" t="s">
        <v>312</v>
      </c>
      <c r="H1062">
        <v>11.24925</v>
      </c>
      <c r="I1062">
        <v>8.3704800000000006</v>
      </c>
      <c r="J1062">
        <v>615</v>
      </c>
      <c r="K1062" t="s">
        <v>142</v>
      </c>
      <c r="W1062">
        <v>2015</v>
      </c>
      <c r="X1062">
        <v>1</v>
      </c>
      <c r="Y1062" s="19"/>
      <c r="Z1062" s="24"/>
      <c r="AA1062" s="25"/>
      <c r="AB1062" s="26"/>
      <c r="AC1062" s="25"/>
      <c r="AD1062" s="27"/>
      <c r="AE1062" s="27"/>
      <c r="AF1062" s="27"/>
      <c r="AG1062" s="25"/>
      <c r="AH1062" s="25"/>
      <c r="AI1062" s="25"/>
      <c r="AJ1062" s="28"/>
      <c r="AK1062" s="25"/>
      <c r="AL1062" s="25"/>
      <c r="AM1062" s="29"/>
      <c r="AN1062" s="29"/>
      <c r="AO1062" s="30"/>
      <c r="AP1062" s="30"/>
      <c r="AQ1062" s="31"/>
      <c r="AR1062" s="28"/>
      <c r="AS1062" s="28"/>
      <c r="AT1062" t="s">
        <v>158</v>
      </c>
      <c r="AU1062">
        <v>4</v>
      </c>
      <c r="AV1062" t="s">
        <v>399</v>
      </c>
      <c r="AW1062" t="s">
        <v>992</v>
      </c>
      <c r="AX1062" t="s">
        <v>1091</v>
      </c>
      <c r="AY1062" s="19" t="s">
        <v>398</v>
      </c>
      <c r="AZ1062" s="19" t="s">
        <v>398</v>
      </c>
      <c r="BA1062" t="s">
        <v>405</v>
      </c>
      <c r="BB1062" t="s">
        <v>407</v>
      </c>
      <c r="BC1062" s="18" t="s">
        <v>162</v>
      </c>
      <c r="BD1062" t="s">
        <v>161</v>
      </c>
      <c r="BE1062">
        <v>41</v>
      </c>
      <c r="BF1062">
        <v>39</v>
      </c>
      <c r="BG1062">
        <v>7.96</v>
      </c>
      <c r="BH1062">
        <v>3.52</v>
      </c>
      <c r="BI1062">
        <v>0.4</v>
      </c>
      <c r="BJ1062">
        <v>0.34100000000000003</v>
      </c>
      <c r="BK1062">
        <v>9.6000000000000002E-2</v>
      </c>
      <c r="BL1062">
        <v>10.199999999999999</v>
      </c>
      <c r="BM1062" s="86">
        <f t="shared" si="157"/>
        <v>78.032036613272311</v>
      </c>
      <c r="BN1062">
        <v>0.111</v>
      </c>
      <c r="BO1062">
        <v>16.899999999999999</v>
      </c>
      <c r="BP1062">
        <f t="shared" si="153"/>
        <v>3224.2633523279637</v>
      </c>
      <c r="BQ1062">
        <f t="shared" si="154"/>
        <v>4245.333333333333</v>
      </c>
      <c r="BR1062">
        <f t="shared" si="155"/>
        <v>3.2242633523279638</v>
      </c>
      <c r="BS1062">
        <f t="shared" si="155"/>
        <v>4.245333333333333</v>
      </c>
      <c r="BT1062">
        <f t="shared" si="156"/>
        <v>7.4695966856612968</v>
      </c>
      <c r="BU1062">
        <v>2.5828431372549021</v>
      </c>
      <c r="BV1062">
        <v>0.27441212544433891</v>
      </c>
      <c r="BW1062">
        <v>2.0310814241245501</v>
      </c>
      <c r="BX1062">
        <v>0.58132016256321994</v>
      </c>
      <c r="BY1062">
        <v>0.25984962613216239</v>
      </c>
      <c r="BZ1062">
        <v>0.15434169691981481</v>
      </c>
      <c r="CA1062">
        <v>5.3044313496394109</v>
      </c>
      <c r="CB1062">
        <v>136.68862281979716</v>
      </c>
      <c r="CC1062">
        <v>72.939869651735378</v>
      </c>
      <c r="CD1062">
        <v>12.601140789614588</v>
      </c>
      <c r="CE1062">
        <v>2.751956255944898</v>
      </c>
      <c r="CF1062" s="25">
        <v>0.44200554528650643</v>
      </c>
      <c r="CG1062" s="25">
        <v>1.1732902033271719E-2</v>
      </c>
      <c r="CH1062" s="25">
        <v>0.66320496471773549</v>
      </c>
      <c r="CI1062" s="25">
        <v>0.36524014941800476</v>
      </c>
      <c r="CJ1062" s="25">
        <v>0.14353739202412349</v>
      </c>
      <c r="CK1062" s="25">
        <v>50.576405917284958</v>
      </c>
      <c r="CL1062" s="25">
        <v>37.27868576563754</v>
      </c>
      <c r="CM1062" s="25">
        <v>2.9181999200143847</v>
      </c>
      <c r="CN1062" s="25">
        <v>93.650293584783498</v>
      </c>
      <c r="CO1062" s="25">
        <v>27.160414980658242</v>
      </c>
      <c r="CP1062" s="25">
        <v>1.4135160680529302</v>
      </c>
      <c r="CQ1062" s="25">
        <v>0.26370510396975427</v>
      </c>
      <c r="CR1062" s="25">
        <v>0.36793854031686279</v>
      </c>
      <c r="CS1062" s="25">
        <v>0.20919373509263414</v>
      </c>
      <c r="CT1062" s="25">
        <v>8.4046815151479687E-2</v>
      </c>
      <c r="CU1062" s="25">
        <v>12.466968201398652</v>
      </c>
      <c r="CV1062" s="25">
        <v>5.6437562906111109</v>
      </c>
      <c r="CW1062" s="25">
        <v>1.9885235928312033</v>
      </c>
      <c r="CX1062" s="25">
        <v>76.682526250695261</v>
      </c>
      <c r="CY1062" s="25">
        <v>7.80371588631896</v>
      </c>
    </row>
    <row r="1063" spans="1:103">
      <c r="A1063" t="s">
        <v>177</v>
      </c>
      <c r="B1063" t="s">
        <v>1090</v>
      </c>
      <c r="C1063" t="s">
        <v>166</v>
      </c>
      <c r="D1063" t="s">
        <v>175</v>
      </c>
      <c r="E1063" t="s">
        <v>959</v>
      </c>
      <c r="F1063" t="s">
        <v>223</v>
      </c>
      <c r="G1063" t="s">
        <v>312</v>
      </c>
      <c r="H1063">
        <v>11.24925</v>
      </c>
      <c r="I1063">
        <v>8.3704800000000006</v>
      </c>
      <c r="J1063">
        <v>615</v>
      </c>
      <c r="K1063" t="s">
        <v>142</v>
      </c>
      <c r="W1063">
        <v>2015</v>
      </c>
      <c r="X1063">
        <v>1</v>
      </c>
      <c r="Y1063" s="19"/>
      <c r="Z1063" s="24"/>
      <c r="AA1063" s="25"/>
      <c r="AB1063" s="26"/>
      <c r="AC1063" s="25"/>
      <c r="AD1063" s="27"/>
      <c r="AE1063" s="27"/>
      <c r="AF1063" s="27"/>
      <c r="AG1063" s="25"/>
      <c r="AH1063" s="25"/>
      <c r="AI1063" s="25"/>
      <c r="AJ1063" s="28"/>
      <c r="AK1063" s="25"/>
      <c r="AL1063" s="25"/>
      <c r="AM1063" s="29"/>
      <c r="AN1063" s="29"/>
      <c r="AO1063" s="30"/>
      <c r="AP1063" s="30"/>
      <c r="AQ1063" s="31"/>
      <c r="AR1063" s="28"/>
      <c r="AS1063" s="28"/>
      <c r="AT1063" t="s">
        <v>159</v>
      </c>
      <c r="AU1063">
        <v>5</v>
      </c>
      <c r="AV1063" t="s">
        <v>399</v>
      </c>
      <c r="AW1063" t="s">
        <v>992</v>
      </c>
      <c r="AX1063" t="s">
        <v>1091</v>
      </c>
      <c r="AY1063" s="19" t="s">
        <v>398</v>
      </c>
      <c r="AZ1063" s="19" t="s">
        <v>398</v>
      </c>
      <c r="BA1063" t="s">
        <v>405</v>
      </c>
      <c r="BB1063" t="s">
        <v>407</v>
      </c>
      <c r="BC1063" s="18" t="s">
        <v>162</v>
      </c>
      <c r="BD1063" t="s">
        <v>161</v>
      </c>
      <c r="BE1063">
        <v>38</v>
      </c>
      <c r="BF1063">
        <v>39</v>
      </c>
      <c r="BG1063">
        <v>8.56</v>
      </c>
      <c r="BH1063">
        <v>4.5999999999999996</v>
      </c>
      <c r="BI1063">
        <v>0.56000000000000005</v>
      </c>
      <c r="BJ1063">
        <v>0.36499999999999999</v>
      </c>
      <c r="BK1063">
        <v>8.5000000000000006E-2</v>
      </c>
      <c r="BL1063">
        <v>12.1</v>
      </c>
      <c r="BM1063" s="86">
        <f t="shared" si="157"/>
        <v>81.111111111111114</v>
      </c>
      <c r="BN1063">
        <v>0.114</v>
      </c>
      <c r="BO1063">
        <v>22.1</v>
      </c>
      <c r="BP1063">
        <f t="shared" si="153"/>
        <v>4287.1198257080605</v>
      </c>
      <c r="BQ1063">
        <f t="shared" si="154"/>
        <v>4565.3333333333339</v>
      </c>
      <c r="BR1063">
        <f t="shared" si="155"/>
        <v>4.2871198257080607</v>
      </c>
      <c r="BS1063">
        <f t="shared" si="155"/>
        <v>4.5653333333333341</v>
      </c>
      <c r="BT1063">
        <f t="shared" si="156"/>
        <v>8.8524531590413957</v>
      </c>
      <c r="BU1063">
        <v>2.183300395256917</v>
      </c>
      <c r="BV1063">
        <v>0.22445841635737684</v>
      </c>
      <c r="BW1063">
        <v>1.4859373336955868</v>
      </c>
      <c r="BX1063">
        <v>0.65511710095811648</v>
      </c>
      <c r="BY1063">
        <v>0.3722844050603985</v>
      </c>
      <c r="BZ1063">
        <v>0.14138149311801101</v>
      </c>
      <c r="CA1063">
        <v>5.9291311381894953</v>
      </c>
      <c r="CB1063">
        <v>133.4133715125906</v>
      </c>
      <c r="CC1063">
        <v>98.764345155671066</v>
      </c>
      <c r="CD1063">
        <v>12.941419764117454</v>
      </c>
      <c r="CE1063">
        <v>2.5810821751540871</v>
      </c>
      <c r="CF1063" s="25">
        <v>0.42676908752327747</v>
      </c>
      <c r="CG1063" s="25">
        <v>1.2960893854748601E-2</v>
      </c>
      <c r="CH1063" s="25">
        <v>0.75249504878625417</v>
      </c>
      <c r="CI1063" s="25">
        <v>0.35122119936467527</v>
      </c>
      <c r="CJ1063" s="25">
        <v>0.15312329742482894</v>
      </c>
      <c r="CK1063" s="25">
        <v>51.937833350905493</v>
      </c>
      <c r="CL1063" s="25">
        <v>33.824825845293091</v>
      </c>
      <c r="CM1063" s="25">
        <v>4.383941316966478</v>
      </c>
      <c r="CN1063" s="25">
        <v>142.10681533926038</v>
      </c>
      <c r="CO1063" s="25">
        <v>17.04885042946642</v>
      </c>
      <c r="CP1063" s="25">
        <v>1.1467757459095285</v>
      </c>
      <c r="CQ1063" s="25">
        <v>0.17560153994225217</v>
      </c>
      <c r="CR1063" s="25">
        <v>0.34126524339965086</v>
      </c>
      <c r="CS1063" s="25">
        <v>0.13672586679474183</v>
      </c>
      <c r="CT1063" s="25">
        <v>8.0377409468998517E-2</v>
      </c>
      <c r="CU1063" s="25">
        <v>4.6636720051980411</v>
      </c>
      <c r="CV1063" s="25">
        <v>5.5964233567480681</v>
      </c>
      <c r="CW1063" s="25">
        <v>1.0259154295697315</v>
      </c>
      <c r="CX1063" s="25">
        <v>50.609371743296464</v>
      </c>
      <c r="CY1063" s="25">
        <v>7.7382678497785449</v>
      </c>
    </row>
    <row r="1064" spans="1:103">
      <c r="A1064" t="s">
        <v>177</v>
      </c>
      <c r="B1064" t="s">
        <v>1090</v>
      </c>
      <c r="C1064" t="s">
        <v>166</v>
      </c>
      <c r="D1064" t="s">
        <v>175</v>
      </c>
      <c r="E1064" t="s">
        <v>959</v>
      </c>
      <c r="F1064" t="s">
        <v>223</v>
      </c>
      <c r="G1064" t="s">
        <v>312</v>
      </c>
      <c r="H1064">
        <v>11.24925</v>
      </c>
      <c r="I1064">
        <v>8.3704800000000006</v>
      </c>
      <c r="J1064">
        <v>615</v>
      </c>
      <c r="K1064" t="s">
        <v>142</v>
      </c>
      <c r="W1064">
        <v>2015</v>
      </c>
      <c r="X1064">
        <v>1</v>
      </c>
      <c r="Y1064" s="19"/>
      <c r="Z1064" s="24"/>
      <c r="AA1064" s="25"/>
      <c r="AB1064" s="26"/>
      <c r="AC1064" s="25"/>
      <c r="AD1064" s="27"/>
      <c r="AE1064" s="27"/>
      <c r="AF1064" s="27"/>
      <c r="AG1064" s="25"/>
      <c r="AH1064" s="25"/>
      <c r="AI1064" s="25"/>
      <c r="AJ1064" s="28"/>
      <c r="AK1064" s="25"/>
      <c r="AL1064" s="25"/>
      <c r="AM1064" s="29"/>
      <c r="AN1064" s="29"/>
      <c r="AO1064" s="30"/>
      <c r="AP1064" s="30"/>
      <c r="AQ1064" s="31"/>
      <c r="AR1064" s="28"/>
      <c r="AS1064" s="28"/>
      <c r="AT1064" t="s">
        <v>160</v>
      </c>
      <c r="AU1064">
        <v>6</v>
      </c>
      <c r="AV1064" t="s">
        <v>399</v>
      </c>
      <c r="AW1064" t="s">
        <v>992</v>
      </c>
      <c r="AX1064" t="s">
        <v>1091</v>
      </c>
      <c r="AY1064" s="19" t="s">
        <v>398</v>
      </c>
      <c r="AZ1064" s="19" t="s">
        <v>398</v>
      </c>
      <c r="BA1064" t="s">
        <v>405</v>
      </c>
      <c r="BB1064" t="s">
        <v>407</v>
      </c>
      <c r="BC1064" s="18" t="s">
        <v>162</v>
      </c>
      <c r="BD1064" t="s">
        <v>161</v>
      </c>
      <c r="BE1064">
        <v>38</v>
      </c>
      <c r="BF1064">
        <v>27</v>
      </c>
      <c r="BG1064">
        <v>4.16</v>
      </c>
      <c r="BH1064">
        <v>2.42</v>
      </c>
      <c r="BI1064">
        <v>0.68</v>
      </c>
      <c r="BJ1064">
        <v>0.247</v>
      </c>
      <c r="BK1064">
        <v>6.4000000000000001E-2</v>
      </c>
      <c r="BL1064">
        <v>10.4</v>
      </c>
      <c r="BM1064" s="86">
        <f t="shared" si="157"/>
        <v>79.421221864951761</v>
      </c>
      <c r="BN1064">
        <v>0.214</v>
      </c>
      <c r="BO1064">
        <v>17</v>
      </c>
      <c r="BP1064">
        <f t="shared" si="153"/>
        <v>2251.1192652838195</v>
      </c>
      <c r="BQ1064">
        <f t="shared" si="154"/>
        <v>2218.6666666666665</v>
      </c>
      <c r="BR1064">
        <f t="shared" si="155"/>
        <v>2.2511192652838194</v>
      </c>
      <c r="BS1064">
        <f t="shared" si="155"/>
        <v>2.2186666666666666</v>
      </c>
      <c r="BT1064">
        <f t="shared" si="156"/>
        <v>4.4697859319504865</v>
      </c>
      <c r="BU1064">
        <v>2.8707865168539328</v>
      </c>
      <c r="BV1064">
        <v>0.24432810842281003</v>
      </c>
      <c r="BW1064">
        <v>1.6709171954528916</v>
      </c>
      <c r="BX1064">
        <v>0.60215883995577024</v>
      </c>
      <c r="BY1064">
        <v>0.3353887675896659</v>
      </c>
      <c r="BZ1064">
        <v>0.1983253328886313</v>
      </c>
      <c r="CA1064">
        <v>4.5924972807112789</v>
      </c>
      <c r="CB1064">
        <v>163.36632611765415</v>
      </c>
      <c r="CC1064">
        <v>97.895748071666361</v>
      </c>
      <c r="CD1064">
        <v>14.925772987682999</v>
      </c>
      <c r="CE1064">
        <v>45.414796235725682</v>
      </c>
      <c r="CF1064" s="25">
        <v>0.50093545369504211</v>
      </c>
      <c r="CG1064" s="25">
        <v>2.3175865294667915E-2</v>
      </c>
      <c r="CH1064" s="25">
        <v>0.92807773627184431</v>
      </c>
      <c r="CI1064" s="25">
        <v>0.21888530345476501</v>
      </c>
      <c r="CJ1064" s="25">
        <v>6.6606676142284438E-2</v>
      </c>
      <c r="CK1064" s="25">
        <v>17.165432703271428</v>
      </c>
      <c r="CL1064" s="25">
        <v>36.363761331543451</v>
      </c>
      <c r="CM1064" s="25">
        <v>4.2320434465037318</v>
      </c>
      <c r="CN1064" s="25">
        <v>91.351850383232005</v>
      </c>
      <c r="CO1064" s="25">
        <v>17.725125003317164</v>
      </c>
      <c r="CP1064" s="25">
        <v>1.2288372093023257</v>
      </c>
      <c r="CQ1064" s="25">
        <v>0.23744186046511631</v>
      </c>
      <c r="CR1064" s="25">
        <v>0.29454188714554835</v>
      </c>
      <c r="CS1064" s="25">
        <v>0.1333702271380855</v>
      </c>
      <c r="CT1064" s="25">
        <v>7.1270322892201379E-2</v>
      </c>
      <c r="CU1064" s="25">
        <v>5.3783227715875661</v>
      </c>
      <c r="CV1064" s="25">
        <v>5.4590712916883222</v>
      </c>
      <c r="CW1064" s="25">
        <v>1.0007365619527651</v>
      </c>
      <c r="CX1064" s="25">
        <v>49.367274554216515</v>
      </c>
      <c r="CY1064" s="25">
        <v>7.1251688295489028</v>
      </c>
    </row>
    <row r="1065" spans="1:103">
      <c r="A1065" t="s">
        <v>177</v>
      </c>
      <c r="B1065" t="s">
        <v>1090</v>
      </c>
      <c r="C1065" t="s">
        <v>166</v>
      </c>
      <c r="D1065" t="s">
        <v>175</v>
      </c>
      <c r="E1065" t="s">
        <v>959</v>
      </c>
      <c r="F1065" t="s">
        <v>224</v>
      </c>
      <c r="G1065" t="s">
        <v>313</v>
      </c>
      <c r="H1065">
        <v>11.283340000000001</v>
      </c>
      <c r="I1065">
        <v>8.3661799999999999</v>
      </c>
      <c r="J1065">
        <v>580</v>
      </c>
      <c r="K1065" t="s">
        <v>143</v>
      </c>
      <c r="W1065">
        <v>2015</v>
      </c>
      <c r="X1065">
        <v>1</v>
      </c>
      <c r="Y1065" s="19" t="s">
        <v>398</v>
      </c>
      <c r="Z1065" s="24">
        <v>6</v>
      </c>
      <c r="AA1065" s="25">
        <v>0.49631895787735703</v>
      </c>
      <c r="AB1065" s="26">
        <v>3.7716735476142932E-2</v>
      </c>
      <c r="AC1065" s="25">
        <v>6.5632800000000007</v>
      </c>
      <c r="AD1065" s="27">
        <v>60</v>
      </c>
      <c r="AE1065" s="27">
        <v>20</v>
      </c>
      <c r="AF1065" s="27">
        <v>20</v>
      </c>
      <c r="AG1065" s="25">
        <v>1.8753403725940463</v>
      </c>
      <c r="AH1065" s="25">
        <v>0.5102744769848907</v>
      </c>
      <c r="AI1065" s="25">
        <v>0.26023782042301724</v>
      </c>
      <c r="AJ1065" s="28">
        <v>4.4341935029706708E-2</v>
      </c>
      <c r="AK1065" s="25">
        <v>0</v>
      </c>
      <c r="AL1065" s="25">
        <f t="shared" si="143"/>
        <v>2.6901946050316607</v>
      </c>
      <c r="AM1065" s="29">
        <v>5.96952080072026</v>
      </c>
      <c r="AN1065" s="29">
        <v>2.5010139245640111</v>
      </c>
      <c r="AO1065" s="30">
        <v>30.579401539454469</v>
      </c>
      <c r="AP1065" s="30">
        <v>233.27750358869264</v>
      </c>
      <c r="AQ1065" s="31">
        <v>1.416584320355688</v>
      </c>
      <c r="AR1065" s="28">
        <v>3.1549099999999997E-2</v>
      </c>
      <c r="AS1065" s="28">
        <v>8.2659900000000004</v>
      </c>
      <c r="AT1065" t="s">
        <v>155</v>
      </c>
      <c r="AU1065">
        <v>1</v>
      </c>
      <c r="AV1065" t="s">
        <v>399</v>
      </c>
      <c r="AW1065" t="s">
        <v>992</v>
      </c>
      <c r="AX1065" t="s">
        <v>1091</v>
      </c>
      <c r="AY1065" s="19" t="s">
        <v>398</v>
      </c>
      <c r="AZ1065" s="19" t="s">
        <v>398</v>
      </c>
      <c r="BA1065" t="s">
        <v>405</v>
      </c>
      <c r="BB1065" t="s">
        <v>407</v>
      </c>
      <c r="BC1065" s="18" t="s">
        <v>162</v>
      </c>
      <c r="BD1065" t="s">
        <v>161</v>
      </c>
      <c r="BE1065">
        <v>30</v>
      </c>
      <c r="BF1065">
        <v>28</v>
      </c>
      <c r="BG1065">
        <v>3.6</v>
      </c>
      <c r="BH1065">
        <v>1.4</v>
      </c>
      <c r="BI1065">
        <v>0.34</v>
      </c>
      <c r="BJ1065">
        <v>0.21299999999999999</v>
      </c>
      <c r="BK1065">
        <v>0.03</v>
      </c>
      <c r="BL1065">
        <v>10</v>
      </c>
      <c r="BM1065" s="86">
        <f t="shared" si="157"/>
        <v>87.654320987654316</v>
      </c>
      <c r="BN1065">
        <v>0.222</v>
      </c>
      <c r="BO1065">
        <v>17.2</v>
      </c>
      <c r="BP1065">
        <f t="shared" si="153"/>
        <v>1443.7182280319532</v>
      </c>
      <c r="BQ1065">
        <f t="shared" si="154"/>
        <v>1920</v>
      </c>
      <c r="BR1065">
        <f t="shared" si="155"/>
        <v>1.4437182280319532</v>
      </c>
      <c r="BS1065">
        <f t="shared" si="155"/>
        <v>1.92</v>
      </c>
      <c r="BT1065">
        <f t="shared" si="156"/>
        <v>3.3637182280319529</v>
      </c>
      <c r="BU1065">
        <v>2.1188909774436091</v>
      </c>
      <c r="BV1065">
        <v>0.30655300852500628</v>
      </c>
      <c r="BW1065">
        <v>2.2835578622073256</v>
      </c>
      <c r="BX1065">
        <v>0.53397392450386305</v>
      </c>
      <c r="BY1065">
        <v>0.2472320269692318</v>
      </c>
      <c r="BZ1065">
        <v>0.13413185910215525</v>
      </c>
      <c r="CA1065">
        <v>5.2596831065318002</v>
      </c>
      <c r="CB1065">
        <v>137.79216846229286</v>
      </c>
      <c r="CC1065">
        <v>53.509730337329664</v>
      </c>
      <c r="CD1065">
        <v>12.970979792286464</v>
      </c>
      <c r="CE1065">
        <v>2.6270461115033266</v>
      </c>
      <c r="CF1065" s="25">
        <v>0.45791505791505793</v>
      </c>
      <c r="CG1065" s="25">
        <v>3.4922779922779923E-2</v>
      </c>
      <c r="CH1065" s="25">
        <v>1.0744629417069151</v>
      </c>
      <c r="CI1065" s="25">
        <v>0.27439223394462137</v>
      </c>
      <c r="CJ1065" s="25">
        <v>7.3961602506888949E-2</v>
      </c>
      <c r="CK1065" s="25">
        <v>40.122290280163256</v>
      </c>
      <c r="CL1065" s="25">
        <v>33.147337882588147</v>
      </c>
      <c r="CM1065" s="25">
        <v>2.8896879520611418</v>
      </c>
      <c r="CN1065" s="25">
        <v>139.26051371302214</v>
      </c>
      <c r="CO1065" s="25">
        <v>24.369940281334067</v>
      </c>
      <c r="CP1065" s="25">
        <v>1.1023364485981308</v>
      </c>
      <c r="CQ1065" s="25">
        <v>0.21985981308411215</v>
      </c>
      <c r="CR1065" s="25">
        <v>0.41437047066101701</v>
      </c>
      <c r="CS1065" s="25">
        <v>0.20471246715491465</v>
      </c>
      <c r="CT1065" s="25">
        <v>9.1154892606118282E-2</v>
      </c>
      <c r="CU1065" s="25">
        <v>6.2813072741183325</v>
      </c>
      <c r="CV1065" s="25">
        <v>10.275205584750454</v>
      </c>
      <c r="CW1065" s="25">
        <v>1.0124296863378022</v>
      </c>
      <c r="CX1065" s="25">
        <v>49.944107363029175</v>
      </c>
      <c r="CY1065" s="25">
        <v>9.7829559510673558</v>
      </c>
    </row>
    <row r="1066" spans="1:103">
      <c r="A1066" t="s">
        <v>177</v>
      </c>
      <c r="B1066" t="s">
        <v>1090</v>
      </c>
      <c r="C1066" t="s">
        <v>166</v>
      </c>
      <c r="D1066" t="s">
        <v>175</v>
      </c>
      <c r="E1066" t="s">
        <v>959</v>
      </c>
      <c r="F1066" t="s">
        <v>224</v>
      </c>
      <c r="G1066" t="s">
        <v>313</v>
      </c>
      <c r="H1066">
        <v>11.283340000000001</v>
      </c>
      <c r="I1066">
        <v>8.3661799999999999</v>
      </c>
      <c r="J1066">
        <v>580</v>
      </c>
      <c r="K1066" t="s">
        <v>143</v>
      </c>
      <c r="W1066">
        <v>2015</v>
      </c>
      <c r="X1066">
        <v>1</v>
      </c>
      <c r="Y1066" s="19"/>
      <c r="Z1066" s="24"/>
      <c r="AA1066" s="25"/>
      <c r="AB1066" s="26"/>
      <c r="AC1066" s="25"/>
      <c r="AD1066" s="27"/>
      <c r="AE1066" s="27"/>
      <c r="AF1066" s="27"/>
      <c r="AG1066" s="25"/>
      <c r="AH1066" s="25"/>
      <c r="AI1066" s="25"/>
      <c r="AJ1066" s="28"/>
      <c r="AK1066" s="25"/>
      <c r="AL1066" s="25"/>
      <c r="AM1066" s="29"/>
      <c r="AN1066" s="29"/>
      <c r="AO1066" s="30"/>
      <c r="AP1066" s="30"/>
      <c r="AQ1066" s="31"/>
      <c r="AR1066" s="28"/>
      <c r="AS1066" s="28"/>
      <c r="AT1066" t="s">
        <v>156</v>
      </c>
      <c r="AU1066">
        <v>2</v>
      </c>
      <c r="AV1066" t="s">
        <v>399</v>
      </c>
      <c r="AW1066" t="s">
        <v>992</v>
      </c>
      <c r="AX1066" t="s">
        <v>1091</v>
      </c>
      <c r="AY1066" s="19" t="s">
        <v>398</v>
      </c>
      <c r="AZ1066" s="19" t="s">
        <v>398</v>
      </c>
      <c r="BA1066" t="s">
        <v>405</v>
      </c>
      <c r="BB1066" t="s">
        <v>407</v>
      </c>
      <c r="BC1066" s="18" t="s">
        <v>162</v>
      </c>
      <c r="BD1066" t="s">
        <v>161</v>
      </c>
      <c r="BE1066">
        <v>44</v>
      </c>
      <c r="BF1066">
        <v>33</v>
      </c>
      <c r="BG1066">
        <v>5.46</v>
      </c>
      <c r="BH1066">
        <v>2.64</v>
      </c>
      <c r="BI1066">
        <v>0.54</v>
      </c>
      <c r="BJ1066">
        <v>0.32900000000000001</v>
      </c>
      <c r="BK1066">
        <v>7.9000000000000001E-2</v>
      </c>
      <c r="BL1066">
        <v>10.3</v>
      </c>
      <c r="BM1066" s="86">
        <f t="shared" si="157"/>
        <v>80.637254901960787</v>
      </c>
      <c r="BN1066">
        <v>0.19600000000000001</v>
      </c>
      <c r="BO1066">
        <v>21.8</v>
      </c>
      <c r="BP1066">
        <f t="shared" si="153"/>
        <v>2496.1499423298733</v>
      </c>
      <c r="BQ1066">
        <f t="shared" si="154"/>
        <v>2912</v>
      </c>
      <c r="BR1066">
        <f t="shared" si="155"/>
        <v>2.4961499423298732</v>
      </c>
      <c r="BS1066">
        <f t="shared" si="155"/>
        <v>2.9119999999999999</v>
      </c>
      <c r="BT1066">
        <f t="shared" si="156"/>
        <v>5.4081499423298727</v>
      </c>
      <c r="CF1066" s="25">
        <v>0.36380813953488383</v>
      </c>
      <c r="CG1066" s="25">
        <v>7.5532945736434112E-2</v>
      </c>
      <c r="CH1066" s="25">
        <v>0.70749405319558833</v>
      </c>
      <c r="CI1066" s="25">
        <v>0.22696789450049984</v>
      </c>
      <c r="CJ1066" s="25">
        <v>0.10794881375115332</v>
      </c>
      <c r="CK1066" s="25">
        <v>42.701906459851763</v>
      </c>
      <c r="CL1066" s="25">
        <v>33.858583156515934</v>
      </c>
      <c r="CM1066" s="25">
        <v>4.3883165079015747</v>
      </c>
      <c r="CN1066" s="25">
        <v>142.24863850826165</v>
      </c>
      <c r="CO1066" s="25">
        <v>28.756210465545923</v>
      </c>
      <c r="CP1066" s="25">
        <v>0.91287512100677648</v>
      </c>
      <c r="CQ1066" s="25">
        <v>0.23649564375605037</v>
      </c>
      <c r="CR1066" s="25">
        <v>0.36799498985948897</v>
      </c>
      <c r="CS1066" s="25">
        <v>0.20481218097233053</v>
      </c>
      <c r="CT1066" s="25">
        <v>0.10030997283757183</v>
      </c>
      <c r="CU1066" s="25">
        <v>8.8140816109228766</v>
      </c>
      <c r="CV1066" s="25">
        <v>10.280210555809756</v>
      </c>
      <c r="CW1066" s="25">
        <v>1.0129228327997299</v>
      </c>
      <c r="CX1066" s="25">
        <v>100.19362556636565</v>
      </c>
      <c r="CY1066" s="25">
        <v>9.3574587085375516</v>
      </c>
    </row>
    <row r="1067" spans="1:103">
      <c r="A1067" t="s">
        <v>177</v>
      </c>
      <c r="B1067" t="s">
        <v>1090</v>
      </c>
      <c r="C1067" t="s">
        <v>166</v>
      </c>
      <c r="D1067" t="s">
        <v>175</v>
      </c>
      <c r="E1067" t="s">
        <v>959</v>
      </c>
      <c r="F1067" t="s">
        <v>224</v>
      </c>
      <c r="G1067" t="s">
        <v>313</v>
      </c>
      <c r="H1067">
        <v>11.283340000000001</v>
      </c>
      <c r="I1067">
        <v>8.3661799999999999</v>
      </c>
      <c r="J1067">
        <v>580</v>
      </c>
      <c r="K1067" t="s">
        <v>143</v>
      </c>
      <c r="W1067">
        <v>2015</v>
      </c>
      <c r="X1067">
        <v>1</v>
      </c>
      <c r="Y1067" s="19"/>
      <c r="Z1067" s="24"/>
      <c r="AA1067" s="25"/>
      <c r="AB1067" s="26"/>
      <c r="AC1067" s="25"/>
      <c r="AD1067" s="27"/>
      <c r="AE1067" s="27"/>
      <c r="AF1067" s="27"/>
      <c r="AG1067" s="25"/>
      <c r="AH1067" s="25"/>
      <c r="AI1067" s="25"/>
      <c r="AJ1067" s="28"/>
      <c r="AK1067" s="25"/>
      <c r="AL1067" s="25"/>
      <c r="AM1067" s="29"/>
      <c r="AN1067" s="29"/>
      <c r="AO1067" s="30"/>
      <c r="AP1067" s="30"/>
      <c r="AQ1067" s="31"/>
      <c r="AR1067" s="28"/>
      <c r="AS1067" s="28"/>
      <c r="AT1067" t="s">
        <v>157</v>
      </c>
      <c r="AU1067">
        <v>3</v>
      </c>
      <c r="AV1067" t="s">
        <v>399</v>
      </c>
      <c r="AW1067" t="s">
        <v>992</v>
      </c>
      <c r="AX1067" t="s">
        <v>1091</v>
      </c>
      <c r="AY1067" s="19" t="s">
        <v>398</v>
      </c>
      <c r="AZ1067" s="19" t="s">
        <v>398</v>
      </c>
      <c r="BA1067" t="s">
        <v>405</v>
      </c>
      <c r="BB1067" t="s">
        <v>407</v>
      </c>
      <c r="BC1067" s="18" t="s">
        <v>162</v>
      </c>
      <c r="BD1067" t="s">
        <v>161</v>
      </c>
      <c r="BE1067">
        <v>45</v>
      </c>
      <c r="BF1067">
        <v>35</v>
      </c>
      <c r="BG1067">
        <v>6.2</v>
      </c>
      <c r="BH1067">
        <v>3.18</v>
      </c>
      <c r="BI1067">
        <v>0.54</v>
      </c>
      <c r="BJ1067">
        <v>0.376</v>
      </c>
      <c r="BK1067">
        <v>8.1000000000000003E-2</v>
      </c>
      <c r="BL1067">
        <v>10.1</v>
      </c>
      <c r="BM1067" s="86">
        <f t="shared" si="157"/>
        <v>82.275711159737426</v>
      </c>
      <c r="BN1067">
        <v>0.221</v>
      </c>
      <c r="BO1067">
        <v>22</v>
      </c>
      <c r="BP1067">
        <f t="shared" si="153"/>
        <v>3074.6594585317716</v>
      </c>
      <c r="BQ1067">
        <f t="shared" si="154"/>
        <v>3306.6666666666665</v>
      </c>
      <c r="BR1067">
        <f t="shared" si="155"/>
        <v>3.0746594585317717</v>
      </c>
      <c r="BS1067">
        <f t="shared" si="155"/>
        <v>3.3066666666666666</v>
      </c>
      <c r="BT1067">
        <f t="shared" si="156"/>
        <v>6.3813261251984379</v>
      </c>
      <c r="BU1067">
        <v>2.5053763440860219</v>
      </c>
      <c r="BV1067">
        <v>0.29319491218696037</v>
      </c>
      <c r="BW1067">
        <v>2.06121666477814</v>
      </c>
      <c r="BX1067">
        <v>0.48805666808614012</v>
      </c>
      <c r="BY1067">
        <v>0.19885937260473921</v>
      </c>
      <c r="BZ1067">
        <v>0.11615952374085799</v>
      </c>
      <c r="CA1067">
        <v>5.1430721909315968</v>
      </c>
      <c r="CB1067">
        <v>140.6294350743633</v>
      </c>
      <c r="CC1067">
        <v>38.518592091058153</v>
      </c>
      <c r="CD1067">
        <v>15.321684237103099</v>
      </c>
      <c r="CE1067">
        <v>3.0460271194733757</v>
      </c>
      <c r="CF1067" s="25"/>
      <c r="CG1067" s="25"/>
      <c r="CH1067" s="25"/>
      <c r="CI1067" s="25"/>
      <c r="CJ1067" s="25"/>
      <c r="CK1067" s="25"/>
      <c r="CL1067" s="25"/>
      <c r="CM1067" s="25"/>
      <c r="CN1067" s="25"/>
      <c r="CO1067" s="25"/>
      <c r="CP1067" s="25">
        <v>1.2447296058661779</v>
      </c>
      <c r="CQ1067" s="25">
        <v>0.18675527039413384</v>
      </c>
      <c r="CR1067" s="25">
        <v>0.29411727125826503</v>
      </c>
      <c r="CS1067" s="25">
        <v>0.13317795867032275</v>
      </c>
      <c r="CT1067" s="25">
        <v>7.5425780856409178E-2</v>
      </c>
      <c r="CU1067" s="25">
        <v>7.0303769435736179</v>
      </c>
      <c r="CV1067" s="25">
        <v>5.4512014147661381</v>
      </c>
      <c r="CW1067" s="25">
        <v>0.99929388550593257</v>
      </c>
      <c r="CX1067" s="25">
        <v>148.43135376564058</v>
      </c>
      <c r="CY1067" s="25">
        <v>7.1148970820771851</v>
      </c>
    </row>
    <row r="1068" spans="1:103">
      <c r="A1068" t="s">
        <v>177</v>
      </c>
      <c r="B1068" t="s">
        <v>1090</v>
      </c>
      <c r="C1068" t="s">
        <v>166</v>
      </c>
      <c r="D1068" t="s">
        <v>175</v>
      </c>
      <c r="E1068" t="s">
        <v>959</v>
      </c>
      <c r="F1068" t="s">
        <v>224</v>
      </c>
      <c r="G1068" t="s">
        <v>313</v>
      </c>
      <c r="H1068">
        <v>11.283340000000001</v>
      </c>
      <c r="I1068">
        <v>8.3661799999999999</v>
      </c>
      <c r="J1068">
        <v>580</v>
      </c>
      <c r="K1068" t="s">
        <v>143</v>
      </c>
      <c r="W1068">
        <v>2015</v>
      </c>
      <c r="X1068">
        <v>1</v>
      </c>
      <c r="Y1068" s="19"/>
      <c r="Z1068" s="24"/>
      <c r="AA1068" s="25"/>
      <c r="AB1068" s="26"/>
      <c r="AC1068" s="25"/>
      <c r="AD1068" s="27"/>
      <c r="AE1068" s="27"/>
      <c r="AF1068" s="27"/>
      <c r="AG1068" s="25"/>
      <c r="AH1068" s="25"/>
      <c r="AI1068" s="25"/>
      <c r="AJ1068" s="28"/>
      <c r="AK1068" s="25"/>
      <c r="AL1068" s="25"/>
      <c r="AM1068" s="29"/>
      <c r="AN1068" s="29"/>
      <c r="AO1068" s="30"/>
      <c r="AP1068" s="30"/>
      <c r="AQ1068" s="31"/>
      <c r="AR1068" s="28"/>
      <c r="AS1068" s="28"/>
      <c r="AT1068" t="s">
        <v>158</v>
      </c>
      <c r="AU1068">
        <v>4</v>
      </c>
      <c r="AV1068" t="s">
        <v>399</v>
      </c>
      <c r="AW1068" t="s">
        <v>992</v>
      </c>
      <c r="AX1068" t="s">
        <v>1091</v>
      </c>
      <c r="AY1068" s="19" t="s">
        <v>398</v>
      </c>
      <c r="AZ1068" s="19" t="s">
        <v>398</v>
      </c>
      <c r="BA1068" t="s">
        <v>405</v>
      </c>
      <c r="BB1068" t="s">
        <v>407</v>
      </c>
      <c r="BC1068" s="18" t="s">
        <v>162</v>
      </c>
      <c r="BD1068" t="s">
        <v>161</v>
      </c>
      <c r="BE1068">
        <v>41</v>
      </c>
      <c r="BF1068">
        <v>42</v>
      </c>
      <c r="BG1068">
        <v>9.6</v>
      </c>
      <c r="BH1068">
        <v>4.9800000000000004</v>
      </c>
      <c r="BI1068">
        <v>0.6</v>
      </c>
      <c r="BJ1068">
        <v>0.39300000000000002</v>
      </c>
      <c r="BK1068">
        <v>0.11</v>
      </c>
      <c r="BL1068">
        <v>9.6999999999999993</v>
      </c>
      <c r="BM1068" s="86">
        <f t="shared" si="157"/>
        <v>78.131212723658052</v>
      </c>
      <c r="BN1068">
        <v>0.26800000000000002</v>
      </c>
      <c r="BO1068">
        <v>27.7</v>
      </c>
      <c r="BP1068">
        <f t="shared" si="153"/>
        <v>4592.8284411179975</v>
      </c>
      <c r="BQ1068">
        <f t="shared" si="154"/>
        <v>5119.9999999999991</v>
      </c>
      <c r="BR1068">
        <f t="shared" si="155"/>
        <v>4.5928284411179972</v>
      </c>
      <c r="BS1068">
        <f t="shared" si="155"/>
        <v>5.1199999999999992</v>
      </c>
      <c r="BT1068">
        <f t="shared" si="156"/>
        <v>9.7128284411179955</v>
      </c>
      <c r="BU1068">
        <v>2.6420845624385447</v>
      </c>
      <c r="BV1068">
        <v>0.33643741873695626</v>
      </c>
      <c r="BW1068">
        <v>2.0998853256493493</v>
      </c>
      <c r="BX1068">
        <v>0.6991874483202023</v>
      </c>
      <c r="BY1068">
        <v>0.28704377454731478</v>
      </c>
      <c r="BZ1068">
        <v>0.14105132467060033</v>
      </c>
      <c r="CA1068">
        <v>6.0343463966046516</v>
      </c>
      <c r="CB1068">
        <v>180.78795910301531</v>
      </c>
      <c r="CC1068">
        <v>84.673936281442721</v>
      </c>
      <c r="CD1068">
        <v>15.930483304049865</v>
      </c>
      <c r="CE1068">
        <v>2.3602134754963675</v>
      </c>
      <c r="CF1068" s="25">
        <v>0.68155619596541783</v>
      </c>
      <c r="CG1068" s="25">
        <v>1.6777137367915468E-3</v>
      </c>
      <c r="CH1068" s="25">
        <v>1.2768482892778787</v>
      </c>
      <c r="CI1068" s="25">
        <v>0.22395059605071474</v>
      </c>
      <c r="CJ1068" s="25">
        <v>9.5326633062900928E-2</v>
      </c>
      <c r="CK1068" s="25">
        <v>68.028270327183591</v>
      </c>
      <c r="CL1068" s="25">
        <v>29.616620662732565</v>
      </c>
      <c r="CM1068" s="25">
        <v>2.9124526035791027</v>
      </c>
      <c r="CN1068" s="25">
        <v>93.465851844586965</v>
      </c>
      <c r="CO1068" s="25">
        <v>29.637266854547452</v>
      </c>
      <c r="CP1068" s="25">
        <v>1.5899621212121213</v>
      </c>
      <c r="CQ1068" s="25">
        <v>0.29195075757575761</v>
      </c>
      <c r="CR1068" s="25">
        <v>0.34724334304792681</v>
      </c>
      <c r="CS1068" s="25">
        <v>0.13598789597298411</v>
      </c>
      <c r="CT1068" s="25">
        <v>9.6434489740550314E-2</v>
      </c>
      <c r="CU1068" s="25">
        <v>8.8789546355371272</v>
      </c>
      <c r="CV1068" s="25">
        <v>5.5662169500139029</v>
      </c>
      <c r="CW1068" s="25">
        <v>1.9612033471985861</v>
      </c>
      <c r="CX1068" s="25">
        <v>50.336210266762471</v>
      </c>
      <c r="CY1068" s="25">
        <v>6.8339179893706481</v>
      </c>
    </row>
    <row r="1069" spans="1:103">
      <c r="A1069" t="s">
        <v>177</v>
      </c>
      <c r="B1069" t="s">
        <v>1090</v>
      </c>
      <c r="C1069" t="s">
        <v>166</v>
      </c>
      <c r="D1069" t="s">
        <v>175</v>
      </c>
      <c r="E1069" t="s">
        <v>959</v>
      </c>
      <c r="F1069" t="s">
        <v>224</v>
      </c>
      <c r="G1069" t="s">
        <v>313</v>
      </c>
      <c r="H1069">
        <v>11.283340000000001</v>
      </c>
      <c r="I1069">
        <v>8.3661799999999999</v>
      </c>
      <c r="J1069">
        <v>580</v>
      </c>
      <c r="K1069" t="s">
        <v>143</v>
      </c>
      <c r="W1069">
        <v>2015</v>
      </c>
      <c r="X1069">
        <v>1</v>
      </c>
      <c r="Y1069" s="19"/>
      <c r="Z1069" s="24"/>
      <c r="AA1069" s="25"/>
      <c r="AB1069" s="26"/>
      <c r="AC1069" s="25"/>
      <c r="AD1069" s="27"/>
      <c r="AE1069" s="27"/>
      <c r="AF1069" s="27"/>
      <c r="AG1069" s="25"/>
      <c r="AH1069" s="25"/>
      <c r="AI1069" s="25"/>
      <c r="AJ1069" s="28"/>
      <c r="AK1069" s="25"/>
      <c r="AL1069" s="25"/>
      <c r="AM1069" s="29"/>
      <c r="AN1069" s="29"/>
      <c r="AO1069" s="30"/>
      <c r="AP1069" s="30"/>
      <c r="AQ1069" s="31"/>
      <c r="AR1069" s="28"/>
      <c r="AS1069" s="28"/>
      <c r="AT1069" t="s">
        <v>159</v>
      </c>
      <c r="AU1069">
        <v>5</v>
      </c>
      <c r="AV1069" t="s">
        <v>399</v>
      </c>
      <c r="AW1069" t="s">
        <v>992</v>
      </c>
      <c r="AX1069" t="s">
        <v>1091</v>
      </c>
      <c r="AY1069" s="19" t="s">
        <v>398</v>
      </c>
      <c r="AZ1069" s="19" t="s">
        <v>398</v>
      </c>
      <c r="BA1069" t="s">
        <v>405</v>
      </c>
      <c r="BB1069" t="s">
        <v>407</v>
      </c>
      <c r="BC1069" s="18" t="s">
        <v>162</v>
      </c>
      <c r="BD1069" t="s">
        <v>161</v>
      </c>
      <c r="BE1069">
        <v>39</v>
      </c>
      <c r="BF1069">
        <v>42</v>
      </c>
      <c r="BG1069">
        <v>9.6</v>
      </c>
      <c r="BH1069">
        <v>4.9800000000000004</v>
      </c>
      <c r="BI1069">
        <v>0.6</v>
      </c>
      <c r="BJ1069">
        <v>0.55900000000000005</v>
      </c>
      <c r="BK1069">
        <v>0.10299999999999999</v>
      </c>
      <c r="BL1069">
        <v>10.6</v>
      </c>
      <c r="BM1069" s="86">
        <f t="shared" si="157"/>
        <v>84.44108761329305</v>
      </c>
      <c r="BN1069">
        <v>0.33600000000000002</v>
      </c>
      <c r="BO1069">
        <v>26</v>
      </c>
      <c r="BP1069">
        <f t="shared" si="153"/>
        <v>4914.2726141816247</v>
      </c>
      <c r="BQ1069">
        <f t="shared" si="154"/>
        <v>5119.9999999999991</v>
      </c>
      <c r="BR1069">
        <f t="shared" si="155"/>
        <v>4.9142726141816251</v>
      </c>
      <c r="BS1069">
        <f t="shared" si="155"/>
        <v>5.1199999999999992</v>
      </c>
      <c r="BT1069">
        <f t="shared" si="156"/>
        <v>10.034272614181624</v>
      </c>
      <c r="CF1069" s="25">
        <v>0.35851569933396765</v>
      </c>
      <c r="CG1069" s="25">
        <v>1.3568030447193149E-2</v>
      </c>
      <c r="CH1069" s="25">
        <v>1.375310687317439</v>
      </c>
      <c r="CI1069" s="25">
        <v>0.38815282895853165</v>
      </c>
      <c r="CJ1069" s="25">
        <v>0.19485835852168015</v>
      </c>
      <c r="CK1069" s="25">
        <v>68.285282111176798</v>
      </c>
      <c r="CL1069" s="25">
        <v>36.120409200261612</v>
      </c>
      <c r="CM1069" s="25">
        <v>4.2037219320433818</v>
      </c>
      <c r="CN1069" s="25">
        <v>227.40646714389987</v>
      </c>
      <c r="CO1069" s="25">
        <v>28.773082687182541</v>
      </c>
      <c r="CP1069" s="25">
        <v>1.1888888888888891</v>
      </c>
      <c r="CQ1069" s="25">
        <v>0.28194444444444444</v>
      </c>
      <c r="CR1069" s="25">
        <v>0.41765612208340969</v>
      </c>
      <c r="CS1069" s="25">
        <v>0.20254306721396659</v>
      </c>
      <c r="CT1069" s="25">
        <v>0.12098224013254014</v>
      </c>
      <c r="CU1069" s="25">
        <v>7.8812054696396459</v>
      </c>
      <c r="CV1069" s="25">
        <v>5.464330512585903</v>
      </c>
      <c r="CW1069" s="25">
        <v>1.0017006626868235</v>
      </c>
      <c r="CX1069" s="25">
        <v>49.414834548970099</v>
      </c>
      <c r="CY1069" s="25">
        <v>8.4039410181107161</v>
      </c>
    </row>
    <row r="1070" spans="1:103">
      <c r="A1070" t="s">
        <v>177</v>
      </c>
      <c r="B1070" t="s">
        <v>1090</v>
      </c>
      <c r="C1070" t="s">
        <v>166</v>
      </c>
      <c r="D1070" t="s">
        <v>175</v>
      </c>
      <c r="E1070" t="s">
        <v>959</v>
      </c>
      <c r="F1070" t="s">
        <v>224</v>
      </c>
      <c r="G1070" t="s">
        <v>313</v>
      </c>
      <c r="H1070">
        <v>11.283340000000001</v>
      </c>
      <c r="I1070">
        <v>8.3661799999999999</v>
      </c>
      <c r="J1070">
        <v>580</v>
      </c>
      <c r="K1070" t="s">
        <v>143</v>
      </c>
      <c r="W1070">
        <v>2015</v>
      </c>
      <c r="X1070">
        <v>1</v>
      </c>
      <c r="Y1070" s="19"/>
      <c r="Z1070" s="24"/>
      <c r="AA1070" s="25"/>
      <c r="AB1070" s="26"/>
      <c r="AC1070" s="25"/>
      <c r="AD1070" s="27"/>
      <c r="AE1070" s="27"/>
      <c r="AF1070" s="27"/>
      <c r="AG1070" s="25"/>
      <c r="AH1070" s="25"/>
      <c r="AI1070" s="25"/>
      <c r="AJ1070" s="28"/>
      <c r="AK1070" s="25"/>
      <c r="AL1070" s="25"/>
      <c r="AM1070" s="29"/>
      <c r="AN1070" s="29"/>
      <c r="AO1070" s="30"/>
      <c r="AP1070" s="30"/>
      <c r="AQ1070" s="31"/>
      <c r="AR1070" s="28"/>
      <c r="AS1070" s="28"/>
      <c r="AT1070" t="s">
        <v>160</v>
      </c>
      <c r="AU1070">
        <v>6</v>
      </c>
      <c r="AV1070" t="s">
        <v>399</v>
      </c>
      <c r="AW1070" t="s">
        <v>992</v>
      </c>
      <c r="AX1070" t="s">
        <v>1091</v>
      </c>
      <c r="AY1070" s="19" t="s">
        <v>398</v>
      </c>
      <c r="AZ1070" s="19" t="s">
        <v>398</v>
      </c>
      <c r="BA1070" t="s">
        <v>405</v>
      </c>
      <c r="BB1070" t="s">
        <v>407</v>
      </c>
      <c r="BC1070" s="18" t="s">
        <v>162</v>
      </c>
      <c r="BD1070" t="s">
        <v>161</v>
      </c>
      <c r="BE1070">
        <v>35</v>
      </c>
      <c r="BF1070">
        <v>35</v>
      </c>
      <c r="BG1070">
        <v>7.82</v>
      </c>
      <c r="BH1070">
        <v>3.96</v>
      </c>
      <c r="BI1070">
        <v>0.64</v>
      </c>
      <c r="BJ1070">
        <v>0.46600000000000003</v>
      </c>
      <c r="BK1070">
        <v>5.6000000000000001E-2</v>
      </c>
      <c r="BL1070">
        <v>10.7</v>
      </c>
      <c r="BM1070" s="86">
        <f t="shared" si="157"/>
        <v>89.272030651340998</v>
      </c>
      <c r="BN1070">
        <v>0.26200000000000001</v>
      </c>
      <c r="BO1070">
        <v>12.3</v>
      </c>
      <c r="BP1070">
        <f t="shared" si="153"/>
        <v>4126.6783862970469</v>
      </c>
      <c r="BQ1070">
        <f t="shared" si="154"/>
        <v>4170.666666666667</v>
      </c>
      <c r="BR1070">
        <f t="shared" si="155"/>
        <v>4.1266783862970469</v>
      </c>
      <c r="BS1070">
        <f t="shared" si="155"/>
        <v>4.1706666666666674</v>
      </c>
      <c r="BT1070">
        <f t="shared" si="156"/>
        <v>8.2973450529637134</v>
      </c>
      <c r="BU1070">
        <v>2.1776315789473686</v>
      </c>
      <c r="BV1070">
        <v>0.30922460860841217</v>
      </c>
      <c r="BW1070">
        <v>2.4485386952980193</v>
      </c>
      <c r="BX1070">
        <v>0.55842129900655968</v>
      </c>
      <c r="BY1070">
        <v>0.20827057464907123</v>
      </c>
      <c r="BZ1070">
        <v>0.13109800374144415</v>
      </c>
      <c r="CA1070">
        <v>4.5046308377606437</v>
      </c>
      <c r="CB1070">
        <v>131.153323341283</v>
      </c>
      <c r="CC1070">
        <v>59.619975340261462</v>
      </c>
      <c r="CD1070">
        <v>17.001870139446037</v>
      </c>
      <c r="CE1070">
        <v>30.580861606221596</v>
      </c>
      <c r="CF1070" s="25"/>
      <c r="CG1070" s="25"/>
      <c r="CH1070" s="25"/>
      <c r="CI1070" s="25"/>
      <c r="CJ1070" s="25"/>
      <c r="CK1070" s="25"/>
      <c r="CL1070" s="25"/>
      <c r="CM1070" s="25"/>
      <c r="CN1070" s="25"/>
      <c r="CO1070" s="25"/>
      <c r="CP1070" s="25">
        <v>1.2220039292730847</v>
      </c>
      <c r="CQ1070" s="25">
        <v>0.27087426326129665</v>
      </c>
      <c r="CR1070" s="25">
        <v>0.3867623425053196</v>
      </c>
      <c r="CS1070" s="25">
        <v>0.20244555008964596</v>
      </c>
      <c r="CT1070" s="25">
        <v>9.1632794269807263E-2</v>
      </c>
      <c r="CU1070" s="25">
        <v>6.2117501882710906</v>
      </c>
      <c r="CV1070" s="25">
        <v>5.4616996360752692</v>
      </c>
      <c r="CW1070" s="25">
        <v>1.0012183802300654</v>
      </c>
      <c r="CX1070" s="25">
        <v>74.208896371640577</v>
      </c>
      <c r="CY1070" s="25">
        <v>8.8244227597477582</v>
      </c>
    </row>
    <row r="1071" spans="1:103">
      <c r="A1071" t="s">
        <v>177</v>
      </c>
      <c r="B1071" t="s">
        <v>1090</v>
      </c>
      <c r="C1071" t="s">
        <v>166</v>
      </c>
      <c r="D1071" t="s">
        <v>175</v>
      </c>
      <c r="E1071" t="s">
        <v>959</v>
      </c>
      <c r="F1071" t="s">
        <v>225</v>
      </c>
      <c r="G1071" t="s">
        <v>314</v>
      </c>
      <c r="H1071">
        <v>11.290940000000001</v>
      </c>
      <c r="I1071">
        <v>8.3742000000000001</v>
      </c>
      <c r="J1071">
        <v>571</v>
      </c>
      <c r="K1071" t="s">
        <v>144</v>
      </c>
      <c r="W1071">
        <v>2015</v>
      </c>
      <c r="X1071">
        <v>1</v>
      </c>
      <c r="Y1071" s="19" t="s">
        <v>398</v>
      </c>
      <c r="Z1071" s="24">
        <v>6.2</v>
      </c>
      <c r="AA1071" s="32">
        <v>0.99671931766311028</v>
      </c>
      <c r="AB1071" s="26">
        <v>6.6306957977304404E-2</v>
      </c>
      <c r="AC1071" s="25">
        <v>10.249319999999999</v>
      </c>
      <c r="AD1071" s="27">
        <v>60</v>
      </c>
      <c r="AE1071" s="27">
        <v>17.200000000000003</v>
      </c>
      <c r="AF1071" s="27">
        <v>22.8</v>
      </c>
      <c r="AG1071" s="25">
        <v>4.3121126861798809</v>
      </c>
      <c r="AH1071" s="25">
        <v>0.91552997267072</v>
      </c>
      <c r="AI1071" s="25">
        <v>0.13564830140633083</v>
      </c>
      <c r="AJ1071" s="28">
        <v>5.2350803063769144E-2</v>
      </c>
      <c r="AK1071" s="25">
        <v>0</v>
      </c>
      <c r="AL1071" s="25">
        <f t="shared" si="143"/>
        <v>5.4156417633207008</v>
      </c>
      <c r="AM1071" s="29">
        <v>10.667831274485152</v>
      </c>
      <c r="AN1071" s="29">
        <v>2.5010139245640111</v>
      </c>
      <c r="AO1071" s="30">
        <v>29.739776008211553</v>
      </c>
      <c r="AP1071" s="30">
        <v>273.81578213211463</v>
      </c>
      <c r="AQ1071" s="31">
        <v>1.5711334770351906</v>
      </c>
      <c r="AR1071" s="28">
        <v>9.5806100000000005E-2</v>
      </c>
      <c r="AS1071" s="28">
        <v>9.9473400000000005</v>
      </c>
      <c r="AT1071" t="s">
        <v>155</v>
      </c>
      <c r="AU1071">
        <v>1</v>
      </c>
      <c r="AV1071" t="s">
        <v>399</v>
      </c>
      <c r="AW1071" t="s">
        <v>992</v>
      </c>
      <c r="AX1071" t="s">
        <v>1091</v>
      </c>
      <c r="AY1071" s="19" t="s">
        <v>398</v>
      </c>
      <c r="AZ1071" s="19" t="s">
        <v>398</v>
      </c>
      <c r="BA1071" t="s">
        <v>405</v>
      </c>
      <c r="BB1071" t="s">
        <v>407</v>
      </c>
      <c r="BC1071" s="18" t="s">
        <v>162</v>
      </c>
      <c r="BD1071" t="s">
        <v>161</v>
      </c>
      <c r="BE1071">
        <v>11</v>
      </c>
      <c r="BF1071">
        <v>0</v>
      </c>
      <c r="BG1071">
        <v>0.2</v>
      </c>
      <c r="BH1071">
        <v>0</v>
      </c>
      <c r="BI1071">
        <v>0</v>
      </c>
      <c r="BJ1071">
        <v>0</v>
      </c>
      <c r="BK1071">
        <v>0</v>
      </c>
      <c r="BL1071">
        <v>0</v>
      </c>
      <c r="BM1071" s="86">
        <v>0</v>
      </c>
      <c r="BN1071">
        <v>0.158</v>
      </c>
      <c r="BO1071">
        <v>0</v>
      </c>
      <c r="BQ1071">
        <f t="shared" si="154"/>
        <v>106.66666666666667</v>
      </c>
      <c r="BR1071">
        <f t="shared" si="155"/>
        <v>0</v>
      </c>
      <c r="BS1071">
        <f t="shared" si="155"/>
        <v>0.10666666666666667</v>
      </c>
      <c r="BT1071">
        <f t="shared" si="156"/>
        <v>0.10666666666666667</v>
      </c>
      <c r="BU1071">
        <v>2.2780952380952386</v>
      </c>
      <c r="BV1071">
        <v>0.26570563131242936</v>
      </c>
      <c r="BW1071">
        <v>1.3207082364376261</v>
      </c>
      <c r="BX1071">
        <v>0.6751720228079644</v>
      </c>
      <c r="BY1071">
        <v>0.40710758495442417</v>
      </c>
      <c r="BZ1071">
        <v>0.15966591753720388</v>
      </c>
      <c r="CA1071">
        <v>6.5854082677775256</v>
      </c>
      <c r="CB1071">
        <v>141.38814938953709</v>
      </c>
      <c r="CC1071">
        <v>46.984945504867582</v>
      </c>
      <c r="CD1071">
        <v>10.941550018683015</v>
      </c>
      <c r="CE1071">
        <v>2.9075322105366048</v>
      </c>
      <c r="CF1071" s="25">
        <v>0.40113744075829388</v>
      </c>
      <c r="CG1071" s="25">
        <v>0.10222748815165876</v>
      </c>
      <c r="CH1071" s="25">
        <v>1.3059518167319542</v>
      </c>
      <c r="CI1071" s="25">
        <v>0.42121092724661907</v>
      </c>
      <c r="CJ1071" s="25">
        <v>0.17352852923847586</v>
      </c>
      <c r="CK1071" s="25">
        <v>36.482165593036683</v>
      </c>
      <c r="CL1071" s="25">
        <v>64.492995957241817</v>
      </c>
      <c r="CM1071" s="25">
        <v>2.9384953988421048</v>
      </c>
      <c r="CN1071" s="25">
        <v>141.61265353728581</v>
      </c>
      <c r="CO1071" s="25">
        <v>20.902194313003495</v>
      </c>
      <c r="CP1071" s="25"/>
      <c r="CQ1071" s="25"/>
      <c r="CR1071" s="25"/>
      <c r="CS1071" s="25"/>
      <c r="CT1071" s="25"/>
      <c r="CU1071" s="25"/>
      <c r="CV1071" s="25"/>
      <c r="CW1071" s="25"/>
      <c r="CX1071" s="25"/>
      <c r="CY1071" s="25"/>
    </row>
    <row r="1072" spans="1:103">
      <c r="A1072" t="s">
        <v>177</v>
      </c>
      <c r="B1072" t="s">
        <v>1090</v>
      </c>
      <c r="C1072" t="s">
        <v>166</v>
      </c>
      <c r="D1072" t="s">
        <v>175</v>
      </c>
      <c r="E1072" t="s">
        <v>959</v>
      </c>
      <c r="F1072" t="s">
        <v>225</v>
      </c>
      <c r="G1072" t="s">
        <v>314</v>
      </c>
      <c r="H1072">
        <v>11.290940000000001</v>
      </c>
      <c r="I1072">
        <v>8.3742000000000001</v>
      </c>
      <c r="J1072">
        <v>571</v>
      </c>
      <c r="K1072" t="s">
        <v>144</v>
      </c>
      <c r="W1072">
        <v>2015</v>
      </c>
      <c r="X1072">
        <v>1</v>
      </c>
      <c r="Y1072" s="19"/>
      <c r="Z1072" s="24"/>
      <c r="AA1072" s="25"/>
      <c r="AB1072" s="26"/>
      <c r="AC1072" s="25"/>
      <c r="AD1072" s="27"/>
      <c r="AE1072" s="27"/>
      <c r="AF1072" s="27"/>
      <c r="AG1072" s="25"/>
      <c r="AH1072" s="25"/>
      <c r="AI1072" s="25"/>
      <c r="AJ1072" s="28"/>
      <c r="AK1072" s="25"/>
      <c r="AL1072" s="25"/>
      <c r="AM1072" s="29"/>
      <c r="AN1072" s="29"/>
      <c r="AO1072" s="30"/>
      <c r="AP1072" s="30"/>
      <c r="AQ1072" s="31"/>
      <c r="AR1072" s="28"/>
      <c r="AS1072" s="28"/>
      <c r="AT1072" t="s">
        <v>156</v>
      </c>
      <c r="AU1072">
        <v>2</v>
      </c>
      <c r="AV1072" t="s">
        <v>399</v>
      </c>
      <c r="AW1072" t="s">
        <v>992</v>
      </c>
      <c r="AX1072" t="s">
        <v>1091</v>
      </c>
      <c r="AY1072" s="19" t="s">
        <v>398</v>
      </c>
      <c r="AZ1072" s="19" t="s">
        <v>398</v>
      </c>
      <c r="BA1072" t="s">
        <v>405</v>
      </c>
      <c r="BB1072" t="s">
        <v>407</v>
      </c>
      <c r="BC1072" s="18" t="s">
        <v>162</v>
      </c>
      <c r="BD1072" t="s">
        <v>161</v>
      </c>
      <c r="BE1072">
        <v>12</v>
      </c>
      <c r="BF1072">
        <v>1</v>
      </c>
      <c r="BG1072">
        <v>0.24</v>
      </c>
      <c r="BH1072">
        <v>0</v>
      </c>
      <c r="BI1072">
        <v>0</v>
      </c>
      <c r="BJ1072">
        <v>0</v>
      </c>
      <c r="BK1072">
        <v>0</v>
      </c>
      <c r="BL1072">
        <v>0</v>
      </c>
      <c r="BM1072" s="86">
        <v>0</v>
      </c>
      <c r="BN1072">
        <v>0.17499999999999999</v>
      </c>
      <c r="BO1072">
        <v>6.2</v>
      </c>
      <c r="BQ1072">
        <f t="shared" si="154"/>
        <v>128</v>
      </c>
      <c r="BR1072">
        <f t="shared" si="155"/>
        <v>0</v>
      </c>
      <c r="BS1072">
        <f t="shared" si="155"/>
        <v>0.128</v>
      </c>
      <c r="BT1072">
        <f t="shared" si="156"/>
        <v>0.128</v>
      </c>
      <c r="BU1072">
        <v>2.05452865064695</v>
      </c>
      <c r="BV1072">
        <v>0.34113605586360984</v>
      </c>
      <c r="BW1072">
        <v>2.1722068985590575</v>
      </c>
      <c r="BX1072">
        <v>0.47192049965953425</v>
      </c>
      <c r="BY1072">
        <v>0.30208415662104343</v>
      </c>
      <c r="BZ1072">
        <v>0.13364339387497914</v>
      </c>
      <c r="CA1072">
        <v>4.3842716712694081</v>
      </c>
      <c r="CB1072">
        <v>126.14665808457636</v>
      </c>
      <c r="CC1072">
        <v>36.925051002329113</v>
      </c>
      <c r="CD1072">
        <v>11.547610627169497</v>
      </c>
      <c r="CE1072">
        <v>2.6473994448747504</v>
      </c>
      <c r="CF1072" s="25">
        <v>0.31177861873226115</v>
      </c>
      <c r="CG1072" s="25">
        <v>0.1868495742667928</v>
      </c>
      <c r="CH1072" s="25">
        <v>0.68947305423897209</v>
      </c>
      <c r="CI1072" s="25">
        <v>0.32106942364598873</v>
      </c>
      <c r="CJ1072" s="25">
        <v>0.13345006710192231</v>
      </c>
      <c r="CK1072" s="25">
        <v>52.408199557614388</v>
      </c>
      <c r="CL1072" s="25">
        <v>88.611339624258108</v>
      </c>
      <c r="CM1072" s="25">
        <v>4.2218849168673813</v>
      </c>
      <c r="CN1072" s="25">
        <v>182.60585675793746</v>
      </c>
      <c r="CO1072" s="25">
        <v>27.66560046709267</v>
      </c>
      <c r="CP1072" s="25"/>
      <c r="CQ1072" s="25"/>
      <c r="CR1072" s="25"/>
      <c r="CS1072" s="25"/>
      <c r="CT1072" s="25"/>
      <c r="CU1072" s="25"/>
      <c r="CV1072" s="25"/>
      <c r="CW1072" s="25"/>
      <c r="CX1072" s="25"/>
      <c r="CY1072" s="25"/>
    </row>
    <row r="1073" spans="1:103">
      <c r="A1073" t="s">
        <v>177</v>
      </c>
      <c r="B1073" t="s">
        <v>1090</v>
      </c>
      <c r="C1073" t="s">
        <v>166</v>
      </c>
      <c r="D1073" t="s">
        <v>175</v>
      </c>
      <c r="E1073" t="s">
        <v>959</v>
      </c>
      <c r="F1073" t="s">
        <v>225</v>
      </c>
      <c r="G1073" t="s">
        <v>314</v>
      </c>
      <c r="H1073">
        <v>11.290940000000001</v>
      </c>
      <c r="I1073">
        <v>8.3742000000000001</v>
      </c>
      <c r="J1073">
        <v>571</v>
      </c>
      <c r="K1073" t="s">
        <v>144</v>
      </c>
      <c r="W1073">
        <v>2015</v>
      </c>
      <c r="X1073">
        <v>1</v>
      </c>
      <c r="Y1073" s="19"/>
      <c r="Z1073" s="24"/>
      <c r="AA1073" s="25"/>
      <c r="AB1073" s="26"/>
      <c r="AC1073" s="25"/>
      <c r="AD1073" s="27"/>
      <c r="AE1073" s="27"/>
      <c r="AF1073" s="27"/>
      <c r="AG1073" s="25"/>
      <c r="AH1073" s="25"/>
      <c r="AI1073" s="25"/>
      <c r="AJ1073" s="28"/>
      <c r="AK1073" s="25"/>
      <c r="AL1073" s="25"/>
      <c r="AM1073" s="29"/>
      <c r="AN1073" s="29"/>
      <c r="AO1073" s="30"/>
      <c r="AP1073" s="30"/>
      <c r="AQ1073" s="31"/>
      <c r="AR1073" s="28"/>
      <c r="AS1073" s="28"/>
      <c r="AT1073" t="s">
        <v>157</v>
      </c>
      <c r="AU1073">
        <v>3</v>
      </c>
      <c r="AV1073" t="s">
        <v>399</v>
      </c>
      <c r="AW1073" t="s">
        <v>992</v>
      </c>
      <c r="AX1073" t="s">
        <v>1091</v>
      </c>
      <c r="AY1073" s="19" t="s">
        <v>398</v>
      </c>
      <c r="AZ1073" s="19" t="s">
        <v>398</v>
      </c>
      <c r="BA1073" t="s">
        <v>405</v>
      </c>
      <c r="BB1073" t="s">
        <v>407</v>
      </c>
      <c r="BC1073" s="18" t="s">
        <v>162</v>
      </c>
      <c r="BD1073" t="s">
        <v>161</v>
      </c>
      <c r="BE1073">
        <v>20</v>
      </c>
      <c r="BF1073">
        <v>1.42</v>
      </c>
      <c r="BG1073">
        <v>12</v>
      </c>
      <c r="BH1073">
        <v>0.5</v>
      </c>
      <c r="BI1073">
        <v>0.34</v>
      </c>
      <c r="BJ1073">
        <v>0.188</v>
      </c>
      <c r="BK1073">
        <v>7.9000000000000001E-2</v>
      </c>
      <c r="BL1073">
        <v>10.4</v>
      </c>
      <c r="BM1073" s="86">
        <f t="shared" si="157"/>
        <v>70.411985018726583</v>
      </c>
      <c r="BN1073">
        <v>0.22800000000000001</v>
      </c>
      <c r="BO1073">
        <v>15.9</v>
      </c>
      <c r="BP1073">
        <f t="shared" si="153"/>
        <v>412.34731095933995</v>
      </c>
      <c r="BQ1073">
        <f t="shared" si="154"/>
        <v>6400</v>
      </c>
      <c r="BR1073">
        <f t="shared" si="155"/>
        <v>0.41234731095933996</v>
      </c>
      <c r="BS1073">
        <f t="shared" si="155"/>
        <v>6.4</v>
      </c>
      <c r="BT1073">
        <f t="shared" si="156"/>
        <v>6.81234731095934</v>
      </c>
      <c r="CF1073" s="25">
        <v>0.4396030245746691</v>
      </c>
      <c r="CG1073" s="25">
        <v>1.8568052930056714E-2</v>
      </c>
      <c r="CH1073" s="25">
        <v>0.59346351608835646</v>
      </c>
      <c r="CI1073" s="25">
        <v>0.45970316233232772</v>
      </c>
      <c r="CJ1073" s="25">
        <v>0.15866390551519732</v>
      </c>
      <c r="CK1073" s="25">
        <v>33.636127267466321</v>
      </c>
      <c r="CL1073" s="25">
        <v>36.346270344851995</v>
      </c>
      <c r="CM1073" s="25">
        <v>1.4613392868499693</v>
      </c>
      <c r="CN1073" s="25">
        <v>91.307910099257398</v>
      </c>
      <c r="CO1073" s="25">
        <v>18.979405557358596</v>
      </c>
      <c r="CP1073" s="25">
        <v>1.0983840304182508</v>
      </c>
      <c r="CQ1073" s="25">
        <v>0.1673003802281369</v>
      </c>
      <c r="CR1073" s="25">
        <v>0.43604506664062842</v>
      </c>
      <c r="CS1073" s="25">
        <v>0.20764415186972573</v>
      </c>
      <c r="CT1073" s="25">
        <v>0.10796617757890807</v>
      </c>
      <c r="CU1073" s="25">
        <v>4.6682781010056438</v>
      </c>
      <c r="CV1073" s="25">
        <v>10.422356677075275</v>
      </c>
      <c r="CW1073" s="25">
        <v>1.0269286793767138</v>
      </c>
      <c r="CX1073" s="25">
        <v>50.659356307981199</v>
      </c>
      <c r="CY1073" s="25">
        <v>11.234039870363514</v>
      </c>
    </row>
    <row r="1074" spans="1:103">
      <c r="A1074" t="s">
        <v>177</v>
      </c>
      <c r="B1074" t="s">
        <v>1090</v>
      </c>
      <c r="C1074" t="s">
        <v>166</v>
      </c>
      <c r="D1074" t="s">
        <v>175</v>
      </c>
      <c r="E1074" t="s">
        <v>959</v>
      </c>
      <c r="F1074" t="s">
        <v>225</v>
      </c>
      <c r="G1074" t="s">
        <v>314</v>
      </c>
      <c r="H1074">
        <v>11.290940000000001</v>
      </c>
      <c r="I1074">
        <v>8.3742000000000001</v>
      </c>
      <c r="J1074">
        <v>571</v>
      </c>
      <c r="K1074" t="s">
        <v>144</v>
      </c>
      <c r="W1074">
        <v>2015</v>
      </c>
      <c r="X1074">
        <v>1</v>
      </c>
      <c r="Y1074" s="19"/>
      <c r="Z1074" s="24"/>
      <c r="AA1074" s="25"/>
      <c r="AB1074" s="26"/>
      <c r="AC1074" s="25"/>
      <c r="AD1074" s="27"/>
      <c r="AE1074" s="27"/>
      <c r="AF1074" s="27"/>
      <c r="AG1074" s="25"/>
      <c r="AH1074" s="25"/>
      <c r="AI1074" s="25"/>
      <c r="AJ1074" s="28"/>
      <c r="AK1074" s="25"/>
      <c r="AL1074" s="25"/>
      <c r="AM1074" s="29"/>
      <c r="AN1074" s="29"/>
      <c r="AO1074" s="30"/>
      <c r="AP1074" s="30"/>
      <c r="AQ1074" s="31"/>
      <c r="AR1074" s="28"/>
      <c r="AS1074" s="28"/>
      <c r="AT1074" t="s">
        <v>158</v>
      </c>
      <c r="AU1074">
        <v>4</v>
      </c>
      <c r="AV1074" t="s">
        <v>399</v>
      </c>
      <c r="AW1074" t="s">
        <v>992</v>
      </c>
      <c r="AX1074" t="s">
        <v>1091</v>
      </c>
      <c r="AY1074" s="19" t="s">
        <v>398</v>
      </c>
      <c r="AZ1074" s="19" t="s">
        <v>398</v>
      </c>
      <c r="BA1074" t="s">
        <v>405</v>
      </c>
      <c r="BB1074" t="s">
        <v>407</v>
      </c>
      <c r="BC1074" s="18" t="s">
        <v>162</v>
      </c>
      <c r="BD1074" t="s">
        <v>161</v>
      </c>
      <c r="BE1074">
        <v>29</v>
      </c>
      <c r="BF1074">
        <v>15</v>
      </c>
      <c r="BG1074">
        <v>1.78</v>
      </c>
      <c r="BH1074">
        <v>0.84</v>
      </c>
      <c r="BI1074">
        <v>0.32</v>
      </c>
      <c r="BJ1074">
        <v>0.216</v>
      </c>
      <c r="BK1074">
        <v>6.8000000000000005E-2</v>
      </c>
      <c r="BL1074">
        <v>9.8000000000000007</v>
      </c>
      <c r="BM1074" s="86">
        <f t="shared" si="157"/>
        <v>76.056338028168994</v>
      </c>
      <c r="BN1074">
        <v>0.26200000000000001</v>
      </c>
      <c r="BO1074">
        <v>17.8</v>
      </c>
      <c r="BP1074">
        <f t="shared" si="153"/>
        <v>753.28583264291603</v>
      </c>
      <c r="BQ1074">
        <f t="shared" si="154"/>
        <v>949.33333333333326</v>
      </c>
      <c r="BR1074">
        <f t="shared" si="155"/>
        <v>0.75328583264291604</v>
      </c>
      <c r="BS1074">
        <f t="shared" si="155"/>
        <v>0.94933333333333325</v>
      </c>
      <c r="BT1074">
        <f t="shared" si="156"/>
        <v>1.7026191659762493</v>
      </c>
      <c r="BU1074">
        <v>2.8348880597014925</v>
      </c>
      <c r="BV1074">
        <v>0.33382128797351285</v>
      </c>
      <c r="BW1074">
        <v>1.6648616336900617</v>
      </c>
      <c r="BX1074">
        <v>0.71894501471693539</v>
      </c>
      <c r="BY1074">
        <v>0.45631252203185307</v>
      </c>
      <c r="BZ1074">
        <v>0.17202364406721377</v>
      </c>
      <c r="CA1074">
        <v>5.882790067366086</v>
      </c>
      <c r="CB1074">
        <v>186.46710215203373</v>
      </c>
      <c r="CC1074">
        <v>68.447366698209223</v>
      </c>
      <c r="CD1074">
        <v>12.888708697208379</v>
      </c>
      <c r="CE1074">
        <v>2.3876811669525155</v>
      </c>
      <c r="CF1074" s="25">
        <v>0.62122687439143143</v>
      </c>
      <c r="CG1074" s="25">
        <v>1.043330087633885E-2</v>
      </c>
      <c r="CH1074" s="25">
        <v>0.53616645653505435</v>
      </c>
      <c r="CI1074" s="25">
        <v>0.30730846284342872</v>
      </c>
      <c r="CJ1074" s="25">
        <v>0.11919179256039458</v>
      </c>
      <c r="CK1074" s="25">
        <v>66.307619290503681</v>
      </c>
      <c r="CL1074" s="25">
        <v>32.938155653232009</v>
      </c>
      <c r="CM1074" s="25">
        <v>2.8714520572180375</v>
      </c>
      <c r="CN1074" s="25">
        <v>184.64466001300181</v>
      </c>
      <c r="CO1074" s="25">
        <v>27.974488239298076</v>
      </c>
      <c r="CP1074" s="25">
        <v>0.87030075187969935</v>
      </c>
      <c r="CQ1074" s="25">
        <v>0.19328007518796997</v>
      </c>
      <c r="CR1074" s="25">
        <v>0.37267195658012181</v>
      </c>
      <c r="CS1074" s="25">
        <v>0.20313014856820999</v>
      </c>
      <c r="CT1074" s="25">
        <v>7.1545763753620525E-2</v>
      </c>
      <c r="CU1074" s="25">
        <v>6.2327561067821531</v>
      </c>
      <c r="CV1074" s="25">
        <v>5.4801691517528184</v>
      </c>
      <c r="CW1074" s="25">
        <v>1.9308852278216033</v>
      </c>
      <c r="CX1074" s="25">
        <v>124.29087106049062</v>
      </c>
      <c r="CY1074" s="25">
        <v>7.5775212229473965</v>
      </c>
    </row>
    <row r="1075" spans="1:103">
      <c r="A1075" t="s">
        <v>177</v>
      </c>
      <c r="B1075" t="s">
        <v>1090</v>
      </c>
      <c r="C1075" t="s">
        <v>166</v>
      </c>
      <c r="D1075" t="s">
        <v>175</v>
      </c>
      <c r="E1075" t="s">
        <v>959</v>
      </c>
      <c r="F1075" t="s">
        <v>225</v>
      </c>
      <c r="G1075" t="s">
        <v>314</v>
      </c>
      <c r="H1075">
        <v>11.290940000000001</v>
      </c>
      <c r="I1075">
        <v>8.3742000000000001</v>
      </c>
      <c r="J1075">
        <v>571</v>
      </c>
      <c r="K1075" t="s">
        <v>144</v>
      </c>
      <c r="W1075">
        <v>2015</v>
      </c>
      <c r="X1075">
        <v>1</v>
      </c>
      <c r="Y1075" s="19"/>
      <c r="Z1075" s="24"/>
      <c r="AA1075" s="25"/>
      <c r="AB1075" s="26"/>
      <c r="AC1075" s="25"/>
      <c r="AD1075" s="27"/>
      <c r="AE1075" s="27"/>
      <c r="AF1075" s="27"/>
      <c r="AG1075" s="25"/>
      <c r="AH1075" s="25"/>
      <c r="AI1075" s="25"/>
      <c r="AJ1075" s="28"/>
      <c r="AK1075" s="25"/>
      <c r="AL1075" s="25"/>
      <c r="AM1075" s="29"/>
      <c r="AN1075" s="29"/>
      <c r="AO1075" s="30"/>
      <c r="AP1075" s="30"/>
      <c r="AQ1075" s="31"/>
      <c r="AR1075" s="28"/>
      <c r="AS1075" s="28"/>
      <c r="AT1075" t="s">
        <v>159</v>
      </c>
      <c r="AU1075">
        <v>5</v>
      </c>
      <c r="AV1075" t="s">
        <v>399</v>
      </c>
      <c r="AW1075" t="s">
        <v>992</v>
      </c>
      <c r="AX1075" t="s">
        <v>1091</v>
      </c>
      <c r="AY1075" s="19" t="s">
        <v>398</v>
      </c>
      <c r="AZ1075" s="19" t="s">
        <v>398</v>
      </c>
      <c r="BA1075" t="s">
        <v>405</v>
      </c>
      <c r="BB1075" t="s">
        <v>407</v>
      </c>
      <c r="BC1075" s="18" t="s">
        <v>162</v>
      </c>
      <c r="BD1075" t="s">
        <v>161</v>
      </c>
      <c r="BE1075">
        <v>31</v>
      </c>
      <c r="BF1075">
        <v>21</v>
      </c>
      <c r="BG1075">
        <v>2.2799999999999998</v>
      </c>
      <c r="BH1075">
        <v>0.7</v>
      </c>
      <c r="BI1075">
        <v>0.26</v>
      </c>
      <c r="BJ1075">
        <v>0.16200000000000001</v>
      </c>
      <c r="BK1075">
        <v>4.4999999999999998E-2</v>
      </c>
      <c r="BL1075">
        <v>9.6</v>
      </c>
      <c r="BM1075" s="86">
        <f t="shared" si="157"/>
        <v>78.260869565217376</v>
      </c>
      <c r="BN1075">
        <v>0.19400000000000001</v>
      </c>
      <c r="BO1075">
        <v>13.7</v>
      </c>
      <c r="BP1075">
        <f t="shared" si="153"/>
        <v>647.3657289002557</v>
      </c>
      <c r="BQ1075">
        <f t="shared" si="154"/>
        <v>1215.9999999999998</v>
      </c>
      <c r="BR1075">
        <f t="shared" si="155"/>
        <v>0.64736572890025568</v>
      </c>
      <c r="BS1075">
        <f t="shared" si="155"/>
        <v>1.2159999999999997</v>
      </c>
      <c r="BT1075">
        <f t="shared" si="156"/>
        <v>1.8633657289002554</v>
      </c>
      <c r="BU1075">
        <v>2.5733399405351833</v>
      </c>
      <c r="BV1075">
        <v>0.30986385101182568</v>
      </c>
      <c r="BW1075">
        <v>1.5576429823450388</v>
      </c>
      <c r="BX1075">
        <v>0.7579324782115644</v>
      </c>
      <c r="BY1075">
        <v>0.43124265428944825</v>
      </c>
      <c r="BZ1075">
        <v>0.15153642759991931</v>
      </c>
      <c r="CA1075">
        <v>4.5254487008546516</v>
      </c>
      <c r="CB1075">
        <v>159.98819146941568</v>
      </c>
      <c r="CC1075">
        <v>74.935696065461642</v>
      </c>
      <c r="CD1075">
        <v>12.379674814921096</v>
      </c>
      <c r="CE1075">
        <v>2.5540904209287061</v>
      </c>
      <c r="CF1075" s="25"/>
      <c r="CG1075" s="25"/>
      <c r="CH1075" s="25"/>
      <c r="CI1075" s="25"/>
      <c r="CJ1075" s="25"/>
      <c r="CK1075" s="25"/>
      <c r="CL1075" s="25"/>
      <c r="CM1075" s="25"/>
      <c r="CN1075" s="25"/>
      <c r="CO1075" s="25"/>
      <c r="CP1075" s="25">
        <v>0.98067860508953819</v>
      </c>
      <c r="CQ1075" s="25">
        <v>0.16244109330819981</v>
      </c>
      <c r="CR1075" s="25">
        <v>0.32188782547999084</v>
      </c>
      <c r="CS1075" s="25">
        <v>0.13519186926484961</v>
      </c>
      <c r="CT1075" s="25">
        <v>6.0959015470035002E-2</v>
      </c>
      <c r="CU1075" s="25">
        <v>9.6741440957731655</v>
      </c>
      <c r="CV1075" s="25">
        <v>5.5336342166479682</v>
      </c>
      <c r="CW1075" s="25">
        <v>1.0144051588965102</v>
      </c>
      <c r="CX1075" s="25">
        <v>50.041559279835091</v>
      </c>
      <c r="CY1075" s="25">
        <v>8.9406468643883397</v>
      </c>
    </row>
    <row r="1076" spans="1:103">
      <c r="A1076" t="s">
        <v>177</v>
      </c>
      <c r="B1076" t="s">
        <v>1090</v>
      </c>
      <c r="C1076" t="s">
        <v>166</v>
      </c>
      <c r="D1076" t="s">
        <v>175</v>
      </c>
      <c r="E1076" t="s">
        <v>959</v>
      </c>
      <c r="F1076" t="s">
        <v>225</v>
      </c>
      <c r="G1076" t="s">
        <v>314</v>
      </c>
      <c r="H1076">
        <v>11.290940000000001</v>
      </c>
      <c r="I1076">
        <v>8.3742000000000001</v>
      </c>
      <c r="J1076">
        <v>571</v>
      </c>
      <c r="K1076" t="s">
        <v>144</v>
      </c>
      <c r="W1076">
        <v>2015</v>
      </c>
      <c r="X1076">
        <v>1</v>
      </c>
      <c r="Y1076" s="19"/>
      <c r="Z1076" s="24"/>
      <c r="AA1076" s="25"/>
      <c r="AB1076" s="26"/>
      <c r="AC1076" s="25"/>
      <c r="AD1076" s="27"/>
      <c r="AE1076" s="27"/>
      <c r="AF1076" s="27"/>
      <c r="AG1076" s="25"/>
      <c r="AH1076" s="25"/>
      <c r="AI1076" s="25"/>
      <c r="AJ1076" s="28"/>
      <c r="AK1076" s="25"/>
      <c r="AL1076" s="25"/>
      <c r="AM1076" s="29"/>
      <c r="AN1076" s="29"/>
      <c r="AO1076" s="30"/>
      <c r="AP1076" s="30"/>
      <c r="AQ1076" s="31"/>
      <c r="AR1076" s="28"/>
      <c r="AS1076" s="28"/>
      <c r="AT1076" t="s">
        <v>160</v>
      </c>
      <c r="AU1076">
        <v>6</v>
      </c>
      <c r="AV1076" t="s">
        <v>399</v>
      </c>
      <c r="AW1076" t="s">
        <v>992</v>
      </c>
      <c r="AX1076" t="s">
        <v>1091</v>
      </c>
      <c r="AY1076" s="19" t="s">
        <v>398</v>
      </c>
      <c r="AZ1076" s="19" t="s">
        <v>398</v>
      </c>
      <c r="BA1076" t="s">
        <v>405</v>
      </c>
      <c r="BB1076" t="s">
        <v>407</v>
      </c>
      <c r="BC1076" s="18" t="s">
        <v>162</v>
      </c>
      <c r="BD1076" t="s">
        <v>161</v>
      </c>
      <c r="BE1076">
        <v>19</v>
      </c>
      <c r="BF1076">
        <v>18</v>
      </c>
      <c r="BG1076">
        <v>1.24</v>
      </c>
      <c r="BH1076">
        <v>0.52</v>
      </c>
      <c r="BI1076">
        <v>0.2</v>
      </c>
      <c r="BJ1076">
        <v>0.11899999999999999</v>
      </c>
      <c r="BK1076">
        <v>9.1999999999999998E-2</v>
      </c>
      <c r="BL1076">
        <v>0</v>
      </c>
      <c r="BM1076" s="86">
        <f t="shared" si="157"/>
        <v>56.398104265402836</v>
      </c>
      <c r="BN1076">
        <v>0.25900000000000001</v>
      </c>
      <c r="BO1076">
        <v>16</v>
      </c>
      <c r="BP1076">
        <f t="shared" si="153"/>
        <v>383.35966298051608</v>
      </c>
      <c r="BQ1076">
        <f t="shared" si="154"/>
        <v>661.33333333333326</v>
      </c>
      <c r="BR1076">
        <f t="shared" si="155"/>
        <v>0.3833596629805161</v>
      </c>
      <c r="BS1076">
        <f t="shared" si="155"/>
        <v>0.66133333333333322</v>
      </c>
      <c r="BT1076">
        <f t="shared" si="156"/>
        <v>1.0446929963138494</v>
      </c>
      <c r="BU1076">
        <v>2.9914040114613183</v>
      </c>
      <c r="BV1076">
        <v>0.4016167727616507</v>
      </c>
      <c r="BW1076">
        <v>2.5442367759652726</v>
      </c>
      <c r="BX1076">
        <v>0.81908246809954655</v>
      </c>
      <c r="BY1076">
        <v>0.42916126169718866</v>
      </c>
      <c r="BZ1076">
        <v>0.1971232136580878</v>
      </c>
      <c r="CA1076">
        <v>5.3651511243563705</v>
      </c>
      <c r="CB1076">
        <v>162.85558824151721</v>
      </c>
      <c r="CC1076">
        <v>86.814218068990897</v>
      </c>
      <c r="CD1076">
        <v>19.584888723003296</v>
      </c>
      <c r="CE1076">
        <v>50.457198445532029</v>
      </c>
      <c r="CF1076" s="25">
        <v>0.5901639344262295</v>
      </c>
      <c r="CG1076" s="25">
        <v>4.8633879781420773E-2</v>
      </c>
      <c r="CH1076" s="25">
        <v>1.2283941566039625</v>
      </c>
      <c r="CI1076" s="25">
        <v>0.41892173742462652</v>
      </c>
      <c r="CJ1076" s="25">
        <v>0.16457721533840999</v>
      </c>
      <c r="CK1076" s="25">
        <v>41.430231523401169</v>
      </c>
      <c r="CL1076" s="25">
        <v>37.333940734657752</v>
      </c>
      <c r="CM1076" s="25">
        <v>1.5010495935578489</v>
      </c>
      <c r="CN1076" s="25">
        <v>329.37786229625993</v>
      </c>
      <c r="CO1076" s="25">
        <v>19.495150273591165</v>
      </c>
      <c r="CP1076" s="25">
        <v>1.1926032660902979</v>
      </c>
      <c r="CQ1076" s="25">
        <v>0.24236311239193087</v>
      </c>
      <c r="CR1076" s="25">
        <v>0.48208966151877963</v>
      </c>
      <c r="CS1076" s="25">
        <v>0.13433995734025286</v>
      </c>
      <c r="CT1076" s="25">
        <v>9.6779690837940177E-2</v>
      </c>
      <c r="CU1076" s="25">
        <v>10.456345178043076</v>
      </c>
      <c r="CV1076" s="25">
        <v>5.4987640058789786</v>
      </c>
      <c r="CW1076" s="25">
        <v>1.9374369469659323</v>
      </c>
      <c r="CX1076" s="25">
        <v>49.726222260621384</v>
      </c>
      <c r="CY1076" s="25">
        <v>10.597782611692491</v>
      </c>
    </row>
    <row r="1077" spans="1:103">
      <c r="A1077" t="s">
        <v>177</v>
      </c>
      <c r="B1077" t="s">
        <v>1090</v>
      </c>
      <c r="C1077" t="s">
        <v>166</v>
      </c>
      <c r="D1077" t="s">
        <v>175</v>
      </c>
      <c r="E1077" t="s">
        <v>959</v>
      </c>
      <c r="F1077" t="s">
        <v>226</v>
      </c>
      <c r="G1077" t="s">
        <v>315</v>
      </c>
      <c r="H1077">
        <v>11.277990000000001</v>
      </c>
      <c r="I1077">
        <v>8.3771799999999992</v>
      </c>
      <c r="J1077">
        <v>584</v>
      </c>
      <c r="K1077" t="s">
        <v>145</v>
      </c>
      <c r="W1077">
        <v>2015</v>
      </c>
      <c r="X1077">
        <v>1</v>
      </c>
      <c r="Y1077" s="19" t="s">
        <v>398</v>
      </c>
      <c r="Z1077" s="24">
        <v>6.2</v>
      </c>
      <c r="AA1077" s="25">
        <v>0.69258564851459126</v>
      </c>
      <c r="AB1077" s="26">
        <v>5.0811353387383809E-2</v>
      </c>
      <c r="AC1077" s="25">
        <v>6.1537199999999999</v>
      </c>
      <c r="AD1077" s="27">
        <v>60.8</v>
      </c>
      <c r="AE1077" s="27">
        <v>21.200000000000003</v>
      </c>
      <c r="AF1077" s="27">
        <v>18</v>
      </c>
      <c r="AG1077" s="25">
        <v>2.812560493203982</v>
      </c>
      <c r="AH1077" s="25">
        <v>0.75761588357563192</v>
      </c>
      <c r="AI1077" s="25">
        <v>0.16742087732511807</v>
      </c>
      <c r="AJ1077" s="28">
        <v>4.8324756449170531E-2</v>
      </c>
      <c r="AK1077" s="25">
        <v>0</v>
      </c>
      <c r="AL1077" s="25">
        <f t="shared" si="143"/>
        <v>3.7859220105539024</v>
      </c>
      <c r="AM1077" s="29">
        <v>7.311895221795945</v>
      </c>
      <c r="AN1077" s="29">
        <v>1.6290387995133151</v>
      </c>
      <c r="AO1077" s="30">
        <v>23.442584523889675</v>
      </c>
      <c r="AP1077" s="30">
        <v>243.41207322454818</v>
      </c>
      <c r="AQ1077" s="31">
        <v>1.4332912423798319</v>
      </c>
      <c r="AR1077" s="28">
        <v>2.53105E-2</v>
      </c>
      <c r="AS1077" s="28">
        <v>9.6563199999999991</v>
      </c>
      <c r="AT1077" t="s">
        <v>155</v>
      </c>
      <c r="AU1077">
        <v>1</v>
      </c>
      <c r="AV1077" t="s">
        <v>399</v>
      </c>
      <c r="AW1077" t="s">
        <v>992</v>
      </c>
      <c r="AX1077" t="s">
        <v>1091</v>
      </c>
      <c r="AY1077" s="19" t="s">
        <v>398</v>
      </c>
      <c r="AZ1077" s="19" t="s">
        <v>398</v>
      </c>
      <c r="BA1077" t="s">
        <v>405</v>
      </c>
      <c r="BB1077" t="s">
        <v>407</v>
      </c>
      <c r="BC1077" s="18" t="s">
        <v>162</v>
      </c>
      <c r="BD1077" t="s">
        <v>161</v>
      </c>
      <c r="BE1077">
        <v>48</v>
      </c>
      <c r="BF1077">
        <v>36</v>
      </c>
      <c r="BG1077">
        <v>3.44</v>
      </c>
      <c r="BH1077">
        <v>1.74</v>
      </c>
      <c r="BI1077">
        <v>0.38</v>
      </c>
      <c r="BJ1077">
        <v>0.24199999999999999</v>
      </c>
      <c r="BK1077">
        <v>7.0000000000000007E-2</v>
      </c>
      <c r="BL1077">
        <v>9.8000000000000007</v>
      </c>
      <c r="BM1077" s="86">
        <f t="shared" si="157"/>
        <v>77.564102564102569</v>
      </c>
      <c r="BN1077">
        <v>0.18099999999999999</v>
      </c>
      <c r="BO1077">
        <v>16.899999999999999</v>
      </c>
      <c r="BP1077">
        <f t="shared" si="153"/>
        <v>1591.311211664153</v>
      </c>
      <c r="BQ1077">
        <f t="shared" si="154"/>
        <v>1834.6666666666665</v>
      </c>
      <c r="BR1077">
        <f t="shared" si="155"/>
        <v>1.591311211664153</v>
      </c>
      <c r="BS1077">
        <f t="shared" si="155"/>
        <v>1.8346666666666664</v>
      </c>
      <c r="BT1077">
        <f t="shared" si="156"/>
        <v>3.4259778783308192</v>
      </c>
      <c r="BU1077">
        <v>1.5813397129186602</v>
      </c>
      <c r="BV1077">
        <v>0.37007490689876005</v>
      </c>
      <c r="BW1077">
        <v>2.4419595542637675</v>
      </c>
      <c r="BX1077">
        <v>0.40218818162006381</v>
      </c>
      <c r="BY1077">
        <v>0.24363702388514202</v>
      </c>
      <c r="BZ1077">
        <v>0.11953471731914586</v>
      </c>
      <c r="CA1077">
        <v>3.829360219022385</v>
      </c>
      <c r="CB1077">
        <v>110.33497279180042</v>
      </c>
      <c r="CC1077">
        <v>28.494770899654323</v>
      </c>
      <c r="CD1077">
        <v>12.441789762388213</v>
      </c>
      <c r="CE1077">
        <v>2.9024529934380956</v>
      </c>
      <c r="CF1077" s="25">
        <v>0.54579792256846094</v>
      </c>
      <c r="CG1077" s="25">
        <v>6.9027384324834754E-2</v>
      </c>
      <c r="CH1077" s="25">
        <v>1.3384649554878167</v>
      </c>
      <c r="CI1077" s="25">
        <v>0.35991336065643931</v>
      </c>
      <c r="CJ1077" s="25">
        <v>0.16193693915651036</v>
      </c>
      <c r="CK1077" s="25">
        <v>37.398724481156968</v>
      </c>
      <c r="CL1077" s="25">
        <v>55.552330033064088</v>
      </c>
      <c r="CM1077" s="25">
        <v>2.8756398822893328</v>
      </c>
      <c r="CN1077" s="25">
        <v>184.91395217636546</v>
      </c>
      <c r="CO1077" s="25">
        <v>17.906081554153168</v>
      </c>
      <c r="CP1077" s="25">
        <v>1.1069745523091423</v>
      </c>
      <c r="CQ1077" s="25">
        <v>0.28491988689915176</v>
      </c>
      <c r="CR1077" s="25">
        <v>0.49316155420831326</v>
      </c>
      <c r="CS1077" s="25">
        <v>0.13525784870324142</v>
      </c>
      <c r="CT1077" s="25">
        <v>9.8970618308167446E-2</v>
      </c>
      <c r="CU1077" s="25">
        <v>17.367650852570989</v>
      </c>
      <c r="CV1077" s="25">
        <v>5.536334867802994</v>
      </c>
      <c r="CW1077" s="25">
        <v>1.0149002321805005</v>
      </c>
      <c r="CX1077" s="25">
        <v>75.222975970667392</v>
      </c>
      <c r="CY1077" s="25">
        <v>8.945010284039089</v>
      </c>
    </row>
    <row r="1078" spans="1:103">
      <c r="A1078" t="s">
        <v>177</v>
      </c>
      <c r="B1078" t="s">
        <v>1090</v>
      </c>
      <c r="C1078" t="s">
        <v>166</v>
      </c>
      <c r="D1078" t="s">
        <v>175</v>
      </c>
      <c r="E1078" t="s">
        <v>959</v>
      </c>
      <c r="F1078" t="s">
        <v>226</v>
      </c>
      <c r="G1078" t="s">
        <v>315</v>
      </c>
      <c r="H1078">
        <v>11.277990000000001</v>
      </c>
      <c r="I1078">
        <v>8.3771799999999992</v>
      </c>
      <c r="J1078">
        <v>584</v>
      </c>
      <c r="K1078" t="s">
        <v>145</v>
      </c>
      <c r="W1078">
        <v>2015</v>
      </c>
      <c r="X1078">
        <v>1</v>
      </c>
      <c r="Y1078" s="19"/>
      <c r="Z1078" s="24"/>
      <c r="AA1078" s="25"/>
      <c r="AB1078" s="26"/>
      <c r="AC1078" s="25"/>
      <c r="AD1078" s="27"/>
      <c r="AE1078" s="27"/>
      <c r="AF1078" s="27"/>
      <c r="AG1078" s="25"/>
      <c r="AH1078" s="25"/>
      <c r="AI1078" s="25"/>
      <c r="AJ1078" s="28"/>
      <c r="AK1078" s="25"/>
      <c r="AL1078" s="25"/>
      <c r="AM1078" s="29"/>
      <c r="AN1078" s="29"/>
      <c r="AO1078" s="30"/>
      <c r="AP1078" s="30"/>
      <c r="AQ1078" s="31"/>
      <c r="AR1078" s="28"/>
      <c r="AS1078" s="28"/>
      <c r="AT1078" t="s">
        <v>156</v>
      </c>
      <c r="AU1078">
        <v>2</v>
      </c>
      <c r="AV1078" t="s">
        <v>399</v>
      </c>
      <c r="AW1078" t="s">
        <v>992</v>
      </c>
      <c r="AX1078" t="s">
        <v>1091</v>
      </c>
      <c r="AY1078" s="19" t="s">
        <v>398</v>
      </c>
      <c r="AZ1078" s="19" t="s">
        <v>398</v>
      </c>
      <c r="BA1078" t="s">
        <v>405</v>
      </c>
      <c r="BB1078" t="s">
        <v>407</v>
      </c>
      <c r="BC1078" s="18" t="s">
        <v>162</v>
      </c>
      <c r="BD1078" t="s">
        <v>161</v>
      </c>
      <c r="BE1078">
        <v>19</v>
      </c>
      <c r="BF1078">
        <v>19</v>
      </c>
      <c r="BG1078">
        <v>2.04</v>
      </c>
      <c r="BH1078">
        <v>0.96</v>
      </c>
      <c r="BI1078">
        <v>0.35</v>
      </c>
      <c r="BJ1078">
        <v>0.27100000000000002</v>
      </c>
      <c r="BK1078">
        <v>7.2999999999999995E-2</v>
      </c>
      <c r="BL1078">
        <v>10.9</v>
      </c>
      <c r="BM1078" s="86">
        <f t="shared" si="157"/>
        <v>78.779069767441854</v>
      </c>
      <c r="BN1078">
        <v>0.24299999999999999</v>
      </c>
      <c r="BO1078">
        <v>19.2</v>
      </c>
      <c r="BP1078">
        <f t="shared" si="153"/>
        <v>880.84268125854965</v>
      </c>
      <c r="BQ1078">
        <f t="shared" si="154"/>
        <v>1088</v>
      </c>
      <c r="BR1078">
        <f t="shared" si="155"/>
        <v>0.8808426812585497</v>
      </c>
      <c r="BS1078">
        <f t="shared" si="155"/>
        <v>1.0880000000000001</v>
      </c>
      <c r="BT1078">
        <f t="shared" si="156"/>
        <v>1.9688426812585498</v>
      </c>
      <c r="BU1078">
        <v>1.2129000969932104</v>
      </c>
      <c r="BV1078">
        <v>0.2891713233658717</v>
      </c>
      <c r="BW1078">
        <v>1.8239724046304371</v>
      </c>
      <c r="BX1078">
        <v>0.34213997496308807</v>
      </c>
      <c r="BY1078">
        <v>0.17828369589406565</v>
      </c>
      <c r="BZ1078">
        <v>9.5281272097240494E-2</v>
      </c>
      <c r="CA1078">
        <v>3.2337925961678962</v>
      </c>
      <c r="CB1078">
        <v>174.81407917593177</v>
      </c>
      <c r="CC1078">
        <v>20.788632197820561</v>
      </c>
      <c r="CD1078">
        <v>21.566144061253794</v>
      </c>
      <c r="CE1078">
        <v>2.175265502864077</v>
      </c>
      <c r="CF1078" s="25">
        <v>0.38254352030947775</v>
      </c>
      <c r="CG1078" s="25">
        <v>0.11470019342359768</v>
      </c>
      <c r="CH1078" s="25">
        <v>1.1622795979473826</v>
      </c>
      <c r="CI1078" s="25">
        <v>0.38796737610188636</v>
      </c>
      <c r="CJ1078" s="25">
        <v>0.18238071713839399</v>
      </c>
      <c r="CK1078" s="25">
        <v>26.616343661035703</v>
      </c>
      <c r="CL1078" s="25">
        <v>47.184945141262702</v>
      </c>
      <c r="CM1078" s="25">
        <v>1.4515644421218756</v>
      </c>
      <c r="CN1078" s="25">
        <v>90.697154847757346</v>
      </c>
      <c r="CO1078" s="25">
        <v>39.632591937656159</v>
      </c>
      <c r="CP1078" s="25"/>
      <c r="CQ1078" s="25"/>
      <c r="CR1078" s="25"/>
      <c r="CS1078" s="25"/>
      <c r="CT1078" s="25"/>
      <c r="CU1078" s="25"/>
      <c r="CV1078" s="25"/>
      <c r="CW1078" s="25"/>
      <c r="CX1078" s="25"/>
      <c r="CY1078" s="25"/>
    </row>
    <row r="1079" spans="1:103">
      <c r="A1079" t="s">
        <v>177</v>
      </c>
      <c r="B1079" t="s">
        <v>1090</v>
      </c>
      <c r="C1079" t="s">
        <v>166</v>
      </c>
      <c r="D1079" t="s">
        <v>175</v>
      </c>
      <c r="E1079" t="s">
        <v>959</v>
      </c>
      <c r="F1079" t="s">
        <v>226</v>
      </c>
      <c r="G1079" t="s">
        <v>315</v>
      </c>
      <c r="H1079">
        <v>11.277990000000001</v>
      </c>
      <c r="I1079">
        <v>8.3771799999999992</v>
      </c>
      <c r="J1079">
        <v>584</v>
      </c>
      <c r="K1079" t="s">
        <v>145</v>
      </c>
      <c r="W1079">
        <v>2015</v>
      </c>
      <c r="X1079">
        <v>1</v>
      </c>
      <c r="Y1079" s="19"/>
      <c r="Z1079" s="24"/>
      <c r="AA1079" s="25"/>
      <c r="AB1079" s="26"/>
      <c r="AC1079" s="25"/>
      <c r="AD1079" s="27"/>
      <c r="AE1079" s="27"/>
      <c r="AF1079" s="27"/>
      <c r="AG1079" s="25"/>
      <c r="AH1079" s="25"/>
      <c r="AI1079" s="25"/>
      <c r="AJ1079" s="28"/>
      <c r="AK1079" s="25"/>
      <c r="AL1079" s="25"/>
      <c r="AM1079" s="29"/>
      <c r="AN1079" s="29"/>
      <c r="AO1079" s="30"/>
      <c r="AP1079" s="30"/>
      <c r="AQ1079" s="31"/>
      <c r="AR1079" s="28"/>
      <c r="AS1079" s="28"/>
      <c r="AT1079" t="s">
        <v>157</v>
      </c>
      <c r="AU1079">
        <v>3</v>
      </c>
      <c r="AV1079" t="s">
        <v>399</v>
      </c>
      <c r="AW1079" t="s">
        <v>992</v>
      </c>
      <c r="AX1079" t="s">
        <v>1091</v>
      </c>
      <c r="AY1079" s="19" t="s">
        <v>398</v>
      </c>
      <c r="AZ1079" s="19" t="s">
        <v>398</v>
      </c>
      <c r="BA1079" t="s">
        <v>405</v>
      </c>
      <c r="BB1079" t="s">
        <v>407</v>
      </c>
      <c r="BC1079" s="18" t="s">
        <v>162</v>
      </c>
      <c r="BD1079" t="s">
        <v>161</v>
      </c>
      <c r="BE1079">
        <v>23</v>
      </c>
      <c r="BF1079">
        <v>23</v>
      </c>
      <c r="BG1079">
        <v>3.5</v>
      </c>
      <c r="BH1079">
        <v>2.16</v>
      </c>
      <c r="BI1079">
        <v>0.57999999999999996</v>
      </c>
      <c r="BJ1079">
        <v>0.38</v>
      </c>
      <c r="BK1079">
        <v>0.112</v>
      </c>
      <c r="BL1079">
        <v>9.6999999999999993</v>
      </c>
      <c r="BM1079" s="86">
        <f t="shared" si="157"/>
        <v>77.235772357723576</v>
      </c>
      <c r="BN1079">
        <v>0.28000000000000003</v>
      </c>
      <c r="BO1079">
        <v>16.7</v>
      </c>
      <c r="BP1079">
        <f t="shared" si="153"/>
        <v>1969.2395982783357</v>
      </c>
      <c r="BQ1079">
        <f t="shared" si="154"/>
        <v>1866.6666666666665</v>
      </c>
      <c r="BR1079">
        <f t="shared" si="155"/>
        <v>1.9692395982783357</v>
      </c>
      <c r="BS1079">
        <f t="shared" si="155"/>
        <v>1.8666666666666665</v>
      </c>
      <c r="BT1079">
        <f t="shared" si="156"/>
        <v>3.8359062649450024</v>
      </c>
      <c r="BU1079">
        <v>2.2667652859960552</v>
      </c>
      <c r="BV1079">
        <v>0.31956975062834947</v>
      </c>
      <c r="BW1079">
        <v>2.4131736021671619</v>
      </c>
      <c r="BX1079">
        <v>0.47143179306821192</v>
      </c>
      <c r="BY1079">
        <v>0.22886814845162026</v>
      </c>
      <c r="BZ1079">
        <v>0.1342272104449263</v>
      </c>
      <c r="CA1079">
        <v>5.7757444375012339</v>
      </c>
      <c r="CB1079">
        <v>138.84103826259584</v>
      </c>
      <c r="CC1079">
        <v>41.756160776591145</v>
      </c>
      <c r="CD1079">
        <v>17.798426898948549</v>
      </c>
      <c r="CE1079">
        <v>3.2498872608617067</v>
      </c>
      <c r="CF1079" s="25"/>
      <c r="CG1079" s="25"/>
      <c r="CH1079" s="25"/>
      <c r="CI1079" s="25"/>
      <c r="CJ1079" s="25"/>
      <c r="CK1079" s="25"/>
      <c r="CL1079" s="25"/>
      <c r="CM1079" s="25"/>
      <c r="CN1079" s="25"/>
      <c r="CO1079" s="25"/>
      <c r="CP1079" s="25">
        <v>1.0728971962616822</v>
      </c>
      <c r="CQ1079" s="25">
        <v>0.22457943925233648</v>
      </c>
      <c r="CR1079" s="25">
        <v>0.44923957933236947</v>
      </c>
      <c r="CS1079" s="25">
        <v>0.21013463644987238</v>
      </c>
      <c r="CT1079" s="25">
        <v>0.1108613193183738</v>
      </c>
      <c r="CU1079" s="25">
        <v>10.780329886208328</v>
      </c>
      <c r="CV1079" s="25">
        <v>10.54736245431156</v>
      </c>
      <c r="CW1079" s="25">
        <v>1.997467477056831</v>
      </c>
      <c r="CX1079" s="25">
        <v>51.266964779441246</v>
      </c>
      <c r="CY1079" s="25">
        <v>6.9602822900236792</v>
      </c>
    </row>
    <row r="1080" spans="1:103">
      <c r="A1080" t="s">
        <v>177</v>
      </c>
      <c r="B1080" t="s">
        <v>1090</v>
      </c>
      <c r="C1080" t="s">
        <v>166</v>
      </c>
      <c r="D1080" t="s">
        <v>175</v>
      </c>
      <c r="E1080" t="s">
        <v>959</v>
      </c>
      <c r="F1080" t="s">
        <v>226</v>
      </c>
      <c r="G1080" t="s">
        <v>315</v>
      </c>
      <c r="H1080">
        <v>11.277990000000001</v>
      </c>
      <c r="I1080">
        <v>8.3771799999999992</v>
      </c>
      <c r="J1080">
        <v>584</v>
      </c>
      <c r="K1080" t="s">
        <v>145</v>
      </c>
      <c r="W1080">
        <v>2015</v>
      </c>
      <c r="X1080">
        <v>1</v>
      </c>
      <c r="Y1080" s="19"/>
      <c r="Z1080" s="24"/>
      <c r="AA1080" s="25"/>
      <c r="AB1080" s="26"/>
      <c r="AC1080" s="25"/>
      <c r="AD1080" s="27"/>
      <c r="AE1080" s="27"/>
      <c r="AF1080" s="27"/>
      <c r="AG1080" s="25"/>
      <c r="AH1080" s="25"/>
      <c r="AI1080" s="25"/>
      <c r="AJ1080" s="28"/>
      <c r="AK1080" s="25"/>
      <c r="AL1080" s="25"/>
      <c r="AM1080" s="29"/>
      <c r="AN1080" s="29"/>
      <c r="AO1080" s="30"/>
      <c r="AP1080" s="30"/>
      <c r="AQ1080" s="31"/>
      <c r="AR1080" s="28"/>
      <c r="AS1080" s="28"/>
      <c r="AT1080" t="s">
        <v>158</v>
      </c>
      <c r="AU1080">
        <v>4</v>
      </c>
      <c r="AV1080" t="s">
        <v>399</v>
      </c>
      <c r="AW1080" t="s">
        <v>992</v>
      </c>
      <c r="AX1080" t="s">
        <v>1091</v>
      </c>
      <c r="AY1080" s="19" t="s">
        <v>398</v>
      </c>
      <c r="AZ1080" s="19" t="s">
        <v>398</v>
      </c>
      <c r="BA1080" t="s">
        <v>405</v>
      </c>
      <c r="BB1080" t="s">
        <v>407</v>
      </c>
      <c r="BC1080" s="18" t="s">
        <v>162</v>
      </c>
      <c r="BD1080" t="s">
        <v>161</v>
      </c>
      <c r="BE1080">
        <v>37</v>
      </c>
      <c r="BF1080">
        <v>29</v>
      </c>
      <c r="BG1080">
        <v>6.64</v>
      </c>
      <c r="BH1080">
        <v>2.9</v>
      </c>
      <c r="BI1080">
        <v>0.76</v>
      </c>
      <c r="BJ1080">
        <v>0.38200000000000001</v>
      </c>
      <c r="BK1080">
        <v>9.7000000000000003E-2</v>
      </c>
      <c r="BL1080">
        <v>11.1</v>
      </c>
      <c r="BM1080" s="86">
        <f t="shared" si="157"/>
        <v>79.749478079331951</v>
      </c>
      <c r="BN1080">
        <v>0.47</v>
      </c>
      <c r="BO1080">
        <v>19.8</v>
      </c>
      <c r="BP1080">
        <f t="shared" si="153"/>
        <v>2687.6095351153685</v>
      </c>
      <c r="BQ1080">
        <f t="shared" si="154"/>
        <v>3541.333333333333</v>
      </c>
      <c r="BR1080">
        <f t="shared" si="155"/>
        <v>2.6876095351153686</v>
      </c>
      <c r="BS1080">
        <f t="shared" si="155"/>
        <v>3.5413333333333332</v>
      </c>
      <c r="BT1080">
        <f t="shared" si="156"/>
        <v>6.2289428684487014</v>
      </c>
      <c r="BU1080">
        <v>2.4686567164179105</v>
      </c>
      <c r="BV1080">
        <v>0.38687636290254201</v>
      </c>
      <c r="BW1080">
        <v>2.1179044970550285</v>
      </c>
      <c r="BX1080">
        <v>0.57532772309349878</v>
      </c>
      <c r="BY1080">
        <v>0.28588770297606525</v>
      </c>
      <c r="BZ1080">
        <v>0.14333123315453683</v>
      </c>
      <c r="CA1080">
        <v>4.8740713033949552</v>
      </c>
      <c r="CB1080">
        <v>111.74113508780856</v>
      </c>
      <c r="CC1080">
        <v>38.093832132320856</v>
      </c>
      <c r="CD1080">
        <v>12.90381243871788</v>
      </c>
      <c r="CE1080">
        <v>3.2967450413445056</v>
      </c>
      <c r="CF1080" s="25">
        <v>0.51452081316553733</v>
      </c>
      <c r="CG1080" s="25">
        <v>4.3160696999031953E-2</v>
      </c>
      <c r="CH1080" s="25">
        <v>1.433557527587485</v>
      </c>
      <c r="CI1080" s="25">
        <v>0.33322750844773019</v>
      </c>
      <c r="CJ1080" s="25">
        <v>0.16920181227015965</v>
      </c>
      <c r="CK1080" s="25">
        <v>24.15853196049347</v>
      </c>
      <c r="CL1080" s="25">
        <v>37.650172420003635</v>
      </c>
      <c r="CM1080" s="25">
        <v>1.5137640146293405</v>
      </c>
      <c r="CN1080" s="25">
        <v>94.583530192504298</v>
      </c>
      <c r="CO1080" s="25">
        <v>40.085771949992093</v>
      </c>
      <c r="CP1080" s="25"/>
      <c r="CQ1080" s="25"/>
      <c r="CR1080" s="25"/>
      <c r="CS1080" s="25"/>
      <c r="CT1080" s="25"/>
      <c r="CU1080" s="25"/>
      <c r="CV1080" s="25"/>
      <c r="CW1080" s="25"/>
      <c r="CX1080" s="25"/>
      <c r="CY1080" s="25"/>
    </row>
    <row r="1081" spans="1:103">
      <c r="A1081" t="s">
        <v>177</v>
      </c>
      <c r="B1081" t="s">
        <v>1090</v>
      </c>
      <c r="C1081" t="s">
        <v>166</v>
      </c>
      <c r="D1081" t="s">
        <v>175</v>
      </c>
      <c r="E1081" t="s">
        <v>959</v>
      </c>
      <c r="F1081" t="s">
        <v>226</v>
      </c>
      <c r="G1081" t="s">
        <v>315</v>
      </c>
      <c r="H1081">
        <v>11.277990000000001</v>
      </c>
      <c r="I1081">
        <v>8.3771799999999992</v>
      </c>
      <c r="J1081">
        <v>584</v>
      </c>
      <c r="K1081" t="s">
        <v>145</v>
      </c>
      <c r="W1081">
        <v>2015</v>
      </c>
      <c r="X1081">
        <v>1</v>
      </c>
      <c r="Y1081" s="19"/>
      <c r="Z1081" s="24"/>
      <c r="AA1081" s="25"/>
      <c r="AB1081" s="26"/>
      <c r="AC1081" s="25"/>
      <c r="AD1081" s="27"/>
      <c r="AE1081" s="27"/>
      <c r="AF1081" s="27"/>
      <c r="AG1081" s="25"/>
      <c r="AH1081" s="25"/>
      <c r="AI1081" s="25"/>
      <c r="AJ1081" s="28"/>
      <c r="AK1081" s="25"/>
      <c r="AL1081" s="25"/>
      <c r="AM1081" s="29"/>
      <c r="AN1081" s="29"/>
      <c r="AO1081" s="30"/>
      <c r="AP1081" s="30"/>
      <c r="AQ1081" s="31"/>
      <c r="AR1081" s="28"/>
      <c r="AS1081" s="28"/>
      <c r="AT1081" t="s">
        <v>159</v>
      </c>
      <c r="AU1081">
        <v>5</v>
      </c>
      <c r="AV1081" t="s">
        <v>399</v>
      </c>
      <c r="AW1081" t="s">
        <v>992</v>
      </c>
      <c r="AX1081" t="s">
        <v>1091</v>
      </c>
      <c r="AY1081" s="19" t="s">
        <v>398</v>
      </c>
      <c r="AZ1081" s="19" t="s">
        <v>398</v>
      </c>
      <c r="BA1081" t="s">
        <v>405</v>
      </c>
      <c r="BB1081" t="s">
        <v>407</v>
      </c>
      <c r="BC1081" s="18" t="s">
        <v>162</v>
      </c>
      <c r="BD1081" t="s">
        <v>161</v>
      </c>
      <c r="BE1081">
        <v>30</v>
      </c>
      <c r="BF1081">
        <v>34</v>
      </c>
      <c r="BG1081">
        <v>7.42</v>
      </c>
      <c r="BH1081">
        <v>4.24</v>
      </c>
      <c r="BI1081">
        <v>0.94</v>
      </c>
      <c r="BJ1081">
        <v>0.64100000000000001</v>
      </c>
      <c r="BK1081">
        <v>0.152</v>
      </c>
      <c r="BL1081">
        <v>10.7</v>
      </c>
      <c r="BM1081" s="86">
        <f t="shared" si="157"/>
        <v>80.832282471626726</v>
      </c>
      <c r="BN1081">
        <v>0.182</v>
      </c>
      <c r="BO1081">
        <v>28</v>
      </c>
      <c r="BP1081">
        <f t="shared" si="153"/>
        <v>4000.7436309538525</v>
      </c>
      <c r="BQ1081">
        <f t="shared" si="154"/>
        <v>3957.333333333333</v>
      </c>
      <c r="BR1081">
        <f t="shared" si="155"/>
        <v>4.0007436309538527</v>
      </c>
      <c r="BS1081">
        <f t="shared" si="155"/>
        <v>3.9573333333333331</v>
      </c>
      <c r="BT1081">
        <f t="shared" si="156"/>
        <v>7.9580769642871854</v>
      </c>
      <c r="CF1081" s="25"/>
      <c r="CG1081" s="25"/>
      <c r="CH1081" s="25"/>
      <c r="CI1081" s="25"/>
      <c r="CJ1081" s="25"/>
      <c r="CK1081" s="25"/>
      <c r="CL1081" s="25"/>
      <c r="CM1081" s="25"/>
      <c r="CN1081" s="25"/>
      <c r="CO1081" s="25"/>
      <c r="CP1081" s="25">
        <v>1.2998065764023212</v>
      </c>
      <c r="CQ1081" s="25">
        <v>0.26460348162475822</v>
      </c>
      <c r="CR1081" s="25">
        <v>0.43914430788669823</v>
      </c>
      <c r="CS1081" s="25">
        <v>0.13539000097359144</v>
      </c>
      <c r="CT1081" s="25">
        <v>0.1021461818099513</v>
      </c>
      <c r="CU1081" s="25">
        <v>9.688322128155832</v>
      </c>
      <c r="CV1081" s="25">
        <v>5.5417440860421765</v>
      </c>
      <c r="CW1081" s="25">
        <v>1.0158918298670472</v>
      </c>
      <c r="CX1081" s="25">
        <v>100.48730497691682</v>
      </c>
      <c r="CY1081" s="25">
        <v>8.0926376030448726</v>
      </c>
    </row>
    <row r="1082" spans="1:103">
      <c r="A1082" t="s">
        <v>177</v>
      </c>
      <c r="B1082" t="s">
        <v>1090</v>
      </c>
      <c r="C1082" t="s">
        <v>166</v>
      </c>
      <c r="D1082" t="s">
        <v>175</v>
      </c>
      <c r="E1082" t="s">
        <v>959</v>
      </c>
      <c r="F1082" t="s">
        <v>226</v>
      </c>
      <c r="G1082" t="s">
        <v>315</v>
      </c>
      <c r="H1082">
        <v>11.277990000000001</v>
      </c>
      <c r="I1082">
        <v>8.3771799999999992</v>
      </c>
      <c r="J1082">
        <v>584</v>
      </c>
      <c r="K1082" t="s">
        <v>145</v>
      </c>
      <c r="W1082">
        <v>2015</v>
      </c>
      <c r="X1082">
        <v>1</v>
      </c>
      <c r="Y1082" s="19"/>
      <c r="Z1082" s="24"/>
      <c r="AA1082" s="25"/>
      <c r="AB1082" s="26"/>
      <c r="AC1082" s="25"/>
      <c r="AD1082" s="27"/>
      <c r="AE1082" s="27"/>
      <c r="AF1082" s="27"/>
      <c r="AG1082" s="25"/>
      <c r="AH1082" s="25"/>
      <c r="AI1082" s="25"/>
      <c r="AJ1082" s="28"/>
      <c r="AK1082" s="25"/>
      <c r="AL1082" s="25"/>
      <c r="AM1082" s="29"/>
      <c r="AN1082" s="29"/>
      <c r="AO1082" s="30"/>
      <c r="AP1082" s="30"/>
      <c r="AQ1082" s="31"/>
      <c r="AR1082" s="28"/>
      <c r="AS1082" s="28"/>
      <c r="AT1082" t="s">
        <v>160</v>
      </c>
      <c r="AU1082">
        <v>6</v>
      </c>
      <c r="AV1082" t="s">
        <v>399</v>
      </c>
      <c r="AW1082" t="s">
        <v>992</v>
      </c>
      <c r="AX1082" t="s">
        <v>1091</v>
      </c>
      <c r="AY1082" s="19" t="s">
        <v>398</v>
      </c>
      <c r="AZ1082" s="19" t="s">
        <v>398</v>
      </c>
      <c r="BA1082" t="s">
        <v>405</v>
      </c>
      <c r="BB1082" t="s">
        <v>407</v>
      </c>
      <c r="BC1082" s="18" t="s">
        <v>162</v>
      </c>
      <c r="BD1082" t="s">
        <v>161</v>
      </c>
      <c r="BE1082">
        <v>26</v>
      </c>
      <c r="BF1082">
        <v>25</v>
      </c>
      <c r="BG1082">
        <v>5.18</v>
      </c>
      <c r="BH1082">
        <v>2.96</v>
      </c>
      <c r="BI1082">
        <v>0.6</v>
      </c>
      <c r="BJ1082">
        <v>0.47</v>
      </c>
      <c r="BK1082">
        <v>0.108</v>
      </c>
      <c r="BL1082">
        <v>9.6</v>
      </c>
      <c r="BM1082" s="86">
        <f t="shared" si="157"/>
        <v>81.31487889273356</v>
      </c>
      <c r="BN1082">
        <v>0.34</v>
      </c>
      <c r="BO1082">
        <v>21.7</v>
      </c>
      <c r="BP1082">
        <f t="shared" si="153"/>
        <v>2844.256281520682</v>
      </c>
      <c r="BQ1082">
        <f t="shared" si="154"/>
        <v>2762.6666666666665</v>
      </c>
      <c r="BR1082">
        <f t="shared" si="155"/>
        <v>2.844256281520682</v>
      </c>
      <c r="BS1082">
        <f t="shared" si="155"/>
        <v>2.7626666666666666</v>
      </c>
      <c r="BT1082">
        <f t="shared" si="156"/>
        <v>5.6069229481873482</v>
      </c>
      <c r="BU1082">
        <v>2.6898617511520739</v>
      </c>
      <c r="BV1082">
        <v>0.30554537847674401</v>
      </c>
      <c r="BW1082">
        <v>2.8629686592854466</v>
      </c>
      <c r="BX1082">
        <v>0.68889961492398544</v>
      </c>
      <c r="BY1082">
        <v>0.33349722040359064</v>
      </c>
      <c r="BZ1082">
        <v>0.16607135399875822</v>
      </c>
      <c r="CA1082">
        <v>4.0164935380139264</v>
      </c>
      <c r="CB1082">
        <v>164.48301253268741</v>
      </c>
      <c r="CC1082">
        <v>60.96327090193909</v>
      </c>
      <c r="CD1082">
        <v>14.014326059574755</v>
      </c>
      <c r="CE1082">
        <v>63.538368324788806</v>
      </c>
      <c r="CF1082" s="25">
        <v>0.3090344168260038</v>
      </c>
      <c r="CG1082" s="25">
        <v>4.1935946462715104E-2</v>
      </c>
      <c r="CH1082" s="25">
        <v>0.88547999294408375</v>
      </c>
      <c r="CI1082" s="25">
        <v>0.48259100474469913</v>
      </c>
      <c r="CJ1082" s="25">
        <v>0.19994323547192464</v>
      </c>
      <c r="CK1082" s="25">
        <v>51.509286691876085</v>
      </c>
      <c r="CL1082" s="25">
        <v>40.528098671473423</v>
      </c>
      <c r="CM1082" s="25">
        <v>2.8784385585737993</v>
      </c>
      <c r="CN1082" s="25">
        <v>138.71838032630478</v>
      </c>
      <c r="CO1082" s="25">
        <v>25.534518326085902</v>
      </c>
      <c r="CP1082" s="25">
        <v>1.3530805687203793</v>
      </c>
      <c r="CQ1082" s="25">
        <v>0.33616113744075826</v>
      </c>
      <c r="CR1082" s="25">
        <v>0.42295322411958958</v>
      </c>
      <c r="CS1082" s="25">
        <v>0.13519186926484961</v>
      </c>
      <c r="CT1082" s="25">
        <v>8.9831350114575409E-2</v>
      </c>
      <c r="CU1082" s="25">
        <v>12.223710285273802</v>
      </c>
      <c r="CV1082" s="25">
        <v>5.5336342166479682</v>
      </c>
      <c r="CW1082" s="25">
        <v>1.0144051588965102</v>
      </c>
      <c r="CX1082" s="25">
        <v>75.186281836047556</v>
      </c>
      <c r="CY1082" s="25">
        <v>7.2224882086842062</v>
      </c>
    </row>
    <row r="1083" spans="1:103">
      <c r="A1083" t="s">
        <v>177</v>
      </c>
      <c r="B1083" t="s">
        <v>1090</v>
      </c>
      <c r="C1083" t="s">
        <v>166</v>
      </c>
      <c r="D1083" t="s">
        <v>176</v>
      </c>
      <c r="E1083" t="s">
        <v>960</v>
      </c>
      <c r="F1083" t="s">
        <v>227</v>
      </c>
      <c r="G1083" t="s">
        <v>316</v>
      </c>
      <c r="H1083">
        <v>11.687860000000001</v>
      </c>
      <c r="I1083">
        <v>8.5347399999999993</v>
      </c>
      <c r="J1083" t="s">
        <v>579</v>
      </c>
      <c r="K1083" t="s">
        <v>146</v>
      </c>
      <c r="L1083" s="18">
        <v>2.5</v>
      </c>
      <c r="M1083" t="s">
        <v>380</v>
      </c>
      <c r="N1083" t="s">
        <v>373</v>
      </c>
      <c r="O1083">
        <v>1500</v>
      </c>
      <c r="P1083" t="s">
        <v>159</v>
      </c>
      <c r="Q1083">
        <v>600</v>
      </c>
      <c r="R1083">
        <v>16000</v>
      </c>
      <c r="S1083" t="s">
        <v>337</v>
      </c>
      <c r="T1083">
        <v>12000</v>
      </c>
      <c r="U1083" t="s">
        <v>329</v>
      </c>
      <c r="V1083">
        <v>10000</v>
      </c>
      <c r="W1083">
        <v>2015</v>
      </c>
      <c r="X1083">
        <v>1</v>
      </c>
      <c r="Y1083" s="19" t="s">
        <v>398</v>
      </c>
      <c r="Z1083" s="24">
        <v>6.7</v>
      </c>
      <c r="AA1083" s="25">
        <v>0.46356379864396952</v>
      </c>
      <c r="AB1083" s="26">
        <v>3.2130612480127184E-2</v>
      </c>
      <c r="AC1083" s="25">
        <v>8.4063000000000017</v>
      </c>
      <c r="AD1083" s="27">
        <v>70.8</v>
      </c>
      <c r="AE1083" s="27">
        <v>15.200000000000003</v>
      </c>
      <c r="AF1083" s="27">
        <v>14</v>
      </c>
      <c r="AG1083" s="25">
        <v>0.93812025198410931</v>
      </c>
      <c r="AH1083" s="25">
        <v>0.40073756835184815</v>
      </c>
      <c r="AI1083" s="25">
        <v>0.35305476352091641</v>
      </c>
      <c r="AJ1083" s="28">
        <v>4.0402338805377629E-2</v>
      </c>
      <c r="AK1083" s="25">
        <v>0</v>
      </c>
      <c r="AL1083" s="25">
        <f t="shared" si="143"/>
        <v>1.7323149226622514</v>
      </c>
      <c r="AM1083" s="29">
        <v>9.9966440639473113</v>
      </c>
      <c r="AN1083" s="29">
        <v>1.6290387995133151</v>
      </c>
      <c r="AO1083" s="30">
        <v>17.565205805189251</v>
      </c>
      <c r="AP1083" s="30">
        <v>142.06637686599339</v>
      </c>
      <c r="AQ1083" s="31">
        <v>1.560715206825084</v>
      </c>
      <c r="AR1083" s="28">
        <v>5.3659700000000003E-3</v>
      </c>
      <c r="AS1083" s="28">
        <v>5.1922899999999998</v>
      </c>
      <c r="AT1083" t="s">
        <v>155</v>
      </c>
      <c r="AU1083">
        <v>1</v>
      </c>
      <c r="AV1083" t="s">
        <v>399</v>
      </c>
      <c r="AW1083" t="s">
        <v>1003</v>
      </c>
      <c r="AX1083" t="s">
        <v>1092</v>
      </c>
      <c r="AY1083" s="19" t="s">
        <v>398</v>
      </c>
      <c r="AZ1083" s="19" t="s">
        <v>398</v>
      </c>
      <c r="BA1083" t="s">
        <v>408</v>
      </c>
      <c r="BB1083" s="22">
        <v>42316</v>
      </c>
      <c r="BC1083" s="18" t="s">
        <v>163</v>
      </c>
      <c r="BD1083" t="s">
        <v>161</v>
      </c>
      <c r="BE1083">
        <v>22</v>
      </c>
      <c r="BF1083">
        <v>20</v>
      </c>
      <c r="BG1083">
        <v>1.26</v>
      </c>
      <c r="BH1083">
        <v>0.72</v>
      </c>
      <c r="BI1083">
        <v>0.26</v>
      </c>
      <c r="BJ1083">
        <v>0.13400000000000001</v>
      </c>
      <c r="BK1083">
        <v>5.0999999999999997E-2</v>
      </c>
      <c r="BL1083">
        <v>7.6</v>
      </c>
      <c r="BM1083" s="86">
        <f t="shared" si="157"/>
        <v>72.432432432432435</v>
      </c>
      <c r="BN1083">
        <v>0.10100000000000001</v>
      </c>
      <c r="BO1083">
        <v>18</v>
      </c>
      <c r="BP1083">
        <f t="shared" si="153"/>
        <v>629.90651828298894</v>
      </c>
      <c r="BQ1083">
        <f t="shared" si="154"/>
        <v>672</v>
      </c>
      <c r="BR1083">
        <f t="shared" si="155"/>
        <v>0.62990651828298894</v>
      </c>
      <c r="BS1083">
        <f t="shared" si="155"/>
        <v>0.67200000000000004</v>
      </c>
      <c r="BT1083">
        <f t="shared" si="156"/>
        <v>1.301906518282989</v>
      </c>
      <c r="BU1083">
        <v>1.1085126286248832</v>
      </c>
      <c r="BV1083">
        <v>0.26268037956725382</v>
      </c>
      <c r="BW1083">
        <v>1.6172748753652944</v>
      </c>
      <c r="BX1083">
        <v>0.52898056877235444</v>
      </c>
      <c r="BY1083">
        <v>0.29974455536223421</v>
      </c>
      <c r="BZ1083">
        <v>9.4330116455379517E-2</v>
      </c>
      <c r="CA1083">
        <v>3.3975255359554883</v>
      </c>
      <c r="CB1083">
        <v>164.41167310312767</v>
      </c>
      <c r="CC1083">
        <v>45.157934086599255</v>
      </c>
      <c r="CD1083">
        <v>14.228599015184388</v>
      </c>
      <c r="CE1083">
        <v>2.7404637826335883</v>
      </c>
      <c r="CF1083" s="25">
        <v>0.48647058823529421</v>
      </c>
      <c r="CG1083" s="25">
        <v>6.7205882352941185E-2</v>
      </c>
      <c r="CH1083" s="25">
        <v>1.1059404358222005</v>
      </c>
      <c r="CI1083" s="25">
        <v>0.39227812472524065</v>
      </c>
      <c r="CJ1083" s="25">
        <v>0.17501356266096271</v>
      </c>
      <c r="CK1083" s="25">
        <v>19.011952318536235</v>
      </c>
      <c r="CL1083" s="25">
        <v>32.779034128337166</v>
      </c>
      <c r="CM1083" s="25">
        <v>1.46769293592323</v>
      </c>
      <c r="CN1083" s="25">
        <v>137.71317467176635</v>
      </c>
      <c r="CO1083" s="25">
        <v>19.061924711955808</v>
      </c>
      <c r="CP1083" s="25">
        <v>1.0196926032660905</v>
      </c>
      <c r="CQ1083" s="25">
        <v>0.33928914505283381</v>
      </c>
      <c r="CR1083" s="25">
        <v>0.37339348989392646</v>
      </c>
      <c r="CS1083" s="25">
        <v>0.13414488479813247</v>
      </c>
      <c r="CT1083" s="25">
        <v>8.4699089227797716E-2</v>
      </c>
      <c r="CU1083" s="25">
        <v>12.129044571544672</v>
      </c>
      <c r="CV1083" s="25">
        <v>5.490779353401904</v>
      </c>
      <c r="CW1083" s="25">
        <v>1.0065491654103802</v>
      </c>
      <c r="CX1083" s="25">
        <v>99.563171968900633</v>
      </c>
      <c r="CY1083" s="25">
        <v>7.5921921256055711</v>
      </c>
    </row>
    <row r="1084" spans="1:103">
      <c r="A1084" t="s">
        <v>177</v>
      </c>
      <c r="B1084" t="s">
        <v>1090</v>
      </c>
      <c r="C1084" t="s">
        <v>166</v>
      </c>
      <c r="D1084" t="s">
        <v>176</v>
      </c>
      <c r="E1084" t="s">
        <v>960</v>
      </c>
      <c r="F1084" t="s">
        <v>227</v>
      </c>
      <c r="G1084" t="s">
        <v>316</v>
      </c>
      <c r="H1084">
        <v>11.687860000000001</v>
      </c>
      <c r="I1084">
        <v>8.5347399999999993</v>
      </c>
      <c r="J1084" t="s">
        <v>579</v>
      </c>
      <c r="K1084" t="s">
        <v>146</v>
      </c>
      <c r="L1084" s="18">
        <v>2.5</v>
      </c>
      <c r="M1084" t="s">
        <v>380</v>
      </c>
      <c r="N1084" t="s">
        <v>373</v>
      </c>
      <c r="O1084">
        <v>1500</v>
      </c>
      <c r="P1084" t="s">
        <v>159</v>
      </c>
      <c r="Q1084">
        <v>600</v>
      </c>
      <c r="R1084">
        <v>16000</v>
      </c>
      <c r="S1084" t="s">
        <v>337</v>
      </c>
      <c r="T1084">
        <v>12000</v>
      </c>
      <c r="U1084" t="s">
        <v>329</v>
      </c>
      <c r="V1084">
        <v>10000</v>
      </c>
      <c r="W1084">
        <v>2015</v>
      </c>
      <c r="X1084">
        <v>1</v>
      </c>
      <c r="Y1084" s="19"/>
      <c r="Z1084" s="24"/>
      <c r="AA1084" s="25"/>
      <c r="AB1084" s="26"/>
      <c r="AC1084" s="25"/>
      <c r="AD1084" s="27"/>
      <c r="AE1084" s="27"/>
      <c r="AF1084" s="27"/>
      <c r="AG1084" s="25"/>
      <c r="AH1084" s="25"/>
      <c r="AI1084" s="25"/>
      <c r="AJ1084" s="28"/>
      <c r="AK1084" s="25"/>
      <c r="AL1084" s="25"/>
      <c r="AM1084" s="29"/>
      <c r="AN1084" s="29"/>
      <c r="AO1084" s="30"/>
      <c r="AP1084" s="30"/>
      <c r="AQ1084" s="31"/>
      <c r="AR1084" s="28"/>
      <c r="AS1084" s="28"/>
      <c r="AT1084" t="s">
        <v>156</v>
      </c>
      <c r="AU1084">
        <v>2</v>
      </c>
      <c r="AV1084" t="s">
        <v>399</v>
      </c>
      <c r="AW1084" t="s">
        <v>1003</v>
      </c>
      <c r="AX1084" t="s">
        <v>1092</v>
      </c>
      <c r="AY1084" s="19" t="s">
        <v>398</v>
      </c>
      <c r="AZ1084" s="19" t="s">
        <v>398</v>
      </c>
      <c r="BA1084" t="s">
        <v>408</v>
      </c>
      <c r="BB1084" s="22">
        <v>42316</v>
      </c>
      <c r="BC1084" s="18" t="s">
        <v>163</v>
      </c>
      <c r="BD1084" t="s">
        <v>161</v>
      </c>
      <c r="BE1084">
        <v>27</v>
      </c>
      <c r="BF1084">
        <v>25</v>
      </c>
      <c r="BG1084">
        <v>1.2</v>
      </c>
      <c r="BH1084">
        <v>1</v>
      </c>
      <c r="BI1084">
        <v>0.22</v>
      </c>
      <c r="BJ1084">
        <v>0.12</v>
      </c>
      <c r="BK1084">
        <v>4.4999999999999998E-2</v>
      </c>
      <c r="BL1084">
        <v>8</v>
      </c>
      <c r="BM1084" s="86">
        <f t="shared" si="157"/>
        <v>72.727272727272734</v>
      </c>
      <c r="BN1084">
        <v>0.11</v>
      </c>
      <c r="BO1084">
        <v>19.100000000000001</v>
      </c>
      <c r="BP1084">
        <f t="shared" si="153"/>
        <v>874.62863933452161</v>
      </c>
      <c r="BQ1084">
        <f t="shared" si="154"/>
        <v>639.99999999999989</v>
      </c>
      <c r="BR1084">
        <f t="shared" si="155"/>
        <v>0.87462863933452162</v>
      </c>
      <c r="BS1084">
        <f t="shared" si="155"/>
        <v>0.6399999999999999</v>
      </c>
      <c r="BT1084">
        <f t="shared" si="156"/>
        <v>1.5146286393345214</v>
      </c>
      <c r="BU1084">
        <v>1.0131707317073173</v>
      </c>
      <c r="BV1084">
        <v>0.37258615588347144</v>
      </c>
      <c r="BW1084">
        <v>1.888624237821571</v>
      </c>
      <c r="BX1084">
        <v>0.31980747011279076</v>
      </c>
      <c r="BY1084">
        <v>0.20349580988325294</v>
      </c>
      <c r="BZ1084">
        <v>9.2688612385903979E-2</v>
      </c>
      <c r="CA1084">
        <v>2.5077756745588102</v>
      </c>
      <c r="CB1084">
        <v>134.77738782996764</v>
      </c>
      <c r="CC1084">
        <v>16.641069196805628</v>
      </c>
      <c r="CD1084">
        <v>10.071987007273389</v>
      </c>
      <c r="CE1084">
        <v>2.6797409040859703</v>
      </c>
      <c r="CF1084" s="25">
        <v>0.66078431372549029</v>
      </c>
      <c r="CG1084" s="25">
        <v>0.29843137254901964</v>
      </c>
      <c r="CH1084" s="25">
        <v>0.80680155796706698</v>
      </c>
      <c r="CI1084" s="25">
        <v>0.42247015273913513</v>
      </c>
      <c r="CJ1084" s="25">
        <v>0.17243218586891526</v>
      </c>
      <c r="CK1084" s="25">
        <v>65.695446489325164</v>
      </c>
      <c r="CL1084" s="25">
        <v>45.349596818360617</v>
      </c>
      <c r="CM1084" s="25">
        <v>2.947280138450004</v>
      </c>
      <c r="CN1084" s="25">
        <v>94.583530192504298</v>
      </c>
      <c r="CO1084" s="25">
        <v>31.266412950518056</v>
      </c>
      <c r="CP1084" s="25"/>
      <c r="CQ1084" s="25"/>
      <c r="CR1084" s="25"/>
      <c r="CS1084" s="25"/>
      <c r="CT1084" s="25"/>
      <c r="CU1084" s="25"/>
      <c r="CV1084" s="25"/>
      <c r="CW1084" s="25"/>
      <c r="CX1084" s="25"/>
      <c r="CY1084" s="25"/>
    </row>
    <row r="1085" spans="1:103">
      <c r="A1085" t="s">
        <v>177</v>
      </c>
      <c r="B1085" t="s">
        <v>1090</v>
      </c>
      <c r="C1085" t="s">
        <v>166</v>
      </c>
      <c r="D1085" t="s">
        <v>176</v>
      </c>
      <c r="E1085" t="s">
        <v>960</v>
      </c>
      <c r="F1085" t="s">
        <v>227</v>
      </c>
      <c r="G1085" t="s">
        <v>316</v>
      </c>
      <c r="H1085">
        <v>11.687860000000001</v>
      </c>
      <c r="I1085">
        <v>8.5347399999999993</v>
      </c>
      <c r="J1085" t="s">
        <v>579</v>
      </c>
      <c r="K1085" t="s">
        <v>146</v>
      </c>
      <c r="L1085" s="18">
        <v>2.5</v>
      </c>
      <c r="M1085" t="s">
        <v>380</v>
      </c>
      <c r="N1085" t="s">
        <v>373</v>
      </c>
      <c r="O1085">
        <v>1500</v>
      </c>
      <c r="P1085" t="s">
        <v>159</v>
      </c>
      <c r="Q1085">
        <v>600</v>
      </c>
      <c r="R1085">
        <v>16000</v>
      </c>
      <c r="S1085" t="s">
        <v>337</v>
      </c>
      <c r="T1085">
        <v>12000</v>
      </c>
      <c r="U1085" t="s">
        <v>329</v>
      </c>
      <c r="V1085">
        <v>10000</v>
      </c>
      <c r="W1085">
        <v>2015</v>
      </c>
      <c r="X1085">
        <v>1</v>
      </c>
      <c r="Y1085" s="19"/>
      <c r="Z1085" s="24"/>
      <c r="AA1085" s="25"/>
      <c r="AB1085" s="26"/>
      <c r="AC1085" s="25"/>
      <c r="AD1085" s="27"/>
      <c r="AE1085" s="27"/>
      <c r="AF1085" s="27"/>
      <c r="AG1085" s="25"/>
      <c r="AH1085" s="25"/>
      <c r="AI1085" s="25"/>
      <c r="AJ1085" s="28"/>
      <c r="AK1085" s="25"/>
      <c r="AL1085" s="25"/>
      <c r="AM1085" s="29"/>
      <c r="AN1085" s="29"/>
      <c r="AO1085" s="30"/>
      <c r="AP1085" s="30"/>
      <c r="AQ1085" s="31"/>
      <c r="AR1085" s="28"/>
      <c r="AS1085" s="28"/>
      <c r="AT1085" t="s">
        <v>157</v>
      </c>
      <c r="AU1085">
        <v>3</v>
      </c>
      <c r="AV1085" t="s">
        <v>399</v>
      </c>
      <c r="AW1085" t="s">
        <v>1003</v>
      </c>
      <c r="AX1085" t="s">
        <v>1092</v>
      </c>
      <c r="AY1085" s="19" t="s">
        <v>398</v>
      </c>
      <c r="AZ1085" s="19" t="s">
        <v>398</v>
      </c>
      <c r="BA1085" t="s">
        <v>408</v>
      </c>
      <c r="BB1085" s="22">
        <v>42316</v>
      </c>
      <c r="BC1085" s="18" t="s">
        <v>163</v>
      </c>
      <c r="BD1085" t="s">
        <v>161</v>
      </c>
      <c r="BE1085">
        <v>33</v>
      </c>
      <c r="BF1085">
        <v>33</v>
      </c>
      <c r="BG1085">
        <v>3.68</v>
      </c>
      <c r="BH1085">
        <v>2.38</v>
      </c>
      <c r="BI1085">
        <v>0.32</v>
      </c>
      <c r="BJ1085">
        <v>0.124</v>
      </c>
      <c r="BK1085">
        <v>4.9000000000000002E-2</v>
      </c>
      <c r="BL1085">
        <v>6.8</v>
      </c>
      <c r="BM1085" s="86">
        <f t="shared" si="157"/>
        <v>71.676300578034684</v>
      </c>
      <c r="BN1085">
        <v>0.13100000000000001</v>
      </c>
      <c r="BO1085">
        <v>25</v>
      </c>
      <c r="BP1085">
        <f t="shared" si="153"/>
        <v>2078.2941554271033</v>
      </c>
      <c r="BQ1085">
        <f t="shared" si="154"/>
        <v>1962.6666666666665</v>
      </c>
      <c r="BR1085">
        <f t="shared" si="155"/>
        <v>2.0782941554271033</v>
      </c>
      <c r="BS1085">
        <f t="shared" si="155"/>
        <v>1.9626666666666666</v>
      </c>
      <c r="BT1085">
        <f t="shared" si="156"/>
        <v>4.0409608220937701</v>
      </c>
      <c r="BU1085">
        <v>1.9972324723247232</v>
      </c>
      <c r="BV1085">
        <v>0.33379447933538314</v>
      </c>
      <c r="BW1085">
        <v>1.661954759812367</v>
      </c>
      <c r="BX1085">
        <v>0.46540631363653306</v>
      </c>
      <c r="BY1085">
        <v>0.22595555026031927</v>
      </c>
      <c r="BZ1085">
        <v>9.7676770041114219E-2</v>
      </c>
      <c r="CA1085">
        <v>4.6797523935175285</v>
      </c>
      <c r="CB1085">
        <v>127.17141337461679</v>
      </c>
      <c r="CC1085">
        <v>33.985166521498556</v>
      </c>
      <c r="CD1085">
        <v>18.12002192786834</v>
      </c>
      <c r="CE1085">
        <v>3.4709040742538679</v>
      </c>
      <c r="CF1085" s="25">
        <v>0.84706439393939392</v>
      </c>
      <c r="CG1085" s="25">
        <v>3.775568181818182E-2</v>
      </c>
      <c r="CH1085" s="25">
        <v>0.12236850329006667</v>
      </c>
      <c r="CI1085" s="25">
        <v>0.4259322483794955</v>
      </c>
      <c r="CJ1085" s="25">
        <v>0.19489345771940392</v>
      </c>
      <c r="CK1085" s="25">
        <v>60.463638482211088</v>
      </c>
      <c r="CL1085" s="25">
        <v>51.32992331012877</v>
      </c>
      <c r="CM1085" s="25">
        <v>2.8506945724670638</v>
      </c>
      <c r="CN1085" s="25">
        <v>91.483925347641517</v>
      </c>
      <c r="CO1085" s="25">
        <v>30.241778694790234</v>
      </c>
      <c r="CP1085" s="25">
        <v>1.494088669950739</v>
      </c>
      <c r="CQ1085" s="25">
        <v>0.31305418719211825</v>
      </c>
      <c r="CR1085" s="25">
        <v>0.53944569848132007</v>
      </c>
      <c r="CS1085" s="25">
        <v>0.20215356131547821</v>
      </c>
      <c r="CT1085" s="25">
        <v>0.11442917829806848</v>
      </c>
      <c r="CU1085" s="25">
        <v>7.8660493052749549</v>
      </c>
      <c r="CV1085" s="25">
        <v>10.146765514941073</v>
      </c>
      <c r="CW1085" s="25">
        <v>0.99977431525857974</v>
      </c>
      <c r="CX1085" s="25">
        <v>123.69331879577672</v>
      </c>
      <c r="CY1085" s="25">
        <v>8.3877795930758889</v>
      </c>
    </row>
    <row r="1086" spans="1:103">
      <c r="A1086" t="s">
        <v>177</v>
      </c>
      <c r="B1086" t="s">
        <v>1090</v>
      </c>
      <c r="C1086" t="s">
        <v>166</v>
      </c>
      <c r="D1086" t="s">
        <v>176</v>
      </c>
      <c r="E1086" t="s">
        <v>960</v>
      </c>
      <c r="F1086" t="s">
        <v>227</v>
      </c>
      <c r="G1086" t="s">
        <v>316</v>
      </c>
      <c r="H1086">
        <v>11.687860000000001</v>
      </c>
      <c r="I1086">
        <v>8.5347399999999993</v>
      </c>
      <c r="J1086" t="s">
        <v>579</v>
      </c>
      <c r="K1086" t="s">
        <v>146</v>
      </c>
      <c r="L1086" s="18">
        <v>2.5</v>
      </c>
      <c r="M1086" t="s">
        <v>380</v>
      </c>
      <c r="N1086" t="s">
        <v>373</v>
      </c>
      <c r="O1086">
        <v>1500</v>
      </c>
      <c r="P1086" t="s">
        <v>159</v>
      </c>
      <c r="Q1086">
        <v>600</v>
      </c>
      <c r="R1086">
        <v>16000</v>
      </c>
      <c r="S1086" t="s">
        <v>337</v>
      </c>
      <c r="T1086">
        <v>12000</v>
      </c>
      <c r="U1086" t="s">
        <v>329</v>
      </c>
      <c r="V1086">
        <v>10000</v>
      </c>
      <c r="W1086">
        <v>2015</v>
      </c>
      <c r="X1086">
        <v>1</v>
      </c>
      <c r="Y1086" s="19"/>
      <c r="Z1086" s="24"/>
      <c r="AA1086" s="25"/>
      <c r="AB1086" s="26"/>
      <c r="AC1086" s="25"/>
      <c r="AD1086" s="27"/>
      <c r="AE1086" s="27"/>
      <c r="AF1086" s="27"/>
      <c r="AG1086" s="25"/>
      <c r="AH1086" s="25"/>
      <c r="AI1086" s="25"/>
      <c r="AJ1086" s="28"/>
      <c r="AK1086" s="25"/>
      <c r="AL1086" s="25"/>
      <c r="AM1086" s="29"/>
      <c r="AN1086" s="29"/>
      <c r="AO1086" s="30"/>
      <c r="AP1086" s="30"/>
      <c r="AQ1086" s="31"/>
      <c r="AR1086" s="28"/>
      <c r="AS1086" s="28"/>
      <c r="AT1086" t="s">
        <v>158</v>
      </c>
      <c r="AU1086">
        <v>4</v>
      </c>
      <c r="AV1086" t="s">
        <v>399</v>
      </c>
      <c r="AW1086" t="s">
        <v>1003</v>
      </c>
      <c r="AX1086" t="s">
        <v>1092</v>
      </c>
      <c r="AY1086" s="19" t="s">
        <v>398</v>
      </c>
      <c r="AZ1086" s="19" t="s">
        <v>398</v>
      </c>
      <c r="BA1086" t="s">
        <v>408</v>
      </c>
      <c r="BB1086" s="22">
        <v>42316</v>
      </c>
      <c r="BC1086" s="18" t="s">
        <v>163</v>
      </c>
      <c r="BD1086" t="s">
        <v>161</v>
      </c>
      <c r="BE1086">
        <v>42</v>
      </c>
      <c r="BF1086">
        <v>33</v>
      </c>
      <c r="BG1086">
        <v>3.98</v>
      </c>
      <c r="BH1086">
        <v>2.2200000000000002</v>
      </c>
      <c r="BI1086">
        <v>0.56000000000000005</v>
      </c>
      <c r="BJ1086">
        <v>0.45300000000000001</v>
      </c>
      <c r="BK1086">
        <v>9.0999999999999998E-2</v>
      </c>
      <c r="BL1086">
        <v>10.4</v>
      </c>
      <c r="BM1086" s="86">
        <f t="shared" si="157"/>
        <v>83.272058823529406</v>
      </c>
      <c r="BN1086">
        <v>8.7999999999999995E-2</v>
      </c>
      <c r="BO1086">
        <v>25</v>
      </c>
      <c r="BP1086">
        <f t="shared" si="153"/>
        <v>2165.2041522491345</v>
      </c>
      <c r="BQ1086">
        <f t="shared" si="154"/>
        <v>2122.6666666666665</v>
      </c>
      <c r="BR1086">
        <f t="shared" si="155"/>
        <v>2.1652041522491343</v>
      </c>
      <c r="BS1086">
        <f t="shared" si="155"/>
        <v>2.1226666666666665</v>
      </c>
      <c r="BT1086">
        <f t="shared" si="156"/>
        <v>4.2878708189158008</v>
      </c>
      <c r="BU1086">
        <v>1.4846230158730158</v>
      </c>
      <c r="BV1086">
        <v>0.41375572075860861</v>
      </c>
      <c r="BW1086">
        <v>1.5348080025195443</v>
      </c>
      <c r="BX1086">
        <v>0.51405559570015968</v>
      </c>
      <c r="BY1086">
        <v>0.27751135528810233</v>
      </c>
      <c r="BZ1086">
        <v>9.0329944251175284E-2</v>
      </c>
      <c r="CA1086">
        <v>4.4438990550497302</v>
      </c>
      <c r="CB1086">
        <v>177.85682261691116</v>
      </c>
      <c r="CC1086">
        <v>59.421574552588694</v>
      </c>
      <c r="CD1086">
        <v>13.734978195766796</v>
      </c>
      <c r="CE1086">
        <v>3.1601886958516427</v>
      </c>
      <c r="CF1086" s="25"/>
      <c r="CG1086" s="25"/>
      <c r="CH1086" s="25"/>
      <c r="CI1086" s="25"/>
      <c r="CJ1086" s="25"/>
      <c r="CK1086" s="25"/>
      <c r="CL1086" s="25"/>
      <c r="CM1086" s="25"/>
      <c r="CN1086" s="25"/>
      <c r="CO1086" s="25"/>
      <c r="CP1086" s="25">
        <v>1.1560747663551403</v>
      </c>
      <c r="CQ1086" s="25">
        <v>0.25738317757009344</v>
      </c>
      <c r="CR1086" s="25">
        <v>0.37419203277936153</v>
      </c>
      <c r="CS1086" s="25">
        <v>0.20826122215760012</v>
      </c>
      <c r="CT1086" s="25">
        <v>6.7579294444328739E-2</v>
      </c>
      <c r="CU1086" s="25">
        <v>22.889225337244522</v>
      </c>
      <c r="CV1086" s="25">
        <v>5.6185983873840186</v>
      </c>
      <c r="CW1086" s="25">
        <v>1.02998047337189</v>
      </c>
      <c r="CX1086" s="25">
        <v>178.55777392818044</v>
      </c>
      <c r="CY1086" s="25">
        <v>7.3333832728096198</v>
      </c>
    </row>
    <row r="1087" spans="1:103">
      <c r="A1087" t="s">
        <v>177</v>
      </c>
      <c r="B1087" t="s">
        <v>1090</v>
      </c>
      <c r="C1087" t="s">
        <v>166</v>
      </c>
      <c r="D1087" t="s">
        <v>176</v>
      </c>
      <c r="E1087" t="s">
        <v>960</v>
      </c>
      <c r="F1087" t="s">
        <v>227</v>
      </c>
      <c r="G1087" t="s">
        <v>316</v>
      </c>
      <c r="H1087">
        <v>11.687860000000001</v>
      </c>
      <c r="I1087">
        <v>8.5347399999999993</v>
      </c>
      <c r="J1087" t="s">
        <v>579</v>
      </c>
      <c r="K1087" t="s">
        <v>146</v>
      </c>
      <c r="L1087" s="18">
        <v>2.5</v>
      </c>
      <c r="M1087" t="s">
        <v>380</v>
      </c>
      <c r="N1087" t="s">
        <v>373</v>
      </c>
      <c r="O1087">
        <v>1500</v>
      </c>
      <c r="P1087" t="s">
        <v>159</v>
      </c>
      <c r="Q1087">
        <v>600</v>
      </c>
      <c r="R1087">
        <v>16000</v>
      </c>
      <c r="S1087" t="s">
        <v>337</v>
      </c>
      <c r="T1087">
        <v>12000</v>
      </c>
      <c r="U1087" t="s">
        <v>329</v>
      </c>
      <c r="V1087">
        <v>10000</v>
      </c>
      <c r="W1087">
        <v>2015</v>
      </c>
      <c r="X1087">
        <v>1</v>
      </c>
      <c r="Y1087" s="19"/>
      <c r="Z1087" s="24"/>
      <c r="AA1087" s="25"/>
      <c r="AB1087" s="26"/>
      <c r="AC1087" s="25"/>
      <c r="AD1087" s="27"/>
      <c r="AE1087" s="27"/>
      <c r="AF1087" s="27"/>
      <c r="AG1087" s="25"/>
      <c r="AH1087" s="25"/>
      <c r="AI1087" s="25"/>
      <c r="AJ1087" s="28"/>
      <c r="AK1087" s="25"/>
      <c r="AL1087" s="25"/>
      <c r="AM1087" s="29"/>
      <c r="AN1087" s="29"/>
      <c r="AO1087" s="30"/>
      <c r="AP1087" s="30"/>
      <c r="AQ1087" s="31"/>
      <c r="AR1087" s="28"/>
      <c r="AS1087" s="28"/>
      <c r="AT1087" t="s">
        <v>159</v>
      </c>
      <c r="AU1087">
        <v>5</v>
      </c>
      <c r="AV1087" t="s">
        <v>399</v>
      </c>
      <c r="AW1087" t="s">
        <v>1003</v>
      </c>
      <c r="AX1087" t="s">
        <v>1092</v>
      </c>
      <c r="AY1087" s="19" t="s">
        <v>398</v>
      </c>
      <c r="AZ1087" s="19" t="s">
        <v>398</v>
      </c>
      <c r="BA1087" t="s">
        <v>408</v>
      </c>
      <c r="BB1087" s="22">
        <v>42316</v>
      </c>
      <c r="BC1087" s="18" t="s">
        <v>163</v>
      </c>
      <c r="BD1087" t="s">
        <v>161</v>
      </c>
      <c r="BE1087">
        <v>25</v>
      </c>
      <c r="BF1087">
        <v>23</v>
      </c>
      <c r="BG1087">
        <v>4.3600000000000003</v>
      </c>
      <c r="BH1087">
        <v>1.82</v>
      </c>
      <c r="BI1087">
        <v>0.48</v>
      </c>
      <c r="BJ1087">
        <v>0.112</v>
      </c>
      <c r="BK1087">
        <v>8.3000000000000004E-2</v>
      </c>
      <c r="BL1087">
        <v>6.3</v>
      </c>
      <c r="BM1087" s="86">
        <f t="shared" si="157"/>
        <v>57.435897435897431</v>
      </c>
      <c r="BN1087">
        <v>0.115</v>
      </c>
      <c r="BO1087">
        <v>19</v>
      </c>
      <c r="BP1087">
        <f t="shared" si="153"/>
        <v>1280.3625272331153</v>
      </c>
      <c r="BQ1087">
        <f t="shared" si="154"/>
        <v>2325.3333333333335</v>
      </c>
      <c r="BR1087">
        <f t="shared" si="155"/>
        <v>1.2803625272331154</v>
      </c>
      <c r="BS1087">
        <f t="shared" si="155"/>
        <v>2.3253333333333335</v>
      </c>
      <c r="BT1087">
        <f t="shared" si="156"/>
        <v>3.6056958605664491</v>
      </c>
      <c r="BU1087">
        <v>1.8073308270676693</v>
      </c>
      <c r="BV1087">
        <v>0.37391318549889374</v>
      </c>
      <c r="BW1087">
        <v>1.9653569800569817</v>
      </c>
      <c r="BX1087">
        <v>0.6583101191533014</v>
      </c>
      <c r="BY1087">
        <v>0.35338649650396575</v>
      </c>
      <c r="BZ1087">
        <v>0.10265903283604134</v>
      </c>
      <c r="CA1087">
        <v>4.1324701100099253</v>
      </c>
      <c r="CB1087">
        <v>190.30671879862646</v>
      </c>
      <c r="CC1087">
        <v>56.00835247700342</v>
      </c>
      <c r="CD1087">
        <v>11.877295790773291</v>
      </c>
      <c r="CE1087">
        <v>2.5585129862386786</v>
      </c>
      <c r="CF1087" s="25"/>
      <c r="CG1087" s="25"/>
      <c r="CH1087" s="25"/>
      <c r="CI1087" s="25"/>
      <c r="CJ1087" s="25"/>
      <c r="CK1087" s="25"/>
      <c r="CL1087" s="25"/>
      <c r="CM1087" s="25"/>
      <c r="CN1087" s="25"/>
      <c r="CO1087" s="25"/>
      <c r="CP1087" s="25">
        <v>1.3018682399213375</v>
      </c>
      <c r="CQ1087" s="25">
        <v>0.36794493608652901</v>
      </c>
      <c r="CR1087" s="25">
        <v>0.40444541008473811</v>
      </c>
      <c r="CS1087" s="25">
        <v>0.13420984600142455</v>
      </c>
      <c r="CT1087" s="25">
        <v>8.7693786278027916E-2</v>
      </c>
      <c r="CU1087" s="25">
        <v>11.289900079965282</v>
      </c>
      <c r="CV1087" s="25">
        <v>5.4934383264543998</v>
      </c>
      <c r="CW1087" s="25">
        <v>1.9355604947170553</v>
      </c>
      <c r="CX1087" s="25">
        <v>99.611386580023591</v>
      </c>
      <c r="CY1087" s="25">
        <v>8.448707774139395</v>
      </c>
    </row>
    <row r="1088" spans="1:103">
      <c r="A1088" t="s">
        <v>177</v>
      </c>
      <c r="B1088" t="s">
        <v>1090</v>
      </c>
      <c r="C1088" t="s">
        <v>166</v>
      </c>
      <c r="D1088" t="s">
        <v>176</v>
      </c>
      <c r="E1088" t="s">
        <v>960</v>
      </c>
      <c r="F1088" t="s">
        <v>227</v>
      </c>
      <c r="G1088" t="s">
        <v>316</v>
      </c>
      <c r="H1088">
        <v>11.687860000000001</v>
      </c>
      <c r="I1088">
        <v>8.5347399999999993</v>
      </c>
      <c r="J1088" t="s">
        <v>579</v>
      </c>
      <c r="K1088" t="s">
        <v>146</v>
      </c>
      <c r="L1088" s="18">
        <v>2.5</v>
      </c>
      <c r="M1088" t="s">
        <v>380</v>
      </c>
      <c r="N1088" t="s">
        <v>373</v>
      </c>
      <c r="O1088">
        <v>1500</v>
      </c>
      <c r="P1088" t="s">
        <v>159</v>
      </c>
      <c r="Q1088">
        <v>600</v>
      </c>
      <c r="R1088">
        <v>16000</v>
      </c>
      <c r="S1088" t="s">
        <v>337</v>
      </c>
      <c r="T1088">
        <v>12000</v>
      </c>
      <c r="U1088" t="s">
        <v>329</v>
      </c>
      <c r="V1088">
        <v>10000</v>
      </c>
      <c r="W1088">
        <v>2015</v>
      </c>
      <c r="X1088">
        <v>1</v>
      </c>
      <c r="Y1088" s="19"/>
      <c r="Z1088" s="24"/>
      <c r="AA1088" s="25"/>
      <c r="AB1088" s="26"/>
      <c r="AC1088" s="25"/>
      <c r="AD1088" s="27"/>
      <c r="AE1088" s="27"/>
      <c r="AF1088" s="27"/>
      <c r="AG1088" s="25"/>
      <c r="AH1088" s="25"/>
      <c r="AI1088" s="25"/>
      <c r="AJ1088" s="28"/>
      <c r="AK1088" s="25"/>
      <c r="AL1088" s="25"/>
      <c r="AM1088" s="29"/>
      <c r="AN1088" s="29"/>
      <c r="AO1088" s="30"/>
      <c r="AP1088" s="30"/>
      <c r="AQ1088" s="31"/>
      <c r="AR1088" s="28"/>
      <c r="AS1088" s="28"/>
      <c r="AT1088" t="s">
        <v>160</v>
      </c>
      <c r="AU1088">
        <v>6</v>
      </c>
      <c r="AV1088" t="s">
        <v>399</v>
      </c>
      <c r="AW1088" t="s">
        <v>1003</v>
      </c>
      <c r="AX1088" t="s">
        <v>1092</v>
      </c>
      <c r="AY1088" s="19" t="s">
        <v>398</v>
      </c>
      <c r="AZ1088" s="19" t="s">
        <v>398</v>
      </c>
      <c r="BA1088" t="s">
        <v>408</v>
      </c>
      <c r="BB1088" s="22">
        <v>42316</v>
      </c>
      <c r="BC1088" s="18" t="s">
        <v>163</v>
      </c>
      <c r="BD1088" t="s">
        <v>161</v>
      </c>
      <c r="BE1088">
        <v>36</v>
      </c>
      <c r="BF1088">
        <v>24</v>
      </c>
      <c r="BG1088">
        <v>5.0599999999999996</v>
      </c>
      <c r="BH1088">
        <v>3.92</v>
      </c>
      <c r="BI1088">
        <v>1.02</v>
      </c>
      <c r="BJ1088">
        <v>0.55200000000000005</v>
      </c>
      <c r="BK1088">
        <v>9.4E-2</v>
      </c>
      <c r="BL1088">
        <v>9.8000000000000007</v>
      </c>
      <c r="BM1088" s="86">
        <f t="shared" si="157"/>
        <v>85.448916408668737</v>
      </c>
      <c r="BN1088">
        <v>0.192</v>
      </c>
      <c r="BO1088">
        <v>24</v>
      </c>
      <c r="BP1088">
        <f t="shared" si="153"/>
        <v>3949.4600862016641</v>
      </c>
      <c r="BQ1088">
        <f t="shared" si="154"/>
        <v>2698.6666666666665</v>
      </c>
      <c r="BR1088">
        <f t="shared" si="155"/>
        <v>3.9494600862016642</v>
      </c>
      <c r="BS1088">
        <f t="shared" si="155"/>
        <v>2.6986666666666665</v>
      </c>
      <c r="BT1088">
        <f t="shared" si="156"/>
        <v>6.6481267528683308</v>
      </c>
      <c r="BU1088">
        <v>1.7630085146641441</v>
      </c>
      <c r="BV1088">
        <v>0.37205695732560817</v>
      </c>
      <c r="BW1088">
        <v>2.2658604455590883</v>
      </c>
      <c r="BX1088">
        <v>0.51564202829792549</v>
      </c>
      <c r="BY1088">
        <v>0.24320128424088897</v>
      </c>
      <c r="BZ1088">
        <v>0.12506131295993742</v>
      </c>
      <c r="CA1088">
        <v>4.3583263818540718</v>
      </c>
      <c r="CB1088">
        <v>181.51166528268817</v>
      </c>
      <c r="CC1088">
        <v>49.232380029740334</v>
      </c>
      <c r="CD1088">
        <v>12.335295490706075</v>
      </c>
      <c r="CE1088">
        <v>36.622170778325845</v>
      </c>
      <c r="CF1088" s="25">
        <v>0.74007386888273319</v>
      </c>
      <c r="CG1088" s="25">
        <v>0.25470914127423827</v>
      </c>
      <c r="CH1088" s="25">
        <v>1.8993466384354094</v>
      </c>
      <c r="CI1088" s="25">
        <v>0.363268784529095</v>
      </c>
      <c r="CJ1088" s="25">
        <v>0.15071900619931639</v>
      </c>
      <c r="CK1088" s="25">
        <v>15.685124231924787</v>
      </c>
      <c r="CL1088" s="25">
        <v>37.077475979856374</v>
      </c>
      <c r="CM1088" s="25">
        <v>2.9024490862949741</v>
      </c>
      <c r="CN1088" s="25">
        <v>93.144820950125677</v>
      </c>
      <c r="CO1088" s="25">
        <v>32.042517764114649</v>
      </c>
      <c r="CP1088" s="25"/>
      <c r="CQ1088" s="25"/>
      <c r="CR1088" s="25"/>
      <c r="CS1088" s="25"/>
      <c r="CT1088" s="25"/>
      <c r="CU1088" s="25"/>
      <c r="CV1088" s="25"/>
      <c r="CW1088" s="25"/>
      <c r="CX1088" s="25"/>
      <c r="CY1088" s="25"/>
    </row>
    <row r="1089" spans="1:103">
      <c r="A1089" t="s">
        <v>177</v>
      </c>
      <c r="B1089" t="s">
        <v>1090</v>
      </c>
      <c r="C1089" t="s">
        <v>166</v>
      </c>
      <c r="D1089" t="s">
        <v>176</v>
      </c>
      <c r="E1089" t="s">
        <v>960</v>
      </c>
      <c r="F1089" t="s">
        <v>227</v>
      </c>
      <c r="G1089" t="s">
        <v>317</v>
      </c>
      <c r="H1089">
        <v>11.68655</v>
      </c>
      <c r="I1089">
        <v>8.5333600000000001</v>
      </c>
      <c r="J1089">
        <v>490</v>
      </c>
      <c r="K1089" t="s">
        <v>147</v>
      </c>
      <c r="L1089" s="18">
        <v>2</v>
      </c>
      <c r="M1089" t="s">
        <v>381</v>
      </c>
      <c r="N1089" t="s">
        <v>373</v>
      </c>
      <c r="O1089">
        <v>1300</v>
      </c>
      <c r="P1089" t="s">
        <v>159</v>
      </c>
      <c r="Q1089">
        <v>400</v>
      </c>
      <c r="R1089">
        <v>14000</v>
      </c>
      <c r="S1089" t="s">
        <v>337</v>
      </c>
      <c r="T1089">
        <v>12000</v>
      </c>
      <c r="U1089" t="s">
        <v>334</v>
      </c>
      <c r="V1089">
        <v>12800</v>
      </c>
      <c r="W1089">
        <v>2015</v>
      </c>
      <c r="X1089">
        <v>1</v>
      </c>
      <c r="Y1089" s="19" t="s">
        <v>398</v>
      </c>
      <c r="Z1089" s="24">
        <v>5.9</v>
      </c>
      <c r="AA1089" s="25">
        <v>0.43577658406041736</v>
      </c>
      <c r="AB1089" s="26">
        <v>2.9649544439928632E-2</v>
      </c>
      <c r="AC1089" s="25">
        <v>1.64856</v>
      </c>
      <c r="AD1089" s="27">
        <v>64.8</v>
      </c>
      <c r="AE1089" s="27">
        <v>19.200000000000003</v>
      </c>
      <c r="AF1089" s="27">
        <v>16</v>
      </c>
      <c r="AG1089" s="25">
        <v>1.1255642761060967</v>
      </c>
      <c r="AH1089" s="25">
        <v>0.4325386063420863</v>
      </c>
      <c r="AI1089" s="25">
        <v>7.4603934227218824E-2</v>
      </c>
      <c r="AJ1089" s="28">
        <v>4.8324756449170531E-2</v>
      </c>
      <c r="AK1089" s="25">
        <v>0</v>
      </c>
      <c r="AL1089" s="25">
        <f t="shared" si="143"/>
        <v>1.6810315731245722</v>
      </c>
      <c r="AM1089" s="29">
        <v>3.2847719585688924</v>
      </c>
      <c r="AN1089" s="29">
        <v>1.6290387995133151</v>
      </c>
      <c r="AO1089" s="30">
        <v>22.183146227025297</v>
      </c>
      <c r="AP1089" s="30">
        <v>263.68121249625909</v>
      </c>
      <c r="AQ1089" s="31">
        <v>1.7143588178679023</v>
      </c>
      <c r="AR1089" s="28">
        <v>8.3807099999999995E-3</v>
      </c>
      <c r="AS1089" s="28">
        <v>5.2673500000000004</v>
      </c>
      <c r="AT1089" t="s">
        <v>155</v>
      </c>
      <c r="AU1089">
        <v>1</v>
      </c>
      <c r="AV1089" t="s">
        <v>399</v>
      </c>
      <c r="AW1089" t="s">
        <v>1003</v>
      </c>
      <c r="AX1089" t="s">
        <v>1092</v>
      </c>
      <c r="AY1089" s="19" t="s">
        <v>398</v>
      </c>
      <c r="AZ1089" s="19" t="s">
        <v>398</v>
      </c>
      <c r="BA1089" t="s">
        <v>408</v>
      </c>
      <c r="BB1089" s="22">
        <v>42316</v>
      </c>
      <c r="BC1089" s="18" t="s">
        <v>163</v>
      </c>
      <c r="BD1089" t="s">
        <v>161</v>
      </c>
      <c r="BE1089">
        <v>20</v>
      </c>
      <c r="BF1089">
        <v>14</v>
      </c>
      <c r="BG1089">
        <v>0.78</v>
      </c>
      <c r="BH1089">
        <v>0.46</v>
      </c>
      <c r="BI1089">
        <v>0.16</v>
      </c>
      <c r="BJ1089">
        <v>0.13</v>
      </c>
      <c r="BK1089">
        <v>3.4000000000000002E-2</v>
      </c>
      <c r="BL1089">
        <v>7.3</v>
      </c>
      <c r="BM1089" s="86">
        <f t="shared" si="157"/>
        <v>79.268292682926827</v>
      </c>
      <c r="BN1089">
        <v>9.1999999999999998E-2</v>
      </c>
      <c r="BO1089">
        <v>22</v>
      </c>
      <c r="BP1089">
        <f t="shared" si="153"/>
        <v>441.85078909612628</v>
      </c>
      <c r="BQ1089">
        <f t="shared" si="154"/>
        <v>416</v>
      </c>
      <c r="BR1089">
        <f t="shared" si="155"/>
        <v>0.4418507890961263</v>
      </c>
      <c r="BS1089">
        <f t="shared" si="155"/>
        <v>0.41599999999999998</v>
      </c>
      <c r="BT1089">
        <f t="shared" si="156"/>
        <v>0.85785078909612622</v>
      </c>
      <c r="BU1089">
        <v>0.98719121683440092</v>
      </c>
      <c r="BV1089">
        <v>0.2220318561666304</v>
      </c>
      <c r="BW1089">
        <v>2.2397758134119679</v>
      </c>
      <c r="BX1089">
        <v>0.4090236149120276</v>
      </c>
      <c r="BY1089">
        <v>0.20898892019797538</v>
      </c>
      <c r="BZ1089">
        <v>9.4959665888710465E-2</v>
      </c>
      <c r="CA1089">
        <v>3.911251903173822</v>
      </c>
      <c r="CB1089">
        <v>210.08976788898772</v>
      </c>
      <c r="CC1089">
        <v>42.500884720414</v>
      </c>
      <c r="CD1089">
        <v>14.448444384998925</v>
      </c>
      <c r="CE1089">
        <v>3.1406575546528437</v>
      </c>
      <c r="CF1089" s="25">
        <v>0.57385811467444126</v>
      </c>
      <c r="CG1089" s="25">
        <v>0.13620019436345968</v>
      </c>
      <c r="CH1089" s="25">
        <v>1.4258564818476387</v>
      </c>
      <c r="CI1089" s="25">
        <v>0.29068282137914608</v>
      </c>
      <c r="CJ1089" s="25">
        <v>0.11790287679209024</v>
      </c>
      <c r="CK1089" s="25">
        <v>14.65089903248604</v>
      </c>
      <c r="CL1089" s="25">
        <v>25.52806024720341</v>
      </c>
      <c r="CM1089" s="25">
        <v>2.8784385585737993</v>
      </c>
      <c r="CN1089" s="25">
        <v>92.374279852241429</v>
      </c>
      <c r="CO1089" s="25">
        <v>16.642332827985225</v>
      </c>
      <c r="CP1089" s="25">
        <v>0.99224452554744524</v>
      </c>
      <c r="CQ1089" s="25">
        <v>0.29949817518248173</v>
      </c>
      <c r="CR1089" s="25">
        <v>0.35471529690536385</v>
      </c>
      <c r="CS1089" s="25">
        <v>0.13585457450634397</v>
      </c>
      <c r="CT1089" s="25">
        <v>7.1161040778072393E-2</v>
      </c>
      <c r="CU1089" s="25">
        <v>8.8702497780513081</v>
      </c>
      <c r="CV1089" s="25">
        <v>5.5607598745727129</v>
      </c>
      <c r="CW1089" s="25">
        <v>1.0193777332048264</v>
      </c>
      <c r="CX1089" s="25">
        <v>50.286861041010752</v>
      </c>
      <c r="CY1089" s="25">
        <v>5.5375244094809695</v>
      </c>
    </row>
    <row r="1090" spans="1:103">
      <c r="A1090" t="s">
        <v>177</v>
      </c>
      <c r="B1090" t="s">
        <v>1090</v>
      </c>
      <c r="C1090" t="s">
        <v>166</v>
      </c>
      <c r="D1090" t="s">
        <v>176</v>
      </c>
      <c r="E1090" t="s">
        <v>960</v>
      </c>
      <c r="F1090" t="s">
        <v>227</v>
      </c>
      <c r="G1090" t="s">
        <v>317</v>
      </c>
      <c r="H1090">
        <v>11.68655</v>
      </c>
      <c r="I1090">
        <v>8.5333600000000001</v>
      </c>
      <c r="J1090">
        <v>490</v>
      </c>
      <c r="K1090" t="s">
        <v>147</v>
      </c>
      <c r="L1090" s="18">
        <v>2</v>
      </c>
      <c r="M1090" t="s">
        <v>381</v>
      </c>
      <c r="N1090" t="s">
        <v>373</v>
      </c>
      <c r="O1090">
        <v>1300</v>
      </c>
      <c r="P1090" t="s">
        <v>159</v>
      </c>
      <c r="Q1090">
        <v>400</v>
      </c>
      <c r="R1090">
        <v>14000</v>
      </c>
      <c r="S1090" t="s">
        <v>337</v>
      </c>
      <c r="T1090">
        <v>12000</v>
      </c>
      <c r="U1090" t="s">
        <v>334</v>
      </c>
      <c r="V1090">
        <v>12800</v>
      </c>
      <c r="W1090">
        <v>2015</v>
      </c>
      <c r="X1090">
        <v>1</v>
      </c>
      <c r="Y1090" s="19"/>
      <c r="Z1090" s="24"/>
      <c r="AA1090" s="25"/>
      <c r="AB1090" s="26"/>
      <c r="AC1090" s="25"/>
      <c r="AD1090" s="27"/>
      <c r="AE1090" s="27"/>
      <c r="AF1090" s="27"/>
      <c r="AG1090" s="25"/>
      <c r="AH1090" s="25"/>
      <c r="AI1090" s="25"/>
      <c r="AJ1090" s="28"/>
      <c r="AK1090" s="25"/>
      <c r="AL1090" s="25"/>
      <c r="AM1090" s="29"/>
      <c r="AN1090" s="29"/>
      <c r="AO1090" s="30"/>
      <c r="AP1090" s="30"/>
      <c r="AQ1090" s="31"/>
      <c r="AR1090" s="28"/>
      <c r="AS1090" s="28"/>
      <c r="AT1090" t="s">
        <v>156</v>
      </c>
      <c r="AU1090">
        <v>2</v>
      </c>
      <c r="AV1090" t="s">
        <v>399</v>
      </c>
      <c r="AW1090" t="s">
        <v>1003</v>
      </c>
      <c r="AX1090" t="s">
        <v>1092</v>
      </c>
      <c r="AY1090" s="19" t="s">
        <v>398</v>
      </c>
      <c r="AZ1090" s="19" t="s">
        <v>398</v>
      </c>
      <c r="BA1090" t="s">
        <v>408</v>
      </c>
      <c r="BB1090" s="22">
        <v>42316</v>
      </c>
      <c r="BC1090" s="18" t="s">
        <v>163</v>
      </c>
      <c r="BD1090" t="s">
        <v>161</v>
      </c>
      <c r="BE1090">
        <v>30</v>
      </c>
      <c r="BF1090">
        <v>25</v>
      </c>
      <c r="BG1090">
        <v>1.02</v>
      </c>
      <c r="BH1090">
        <v>0.68</v>
      </c>
      <c r="BI1090">
        <v>0.08</v>
      </c>
      <c r="BJ1090">
        <v>5.1999999999999998E-2</v>
      </c>
      <c r="BK1090">
        <v>2.3E-2</v>
      </c>
      <c r="BL1090">
        <v>0</v>
      </c>
      <c r="BM1090" s="86">
        <f t="shared" si="157"/>
        <v>69.333333333333343</v>
      </c>
      <c r="BN1090">
        <v>0.06</v>
      </c>
      <c r="BO1090">
        <v>16</v>
      </c>
      <c r="BP1090">
        <f t="shared" si="153"/>
        <v>616.29629629629653</v>
      </c>
      <c r="BQ1090">
        <f t="shared" si="154"/>
        <v>544</v>
      </c>
      <c r="BR1090">
        <f t="shared" si="155"/>
        <v>0.61629629629629656</v>
      </c>
      <c r="BS1090">
        <f t="shared" si="155"/>
        <v>0.54400000000000004</v>
      </c>
      <c r="BT1090">
        <f t="shared" si="156"/>
        <v>1.1602962962962966</v>
      </c>
      <c r="BU1090">
        <v>1.3633364750235626</v>
      </c>
      <c r="BV1090">
        <v>0.28165233934735545</v>
      </c>
      <c r="BW1090">
        <v>2.2582269460420861</v>
      </c>
      <c r="BX1090">
        <v>0.50505983935231591</v>
      </c>
      <c r="BY1090">
        <v>0.22633541163910986</v>
      </c>
      <c r="BZ1090">
        <v>0.10878958600133218</v>
      </c>
      <c r="CA1090">
        <v>4.1865880224280119</v>
      </c>
      <c r="CB1090">
        <v>189.72591989488873</v>
      </c>
      <c r="CC1090">
        <v>35.762177656888319</v>
      </c>
      <c r="CD1090">
        <v>14.434274565049297</v>
      </c>
      <c r="CE1090">
        <v>2.7403493548368427</v>
      </c>
      <c r="CF1090" s="25">
        <v>0.56310211946050093</v>
      </c>
      <c r="CG1090" s="25">
        <v>0.16714836223506743</v>
      </c>
      <c r="CH1090" s="25">
        <v>1.2239128733123343</v>
      </c>
      <c r="CI1090" s="25">
        <v>0.32687566444506083</v>
      </c>
      <c r="CJ1090" s="25">
        <v>0.18498645775852138</v>
      </c>
      <c r="CK1090" s="25">
        <v>22.809943348496567</v>
      </c>
      <c r="CL1090" s="25">
        <v>33.163538927496546</v>
      </c>
      <c r="CM1090" s="25">
        <v>2.8911003117640064</v>
      </c>
      <c r="CN1090" s="25">
        <v>139.32857848023281</v>
      </c>
      <c r="CO1090" s="25">
        <v>41.760725390452905</v>
      </c>
      <c r="CP1090" s="25">
        <v>0.92890772128060262</v>
      </c>
      <c r="CQ1090" s="25">
        <v>0.39628060263653481</v>
      </c>
      <c r="CR1090" s="25">
        <v>0.43743474367108098</v>
      </c>
      <c r="CS1090" s="25">
        <v>0.10001284880677999</v>
      </c>
      <c r="CT1090" s="25">
        <v>9.4122511236568326E-2</v>
      </c>
      <c r="CU1090" s="25">
        <v>9.6506060322798</v>
      </c>
      <c r="CV1090" s="25">
        <v>5.5201703864371456</v>
      </c>
      <c r="CW1090" s="25">
        <v>1.9449792805794253</v>
      </c>
      <c r="CX1090" s="25">
        <v>100.09611352201884</v>
      </c>
      <c r="CY1090" s="25">
        <v>8.0611334177288825</v>
      </c>
    </row>
    <row r="1091" spans="1:103">
      <c r="A1091" t="s">
        <v>177</v>
      </c>
      <c r="B1091" t="s">
        <v>1090</v>
      </c>
      <c r="C1091" t="s">
        <v>166</v>
      </c>
      <c r="D1091" t="s">
        <v>176</v>
      </c>
      <c r="E1091" t="s">
        <v>960</v>
      </c>
      <c r="F1091" t="s">
        <v>227</v>
      </c>
      <c r="G1091" t="s">
        <v>317</v>
      </c>
      <c r="H1091">
        <v>11.68655</v>
      </c>
      <c r="I1091">
        <v>8.5333600000000001</v>
      </c>
      <c r="J1091">
        <v>490</v>
      </c>
      <c r="K1091" t="s">
        <v>147</v>
      </c>
      <c r="L1091" s="18">
        <v>2</v>
      </c>
      <c r="M1091" t="s">
        <v>381</v>
      </c>
      <c r="N1091" t="s">
        <v>373</v>
      </c>
      <c r="O1091">
        <v>1300</v>
      </c>
      <c r="P1091" t="s">
        <v>159</v>
      </c>
      <c r="Q1091">
        <v>400</v>
      </c>
      <c r="R1091">
        <v>14000</v>
      </c>
      <c r="S1091" t="s">
        <v>337</v>
      </c>
      <c r="T1091">
        <v>12000</v>
      </c>
      <c r="U1091" t="s">
        <v>334</v>
      </c>
      <c r="V1091">
        <v>12800</v>
      </c>
      <c r="W1091">
        <v>2015</v>
      </c>
      <c r="X1091">
        <v>1</v>
      </c>
      <c r="Y1091" s="19"/>
      <c r="Z1091" s="24"/>
      <c r="AA1091" s="25"/>
      <c r="AB1091" s="26"/>
      <c r="AC1091" s="25"/>
      <c r="AD1091" s="27"/>
      <c r="AE1091" s="27"/>
      <c r="AF1091" s="27"/>
      <c r="AG1091" s="25"/>
      <c r="AH1091" s="25"/>
      <c r="AI1091" s="25"/>
      <c r="AJ1091" s="28"/>
      <c r="AK1091" s="25"/>
      <c r="AL1091" s="25"/>
      <c r="AM1091" s="29"/>
      <c r="AN1091" s="29"/>
      <c r="AO1091" s="30"/>
      <c r="AP1091" s="30"/>
      <c r="AQ1091" s="31"/>
      <c r="AR1091" s="28"/>
      <c r="AS1091" s="28"/>
      <c r="AT1091" t="s">
        <v>157</v>
      </c>
      <c r="AU1091">
        <v>3</v>
      </c>
      <c r="AV1091" t="s">
        <v>399</v>
      </c>
      <c r="AW1091" t="s">
        <v>1003</v>
      </c>
      <c r="AX1091" t="s">
        <v>1092</v>
      </c>
      <c r="AY1091" s="19" t="s">
        <v>398</v>
      </c>
      <c r="AZ1091" s="19" t="s">
        <v>398</v>
      </c>
      <c r="BA1091" t="s">
        <v>408</v>
      </c>
      <c r="BB1091" s="22">
        <v>42316</v>
      </c>
      <c r="BC1091" s="18" t="s">
        <v>163</v>
      </c>
      <c r="BD1091" t="s">
        <v>161</v>
      </c>
      <c r="BE1091">
        <v>18</v>
      </c>
      <c r="BF1091">
        <v>14</v>
      </c>
      <c r="BG1091">
        <v>1.98</v>
      </c>
      <c r="BH1091">
        <v>1.56</v>
      </c>
      <c r="BI1091">
        <v>0.42</v>
      </c>
      <c r="BJ1091">
        <v>0.19</v>
      </c>
      <c r="BK1091">
        <v>4.8000000000000001E-2</v>
      </c>
      <c r="BL1091">
        <v>10.5</v>
      </c>
      <c r="BM1091" s="86">
        <f t="shared" si="157"/>
        <v>79.831932773109244</v>
      </c>
      <c r="BN1091">
        <v>0.16800000000000001</v>
      </c>
      <c r="BO1091">
        <v>22</v>
      </c>
      <c r="BP1091">
        <f t="shared" si="153"/>
        <v>1457.0110397100016</v>
      </c>
      <c r="BQ1091">
        <f t="shared" si="154"/>
        <v>1055.9999999999998</v>
      </c>
      <c r="BR1091">
        <f t="shared" si="155"/>
        <v>1.4570110397100016</v>
      </c>
      <c r="BS1091">
        <f t="shared" si="155"/>
        <v>1.0559999999999998</v>
      </c>
      <c r="BT1091">
        <f t="shared" si="156"/>
        <v>2.5130110397100012</v>
      </c>
      <c r="BU1091">
        <v>1.6776574803149609</v>
      </c>
      <c r="BV1091">
        <v>0.26933321119464365</v>
      </c>
      <c r="BW1091">
        <v>2.2751321881965132</v>
      </c>
      <c r="BX1091">
        <v>0.6298827496770335</v>
      </c>
      <c r="BY1091">
        <v>0.30546293258130797</v>
      </c>
      <c r="BZ1091">
        <v>0.12437449554390352</v>
      </c>
      <c r="CA1091">
        <v>5.5005680142580315</v>
      </c>
      <c r="CB1091">
        <v>125.03447894946197</v>
      </c>
      <c r="CC1091">
        <v>54.312367028906046</v>
      </c>
      <c r="CD1091">
        <v>15.056028643778761</v>
      </c>
      <c r="CE1091">
        <v>2.9787944179092629</v>
      </c>
      <c r="CF1091" s="25">
        <v>1.102857142857143</v>
      </c>
      <c r="CG1091" s="25">
        <v>0.10757142857142857</v>
      </c>
      <c r="CH1091" s="25">
        <v>0.9509593372647398</v>
      </c>
      <c r="CI1091" s="25">
        <v>0.40040222790002378</v>
      </c>
      <c r="CJ1091" s="25">
        <v>0.19301967248914254</v>
      </c>
      <c r="CK1091" s="25">
        <v>51.374405178459767</v>
      </c>
      <c r="CL1091" s="25">
        <v>37.260303770684068</v>
      </c>
      <c r="CM1091" s="25">
        <v>4.3363837681630937</v>
      </c>
      <c r="CN1091" s="25">
        <v>46.67486203362094</v>
      </c>
      <c r="CO1091" s="25">
        <v>22.034816938794666</v>
      </c>
      <c r="CP1091" s="25">
        <v>1.0033333333333334</v>
      </c>
      <c r="CQ1091" s="25">
        <v>0.23323809523809522</v>
      </c>
      <c r="CR1091" s="25">
        <v>0.45627580304986426</v>
      </c>
      <c r="CS1091" s="25">
        <v>0.10074823740094749</v>
      </c>
      <c r="CT1091" s="25">
        <v>7.2597907338232584E-2</v>
      </c>
      <c r="CU1091" s="25">
        <v>12.283630433731027</v>
      </c>
      <c r="CV1091" s="25">
        <v>5.5607598745727129</v>
      </c>
      <c r="CW1091" s="25">
        <v>1.9592805988189799</v>
      </c>
      <c r="CX1091" s="25">
        <v>50.286861041010752</v>
      </c>
      <c r="CY1091" s="25">
        <v>13.328107283729143</v>
      </c>
    </row>
    <row r="1092" spans="1:103">
      <c r="A1092" t="s">
        <v>177</v>
      </c>
      <c r="B1092" t="s">
        <v>1090</v>
      </c>
      <c r="C1092" t="s">
        <v>166</v>
      </c>
      <c r="D1092" t="s">
        <v>176</v>
      </c>
      <c r="E1092" t="s">
        <v>960</v>
      </c>
      <c r="F1092" t="s">
        <v>227</v>
      </c>
      <c r="G1092" t="s">
        <v>317</v>
      </c>
      <c r="H1092">
        <v>11.68655</v>
      </c>
      <c r="I1092">
        <v>8.5333600000000001</v>
      </c>
      <c r="J1092">
        <v>490</v>
      </c>
      <c r="K1092" t="s">
        <v>147</v>
      </c>
      <c r="L1092" s="18">
        <v>2</v>
      </c>
      <c r="M1092" t="s">
        <v>381</v>
      </c>
      <c r="N1092" t="s">
        <v>373</v>
      </c>
      <c r="O1092">
        <v>1300</v>
      </c>
      <c r="P1092" t="s">
        <v>159</v>
      </c>
      <c r="Q1092">
        <v>400</v>
      </c>
      <c r="R1092">
        <v>14000</v>
      </c>
      <c r="S1092" t="s">
        <v>337</v>
      </c>
      <c r="T1092">
        <v>12000</v>
      </c>
      <c r="U1092" t="s">
        <v>334</v>
      </c>
      <c r="V1092">
        <v>12800</v>
      </c>
      <c r="W1092">
        <v>2015</v>
      </c>
      <c r="X1092">
        <v>1</v>
      </c>
      <c r="Y1092" s="19"/>
      <c r="Z1092" s="24"/>
      <c r="AA1092" s="25"/>
      <c r="AB1092" s="26"/>
      <c r="AC1092" s="25"/>
      <c r="AD1092" s="27"/>
      <c r="AE1092" s="27"/>
      <c r="AF1092" s="27"/>
      <c r="AG1092" s="25"/>
      <c r="AH1092" s="25"/>
      <c r="AI1092" s="25"/>
      <c r="AJ1092" s="28"/>
      <c r="AK1092" s="25"/>
      <c r="AL1092" s="25"/>
      <c r="AM1092" s="29"/>
      <c r="AN1092" s="29"/>
      <c r="AO1092" s="30"/>
      <c r="AP1092" s="30"/>
      <c r="AQ1092" s="31"/>
      <c r="AR1092" s="28"/>
      <c r="AS1092" s="28"/>
      <c r="AT1092" t="s">
        <v>158</v>
      </c>
      <c r="AU1092">
        <v>4</v>
      </c>
      <c r="AV1092" t="s">
        <v>399</v>
      </c>
      <c r="AW1092" t="s">
        <v>1003</v>
      </c>
      <c r="AX1092" t="s">
        <v>1092</v>
      </c>
      <c r="AY1092" s="19" t="s">
        <v>398</v>
      </c>
      <c r="AZ1092" s="19" t="s">
        <v>398</v>
      </c>
      <c r="BA1092" t="s">
        <v>408</v>
      </c>
      <c r="BB1092" s="22">
        <v>42316</v>
      </c>
      <c r="BC1092" s="18" t="s">
        <v>163</v>
      </c>
      <c r="BD1092" t="s">
        <v>161</v>
      </c>
      <c r="BE1092">
        <v>26</v>
      </c>
      <c r="BF1092">
        <v>24</v>
      </c>
      <c r="BG1092">
        <v>3.78</v>
      </c>
      <c r="BH1092">
        <v>2.06</v>
      </c>
      <c r="BI1092">
        <v>0.3</v>
      </c>
      <c r="BJ1092">
        <v>0.3</v>
      </c>
      <c r="BK1092">
        <v>7.4999999999999997E-2</v>
      </c>
      <c r="BL1092">
        <v>10.8</v>
      </c>
      <c r="BM1092" s="86">
        <f t="shared" si="157"/>
        <v>80</v>
      </c>
      <c r="BN1092">
        <v>0.115</v>
      </c>
      <c r="BO1092">
        <v>25</v>
      </c>
      <c r="BP1092">
        <f t="shared" si="153"/>
        <v>1921.5895424836606</v>
      </c>
      <c r="BQ1092">
        <f t="shared" si="154"/>
        <v>2015.9999999999998</v>
      </c>
      <c r="BR1092">
        <f t="shared" si="155"/>
        <v>1.9215895424836607</v>
      </c>
      <c r="BS1092">
        <f t="shared" si="155"/>
        <v>2.0159999999999996</v>
      </c>
      <c r="BT1092">
        <f t="shared" si="156"/>
        <v>3.9375895424836602</v>
      </c>
      <c r="BU1092">
        <v>1.7314990512333965</v>
      </c>
      <c r="BV1092">
        <v>0.25448048289747283</v>
      </c>
      <c r="BW1092">
        <v>2.2628919321735492</v>
      </c>
      <c r="BX1092">
        <v>0.73767463758279694</v>
      </c>
      <c r="BY1092">
        <v>0.32485688513429128</v>
      </c>
      <c r="BZ1092">
        <v>0.12753877431611066</v>
      </c>
      <c r="CA1092">
        <v>6.0977891792371839</v>
      </c>
      <c r="CB1092">
        <v>141.2493321518844</v>
      </c>
      <c r="CC1092">
        <v>77.086874197886289</v>
      </c>
      <c r="CD1092">
        <v>13.588612592511458</v>
      </c>
      <c r="CE1092">
        <v>4.315144444192212</v>
      </c>
      <c r="CF1092" s="25">
        <v>0.61935166994106094</v>
      </c>
      <c r="CG1092" s="25">
        <v>0.13998035363457761</v>
      </c>
      <c r="CH1092" s="25">
        <v>1.0030054935839665</v>
      </c>
      <c r="CI1092" s="25">
        <v>0.20829166787121123</v>
      </c>
      <c r="CJ1092" s="25">
        <v>0.10262912488478064</v>
      </c>
      <c r="CK1092" s="25">
        <v>24.086524413666364</v>
      </c>
      <c r="CL1092" s="25">
        <v>26.060687435669649</v>
      </c>
      <c r="CM1092" s="25">
        <v>4.3686966129333111</v>
      </c>
      <c r="CN1092" s="25">
        <v>141.61265353728581</v>
      </c>
      <c r="CO1092" s="25">
        <v>15.677961633183441</v>
      </c>
      <c r="CP1092" s="25">
        <v>0.94995366079703436</v>
      </c>
      <c r="CQ1092" s="25">
        <v>0.29351251158480079</v>
      </c>
      <c r="CR1092" s="25">
        <v>0.37179808768776129</v>
      </c>
      <c r="CS1092" s="25">
        <v>0.11876506347066235</v>
      </c>
      <c r="CT1092" s="25">
        <v>6.4311871743929577E-2</v>
      </c>
      <c r="CU1092" s="25">
        <v>14.053546995447816</v>
      </c>
      <c r="CV1092" s="25">
        <v>5.582652629984417</v>
      </c>
      <c r="CW1092" s="25">
        <v>1.9669943019639364</v>
      </c>
      <c r="CX1092" s="25">
        <v>101.2290911849157</v>
      </c>
      <c r="CY1092" s="25">
        <v>9.0198455078720947</v>
      </c>
    </row>
    <row r="1093" spans="1:103">
      <c r="A1093" t="s">
        <v>177</v>
      </c>
      <c r="B1093" t="s">
        <v>1090</v>
      </c>
      <c r="C1093" t="s">
        <v>166</v>
      </c>
      <c r="D1093" t="s">
        <v>176</v>
      </c>
      <c r="E1093" t="s">
        <v>960</v>
      </c>
      <c r="F1093" t="s">
        <v>227</v>
      </c>
      <c r="G1093" t="s">
        <v>317</v>
      </c>
      <c r="H1093">
        <v>11.68655</v>
      </c>
      <c r="I1093">
        <v>8.5333600000000001</v>
      </c>
      <c r="J1093">
        <v>490</v>
      </c>
      <c r="K1093" t="s">
        <v>147</v>
      </c>
      <c r="L1093" s="18">
        <v>2</v>
      </c>
      <c r="M1093" t="s">
        <v>381</v>
      </c>
      <c r="N1093" t="s">
        <v>373</v>
      </c>
      <c r="O1093">
        <v>1300</v>
      </c>
      <c r="P1093" t="s">
        <v>159</v>
      </c>
      <c r="Q1093">
        <v>400</v>
      </c>
      <c r="R1093">
        <v>14000</v>
      </c>
      <c r="S1093" t="s">
        <v>337</v>
      </c>
      <c r="T1093">
        <v>12000</v>
      </c>
      <c r="U1093" t="s">
        <v>334</v>
      </c>
      <c r="V1093">
        <v>12800</v>
      </c>
      <c r="W1093">
        <v>2015</v>
      </c>
      <c r="X1093">
        <v>1</v>
      </c>
      <c r="Y1093" s="19"/>
      <c r="Z1093" s="24"/>
      <c r="AA1093" s="25"/>
      <c r="AB1093" s="26"/>
      <c r="AC1093" s="25"/>
      <c r="AD1093" s="27"/>
      <c r="AE1093" s="27"/>
      <c r="AF1093" s="27"/>
      <c r="AG1093" s="25"/>
      <c r="AH1093" s="25"/>
      <c r="AI1093" s="25"/>
      <c r="AJ1093" s="28"/>
      <c r="AK1093" s="25"/>
      <c r="AL1093" s="25"/>
      <c r="AM1093" s="29"/>
      <c r="AN1093" s="29"/>
      <c r="AO1093" s="30"/>
      <c r="AP1093" s="30"/>
      <c r="AQ1093" s="31"/>
      <c r="AR1093" s="28"/>
      <c r="AS1093" s="28"/>
      <c r="AT1093" t="s">
        <v>159</v>
      </c>
      <c r="AU1093">
        <v>5</v>
      </c>
      <c r="AV1093" t="s">
        <v>399</v>
      </c>
      <c r="AW1093" t="s">
        <v>1003</v>
      </c>
      <c r="AX1093" t="s">
        <v>1092</v>
      </c>
      <c r="AY1093" s="19" t="s">
        <v>398</v>
      </c>
      <c r="AZ1093" s="19" t="s">
        <v>398</v>
      </c>
      <c r="BA1093" t="s">
        <v>408</v>
      </c>
      <c r="BB1093" s="22">
        <v>42316</v>
      </c>
      <c r="BC1093" s="18" t="s">
        <v>163</v>
      </c>
      <c r="BD1093" t="s">
        <v>161</v>
      </c>
      <c r="BE1093">
        <v>31</v>
      </c>
      <c r="BF1093">
        <v>14</v>
      </c>
      <c r="BG1093">
        <v>3.08</v>
      </c>
      <c r="BH1093">
        <v>1.6</v>
      </c>
      <c r="BI1093">
        <v>0.26</v>
      </c>
      <c r="BJ1093">
        <v>0.12</v>
      </c>
      <c r="BK1093">
        <v>4.5999999999999999E-2</v>
      </c>
      <c r="BL1093">
        <v>9</v>
      </c>
      <c r="BM1093" s="86">
        <f t="shared" si="157"/>
        <v>72.289156626506042</v>
      </c>
      <c r="BN1093">
        <v>0.20899999999999999</v>
      </c>
      <c r="BO1093">
        <v>19</v>
      </c>
      <c r="BP1093">
        <f t="shared" si="153"/>
        <v>1375.856366643043</v>
      </c>
      <c r="BQ1093">
        <f t="shared" si="154"/>
        <v>1642.6666666666665</v>
      </c>
      <c r="BR1093">
        <f t="shared" si="155"/>
        <v>1.375856366643043</v>
      </c>
      <c r="BS1093">
        <f t="shared" si="155"/>
        <v>1.6426666666666665</v>
      </c>
      <c r="BT1093">
        <f t="shared" si="156"/>
        <v>3.0185230333097097</v>
      </c>
      <c r="BU1093">
        <v>1.8022492970946578</v>
      </c>
      <c r="BV1093">
        <v>0.27662355931278426</v>
      </c>
      <c r="BW1093">
        <v>2.0311578562787753</v>
      </c>
      <c r="BX1093">
        <v>0.69613806350848195</v>
      </c>
      <c r="BY1093">
        <v>0.34872778501025281</v>
      </c>
      <c r="BZ1093">
        <v>0.11800599036530998</v>
      </c>
      <c r="CA1093">
        <v>6.3174258309843641</v>
      </c>
      <c r="CB1093">
        <v>125.72114262173608</v>
      </c>
      <c r="CC1093">
        <v>69.373269280958553</v>
      </c>
      <c r="CD1093">
        <v>14.247957391436202</v>
      </c>
      <c r="CE1093">
        <v>3.3574993938907549</v>
      </c>
      <c r="CF1093" s="25">
        <v>0.8862763915547025</v>
      </c>
      <c r="CG1093" s="25">
        <v>0.2809980806142035</v>
      </c>
      <c r="CH1093" s="25">
        <v>1.5138678152214791</v>
      </c>
      <c r="CI1093" s="25">
        <v>0.38481099667271468</v>
      </c>
      <c r="CJ1093" s="25">
        <v>0.18121919438057718</v>
      </c>
      <c r="CK1093" s="25">
        <v>74.651741659007698</v>
      </c>
      <c r="CL1093" s="25">
        <v>48.962860773754514</v>
      </c>
      <c r="CM1093" s="25">
        <v>2.9326679414324035</v>
      </c>
      <c r="CN1093" s="25">
        <v>94.114598461257387</v>
      </c>
      <c r="CO1093" s="25">
        <v>18.261184807582087</v>
      </c>
      <c r="CP1093" s="25"/>
      <c r="CQ1093" s="25"/>
      <c r="CR1093" s="25"/>
      <c r="CS1093" s="25"/>
      <c r="CT1093" s="25"/>
      <c r="CU1093" s="25"/>
      <c r="CV1093" s="25"/>
      <c r="CW1093" s="25"/>
      <c r="CX1093" s="25"/>
      <c r="CY1093" s="25"/>
    </row>
    <row r="1094" spans="1:103">
      <c r="A1094" t="s">
        <v>177</v>
      </c>
      <c r="B1094" t="s">
        <v>1090</v>
      </c>
      <c r="C1094" t="s">
        <v>166</v>
      </c>
      <c r="D1094" t="s">
        <v>176</v>
      </c>
      <c r="E1094" t="s">
        <v>960</v>
      </c>
      <c r="F1094" t="s">
        <v>227</v>
      </c>
      <c r="G1094" t="s">
        <v>317</v>
      </c>
      <c r="H1094">
        <v>11.68655</v>
      </c>
      <c r="I1094">
        <v>8.5333600000000001</v>
      </c>
      <c r="J1094">
        <v>490</v>
      </c>
      <c r="K1094" t="s">
        <v>147</v>
      </c>
      <c r="L1094" s="18">
        <v>2</v>
      </c>
      <c r="M1094" t="s">
        <v>381</v>
      </c>
      <c r="N1094" t="s">
        <v>373</v>
      </c>
      <c r="O1094">
        <v>1300</v>
      </c>
      <c r="P1094" t="s">
        <v>159</v>
      </c>
      <c r="Q1094">
        <v>400</v>
      </c>
      <c r="R1094">
        <v>14000</v>
      </c>
      <c r="S1094" t="s">
        <v>337</v>
      </c>
      <c r="T1094">
        <v>12000</v>
      </c>
      <c r="U1094" t="s">
        <v>334</v>
      </c>
      <c r="V1094">
        <v>12800</v>
      </c>
      <c r="W1094">
        <v>2015</v>
      </c>
      <c r="X1094">
        <v>1</v>
      </c>
      <c r="Y1094" s="19"/>
      <c r="Z1094" s="24"/>
      <c r="AA1094" s="25"/>
      <c r="AB1094" s="26"/>
      <c r="AC1094" s="25"/>
      <c r="AD1094" s="27"/>
      <c r="AE1094" s="27"/>
      <c r="AF1094" s="27"/>
      <c r="AG1094" s="25"/>
      <c r="AH1094" s="25"/>
      <c r="AI1094" s="25"/>
      <c r="AJ1094" s="28"/>
      <c r="AK1094" s="25"/>
      <c r="AL1094" s="25"/>
      <c r="AM1094" s="29"/>
      <c r="AN1094" s="29"/>
      <c r="AO1094" s="30"/>
      <c r="AP1094" s="30"/>
      <c r="AQ1094" s="31"/>
      <c r="AR1094" s="28"/>
      <c r="AS1094" s="28"/>
      <c r="AT1094" t="s">
        <v>160</v>
      </c>
      <c r="AU1094">
        <v>6</v>
      </c>
      <c r="AV1094" t="s">
        <v>399</v>
      </c>
      <c r="AW1094" t="s">
        <v>1003</v>
      </c>
      <c r="AX1094" t="s">
        <v>1092</v>
      </c>
      <c r="AY1094" s="19" t="s">
        <v>398</v>
      </c>
      <c r="AZ1094" s="19" t="s">
        <v>398</v>
      </c>
      <c r="BA1094" t="s">
        <v>408</v>
      </c>
      <c r="BB1094" s="22">
        <v>42316</v>
      </c>
      <c r="BC1094" s="18" t="s">
        <v>163</v>
      </c>
      <c r="BD1094" t="s">
        <v>161</v>
      </c>
      <c r="BE1094">
        <v>31</v>
      </c>
      <c r="BF1094">
        <v>19</v>
      </c>
      <c r="BG1094">
        <v>3.48</v>
      </c>
      <c r="BH1094">
        <v>2.02</v>
      </c>
      <c r="BI1094">
        <v>0.48</v>
      </c>
      <c r="BJ1094">
        <v>0.21099999999999999</v>
      </c>
      <c r="BK1094">
        <v>0.04</v>
      </c>
      <c r="BL1094">
        <v>9.8000000000000007</v>
      </c>
      <c r="BM1094" s="86">
        <f t="shared" si="157"/>
        <v>84.063745019920304</v>
      </c>
      <c r="BN1094">
        <v>0.112</v>
      </c>
      <c r="BO1094">
        <v>21</v>
      </c>
      <c r="BP1094">
        <f t="shared" si="153"/>
        <v>2002.1896206025567</v>
      </c>
      <c r="BQ1094">
        <f t="shared" si="154"/>
        <v>1855.9999999999998</v>
      </c>
      <c r="BR1094">
        <f t="shared" si="155"/>
        <v>2.0021896206025569</v>
      </c>
      <c r="BS1094">
        <f t="shared" si="155"/>
        <v>1.8559999999999999</v>
      </c>
      <c r="BT1094">
        <f t="shared" si="156"/>
        <v>3.8581896206025568</v>
      </c>
      <c r="BU1094">
        <v>2.2284360189573462</v>
      </c>
      <c r="BV1094">
        <v>0.26728222208809838</v>
      </c>
      <c r="BW1094">
        <v>2.2071816283885455</v>
      </c>
      <c r="BX1094">
        <v>0.60488261170854773</v>
      </c>
      <c r="BY1094">
        <v>0.26813219122737836</v>
      </c>
      <c r="BZ1094">
        <v>0.13914787199125023</v>
      </c>
      <c r="CA1094">
        <v>4.880892340839984</v>
      </c>
      <c r="CB1094">
        <v>137.2459904299831</v>
      </c>
      <c r="CC1094">
        <v>54.670087080928162</v>
      </c>
      <c r="CD1094">
        <v>17.070288915145813</v>
      </c>
      <c r="CE1094">
        <v>21.335699628936347</v>
      </c>
      <c r="CF1094" s="25"/>
      <c r="CG1094" s="25"/>
      <c r="CH1094" s="25"/>
      <c r="CI1094" s="25"/>
      <c r="CJ1094" s="25"/>
      <c r="CK1094" s="25"/>
      <c r="CL1094" s="25"/>
      <c r="CM1094" s="25"/>
      <c r="CN1094" s="25"/>
      <c r="CO1094" s="25"/>
      <c r="CP1094" s="25">
        <v>1.0967117988394584</v>
      </c>
      <c r="CQ1094" s="25">
        <v>0.24811411992263055</v>
      </c>
      <c r="CR1094" s="25">
        <v>0.42838641771005853</v>
      </c>
      <c r="CS1094" s="25">
        <v>0.10154466615510516</v>
      </c>
      <c r="CT1094" s="25">
        <v>8.4958284138282825E-2</v>
      </c>
      <c r="CU1094" s="25">
        <v>14.109094612030612</v>
      </c>
      <c r="CV1094" s="25">
        <v>10.427506062785293</v>
      </c>
      <c r="CW1094" s="25">
        <v>1.0274360552064454</v>
      </c>
      <c r="CX1094" s="25">
        <v>127.11566358459268</v>
      </c>
      <c r="CY1094" s="25">
        <v>7.7497376143780192</v>
      </c>
    </row>
    <row r="1095" spans="1:103">
      <c r="A1095" t="s">
        <v>177</v>
      </c>
      <c r="B1095" t="s">
        <v>1090</v>
      </c>
      <c r="C1095" t="s">
        <v>166</v>
      </c>
      <c r="D1095" t="s">
        <v>176</v>
      </c>
      <c r="E1095" t="s">
        <v>960</v>
      </c>
      <c r="F1095" t="s">
        <v>227</v>
      </c>
      <c r="G1095" t="s">
        <v>318</v>
      </c>
      <c r="H1095">
        <v>11.68468</v>
      </c>
      <c r="I1095">
        <v>8.53477</v>
      </c>
      <c r="J1095">
        <v>489</v>
      </c>
      <c r="K1095" t="s">
        <v>148</v>
      </c>
      <c r="L1095" s="18">
        <v>3</v>
      </c>
      <c r="M1095" t="s">
        <v>381</v>
      </c>
      <c r="N1095" t="s">
        <v>373</v>
      </c>
      <c r="O1095">
        <v>1800</v>
      </c>
      <c r="P1095" t="s">
        <v>159</v>
      </c>
      <c r="Q1095">
        <v>800</v>
      </c>
      <c r="R1095">
        <v>24000</v>
      </c>
      <c r="S1095" t="s">
        <v>337</v>
      </c>
      <c r="T1095">
        <v>21000</v>
      </c>
      <c r="U1095" t="s">
        <v>334</v>
      </c>
      <c r="V1095">
        <v>19200</v>
      </c>
      <c r="W1095">
        <v>2015</v>
      </c>
      <c r="X1095">
        <v>1</v>
      </c>
      <c r="Y1095" s="19" t="s">
        <v>398</v>
      </c>
      <c r="Z1095" s="24">
        <v>6.2</v>
      </c>
      <c r="AA1095" s="32">
        <v>0.8133446053823854</v>
      </c>
      <c r="AB1095" s="26">
        <v>2.184282679821959E-2</v>
      </c>
      <c r="AC1095" s="25">
        <v>2.2629000000000001</v>
      </c>
      <c r="AD1095" s="27">
        <v>66.400000000000006</v>
      </c>
      <c r="AE1095" s="27">
        <v>18</v>
      </c>
      <c r="AF1095" s="27">
        <v>15.600000000000001</v>
      </c>
      <c r="AG1095" s="25">
        <v>2.4376724449600076</v>
      </c>
      <c r="AH1095" s="25">
        <v>0.55174435000444211</v>
      </c>
      <c r="AI1095" s="25">
        <v>0.13564830140633083</v>
      </c>
      <c r="AJ1095" s="28">
        <v>6.8887241473511204E-2</v>
      </c>
      <c r="AK1095" s="25">
        <v>0</v>
      </c>
      <c r="AL1095" s="25">
        <f t="shared" si="143"/>
        <v>3.1939523378442916</v>
      </c>
      <c r="AM1095" s="29">
        <v>3.2847719585688924</v>
      </c>
      <c r="AN1095" s="29">
        <v>1.6290387995133151</v>
      </c>
      <c r="AO1095" s="30">
        <v>22.812865375457484</v>
      </c>
      <c r="AP1095" s="30">
        <v>233.27750358869264</v>
      </c>
      <c r="AQ1095" s="31">
        <v>1.6591684904116071</v>
      </c>
      <c r="AR1095" s="28">
        <v>6.6421700000000002E-3</v>
      </c>
      <c r="AS1095" s="28">
        <v>7.0587400000000002</v>
      </c>
      <c r="AT1095" t="s">
        <v>155</v>
      </c>
      <c r="AU1095">
        <v>1</v>
      </c>
      <c r="AV1095" t="s">
        <v>399</v>
      </c>
      <c r="AW1095" t="s">
        <v>1003</v>
      </c>
      <c r="AX1095" t="s">
        <v>1092</v>
      </c>
      <c r="AY1095" s="19" t="s">
        <v>398</v>
      </c>
      <c r="AZ1095" s="19" t="s">
        <v>398</v>
      </c>
      <c r="BA1095" t="s">
        <v>408</v>
      </c>
      <c r="BB1095" s="22">
        <v>42316</v>
      </c>
      <c r="BC1095" s="18" t="s">
        <v>163</v>
      </c>
      <c r="BD1095" t="s">
        <v>161</v>
      </c>
      <c r="BE1095">
        <v>33</v>
      </c>
      <c r="BF1095">
        <v>33</v>
      </c>
      <c r="BG1095">
        <v>5.56</v>
      </c>
      <c r="BH1095">
        <v>3.96</v>
      </c>
      <c r="BI1095">
        <v>0.72</v>
      </c>
      <c r="BJ1095">
        <v>0.41599999999999998</v>
      </c>
      <c r="BK1095">
        <v>0.11</v>
      </c>
      <c r="BL1095">
        <v>10.6</v>
      </c>
      <c r="BM1095" s="86">
        <f t="shared" si="157"/>
        <v>79.087452471482877</v>
      </c>
      <c r="BN1095">
        <v>0.23300000000000001</v>
      </c>
      <c r="BO1095">
        <v>23</v>
      </c>
      <c r="BP1095">
        <f t="shared" si="153"/>
        <v>3659.981212256765</v>
      </c>
      <c r="BQ1095">
        <f t="shared" si="154"/>
        <v>2965.333333333333</v>
      </c>
      <c r="BR1095">
        <f t="shared" si="155"/>
        <v>3.6599812122567652</v>
      </c>
      <c r="BS1095">
        <f t="shared" si="155"/>
        <v>2.9653333333333332</v>
      </c>
      <c r="BT1095">
        <f t="shared" si="156"/>
        <v>6.6253145455900988</v>
      </c>
      <c r="BU1095">
        <v>1.9413793103448271</v>
      </c>
      <c r="BV1095">
        <v>0.22721055999903647</v>
      </c>
      <c r="BW1095">
        <v>1.935528329728849</v>
      </c>
      <c r="BX1095">
        <v>0.46719142323257074</v>
      </c>
      <c r="BY1095">
        <v>0.23820897305440755</v>
      </c>
      <c r="BZ1095">
        <v>0.10728089740878281</v>
      </c>
      <c r="CA1095">
        <v>5.054175046252416</v>
      </c>
      <c r="CB1095">
        <v>125.76510827774139</v>
      </c>
      <c r="CC1095">
        <v>33.375481805765538</v>
      </c>
      <c r="CD1095">
        <v>14.031468691224886</v>
      </c>
      <c r="CE1095">
        <v>1.6147761010207671</v>
      </c>
      <c r="CF1095" s="25">
        <v>0.85571428571428576</v>
      </c>
      <c r="CG1095" s="25">
        <v>6.3619047619047617E-2</v>
      </c>
      <c r="CH1095" s="25">
        <v>1.9894493283817547</v>
      </c>
      <c r="CI1095" s="25">
        <v>0.45684649832165836</v>
      </c>
      <c r="CJ1095" s="25">
        <v>0.16232697764159199</v>
      </c>
      <c r="CK1095" s="25">
        <v>24.907431825530942</v>
      </c>
      <c r="CL1095" s="25">
        <v>43.506998477270436</v>
      </c>
      <c r="CM1095" s="25">
        <v>4.2037219320433818</v>
      </c>
      <c r="CN1095" s="25">
        <v>136.26494816948198</v>
      </c>
      <c r="CO1095" s="25">
        <v>15.085916236901658</v>
      </c>
      <c r="CP1095" s="25">
        <v>1.1777456647398845</v>
      </c>
      <c r="CQ1095" s="25">
        <v>0.21608863198458572</v>
      </c>
      <c r="CR1095" s="25">
        <v>0.39243057419811866</v>
      </c>
      <c r="CS1095" s="25">
        <v>0.11789477722148797</v>
      </c>
      <c r="CT1095" s="25">
        <v>6.6654907417244613E-2</v>
      </c>
      <c r="CU1095" s="25">
        <v>7.9928590888968767</v>
      </c>
      <c r="CV1095" s="25">
        <v>10.310343073315794</v>
      </c>
      <c r="CW1095" s="25">
        <v>1.0158918298670472</v>
      </c>
      <c r="CX1095" s="25">
        <v>201.34323313107484</v>
      </c>
      <c r="CY1095" s="25">
        <v>6.3750566854447444</v>
      </c>
    </row>
    <row r="1096" spans="1:103">
      <c r="A1096" t="s">
        <v>177</v>
      </c>
      <c r="B1096" t="s">
        <v>1090</v>
      </c>
      <c r="C1096" t="s">
        <v>166</v>
      </c>
      <c r="D1096" t="s">
        <v>176</v>
      </c>
      <c r="E1096" t="s">
        <v>960</v>
      </c>
      <c r="F1096" t="s">
        <v>227</v>
      </c>
      <c r="G1096" t="s">
        <v>318</v>
      </c>
      <c r="H1096">
        <v>11.68468</v>
      </c>
      <c r="I1096">
        <v>8.53477</v>
      </c>
      <c r="J1096">
        <v>489</v>
      </c>
      <c r="K1096" t="s">
        <v>148</v>
      </c>
      <c r="L1096" s="18">
        <v>3</v>
      </c>
      <c r="M1096" t="s">
        <v>381</v>
      </c>
      <c r="N1096" t="s">
        <v>373</v>
      </c>
      <c r="O1096">
        <v>1800</v>
      </c>
      <c r="P1096" t="s">
        <v>159</v>
      </c>
      <c r="Q1096">
        <v>800</v>
      </c>
      <c r="R1096">
        <v>24000</v>
      </c>
      <c r="S1096" t="s">
        <v>337</v>
      </c>
      <c r="T1096">
        <v>21000</v>
      </c>
      <c r="U1096" t="s">
        <v>334</v>
      </c>
      <c r="V1096">
        <v>19200</v>
      </c>
      <c r="W1096">
        <v>2015</v>
      </c>
      <c r="X1096">
        <v>1</v>
      </c>
      <c r="Y1096" s="19"/>
      <c r="Z1096" s="24"/>
      <c r="AA1096" s="25"/>
      <c r="AB1096" s="26"/>
      <c r="AC1096" s="25"/>
      <c r="AD1096" s="27"/>
      <c r="AE1096" s="27"/>
      <c r="AF1096" s="27"/>
      <c r="AG1096" s="25"/>
      <c r="AH1096" s="25"/>
      <c r="AI1096" s="25"/>
      <c r="AJ1096" s="28"/>
      <c r="AK1096" s="25"/>
      <c r="AL1096" s="25"/>
      <c r="AM1096" s="29"/>
      <c r="AN1096" s="29"/>
      <c r="AO1096" s="30"/>
      <c r="AP1096" s="30"/>
      <c r="AQ1096" s="31"/>
      <c r="AR1096" s="28"/>
      <c r="AS1096" s="28"/>
      <c r="AT1096" t="s">
        <v>156</v>
      </c>
      <c r="AU1096">
        <v>2</v>
      </c>
      <c r="AV1096" t="s">
        <v>399</v>
      </c>
      <c r="AW1096" t="s">
        <v>1003</v>
      </c>
      <c r="AX1096" t="s">
        <v>1092</v>
      </c>
      <c r="AY1096" s="19" t="s">
        <v>398</v>
      </c>
      <c r="AZ1096" s="19" t="s">
        <v>398</v>
      </c>
      <c r="BA1096" t="s">
        <v>408</v>
      </c>
      <c r="BB1096" s="22">
        <v>42316</v>
      </c>
      <c r="BC1096" s="18" t="s">
        <v>163</v>
      </c>
      <c r="BD1096" t="s">
        <v>161</v>
      </c>
      <c r="BE1096">
        <v>51</v>
      </c>
      <c r="BF1096">
        <v>47</v>
      </c>
      <c r="BG1096">
        <v>11.22</v>
      </c>
      <c r="BH1096">
        <v>6.54</v>
      </c>
      <c r="BI1096">
        <v>0.76</v>
      </c>
      <c r="BJ1096">
        <v>0.41299999999999998</v>
      </c>
      <c r="BK1096">
        <v>8.1000000000000003E-2</v>
      </c>
      <c r="BL1096">
        <v>10.6</v>
      </c>
      <c r="BM1096" s="86">
        <f t="shared" si="157"/>
        <v>83.603238866396751</v>
      </c>
      <c r="BN1096">
        <v>0.161</v>
      </c>
      <c r="BO1096">
        <v>23</v>
      </c>
      <c r="BP1096">
        <f t="shared" si="153"/>
        <v>6389.6480114312926</v>
      </c>
      <c r="BQ1096">
        <f t="shared" si="154"/>
        <v>5984</v>
      </c>
      <c r="BR1096">
        <f t="shared" si="155"/>
        <v>6.3896480114312926</v>
      </c>
      <c r="BS1096">
        <f t="shared" si="155"/>
        <v>5.984</v>
      </c>
      <c r="BT1096">
        <f t="shared" si="156"/>
        <v>12.373648011431293</v>
      </c>
      <c r="BU1096">
        <v>1.9043438077634012</v>
      </c>
      <c r="BV1096">
        <v>0.31502089759461105</v>
      </c>
      <c r="BW1096">
        <v>2.2051574918717023</v>
      </c>
      <c r="BX1096">
        <v>0.67882032330426567</v>
      </c>
      <c r="BY1096">
        <v>0.31397061952136229</v>
      </c>
      <c r="BZ1096">
        <v>0.1345869752720153</v>
      </c>
      <c r="CA1096">
        <v>4.8999953654599429</v>
      </c>
      <c r="CB1096">
        <v>122.26398824863597</v>
      </c>
      <c r="CC1096">
        <v>41.829959177541014</v>
      </c>
      <c r="CD1096">
        <v>24.077553282423604</v>
      </c>
      <c r="CE1096">
        <v>1.9864485274482269</v>
      </c>
      <c r="CF1096" s="25">
        <v>0.29404761904761911</v>
      </c>
      <c r="CG1096" s="25">
        <v>0.13714285714285715</v>
      </c>
      <c r="CH1096" s="25">
        <v>1.7698245638973169</v>
      </c>
      <c r="CI1096" s="25">
        <v>0.28718903746833907</v>
      </c>
      <c r="CJ1096" s="25">
        <v>0.11804571763192927</v>
      </c>
      <c r="CK1096" s="25">
        <v>43.608820012468648</v>
      </c>
      <c r="CL1096" s="25">
        <v>40.040982100902824</v>
      </c>
      <c r="CM1096" s="25">
        <v>4.2279741739590166</v>
      </c>
      <c r="CN1096" s="25">
        <v>45.507990482780421</v>
      </c>
      <c r="CO1096" s="25">
        <v>13.900018353441801</v>
      </c>
      <c r="CP1096" s="25">
        <v>0.94100580270793044</v>
      </c>
      <c r="CQ1096" s="25">
        <v>0.24003868471953579</v>
      </c>
      <c r="CR1096" s="25">
        <v>0.416601540253416</v>
      </c>
      <c r="CS1096" s="25">
        <v>0.1093624287038162</v>
      </c>
      <c r="CT1096" s="25">
        <v>8.1215816162701598E-2</v>
      </c>
      <c r="CU1096" s="25">
        <v>14.836048206072252</v>
      </c>
      <c r="CV1096" s="25">
        <v>5.5525942947275251</v>
      </c>
      <c r="CW1096" s="25">
        <v>1.9564035347972191</v>
      </c>
      <c r="CX1096" s="25">
        <v>100.68404957794846</v>
      </c>
      <c r="CY1096" s="25">
        <v>7.2472348643184636</v>
      </c>
    </row>
    <row r="1097" spans="1:103">
      <c r="A1097" t="s">
        <v>177</v>
      </c>
      <c r="B1097" t="s">
        <v>1090</v>
      </c>
      <c r="C1097" t="s">
        <v>166</v>
      </c>
      <c r="D1097" t="s">
        <v>176</v>
      </c>
      <c r="E1097" t="s">
        <v>960</v>
      </c>
      <c r="F1097" t="s">
        <v>227</v>
      </c>
      <c r="G1097" t="s">
        <v>318</v>
      </c>
      <c r="H1097">
        <v>11.68468</v>
      </c>
      <c r="I1097">
        <v>8.53477</v>
      </c>
      <c r="J1097">
        <v>489</v>
      </c>
      <c r="K1097" t="s">
        <v>148</v>
      </c>
      <c r="L1097" s="18">
        <v>3</v>
      </c>
      <c r="M1097" t="s">
        <v>381</v>
      </c>
      <c r="N1097" t="s">
        <v>373</v>
      </c>
      <c r="O1097">
        <v>1800</v>
      </c>
      <c r="P1097" t="s">
        <v>159</v>
      </c>
      <c r="Q1097">
        <v>800</v>
      </c>
      <c r="R1097">
        <v>24000</v>
      </c>
      <c r="S1097" t="s">
        <v>337</v>
      </c>
      <c r="T1097">
        <v>21000</v>
      </c>
      <c r="U1097" t="s">
        <v>334</v>
      </c>
      <c r="V1097">
        <v>19200</v>
      </c>
      <c r="W1097">
        <v>2015</v>
      </c>
      <c r="X1097">
        <v>1</v>
      </c>
      <c r="Y1097" s="19"/>
      <c r="Z1097" s="24"/>
      <c r="AA1097" s="25"/>
      <c r="AB1097" s="26"/>
      <c r="AC1097" s="25"/>
      <c r="AD1097" s="27"/>
      <c r="AE1097" s="27"/>
      <c r="AF1097" s="27"/>
      <c r="AG1097" s="25"/>
      <c r="AH1097" s="25"/>
      <c r="AI1097" s="25"/>
      <c r="AJ1097" s="28"/>
      <c r="AK1097" s="25"/>
      <c r="AL1097" s="25"/>
      <c r="AM1097" s="29"/>
      <c r="AN1097" s="29"/>
      <c r="AO1097" s="30"/>
      <c r="AP1097" s="30"/>
      <c r="AQ1097" s="31"/>
      <c r="AR1097" s="28"/>
      <c r="AS1097" s="28"/>
      <c r="AT1097" t="s">
        <v>157</v>
      </c>
      <c r="AU1097">
        <v>3</v>
      </c>
      <c r="AV1097" t="s">
        <v>399</v>
      </c>
      <c r="AW1097" t="s">
        <v>1003</v>
      </c>
      <c r="AX1097" t="s">
        <v>1092</v>
      </c>
      <c r="AY1097" s="19" t="s">
        <v>398</v>
      </c>
      <c r="AZ1097" s="19" t="s">
        <v>398</v>
      </c>
      <c r="BA1097" t="s">
        <v>408</v>
      </c>
      <c r="BB1097" s="22">
        <v>42316</v>
      </c>
      <c r="BC1097" s="18" t="s">
        <v>163</v>
      </c>
      <c r="BD1097" t="s">
        <v>161</v>
      </c>
      <c r="BE1097">
        <v>32</v>
      </c>
      <c r="BF1097">
        <v>29</v>
      </c>
      <c r="BG1097">
        <v>5.26</v>
      </c>
      <c r="BH1097">
        <v>3.24</v>
      </c>
      <c r="BI1097">
        <v>0.78</v>
      </c>
      <c r="BJ1097">
        <v>0.32</v>
      </c>
      <c r="BK1097">
        <v>0.1</v>
      </c>
      <c r="BL1097">
        <v>9.8000000000000007</v>
      </c>
      <c r="BM1097" s="86">
        <f t="shared" si="157"/>
        <v>76.19047619047619</v>
      </c>
      <c r="BN1097">
        <v>0.16700000000000001</v>
      </c>
      <c r="BO1097">
        <v>23</v>
      </c>
      <c r="BP1097">
        <f t="shared" ref="BP1097:BP1142" si="158">(BH1097*(BM1097/100)*((100-BL1097)/85))*(10000/9)</f>
        <v>2910.6554621848741</v>
      </c>
      <c r="BQ1097">
        <f t="shared" si="154"/>
        <v>2805.333333333333</v>
      </c>
      <c r="BR1097">
        <f t="shared" si="155"/>
        <v>2.9106554621848741</v>
      </c>
      <c r="BS1097">
        <f t="shared" si="155"/>
        <v>2.805333333333333</v>
      </c>
      <c r="BT1097">
        <f t="shared" si="156"/>
        <v>5.7159887955182072</v>
      </c>
      <c r="BU1097">
        <v>2.123439000960615</v>
      </c>
      <c r="BV1097">
        <v>0.25844868068564386</v>
      </c>
      <c r="BW1097">
        <v>2.2201231498954344</v>
      </c>
      <c r="BX1097">
        <v>0.51897933009648312</v>
      </c>
      <c r="BY1097">
        <v>0.24865521549950556</v>
      </c>
      <c r="BZ1097">
        <v>0.1336312751896187</v>
      </c>
      <c r="CA1097">
        <v>6.8535378272550966</v>
      </c>
      <c r="CB1097">
        <v>315.68835893157126</v>
      </c>
      <c r="CC1097">
        <v>53.804788639402048</v>
      </c>
      <c r="CD1097">
        <v>22.072298454058632</v>
      </c>
      <c r="CE1097">
        <v>1.5037392576219384</v>
      </c>
      <c r="CF1097" s="25">
        <v>0.42674532940019666</v>
      </c>
      <c r="CG1097" s="25">
        <v>3.3761061946902655E-2</v>
      </c>
      <c r="CH1097" s="25">
        <v>1.8174529335310978</v>
      </c>
      <c r="CI1097" s="25">
        <v>0.52276049960427062</v>
      </c>
      <c r="CJ1097" s="25">
        <v>0.21305072923193824</v>
      </c>
      <c r="CK1097" s="25">
        <v>56.874756383111389</v>
      </c>
      <c r="CL1097" s="25">
        <v>25.778950274202952</v>
      </c>
      <c r="CM1097" s="25">
        <v>2.9067278810167849</v>
      </c>
      <c r="CN1097" s="25">
        <v>93.282135182484595</v>
      </c>
      <c r="CO1097" s="25">
        <v>19.389771082923108</v>
      </c>
      <c r="CP1097" s="25">
        <v>0.76900584795321636</v>
      </c>
      <c r="CQ1097" s="25">
        <v>0.21067251461988309</v>
      </c>
      <c r="CR1097" s="25">
        <v>0.48910359369449846</v>
      </c>
      <c r="CS1097" s="25">
        <v>0.1081449379680041</v>
      </c>
      <c r="CT1097" s="25">
        <v>9.9678787142078895E-2</v>
      </c>
      <c r="CU1097" s="25">
        <v>19.790617822143421</v>
      </c>
      <c r="CV1097" s="25">
        <v>5.490779353401904</v>
      </c>
      <c r="CW1097" s="25">
        <v>1.0065491654103802</v>
      </c>
      <c r="CX1097" s="25">
        <v>149.50902574360993</v>
      </c>
      <c r="CY1097" s="25">
        <v>7.5921921256055711</v>
      </c>
    </row>
    <row r="1098" spans="1:103">
      <c r="A1098" t="s">
        <v>177</v>
      </c>
      <c r="B1098" t="s">
        <v>1090</v>
      </c>
      <c r="C1098" t="s">
        <v>166</v>
      </c>
      <c r="D1098" t="s">
        <v>176</v>
      </c>
      <c r="E1098" t="s">
        <v>960</v>
      </c>
      <c r="F1098" t="s">
        <v>227</v>
      </c>
      <c r="G1098" t="s">
        <v>318</v>
      </c>
      <c r="H1098">
        <v>11.68468</v>
      </c>
      <c r="I1098">
        <v>8.53477</v>
      </c>
      <c r="J1098">
        <v>489</v>
      </c>
      <c r="K1098" t="s">
        <v>148</v>
      </c>
      <c r="L1098" s="18">
        <v>3</v>
      </c>
      <c r="M1098" t="s">
        <v>381</v>
      </c>
      <c r="N1098" t="s">
        <v>373</v>
      </c>
      <c r="O1098">
        <v>1800</v>
      </c>
      <c r="P1098" t="s">
        <v>159</v>
      </c>
      <c r="Q1098">
        <v>800</v>
      </c>
      <c r="R1098">
        <v>24000</v>
      </c>
      <c r="S1098" t="s">
        <v>337</v>
      </c>
      <c r="T1098">
        <v>21000</v>
      </c>
      <c r="U1098" t="s">
        <v>334</v>
      </c>
      <c r="V1098">
        <v>19200</v>
      </c>
      <c r="W1098">
        <v>2015</v>
      </c>
      <c r="X1098">
        <v>1</v>
      </c>
      <c r="Y1098" s="19"/>
      <c r="Z1098" s="24"/>
      <c r="AA1098" s="25"/>
      <c r="AB1098" s="26"/>
      <c r="AC1098" s="25"/>
      <c r="AD1098" s="27"/>
      <c r="AE1098" s="27"/>
      <c r="AF1098" s="27"/>
      <c r="AG1098" s="25"/>
      <c r="AH1098" s="25"/>
      <c r="AI1098" s="25"/>
      <c r="AJ1098" s="28"/>
      <c r="AK1098" s="25"/>
      <c r="AL1098" s="25"/>
      <c r="AM1098" s="29"/>
      <c r="AN1098" s="29"/>
      <c r="AO1098" s="30"/>
      <c r="AP1098" s="30"/>
      <c r="AQ1098" s="31"/>
      <c r="AR1098" s="28"/>
      <c r="AS1098" s="28"/>
      <c r="AT1098" t="s">
        <v>158</v>
      </c>
      <c r="AU1098">
        <v>4</v>
      </c>
      <c r="AV1098" t="s">
        <v>399</v>
      </c>
      <c r="AW1098" t="s">
        <v>1003</v>
      </c>
      <c r="AX1098" t="s">
        <v>1092</v>
      </c>
      <c r="AY1098" s="19" t="s">
        <v>398</v>
      </c>
      <c r="AZ1098" s="19" t="s">
        <v>398</v>
      </c>
      <c r="BA1098" t="s">
        <v>408</v>
      </c>
      <c r="BB1098" s="22">
        <v>42316</v>
      </c>
      <c r="BC1098" s="18" t="s">
        <v>163</v>
      </c>
      <c r="BD1098" t="s">
        <v>161</v>
      </c>
      <c r="BE1098">
        <v>24</v>
      </c>
      <c r="BF1098">
        <v>24</v>
      </c>
      <c r="BG1098">
        <v>5.68</v>
      </c>
      <c r="BH1098">
        <v>4.74</v>
      </c>
      <c r="BI1098">
        <v>1.1599999999999999</v>
      </c>
      <c r="BJ1098">
        <v>0.67100000000000004</v>
      </c>
      <c r="BK1098">
        <v>0.155</v>
      </c>
      <c r="BL1098">
        <v>12</v>
      </c>
      <c r="BM1098" s="86">
        <f t="shared" si="157"/>
        <v>81.234866828087164</v>
      </c>
      <c r="BN1098">
        <v>0.152</v>
      </c>
      <c r="BO1098">
        <v>28</v>
      </c>
      <c r="BP1098">
        <f t="shared" si="158"/>
        <v>4429.370934814604</v>
      </c>
      <c r="BQ1098">
        <f t="shared" si="154"/>
        <v>3029.333333333333</v>
      </c>
      <c r="BR1098">
        <f t="shared" si="155"/>
        <v>4.429370934814604</v>
      </c>
      <c r="BS1098">
        <f t="shared" si="155"/>
        <v>3.0293333333333332</v>
      </c>
      <c r="BT1098">
        <f t="shared" si="156"/>
        <v>7.4587042681479367</v>
      </c>
      <c r="BU1098">
        <v>2.53785046728972</v>
      </c>
      <c r="BV1098">
        <v>0.31146093648439976</v>
      </c>
      <c r="BW1098">
        <v>1.969942476263999</v>
      </c>
      <c r="BX1098">
        <v>0.62601169589553429</v>
      </c>
      <c r="BY1098">
        <v>0.35458467548637912</v>
      </c>
      <c r="BZ1098">
        <v>0.16431734655759947</v>
      </c>
      <c r="CA1098">
        <v>4.513219929266894</v>
      </c>
      <c r="CB1098">
        <v>127.87239336087747</v>
      </c>
      <c r="CC1098">
        <v>59.610888662743271</v>
      </c>
      <c r="CD1098">
        <v>16.984808276363438</v>
      </c>
      <c r="CE1098">
        <v>1.8162861890366306</v>
      </c>
      <c r="CF1098" s="25">
        <v>0.62001853568118637</v>
      </c>
      <c r="CG1098" s="25">
        <v>5.6719184430027804E-2</v>
      </c>
      <c r="CH1098" s="25">
        <v>1.5790123636151647</v>
      </c>
      <c r="CI1098" s="25">
        <v>0.57012734589727077</v>
      </c>
      <c r="CJ1098" s="25">
        <v>0.24079768862200349</v>
      </c>
      <c r="CK1098" s="25">
        <v>19.141411137825877</v>
      </c>
      <c r="CL1098" s="25">
        <v>55.579349648838921</v>
      </c>
      <c r="CM1098" s="25">
        <v>2.8770385398196292</v>
      </c>
      <c r="CN1098" s="25">
        <v>92.329350727799678</v>
      </c>
      <c r="CO1098" s="25">
        <v>26.777315742117828</v>
      </c>
      <c r="CP1098" s="25">
        <v>1.1310634328358209</v>
      </c>
      <c r="CQ1098" s="25">
        <v>0.2154384328358209</v>
      </c>
      <c r="CR1098" s="25">
        <v>0.52092058654476314</v>
      </c>
      <c r="CS1098" s="25">
        <v>0.1922201954678795</v>
      </c>
      <c r="CT1098" s="25">
        <v>9.0498585039544055E-2</v>
      </c>
      <c r="CU1098" s="25">
        <v>12.523041521644824</v>
      </c>
      <c r="CV1098" s="25">
        <v>5.6691405018132608</v>
      </c>
      <c r="CW1098" s="25">
        <v>1.997467477056831</v>
      </c>
      <c r="CX1098" s="25">
        <v>102.7973579648919</v>
      </c>
      <c r="CY1098" s="25">
        <v>7.838815058221444</v>
      </c>
    </row>
    <row r="1099" spans="1:103">
      <c r="A1099" t="s">
        <v>177</v>
      </c>
      <c r="B1099" t="s">
        <v>1090</v>
      </c>
      <c r="C1099" t="s">
        <v>166</v>
      </c>
      <c r="D1099" t="s">
        <v>176</v>
      </c>
      <c r="E1099" t="s">
        <v>960</v>
      </c>
      <c r="F1099" t="s">
        <v>227</v>
      </c>
      <c r="G1099" t="s">
        <v>318</v>
      </c>
      <c r="H1099">
        <v>11.68468</v>
      </c>
      <c r="I1099">
        <v>8.53477</v>
      </c>
      <c r="J1099">
        <v>489</v>
      </c>
      <c r="K1099" t="s">
        <v>148</v>
      </c>
      <c r="L1099" s="18">
        <v>3</v>
      </c>
      <c r="M1099" t="s">
        <v>381</v>
      </c>
      <c r="N1099" t="s">
        <v>373</v>
      </c>
      <c r="O1099">
        <v>1800</v>
      </c>
      <c r="P1099" t="s">
        <v>159</v>
      </c>
      <c r="Q1099">
        <v>800</v>
      </c>
      <c r="R1099">
        <v>24000</v>
      </c>
      <c r="S1099" t="s">
        <v>337</v>
      </c>
      <c r="T1099">
        <v>21000</v>
      </c>
      <c r="U1099" t="s">
        <v>334</v>
      </c>
      <c r="V1099">
        <v>19200</v>
      </c>
      <c r="W1099">
        <v>2015</v>
      </c>
      <c r="X1099">
        <v>1</v>
      </c>
      <c r="Y1099" s="19"/>
      <c r="Z1099" s="24"/>
      <c r="AA1099" s="25"/>
      <c r="AB1099" s="26"/>
      <c r="AC1099" s="25"/>
      <c r="AD1099" s="27"/>
      <c r="AE1099" s="27"/>
      <c r="AF1099" s="27"/>
      <c r="AG1099" s="25"/>
      <c r="AH1099" s="25"/>
      <c r="AI1099" s="25"/>
      <c r="AJ1099" s="28"/>
      <c r="AK1099" s="25"/>
      <c r="AL1099" s="25"/>
      <c r="AM1099" s="29"/>
      <c r="AN1099" s="29"/>
      <c r="AO1099" s="30"/>
      <c r="AP1099" s="30"/>
      <c r="AQ1099" s="31"/>
      <c r="AR1099" s="28"/>
      <c r="AS1099" s="28"/>
      <c r="AT1099" t="s">
        <v>159</v>
      </c>
      <c r="AU1099">
        <v>5</v>
      </c>
      <c r="AV1099" t="s">
        <v>399</v>
      </c>
      <c r="AW1099" t="s">
        <v>1003</v>
      </c>
      <c r="AX1099" t="s">
        <v>1092</v>
      </c>
      <c r="AY1099" s="19" t="s">
        <v>398</v>
      </c>
      <c r="AZ1099" s="19" t="s">
        <v>398</v>
      </c>
      <c r="BA1099" t="s">
        <v>408</v>
      </c>
      <c r="BB1099" s="22">
        <v>42316</v>
      </c>
      <c r="BC1099" s="18" t="s">
        <v>163</v>
      </c>
      <c r="BD1099" t="s">
        <v>161</v>
      </c>
      <c r="BE1099">
        <v>23</v>
      </c>
      <c r="BF1099">
        <v>23</v>
      </c>
      <c r="BG1099">
        <v>7.06</v>
      </c>
      <c r="BH1099">
        <v>5.32</v>
      </c>
      <c r="BI1099">
        <v>1.24</v>
      </c>
      <c r="BJ1099">
        <v>0.55300000000000005</v>
      </c>
      <c r="BK1099">
        <v>0.13</v>
      </c>
      <c r="BL1099">
        <v>11.2</v>
      </c>
      <c r="BM1099" s="86">
        <f t="shared" si="157"/>
        <v>80.966325036603223</v>
      </c>
      <c r="BN1099">
        <v>9.8000000000000004E-2</v>
      </c>
      <c r="BO1099">
        <v>24</v>
      </c>
      <c r="BP1099">
        <f t="shared" si="158"/>
        <v>4999.9722102603855</v>
      </c>
      <c r="BQ1099">
        <f t="shared" si="154"/>
        <v>3765.333333333333</v>
      </c>
      <c r="BR1099">
        <f t="shared" si="155"/>
        <v>4.9999722102603856</v>
      </c>
      <c r="BS1099">
        <f t="shared" si="155"/>
        <v>3.765333333333333</v>
      </c>
      <c r="BT1099">
        <f t="shared" si="156"/>
        <v>8.7653055435937191</v>
      </c>
      <c r="BU1099">
        <v>2.7139423076923079</v>
      </c>
      <c r="BV1099">
        <v>0.33098073006045592</v>
      </c>
      <c r="BW1099">
        <v>2.4949212115406212</v>
      </c>
      <c r="BX1099">
        <v>0.68318087544024553</v>
      </c>
      <c r="BY1099">
        <v>0.29651949885075574</v>
      </c>
      <c r="BZ1099">
        <v>0.1750609908018029</v>
      </c>
      <c r="CA1099">
        <v>7.1263485524872721</v>
      </c>
      <c r="CB1099">
        <v>177.85277322127303</v>
      </c>
      <c r="CC1099">
        <v>61.59267716741325</v>
      </c>
      <c r="CD1099">
        <v>26.525723941913292</v>
      </c>
      <c r="CE1099">
        <v>2.4376475193530203</v>
      </c>
      <c r="CF1099" s="25">
        <v>0.65347950428979984</v>
      </c>
      <c r="CG1099" s="25">
        <v>1.7988560533841756E-2</v>
      </c>
      <c r="CH1099" s="25">
        <v>1.7221179605864976</v>
      </c>
      <c r="CI1099" s="25">
        <v>0.3634471197203219</v>
      </c>
      <c r="CJ1099" s="25">
        <v>0.15556857070657529</v>
      </c>
      <c r="CK1099" s="25">
        <v>18.416578034967809</v>
      </c>
      <c r="CL1099" s="25">
        <v>40.886226200234596</v>
      </c>
      <c r="CM1099" s="25">
        <v>2.9038739508439653</v>
      </c>
      <c r="CN1099" s="25">
        <v>93.190547420891576</v>
      </c>
      <c r="CO1099" s="25">
        <v>18.081889915018689</v>
      </c>
      <c r="CP1099" s="25">
        <v>0.96305182341650675</v>
      </c>
      <c r="CQ1099" s="25">
        <v>0.20695777351247599</v>
      </c>
      <c r="CR1099" s="25">
        <v>0.47807225532405256</v>
      </c>
      <c r="CS1099" s="25">
        <v>0.18790064051354513</v>
      </c>
      <c r="CT1099" s="25">
        <v>9.1466609385914499E-2</v>
      </c>
      <c r="CU1099" s="25">
        <v>11.389176192050956</v>
      </c>
      <c r="CV1099" s="25">
        <v>5.5417440860421765</v>
      </c>
      <c r="CW1099" s="25">
        <v>1.0158918298670472</v>
      </c>
      <c r="CX1099" s="25">
        <v>75.296471794771605</v>
      </c>
      <c r="CY1099" s="25">
        <v>7.2330731938459314</v>
      </c>
    </row>
    <row r="1100" spans="1:103">
      <c r="A1100" t="s">
        <v>177</v>
      </c>
      <c r="B1100" t="s">
        <v>1090</v>
      </c>
      <c r="C1100" t="s">
        <v>166</v>
      </c>
      <c r="D1100" t="s">
        <v>176</v>
      </c>
      <c r="E1100" t="s">
        <v>960</v>
      </c>
      <c r="F1100" t="s">
        <v>227</v>
      </c>
      <c r="G1100" t="s">
        <v>318</v>
      </c>
      <c r="H1100">
        <v>11.68468</v>
      </c>
      <c r="I1100">
        <v>8.53477</v>
      </c>
      <c r="J1100">
        <v>489</v>
      </c>
      <c r="K1100" t="s">
        <v>148</v>
      </c>
      <c r="L1100" s="18">
        <v>3</v>
      </c>
      <c r="M1100" t="s">
        <v>381</v>
      </c>
      <c r="N1100" t="s">
        <v>373</v>
      </c>
      <c r="O1100">
        <v>1800</v>
      </c>
      <c r="P1100" t="s">
        <v>159</v>
      </c>
      <c r="Q1100">
        <v>800</v>
      </c>
      <c r="R1100">
        <v>24000</v>
      </c>
      <c r="S1100" t="s">
        <v>337</v>
      </c>
      <c r="T1100">
        <v>21000</v>
      </c>
      <c r="U1100" t="s">
        <v>334</v>
      </c>
      <c r="V1100">
        <v>19200</v>
      </c>
      <c r="W1100">
        <v>2015</v>
      </c>
      <c r="X1100">
        <v>1</v>
      </c>
      <c r="Y1100" s="19"/>
      <c r="Z1100" s="24"/>
      <c r="AA1100" s="25"/>
      <c r="AB1100" s="26"/>
      <c r="AC1100" s="25"/>
      <c r="AD1100" s="27"/>
      <c r="AE1100" s="27"/>
      <c r="AF1100" s="27"/>
      <c r="AG1100" s="25"/>
      <c r="AH1100" s="25"/>
      <c r="AI1100" s="25"/>
      <c r="AJ1100" s="28"/>
      <c r="AK1100" s="25"/>
      <c r="AL1100" s="25"/>
      <c r="AM1100" s="29"/>
      <c r="AN1100" s="29"/>
      <c r="AO1100" s="30"/>
      <c r="AP1100" s="30"/>
      <c r="AQ1100" s="31"/>
      <c r="AR1100" s="28"/>
      <c r="AS1100" s="28"/>
      <c r="AT1100" t="s">
        <v>160</v>
      </c>
      <c r="AU1100">
        <v>6</v>
      </c>
      <c r="AV1100" t="s">
        <v>399</v>
      </c>
      <c r="AW1100" t="s">
        <v>1003</v>
      </c>
      <c r="AX1100" t="s">
        <v>1092</v>
      </c>
      <c r="AY1100" s="19" t="s">
        <v>398</v>
      </c>
      <c r="AZ1100" s="19" t="s">
        <v>398</v>
      </c>
      <c r="BA1100" t="s">
        <v>408</v>
      </c>
      <c r="BB1100" s="22">
        <v>42316</v>
      </c>
      <c r="BC1100" s="18" t="s">
        <v>163</v>
      </c>
      <c r="BD1100" t="s">
        <v>161</v>
      </c>
      <c r="BE1100">
        <v>26</v>
      </c>
      <c r="BF1100">
        <v>26</v>
      </c>
      <c r="BG1100">
        <v>6.72</v>
      </c>
      <c r="BH1100">
        <v>5.0999999999999996</v>
      </c>
      <c r="BI1100">
        <v>1.04</v>
      </c>
      <c r="BJ1100">
        <v>0.56200000000000006</v>
      </c>
      <c r="BK1100">
        <v>0.14000000000000001</v>
      </c>
      <c r="BL1100">
        <v>12.6</v>
      </c>
      <c r="BM1100" s="86">
        <f t="shared" si="157"/>
        <v>80.056980056980052</v>
      </c>
      <c r="BN1100">
        <v>9.0999999999999998E-2</v>
      </c>
      <c r="BO1100">
        <v>30</v>
      </c>
      <c r="BP1100">
        <f t="shared" si="158"/>
        <v>4664.653371320037</v>
      </c>
      <c r="BQ1100">
        <f t="shared" si="154"/>
        <v>3583.9999999999995</v>
      </c>
      <c r="BR1100">
        <f t="shared" si="155"/>
        <v>4.6646533713200373</v>
      </c>
      <c r="BS1100">
        <f t="shared" si="155"/>
        <v>3.5839999999999996</v>
      </c>
      <c r="BT1100">
        <f t="shared" si="156"/>
        <v>8.248653371320037</v>
      </c>
      <c r="BU1100">
        <v>2.612650046168052</v>
      </c>
      <c r="BV1100">
        <v>0.37092567647095709</v>
      </c>
      <c r="BW1100">
        <v>2.5931803915942604</v>
      </c>
      <c r="BX1100">
        <v>0.75482061423704327</v>
      </c>
      <c r="BY1100">
        <v>0.33798525115187145</v>
      </c>
      <c r="BZ1100">
        <v>0.17109426890997612</v>
      </c>
      <c r="CA1100">
        <v>5.7494949999445666</v>
      </c>
      <c r="CB1100">
        <v>151.34517964866853</v>
      </c>
      <c r="CC1100">
        <v>55.563774500341175</v>
      </c>
      <c r="CD1100">
        <v>19.929313626461528</v>
      </c>
      <c r="CE1100">
        <v>2.1083163488940744</v>
      </c>
      <c r="CF1100" s="25">
        <v>0.91421800947867304</v>
      </c>
      <c r="CG1100" s="25">
        <v>0.15431279620853081</v>
      </c>
      <c r="CH1100" s="25">
        <v>1.7349020186870912</v>
      </c>
      <c r="CI1100" s="25">
        <v>0.27239617016713863</v>
      </c>
      <c r="CJ1100" s="25">
        <v>0.10333843664469941</v>
      </c>
      <c r="CK1100" s="25">
        <v>48.092459556791717</v>
      </c>
      <c r="CL1100" s="25">
        <v>29.171365938899051</v>
      </c>
      <c r="CM1100" s="25">
        <v>2.8686669436804837</v>
      </c>
      <c r="CN1100" s="25">
        <v>138.24746438921258</v>
      </c>
      <c r="CO1100" s="25">
        <v>8.8490930262473775</v>
      </c>
      <c r="CP1100" s="25">
        <v>1.2537950664136626</v>
      </c>
      <c r="CQ1100" s="25">
        <v>0.26385199240986723</v>
      </c>
      <c r="CR1100" s="25">
        <v>0.49394853957031287</v>
      </c>
      <c r="CS1100" s="25">
        <v>0.10752042437049879</v>
      </c>
      <c r="CT1100" s="25">
        <v>8.567485668946638E-2</v>
      </c>
      <c r="CU1100" s="25">
        <v>15.431205164638515</v>
      </c>
      <c r="CV1100" s="25">
        <v>5.4590712916883222</v>
      </c>
      <c r="CW1100" s="25">
        <v>1.0007365619527651</v>
      </c>
      <c r="CX1100" s="25">
        <v>49.367274554216515</v>
      </c>
      <c r="CY1100" s="25">
        <v>7.5483488602026512</v>
      </c>
    </row>
    <row r="1101" spans="1:103">
      <c r="A1101" t="s">
        <v>177</v>
      </c>
      <c r="B1101" t="s">
        <v>1090</v>
      </c>
      <c r="C1101" t="s">
        <v>166</v>
      </c>
      <c r="D1101" t="s">
        <v>176</v>
      </c>
      <c r="E1101" t="s">
        <v>960</v>
      </c>
      <c r="F1101" t="s">
        <v>227</v>
      </c>
      <c r="G1101" t="s">
        <v>319</v>
      </c>
      <c r="H1101">
        <v>11.68309</v>
      </c>
      <c r="I1101">
        <v>8.5245499999999996</v>
      </c>
      <c r="J1101">
        <v>491</v>
      </c>
      <c r="K1101" t="s">
        <v>149</v>
      </c>
      <c r="L1101" s="18">
        <v>2.5</v>
      </c>
      <c r="M1101" t="s">
        <v>382</v>
      </c>
      <c r="N1101" t="s">
        <v>373</v>
      </c>
      <c r="O1101">
        <v>1600</v>
      </c>
      <c r="P1101" t="s">
        <v>159</v>
      </c>
      <c r="Q1101">
        <v>1000</v>
      </c>
      <c r="R1101">
        <v>19000</v>
      </c>
      <c r="S1101" t="s">
        <v>337</v>
      </c>
      <c r="T1101">
        <v>15000</v>
      </c>
      <c r="U1101" t="s">
        <v>383</v>
      </c>
      <c r="V1101">
        <v>15000</v>
      </c>
      <c r="W1101">
        <v>2015</v>
      </c>
      <c r="X1101">
        <v>1</v>
      </c>
      <c r="Y1101" s="19" t="s">
        <v>398</v>
      </c>
      <c r="Z1101" s="24">
        <v>6.1</v>
      </c>
      <c r="AA1101" s="32">
        <v>0.86529498452029563</v>
      </c>
      <c r="AB1101" s="26">
        <v>2.0683309030176691E-2</v>
      </c>
      <c r="AC1101" s="25">
        <v>3.9011400000000003</v>
      </c>
      <c r="AD1101" s="27">
        <v>68.400000000000006</v>
      </c>
      <c r="AE1101" s="27">
        <v>16</v>
      </c>
      <c r="AF1101" s="27">
        <v>15.600000000000001</v>
      </c>
      <c r="AG1101" s="25">
        <v>1.6878963484720586</v>
      </c>
      <c r="AH1101" s="25">
        <v>0.45638307027638864</v>
      </c>
      <c r="AI1101" s="25">
        <v>0.20969432870169002</v>
      </c>
      <c r="AJ1101" s="28">
        <v>5.2350803063769144E-2</v>
      </c>
      <c r="AK1101" s="25">
        <v>0</v>
      </c>
      <c r="AL1101" s="25">
        <f t="shared" si="143"/>
        <v>2.4063245505139061</v>
      </c>
      <c r="AM1101" s="29">
        <v>5.96952080072026</v>
      </c>
      <c r="AN1101" s="29">
        <v>1.6290387995133151</v>
      </c>
      <c r="AO1101" s="30">
        <v>21.133614312971648</v>
      </c>
      <c r="AP1101" s="30">
        <v>192.73922504527076</v>
      </c>
      <c r="AQ1101" s="31">
        <v>1.6169432835568271</v>
      </c>
      <c r="AR1101" s="28">
        <v>1.0987800000000001E-2</v>
      </c>
      <c r="AS1101" s="28">
        <v>7.0735299999999999</v>
      </c>
      <c r="AT1101" t="s">
        <v>155</v>
      </c>
      <c r="AU1101">
        <v>1</v>
      </c>
      <c r="AV1101" t="s">
        <v>399</v>
      </c>
      <c r="AW1101" t="s">
        <v>1003</v>
      </c>
      <c r="AX1101" t="s">
        <v>1092</v>
      </c>
      <c r="AY1101" s="19" t="s">
        <v>398</v>
      </c>
      <c r="AZ1101" s="19" t="s">
        <v>398</v>
      </c>
      <c r="BA1101" t="s">
        <v>408</v>
      </c>
      <c r="BB1101" s="22">
        <v>42316</v>
      </c>
      <c r="BC1101" s="18" t="s">
        <v>163</v>
      </c>
      <c r="BD1101" t="s">
        <v>161</v>
      </c>
      <c r="BE1101">
        <v>32</v>
      </c>
      <c r="BF1101">
        <v>19</v>
      </c>
      <c r="BG1101">
        <v>4.3600000000000003</v>
      </c>
      <c r="BH1101">
        <v>1.1000000000000001</v>
      </c>
      <c r="BI1101">
        <v>0.16</v>
      </c>
      <c r="BJ1101">
        <v>8.5000000000000006E-2</v>
      </c>
      <c r="BK1101">
        <v>3.7999999999999999E-2</v>
      </c>
      <c r="BL1101">
        <v>2.1</v>
      </c>
      <c r="BM1101" s="86">
        <f t="shared" si="157"/>
        <v>69.105691056910572</v>
      </c>
      <c r="BN1101">
        <v>0.122</v>
      </c>
      <c r="BO1101">
        <v>14</v>
      </c>
      <c r="BP1101">
        <f t="shared" si="158"/>
        <v>972.80939476061451</v>
      </c>
      <c r="BQ1101">
        <f t="shared" si="154"/>
        <v>2325.3333333333335</v>
      </c>
      <c r="BR1101">
        <f t="shared" si="155"/>
        <v>0.97280939476061445</v>
      </c>
      <c r="BS1101">
        <f t="shared" si="155"/>
        <v>2.3253333333333335</v>
      </c>
      <c r="BT1101">
        <f t="shared" si="156"/>
        <v>3.2981427280939482</v>
      </c>
      <c r="BU1101">
        <v>2.1389442231075697</v>
      </c>
      <c r="BV1101">
        <v>0.24029022962495583</v>
      </c>
      <c r="BW1101">
        <v>2.4543785197042327</v>
      </c>
      <c r="BX1101">
        <v>0.61623549557808233</v>
      </c>
      <c r="BY1101">
        <v>0.26664348195395665</v>
      </c>
      <c r="BZ1101">
        <v>0.1409789566623878</v>
      </c>
      <c r="CA1101">
        <v>6.3780402068187323</v>
      </c>
      <c r="CB1101">
        <v>168.46780197707736</v>
      </c>
      <c r="CC1101">
        <v>72.033298353967837</v>
      </c>
      <c r="CD1101">
        <v>23.943569495412437</v>
      </c>
      <c r="CE1101">
        <v>4.2280143881741283</v>
      </c>
      <c r="CF1101" s="25">
        <v>1.4725897920604913</v>
      </c>
      <c r="CG1101" s="25">
        <v>5.727788279773157E-2</v>
      </c>
      <c r="CH1101" s="25">
        <v>1.846833469541302</v>
      </c>
      <c r="CI1101" s="25">
        <v>0.32339826375947506</v>
      </c>
      <c r="CJ1101" s="25">
        <v>0.14696446964130958</v>
      </c>
      <c r="CK1101" s="25">
        <v>27.805558291963244</v>
      </c>
      <c r="CL1101" s="25">
        <v>21.653299019167026</v>
      </c>
      <c r="CM1101" s="25">
        <v>1.4691123681630009</v>
      </c>
      <c r="CN1101" s="25">
        <v>91.793590472125786</v>
      </c>
      <c r="CO1101" s="25">
        <v>12.696759276688423</v>
      </c>
      <c r="CP1101" s="25">
        <v>1.2198233562315997</v>
      </c>
      <c r="CQ1101" s="25">
        <v>0.17473012757605497</v>
      </c>
      <c r="CR1101" s="25">
        <v>0.48784342305500272</v>
      </c>
      <c r="CS1101" s="25">
        <v>0.19174108231865747</v>
      </c>
      <c r="CT1101" s="25">
        <v>7.824578761823904E-2</v>
      </c>
      <c r="CU1101" s="25">
        <v>12.491827559726467</v>
      </c>
      <c r="CV1101" s="25">
        <v>5.6550100419383522</v>
      </c>
      <c r="CW1101" s="25">
        <v>1.0366553219032133</v>
      </c>
      <c r="CX1101" s="25">
        <v>76.835432584196155</v>
      </c>
      <c r="CY1101" s="25">
        <v>7.380907690828824</v>
      </c>
    </row>
    <row r="1102" spans="1:103">
      <c r="A1102" t="s">
        <v>177</v>
      </c>
      <c r="B1102" t="s">
        <v>1090</v>
      </c>
      <c r="C1102" t="s">
        <v>166</v>
      </c>
      <c r="D1102" t="s">
        <v>176</v>
      </c>
      <c r="E1102" t="s">
        <v>960</v>
      </c>
      <c r="F1102" t="s">
        <v>227</v>
      </c>
      <c r="G1102" t="s">
        <v>319</v>
      </c>
      <c r="H1102">
        <v>11.68309</v>
      </c>
      <c r="I1102">
        <v>8.5245499999999996</v>
      </c>
      <c r="J1102">
        <v>491</v>
      </c>
      <c r="K1102" t="s">
        <v>149</v>
      </c>
      <c r="L1102" s="18">
        <v>2.5</v>
      </c>
      <c r="M1102" t="s">
        <v>382</v>
      </c>
      <c r="N1102" t="s">
        <v>373</v>
      </c>
      <c r="O1102">
        <v>1600</v>
      </c>
      <c r="P1102" t="s">
        <v>159</v>
      </c>
      <c r="Q1102">
        <v>1000</v>
      </c>
      <c r="R1102">
        <v>19000</v>
      </c>
      <c r="S1102" t="s">
        <v>337</v>
      </c>
      <c r="T1102">
        <v>15000</v>
      </c>
      <c r="U1102" t="s">
        <v>383</v>
      </c>
      <c r="V1102">
        <v>15000</v>
      </c>
      <c r="W1102">
        <v>2015</v>
      </c>
      <c r="X1102">
        <v>1</v>
      </c>
      <c r="Y1102" s="19"/>
      <c r="Z1102" s="24"/>
      <c r="AA1102" s="25"/>
      <c r="AB1102" s="26"/>
      <c r="AC1102" s="25"/>
      <c r="AD1102" s="27"/>
      <c r="AE1102" s="27"/>
      <c r="AF1102" s="27"/>
      <c r="AG1102" s="25"/>
      <c r="AH1102" s="25"/>
      <c r="AI1102" s="25"/>
      <c r="AJ1102" s="28"/>
      <c r="AK1102" s="25"/>
      <c r="AL1102" s="25"/>
      <c r="AM1102" s="29"/>
      <c r="AN1102" s="29"/>
      <c r="AO1102" s="30"/>
      <c r="AP1102" s="30"/>
      <c r="AQ1102" s="31"/>
      <c r="AR1102" s="28"/>
      <c r="AS1102" s="28"/>
      <c r="AT1102" t="s">
        <v>156</v>
      </c>
      <c r="AU1102">
        <v>2</v>
      </c>
      <c r="AV1102" t="s">
        <v>399</v>
      </c>
      <c r="AW1102" t="s">
        <v>1003</v>
      </c>
      <c r="AX1102" t="s">
        <v>1092</v>
      </c>
      <c r="AY1102" s="19" t="s">
        <v>398</v>
      </c>
      <c r="AZ1102" s="19" t="s">
        <v>398</v>
      </c>
      <c r="BA1102" t="s">
        <v>408</v>
      </c>
      <c r="BB1102" s="22">
        <v>42316</v>
      </c>
      <c r="BC1102" s="18" t="s">
        <v>163</v>
      </c>
      <c r="BD1102" t="s">
        <v>161</v>
      </c>
      <c r="BE1102">
        <v>19</v>
      </c>
      <c r="BF1102">
        <v>8</v>
      </c>
      <c r="BG1102">
        <v>4</v>
      </c>
      <c r="BH1102">
        <v>0.74</v>
      </c>
      <c r="BI1102">
        <v>0.48</v>
      </c>
      <c r="BJ1102">
        <v>0.24199999999999999</v>
      </c>
      <c r="BK1102">
        <v>6.3E-2</v>
      </c>
      <c r="BL1102">
        <v>9.4</v>
      </c>
      <c r="BM1102" s="86">
        <f t="shared" si="157"/>
        <v>79.344262295081975</v>
      </c>
      <c r="BN1102">
        <v>9.2999999999999999E-2</v>
      </c>
      <c r="BO1102">
        <v>21</v>
      </c>
      <c r="BP1102">
        <f t="shared" si="158"/>
        <v>695.36689167470286</v>
      </c>
      <c r="BQ1102">
        <f t="shared" si="154"/>
        <v>2133.333333333333</v>
      </c>
      <c r="BR1102">
        <f t="shared" si="155"/>
        <v>0.69536689167470289</v>
      </c>
      <c r="BS1102">
        <f t="shared" si="155"/>
        <v>2.1333333333333329</v>
      </c>
      <c r="BT1102">
        <f t="shared" si="156"/>
        <v>2.8287002250080358</v>
      </c>
      <c r="BU1102">
        <v>1.5975723622782447</v>
      </c>
      <c r="BV1102">
        <v>0.27901861191950772</v>
      </c>
      <c r="BW1102">
        <v>2.0039142075085925</v>
      </c>
      <c r="BX1102">
        <v>0.50114118037930533</v>
      </c>
      <c r="BY1102">
        <v>0.22759026869760857</v>
      </c>
      <c r="BZ1102">
        <v>9.4376759927179685E-2</v>
      </c>
      <c r="CA1102">
        <v>4.159271080022604</v>
      </c>
      <c r="CB1102">
        <v>178.70851393815076</v>
      </c>
      <c r="CC1102">
        <v>67.789299835114292</v>
      </c>
      <c r="CD1102">
        <v>9.3747328084220634</v>
      </c>
      <c r="CE1102">
        <v>2.3175979412255319</v>
      </c>
      <c r="CF1102" s="25">
        <v>0.59427767354596628</v>
      </c>
      <c r="CG1102" s="25">
        <v>0.15117260787992495</v>
      </c>
      <c r="CH1102" s="25">
        <v>1.7518942030033213</v>
      </c>
      <c r="CI1102" s="25">
        <v>0.3976570608135398</v>
      </c>
      <c r="CJ1102" s="25">
        <v>0.14407125299580953</v>
      </c>
      <c r="CK1102" s="25">
        <v>72.232393339586864</v>
      </c>
      <c r="CL1102" s="25">
        <v>67.392804523186655</v>
      </c>
      <c r="CM1102" s="25">
        <v>1.4878180104608649</v>
      </c>
      <c r="CN1102" s="25">
        <v>139.60150419713827</v>
      </c>
      <c r="CO1102" s="25">
        <v>8.9357638688159131</v>
      </c>
      <c r="CP1102" s="25"/>
      <c r="CQ1102" s="25"/>
      <c r="CR1102" s="25"/>
      <c r="CS1102" s="25"/>
      <c r="CT1102" s="25"/>
      <c r="CU1102" s="25"/>
      <c r="CV1102" s="25"/>
      <c r="CW1102" s="25"/>
      <c r="CX1102" s="25"/>
      <c r="CY1102" s="25"/>
    </row>
    <row r="1103" spans="1:103">
      <c r="A1103" t="s">
        <v>177</v>
      </c>
      <c r="B1103" t="s">
        <v>1090</v>
      </c>
      <c r="C1103" t="s">
        <v>166</v>
      </c>
      <c r="D1103" t="s">
        <v>176</v>
      </c>
      <c r="E1103" t="s">
        <v>960</v>
      </c>
      <c r="F1103" t="s">
        <v>227</v>
      </c>
      <c r="G1103" t="s">
        <v>319</v>
      </c>
      <c r="H1103">
        <v>11.68309</v>
      </c>
      <c r="I1103">
        <v>8.5245499999999996</v>
      </c>
      <c r="J1103">
        <v>491</v>
      </c>
      <c r="K1103" t="s">
        <v>149</v>
      </c>
      <c r="L1103" s="18">
        <v>2.5</v>
      </c>
      <c r="M1103" t="s">
        <v>382</v>
      </c>
      <c r="N1103" t="s">
        <v>373</v>
      </c>
      <c r="O1103">
        <v>1600</v>
      </c>
      <c r="P1103" t="s">
        <v>159</v>
      </c>
      <c r="Q1103">
        <v>1000</v>
      </c>
      <c r="R1103">
        <v>19000</v>
      </c>
      <c r="S1103" t="s">
        <v>337</v>
      </c>
      <c r="T1103">
        <v>15000</v>
      </c>
      <c r="U1103" t="s">
        <v>383</v>
      </c>
      <c r="V1103">
        <v>15000</v>
      </c>
      <c r="W1103">
        <v>2015</v>
      </c>
      <c r="X1103">
        <v>1</v>
      </c>
      <c r="Y1103" s="19"/>
      <c r="Z1103" s="24"/>
      <c r="AA1103" s="25"/>
      <c r="AB1103" s="26"/>
      <c r="AC1103" s="25"/>
      <c r="AD1103" s="27"/>
      <c r="AE1103" s="27"/>
      <c r="AF1103" s="27"/>
      <c r="AG1103" s="25"/>
      <c r="AH1103" s="25"/>
      <c r="AI1103" s="25"/>
      <c r="AJ1103" s="28"/>
      <c r="AK1103" s="25"/>
      <c r="AL1103" s="25"/>
      <c r="AM1103" s="29"/>
      <c r="AN1103" s="29"/>
      <c r="AO1103" s="30"/>
      <c r="AP1103" s="30"/>
      <c r="AQ1103" s="31"/>
      <c r="AR1103" s="28"/>
      <c r="AS1103" s="28"/>
      <c r="AT1103" t="s">
        <v>157</v>
      </c>
      <c r="AU1103">
        <v>3</v>
      </c>
      <c r="AV1103" t="s">
        <v>399</v>
      </c>
      <c r="AW1103" t="s">
        <v>1003</v>
      </c>
      <c r="AX1103" t="s">
        <v>1092</v>
      </c>
      <c r="AY1103" s="19" t="s">
        <v>398</v>
      </c>
      <c r="AZ1103" s="19" t="s">
        <v>398</v>
      </c>
      <c r="BA1103" t="s">
        <v>408</v>
      </c>
      <c r="BB1103" s="22">
        <v>42316</v>
      </c>
      <c r="BC1103" s="18" t="s">
        <v>163</v>
      </c>
      <c r="BD1103" t="s">
        <v>161</v>
      </c>
      <c r="BE1103">
        <v>38</v>
      </c>
      <c r="BF1103">
        <v>30</v>
      </c>
      <c r="BG1103">
        <v>4.8</v>
      </c>
      <c r="BH1103">
        <v>1.5</v>
      </c>
      <c r="BI1103">
        <v>0.34</v>
      </c>
      <c r="BJ1103">
        <v>0.223</v>
      </c>
      <c r="BK1103">
        <v>6.3E-2</v>
      </c>
      <c r="BL1103">
        <v>9.9</v>
      </c>
      <c r="BM1103" s="86">
        <f t="shared" si="157"/>
        <v>77.972027972027973</v>
      </c>
      <c r="BN1103">
        <v>7.0000000000000007E-2</v>
      </c>
      <c r="BO1103">
        <v>22</v>
      </c>
      <c r="BP1103">
        <f t="shared" si="158"/>
        <v>1377.5058275058273</v>
      </c>
      <c r="BQ1103">
        <f t="shared" si="154"/>
        <v>2559.9999999999995</v>
      </c>
      <c r="BR1103">
        <f t="shared" si="155"/>
        <v>1.3775058275058272</v>
      </c>
      <c r="BS1103">
        <f t="shared" si="155"/>
        <v>2.5599999999999996</v>
      </c>
      <c r="BT1103">
        <f t="shared" si="156"/>
        <v>3.9375058275058268</v>
      </c>
      <c r="BU1103">
        <v>1.7735208535402525</v>
      </c>
      <c r="BV1103">
        <v>0.14982038293647557</v>
      </c>
      <c r="BW1103">
        <v>2.2899752733663545</v>
      </c>
      <c r="BX1103">
        <v>0.54465681817180855</v>
      </c>
      <c r="BY1103">
        <v>0.26457119937278395</v>
      </c>
      <c r="BZ1103">
        <v>0.12521345972191081</v>
      </c>
      <c r="CA1103">
        <v>4.869302266630557</v>
      </c>
      <c r="CB1103">
        <v>177.00600789696077</v>
      </c>
      <c r="CC1103">
        <v>43.65193374208814</v>
      </c>
      <c r="CD1103">
        <v>15.12234149443904</v>
      </c>
      <c r="CE1103">
        <v>2.4432295449771204</v>
      </c>
      <c r="CF1103" s="25"/>
      <c r="CG1103" s="25"/>
      <c r="CH1103" s="25"/>
      <c r="CI1103" s="25"/>
      <c r="CJ1103" s="25"/>
      <c r="CK1103" s="25"/>
      <c r="CL1103" s="25"/>
      <c r="CM1103" s="25"/>
      <c r="CN1103" s="25"/>
      <c r="CO1103" s="25"/>
      <c r="CP1103" s="25">
        <v>1.0775119617224882</v>
      </c>
      <c r="CQ1103" s="25">
        <v>0.18464114832535886</v>
      </c>
      <c r="CR1103" s="25">
        <v>0.4460582761265503</v>
      </c>
      <c r="CS1103" s="25">
        <v>0.10893585657820404</v>
      </c>
      <c r="CT1103" s="25">
        <v>8.5318536491774774E-2</v>
      </c>
      <c r="CU1103" s="25">
        <v>13.069881697392416</v>
      </c>
      <c r="CV1103" s="25">
        <v>5.5309361989899237</v>
      </c>
      <c r="CW1103" s="25">
        <v>1.0139105683753513</v>
      </c>
      <c r="CX1103" s="25">
        <v>75.149623483128948</v>
      </c>
      <c r="CY1103" s="25">
        <v>6.3626236153609899</v>
      </c>
    </row>
    <row r="1104" spans="1:103">
      <c r="A1104" t="s">
        <v>177</v>
      </c>
      <c r="B1104" t="s">
        <v>1090</v>
      </c>
      <c r="C1104" t="s">
        <v>166</v>
      </c>
      <c r="D1104" t="s">
        <v>176</v>
      </c>
      <c r="E1104" t="s">
        <v>960</v>
      </c>
      <c r="F1104" t="s">
        <v>227</v>
      </c>
      <c r="G1104" t="s">
        <v>319</v>
      </c>
      <c r="H1104">
        <v>11.68309</v>
      </c>
      <c r="I1104">
        <v>8.5245499999999996</v>
      </c>
      <c r="J1104">
        <v>491</v>
      </c>
      <c r="K1104" t="s">
        <v>149</v>
      </c>
      <c r="L1104" s="18">
        <v>2.5</v>
      </c>
      <c r="M1104" t="s">
        <v>382</v>
      </c>
      <c r="N1104" t="s">
        <v>373</v>
      </c>
      <c r="O1104">
        <v>1600</v>
      </c>
      <c r="P1104" t="s">
        <v>159</v>
      </c>
      <c r="Q1104">
        <v>1000</v>
      </c>
      <c r="R1104">
        <v>19000</v>
      </c>
      <c r="S1104" t="s">
        <v>337</v>
      </c>
      <c r="T1104">
        <v>15000</v>
      </c>
      <c r="U1104" t="s">
        <v>383</v>
      </c>
      <c r="V1104">
        <v>15000</v>
      </c>
      <c r="W1104">
        <v>2015</v>
      </c>
      <c r="X1104">
        <v>1</v>
      </c>
      <c r="Y1104" s="19"/>
      <c r="Z1104" s="24"/>
      <c r="AA1104" s="25"/>
      <c r="AB1104" s="26"/>
      <c r="AC1104" s="25"/>
      <c r="AD1104" s="27"/>
      <c r="AE1104" s="27"/>
      <c r="AF1104" s="27"/>
      <c r="AG1104" s="25"/>
      <c r="AH1104" s="25"/>
      <c r="AI1104" s="25"/>
      <c r="AJ1104" s="28"/>
      <c r="AK1104" s="25"/>
      <c r="AL1104" s="25"/>
      <c r="AM1104" s="29"/>
      <c r="AN1104" s="29"/>
      <c r="AO1104" s="30"/>
      <c r="AP1104" s="30"/>
      <c r="AQ1104" s="31"/>
      <c r="AR1104" s="28"/>
      <c r="AS1104" s="28"/>
      <c r="AT1104" t="s">
        <v>158</v>
      </c>
      <c r="AU1104">
        <v>4</v>
      </c>
      <c r="AV1104" t="s">
        <v>399</v>
      </c>
      <c r="AW1104" t="s">
        <v>1003</v>
      </c>
      <c r="AX1104" t="s">
        <v>1092</v>
      </c>
      <c r="AY1104" s="19" t="s">
        <v>398</v>
      </c>
      <c r="AZ1104" s="19" t="s">
        <v>398</v>
      </c>
      <c r="BA1104" t="s">
        <v>408</v>
      </c>
      <c r="BB1104" s="22">
        <v>42316</v>
      </c>
      <c r="BC1104" s="18" t="s">
        <v>163</v>
      </c>
      <c r="BD1104" t="s">
        <v>161</v>
      </c>
      <c r="BE1104">
        <v>25</v>
      </c>
      <c r="BF1104">
        <v>23</v>
      </c>
      <c r="BG1104">
        <v>3.52</v>
      </c>
      <c r="BH1104">
        <v>3.02</v>
      </c>
      <c r="BI1104">
        <v>0.74</v>
      </c>
      <c r="BJ1104">
        <v>0.501</v>
      </c>
      <c r="BK1104">
        <v>9.9000000000000005E-2</v>
      </c>
      <c r="BL1104">
        <v>10.3</v>
      </c>
      <c r="BM1104" s="86">
        <f t="shared" si="157"/>
        <v>83.500000000000014</v>
      </c>
      <c r="BN1104">
        <v>0.08</v>
      </c>
      <c r="BO1104">
        <v>23</v>
      </c>
      <c r="BP1104">
        <f t="shared" si="158"/>
        <v>2956.8168627450987</v>
      </c>
      <c r="BQ1104">
        <f t="shared" si="154"/>
        <v>1877.3333333333333</v>
      </c>
      <c r="BR1104">
        <f t="shared" si="155"/>
        <v>2.9568168627450988</v>
      </c>
      <c r="BS1104">
        <f t="shared" si="155"/>
        <v>1.8773333333333333</v>
      </c>
      <c r="BT1104">
        <f t="shared" si="156"/>
        <v>4.8341501960784319</v>
      </c>
      <c r="BU1104">
        <v>2.0193610842207166</v>
      </c>
      <c r="BV1104">
        <v>0.29366627133353485</v>
      </c>
      <c r="BW1104">
        <v>2.2342008472559454</v>
      </c>
      <c r="BX1104">
        <v>0.63475519561037919</v>
      </c>
      <c r="BY1104">
        <v>0.29411351168580824</v>
      </c>
      <c r="BZ1104">
        <v>0.13848676497176265</v>
      </c>
      <c r="CA1104">
        <v>4.0200871759882721</v>
      </c>
      <c r="CB1104">
        <v>150.94954582435773</v>
      </c>
      <c r="CC1104">
        <v>52.440808959347137</v>
      </c>
      <c r="CD1104">
        <v>20.242719053719732</v>
      </c>
      <c r="CE1104">
        <v>5.9269312286197025</v>
      </c>
      <c r="CF1104" s="25">
        <v>0.4191489361702127</v>
      </c>
      <c r="CG1104" s="25">
        <v>3.1045328399629975E-2</v>
      </c>
      <c r="CH1104" s="25">
        <v>2.2311615413769785</v>
      </c>
      <c r="CI1104" s="25">
        <v>0.40099541638580155</v>
      </c>
      <c r="CJ1104" s="25">
        <v>0.17890275294231742</v>
      </c>
      <c r="CK1104" s="25">
        <v>51.45051540835378</v>
      </c>
      <c r="CL1104" s="25">
        <v>33.507457108966882</v>
      </c>
      <c r="CM1104" s="25">
        <v>2.9210820927748924</v>
      </c>
      <c r="CN1104" s="25">
        <v>140.77346744225002</v>
      </c>
      <c r="CO1104" s="25">
        <v>30.988489279846782</v>
      </c>
      <c r="CP1104" s="25">
        <v>1.0948356807511739</v>
      </c>
      <c r="CQ1104" s="25">
        <v>0.27784037558685454</v>
      </c>
      <c r="CR1104" s="25">
        <v>0.47028667776165767</v>
      </c>
      <c r="CS1104" s="25">
        <v>0.13539000097359144</v>
      </c>
      <c r="CT1104" s="25">
        <v>0.10524709420901185</v>
      </c>
      <c r="CU1104" s="25">
        <v>19.974311881069035</v>
      </c>
      <c r="CV1104" s="25">
        <v>10.310343073315794</v>
      </c>
      <c r="CW1104" s="25">
        <v>1.0158918298670472</v>
      </c>
      <c r="CX1104" s="25">
        <v>125.68739770161973</v>
      </c>
      <c r="CY1104" s="25">
        <v>8.0926376030448726</v>
      </c>
    </row>
    <row r="1105" spans="1:103">
      <c r="A1105" t="s">
        <v>177</v>
      </c>
      <c r="B1105" t="s">
        <v>1090</v>
      </c>
      <c r="C1105" t="s">
        <v>166</v>
      </c>
      <c r="D1105" t="s">
        <v>176</v>
      </c>
      <c r="E1105" t="s">
        <v>960</v>
      </c>
      <c r="F1105" t="s">
        <v>227</v>
      </c>
      <c r="G1105" t="s">
        <v>319</v>
      </c>
      <c r="H1105">
        <v>11.68309</v>
      </c>
      <c r="I1105">
        <v>8.5245499999999996</v>
      </c>
      <c r="J1105">
        <v>491</v>
      </c>
      <c r="K1105" t="s">
        <v>149</v>
      </c>
      <c r="L1105" s="18">
        <v>2.5</v>
      </c>
      <c r="M1105" t="s">
        <v>382</v>
      </c>
      <c r="N1105" t="s">
        <v>373</v>
      </c>
      <c r="O1105">
        <v>1600</v>
      </c>
      <c r="P1105" t="s">
        <v>159</v>
      </c>
      <c r="Q1105">
        <v>1000</v>
      </c>
      <c r="R1105">
        <v>19000</v>
      </c>
      <c r="S1105" t="s">
        <v>337</v>
      </c>
      <c r="T1105">
        <v>15000</v>
      </c>
      <c r="U1105" t="s">
        <v>383</v>
      </c>
      <c r="V1105">
        <v>15000</v>
      </c>
      <c r="W1105">
        <v>2015</v>
      </c>
      <c r="X1105">
        <v>1</v>
      </c>
      <c r="Y1105" s="19"/>
      <c r="Z1105" s="24"/>
      <c r="AA1105" s="25"/>
      <c r="AB1105" s="26"/>
      <c r="AC1105" s="25"/>
      <c r="AD1105" s="27"/>
      <c r="AE1105" s="27"/>
      <c r="AF1105" s="27"/>
      <c r="AG1105" s="25"/>
      <c r="AH1105" s="25"/>
      <c r="AI1105" s="25"/>
      <c r="AJ1105" s="28"/>
      <c r="AK1105" s="25"/>
      <c r="AL1105" s="25"/>
      <c r="AM1105" s="29"/>
      <c r="AN1105" s="29"/>
      <c r="AO1105" s="30"/>
      <c r="AP1105" s="30"/>
      <c r="AQ1105" s="31"/>
      <c r="AR1105" s="28"/>
      <c r="AS1105" s="28"/>
      <c r="AT1105" t="s">
        <v>159</v>
      </c>
      <c r="AU1105">
        <v>5</v>
      </c>
      <c r="AV1105" t="s">
        <v>399</v>
      </c>
      <c r="AW1105" t="s">
        <v>1003</v>
      </c>
      <c r="AX1105" t="s">
        <v>1092</v>
      </c>
      <c r="AY1105" s="19" t="s">
        <v>398</v>
      </c>
      <c r="AZ1105" s="19" t="s">
        <v>398</v>
      </c>
      <c r="BA1105" t="s">
        <v>408</v>
      </c>
      <c r="BB1105" s="22">
        <v>42316</v>
      </c>
      <c r="BC1105" s="18" t="s">
        <v>163</v>
      </c>
      <c r="BD1105" t="s">
        <v>161</v>
      </c>
      <c r="BE1105">
        <v>38</v>
      </c>
      <c r="BF1105">
        <v>33</v>
      </c>
      <c r="BG1105">
        <v>4.38</v>
      </c>
      <c r="BH1105">
        <v>2.84</v>
      </c>
      <c r="BI1105">
        <v>0.24</v>
      </c>
      <c r="BJ1105">
        <v>0.214</v>
      </c>
      <c r="BK1105">
        <v>0.13600000000000001</v>
      </c>
      <c r="BL1105">
        <v>10.1</v>
      </c>
      <c r="BM1105" s="86">
        <f t="shared" si="157"/>
        <v>61.142857142857146</v>
      </c>
      <c r="BN1105">
        <v>0.20699999999999999</v>
      </c>
      <c r="BO1105">
        <v>20</v>
      </c>
      <c r="BP1105">
        <f t="shared" si="158"/>
        <v>2040.6208776844067</v>
      </c>
      <c r="BQ1105">
        <f t="shared" si="154"/>
        <v>2335.9999999999995</v>
      </c>
      <c r="BR1105">
        <f t="shared" si="155"/>
        <v>2.0406208776844066</v>
      </c>
      <c r="BS1105">
        <f t="shared" si="155"/>
        <v>2.3359999999999994</v>
      </c>
      <c r="BT1105">
        <f t="shared" si="156"/>
        <v>4.376620877684406</v>
      </c>
      <c r="BU1105">
        <v>1.7337917485265224</v>
      </c>
      <c r="BV1105">
        <v>0.38131806993533995</v>
      </c>
      <c r="BW1105">
        <v>2.3943583156490642</v>
      </c>
      <c r="BX1105">
        <v>0.44478818125815545</v>
      </c>
      <c r="BY1105">
        <v>0.16888760157714772</v>
      </c>
      <c r="BZ1105">
        <v>0.10038144646623474</v>
      </c>
      <c r="CA1105">
        <v>3.4622723055633662</v>
      </c>
      <c r="CB1105">
        <v>95.752953095065479</v>
      </c>
      <c r="CC1105">
        <v>38.532858335998135</v>
      </c>
      <c r="CD1105">
        <v>11.197701196599704</v>
      </c>
      <c r="CE1105">
        <v>4.2238041421497128</v>
      </c>
      <c r="CF1105" s="25">
        <v>0.59813084112149539</v>
      </c>
      <c r="CG1105" s="25">
        <v>0.20981308411214955</v>
      </c>
      <c r="CH1105" s="25">
        <v>0.80636297357570819</v>
      </c>
      <c r="CI1105" s="25">
        <v>0.23623609547546637</v>
      </c>
      <c r="CJ1105" s="25">
        <v>0.13077504696081796</v>
      </c>
      <c r="CK1105" s="25">
        <v>25.099396618020585</v>
      </c>
      <c r="CL1105" s="25">
        <v>25.269828423893546</v>
      </c>
      <c r="CM1105" s="25">
        <v>2.8493214055246421</v>
      </c>
      <c r="CN1105" s="25">
        <v>91.439857946221636</v>
      </c>
      <c r="CO1105" s="25">
        <v>36.335298104185831</v>
      </c>
      <c r="CP1105" s="25">
        <v>1.4391179290508149</v>
      </c>
      <c r="CQ1105" s="25">
        <v>0.27962607861936722</v>
      </c>
      <c r="CR1105" s="25">
        <v>0.43995578472709151</v>
      </c>
      <c r="CS1105" s="25">
        <v>0.12024444891499048</v>
      </c>
      <c r="CT1105" s="25">
        <v>7.2331102734064595E-2</v>
      </c>
      <c r="CU1105" s="25">
        <v>11.616165254174541</v>
      </c>
      <c r="CV1105" s="25">
        <v>5.6521923986688263</v>
      </c>
      <c r="CW1105" s="25">
        <v>1.0361388020617068</v>
      </c>
      <c r="CX1105" s="25">
        <v>76.797148860935465</v>
      </c>
      <c r="CY1105" s="25">
        <v>7.377230108521486</v>
      </c>
    </row>
    <row r="1106" spans="1:103">
      <c r="A1106" t="s">
        <v>177</v>
      </c>
      <c r="B1106" t="s">
        <v>1090</v>
      </c>
      <c r="C1106" t="s">
        <v>166</v>
      </c>
      <c r="D1106" t="s">
        <v>176</v>
      </c>
      <c r="E1106" t="s">
        <v>960</v>
      </c>
      <c r="F1106" t="s">
        <v>227</v>
      </c>
      <c r="G1106" t="s">
        <v>319</v>
      </c>
      <c r="H1106">
        <v>11.68309</v>
      </c>
      <c r="I1106">
        <v>8.5245499999999996</v>
      </c>
      <c r="J1106">
        <v>491</v>
      </c>
      <c r="K1106" t="s">
        <v>149</v>
      </c>
      <c r="L1106" s="18">
        <v>2.5</v>
      </c>
      <c r="M1106" t="s">
        <v>382</v>
      </c>
      <c r="N1106" t="s">
        <v>373</v>
      </c>
      <c r="O1106">
        <v>1600</v>
      </c>
      <c r="P1106" t="s">
        <v>159</v>
      </c>
      <c r="Q1106">
        <v>1000</v>
      </c>
      <c r="R1106">
        <v>19000</v>
      </c>
      <c r="S1106" t="s">
        <v>337</v>
      </c>
      <c r="T1106">
        <v>15000</v>
      </c>
      <c r="U1106" t="s">
        <v>383</v>
      </c>
      <c r="V1106">
        <v>15000</v>
      </c>
      <c r="W1106">
        <v>2015</v>
      </c>
      <c r="X1106">
        <v>1</v>
      </c>
      <c r="Y1106" s="19"/>
      <c r="Z1106" s="24"/>
      <c r="AA1106" s="25"/>
      <c r="AB1106" s="26"/>
      <c r="AC1106" s="25"/>
      <c r="AD1106" s="27"/>
      <c r="AE1106" s="27"/>
      <c r="AF1106" s="27"/>
      <c r="AG1106" s="25"/>
      <c r="AH1106" s="25"/>
      <c r="AI1106" s="25"/>
      <c r="AJ1106" s="28"/>
      <c r="AK1106" s="25"/>
      <c r="AL1106" s="25"/>
      <c r="AM1106" s="29"/>
      <c r="AN1106" s="29"/>
      <c r="AO1106" s="30"/>
      <c r="AP1106" s="30"/>
      <c r="AQ1106" s="31"/>
      <c r="AR1106" s="28"/>
      <c r="AS1106" s="28"/>
      <c r="AT1106" t="s">
        <v>160</v>
      </c>
      <c r="AU1106">
        <v>6</v>
      </c>
      <c r="AV1106" t="s">
        <v>399</v>
      </c>
      <c r="AW1106" t="s">
        <v>1003</v>
      </c>
      <c r="AX1106" t="s">
        <v>1092</v>
      </c>
      <c r="AY1106" s="19" t="s">
        <v>398</v>
      </c>
      <c r="AZ1106" s="19" t="s">
        <v>398</v>
      </c>
      <c r="BA1106" t="s">
        <v>408</v>
      </c>
      <c r="BB1106" s="22">
        <v>42316</v>
      </c>
      <c r="BC1106" s="18" t="s">
        <v>163</v>
      </c>
      <c r="BD1106" t="s">
        <v>161</v>
      </c>
      <c r="BE1106">
        <v>35</v>
      </c>
      <c r="BF1106">
        <v>31</v>
      </c>
      <c r="BG1106">
        <v>3.38</v>
      </c>
      <c r="BH1106">
        <v>2.3199999999999998</v>
      </c>
      <c r="BI1106">
        <v>0.5</v>
      </c>
      <c r="BJ1106">
        <v>0.376</v>
      </c>
      <c r="BK1106">
        <v>0.378</v>
      </c>
      <c r="BL1106">
        <v>11</v>
      </c>
      <c r="BM1106" s="86">
        <f t="shared" si="157"/>
        <v>49.867374005305038</v>
      </c>
      <c r="BN1106">
        <v>0.21</v>
      </c>
      <c r="BO1106">
        <v>21</v>
      </c>
      <c r="BP1106">
        <f t="shared" si="158"/>
        <v>1345.9627953745598</v>
      </c>
      <c r="BQ1106">
        <f t="shared" si="154"/>
        <v>1802.6666666666665</v>
      </c>
      <c r="BR1106">
        <f t="shared" si="155"/>
        <v>1.3459627953745599</v>
      </c>
      <c r="BS1106">
        <f t="shared" si="155"/>
        <v>1.8026666666666664</v>
      </c>
      <c r="BT1106">
        <f t="shared" si="156"/>
        <v>3.1486294620412263</v>
      </c>
      <c r="BU1106">
        <v>2.4014705882352945</v>
      </c>
      <c r="BV1106">
        <v>0.35891675608886386</v>
      </c>
      <c r="BW1106">
        <v>2.4141711257877567</v>
      </c>
      <c r="BX1106">
        <v>0.64108533724265004</v>
      </c>
      <c r="BY1106">
        <v>0.32786062683246842</v>
      </c>
      <c r="BZ1106">
        <v>0.19094584392091446</v>
      </c>
      <c r="CA1106">
        <v>4.196459695921253</v>
      </c>
      <c r="CB1106">
        <v>119.1934753270753</v>
      </c>
      <c r="CC1106">
        <v>72.115350739692531</v>
      </c>
      <c r="CD1106">
        <v>16.697050181962403</v>
      </c>
      <c r="CE1106">
        <v>84.104819567197424</v>
      </c>
      <c r="CF1106" s="25">
        <v>0.54102316602316602</v>
      </c>
      <c r="CG1106" s="25">
        <v>1.9990347490347494E-2</v>
      </c>
      <c r="CH1106" s="25">
        <v>1.3975910857453131</v>
      </c>
      <c r="CI1106" s="25">
        <v>0.27452634549591393</v>
      </c>
      <c r="CJ1106" s="25">
        <v>0.13427800235975165</v>
      </c>
      <c r="CK1106" s="25">
        <v>46.821317002497125</v>
      </c>
      <c r="CL1106" s="25">
        <v>25.640353767352398</v>
      </c>
      <c r="CM1106" s="25">
        <v>2.8911003117640064</v>
      </c>
      <c r="CN1106" s="25">
        <v>92.780618326664779</v>
      </c>
      <c r="CO1106" s="25">
        <v>16.715539570630323</v>
      </c>
      <c r="CP1106" s="25">
        <v>1.0028544243577546</v>
      </c>
      <c r="CQ1106" s="25">
        <v>0.2044243577545195</v>
      </c>
      <c r="CR1106" s="25">
        <v>0.49777735200632206</v>
      </c>
      <c r="CS1106" s="25">
        <v>0.10124453413691273</v>
      </c>
      <c r="CT1106" s="25">
        <v>6.8640372139812944E-2</v>
      </c>
      <c r="CU1106" s="25">
        <v>14.931057381776164</v>
      </c>
      <c r="CV1106" s="25">
        <v>5.5881527803587847</v>
      </c>
      <c r="CW1106" s="25">
        <v>1.0243992983930275</v>
      </c>
      <c r="CX1106" s="25">
        <v>75.927033381230274</v>
      </c>
      <c r="CY1106" s="25">
        <v>6.4284438596578273</v>
      </c>
    </row>
    <row r="1107" spans="1:103">
      <c r="A1107" t="s">
        <v>177</v>
      </c>
      <c r="B1107" t="s">
        <v>1090</v>
      </c>
      <c r="C1107" t="s">
        <v>166</v>
      </c>
      <c r="D1107" t="s">
        <v>176</v>
      </c>
      <c r="E1107" t="s">
        <v>960</v>
      </c>
      <c r="F1107" t="s">
        <v>227</v>
      </c>
      <c r="G1107" t="s">
        <v>320</v>
      </c>
      <c r="H1107">
        <v>11.67712</v>
      </c>
      <c r="I1107">
        <v>8.5278100000000006</v>
      </c>
      <c r="J1107">
        <v>496</v>
      </c>
      <c r="K1107" t="s">
        <v>150</v>
      </c>
      <c r="L1107" s="18">
        <v>2</v>
      </c>
      <c r="M1107" t="s">
        <v>384</v>
      </c>
      <c r="N1107" t="s">
        <v>373</v>
      </c>
      <c r="O1107">
        <v>620</v>
      </c>
      <c r="P1107" t="s">
        <v>159</v>
      </c>
      <c r="Q1107">
        <v>400</v>
      </c>
      <c r="R1107">
        <v>14000</v>
      </c>
      <c r="S1107" t="s">
        <v>337</v>
      </c>
      <c r="T1107">
        <v>12000</v>
      </c>
      <c r="U1107" t="s">
        <v>341</v>
      </c>
      <c r="V1107">
        <v>9600</v>
      </c>
      <c r="W1107">
        <v>2015</v>
      </c>
      <c r="X1107">
        <v>1</v>
      </c>
      <c r="Y1107" s="19" t="s">
        <v>398</v>
      </c>
      <c r="Z1107" s="24">
        <v>6.7</v>
      </c>
      <c r="AA1107" s="32">
        <v>0.87348669846341476</v>
      </c>
      <c r="AB1107" s="26">
        <v>3.9543884476686983E-2</v>
      </c>
      <c r="AC1107" s="25">
        <v>11.273219999999998</v>
      </c>
      <c r="AD1107" s="27">
        <v>68</v>
      </c>
      <c r="AE1107" s="27">
        <v>17.200000000000003</v>
      </c>
      <c r="AF1107" s="27">
        <v>14.8</v>
      </c>
      <c r="AG1107" s="25">
        <v>2.812560493203982</v>
      </c>
      <c r="AH1107" s="25">
        <v>0.6506375289816827</v>
      </c>
      <c r="AI1107" s="25">
        <v>0.15415980823017064</v>
      </c>
      <c r="AJ1107" s="28">
        <v>5.2350803063769144E-2</v>
      </c>
      <c r="AK1107" s="25">
        <v>0</v>
      </c>
      <c r="AL1107" s="25">
        <f t="shared" si="143"/>
        <v>3.6697086334796043</v>
      </c>
      <c r="AM1107" s="29">
        <v>7.9830824323337861</v>
      </c>
      <c r="AN1107" s="29">
        <v>1.6290387995133151</v>
      </c>
      <c r="AO1107" s="30">
        <v>17.775112187999984</v>
      </c>
      <c r="AP1107" s="30">
        <v>202.87379468112627</v>
      </c>
      <c r="AQ1107" s="31">
        <v>1.368469699392119</v>
      </c>
      <c r="AR1107" s="28">
        <v>6.3320499999999997E-3</v>
      </c>
      <c r="AS1107" s="28">
        <v>5.2113699999999996</v>
      </c>
      <c r="AT1107" t="s">
        <v>155</v>
      </c>
      <c r="AU1107">
        <v>1</v>
      </c>
      <c r="AV1107" t="s">
        <v>399</v>
      </c>
      <c r="AW1107" t="s">
        <v>1003</v>
      </c>
      <c r="AX1107" t="s">
        <v>1092</v>
      </c>
      <c r="AY1107" s="19" t="s">
        <v>398</v>
      </c>
      <c r="AZ1107" s="19" t="s">
        <v>398</v>
      </c>
      <c r="BA1107" t="s">
        <v>408</v>
      </c>
      <c r="BB1107" s="22">
        <v>42316</v>
      </c>
      <c r="BC1107" s="18" t="s">
        <v>163</v>
      </c>
      <c r="BD1107" t="s">
        <v>161</v>
      </c>
      <c r="BE1107">
        <v>34</v>
      </c>
      <c r="BF1107">
        <v>23</v>
      </c>
      <c r="BG1107">
        <v>1.04</v>
      </c>
      <c r="BH1107">
        <v>0.92</v>
      </c>
      <c r="BI1107">
        <v>0.24</v>
      </c>
      <c r="BJ1107">
        <v>0.113</v>
      </c>
      <c r="BK1107">
        <v>3.2000000000000001E-2</v>
      </c>
      <c r="BL1107">
        <v>6.8</v>
      </c>
      <c r="BM1107" s="86">
        <f t="shared" si="157"/>
        <v>77.931034482758605</v>
      </c>
      <c r="BN1107">
        <v>5.6000000000000001E-2</v>
      </c>
      <c r="BO1107">
        <v>22</v>
      </c>
      <c r="BP1107">
        <f t="shared" si="158"/>
        <v>873.47955826008547</v>
      </c>
      <c r="BQ1107">
        <f t="shared" si="154"/>
        <v>554.66666666666663</v>
      </c>
      <c r="BR1107">
        <f t="shared" si="155"/>
        <v>0.8734795582600855</v>
      </c>
      <c r="BS1107">
        <f t="shared" si="155"/>
        <v>0.55466666666666664</v>
      </c>
      <c r="BT1107">
        <f t="shared" si="156"/>
        <v>1.4281462249267523</v>
      </c>
      <c r="BU1107">
        <v>1.57421875</v>
      </c>
      <c r="BV1107">
        <v>0.41480313711961408</v>
      </c>
      <c r="BW1107">
        <v>2.3520716021917476</v>
      </c>
      <c r="BX1107">
        <v>0.39589975783820697</v>
      </c>
      <c r="BY1107">
        <v>0.21611542750858023</v>
      </c>
      <c r="BZ1107">
        <v>0.13404760415907305</v>
      </c>
      <c r="CA1107">
        <v>4.3658237862183116</v>
      </c>
      <c r="CB1107">
        <v>123.14062420321032</v>
      </c>
      <c r="CC1107">
        <v>23.205338173918957</v>
      </c>
      <c r="CD1107">
        <v>15.874985634582792</v>
      </c>
      <c r="CE1107">
        <v>2.7739086094896428</v>
      </c>
      <c r="CF1107" s="25">
        <v>0.59289617486338808</v>
      </c>
      <c r="CG1107" s="25">
        <v>0.14949908925318764</v>
      </c>
      <c r="CH1107" s="25">
        <v>2.1339897835905286</v>
      </c>
      <c r="CI1107" s="25">
        <v>0.29426265908085969</v>
      </c>
      <c r="CJ1107" s="25">
        <v>0.10176966915914454</v>
      </c>
      <c r="CK1107" s="25">
        <v>57.014841989966335</v>
      </c>
      <c r="CL1107" s="25">
        <v>29.631210131039328</v>
      </c>
      <c r="CM1107" s="25">
        <v>2.9138873092951512</v>
      </c>
      <c r="CN1107" s="25">
        <v>46.628876947873529</v>
      </c>
      <c r="CO1107" s="25">
        <v>28.387904321652229</v>
      </c>
      <c r="CP1107" s="25">
        <v>0.95050412465627865</v>
      </c>
      <c r="CQ1107" s="25">
        <v>0.32960586617781856</v>
      </c>
      <c r="CR1107" s="25">
        <v>0.42817486886180661</v>
      </c>
      <c r="CS1107" s="25">
        <v>0.11033453918118344</v>
      </c>
      <c r="CT1107" s="25">
        <v>6.312010431849413E-2</v>
      </c>
      <c r="CU1107" s="25">
        <v>11.512910451915213</v>
      </c>
      <c r="CV1107" s="25">
        <v>10.422356677075275</v>
      </c>
      <c r="CW1107" s="25">
        <v>1.0269286793767138</v>
      </c>
      <c r="CX1107" s="25">
        <v>50.659356307981199</v>
      </c>
      <c r="CY1107" s="25">
        <v>6.0112342449909439</v>
      </c>
    </row>
    <row r="1108" spans="1:103">
      <c r="A1108" t="s">
        <v>177</v>
      </c>
      <c r="B1108" t="s">
        <v>1090</v>
      </c>
      <c r="C1108" t="s">
        <v>166</v>
      </c>
      <c r="D1108" t="s">
        <v>176</v>
      </c>
      <c r="E1108" t="s">
        <v>960</v>
      </c>
      <c r="F1108" t="s">
        <v>227</v>
      </c>
      <c r="G1108" t="s">
        <v>320</v>
      </c>
      <c r="H1108">
        <v>11.67712</v>
      </c>
      <c r="I1108">
        <v>8.5278100000000006</v>
      </c>
      <c r="J1108">
        <v>496</v>
      </c>
      <c r="K1108" t="s">
        <v>150</v>
      </c>
      <c r="L1108" s="18">
        <v>2</v>
      </c>
      <c r="M1108" t="s">
        <v>384</v>
      </c>
      <c r="N1108" t="s">
        <v>373</v>
      </c>
      <c r="O1108">
        <v>620</v>
      </c>
      <c r="P1108" t="s">
        <v>159</v>
      </c>
      <c r="Q1108">
        <v>400</v>
      </c>
      <c r="R1108">
        <v>14000</v>
      </c>
      <c r="S1108" t="s">
        <v>337</v>
      </c>
      <c r="T1108">
        <v>12000</v>
      </c>
      <c r="U1108" t="s">
        <v>341</v>
      </c>
      <c r="V1108">
        <v>9600</v>
      </c>
      <c r="W1108">
        <v>2015</v>
      </c>
      <c r="X1108">
        <v>1</v>
      </c>
      <c r="Y1108" s="19"/>
      <c r="Z1108" s="24"/>
      <c r="AA1108" s="25"/>
      <c r="AB1108" s="26"/>
      <c r="AC1108" s="25"/>
      <c r="AD1108" s="27"/>
      <c r="AE1108" s="27"/>
      <c r="AF1108" s="27"/>
      <c r="AG1108" s="25"/>
      <c r="AH1108" s="25"/>
      <c r="AI1108" s="25"/>
      <c r="AJ1108" s="28"/>
      <c r="AK1108" s="25"/>
      <c r="AL1108" s="25"/>
      <c r="AM1108" s="29"/>
      <c r="AN1108" s="29"/>
      <c r="AO1108" s="30"/>
      <c r="AP1108" s="30"/>
      <c r="AQ1108" s="31"/>
      <c r="AR1108" s="28"/>
      <c r="AS1108" s="28"/>
      <c r="AT1108" t="s">
        <v>156</v>
      </c>
      <c r="AU1108">
        <v>2</v>
      </c>
      <c r="AV1108" t="s">
        <v>399</v>
      </c>
      <c r="AW1108" t="s">
        <v>1003</v>
      </c>
      <c r="AX1108" t="s">
        <v>1092</v>
      </c>
      <c r="AY1108" s="19" t="s">
        <v>398</v>
      </c>
      <c r="AZ1108" s="19" t="s">
        <v>398</v>
      </c>
      <c r="BA1108" t="s">
        <v>408</v>
      </c>
      <c r="BB1108" s="22">
        <v>42316</v>
      </c>
      <c r="BC1108" s="18" t="s">
        <v>163</v>
      </c>
      <c r="BD1108" t="s">
        <v>161</v>
      </c>
      <c r="BE1108">
        <v>26</v>
      </c>
      <c r="BF1108">
        <v>24</v>
      </c>
      <c r="BG1108">
        <v>0.86</v>
      </c>
      <c r="BH1108">
        <v>0.98</v>
      </c>
      <c r="BI1108">
        <v>0.28000000000000003</v>
      </c>
      <c r="BJ1108">
        <v>0.21299999999999999</v>
      </c>
      <c r="BK1108">
        <v>5.1999999999999998E-2</v>
      </c>
      <c r="BL1108">
        <v>9.1999999999999993</v>
      </c>
      <c r="BM1108" s="86">
        <f t="shared" si="157"/>
        <v>80.377358490566024</v>
      </c>
      <c r="BN1108">
        <v>0.114</v>
      </c>
      <c r="BO1108">
        <v>21</v>
      </c>
      <c r="BP1108">
        <f t="shared" si="158"/>
        <v>934.94102848686623</v>
      </c>
      <c r="BQ1108">
        <f t="shared" si="154"/>
        <v>458.66666666666663</v>
      </c>
      <c r="BR1108">
        <f t="shared" si="155"/>
        <v>0.93494102848686622</v>
      </c>
      <c r="BS1108">
        <f t="shared" si="155"/>
        <v>0.45866666666666661</v>
      </c>
      <c r="BT1108">
        <f t="shared" si="156"/>
        <v>1.3936076951535328</v>
      </c>
      <c r="BU1108">
        <v>1.346116970278044</v>
      </c>
      <c r="BV1108">
        <v>0.36544489306492156</v>
      </c>
      <c r="BW1108">
        <v>2.033766579431612</v>
      </c>
      <c r="BX1108">
        <v>0.33803303148815689</v>
      </c>
      <c r="BY1108">
        <v>0.16780006694512134</v>
      </c>
      <c r="BZ1108">
        <v>0.11220337416031345</v>
      </c>
      <c r="CA1108">
        <v>3.4263013180975852</v>
      </c>
      <c r="CB1108">
        <v>114.90925060877137</v>
      </c>
      <c r="CC1108">
        <v>16.708442824154272</v>
      </c>
      <c r="CD1108">
        <v>12.381812232732976</v>
      </c>
      <c r="CE1108">
        <v>2.7247718434691319</v>
      </c>
      <c r="CF1108" s="25">
        <v>0.39436296975252061</v>
      </c>
      <c r="CG1108" s="25">
        <v>0.33139321723189735</v>
      </c>
      <c r="CH1108" s="25">
        <v>1.2856150489331801</v>
      </c>
      <c r="CI1108" s="25">
        <v>0.31169642218486621</v>
      </c>
      <c r="CJ1108" s="25">
        <v>0.14644835313138663</v>
      </c>
      <c r="CK1108" s="25">
        <v>54.562621740683042</v>
      </c>
      <c r="CL1108" s="25">
        <v>22.047770739358647</v>
      </c>
      <c r="CM1108" s="25">
        <v>2.9124526035791027</v>
      </c>
      <c r="CN1108" s="25">
        <v>93.465851844586965</v>
      </c>
      <c r="CO1108" s="25">
        <v>14.235370839566196</v>
      </c>
      <c r="CP1108" s="25">
        <v>1.1069094304388423</v>
      </c>
      <c r="CQ1108" s="25">
        <v>0.31409897292250227</v>
      </c>
      <c r="CR1108" s="25">
        <v>0.49340235574845398</v>
      </c>
      <c r="CS1108" s="25">
        <v>0.19656003151389057</v>
      </c>
      <c r="CT1108" s="25">
        <v>6.9457323247986452E-2</v>
      </c>
      <c r="CU1108" s="25">
        <v>17.376131150838845</v>
      </c>
      <c r="CV1108" s="25">
        <v>10.305308726112026</v>
      </c>
      <c r="CW1108" s="25">
        <v>1.0153957889344949</v>
      </c>
      <c r="CX1108" s="25">
        <v>75.259705939403062</v>
      </c>
      <c r="CY1108" s="25">
        <v>8.0886861198402595</v>
      </c>
    </row>
    <row r="1109" spans="1:103">
      <c r="A1109" t="s">
        <v>177</v>
      </c>
      <c r="B1109" t="s">
        <v>1090</v>
      </c>
      <c r="C1109" t="s">
        <v>166</v>
      </c>
      <c r="D1109" t="s">
        <v>176</v>
      </c>
      <c r="E1109" t="s">
        <v>960</v>
      </c>
      <c r="F1109" t="s">
        <v>227</v>
      </c>
      <c r="G1109" t="s">
        <v>320</v>
      </c>
      <c r="H1109">
        <v>11.67712</v>
      </c>
      <c r="I1109">
        <v>8.5278100000000006</v>
      </c>
      <c r="J1109">
        <v>496</v>
      </c>
      <c r="K1109" t="s">
        <v>150</v>
      </c>
      <c r="L1109" s="18">
        <v>2</v>
      </c>
      <c r="M1109" t="s">
        <v>384</v>
      </c>
      <c r="N1109" t="s">
        <v>373</v>
      </c>
      <c r="O1109">
        <v>620</v>
      </c>
      <c r="P1109" t="s">
        <v>159</v>
      </c>
      <c r="Q1109">
        <v>400</v>
      </c>
      <c r="R1109">
        <v>14000</v>
      </c>
      <c r="S1109" t="s">
        <v>337</v>
      </c>
      <c r="T1109">
        <v>12000</v>
      </c>
      <c r="U1109" t="s">
        <v>341</v>
      </c>
      <c r="V1109">
        <v>9600</v>
      </c>
      <c r="W1109">
        <v>2015</v>
      </c>
      <c r="X1109">
        <v>1</v>
      </c>
      <c r="Y1109" s="19"/>
      <c r="Z1109" s="24"/>
      <c r="AA1109" s="25"/>
      <c r="AB1109" s="26"/>
      <c r="AC1109" s="25"/>
      <c r="AD1109" s="27"/>
      <c r="AE1109" s="27"/>
      <c r="AF1109" s="27"/>
      <c r="AG1109" s="25"/>
      <c r="AH1109" s="25"/>
      <c r="AI1109" s="25"/>
      <c r="AJ1109" s="28"/>
      <c r="AK1109" s="25"/>
      <c r="AL1109" s="25"/>
      <c r="AM1109" s="29"/>
      <c r="AN1109" s="29"/>
      <c r="AO1109" s="30"/>
      <c r="AP1109" s="30"/>
      <c r="AQ1109" s="31"/>
      <c r="AR1109" s="28"/>
      <c r="AS1109" s="28"/>
      <c r="AT1109" t="s">
        <v>157</v>
      </c>
      <c r="AU1109">
        <v>3</v>
      </c>
      <c r="AV1109" t="s">
        <v>399</v>
      </c>
      <c r="AW1109" t="s">
        <v>1003</v>
      </c>
      <c r="AX1109" t="s">
        <v>1092</v>
      </c>
      <c r="AY1109" s="19" t="s">
        <v>398</v>
      </c>
      <c r="AZ1109" s="19" t="s">
        <v>398</v>
      </c>
      <c r="BA1109" t="s">
        <v>408</v>
      </c>
      <c r="BB1109" s="22">
        <v>42316</v>
      </c>
      <c r="BC1109" s="18" t="s">
        <v>163</v>
      </c>
      <c r="BD1109" t="s">
        <v>161</v>
      </c>
      <c r="BE1109">
        <v>32</v>
      </c>
      <c r="BF1109">
        <v>15</v>
      </c>
      <c r="BG1109">
        <v>2.64</v>
      </c>
      <c r="BH1109">
        <v>1.92</v>
      </c>
      <c r="BI1109">
        <v>0.34</v>
      </c>
      <c r="BJ1109">
        <v>0.16800000000000001</v>
      </c>
      <c r="BK1109">
        <v>5.1999999999999998E-2</v>
      </c>
      <c r="BL1109">
        <v>9.5</v>
      </c>
      <c r="BM1109" s="86">
        <f t="shared" si="157"/>
        <v>76.363636363636374</v>
      </c>
      <c r="BN1109">
        <v>0.128</v>
      </c>
      <c r="BO1109">
        <v>18</v>
      </c>
      <c r="BP1109">
        <f t="shared" si="158"/>
        <v>1734.5026737967917</v>
      </c>
      <c r="BQ1109">
        <f t="shared" si="154"/>
        <v>1408</v>
      </c>
      <c r="BR1109">
        <f t="shared" si="155"/>
        <v>1.7345026737967917</v>
      </c>
      <c r="BS1109">
        <f t="shared" si="155"/>
        <v>1.4079999999999999</v>
      </c>
      <c r="BT1109">
        <f t="shared" si="156"/>
        <v>3.1425026737967916</v>
      </c>
      <c r="BU1109">
        <v>1.7298347910592811</v>
      </c>
      <c r="BV1109">
        <v>0.3063769525669936</v>
      </c>
      <c r="BW1109">
        <v>2.1422789274553695</v>
      </c>
      <c r="BX1109">
        <v>0.45657746656049253</v>
      </c>
      <c r="BY1109">
        <v>0.21867496511581974</v>
      </c>
      <c r="BZ1109">
        <v>0.10388175921402562</v>
      </c>
      <c r="CA1109">
        <v>4.4827523386672938</v>
      </c>
      <c r="CB1109">
        <v>115.48088346120167</v>
      </c>
      <c r="CC1109">
        <v>28.905218927561343</v>
      </c>
      <c r="CD1109">
        <v>16.060840476678386</v>
      </c>
      <c r="CE1109">
        <v>2.29485701756786</v>
      </c>
      <c r="CF1109" s="25">
        <v>0.59481915933528839</v>
      </c>
      <c r="CG1109" s="25">
        <v>0.12194525904203324</v>
      </c>
      <c r="CH1109" s="25">
        <v>0.87717614332590255</v>
      </c>
      <c r="CI1109" s="25">
        <v>0.27628180171403832</v>
      </c>
      <c r="CJ1109" s="25">
        <v>0.13034978437749425</v>
      </c>
      <c r="CK1109" s="25">
        <v>71.792718469999514</v>
      </c>
      <c r="CL1109" s="25">
        <v>37.168665050146231</v>
      </c>
      <c r="CM1109" s="25">
        <v>2.9095874263989949</v>
      </c>
      <c r="CN1109" s="25">
        <v>93.373903146264695</v>
      </c>
      <c r="CO1109" s="25">
        <v>14.221366539674838</v>
      </c>
      <c r="CP1109" s="25">
        <v>1.3140964995269631</v>
      </c>
      <c r="CQ1109" s="25">
        <v>0.22999053926206245</v>
      </c>
      <c r="CR1109" s="25">
        <v>0.56054522370695115</v>
      </c>
      <c r="CS1109" s="25">
        <v>9.8479350406292701E-2</v>
      </c>
      <c r="CT1109" s="25">
        <v>0.1109282063614804</v>
      </c>
      <c r="CU1109" s="25">
        <v>17.051421464742671</v>
      </c>
      <c r="CV1109" s="25">
        <v>5.4355295371961354</v>
      </c>
      <c r="CW1109" s="25">
        <v>0.99642097543739616</v>
      </c>
      <c r="CX1109" s="25">
        <v>49.154382617950134</v>
      </c>
      <c r="CY1109" s="25">
        <v>10.900302222082471</v>
      </c>
    </row>
    <row r="1110" spans="1:103">
      <c r="A1110" t="s">
        <v>177</v>
      </c>
      <c r="B1110" t="s">
        <v>1090</v>
      </c>
      <c r="C1110" t="s">
        <v>166</v>
      </c>
      <c r="D1110" t="s">
        <v>176</v>
      </c>
      <c r="E1110" t="s">
        <v>960</v>
      </c>
      <c r="F1110" t="s">
        <v>227</v>
      </c>
      <c r="G1110" t="s">
        <v>320</v>
      </c>
      <c r="H1110">
        <v>11.67712</v>
      </c>
      <c r="I1110">
        <v>8.5278100000000006</v>
      </c>
      <c r="J1110">
        <v>496</v>
      </c>
      <c r="K1110" t="s">
        <v>150</v>
      </c>
      <c r="L1110" s="18">
        <v>2</v>
      </c>
      <c r="M1110" t="s">
        <v>384</v>
      </c>
      <c r="N1110" t="s">
        <v>373</v>
      </c>
      <c r="O1110">
        <v>620</v>
      </c>
      <c r="P1110" t="s">
        <v>159</v>
      </c>
      <c r="Q1110">
        <v>400</v>
      </c>
      <c r="R1110">
        <v>14000</v>
      </c>
      <c r="S1110" t="s">
        <v>337</v>
      </c>
      <c r="T1110">
        <v>12000</v>
      </c>
      <c r="U1110" t="s">
        <v>341</v>
      </c>
      <c r="V1110">
        <v>9600</v>
      </c>
      <c r="W1110">
        <v>2015</v>
      </c>
      <c r="X1110">
        <v>1</v>
      </c>
      <c r="Y1110" s="19"/>
      <c r="Z1110" s="24"/>
      <c r="AA1110" s="25"/>
      <c r="AB1110" s="26"/>
      <c r="AC1110" s="25"/>
      <c r="AD1110" s="27"/>
      <c r="AE1110" s="27"/>
      <c r="AF1110" s="27"/>
      <c r="AG1110" s="25"/>
      <c r="AH1110" s="25"/>
      <c r="AI1110" s="25"/>
      <c r="AJ1110" s="28"/>
      <c r="AK1110" s="25"/>
      <c r="AL1110" s="25"/>
      <c r="AM1110" s="29"/>
      <c r="AN1110" s="29"/>
      <c r="AO1110" s="30"/>
      <c r="AP1110" s="30"/>
      <c r="AQ1110" s="31"/>
      <c r="AR1110" s="28"/>
      <c r="AS1110" s="28"/>
      <c r="AT1110" t="s">
        <v>158</v>
      </c>
      <c r="AU1110">
        <v>4</v>
      </c>
      <c r="AV1110" t="s">
        <v>399</v>
      </c>
      <c r="AW1110" t="s">
        <v>1003</v>
      </c>
      <c r="AX1110" t="s">
        <v>1092</v>
      </c>
      <c r="AY1110" s="19" t="s">
        <v>398</v>
      </c>
      <c r="AZ1110" s="19" t="s">
        <v>398</v>
      </c>
      <c r="BA1110" t="s">
        <v>408</v>
      </c>
      <c r="BB1110" s="22">
        <v>42316</v>
      </c>
      <c r="BC1110" s="18" t="s">
        <v>163</v>
      </c>
      <c r="BD1110" t="s">
        <v>161</v>
      </c>
      <c r="BE1110">
        <v>35</v>
      </c>
      <c r="BF1110">
        <v>31</v>
      </c>
      <c r="BG1110">
        <v>4.76</v>
      </c>
      <c r="BH1110">
        <v>3.48</v>
      </c>
      <c r="BI1110">
        <v>0.74</v>
      </c>
      <c r="BJ1110">
        <v>0.41399999999999998</v>
      </c>
      <c r="BK1110">
        <v>3.5000000000000003E-2</v>
      </c>
      <c r="BL1110">
        <v>10.7</v>
      </c>
      <c r="BM1110" s="86">
        <f t="shared" si="157"/>
        <v>92.204899777282861</v>
      </c>
      <c r="BN1110">
        <v>0.11899999999999999</v>
      </c>
      <c r="BO1110">
        <v>23</v>
      </c>
      <c r="BP1110">
        <f t="shared" si="158"/>
        <v>3745.616140442814</v>
      </c>
      <c r="BQ1110">
        <f t="shared" si="154"/>
        <v>2538.6666666666665</v>
      </c>
      <c r="BR1110">
        <f t="shared" si="155"/>
        <v>3.7456161404428139</v>
      </c>
      <c r="BS1110">
        <f t="shared" si="155"/>
        <v>2.5386666666666664</v>
      </c>
      <c r="BT1110">
        <f t="shared" si="156"/>
        <v>6.2842828071094807</v>
      </c>
      <c r="BU1110">
        <v>1.9831683168316832</v>
      </c>
      <c r="BV1110">
        <v>0.39100852169528066</v>
      </c>
      <c r="BW1110">
        <v>2.4582487811892051</v>
      </c>
      <c r="BX1110">
        <v>0.57658888058934532</v>
      </c>
      <c r="BY1110">
        <v>0.29853646916611554</v>
      </c>
      <c r="BZ1110">
        <v>0.13222114596933693</v>
      </c>
      <c r="CA1110">
        <v>5.2991513671729962</v>
      </c>
      <c r="CB1110">
        <v>127.74059857420944</v>
      </c>
      <c r="CC1110">
        <v>36.309046036220963</v>
      </c>
      <c r="CD1110">
        <v>16.236532661272449</v>
      </c>
      <c r="CE1110">
        <v>3.2074244425057392</v>
      </c>
      <c r="CF1110" s="25">
        <v>0.60571428571428576</v>
      </c>
      <c r="CG1110" s="25">
        <v>0.16871428571428573</v>
      </c>
      <c r="CH1110" s="25">
        <v>1.8272416225693418</v>
      </c>
      <c r="CI1110" s="25">
        <v>0.3623797272982357</v>
      </c>
      <c r="CJ1110" s="25">
        <v>0.19001646724800869</v>
      </c>
      <c r="CK1110" s="25">
        <v>70.683317494807071</v>
      </c>
      <c r="CL1110" s="25">
        <v>29.442661069999922</v>
      </c>
      <c r="CM1110" s="25">
        <v>4.3045454145055091</v>
      </c>
      <c r="CN1110" s="25">
        <v>139.53317257491744</v>
      </c>
      <c r="CO1110" s="25">
        <v>35.688146865798181</v>
      </c>
      <c r="CP1110" s="25">
        <v>1.0954011741682976</v>
      </c>
      <c r="CQ1110" s="25">
        <v>0.2441780821917808</v>
      </c>
      <c r="CR1110" s="25">
        <v>0.56419633518007672</v>
      </c>
      <c r="CS1110" s="25">
        <v>0.19069539471057359</v>
      </c>
      <c r="CT1110" s="25">
        <v>7.9294689228684226E-2</v>
      </c>
      <c r="CU1110" s="25">
        <v>12.42370157898428</v>
      </c>
      <c r="CV1110" s="25">
        <v>5.6241696302074047</v>
      </c>
      <c r="CW1110" s="25">
        <v>1.031001772800122</v>
      </c>
      <c r="CX1110" s="25">
        <v>76.416399486315058</v>
      </c>
      <c r="CY1110" s="25">
        <v>9.0869241804641039</v>
      </c>
    </row>
    <row r="1111" spans="1:103">
      <c r="A1111" t="s">
        <v>177</v>
      </c>
      <c r="B1111" t="s">
        <v>1090</v>
      </c>
      <c r="C1111" t="s">
        <v>166</v>
      </c>
      <c r="D1111" t="s">
        <v>176</v>
      </c>
      <c r="E1111" t="s">
        <v>960</v>
      </c>
      <c r="F1111" t="s">
        <v>227</v>
      </c>
      <c r="G1111" t="s">
        <v>320</v>
      </c>
      <c r="H1111">
        <v>11.67712</v>
      </c>
      <c r="I1111">
        <v>8.5278100000000006</v>
      </c>
      <c r="J1111">
        <v>496</v>
      </c>
      <c r="K1111" t="s">
        <v>150</v>
      </c>
      <c r="L1111" s="18">
        <v>2</v>
      </c>
      <c r="M1111" t="s">
        <v>384</v>
      </c>
      <c r="N1111" t="s">
        <v>373</v>
      </c>
      <c r="O1111">
        <v>620</v>
      </c>
      <c r="P1111" t="s">
        <v>159</v>
      </c>
      <c r="Q1111">
        <v>400</v>
      </c>
      <c r="R1111">
        <v>14000</v>
      </c>
      <c r="S1111" t="s">
        <v>337</v>
      </c>
      <c r="T1111">
        <v>12000</v>
      </c>
      <c r="U1111" t="s">
        <v>341</v>
      </c>
      <c r="V1111">
        <v>9600</v>
      </c>
      <c r="W1111">
        <v>2015</v>
      </c>
      <c r="X1111">
        <v>1</v>
      </c>
      <c r="Y1111" s="19"/>
      <c r="Z1111" s="24"/>
      <c r="AA1111" s="25"/>
      <c r="AB1111" s="26"/>
      <c r="AC1111" s="25"/>
      <c r="AD1111" s="27"/>
      <c r="AE1111" s="27"/>
      <c r="AF1111" s="27"/>
      <c r="AG1111" s="25"/>
      <c r="AH1111" s="25"/>
      <c r="AI1111" s="25"/>
      <c r="AJ1111" s="28"/>
      <c r="AK1111" s="25"/>
      <c r="AL1111" s="25"/>
      <c r="AM1111" s="29"/>
      <c r="AN1111" s="29"/>
      <c r="AO1111" s="30"/>
      <c r="AP1111" s="30"/>
      <c r="AQ1111" s="31"/>
      <c r="AR1111" s="28"/>
      <c r="AS1111" s="28"/>
      <c r="AT1111" t="s">
        <v>159</v>
      </c>
      <c r="AU1111">
        <v>5</v>
      </c>
      <c r="AV1111" t="s">
        <v>399</v>
      </c>
      <c r="AW1111" t="s">
        <v>1003</v>
      </c>
      <c r="AX1111" t="s">
        <v>1092</v>
      </c>
      <c r="AY1111" s="19" t="s">
        <v>398</v>
      </c>
      <c r="AZ1111" s="19" t="s">
        <v>398</v>
      </c>
      <c r="BA1111" t="s">
        <v>408</v>
      </c>
      <c r="BB1111" s="22">
        <v>42316</v>
      </c>
      <c r="BC1111" s="18" t="s">
        <v>163</v>
      </c>
      <c r="BD1111" t="s">
        <v>161</v>
      </c>
      <c r="BE1111">
        <v>33</v>
      </c>
      <c r="BF1111">
        <v>40</v>
      </c>
      <c r="BG1111">
        <v>3.98</v>
      </c>
      <c r="BH1111">
        <v>3.34</v>
      </c>
      <c r="BI1111">
        <v>0.52</v>
      </c>
      <c r="BJ1111">
        <v>0.52600000000000002</v>
      </c>
      <c r="BK1111">
        <v>0.13600000000000001</v>
      </c>
      <c r="BL1111">
        <v>10.4</v>
      </c>
      <c r="BM1111" s="86">
        <f t="shared" si="157"/>
        <v>79.456193353474319</v>
      </c>
      <c r="BN1111">
        <v>0.186</v>
      </c>
      <c r="BO1111">
        <v>29</v>
      </c>
      <c r="BP1111">
        <f t="shared" si="158"/>
        <v>3108.2847382658993</v>
      </c>
      <c r="BQ1111">
        <f t="shared" si="154"/>
        <v>2122.6666666666665</v>
      </c>
      <c r="BR1111">
        <f t="shared" si="155"/>
        <v>3.1082847382658993</v>
      </c>
      <c r="BS1111">
        <f t="shared" si="155"/>
        <v>2.1226666666666665</v>
      </c>
      <c r="BT1111">
        <f t="shared" si="156"/>
        <v>5.2309514049325658</v>
      </c>
      <c r="CF1111" s="25">
        <v>0.48201107011070116</v>
      </c>
      <c r="CG1111" s="25">
        <v>0.2411439114391144</v>
      </c>
      <c r="CH1111" s="25">
        <v>1.4893584248085743</v>
      </c>
      <c r="CI1111" s="25">
        <v>0.2896960222765011</v>
      </c>
      <c r="CJ1111" s="25">
        <v>0.11120790709003903</v>
      </c>
      <c r="CK1111" s="25">
        <v>70.783024563292443</v>
      </c>
      <c r="CL1111" s="25">
        <v>44.139980996338387</v>
      </c>
      <c r="CM1111" s="25">
        <v>2.8686669436804837</v>
      </c>
      <c r="CN1111" s="25">
        <v>92.06069112335409</v>
      </c>
      <c r="CO1111" s="25">
        <v>22.933879220730937</v>
      </c>
      <c r="CP1111" s="25">
        <v>1.1378659112370162</v>
      </c>
      <c r="CQ1111" s="25">
        <v>0.3068460812086875</v>
      </c>
      <c r="CR1111" s="25">
        <v>0.45067267208648015</v>
      </c>
      <c r="CS1111" s="25">
        <v>0.10124453413691273</v>
      </c>
      <c r="CT1111" s="25">
        <v>6.1559596903237312E-2</v>
      </c>
      <c r="CU1111" s="25">
        <v>16.662463564576168</v>
      </c>
      <c r="CV1111" s="25">
        <v>5.5881527803587847</v>
      </c>
      <c r="CW1111" s="25">
        <v>1.0243992983930275</v>
      </c>
      <c r="CX1111" s="25">
        <v>101.32882427967915</v>
      </c>
      <c r="CY1111" s="25">
        <v>8.5943751495555905</v>
      </c>
    </row>
    <row r="1112" spans="1:103">
      <c r="A1112" t="s">
        <v>177</v>
      </c>
      <c r="B1112" t="s">
        <v>1090</v>
      </c>
      <c r="C1112" t="s">
        <v>166</v>
      </c>
      <c r="D1112" t="s">
        <v>176</v>
      </c>
      <c r="E1112" t="s">
        <v>960</v>
      </c>
      <c r="F1112" t="s">
        <v>227</v>
      </c>
      <c r="G1112" t="s">
        <v>320</v>
      </c>
      <c r="H1112">
        <v>11.67712</v>
      </c>
      <c r="I1112">
        <v>8.5278100000000006</v>
      </c>
      <c r="J1112">
        <v>496</v>
      </c>
      <c r="K1112" t="s">
        <v>150</v>
      </c>
      <c r="L1112" s="18">
        <v>2</v>
      </c>
      <c r="M1112" t="s">
        <v>384</v>
      </c>
      <c r="N1112" t="s">
        <v>373</v>
      </c>
      <c r="O1112">
        <v>620</v>
      </c>
      <c r="P1112" t="s">
        <v>159</v>
      </c>
      <c r="Q1112">
        <v>400</v>
      </c>
      <c r="R1112">
        <v>14000</v>
      </c>
      <c r="S1112" t="s">
        <v>337</v>
      </c>
      <c r="T1112">
        <v>12000</v>
      </c>
      <c r="U1112" t="s">
        <v>341</v>
      </c>
      <c r="V1112">
        <v>9600</v>
      </c>
      <c r="W1112">
        <v>2015</v>
      </c>
      <c r="X1112">
        <v>1</v>
      </c>
      <c r="Y1112" s="19"/>
      <c r="Z1112" s="24"/>
      <c r="AA1112" s="25"/>
      <c r="AB1112" s="26"/>
      <c r="AC1112" s="25"/>
      <c r="AD1112" s="27"/>
      <c r="AE1112" s="27"/>
      <c r="AF1112" s="27"/>
      <c r="AG1112" s="25"/>
      <c r="AH1112" s="25"/>
      <c r="AI1112" s="25"/>
      <c r="AJ1112" s="28"/>
      <c r="AK1112" s="25"/>
      <c r="AL1112" s="25"/>
      <c r="AM1112" s="29"/>
      <c r="AN1112" s="29"/>
      <c r="AO1112" s="30"/>
      <c r="AP1112" s="30"/>
      <c r="AQ1112" s="31"/>
      <c r="AR1112" s="28"/>
      <c r="AS1112" s="28"/>
      <c r="AT1112" t="s">
        <v>160</v>
      </c>
      <c r="AU1112">
        <v>6</v>
      </c>
      <c r="AV1112" t="s">
        <v>399</v>
      </c>
      <c r="AW1112" t="s">
        <v>1003</v>
      </c>
      <c r="AX1112" t="s">
        <v>1092</v>
      </c>
      <c r="AY1112" s="19" t="s">
        <v>398</v>
      </c>
      <c r="AZ1112" s="19" t="s">
        <v>398</v>
      </c>
      <c r="BA1112" t="s">
        <v>408</v>
      </c>
      <c r="BB1112" s="22">
        <v>42316</v>
      </c>
      <c r="BC1112" s="18" t="s">
        <v>163</v>
      </c>
      <c r="BD1112" t="s">
        <v>161</v>
      </c>
      <c r="BE1112">
        <v>29</v>
      </c>
      <c r="BF1112">
        <v>28</v>
      </c>
      <c r="BG1112">
        <v>2.48</v>
      </c>
      <c r="BH1112">
        <v>3.28</v>
      </c>
      <c r="BI1112">
        <v>0.86</v>
      </c>
      <c r="BJ1112">
        <v>0.36199999999999999</v>
      </c>
      <c r="BK1112">
        <v>0.13100000000000001</v>
      </c>
      <c r="BL1112">
        <v>10.3</v>
      </c>
      <c r="BM1112" s="86">
        <f t="shared" si="157"/>
        <v>73.427991886409743</v>
      </c>
      <c r="BN1112">
        <v>7.0999999999999994E-2</v>
      </c>
      <c r="BO1112">
        <v>26</v>
      </c>
      <c r="BP1112">
        <f t="shared" si="158"/>
        <v>2824.0117726603826</v>
      </c>
      <c r="BQ1112">
        <f t="shared" si="154"/>
        <v>1322.6666666666665</v>
      </c>
      <c r="BR1112">
        <f t="shared" si="155"/>
        <v>2.8240117726603824</v>
      </c>
      <c r="BS1112">
        <f t="shared" si="155"/>
        <v>1.3226666666666664</v>
      </c>
      <c r="BT1112">
        <f t="shared" si="156"/>
        <v>4.146678439327049</v>
      </c>
      <c r="BU1112">
        <v>1.9381443298969072</v>
      </c>
      <c r="BV1112">
        <v>0.30259898549949166</v>
      </c>
      <c r="BW1112">
        <v>2.4792518152407874</v>
      </c>
      <c r="BX1112">
        <v>0.5493330305034585</v>
      </c>
      <c r="BY1112">
        <v>0.24253589246556775</v>
      </c>
      <c r="BZ1112">
        <v>0.13487718352150432</v>
      </c>
      <c r="CA1112">
        <v>3.5826668131481272</v>
      </c>
      <c r="CB1112">
        <v>118.39859634572061</v>
      </c>
      <c r="CC1112">
        <v>44.184931497728499</v>
      </c>
      <c r="CD1112">
        <v>12.698556981520792</v>
      </c>
      <c r="CE1112">
        <v>20.986695514690435</v>
      </c>
      <c r="CF1112" s="25">
        <v>0.49907493061979652</v>
      </c>
      <c r="CG1112" s="25">
        <v>0.12830712303422756</v>
      </c>
      <c r="CH1112" s="25">
        <v>1.4262888404745719</v>
      </c>
      <c r="CI1112" s="25">
        <v>0.34502924873924512</v>
      </c>
      <c r="CJ1112" s="25">
        <v>0.17741335686003568</v>
      </c>
      <c r="CK1112" s="25">
        <v>13.831676484409442</v>
      </c>
      <c r="CL1112" s="25">
        <v>40.786113011693374</v>
      </c>
      <c r="CM1112" s="25">
        <v>2.8967635836773544</v>
      </c>
      <c r="CN1112" s="25">
        <v>92.962362926717006</v>
      </c>
      <c r="CO1112" s="25">
        <v>39.398699463092129</v>
      </c>
      <c r="CP1112" s="25">
        <v>1.1067780872794799</v>
      </c>
      <c r="CQ1112" s="25">
        <v>0.25654596100278554</v>
      </c>
      <c r="CR1112" s="25">
        <v>0.45758324789877991</v>
      </c>
      <c r="CS1112" s="25">
        <v>9.9336106475559613E-2</v>
      </c>
      <c r="CT1112" s="25">
        <v>7.8745775250681493E-2</v>
      </c>
      <c r="CU1112" s="25">
        <v>16.348381361087299</v>
      </c>
      <c r="CV1112" s="25">
        <v>5.4828178560310947</v>
      </c>
      <c r="CW1112" s="25">
        <v>1.0050896934450679</v>
      </c>
      <c r="CX1112" s="25">
        <v>74.495832655339527</v>
      </c>
      <c r="CY1112" s="25">
        <v>8.0065873240371452</v>
      </c>
    </row>
    <row r="1113" spans="1:103">
      <c r="A1113" t="s">
        <v>177</v>
      </c>
      <c r="B1113" t="s">
        <v>1090</v>
      </c>
      <c r="C1113" t="s">
        <v>166</v>
      </c>
      <c r="D1113" t="s">
        <v>176</v>
      </c>
      <c r="E1113" t="s">
        <v>960</v>
      </c>
      <c r="F1113" t="s">
        <v>228</v>
      </c>
      <c r="G1113" t="s">
        <v>321</v>
      </c>
      <c r="H1113">
        <v>11.672779999999999</v>
      </c>
      <c r="I1113">
        <v>8.5426000000000002</v>
      </c>
      <c r="J1113">
        <v>493</v>
      </c>
      <c r="K1113" t="s">
        <v>151</v>
      </c>
      <c r="L1113" s="18">
        <v>1.5</v>
      </c>
      <c r="M1113" t="s">
        <v>381</v>
      </c>
      <c r="N1113" t="s">
        <v>373</v>
      </c>
      <c r="O1113">
        <v>500</v>
      </c>
      <c r="P1113" t="s">
        <v>159</v>
      </c>
      <c r="Q1113">
        <v>600</v>
      </c>
      <c r="R1113">
        <v>12000</v>
      </c>
      <c r="S1113" t="s">
        <v>337</v>
      </c>
      <c r="T1113">
        <v>11200</v>
      </c>
      <c r="U1113" t="s">
        <v>334</v>
      </c>
      <c r="V1113">
        <v>9500</v>
      </c>
      <c r="W1113">
        <v>2015</v>
      </c>
      <c r="X1113">
        <v>1</v>
      </c>
      <c r="Y1113" s="19" t="s">
        <v>398</v>
      </c>
      <c r="Z1113" s="24">
        <v>6.3</v>
      </c>
      <c r="AA1113" s="25">
        <v>0.41975985707253755</v>
      </c>
      <c r="AB1113" s="26">
        <v>2.7237701757557801E-2</v>
      </c>
      <c r="AC1113" s="25">
        <v>1.4437800000000001</v>
      </c>
      <c r="AD1113" s="27">
        <v>66</v>
      </c>
      <c r="AE1113" s="27">
        <v>19.200000000000003</v>
      </c>
      <c r="AF1113" s="27">
        <v>14.8</v>
      </c>
      <c r="AG1113" s="25">
        <v>2.4376724449600076</v>
      </c>
      <c r="AH1113" s="25">
        <v>0.45727274700116038</v>
      </c>
      <c r="AI1113" s="25">
        <v>0.18598426594469789</v>
      </c>
      <c r="AJ1113" s="28">
        <v>7.7414811849190843E-2</v>
      </c>
      <c r="AK1113" s="25">
        <v>0</v>
      </c>
      <c r="AL1113" s="25">
        <f t="shared" si="143"/>
        <v>3.1583442697550561</v>
      </c>
      <c r="AM1113" s="29">
        <v>3.9559591691067348</v>
      </c>
      <c r="AN1113" s="29">
        <v>0.75706367446261846</v>
      </c>
      <c r="AO1113" s="30">
        <v>18.194924953621442</v>
      </c>
      <c r="AP1113" s="30">
        <v>223.14293395283718</v>
      </c>
      <c r="AQ1113" s="31">
        <v>1.4866508312679731</v>
      </c>
      <c r="AR1113" s="28">
        <v>6.1445400000000004E-3</v>
      </c>
      <c r="AS1113" s="28">
        <v>5.4252099999999999</v>
      </c>
      <c r="AT1113" t="s">
        <v>155</v>
      </c>
      <c r="AU1113">
        <v>1</v>
      </c>
      <c r="AV1113" t="s">
        <v>399</v>
      </c>
      <c r="AW1113" t="s">
        <v>1003</v>
      </c>
      <c r="AX1113" t="s">
        <v>1092</v>
      </c>
      <c r="AY1113" s="19" t="s">
        <v>398</v>
      </c>
      <c r="AZ1113" s="19" t="s">
        <v>398</v>
      </c>
      <c r="BA1113" t="s">
        <v>408</v>
      </c>
      <c r="BB1113" s="22">
        <v>42316</v>
      </c>
      <c r="BC1113" s="18" t="s">
        <v>163</v>
      </c>
      <c r="BD1113" t="s">
        <v>161</v>
      </c>
      <c r="BE1113">
        <v>42</v>
      </c>
      <c r="BF1113">
        <v>24</v>
      </c>
      <c r="BG1113">
        <v>1.06</v>
      </c>
      <c r="BH1113">
        <v>0.42</v>
      </c>
      <c r="BI1113">
        <v>0.1</v>
      </c>
      <c r="BJ1113">
        <v>3.6999999999999998E-2</v>
      </c>
      <c r="BK1113">
        <v>1.4E-2</v>
      </c>
      <c r="BL1113">
        <v>0</v>
      </c>
      <c r="BM1113" s="86">
        <f t="shared" si="157"/>
        <v>72.549019607843135</v>
      </c>
      <c r="BN1113">
        <v>8.3000000000000004E-2</v>
      </c>
      <c r="BO1113">
        <v>15</v>
      </c>
      <c r="BP1113">
        <f t="shared" si="158"/>
        <v>398.30834294502114</v>
      </c>
      <c r="BQ1113">
        <f t="shared" si="154"/>
        <v>565.33333333333337</v>
      </c>
      <c r="BR1113">
        <f t="shared" si="155"/>
        <v>0.39830834294502115</v>
      </c>
      <c r="BS1113">
        <f t="shared" si="155"/>
        <v>0.56533333333333335</v>
      </c>
      <c r="BT1113">
        <f t="shared" si="156"/>
        <v>0.96364167627835451</v>
      </c>
      <c r="BU1113">
        <v>1.100995024875622</v>
      </c>
      <c r="BV1113">
        <v>0.33553429709201527</v>
      </c>
      <c r="BW1113">
        <v>2.0699727472625251</v>
      </c>
      <c r="BX1113">
        <v>0.30736238673913663</v>
      </c>
      <c r="BY1113">
        <v>0.17464946986475896</v>
      </c>
      <c r="BZ1113">
        <v>9.2806878258699294E-2</v>
      </c>
      <c r="CA1113">
        <v>3.1514038530152582</v>
      </c>
      <c r="CB1113">
        <v>172.32866081244774</v>
      </c>
      <c r="CC1113">
        <v>21.878256209520234</v>
      </c>
      <c r="CD1113">
        <v>12.755946296762788</v>
      </c>
      <c r="CE1113">
        <v>2.3655355501075399</v>
      </c>
      <c r="CF1113" s="25">
        <v>0.53679245283018873</v>
      </c>
      <c r="CG1113" s="25">
        <v>0.16877358490566041</v>
      </c>
      <c r="CH1113" s="25">
        <v>1.4093008188442142</v>
      </c>
      <c r="CI1113" s="25">
        <v>0.29440768749834656</v>
      </c>
      <c r="CJ1113" s="25">
        <v>0.12261196409509059</v>
      </c>
      <c r="CK1113" s="25">
        <v>21.203154071256115</v>
      </c>
      <c r="CL1113" s="25">
        <v>33.441400022502677</v>
      </c>
      <c r="CM1113" s="25">
        <v>2.9153234292110191</v>
      </c>
      <c r="CN1113" s="25">
        <v>187.46574648929706</v>
      </c>
      <c r="CO1113" s="25">
        <v>12.940807385013141</v>
      </c>
      <c r="CP1113" s="25">
        <v>1.0602766798418972</v>
      </c>
      <c r="CQ1113" s="25">
        <v>0.38685770750988147</v>
      </c>
      <c r="CR1113" s="25">
        <v>0.53439858127012851</v>
      </c>
      <c r="CS1113" s="25">
        <v>0.10952325580485121</v>
      </c>
      <c r="CT1113" s="25">
        <v>8.1335251186470281E-2</v>
      </c>
      <c r="CU1113" s="25">
        <v>15.718649182411196</v>
      </c>
      <c r="CV1113" s="25">
        <v>5.5607598745727129</v>
      </c>
      <c r="CW1113" s="25">
        <v>1.9592805988189799</v>
      </c>
      <c r="CX1113" s="25">
        <v>75.554842041126221</v>
      </c>
      <c r="CY1113" s="25">
        <v>8.5522458596067885</v>
      </c>
    </row>
    <row r="1114" spans="1:103">
      <c r="A1114" t="s">
        <v>177</v>
      </c>
      <c r="B1114" t="s">
        <v>1090</v>
      </c>
      <c r="C1114" t="s">
        <v>166</v>
      </c>
      <c r="D1114" t="s">
        <v>176</v>
      </c>
      <c r="E1114" t="s">
        <v>960</v>
      </c>
      <c r="F1114" t="s">
        <v>228</v>
      </c>
      <c r="G1114" t="s">
        <v>321</v>
      </c>
      <c r="H1114">
        <v>11.672779999999999</v>
      </c>
      <c r="I1114">
        <v>8.5426000000000002</v>
      </c>
      <c r="J1114">
        <v>493</v>
      </c>
      <c r="K1114" t="s">
        <v>151</v>
      </c>
      <c r="L1114" s="18">
        <v>1.5</v>
      </c>
      <c r="M1114" t="s">
        <v>381</v>
      </c>
      <c r="N1114" t="s">
        <v>373</v>
      </c>
      <c r="O1114">
        <v>500</v>
      </c>
      <c r="P1114" t="s">
        <v>159</v>
      </c>
      <c r="Q1114">
        <v>600</v>
      </c>
      <c r="R1114">
        <v>12000</v>
      </c>
      <c r="S1114" t="s">
        <v>337</v>
      </c>
      <c r="T1114">
        <v>11200</v>
      </c>
      <c r="U1114" t="s">
        <v>334</v>
      </c>
      <c r="V1114">
        <v>9500</v>
      </c>
      <c r="W1114">
        <v>2015</v>
      </c>
      <c r="X1114">
        <v>1</v>
      </c>
      <c r="Y1114" s="19"/>
      <c r="Z1114" s="24"/>
      <c r="AA1114" s="25"/>
      <c r="AB1114" s="26"/>
      <c r="AC1114" s="25"/>
      <c r="AD1114" s="27"/>
      <c r="AE1114" s="27"/>
      <c r="AF1114" s="27"/>
      <c r="AG1114" s="25"/>
      <c r="AH1114" s="25"/>
      <c r="AI1114" s="25"/>
      <c r="AJ1114" s="28"/>
      <c r="AK1114" s="25"/>
      <c r="AL1114" s="25"/>
      <c r="AM1114" s="29"/>
      <c r="AN1114" s="29"/>
      <c r="AO1114" s="30"/>
      <c r="AP1114" s="30"/>
      <c r="AQ1114" s="31"/>
      <c r="AR1114" s="28"/>
      <c r="AS1114" s="28"/>
      <c r="AT1114" t="s">
        <v>156</v>
      </c>
      <c r="AU1114">
        <v>2</v>
      </c>
      <c r="AV1114" t="s">
        <v>399</v>
      </c>
      <c r="AW1114" t="s">
        <v>1003</v>
      </c>
      <c r="AX1114" t="s">
        <v>1092</v>
      </c>
      <c r="AY1114" s="19" t="s">
        <v>398</v>
      </c>
      <c r="AZ1114" s="19" t="s">
        <v>398</v>
      </c>
      <c r="BA1114" t="s">
        <v>408</v>
      </c>
      <c r="BB1114" s="22">
        <v>42316</v>
      </c>
      <c r="BC1114" s="18" t="s">
        <v>163</v>
      </c>
      <c r="BD1114" t="s">
        <v>161</v>
      </c>
      <c r="BE1114">
        <v>55</v>
      </c>
      <c r="BF1114">
        <v>25</v>
      </c>
      <c r="BG1114">
        <v>0.88</v>
      </c>
      <c r="BH1114">
        <v>0.26</v>
      </c>
      <c r="BI1114">
        <v>0.08</v>
      </c>
      <c r="BJ1114">
        <v>0.40300000000000002</v>
      </c>
      <c r="BK1114">
        <v>1.9E-2</v>
      </c>
      <c r="BL1114">
        <v>9.1999999999999993</v>
      </c>
      <c r="BM1114" s="86">
        <f t="shared" si="157"/>
        <v>95.497630331753541</v>
      </c>
      <c r="BN1114">
        <v>0.10100000000000001</v>
      </c>
      <c r="BO1114">
        <v>18</v>
      </c>
      <c r="BP1114">
        <f t="shared" si="158"/>
        <v>294.70693553882836</v>
      </c>
      <c r="BQ1114">
        <f t="shared" si="154"/>
        <v>469.33333333333331</v>
      </c>
      <c r="BR1114">
        <f t="shared" si="155"/>
        <v>0.29470693553882837</v>
      </c>
      <c r="BS1114">
        <f t="shared" si="155"/>
        <v>0.46933333333333332</v>
      </c>
      <c r="BT1114">
        <f t="shared" si="156"/>
        <v>0.7640402688721617</v>
      </c>
      <c r="BU1114">
        <v>1.1527377521613833</v>
      </c>
      <c r="BV1114">
        <v>0.43514077870766965</v>
      </c>
      <c r="BW1114">
        <v>1.9719403902329646</v>
      </c>
      <c r="BX1114">
        <v>0.3393246356765246</v>
      </c>
      <c r="BY1114">
        <v>0.18407284909527172</v>
      </c>
      <c r="BZ1114">
        <v>0.1074042670074071</v>
      </c>
      <c r="CA1114">
        <v>3.559839464180532</v>
      </c>
      <c r="CB1114">
        <v>109.75372142035825</v>
      </c>
      <c r="CC1114">
        <v>21.492438520076508</v>
      </c>
      <c r="CD1114">
        <v>14.498446498851212</v>
      </c>
      <c r="CE1114">
        <v>1.5407643849411814</v>
      </c>
      <c r="CF1114" s="25">
        <v>0.57436399217221135</v>
      </c>
      <c r="CG1114" s="25">
        <v>0.17128180039138943</v>
      </c>
      <c r="CH1114" s="25">
        <v>1.0512896824545188</v>
      </c>
      <c r="CI1114" s="25">
        <v>0.27068959175163365</v>
      </c>
      <c r="CJ1114" s="25">
        <v>0.11051118285284842</v>
      </c>
      <c r="CK1114" s="25">
        <v>14.50968554783557</v>
      </c>
      <c r="CL1114" s="25">
        <v>32.700048503931541</v>
      </c>
      <c r="CM1114" s="25">
        <v>4.2381620635348218</v>
      </c>
      <c r="CN1114" s="25">
        <v>91.483925347641517</v>
      </c>
      <c r="CO1114" s="25">
        <v>43.567700433728845</v>
      </c>
      <c r="CP1114" s="25">
        <v>0.96875</v>
      </c>
      <c r="CQ1114" s="25">
        <v>0.24018554687499999</v>
      </c>
      <c r="CR1114" s="25">
        <v>0.64952357083361567</v>
      </c>
      <c r="CS1114" s="25">
        <v>9.9240175904361599E-2</v>
      </c>
      <c r="CT1114" s="25">
        <v>0.12127432666110737</v>
      </c>
      <c r="CU1114" s="25">
        <v>11.257191533137762</v>
      </c>
      <c r="CV1114" s="25">
        <v>5.4775230053734107</v>
      </c>
      <c r="CW1114" s="25">
        <v>1.004119061196449</v>
      </c>
      <c r="CX1114" s="25">
        <v>149.14806720729024</v>
      </c>
      <c r="CY1114" s="25">
        <v>8.8499884461593883</v>
      </c>
    </row>
    <row r="1115" spans="1:103">
      <c r="A1115" t="s">
        <v>177</v>
      </c>
      <c r="B1115" t="s">
        <v>1090</v>
      </c>
      <c r="C1115" t="s">
        <v>166</v>
      </c>
      <c r="D1115" t="s">
        <v>176</v>
      </c>
      <c r="E1115" t="s">
        <v>960</v>
      </c>
      <c r="F1115" t="s">
        <v>228</v>
      </c>
      <c r="G1115" t="s">
        <v>321</v>
      </c>
      <c r="H1115">
        <v>11.672779999999999</v>
      </c>
      <c r="I1115">
        <v>8.5426000000000002</v>
      </c>
      <c r="J1115">
        <v>493</v>
      </c>
      <c r="K1115" t="s">
        <v>151</v>
      </c>
      <c r="L1115" s="18">
        <v>1.5</v>
      </c>
      <c r="M1115" t="s">
        <v>381</v>
      </c>
      <c r="N1115" t="s">
        <v>373</v>
      </c>
      <c r="O1115">
        <v>500</v>
      </c>
      <c r="P1115" t="s">
        <v>159</v>
      </c>
      <c r="Q1115">
        <v>600</v>
      </c>
      <c r="R1115">
        <v>12000</v>
      </c>
      <c r="S1115" t="s">
        <v>337</v>
      </c>
      <c r="T1115">
        <v>11200</v>
      </c>
      <c r="U1115" t="s">
        <v>334</v>
      </c>
      <c r="V1115">
        <v>9500</v>
      </c>
      <c r="W1115">
        <v>2015</v>
      </c>
      <c r="X1115">
        <v>1</v>
      </c>
      <c r="Y1115" s="19"/>
      <c r="Z1115" s="24"/>
      <c r="AA1115" s="25"/>
      <c r="AB1115" s="26"/>
      <c r="AC1115" s="25"/>
      <c r="AD1115" s="27"/>
      <c r="AE1115" s="27"/>
      <c r="AF1115" s="27"/>
      <c r="AG1115" s="25"/>
      <c r="AH1115" s="25"/>
      <c r="AI1115" s="25"/>
      <c r="AJ1115" s="28"/>
      <c r="AK1115" s="25"/>
      <c r="AL1115" s="25"/>
      <c r="AM1115" s="29"/>
      <c r="AN1115" s="29"/>
      <c r="AO1115" s="30"/>
      <c r="AP1115" s="30"/>
      <c r="AQ1115" s="31"/>
      <c r="AR1115" s="28"/>
      <c r="AS1115" s="28"/>
      <c r="AT1115" t="s">
        <v>157</v>
      </c>
      <c r="AU1115">
        <v>3</v>
      </c>
      <c r="AV1115" t="s">
        <v>399</v>
      </c>
      <c r="AW1115" t="s">
        <v>1003</v>
      </c>
      <c r="AX1115" t="s">
        <v>1092</v>
      </c>
      <c r="AY1115" s="19" t="s">
        <v>398</v>
      </c>
      <c r="AZ1115" s="19" t="s">
        <v>398</v>
      </c>
      <c r="BA1115" t="s">
        <v>408</v>
      </c>
      <c r="BB1115" s="22">
        <v>42316</v>
      </c>
      <c r="BC1115" s="18" t="s">
        <v>163</v>
      </c>
      <c r="BD1115" t="s">
        <v>161</v>
      </c>
      <c r="BE1115">
        <v>43</v>
      </c>
      <c r="BF1115">
        <v>13</v>
      </c>
      <c r="BG1115">
        <v>1.06</v>
      </c>
      <c r="BH1115">
        <v>0.24</v>
      </c>
      <c r="BI1115">
        <v>0.12</v>
      </c>
      <c r="BJ1115">
        <v>0.34399999999999997</v>
      </c>
      <c r="BK1115">
        <v>0.10299999999999999</v>
      </c>
      <c r="BL1115">
        <v>10.8</v>
      </c>
      <c r="BM1115" s="86">
        <f t="shared" si="157"/>
        <v>76.957494407158848</v>
      </c>
      <c r="BN1115">
        <v>0.123</v>
      </c>
      <c r="BO1115">
        <v>20</v>
      </c>
      <c r="BP1115">
        <f t="shared" si="158"/>
        <v>215.36026670175906</v>
      </c>
      <c r="BQ1115">
        <f t="shared" ref="BQ1115:BQ1142" si="159">(BG1115*0.48)*(10000/9)</f>
        <v>565.33333333333337</v>
      </c>
      <c r="BR1115">
        <f t="shared" si="155"/>
        <v>0.21536026670175906</v>
      </c>
      <c r="BS1115">
        <f t="shared" si="155"/>
        <v>0.56533333333333335</v>
      </c>
      <c r="BT1115">
        <f t="shared" si="156"/>
        <v>0.78069360003509236</v>
      </c>
      <c r="BU1115">
        <v>2.2250686184812443</v>
      </c>
      <c r="BV1115">
        <v>0.26141165224044516</v>
      </c>
      <c r="BW1115">
        <v>1.8150810321493416</v>
      </c>
      <c r="BX1115">
        <v>0.39681192553035771</v>
      </c>
      <c r="BY1115">
        <v>0.23531801368499825</v>
      </c>
      <c r="BZ1115">
        <v>9.0150494642227616E-2</v>
      </c>
      <c r="CA1115">
        <v>4.7939877658759489</v>
      </c>
      <c r="CB1115">
        <v>389.42515915420489</v>
      </c>
      <c r="CC1115">
        <v>44.344472421488106</v>
      </c>
      <c r="CD1115">
        <v>25.75900426940558</v>
      </c>
      <c r="CE1115">
        <v>1.2362259739282462</v>
      </c>
      <c r="CF1115" s="25">
        <v>1.7700296735905046</v>
      </c>
      <c r="CG1115" s="25">
        <v>0.15761622156280911</v>
      </c>
      <c r="CH1115" s="25">
        <v>1.4166174090930981</v>
      </c>
      <c r="CI1115" s="25">
        <v>0.31169642218486621</v>
      </c>
      <c r="CJ1115" s="25">
        <v>0.13367257385064402</v>
      </c>
      <c r="CK1115" s="25">
        <v>20.280790095430696</v>
      </c>
      <c r="CL1115" s="25">
        <v>37.205266394361047</v>
      </c>
      <c r="CM1115" s="25">
        <v>4.3299784745616714</v>
      </c>
      <c r="CN1115" s="25">
        <v>140.35759309234678</v>
      </c>
      <c r="CO1115" s="25">
        <v>16.838992595524193</v>
      </c>
      <c r="CP1115" s="25">
        <v>1.0415076335877864</v>
      </c>
      <c r="CQ1115" s="25">
        <v>0.21645992366412214</v>
      </c>
      <c r="CR1115" s="25">
        <v>0.50020714679683731</v>
      </c>
      <c r="CS1115" s="25">
        <v>0.19617687355772317</v>
      </c>
      <c r="CT1115" s="25">
        <v>9.7298490350229347E-2</v>
      </c>
      <c r="CU1115" s="25">
        <v>16.483821167685001</v>
      </c>
      <c r="CV1115" s="25">
        <v>5.5282408109787209</v>
      </c>
      <c r="CW1115" s="25">
        <v>1.9478228175393366</v>
      </c>
      <c r="CX1115" s="25">
        <v>125.38114185926685</v>
      </c>
      <c r="CY1115" s="25">
        <v>7.6439907073592153</v>
      </c>
    </row>
    <row r="1116" spans="1:103">
      <c r="A1116" t="s">
        <v>177</v>
      </c>
      <c r="B1116" t="s">
        <v>1090</v>
      </c>
      <c r="C1116" t="s">
        <v>166</v>
      </c>
      <c r="D1116" t="s">
        <v>176</v>
      </c>
      <c r="E1116" t="s">
        <v>960</v>
      </c>
      <c r="F1116" t="s">
        <v>228</v>
      </c>
      <c r="G1116" t="s">
        <v>321</v>
      </c>
      <c r="H1116">
        <v>11.672779999999999</v>
      </c>
      <c r="I1116">
        <v>8.5426000000000002</v>
      </c>
      <c r="J1116">
        <v>493</v>
      </c>
      <c r="K1116" t="s">
        <v>151</v>
      </c>
      <c r="L1116" s="18">
        <v>1.5</v>
      </c>
      <c r="M1116" t="s">
        <v>381</v>
      </c>
      <c r="N1116" t="s">
        <v>373</v>
      </c>
      <c r="O1116">
        <v>500</v>
      </c>
      <c r="P1116" t="s">
        <v>159</v>
      </c>
      <c r="Q1116">
        <v>600</v>
      </c>
      <c r="R1116">
        <v>12000</v>
      </c>
      <c r="S1116" t="s">
        <v>337</v>
      </c>
      <c r="T1116">
        <v>11200</v>
      </c>
      <c r="U1116" t="s">
        <v>334</v>
      </c>
      <c r="V1116">
        <v>9500</v>
      </c>
      <c r="W1116">
        <v>2015</v>
      </c>
      <c r="X1116">
        <v>1</v>
      </c>
      <c r="Y1116" s="19"/>
      <c r="Z1116" s="24"/>
      <c r="AA1116" s="25"/>
      <c r="AB1116" s="26"/>
      <c r="AC1116" s="25"/>
      <c r="AD1116" s="27"/>
      <c r="AE1116" s="27"/>
      <c r="AF1116" s="27"/>
      <c r="AG1116" s="25"/>
      <c r="AH1116" s="25"/>
      <c r="AI1116" s="25"/>
      <c r="AJ1116" s="28"/>
      <c r="AK1116" s="25"/>
      <c r="AL1116" s="25"/>
      <c r="AM1116" s="29"/>
      <c r="AN1116" s="29"/>
      <c r="AO1116" s="30"/>
      <c r="AP1116" s="30"/>
      <c r="AQ1116" s="31"/>
      <c r="AR1116" s="28"/>
      <c r="AS1116" s="28"/>
      <c r="AT1116" t="s">
        <v>158</v>
      </c>
      <c r="AU1116">
        <v>4</v>
      </c>
      <c r="AV1116" t="s">
        <v>399</v>
      </c>
      <c r="AW1116" t="s">
        <v>1003</v>
      </c>
      <c r="AX1116" t="s">
        <v>1092</v>
      </c>
      <c r="AY1116" s="19" t="s">
        <v>398</v>
      </c>
      <c r="AZ1116" s="19" t="s">
        <v>398</v>
      </c>
      <c r="BA1116" t="s">
        <v>408</v>
      </c>
      <c r="BB1116" s="22">
        <v>42316</v>
      </c>
      <c r="BC1116" s="18" t="s">
        <v>163</v>
      </c>
      <c r="BD1116" t="s">
        <v>161</v>
      </c>
      <c r="BE1116">
        <v>42</v>
      </c>
      <c r="BF1116">
        <v>21</v>
      </c>
      <c r="BG1116">
        <v>2.52</v>
      </c>
      <c r="BH1116">
        <v>0.6</v>
      </c>
      <c r="BI1116">
        <v>0.18</v>
      </c>
      <c r="BJ1116">
        <v>8.5000000000000006E-2</v>
      </c>
      <c r="BK1116">
        <v>0.03</v>
      </c>
      <c r="BL1116">
        <v>3.8</v>
      </c>
      <c r="BM1116" s="86">
        <f t="shared" si="157"/>
        <v>73.913043478260875</v>
      </c>
      <c r="BN1116">
        <v>0.121</v>
      </c>
      <c r="BO1116">
        <v>15</v>
      </c>
      <c r="BP1116">
        <f t="shared" si="158"/>
        <v>557.68115942028987</v>
      </c>
      <c r="BQ1116">
        <f t="shared" si="159"/>
        <v>1344</v>
      </c>
      <c r="BR1116">
        <f t="shared" ref="BR1116:BS1142" si="160">BP1116/1000</f>
        <v>0.55768115942028984</v>
      </c>
      <c r="BS1116">
        <f t="shared" si="160"/>
        <v>1.3440000000000001</v>
      </c>
      <c r="BT1116">
        <f t="shared" ref="BT1116:BT1142" si="161">BR1116+BS1116</f>
        <v>1.9016811594202898</v>
      </c>
      <c r="BU1116">
        <v>1.4697420634920635</v>
      </c>
      <c r="BV1116">
        <v>0.44009060541281009</v>
      </c>
      <c r="BW1116">
        <v>1.1523067545622683</v>
      </c>
      <c r="BX1116">
        <v>0.51618371709212296</v>
      </c>
      <c r="BY1116">
        <v>0.26540667831350234</v>
      </c>
      <c r="BZ1116">
        <v>8.0902479951265094E-2</v>
      </c>
      <c r="CA1116">
        <v>5.4404118252773692</v>
      </c>
      <c r="CB1116">
        <v>110.73329900635514</v>
      </c>
      <c r="CC1116">
        <v>59.914489616678395</v>
      </c>
      <c r="CD1116">
        <v>10.550804223177067</v>
      </c>
      <c r="CE1116">
        <v>1.565668990412902</v>
      </c>
      <c r="CF1116" s="25">
        <v>0.58137254901960789</v>
      </c>
      <c r="CG1116" s="25">
        <v>0.25460784313725493</v>
      </c>
      <c r="CH1116" s="25">
        <v>1.066190660358322</v>
      </c>
      <c r="CI1116" s="25">
        <v>0.23969996784314179</v>
      </c>
      <c r="CJ1116" s="25">
        <v>0.12635035787862539</v>
      </c>
      <c r="CK1116" s="25">
        <v>19.234966421979475</v>
      </c>
      <c r="CL1116" s="25">
        <v>33.163538927496546</v>
      </c>
      <c r="CM1116" s="25">
        <v>2.8911003117640064</v>
      </c>
      <c r="CN1116" s="25">
        <v>92.780618326664779</v>
      </c>
      <c r="CO1116" s="25">
        <v>16.715539570630323</v>
      </c>
      <c r="CP1116" s="25">
        <v>1.1059862610402356</v>
      </c>
      <c r="CQ1116" s="25">
        <v>0.32389597644749751</v>
      </c>
      <c r="CR1116" s="25">
        <v>0.513731933797965</v>
      </c>
      <c r="CS1116" s="25">
        <v>0.1101170240719056</v>
      </c>
      <c r="CT1116" s="25">
        <v>6.8674201795870013E-2</v>
      </c>
      <c r="CU1116" s="25">
        <v>17.538845045302097</v>
      </c>
      <c r="CV1116" s="25">
        <v>10.40180989210322</v>
      </c>
      <c r="CW1116" s="25">
        <v>1.0249041772981005</v>
      </c>
      <c r="CX1116" s="25">
        <v>203.12942248364229</v>
      </c>
      <c r="CY1116" s="25">
        <v>8.1644303466894286</v>
      </c>
    </row>
    <row r="1117" spans="1:103">
      <c r="A1117" t="s">
        <v>177</v>
      </c>
      <c r="B1117" t="s">
        <v>1090</v>
      </c>
      <c r="C1117" t="s">
        <v>166</v>
      </c>
      <c r="D1117" t="s">
        <v>176</v>
      </c>
      <c r="E1117" t="s">
        <v>960</v>
      </c>
      <c r="F1117" t="s">
        <v>228</v>
      </c>
      <c r="G1117" t="s">
        <v>321</v>
      </c>
      <c r="H1117">
        <v>11.672779999999999</v>
      </c>
      <c r="I1117">
        <v>8.5426000000000002</v>
      </c>
      <c r="J1117">
        <v>493</v>
      </c>
      <c r="K1117" t="s">
        <v>151</v>
      </c>
      <c r="L1117" s="18">
        <v>1.5</v>
      </c>
      <c r="M1117" t="s">
        <v>381</v>
      </c>
      <c r="N1117" t="s">
        <v>373</v>
      </c>
      <c r="O1117">
        <v>500</v>
      </c>
      <c r="P1117" t="s">
        <v>159</v>
      </c>
      <c r="Q1117">
        <v>600</v>
      </c>
      <c r="R1117">
        <v>12000</v>
      </c>
      <c r="S1117" t="s">
        <v>337</v>
      </c>
      <c r="T1117">
        <v>11200</v>
      </c>
      <c r="U1117" t="s">
        <v>334</v>
      </c>
      <c r="V1117">
        <v>9500</v>
      </c>
      <c r="W1117">
        <v>2015</v>
      </c>
      <c r="X1117">
        <v>1</v>
      </c>
      <c r="Y1117" s="19"/>
      <c r="Z1117" s="24"/>
      <c r="AA1117" s="25"/>
      <c r="AB1117" s="26"/>
      <c r="AC1117" s="25"/>
      <c r="AD1117" s="27"/>
      <c r="AE1117" s="27"/>
      <c r="AF1117" s="27"/>
      <c r="AG1117" s="25"/>
      <c r="AH1117" s="25"/>
      <c r="AI1117" s="25"/>
      <c r="AJ1117" s="28"/>
      <c r="AK1117" s="25"/>
      <c r="AL1117" s="25"/>
      <c r="AM1117" s="29"/>
      <c r="AN1117" s="29"/>
      <c r="AO1117" s="30"/>
      <c r="AP1117" s="30"/>
      <c r="AQ1117" s="31"/>
      <c r="AR1117" s="28"/>
      <c r="AS1117" s="28"/>
      <c r="AT1117" t="s">
        <v>159</v>
      </c>
      <c r="AU1117">
        <v>5</v>
      </c>
      <c r="AV1117" t="s">
        <v>399</v>
      </c>
      <c r="AW1117" t="s">
        <v>1003</v>
      </c>
      <c r="AX1117" t="s">
        <v>1092</v>
      </c>
      <c r="AY1117" s="19" t="s">
        <v>398</v>
      </c>
      <c r="AZ1117" s="19" t="s">
        <v>398</v>
      </c>
      <c r="BA1117" t="s">
        <v>408</v>
      </c>
      <c r="BB1117" s="22">
        <v>42316</v>
      </c>
      <c r="BC1117" s="18" t="s">
        <v>163</v>
      </c>
      <c r="BD1117" t="s">
        <v>161</v>
      </c>
      <c r="BE1117">
        <v>40</v>
      </c>
      <c r="BF1117">
        <v>23</v>
      </c>
      <c r="BG1117">
        <v>4.8600000000000003</v>
      </c>
      <c r="BH1117">
        <v>0.84</v>
      </c>
      <c r="BI1117">
        <v>0.26</v>
      </c>
      <c r="BJ1117">
        <v>0.109</v>
      </c>
      <c r="BK1117">
        <v>3.5000000000000003E-2</v>
      </c>
      <c r="BL1117">
        <v>6</v>
      </c>
      <c r="BM1117" s="86">
        <f t="shared" ref="BM1117:BM1142" si="162">((BJ1117)/(BJ1117+BK1117))*100</f>
        <v>75.694444444444429</v>
      </c>
      <c r="BN1117">
        <v>9.6000000000000002E-2</v>
      </c>
      <c r="BO1117">
        <v>18</v>
      </c>
      <c r="BP1117">
        <f t="shared" si="158"/>
        <v>781.28540305010893</v>
      </c>
      <c r="BQ1117">
        <f t="shared" si="159"/>
        <v>2592</v>
      </c>
      <c r="BR1117">
        <f t="shared" si="160"/>
        <v>0.78128540305010896</v>
      </c>
      <c r="BS1117">
        <f t="shared" si="160"/>
        <v>2.5920000000000001</v>
      </c>
      <c r="BT1117">
        <f t="shared" si="161"/>
        <v>3.3732854030501089</v>
      </c>
      <c r="BU1117">
        <v>1.5052034058656576</v>
      </c>
      <c r="BV1117">
        <v>0.35091167248420185</v>
      </c>
      <c r="BW1117">
        <v>2.1890125807625833</v>
      </c>
      <c r="BX1117">
        <v>0.50679986614226635</v>
      </c>
      <c r="BY1117">
        <v>0.23252767988375589</v>
      </c>
      <c r="BZ1117">
        <v>7.7744798351051234E-2</v>
      </c>
      <c r="CA1117">
        <v>3.0615092763678078</v>
      </c>
      <c r="CB1117">
        <v>278.46609720951733</v>
      </c>
      <c r="CC1117">
        <v>46.422774191600126</v>
      </c>
      <c r="CD1117">
        <v>12.354450120766913</v>
      </c>
      <c r="CE1117">
        <v>1.5595738839077562</v>
      </c>
      <c r="CF1117" s="25">
        <v>0.90922190201729103</v>
      </c>
      <c r="CG1117" s="25">
        <v>0.17420749279538908</v>
      </c>
      <c r="CH1117" s="25">
        <v>1.2042827715365703</v>
      </c>
      <c r="CI1117" s="25">
        <v>0.27805985291318802</v>
      </c>
      <c r="CJ1117" s="25">
        <v>0.12476443526303131</v>
      </c>
      <c r="CK1117" s="25">
        <v>15.824892665674611</v>
      </c>
      <c r="CL1117" s="25">
        <v>33.5903963592366</v>
      </c>
      <c r="CM1117" s="25">
        <v>4.3535575652647296</v>
      </c>
      <c r="CN1117" s="25">
        <v>46.859712972367952</v>
      </c>
      <c r="CO1117" s="25">
        <v>36.094497052884002</v>
      </c>
      <c r="CP1117" s="25">
        <v>0.93188137164040785</v>
      </c>
      <c r="CQ1117" s="25">
        <v>0.22191844300278038</v>
      </c>
      <c r="CR1117" s="25">
        <v>0.48398313879739641</v>
      </c>
      <c r="CS1117" s="25">
        <v>0.10164510598315177</v>
      </c>
      <c r="CT1117" s="25">
        <v>6.7479028428832702E-2</v>
      </c>
      <c r="CU1117" s="25">
        <v>9.8081085046167118</v>
      </c>
      <c r="CV1117" s="25">
        <v>5.6102621879962093</v>
      </c>
      <c r="CW1117" s="25">
        <v>1.0284523124321689</v>
      </c>
      <c r="CX1117" s="25">
        <v>76.227437074133277</v>
      </c>
      <c r="CY1117" s="25">
        <v>7.7574030323942189</v>
      </c>
    </row>
    <row r="1118" spans="1:103">
      <c r="A1118" t="s">
        <v>177</v>
      </c>
      <c r="B1118" t="s">
        <v>1090</v>
      </c>
      <c r="C1118" t="s">
        <v>166</v>
      </c>
      <c r="D1118" t="s">
        <v>176</v>
      </c>
      <c r="E1118" t="s">
        <v>960</v>
      </c>
      <c r="F1118" t="s">
        <v>228</v>
      </c>
      <c r="G1118" t="s">
        <v>321</v>
      </c>
      <c r="H1118">
        <v>11.672779999999999</v>
      </c>
      <c r="I1118">
        <v>8.5426000000000002</v>
      </c>
      <c r="J1118">
        <v>493</v>
      </c>
      <c r="K1118" t="s">
        <v>151</v>
      </c>
      <c r="L1118" s="18">
        <v>1.5</v>
      </c>
      <c r="M1118" t="s">
        <v>381</v>
      </c>
      <c r="N1118" t="s">
        <v>373</v>
      </c>
      <c r="O1118">
        <v>500</v>
      </c>
      <c r="P1118" t="s">
        <v>159</v>
      </c>
      <c r="Q1118">
        <v>600</v>
      </c>
      <c r="R1118">
        <v>12000</v>
      </c>
      <c r="S1118" t="s">
        <v>337</v>
      </c>
      <c r="T1118">
        <v>11200</v>
      </c>
      <c r="U1118" t="s">
        <v>334</v>
      </c>
      <c r="V1118">
        <v>9500</v>
      </c>
      <c r="W1118">
        <v>2015</v>
      </c>
      <c r="X1118">
        <v>1</v>
      </c>
      <c r="Y1118" s="19"/>
      <c r="Z1118" s="24"/>
      <c r="AA1118" s="25"/>
      <c r="AB1118" s="26"/>
      <c r="AC1118" s="25"/>
      <c r="AD1118" s="27"/>
      <c r="AE1118" s="27"/>
      <c r="AF1118" s="27"/>
      <c r="AG1118" s="25"/>
      <c r="AH1118" s="25"/>
      <c r="AI1118" s="25"/>
      <c r="AJ1118" s="28"/>
      <c r="AK1118" s="25"/>
      <c r="AL1118" s="25"/>
      <c r="AM1118" s="29"/>
      <c r="AN1118" s="29"/>
      <c r="AO1118" s="30"/>
      <c r="AP1118" s="30"/>
      <c r="AQ1118" s="31"/>
      <c r="AR1118" s="28"/>
      <c r="AS1118" s="28"/>
      <c r="AT1118" t="s">
        <v>160</v>
      </c>
      <c r="AU1118">
        <v>6</v>
      </c>
      <c r="AV1118" t="s">
        <v>399</v>
      </c>
      <c r="AW1118" t="s">
        <v>1003</v>
      </c>
      <c r="AX1118" t="s">
        <v>1092</v>
      </c>
      <c r="AY1118" s="19" t="s">
        <v>398</v>
      </c>
      <c r="AZ1118" s="19" t="s">
        <v>398</v>
      </c>
      <c r="BA1118" t="s">
        <v>408</v>
      </c>
      <c r="BB1118" s="22">
        <v>42316</v>
      </c>
      <c r="BC1118" s="18" t="s">
        <v>163</v>
      </c>
      <c r="BD1118" t="s">
        <v>161</v>
      </c>
      <c r="BE1118">
        <v>56</v>
      </c>
      <c r="BF1118">
        <v>41</v>
      </c>
      <c r="BG1118">
        <v>5.94</v>
      </c>
      <c r="BH1118">
        <v>3.76</v>
      </c>
      <c r="BI1118">
        <v>0.62</v>
      </c>
      <c r="BJ1118">
        <v>0.34100000000000003</v>
      </c>
      <c r="BK1118">
        <v>8.3000000000000004E-2</v>
      </c>
      <c r="BL1118">
        <v>9</v>
      </c>
      <c r="BM1118" s="86">
        <f t="shared" si="162"/>
        <v>80.424528301886795</v>
      </c>
      <c r="BN1118">
        <v>0.14299999999999999</v>
      </c>
      <c r="BO1118">
        <v>21</v>
      </c>
      <c r="BP1118">
        <f t="shared" si="158"/>
        <v>3597.1315821926255</v>
      </c>
      <c r="BQ1118">
        <f t="shared" si="159"/>
        <v>3168</v>
      </c>
      <c r="BR1118">
        <f t="shared" si="160"/>
        <v>3.5971315821926253</v>
      </c>
      <c r="BS1118">
        <f t="shared" si="160"/>
        <v>3.1680000000000001</v>
      </c>
      <c r="BT1118">
        <f t="shared" si="161"/>
        <v>6.765131582192625</v>
      </c>
      <c r="BU1118">
        <v>1.3344760039177279</v>
      </c>
      <c r="BV1118">
        <v>0.2307191023011852</v>
      </c>
      <c r="BW1118">
        <v>1.8802557384357002</v>
      </c>
      <c r="BX1118">
        <v>0.45268419468412563</v>
      </c>
      <c r="BY1118">
        <v>0.17500771906865706</v>
      </c>
      <c r="BZ1118">
        <v>8.589249114023248E-2</v>
      </c>
      <c r="CA1118">
        <v>3.6621980616343297</v>
      </c>
      <c r="CB1118">
        <v>114.13736255608902</v>
      </c>
      <c r="CC1118">
        <v>52.454084676166204</v>
      </c>
      <c r="CD1118">
        <v>29.079454547564904</v>
      </c>
      <c r="CE1118">
        <v>1.8777618106168679</v>
      </c>
      <c r="CF1118" s="25">
        <v>0.45593385214007792</v>
      </c>
      <c r="CG1118" s="25">
        <v>0.17855058365758755</v>
      </c>
      <c r="CH1118" s="25">
        <v>0.88221570299790275</v>
      </c>
      <c r="CI1118" s="25">
        <v>0.24016950744714405</v>
      </c>
      <c r="CJ1118" s="25">
        <v>5.7133104606487952E-3</v>
      </c>
      <c r="CK1118" s="25">
        <v>29.035824365975227</v>
      </c>
      <c r="CL1118" s="25">
        <v>25.690579729678262</v>
      </c>
      <c r="CM1118" s="25">
        <v>2.8967635836773544</v>
      </c>
      <c r="CN1118" s="25">
        <v>92.962362926717006</v>
      </c>
      <c r="CO1118" s="25">
        <v>15.455306938099055</v>
      </c>
      <c r="CP1118" s="25"/>
      <c r="CQ1118" s="25"/>
      <c r="CR1118" s="25"/>
      <c r="CS1118" s="25"/>
      <c r="CT1118" s="25"/>
      <c r="CU1118" s="25"/>
      <c r="CV1118" s="25"/>
      <c r="CW1118" s="25"/>
      <c r="CX1118" s="25"/>
      <c r="CY1118" s="25"/>
    </row>
    <row r="1119" spans="1:103">
      <c r="A1119" t="s">
        <v>177</v>
      </c>
      <c r="B1119" t="s">
        <v>1090</v>
      </c>
      <c r="C1119" t="s">
        <v>166</v>
      </c>
      <c r="D1119" t="s">
        <v>176</v>
      </c>
      <c r="E1119" t="s">
        <v>960</v>
      </c>
      <c r="F1119" t="s">
        <v>229</v>
      </c>
      <c r="G1119" t="s">
        <v>322</v>
      </c>
      <c r="H1119">
        <v>11.735189999999999</v>
      </c>
      <c r="I1119">
        <v>8.5379699999999996</v>
      </c>
      <c r="J1119">
        <v>468</v>
      </c>
      <c r="K1119" t="s">
        <v>451</v>
      </c>
      <c r="L1119" s="18">
        <v>2.5</v>
      </c>
      <c r="M1119" t="s">
        <v>358</v>
      </c>
      <c r="N1119" t="s">
        <v>345</v>
      </c>
      <c r="O1119">
        <v>1200</v>
      </c>
      <c r="P1119" t="s">
        <v>159</v>
      </c>
      <c r="Q1119">
        <v>200</v>
      </c>
      <c r="R1119">
        <v>17500</v>
      </c>
      <c r="S1119" t="s">
        <v>337</v>
      </c>
      <c r="T1119">
        <v>17900</v>
      </c>
      <c r="U1119" t="s">
        <v>332</v>
      </c>
      <c r="V1119">
        <v>15000</v>
      </c>
      <c r="W1119">
        <v>2015</v>
      </c>
      <c r="X1119">
        <v>1</v>
      </c>
      <c r="Y1119" s="19" t="s">
        <v>398</v>
      </c>
      <c r="Z1119" s="24">
        <v>6.5</v>
      </c>
      <c r="AA1119" s="25">
        <v>0.34168853599221372</v>
      </c>
      <c r="AB1119" s="26">
        <v>2.3106431024250789E-2</v>
      </c>
      <c r="AC1119" s="25">
        <v>5.5393800000000004</v>
      </c>
      <c r="AD1119" s="27">
        <v>76</v>
      </c>
      <c r="AE1119" s="27">
        <v>12</v>
      </c>
      <c r="AF1119" s="27">
        <v>12</v>
      </c>
      <c r="AG1119" s="25">
        <v>0.56323220374013472</v>
      </c>
      <c r="AH1119" s="25">
        <v>0.39367067102068404</v>
      </c>
      <c r="AI1119" s="25">
        <v>0.46443509523839555</v>
      </c>
      <c r="AJ1119" s="28">
        <v>4.0402338805377629E-2</v>
      </c>
      <c r="AK1119" s="25">
        <v>0</v>
      </c>
      <c r="AL1119" s="25">
        <f t="shared" si="143"/>
        <v>1.4617403088045919</v>
      </c>
      <c r="AM1119" s="29">
        <v>3.2847719585688924</v>
      </c>
      <c r="AN1119" s="29">
        <v>1.6290387995133151</v>
      </c>
      <c r="AO1119" s="30">
        <v>20.084082398918003</v>
      </c>
      <c r="AP1119" s="30">
        <v>192.73922504527076</v>
      </c>
      <c r="AQ1119" s="31">
        <v>1.5908277343297232</v>
      </c>
      <c r="AR1119" s="28">
        <v>5.0297099999999997E-3</v>
      </c>
      <c r="AS1119" s="28">
        <v>4.2651599999999998</v>
      </c>
      <c r="AU1119">
        <v>1</v>
      </c>
      <c r="AV1119" t="s">
        <v>399</v>
      </c>
      <c r="AW1119" t="s">
        <v>1003</v>
      </c>
      <c r="AX1119" t="s">
        <v>1092</v>
      </c>
      <c r="AY1119" s="19" t="s">
        <v>398</v>
      </c>
      <c r="AZ1119" s="19" t="s">
        <v>398</v>
      </c>
      <c r="BA1119" t="s">
        <v>408</v>
      </c>
      <c r="BB1119" s="22">
        <v>42316</v>
      </c>
      <c r="BC1119" s="18"/>
      <c r="BM1119" s="86"/>
      <c r="BU1119">
        <v>1.9013096351730592</v>
      </c>
      <c r="BV1119">
        <v>0.42067197500724401</v>
      </c>
      <c r="BW1119">
        <v>2.2072368656666166</v>
      </c>
      <c r="BX1119">
        <v>0.36476822628292738</v>
      </c>
      <c r="BY1119">
        <v>0.21178516370950695</v>
      </c>
      <c r="BZ1119">
        <v>0.13600107873807155</v>
      </c>
      <c r="CA1119">
        <v>6.24912758395367</v>
      </c>
      <c r="CB1119">
        <v>121.18166530351509</v>
      </c>
      <c r="CC1119">
        <v>32.269153527654289</v>
      </c>
      <c r="CD1119">
        <v>15.657893773664426</v>
      </c>
      <c r="CE1119">
        <v>1.7672881597336412</v>
      </c>
      <c r="CF1119" s="25"/>
      <c r="CG1119" s="25"/>
      <c r="CH1119" s="25"/>
      <c r="CI1119" s="25"/>
      <c r="CJ1119" s="25"/>
      <c r="CK1119" s="25"/>
      <c r="CL1119" s="25"/>
      <c r="CM1119" s="25"/>
      <c r="CN1119" s="25"/>
      <c r="CO1119" s="25"/>
      <c r="CP1119" s="25"/>
      <c r="CQ1119" s="25"/>
      <c r="CR1119" s="25"/>
      <c r="CS1119" s="25"/>
      <c r="CT1119" s="25"/>
      <c r="CU1119" s="25"/>
      <c r="CV1119" s="25"/>
      <c r="CW1119" s="25"/>
      <c r="CX1119" s="25"/>
      <c r="CY1119" s="25"/>
    </row>
    <row r="1120" spans="1:103">
      <c r="A1120" t="s">
        <v>177</v>
      </c>
      <c r="B1120" t="s">
        <v>1090</v>
      </c>
      <c r="C1120" t="s">
        <v>166</v>
      </c>
      <c r="D1120" t="s">
        <v>176</v>
      </c>
      <c r="E1120" t="s">
        <v>960</v>
      </c>
      <c r="F1120" t="s">
        <v>229</v>
      </c>
      <c r="G1120" t="s">
        <v>322</v>
      </c>
      <c r="H1120">
        <v>11.735189999999999</v>
      </c>
      <c r="I1120">
        <v>8.5379699999999996</v>
      </c>
      <c r="J1120">
        <v>468</v>
      </c>
      <c r="K1120" t="s">
        <v>451</v>
      </c>
      <c r="L1120" s="18">
        <v>2.5</v>
      </c>
      <c r="M1120" t="s">
        <v>358</v>
      </c>
      <c r="N1120" t="s">
        <v>345</v>
      </c>
      <c r="O1120">
        <v>1201</v>
      </c>
      <c r="P1120" t="s">
        <v>159</v>
      </c>
      <c r="Q1120">
        <v>200</v>
      </c>
      <c r="R1120">
        <v>17500</v>
      </c>
      <c r="S1120" t="s">
        <v>337</v>
      </c>
      <c r="T1120">
        <v>17900</v>
      </c>
      <c r="U1120" t="s">
        <v>332</v>
      </c>
      <c r="V1120">
        <v>15000</v>
      </c>
      <c r="W1120">
        <v>2015</v>
      </c>
      <c r="X1120">
        <v>1</v>
      </c>
      <c r="Y1120" s="19"/>
      <c r="Z1120" s="24"/>
      <c r="AA1120" s="25"/>
      <c r="AB1120" s="26"/>
      <c r="AC1120" s="25"/>
      <c r="AD1120" s="27"/>
      <c r="AE1120" s="27"/>
      <c r="AF1120" s="27"/>
      <c r="AG1120" s="25"/>
      <c r="AH1120" s="25"/>
      <c r="AI1120" s="25"/>
      <c r="AJ1120" s="28"/>
      <c r="AK1120" s="25"/>
      <c r="AL1120" s="25"/>
      <c r="AM1120" s="29"/>
      <c r="AN1120" s="29"/>
      <c r="AO1120" s="30"/>
      <c r="AP1120" s="30"/>
      <c r="AQ1120" s="31"/>
      <c r="AR1120" s="28"/>
      <c r="AS1120" s="28"/>
      <c r="AU1120">
        <v>2</v>
      </c>
      <c r="AV1120" t="s">
        <v>399</v>
      </c>
      <c r="AW1120" t="s">
        <v>1003</v>
      </c>
      <c r="AX1120" t="s">
        <v>1092</v>
      </c>
      <c r="AY1120" s="19" t="s">
        <v>398</v>
      </c>
      <c r="AZ1120" s="19" t="s">
        <v>398</v>
      </c>
      <c r="BA1120" t="s">
        <v>408</v>
      </c>
      <c r="BB1120" s="22">
        <v>42316</v>
      </c>
      <c r="BC1120" s="18"/>
      <c r="BM1120" s="86"/>
      <c r="BU1120">
        <v>1.4349315068493151</v>
      </c>
      <c r="BV1120">
        <v>0.45301610938856268</v>
      </c>
      <c r="BW1120">
        <v>2.5305258847057264</v>
      </c>
      <c r="BX1120">
        <v>0.37057593880461781</v>
      </c>
      <c r="BY1120">
        <v>0.19589652384660691</v>
      </c>
      <c r="BZ1120">
        <v>0.12085016435945387</v>
      </c>
      <c r="CA1120">
        <v>4.4450369762788737</v>
      </c>
      <c r="CB1120">
        <v>109.45329585717445</v>
      </c>
      <c r="CC1120">
        <v>33.90795431927917</v>
      </c>
      <c r="CD1120">
        <v>15.794147553752373</v>
      </c>
      <c r="CE1120">
        <v>2.4473518255764724</v>
      </c>
      <c r="CF1120" s="25"/>
      <c r="CG1120" s="25"/>
      <c r="CH1120" s="25"/>
      <c r="CI1120" s="25"/>
      <c r="CJ1120" s="25"/>
      <c r="CK1120" s="25"/>
      <c r="CL1120" s="25"/>
      <c r="CM1120" s="25"/>
      <c r="CN1120" s="25"/>
      <c r="CO1120" s="25"/>
      <c r="CP1120" s="25"/>
      <c r="CQ1120" s="25"/>
      <c r="CR1120" s="25"/>
      <c r="CS1120" s="25"/>
      <c r="CT1120" s="25"/>
      <c r="CU1120" s="25"/>
      <c r="CV1120" s="25"/>
      <c r="CW1120" s="25"/>
      <c r="CX1120" s="25"/>
      <c r="CY1120" s="25"/>
    </row>
    <row r="1121" spans="1:103">
      <c r="A1121" t="s">
        <v>177</v>
      </c>
      <c r="B1121" t="s">
        <v>1090</v>
      </c>
      <c r="C1121" t="s">
        <v>166</v>
      </c>
      <c r="D1121" t="s">
        <v>176</v>
      </c>
      <c r="E1121" t="s">
        <v>960</v>
      </c>
      <c r="F1121" t="s">
        <v>229</v>
      </c>
      <c r="G1121" t="s">
        <v>322</v>
      </c>
      <c r="H1121">
        <v>11.735189999999999</v>
      </c>
      <c r="I1121">
        <v>8.5379699999999996</v>
      </c>
      <c r="J1121">
        <v>468</v>
      </c>
      <c r="K1121" t="s">
        <v>451</v>
      </c>
      <c r="L1121" s="18">
        <v>2.5</v>
      </c>
      <c r="M1121" t="s">
        <v>358</v>
      </c>
      <c r="N1121" t="s">
        <v>345</v>
      </c>
      <c r="O1121">
        <v>1202</v>
      </c>
      <c r="P1121" t="s">
        <v>159</v>
      </c>
      <c r="Q1121">
        <v>200</v>
      </c>
      <c r="R1121">
        <v>17500</v>
      </c>
      <c r="S1121" t="s">
        <v>337</v>
      </c>
      <c r="T1121">
        <v>17900</v>
      </c>
      <c r="U1121" t="s">
        <v>332</v>
      </c>
      <c r="V1121">
        <v>15000</v>
      </c>
      <c r="W1121">
        <v>2015</v>
      </c>
      <c r="X1121">
        <v>1</v>
      </c>
      <c r="Y1121" s="19"/>
      <c r="Z1121" s="24"/>
      <c r="AA1121" s="25"/>
      <c r="AB1121" s="26"/>
      <c r="AC1121" s="25"/>
      <c r="AD1121" s="27"/>
      <c r="AE1121" s="27"/>
      <c r="AF1121" s="27"/>
      <c r="AG1121" s="25"/>
      <c r="AH1121" s="25"/>
      <c r="AI1121" s="25"/>
      <c r="AJ1121" s="28"/>
      <c r="AK1121" s="25"/>
      <c r="AL1121" s="25"/>
      <c r="AM1121" s="29"/>
      <c r="AN1121" s="29"/>
      <c r="AO1121" s="30"/>
      <c r="AP1121" s="30"/>
      <c r="AQ1121" s="31"/>
      <c r="AR1121" s="28"/>
      <c r="AS1121" s="28"/>
      <c r="AU1121">
        <v>3</v>
      </c>
      <c r="AV1121" t="s">
        <v>399</v>
      </c>
      <c r="AW1121" t="s">
        <v>1003</v>
      </c>
      <c r="AX1121" t="s">
        <v>1092</v>
      </c>
      <c r="AY1121" s="19" t="s">
        <v>398</v>
      </c>
      <c r="AZ1121" s="19" t="s">
        <v>398</v>
      </c>
      <c r="BA1121" t="s">
        <v>408</v>
      </c>
      <c r="BB1121" s="22">
        <v>42316</v>
      </c>
      <c r="BC1121" s="18"/>
      <c r="BM1121" s="86"/>
      <c r="BU1121">
        <v>1.7699029126213595</v>
      </c>
      <c r="BV1121">
        <v>0.45290475261645263</v>
      </c>
      <c r="BW1121">
        <v>2.856522762667149</v>
      </c>
      <c r="BX1121">
        <v>0.51969513144570434</v>
      </c>
      <c r="BY1121">
        <v>0.26452429727427662</v>
      </c>
      <c r="BZ1121">
        <v>0.14996708612059989</v>
      </c>
      <c r="CA1121">
        <v>4.4206944060840643</v>
      </c>
      <c r="CB1121">
        <v>139.97351026572798</v>
      </c>
      <c r="CC1121">
        <v>40.574174273034473</v>
      </c>
      <c r="CD1121">
        <v>14.520715247176625</v>
      </c>
      <c r="CE1121">
        <v>2.9379386519390143</v>
      </c>
      <c r="CF1121" s="25"/>
      <c r="CG1121" s="25"/>
      <c r="CH1121" s="25"/>
      <c r="CI1121" s="25"/>
      <c r="CJ1121" s="25"/>
      <c r="CK1121" s="25"/>
      <c r="CL1121" s="25"/>
      <c r="CM1121" s="25"/>
      <c r="CN1121" s="25"/>
      <c r="CO1121" s="25"/>
      <c r="CP1121" s="25"/>
      <c r="CQ1121" s="25"/>
      <c r="CR1121" s="25"/>
      <c r="CS1121" s="25"/>
      <c r="CT1121" s="25"/>
      <c r="CU1121" s="25"/>
      <c r="CV1121" s="25"/>
      <c r="CW1121" s="25"/>
      <c r="CX1121" s="25"/>
      <c r="CY1121" s="25"/>
    </row>
    <row r="1122" spans="1:103">
      <c r="A1122" t="s">
        <v>177</v>
      </c>
      <c r="B1122" t="s">
        <v>1090</v>
      </c>
      <c r="C1122" t="s">
        <v>166</v>
      </c>
      <c r="D1122" t="s">
        <v>176</v>
      </c>
      <c r="E1122" t="s">
        <v>960</v>
      </c>
      <c r="F1122" t="s">
        <v>229</v>
      </c>
      <c r="G1122" t="s">
        <v>322</v>
      </c>
      <c r="H1122">
        <v>11.735189999999999</v>
      </c>
      <c r="I1122">
        <v>8.5379699999999996</v>
      </c>
      <c r="J1122">
        <v>468</v>
      </c>
      <c r="K1122" t="s">
        <v>451</v>
      </c>
      <c r="L1122" s="18">
        <v>2.5</v>
      </c>
      <c r="M1122" t="s">
        <v>358</v>
      </c>
      <c r="N1122" t="s">
        <v>345</v>
      </c>
      <c r="O1122">
        <v>1203</v>
      </c>
      <c r="P1122" t="s">
        <v>159</v>
      </c>
      <c r="Q1122">
        <v>200</v>
      </c>
      <c r="R1122">
        <v>17500</v>
      </c>
      <c r="S1122" t="s">
        <v>337</v>
      </c>
      <c r="T1122">
        <v>17900</v>
      </c>
      <c r="U1122" t="s">
        <v>332</v>
      </c>
      <c r="V1122">
        <v>15000</v>
      </c>
      <c r="W1122">
        <v>2015</v>
      </c>
      <c r="X1122">
        <v>1</v>
      </c>
      <c r="Y1122" s="19"/>
      <c r="Z1122" s="24"/>
      <c r="AA1122" s="25"/>
      <c r="AB1122" s="26"/>
      <c r="AC1122" s="25"/>
      <c r="AD1122" s="27"/>
      <c r="AE1122" s="27"/>
      <c r="AF1122" s="27"/>
      <c r="AG1122" s="25"/>
      <c r="AH1122" s="25"/>
      <c r="AI1122" s="25"/>
      <c r="AJ1122" s="28"/>
      <c r="AK1122" s="25"/>
      <c r="AL1122" s="25"/>
      <c r="AM1122" s="29"/>
      <c r="AN1122" s="29"/>
      <c r="AO1122" s="30"/>
      <c r="AP1122" s="30"/>
      <c r="AQ1122" s="31"/>
      <c r="AR1122" s="28"/>
      <c r="AS1122" s="28"/>
      <c r="AU1122">
        <v>4</v>
      </c>
      <c r="AV1122" t="s">
        <v>399</v>
      </c>
      <c r="AW1122" t="s">
        <v>1003</v>
      </c>
      <c r="AX1122" t="s">
        <v>1092</v>
      </c>
      <c r="AY1122" s="19" t="s">
        <v>398</v>
      </c>
      <c r="AZ1122" s="19" t="s">
        <v>398</v>
      </c>
      <c r="BA1122" t="s">
        <v>408</v>
      </c>
      <c r="BB1122" s="22">
        <v>42316</v>
      </c>
      <c r="BC1122" s="18"/>
      <c r="BM1122" s="86"/>
      <c r="BU1122">
        <v>2.3256972111553784</v>
      </c>
      <c r="BV1122">
        <v>0.27744723611254735</v>
      </c>
      <c r="BW1122">
        <v>1.6158296636853511</v>
      </c>
      <c r="BX1122">
        <v>0.31851051997047863</v>
      </c>
      <c r="BY1122">
        <v>0.18209299917129257</v>
      </c>
      <c r="BZ1122">
        <v>0.11422242927042081</v>
      </c>
      <c r="CA1122">
        <v>5.5037195393713692</v>
      </c>
      <c r="CB1122">
        <v>89.469526205361774</v>
      </c>
      <c r="CC1122">
        <v>39.283783950220666</v>
      </c>
      <c r="CD1122">
        <v>9.2740812850312135</v>
      </c>
      <c r="CE1122">
        <v>1.5870586201577594</v>
      </c>
      <c r="CF1122" s="25"/>
      <c r="CG1122" s="25"/>
      <c r="CH1122" s="25"/>
      <c r="CI1122" s="25"/>
      <c r="CJ1122" s="25"/>
      <c r="CK1122" s="25"/>
      <c r="CL1122" s="25"/>
      <c r="CM1122" s="25"/>
      <c r="CN1122" s="25"/>
      <c r="CO1122" s="25"/>
      <c r="CP1122" s="25"/>
      <c r="CQ1122" s="25"/>
      <c r="CR1122" s="25"/>
      <c r="CS1122" s="25"/>
      <c r="CT1122" s="25"/>
      <c r="CU1122" s="25"/>
      <c r="CV1122" s="25"/>
      <c r="CW1122" s="25"/>
      <c r="CX1122" s="25"/>
      <c r="CY1122" s="25"/>
    </row>
    <row r="1123" spans="1:103">
      <c r="A1123" t="s">
        <v>177</v>
      </c>
      <c r="B1123" t="s">
        <v>1090</v>
      </c>
      <c r="C1123" t="s">
        <v>166</v>
      </c>
      <c r="D1123" t="s">
        <v>176</v>
      </c>
      <c r="E1123" t="s">
        <v>960</v>
      </c>
      <c r="F1123" t="s">
        <v>229</v>
      </c>
      <c r="G1123" t="s">
        <v>322</v>
      </c>
      <c r="H1123">
        <v>11.735189999999999</v>
      </c>
      <c r="I1123">
        <v>8.5379699999999996</v>
      </c>
      <c r="J1123">
        <v>468</v>
      </c>
      <c r="K1123" t="s">
        <v>451</v>
      </c>
      <c r="L1123" s="18">
        <v>2.5</v>
      </c>
      <c r="M1123" t="s">
        <v>358</v>
      </c>
      <c r="N1123" t="s">
        <v>345</v>
      </c>
      <c r="O1123">
        <v>1204</v>
      </c>
      <c r="P1123" t="s">
        <v>159</v>
      </c>
      <c r="Q1123">
        <v>200</v>
      </c>
      <c r="R1123">
        <v>17500</v>
      </c>
      <c r="S1123" t="s">
        <v>337</v>
      </c>
      <c r="T1123">
        <v>17900</v>
      </c>
      <c r="U1123" t="s">
        <v>332</v>
      </c>
      <c r="V1123">
        <v>15000</v>
      </c>
      <c r="W1123">
        <v>2015</v>
      </c>
      <c r="X1123">
        <v>1</v>
      </c>
      <c r="Y1123" s="19"/>
      <c r="Z1123" s="24"/>
      <c r="AA1123" s="25"/>
      <c r="AB1123" s="26"/>
      <c r="AC1123" s="25"/>
      <c r="AD1123" s="27"/>
      <c r="AE1123" s="27"/>
      <c r="AF1123" s="27"/>
      <c r="AG1123" s="25"/>
      <c r="AH1123" s="25"/>
      <c r="AI1123" s="25"/>
      <c r="AJ1123" s="28"/>
      <c r="AK1123" s="25"/>
      <c r="AL1123" s="25"/>
      <c r="AM1123" s="29"/>
      <c r="AN1123" s="29"/>
      <c r="AO1123" s="30"/>
      <c r="AP1123" s="30"/>
      <c r="AQ1123" s="31"/>
      <c r="AR1123" s="28"/>
      <c r="AS1123" s="28"/>
      <c r="AU1123">
        <v>5</v>
      </c>
      <c r="AV1123" t="s">
        <v>399</v>
      </c>
      <c r="AW1123" t="s">
        <v>1003</v>
      </c>
      <c r="AX1123" t="s">
        <v>1092</v>
      </c>
      <c r="AY1123" s="19" t="s">
        <v>398</v>
      </c>
      <c r="AZ1123" s="19" t="s">
        <v>398</v>
      </c>
      <c r="BA1123" t="s">
        <v>408</v>
      </c>
      <c r="BB1123" s="22">
        <v>42316</v>
      </c>
      <c r="BC1123" s="18"/>
      <c r="BM1123" s="86"/>
      <c r="BU1123">
        <v>2.5171137835337651</v>
      </c>
      <c r="BV1123">
        <v>0.47050042312886198</v>
      </c>
      <c r="BW1123">
        <v>3.5913770371522773</v>
      </c>
      <c r="BX1123">
        <v>0.56991593016970321</v>
      </c>
      <c r="BY1123">
        <v>0.2903182632206095</v>
      </c>
      <c r="BZ1123">
        <v>0.18990198411688169</v>
      </c>
      <c r="CA1123">
        <v>5.1967097460565954</v>
      </c>
      <c r="CB1123">
        <v>149.81215135323242</v>
      </c>
      <c r="CC1123">
        <v>104.78424816131074</v>
      </c>
      <c r="CD1123">
        <v>15.100990351020831</v>
      </c>
      <c r="CE1123">
        <v>2.6262441326358505</v>
      </c>
      <c r="CF1123" s="25"/>
      <c r="CG1123" s="25"/>
      <c r="CH1123" s="25"/>
      <c r="CI1123" s="25"/>
      <c r="CJ1123" s="25"/>
      <c r="CK1123" s="25"/>
      <c r="CL1123" s="25"/>
      <c r="CM1123" s="25"/>
      <c r="CN1123" s="25"/>
      <c r="CO1123" s="25"/>
      <c r="CP1123" s="25"/>
      <c r="CQ1123" s="25"/>
      <c r="CR1123" s="25"/>
      <c r="CS1123" s="25"/>
      <c r="CT1123" s="25"/>
      <c r="CU1123" s="25"/>
      <c r="CV1123" s="25"/>
      <c r="CW1123" s="25"/>
      <c r="CX1123" s="25"/>
      <c r="CY1123" s="25"/>
    </row>
    <row r="1124" spans="1:103">
      <c r="A1124" t="s">
        <v>177</v>
      </c>
      <c r="B1124" t="s">
        <v>1090</v>
      </c>
      <c r="C1124" t="s">
        <v>166</v>
      </c>
      <c r="D1124" t="s">
        <v>176</v>
      </c>
      <c r="E1124" t="s">
        <v>960</v>
      </c>
      <c r="F1124" t="s">
        <v>229</v>
      </c>
      <c r="G1124" t="s">
        <v>322</v>
      </c>
      <c r="H1124">
        <v>11.735189999999999</v>
      </c>
      <c r="I1124">
        <v>8.5379699999999996</v>
      </c>
      <c r="J1124">
        <v>468</v>
      </c>
      <c r="K1124" t="s">
        <v>451</v>
      </c>
      <c r="L1124" s="18">
        <v>2.5</v>
      </c>
      <c r="M1124" t="s">
        <v>358</v>
      </c>
      <c r="N1124" t="s">
        <v>345</v>
      </c>
      <c r="O1124">
        <v>1205</v>
      </c>
      <c r="P1124" t="s">
        <v>159</v>
      </c>
      <c r="Q1124">
        <v>200</v>
      </c>
      <c r="R1124">
        <v>17500</v>
      </c>
      <c r="S1124" t="s">
        <v>337</v>
      </c>
      <c r="T1124">
        <v>17900</v>
      </c>
      <c r="U1124" t="s">
        <v>332</v>
      </c>
      <c r="V1124">
        <v>15000</v>
      </c>
      <c r="W1124">
        <v>2015</v>
      </c>
      <c r="X1124">
        <v>1</v>
      </c>
      <c r="Y1124" s="19"/>
      <c r="Z1124" s="24"/>
      <c r="AA1124" s="25"/>
      <c r="AB1124" s="26"/>
      <c r="AC1124" s="25"/>
      <c r="AD1124" s="27"/>
      <c r="AE1124" s="27"/>
      <c r="AF1124" s="27"/>
      <c r="AG1124" s="25"/>
      <c r="AH1124" s="25"/>
      <c r="AI1124" s="25"/>
      <c r="AJ1124" s="28"/>
      <c r="AK1124" s="25"/>
      <c r="AL1124" s="25"/>
      <c r="AM1124" s="29"/>
      <c r="AN1124" s="29"/>
      <c r="AO1124" s="30"/>
      <c r="AP1124" s="30"/>
      <c r="AQ1124" s="31"/>
      <c r="AR1124" s="28"/>
      <c r="AS1124" s="28"/>
      <c r="AU1124">
        <v>6</v>
      </c>
      <c r="AV1124" t="s">
        <v>399</v>
      </c>
      <c r="AW1124" t="s">
        <v>1003</v>
      </c>
      <c r="AX1124" t="s">
        <v>1092</v>
      </c>
      <c r="AY1124" s="19" t="s">
        <v>398</v>
      </c>
      <c r="AZ1124" s="19" t="s">
        <v>398</v>
      </c>
      <c r="BA1124" t="s">
        <v>408</v>
      </c>
      <c r="BB1124" s="22">
        <v>42316</v>
      </c>
      <c r="BC1124" s="18"/>
      <c r="BM1124" s="86"/>
      <c r="BU1124">
        <v>1.6740196078431375</v>
      </c>
      <c r="BV1124">
        <v>0.37748062891829376</v>
      </c>
      <c r="BW1124">
        <v>2.3516344389905988</v>
      </c>
      <c r="BX1124">
        <v>0.5010092155124275</v>
      </c>
      <c r="BY1124">
        <v>0.21645632255754169</v>
      </c>
      <c r="BZ1124">
        <v>0.13822908815854781</v>
      </c>
      <c r="CA1124">
        <v>4.1201715782459809</v>
      </c>
      <c r="CB1124">
        <v>163.55065611017486</v>
      </c>
      <c r="CC1124">
        <v>55.400377113214823</v>
      </c>
      <c r="CD1124">
        <v>16.43139748298832</v>
      </c>
      <c r="CE1124">
        <v>3.3340966259524434</v>
      </c>
      <c r="CF1124" s="25"/>
      <c r="CG1124" s="25"/>
      <c r="CH1124" s="25"/>
      <c r="CI1124" s="25"/>
      <c r="CJ1124" s="25"/>
      <c r="CK1124" s="25"/>
      <c r="CL1124" s="25"/>
      <c r="CM1124" s="25"/>
      <c r="CN1124" s="25"/>
      <c r="CO1124" s="25"/>
      <c r="CP1124" s="25"/>
      <c r="CQ1124" s="25"/>
      <c r="CR1124" s="25"/>
      <c r="CS1124" s="25"/>
      <c r="CT1124" s="25"/>
      <c r="CU1124" s="25"/>
      <c r="CV1124" s="25"/>
      <c r="CW1124" s="25"/>
      <c r="CX1124" s="25"/>
      <c r="CY1124" s="25"/>
    </row>
    <row r="1125" spans="1:103">
      <c r="A1125" t="s">
        <v>177</v>
      </c>
      <c r="B1125" t="s">
        <v>1090</v>
      </c>
      <c r="C1125" t="s">
        <v>166</v>
      </c>
      <c r="D1125" t="s">
        <v>176</v>
      </c>
      <c r="E1125" t="s">
        <v>960</v>
      </c>
      <c r="F1125" t="s">
        <v>230</v>
      </c>
      <c r="G1125" t="s">
        <v>323</v>
      </c>
      <c r="H1125">
        <v>11.680809999999999</v>
      </c>
      <c r="I1125">
        <v>8.5491399999999995</v>
      </c>
      <c r="J1125">
        <v>479</v>
      </c>
      <c r="K1125" t="s">
        <v>152</v>
      </c>
      <c r="L1125" s="18">
        <v>1.5</v>
      </c>
      <c r="M1125" t="s">
        <v>381</v>
      </c>
      <c r="N1125" t="s">
        <v>373</v>
      </c>
      <c r="O1125">
        <v>800</v>
      </c>
      <c r="P1125" t="s">
        <v>159</v>
      </c>
      <c r="Q1125">
        <v>500</v>
      </c>
      <c r="R1125">
        <v>12000</v>
      </c>
      <c r="S1125" t="s">
        <v>337</v>
      </c>
      <c r="T1125">
        <v>10500</v>
      </c>
      <c r="U1125" t="s">
        <v>334</v>
      </c>
      <c r="V1125">
        <v>9300</v>
      </c>
      <c r="W1125">
        <v>2015</v>
      </c>
      <c r="X1125">
        <v>1</v>
      </c>
      <c r="Y1125" s="19" t="s">
        <v>398</v>
      </c>
      <c r="Z1125" s="24">
        <v>6.5</v>
      </c>
      <c r="AA1125" s="25">
        <v>0.47062360434461564</v>
      </c>
      <c r="AB1125" s="26">
        <v>2.8671275176912432E-2</v>
      </c>
      <c r="AC1125" s="25">
        <v>5.5735999999999999</v>
      </c>
      <c r="AD1125" s="27">
        <v>66</v>
      </c>
      <c r="AE1125" s="27">
        <v>20</v>
      </c>
      <c r="AF1125" s="27">
        <v>14</v>
      </c>
      <c r="AG1125" s="25">
        <v>0.37578817961814753</v>
      </c>
      <c r="AH1125" s="25">
        <v>0.34773583836811783</v>
      </c>
      <c r="AI1125" s="25">
        <v>0.18598426594469789</v>
      </c>
      <c r="AJ1125" s="28">
        <v>9.9490178703248305E-2</v>
      </c>
      <c r="AK1125" s="25">
        <v>0</v>
      </c>
      <c r="AL1125" s="25">
        <f t="shared" si="143"/>
        <v>1.0089984626342117</v>
      </c>
      <c r="AM1125" s="29">
        <v>5.96952080072026</v>
      </c>
      <c r="AN1125" s="29">
        <v>1.6290387995133151</v>
      </c>
      <c r="AO1125" s="30">
        <v>19.874176016107274</v>
      </c>
      <c r="AP1125" s="30">
        <v>182.60465540941533</v>
      </c>
      <c r="AQ1125" s="31">
        <v>1.5909045488665057</v>
      </c>
      <c r="AR1125" s="28">
        <v>4.0480300000000002E-3</v>
      </c>
      <c r="AS1125" s="28">
        <v>5.40428</v>
      </c>
      <c r="AT1125" t="s">
        <v>155</v>
      </c>
      <c r="AU1125">
        <v>1</v>
      </c>
      <c r="AV1125" t="s">
        <v>399</v>
      </c>
      <c r="AW1125" t="s">
        <v>1003</v>
      </c>
      <c r="AX1125" t="s">
        <v>1092</v>
      </c>
      <c r="AY1125" s="19" t="s">
        <v>398</v>
      </c>
      <c r="AZ1125" s="19" t="s">
        <v>398</v>
      </c>
      <c r="BA1125" t="s">
        <v>408</v>
      </c>
      <c r="BB1125" s="22">
        <v>42316</v>
      </c>
      <c r="BC1125" s="18" t="s">
        <v>163</v>
      </c>
      <c r="BD1125" t="s">
        <v>161</v>
      </c>
      <c r="BE1125">
        <v>30</v>
      </c>
      <c r="BF1125">
        <v>19</v>
      </c>
      <c r="BG1125">
        <v>1.84</v>
      </c>
      <c r="BH1125">
        <v>0.6</v>
      </c>
      <c r="BI1125">
        <v>0.14000000000000001</v>
      </c>
      <c r="BJ1125">
        <v>0.10100000000000001</v>
      </c>
      <c r="BK1125">
        <v>4.7E-2</v>
      </c>
      <c r="BL1125">
        <v>0</v>
      </c>
      <c r="BM1125" s="86">
        <f t="shared" si="162"/>
        <v>68.243243243243228</v>
      </c>
      <c r="BN1125">
        <v>0.114</v>
      </c>
      <c r="BO1125">
        <v>15</v>
      </c>
      <c r="BP1125">
        <f t="shared" si="158"/>
        <v>535.24112347641744</v>
      </c>
      <c r="BQ1125">
        <f t="shared" si="159"/>
        <v>981.33333333333326</v>
      </c>
      <c r="BR1125">
        <f t="shared" si="160"/>
        <v>0.53524112347641739</v>
      </c>
      <c r="BS1125">
        <f t="shared" si="160"/>
        <v>0.98133333333333328</v>
      </c>
      <c r="BT1125">
        <f t="shared" si="161"/>
        <v>1.5165744568097508</v>
      </c>
      <c r="BU1125">
        <v>1.8509286412512218</v>
      </c>
      <c r="BV1125">
        <v>0.34300468286472674</v>
      </c>
      <c r="BW1125">
        <v>2.1689343284932656</v>
      </c>
      <c r="BX1125">
        <v>0.40245680611117718</v>
      </c>
      <c r="BY1125">
        <v>0.22107364006218888</v>
      </c>
      <c r="BZ1125">
        <v>0.14077333045726823</v>
      </c>
      <c r="CA1125">
        <v>4.9900754785737735</v>
      </c>
      <c r="CB1125">
        <v>113.76861685132928</v>
      </c>
      <c r="CC1125">
        <v>25.679141258330102</v>
      </c>
      <c r="CD1125">
        <v>15.278831509882473</v>
      </c>
      <c r="CE1125">
        <v>2.967418175050053</v>
      </c>
      <c r="CF1125" s="25"/>
      <c r="CG1125" s="25"/>
      <c r="CH1125" s="25"/>
      <c r="CI1125" s="25"/>
      <c r="CJ1125" s="25"/>
      <c r="CK1125" s="25"/>
      <c r="CL1125" s="25"/>
      <c r="CM1125" s="25"/>
      <c r="CN1125" s="25"/>
      <c r="CO1125" s="25"/>
      <c r="CP1125" s="25">
        <v>0.92951750236518438</v>
      </c>
      <c r="CQ1125" s="25">
        <v>0.32232734153263959</v>
      </c>
      <c r="CR1125" s="25">
        <v>0.52046323350680579</v>
      </c>
      <c r="CS1125" s="25">
        <v>9.9576746268378313E-2</v>
      </c>
      <c r="CT1125" s="25">
        <v>7.8936535365145347E-2</v>
      </c>
      <c r="CU1125" s="25">
        <v>10.451279119332783</v>
      </c>
      <c r="CV1125" s="25">
        <v>5.4960998760311695</v>
      </c>
      <c r="CW1125" s="25">
        <v>1.0075245037489562</v>
      </c>
      <c r="CX1125" s="25">
        <v>174.66479920590908</v>
      </c>
      <c r="CY1125" s="25">
        <v>8.8800029418585726</v>
      </c>
    </row>
    <row r="1126" spans="1:103">
      <c r="A1126" t="s">
        <v>177</v>
      </c>
      <c r="B1126" t="s">
        <v>1090</v>
      </c>
      <c r="C1126" t="s">
        <v>166</v>
      </c>
      <c r="D1126" t="s">
        <v>176</v>
      </c>
      <c r="E1126" t="s">
        <v>960</v>
      </c>
      <c r="F1126" t="s">
        <v>230</v>
      </c>
      <c r="G1126" t="s">
        <v>323</v>
      </c>
      <c r="H1126">
        <v>11.680809999999999</v>
      </c>
      <c r="I1126">
        <v>8.5491399999999995</v>
      </c>
      <c r="J1126">
        <v>479</v>
      </c>
      <c r="K1126" t="s">
        <v>152</v>
      </c>
      <c r="L1126" s="18">
        <v>1.5</v>
      </c>
      <c r="M1126" t="s">
        <v>381</v>
      </c>
      <c r="N1126" t="s">
        <v>373</v>
      </c>
      <c r="O1126">
        <v>800</v>
      </c>
      <c r="P1126" t="s">
        <v>159</v>
      </c>
      <c r="Q1126">
        <v>500</v>
      </c>
      <c r="R1126">
        <v>12000</v>
      </c>
      <c r="S1126" t="s">
        <v>337</v>
      </c>
      <c r="T1126">
        <v>10500</v>
      </c>
      <c r="U1126" t="s">
        <v>334</v>
      </c>
      <c r="V1126">
        <v>9300</v>
      </c>
      <c r="W1126">
        <v>2015</v>
      </c>
      <c r="X1126">
        <v>1</v>
      </c>
      <c r="Y1126" s="19"/>
      <c r="Z1126" s="24"/>
      <c r="AA1126" s="25"/>
      <c r="AB1126" s="26"/>
      <c r="AC1126" s="25"/>
      <c r="AD1126" s="27"/>
      <c r="AE1126" s="27"/>
      <c r="AF1126" s="27"/>
      <c r="AG1126" s="25"/>
      <c r="AH1126" s="25"/>
      <c r="AI1126" s="25"/>
      <c r="AJ1126" s="28"/>
      <c r="AK1126" s="25"/>
      <c r="AL1126" s="25"/>
      <c r="AM1126" s="29"/>
      <c r="AN1126" s="29"/>
      <c r="AO1126" s="30"/>
      <c r="AP1126" s="30"/>
      <c r="AQ1126" s="31"/>
      <c r="AR1126" s="28"/>
      <c r="AS1126" s="28"/>
      <c r="AT1126" t="s">
        <v>156</v>
      </c>
      <c r="AU1126">
        <v>2</v>
      </c>
      <c r="AV1126" t="s">
        <v>399</v>
      </c>
      <c r="AW1126" t="s">
        <v>1003</v>
      </c>
      <c r="AX1126" t="s">
        <v>1092</v>
      </c>
      <c r="AY1126" s="19" t="s">
        <v>398</v>
      </c>
      <c r="AZ1126" s="19" t="s">
        <v>398</v>
      </c>
      <c r="BA1126" t="s">
        <v>408</v>
      </c>
      <c r="BB1126" s="22">
        <v>42316</v>
      </c>
      <c r="BC1126" s="18" t="s">
        <v>163</v>
      </c>
      <c r="BD1126" t="s">
        <v>161</v>
      </c>
      <c r="BE1126">
        <v>34</v>
      </c>
      <c r="BF1126">
        <v>29</v>
      </c>
      <c r="BG1126">
        <v>1.1100000000000001</v>
      </c>
      <c r="BH1126">
        <v>1.1200000000000001</v>
      </c>
      <c r="BI1126">
        <v>0.2</v>
      </c>
      <c r="BJ1126">
        <v>0.112</v>
      </c>
      <c r="BK1126">
        <v>1.7000000000000001E-2</v>
      </c>
      <c r="BL1126">
        <v>7</v>
      </c>
      <c r="BM1126" s="86">
        <f t="shared" si="162"/>
        <v>86.821705426356587</v>
      </c>
      <c r="BN1126">
        <v>7.1999999999999995E-2</v>
      </c>
      <c r="BO1126">
        <v>18</v>
      </c>
      <c r="BP1126">
        <f t="shared" si="158"/>
        <v>1182.137102903177</v>
      </c>
      <c r="BQ1126">
        <f t="shared" si="159"/>
        <v>592</v>
      </c>
      <c r="BR1126">
        <f t="shared" si="160"/>
        <v>1.1821371029031771</v>
      </c>
      <c r="BS1126">
        <f t="shared" si="160"/>
        <v>0.59199999999999997</v>
      </c>
      <c r="BT1126">
        <f t="shared" si="161"/>
        <v>1.7741371029031772</v>
      </c>
      <c r="BU1126" s="16">
        <v>1.4842674532940019</v>
      </c>
      <c r="BV1126" s="16">
        <v>0.29143905041280144</v>
      </c>
      <c r="BW1126" s="16">
        <v>2.046612914969586</v>
      </c>
      <c r="BX1126" s="16">
        <v>0.3300577551477023</v>
      </c>
      <c r="BY1126" s="16">
        <v>0.1897969133425185</v>
      </c>
      <c r="BZ1126" s="16">
        <v>0.11772509420268244</v>
      </c>
      <c r="CA1126" s="16">
        <v>3.6944521955628815</v>
      </c>
      <c r="CB1126" s="16">
        <v>111.35963256971993</v>
      </c>
      <c r="CC1126" s="16">
        <v>18.090242946642494</v>
      </c>
      <c r="CD1126" s="16">
        <v>12.461037017667056</v>
      </c>
      <c r="CE1126" s="16">
        <v>2.7333004879072589</v>
      </c>
      <c r="CF1126" s="25">
        <v>0.39105571847507331</v>
      </c>
      <c r="CG1126" s="25">
        <v>0.10874877810361683</v>
      </c>
      <c r="CH1126" s="25">
        <v>0.85256370357047129</v>
      </c>
      <c r="CI1126" s="25">
        <v>0.25672940376229747</v>
      </c>
      <c r="CJ1126" s="25">
        <v>0.14516183758411239</v>
      </c>
      <c r="CK1126" s="25">
        <v>17.408379286187422</v>
      </c>
      <c r="CL1126" s="25">
        <v>21.854086076933829</v>
      </c>
      <c r="CM1126" s="25">
        <v>5.697954860545571</v>
      </c>
      <c r="CN1126" s="25">
        <v>46.196495951285151</v>
      </c>
      <c r="CO1126" s="25">
        <v>21.808984261530302</v>
      </c>
      <c r="CP1126" s="25">
        <v>0.91844660194174776</v>
      </c>
      <c r="CQ1126" s="25">
        <v>0.3110194174757282</v>
      </c>
      <c r="CR1126" s="25">
        <v>0.66064936314535205</v>
      </c>
      <c r="CS1126" s="25">
        <v>0.11994563070198104</v>
      </c>
      <c r="CT1126" s="25">
        <v>0.10235406274131958</v>
      </c>
      <c r="CU1126" s="25">
        <v>14.193244281684871</v>
      </c>
      <c r="CV1126" s="25">
        <v>5.6381461948947988</v>
      </c>
      <c r="CW1126" s="25">
        <v>1.9865469292200393</v>
      </c>
      <c r="CX1126" s="25">
        <v>153.52169343255372</v>
      </c>
      <c r="CY1126" s="25">
        <v>8.2334141021038043</v>
      </c>
    </row>
    <row r="1127" spans="1:103">
      <c r="A1127" t="s">
        <v>177</v>
      </c>
      <c r="B1127" t="s">
        <v>1090</v>
      </c>
      <c r="C1127" t="s">
        <v>166</v>
      </c>
      <c r="D1127" t="s">
        <v>176</v>
      </c>
      <c r="E1127" t="s">
        <v>960</v>
      </c>
      <c r="F1127" t="s">
        <v>230</v>
      </c>
      <c r="G1127" t="s">
        <v>323</v>
      </c>
      <c r="H1127">
        <v>11.680809999999999</v>
      </c>
      <c r="I1127">
        <v>8.5491399999999995</v>
      </c>
      <c r="J1127">
        <v>479</v>
      </c>
      <c r="K1127" t="s">
        <v>152</v>
      </c>
      <c r="L1127" s="18">
        <v>1.5</v>
      </c>
      <c r="M1127" t="s">
        <v>381</v>
      </c>
      <c r="N1127" t="s">
        <v>373</v>
      </c>
      <c r="O1127">
        <v>800</v>
      </c>
      <c r="P1127" t="s">
        <v>159</v>
      </c>
      <c r="Q1127">
        <v>500</v>
      </c>
      <c r="R1127">
        <v>12000</v>
      </c>
      <c r="S1127" t="s">
        <v>337</v>
      </c>
      <c r="T1127">
        <v>10500</v>
      </c>
      <c r="U1127" t="s">
        <v>334</v>
      </c>
      <c r="V1127">
        <v>9300</v>
      </c>
      <c r="W1127">
        <v>2015</v>
      </c>
      <c r="X1127">
        <v>1</v>
      </c>
      <c r="Y1127" s="19"/>
      <c r="Z1127" s="24"/>
      <c r="AA1127" s="25"/>
      <c r="AB1127" s="26"/>
      <c r="AC1127" s="25"/>
      <c r="AD1127" s="27"/>
      <c r="AE1127" s="27"/>
      <c r="AF1127" s="27"/>
      <c r="AG1127" s="25"/>
      <c r="AH1127" s="25"/>
      <c r="AI1127" s="25"/>
      <c r="AJ1127" s="28"/>
      <c r="AK1127" s="25"/>
      <c r="AL1127" s="25"/>
      <c r="AM1127" s="29"/>
      <c r="AN1127" s="29"/>
      <c r="AO1127" s="30"/>
      <c r="AP1127" s="30"/>
      <c r="AQ1127" s="31"/>
      <c r="AR1127" s="28"/>
      <c r="AS1127" s="28"/>
      <c r="AT1127" t="s">
        <v>157</v>
      </c>
      <c r="AU1127">
        <v>3</v>
      </c>
      <c r="AV1127" t="s">
        <v>399</v>
      </c>
      <c r="AW1127" t="s">
        <v>1003</v>
      </c>
      <c r="AX1127" t="s">
        <v>1092</v>
      </c>
      <c r="AY1127" s="19" t="s">
        <v>398</v>
      </c>
      <c r="AZ1127" s="19" t="s">
        <v>398</v>
      </c>
      <c r="BA1127" t="s">
        <v>408</v>
      </c>
      <c r="BB1127" s="22">
        <v>42316</v>
      </c>
      <c r="BC1127" s="18" t="s">
        <v>163</v>
      </c>
      <c r="BD1127" t="s">
        <v>161</v>
      </c>
      <c r="BE1127">
        <v>43</v>
      </c>
      <c r="BF1127">
        <v>33</v>
      </c>
      <c r="BG1127">
        <v>3.78</v>
      </c>
      <c r="BH1127">
        <v>1.7</v>
      </c>
      <c r="BI1127">
        <v>0.3</v>
      </c>
      <c r="BJ1127">
        <v>0.19600000000000001</v>
      </c>
      <c r="BK1127">
        <v>5.8000000000000003E-2</v>
      </c>
      <c r="BL1127">
        <v>10.5</v>
      </c>
      <c r="BM1127" s="86">
        <f t="shared" si="162"/>
        <v>77.165354330708666</v>
      </c>
      <c r="BN1127">
        <v>0.114</v>
      </c>
      <c r="BO1127">
        <v>16</v>
      </c>
      <c r="BP1127">
        <f t="shared" si="158"/>
        <v>1534.7331583552057</v>
      </c>
      <c r="BQ1127">
        <f t="shared" si="159"/>
        <v>2015.9999999999998</v>
      </c>
      <c r="BR1127">
        <f t="shared" si="160"/>
        <v>1.5347331583552057</v>
      </c>
      <c r="BS1127">
        <f t="shared" si="160"/>
        <v>2.0159999999999996</v>
      </c>
      <c r="BT1127">
        <f t="shared" si="161"/>
        <v>3.5507331583552055</v>
      </c>
      <c r="BU1127">
        <v>1.2687673772011121</v>
      </c>
      <c r="BV1127">
        <v>0.19111117328707131</v>
      </c>
      <c r="BW1127">
        <v>1.8222885477694661</v>
      </c>
      <c r="BX1127">
        <v>0.33723725730880372</v>
      </c>
      <c r="BY1127">
        <v>0.1538409192317694</v>
      </c>
      <c r="BZ1127">
        <v>9.3277924143215812E-2</v>
      </c>
      <c r="CA1127">
        <v>3.0186263399840341</v>
      </c>
      <c r="CB1127">
        <v>493.41716253072553</v>
      </c>
      <c r="CC1127">
        <v>40.307732481109042</v>
      </c>
      <c r="CD1127">
        <v>10.550244311583548</v>
      </c>
      <c r="CE1127">
        <v>2.6137656126873776</v>
      </c>
      <c r="CF1127" s="25">
        <v>0.5175925925925926</v>
      </c>
      <c r="CG1127" s="25">
        <v>6.231481481481483E-2</v>
      </c>
      <c r="CH1127" s="25">
        <v>0.81898705143990724</v>
      </c>
      <c r="CI1127" s="25">
        <v>0.22252625272945287</v>
      </c>
      <c r="CJ1127" s="25">
        <v>0.12647398836578649</v>
      </c>
      <c r="CK1127" s="25">
        <v>20.15180268288637</v>
      </c>
      <c r="CL1127" s="25">
        <v>53.247065108900969</v>
      </c>
      <c r="CM1127" s="25">
        <v>2.8939291770397051</v>
      </c>
      <c r="CN1127" s="25">
        <v>46.309501078367546</v>
      </c>
      <c r="CO1127" s="25">
        <v>16.731895284495909</v>
      </c>
      <c r="CP1127" s="25">
        <v>0.83839373163565145</v>
      </c>
      <c r="CQ1127" s="25">
        <v>0.19348677766895203</v>
      </c>
      <c r="CR1127" s="25">
        <v>0.26328938153952708</v>
      </c>
      <c r="CS1127" s="25">
        <v>0.18136123012291383</v>
      </c>
      <c r="CT1127" s="25">
        <v>6.6051690469690699E-2</v>
      </c>
      <c r="CU1127" s="25">
        <v>10.668368003117145</v>
      </c>
      <c r="CV1127" s="25">
        <v>5.6102621879962093</v>
      </c>
      <c r="CW1127" s="25">
        <v>1.0284523124321689</v>
      </c>
      <c r="CX1127" s="25">
        <v>101.72972961807552</v>
      </c>
      <c r="CY1127" s="25">
        <v>7.322502882197143</v>
      </c>
    </row>
    <row r="1128" spans="1:103">
      <c r="A1128" t="s">
        <v>177</v>
      </c>
      <c r="B1128" t="s">
        <v>1090</v>
      </c>
      <c r="C1128" t="s">
        <v>166</v>
      </c>
      <c r="D1128" t="s">
        <v>176</v>
      </c>
      <c r="E1128" t="s">
        <v>960</v>
      </c>
      <c r="F1128" t="s">
        <v>230</v>
      </c>
      <c r="G1128" t="s">
        <v>323</v>
      </c>
      <c r="H1128">
        <v>11.680809999999999</v>
      </c>
      <c r="I1128">
        <v>8.5491399999999995</v>
      </c>
      <c r="J1128">
        <v>479</v>
      </c>
      <c r="K1128" t="s">
        <v>152</v>
      </c>
      <c r="L1128" s="18">
        <v>1.5</v>
      </c>
      <c r="M1128" t="s">
        <v>381</v>
      </c>
      <c r="N1128" t="s">
        <v>373</v>
      </c>
      <c r="O1128">
        <v>800</v>
      </c>
      <c r="P1128" t="s">
        <v>159</v>
      </c>
      <c r="Q1128">
        <v>500</v>
      </c>
      <c r="R1128">
        <v>12000</v>
      </c>
      <c r="S1128" t="s">
        <v>337</v>
      </c>
      <c r="T1128">
        <v>10500</v>
      </c>
      <c r="U1128" t="s">
        <v>334</v>
      </c>
      <c r="V1128">
        <v>9300</v>
      </c>
      <c r="W1128">
        <v>2015</v>
      </c>
      <c r="X1128">
        <v>1</v>
      </c>
      <c r="Y1128" s="19"/>
      <c r="Z1128" s="24"/>
      <c r="AA1128" s="25"/>
      <c r="AB1128" s="26"/>
      <c r="AC1128" s="25"/>
      <c r="AD1128" s="27"/>
      <c r="AE1128" s="27"/>
      <c r="AF1128" s="27"/>
      <c r="AG1128" s="25"/>
      <c r="AH1128" s="25"/>
      <c r="AI1128" s="25"/>
      <c r="AJ1128" s="28"/>
      <c r="AK1128" s="25"/>
      <c r="AL1128" s="25"/>
      <c r="AM1128" s="29"/>
      <c r="AN1128" s="29"/>
      <c r="AO1128" s="30"/>
      <c r="AP1128" s="30"/>
      <c r="AQ1128" s="31"/>
      <c r="AR1128" s="28"/>
      <c r="AS1128" s="28"/>
      <c r="AT1128" t="s">
        <v>158</v>
      </c>
      <c r="AU1128">
        <v>4</v>
      </c>
      <c r="AV1128" t="s">
        <v>399</v>
      </c>
      <c r="AW1128" t="s">
        <v>1003</v>
      </c>
      <c r="AX1128" t="s">
        <v>1092</v>
      </c>
      <c r="AY1128" s="19" t="s">
        <v>398</v>
      </c>
      <c r="AZ1128" s="19" t="s">
        <v>398</v>
      </c>
      <c r="BA1128" t="s">
        <v>408</v>
      </c>
      <c r="BB1128" s="22">
        <v>42316</v>
      </c>
      <c r="BC1128" s="18" t="s">
        <v>163</v>
      </c>
      <c r="BD1128" t="s">
        <v>161</v>
      </c>
      <c r="BE1128">
        <v>38</v>
      </c>
      <c r="BF1128">
        <v>29</v>
      </c>
      <c r="BG1128">
        <v>1.94</v>
      </c>
      <c r="BH1128">
        <v>1.02</v>
      </c>
      <c r="BI1128">
        <v>0.38</v>
      </c>
      <c r="BJ1128">
        <v>0.18</v>
      </c>
      <c r="BK1128">
        <v>3.9E-2</v>
      </c>
      <c r="BL1128">
        <v>9</v>
      </c>
      <c r="BM1128" s="86">
        <f t="shared" si="162"/>
        <v>82.191780821917803</v>
      </c>
      <c r="BN1128">
        <v>0.14000000000000001</v>
      </c>
      <c r="BO1128">
        <v>16</v>
      </c>
      <c r="BP1128">
        <f t="shared" si="158"/>
        <v>997.2602739726027</v>
      </c>
      <c r="BQ1128">
        <f t="shared" si="159"/>
        <v>1034.6666666666665</v>
      </c>
      <c r="BR1128">
        <f t="shared" si="160"/>
        <v>0.99726027397260275</v>
      </c>
      <c r="BS1128">
        <f t="shared" si="160"/>
        <v>1.0346666666666666</v>
      </c>
      <c r="BT1128">
        <f t="shared" si="161"/>
        <v>2.0319269406392695</v>
      </c>
      <c r="BU1128">
        <v>1.6456921587608906</v>
      </c>
      <c r="BV1128">
        <v>0.48927622085186406</v>
      </c>
      <c r="BW1128">
        <v>1.7398841880236706</v>
      </c>
      <c r="BX1128">
        <v>0.49262947870688956</v>
      </c>
      <c r="BY1128">
        <v>0.25912824749807312</v>
      </c>
      <c r="BZ1128">
        <v>8.9131976260424364E-2</v>
      </c>
      <c r="CA1128">
        <v>3.2471252927156864</v>
      </c>
      <c r="CB1128">
        <v>101.06735472973384</v>
      </c>
      <c r="CC1128">
        <v>38.948245904553133</v>
      </c>
      <c r="CD1128">
        <v>10.585928790608156</v>
      </c>
      <c r="CE1128">
        <v>1.6870572174836802</v>
      </c>
      <c r="CF1128" s="25">
        <v>0.83686635944700472</v>
      </c>
      <c r="CG1128" s="25">
        <v>0.13276497695852535</v>
      </c>
      <c r="CH1128" s="25">
        <v>0.95377314733150242</v>
      </c>
      <c r="CI1128" s="25">
        <v>0.28997728055055594</v>
      </c>
      <c r="CJ1128" s="25">
        <v>0.11604156919851283</v>
      </c>
      <c r="CK1128" s="25">
        <v>16.417640970813487</v>
      </c>
      <c r="CL1128" s="25">
        <v>25.466098935923792</v>
      </c>
      <c r="CM1128" s="25">
        <v>2.8714520572180375</v>
      </c>
      <c r="CN1128" s="25">
        <v>45.949815633098673</v>
      </c>
      <c r="CO1128" s="25">
        <v>8.8576843787000445</v>
      </c>
      <c r="CP1128" s="25">
        <v>1.0963438735177866</v>
      </c>
      <c r="CQ1128" s="25">
        <v>0.28829051383399212</v>
      </c>
      <c r="CR1128" s="25">
        <v>0.36341841082894066</v>
      </c>
      <c r="CS1128" s="25">
        <v>0.18900865411853904</v>
      </c>
      <c r="CT1128" s="25">
        <v>7.5673707300960402E-2</v>
      </c>
      <c r="CU1128" s="25">
        <v>22.709260911988547</v>
      </c>
      <c r="CV1128" s="25">
        <v>5.5744226752473391</v>
      </c>
      <c r="CW1128" s="25">
        <v>1.9640945560642353</v>
      </c>
      <c r="CX1128" s="25">
        <v>126.42855188954083</v>
      </c>
      <c r="CY1128" s="25">
        <v>8.5732587486967322</v>
      </c>
    </row>
    <row r="1129" spans="1:103">
      <c r="A1129" t="s">
        <v>177</v>
      </c>
      <c r="B1129" t="s">
        <v>1090</v>
      </c>
      <c r="C1129" t="s">
        <v>166</v>
      </c>
      <c r="D1129" t="s">
        <v>176</v>
      </c>
      <c r="E1129" t="s">
        <v>960</v>
      </c>
      <c r="F1129" t="s">
        <v>230</v>
      </c>
      <c r="G1129" t="s">
        <v>323</v>
      </c>
      <c r="H1129">
        <v>11.680809999999999</v>
      </c>
      <c r="I1129">
        <v>8.5491399999999995</v>
      </c>
      <c r="J1129">
        <v>479</v>
      </c>
      <c r="K1129" t="s">
        <v>152</v>
      </c>
      <c r="L1129" s="18">
        <v>1.5</v>
      </c>
      <c r="M1129" t="s">
        <v>381</v>
      </c>
      <c r="N1129" t="s">
        <v>373</v>
      </c>
      <c r="O1129">
        <v>800</v>
      </c>
      <c r="P1129" t="s">
        <v>159</v>
      </c>
      <c r="Q1129">
        <v>500</v>
      </c>
      <c r="R1129">
        <v>12000</v>
      </c>
      <c r="S1129" t="s">
        <v>337</v>
      </c>
      <c r="T1129">
        <v>10500</v>
      </c>
      <c r="U1129" t="s">
        <v>334</v>
      </c>
      <c r="V1129">
        <v>9300</v>
      </c>
      <c r="W1129">
        <v>2015</v>
      </c>
      <c r="X1129">
        <v>1</v>
      </c>
      <c r="Y1129" s="19"/>
      <c r="Z1129" s="24"/>
      <c r="AA1129" s="25"/>
      <c r="AB1129" s="26"/>
      <c r="AC1129" s="25"/>
      <c r="AD1129" s="27"/>
      <c r="AE1129" s="27"/>
      <c r="AF1129" s="27"/>
      <c r="AG1129" s="25"/>
      <c r="AH1129" s="25"/>
      <c r="AI1129" s="25"/>
      <c r="AJ1129" s="28"/>
      <c r="AK1129" s="25"/>
      <c r="AL1129" s="25"/>
      <c r="AM1129" s="29"/>
      <c r="AN1129" s="29"/>
      <c r="AO1129" s="30"/>
      <c r="AP1129" s="30"/>
      <c r="AQ1129" s="31"/>
      <c r="AR1129" s="28"/>
      <c r="AS1129" s="28"/>
      <c r="AT1129" t="s">
        <v>159</v>
      </c>
      <c r="AU1129">
        <v>5</v>
      </c>
      <c r="AV1129" t="s">
        <v>399</v>
      </c>
      <c r="AW1129" t="s">
        <v>1003</v>
      </c>
      <c r="AX1129" t="s">
        <v>1092</v>
      </c>
      <c r="AY1129" s="19" t="s">
        <v>398</v>
      </c>
      <c r="AZ1129" s="19" t="s">
        <v>398</v>
      </c>
      <c r="BA1129" t="s">
        <v>408</v>
      </c>
      <c r="BB1129" s="22">
        <v>42316</v>
      </c>
      <c r="BC1129" s="18" t="s">
        <v>163</v>
      </c>
      <c r="BD1129" t="s">
        <v>161</v>
      </c>
      <c r="BE1129">
        <v>25</v>
      </c>
      <c r="BF1129">
        <v>23</v>
      </c>
      <c r="BG1129">
        <v>2.48</v>
      </c>
      <c r="BH1129">
        <v>1.26</v>
      </c>
      <c r="BI1129">
        <v>0.38</v>
      </c>
      <c r="BJ1129">
        <v>0.21199999999999999</v>
      </c>
      <c r="BK1129">
        <v>5.0999999999999997E-2</v>
      </c>
      <c r="BL1129">
        <v>10.3</v>
      </c>
      <c r="BM1129" s="86">
        <f t="shared" si="162"/>
        <v>80.608365019011401</v>
      </c>
      <c r="BN1129">
        <v>0.13900000000000001</v>
      </c>
      <c r="BO1129">
        <v>18</v>
      </c>
      <c r="BP1129">
        <f t="shared" si="158"/>
        <v>1190.9174681279355</v>
      </c>
      <c r="BQ1129">
        <f t="shared" si="159"/>
        <v>1322.6666666666665</v>
      </c>
      <c r="BR1129">
        <f t="shared" si="160"/>
        <v>1.1909174681279355</v>
      </c>
      <c r="BS1129">
        <f t="shared" si="160"/>
        <v>1.3226666666666664</v>
      </c>
      <c r="BT1129">
        <f t="shared" si="161"/>
        <v>2.513584134794602</v>
      </c>
      <c r="BU1129">
        <v>1.6054650047938639</v>
      </c>
      <c r="BV1129">
        <v>0.36397546154279775</v>
      </c>
      <c r="BW1129">
        <v>1.9287986962900887</v>
      </c>
      <c r="BX1129">
        <v>0.50912321851064002</v>
      </c>
      <c r="BY1129">
        <v>0.19733287575339259</v>
      </c>
      <c r="BZ1129">
        <v>0.10047701092895038</v>
      </c>
      <c r="CA1129">
        <v>3.5688299338371463</v>
      </c>
      <c r="CB1129">
        <v>113.7710904011233</v>
      </c>
      <c r="CC1129">
        <v>43.852742761407313</v>
      </c>
      <c r="CD1129">
        <v>13.398870490594131</v>
      </c>
      <c r="CE1129">
        <v>2.3639661993305086</v>
      </c>
      <c r="CF1129" s="25">
        <v>0.40267249757045681</v>
      </c>
      <c r="CG1129" s="25">
        <v>0.10957240038872691</v>
      </c>
      <c r="CH1129" s="25">
        <v>1.5735614973474918</v>
      </c>
      <c r="CI1129" s="25">
        <v>0.27372363688335277</v>
      </c>
      <c r="CJ1129" s="25">
        <v>0.11333127624507502</v>
      </c>
      <c r="CK1129" s="25">
        <v>23.628739592938789</v>
      </c>
      <c r="CL1129" s="25">
        <v>48.127724259582287</v>
      </c>
      <c r="CM1129" s="25">
        <v>5.6896245171822004</v>
      </c>
      <c r="CN1129" s="25">
        <v>92.509329968984474</v>
      </c>
      <c r="CO1129" s="25">
        <v>24.310559335229449</v>
      </c>
      <c r="CP1129" s="25">
        <v>0.90613026819923381</v>
      </c>
      <c r="CQ1129" s="25">
        <v>0.27859195402298853</v>
      </c>
      <c r="CR1129" s="25">
        <v>0.45290372491859143</v>
      </c>
      <c r="CS1129" s="25">
        <v>0.14606578608069715</v>
      </c>
      <c r="CT1129" s="25">
        <v>0.11460750825564832</v>
      </c>
      <c r="CU1129" s="25">
        <v>17.61698841431582</v>
      </c>
      <c r="CV1129" s="25">
        <v>5.6158169030338287</v>
      </c>
      <c r="CW1129" s="25">
        <v>1.0294705820484384</v>
      </c>
      <c r="CX1129" s="25">
        <v>178.46937899059222</v>
      </c>
      <c r="CY1129" s="25">
        <v>13.460068741983886</v>
      </c>
    </row>
    <row r="1130" spans="1:103">
      <c r="A1130" t="s">
        <v>177</v>
      </c>
      <c r="B1130" t="s">
        <v>1090</v>
      </c>
      <c r="C1130" t="s">
        <v>166</v>
      </c>
      <c r="D1130" t="s">
        <v>176</v>
      </c>
      <c r="E1130" t="s">
        <v>960</v>
      </c>
      <c r="F1130" t="s">
        <v>230</v>
      </c>
      <c r="G1130" t="s">
        <v>323</v>
      </c>
      <c r="H1130">
        <v>11.680809999999999</v>
      </c>
      <c r="I1130">
        <v>8.5491399999999995</v>
      </c>
      <c r="J1130">
        <v>479</v>
      </c>
      <c r="K1130" t="s">
        <v>152</v>
      </c>
      <c r="L1130" s="18">
        <v>1.5</v>
      </c>
      <c r="M1130" t="s">
        <v>381</v>
      </c>
      <c r="N1130" t="s">
        <v>373</v>
      </c>
      <c r="O1130">
        <v>800</v>
      </c>
      <c r="P1130" t="s">
        <v>159</v>
      </c>
      <c r="Q1130">
        <v>500</v>
      </c>
      <c r="R1130">
        <v>12000</v>
      </c>
      <c r="S1130" t="s">
        <v>337</v>
      </c>
      <c r="T1130">
        <v>10500</v>
      </c>
      <c r="U1130" t="s">
        <v>334</v>
      </c>
      <c r="V1130">
        <v>9300</v>
      </c>
      <c r="W1130">
        <v>2015</v>
      </c>
      <c r="X1130">
        <v>1</v>
      </c>
      <c r="Y1130" s="19"/>
      <c r="Z1130" s="24"/>
      <c r="AA1130" s="25"/>
      <c r="AB1130" s="26"/>
      <c r="AC1130" s="25"/>
      <c r="AD1130" s="27"/>
      <c r="AE1130" s="27"/>
      <c r="AF1130" s="27"/>
      <c r="AG1130" s="25"/>
      <c r="AH1130" s="25"/>
      <c r="AI1130" s="25"/>
      <c r="AJ1130" s="28"/>
      <c r="AK1130" s="25"/>
      <c r="AL1130" s="25"/>
      <c r="AM1130" s="29"/>
      <c r="AN1130" s="29"/>
      <c r="AO1130" s="30"/>
      <c r="AP1130" s="30"/>
      <c r="AQ1130" s="31"/>
      <c r="AR1130" s="28"/>
      <c r="AS1130" s="28"/>
      <c r="AT1130" t="s">
        <v>160</v>
      </c>
      <c r="AU1130">
        <v>6</v>
      </c>
      <c r="AV1130" t="s">
        <v>399</v>
      </c>
      <c r="AW1130" t="s">
        <v>1003</v>
      </c>
      <c r="AX1130" t="s">
        <v>1092</v>
      </c>
      <c r="AY1130" s="19" t="s">
        <v>398</v>
      </c>
      <c r="AZ1130" s="19" t="s">
        <v>398</v>
      </c>
      <c r="BA1130" t="s">
        <v>408</v>
      </c>
      <c r="BB1130" s="22">
        <v>42316</v>
      </c>
      <c r="BC1130" s="18" t="s">
        <v>163</v>
      </c>
      <c r="BD1130" t="s">
        <v>161</v>
      </c>
      <c r="BE1130">
        <v>63</v>
      </c>
      <c r="BF1130">
        <v>50</v>
      </c>
      <c r="BG1130">
        <v>6.5</v>
      </c>
      <c r="BH1130">
        <v>3.52</v>
      </c>
      <c r="BI1130">
        <v>0.66</v>
      </c>
      <c r="BJ1130">
        <v>0.27</v>
      </c>
      <c r="BK1130">
        <v>6.4000000000000001E-2</v>
      </c>
      <c r="BL1130">
        <v>9</v>
      </c>
      <c r="BM1130" s="86">
        <f t="shared" si="162"/>
        <v>80.838323353293418</v>
      </c>
      <c r="BN1130">
        <v>0.14199999999999999</v>
      </c>
      <c r="BO1130">
        <v>24</v>
      </c>
      <c r="BP1130">
        <f t="shared" si="158"/>
        <v>3384.8538217682285</v>
      </c>
      <c r="BQ1130">
        <f t="shared" si="159"/>
        <v>3466.6666666666665</v>
      </c>
      <c r="BR1130">
        <f t="shared" si="160"/>
        <v>3.3848538217682287</v>
      </c>
      <c r="BS1130">
        <f t="shared" si="160"/>
        <v>3.4666666666666663</v>
      </c>
      <c r="BT1130">
        <f t="shared" si="161"/>
        <v>6.851520488434895</v>
      </c>
      <c r="BU1130">
        <v>1.4853635505193579</v>
      </c>
      <c r="BV1130">
        <v>0.28636998874275094</v>
      </c>
      <c r="BW1130">
        <v>1.6248158889767903</v>
      </c>
      <c r="BX1130">
        <v>0.4814086446824194</v>
      </c>
      <c r="BY1130">
        <v>0.21965406980690255</v>
      </c>
      <c r="BZ1130">
        <v>0.11496592901154701</v>
      </c>
      <c r="CA1130">
        <v>2.2595270520537576</v>
      </c>
      <c r="CB1130">
        <v>169.09298158890078</v>
      </c>
      <c r="CC1130">
        <v>70.321630777679118</v>
      </c>
      <c r="CD1130">
        <v>12.731420854071466</v>
      </c>
      <c r="CE1130">
        <v>14.007788817743791</v>
      </c>
      <c r="CF1130" s="25">
        <v>0.58061325420375876</v>
      </c>
      <c r="CG1130" s="25">
        <v>9.7378832838773507E-2</v>
      </c>
      <c r="CH1130" s="25">
        <v>2.1570712252421962</v>
      </c>
      <c r="CI1130" s="25">
        <v>0.40119353665081436</v>
      </c>
      <c r="CJ1130" s="25">
        <v>0.20300560716146496</v>
      </c>
      <c r="CK1130" s="25">
        <v>23.955619389679047</v>
      </c>
      <c r="CL1130" s="25">
        <v>33.524012176708467</v>
      </c>
      <c r="CM1130" s="25">
        <v>4.3449536965586733</v>
      </c>
      <c r="CN1130" s="25">
        <v>93.789103308476356</v>
      </c>
      <c r="CO1130" s="25">
        <v>23.364456004519361</v>
      </c>
      <c r="CP1130" s="25"/>
      <c r="CQ1130" s="25"/>
      <c r="CR1130" s="25"/>
      <c r="CS1130" s="25"/>
      <c r="CT1130" s="25"/>
      <c r="CU1130" s="25"/>
      <c r="CV1130" s="25"/>
      <c r="CW1130" s="25"/>
      <c r="CX1130" s="25"/>
      <c r="CY1130" s="25"/>
    </row>
    <row r="1131" spans="1:103">
      <c r="A1131" t="s">
        <v>177</v>
      </c>
      <c r="B1131" t="s">
        <v>1090</v>
      </c>
      <c r="C1131" t="s">
        <v>166</v>
      </c>
      <c r="D1131" t="s">
        <v>176</v>
      </c>
      <c r="E1131" t="s">
        <v>960</v>
      </c>
      <c r="F1131" t="s">
        <v>227</v>
      </c>
      <c r="G1131" t="s">
        <v>324</v>
      </c>
      <c r="H1131">
        <v>11.67099</v>
      </c>
      <c r="I1131">
        <v>8.5298599999999993</v>
      </c>
      <c r="J1131">
        <v>477</v>
      </c>
      <c r="K1131" t="s">
        <v>153</v>
      </c>
      <c r="L1131" s="18">
        <v>2.5</v>
      </c>
      <c r="M1131" t="s">
        <v>380</v>
      </c>
      <c r="N1131" t="s">
        <v>345</v>
      </c>
      <c r="O1131">
        <v>660</v>
      </c>
      <c r="P1131" t="s">
        <v>159</v>
      </c>
      <c r="Q1131">
        <v>500</v>
      </c>
      <c r="R1131">
        <v>18000</v>
      </c>
      <c r="S1131" t="s">
        <v>337</v>
      </c>
      <c r="T1131">
        <v>15000</v>
      </c>
      <c r="U1131" t="s">
        <v>329</v>
      </c>
      <c r="V1131">
        <v>14000</v>
      </c>
      <c r="W1131">
        <v>2015</v>
      </c>
      <c r="X1131">
        <v>1</v>
      </c>
      <c r="Y1131" s="20">
        <v>42011</v>
      </c>
      <c r="Z1131" s="24">
        <v>7</v>
      </c>
      <c r="AA1131" s="25">
        <v>0.28221683473529191</v>
      </c>
      <c r="AB1131" s="26">
        <v>1.7303107649842268E-2</v>
      </c>
      <c r="AC1131" s="25">
        <v>2.8772400000000005</v>
      </c>
      <c r="AD1131" s="27">
        <v>66</v>
      </c>
      <c r="AE1131" s="27">
        <v>22</v>
      </c>
      <c r="AF1131" s="27">
        <v>12</v>
      </c>
      <c r="AG1131" s="25">
        <v>1.3130083002280839</v>
      </c>
      <c r="AH1131" s="25">
        <v>0.39720411968626607</v>
      </c>
      <c r="AI1131" s="25">
        <v>0.18598426594469789</v>
      </c>
      <c r="AJ1131" s="28">
        <v>0.14194902633404199</v>
      </c>
      <c r="AK1131" s="25">
        <v>0</v>
      </c>
      <c r="AL1131" s="25">
        <f t="shared" si="143"/>
        <v>2.0381457121930899</v>
      </c>
      <c r="AM1131" s="29">
        <v>1.9423975374932085</v>
      </c>
      <c r="AN1131" s="29">
        <v>1.6290387995133151</v>
      </c>
      <c r="AO1131" s="30">
        <v>15.256235594271232</v>
      </c>
      <c r="AP1131" s="30">
        <v>405.56518739823582</v>
      </c>
      <c r="AQ1131" s="31">
        <v>1.4800987633841693</v>
      </c>
      <c r="AR1131" s="28">
        <v>6.1518299999999996E-3</v>
      </c>
      <c r="AS1131" s="28">
        <v>4.0916699999999997</v>
      </c>
      <c r="AT1131" t="s">
        <v>155</v>
      </c>
      <c r="AU1131">
        <v>1</v>
      </c>
      <c r="AV1131" t="s">
        <v>399</v>
      </c>
      <c r="AW1131" t="s">
        <v>1003</v>
      </c>
      <c r="AX1131" t="s">
        <v>1092</v>
      </c>
      <c r="AY1131" s="20">
        <v>42011</v>
      </c>
      <c r="AZ1131" s="20">
        <v>42011</v>
      </c>
      <c r="BA1131" t="s">
        <v>408</v>
      </c>
      <c r="BB1131" s="22">
        <v>42316</v>
      </c>
      <c r="BC1131" s="18" t="s">
        <v>163</v>
      </c>
      <c r="BD1131" t="s">
        <v>161</v>
      </c>
      <c r="BE1131">
        <v>27</v>
      </c>
      <c r="BF1131">
        <v>5</v>
      </c>
      <c r="BG1131">
        <v>3.14</v>
      </c>
      <c r="BH1131">
        <v>0.14000000000000001</v>
      </c>
      <c r="BI1131">
        <v>0.14000000000000001</v>
      </c>
      <c r="BJ1131">
        <v>0.05</v>
      </c>
      <c r="BK1131">
        <v>6.6000000000000003E-2</v>
      </c>
      <c r="BL1131">
        <v>0</v>
      </c>
      <c r="BM1131" s="86">
        <f t="shared" si="162"/>
        <v>43.103448275862071</v>
      </c>
      <c r="BN1131">
        <v>7.1999999999999995E-2</v>
      </c>
      <c r="BO1131">
        <v>0</v>
      </c>
      <c r="BP1131">
        <f t="shared" si="158"/>
        <v>78.882127563669158</v>
      </c>
      <c r="BQ1131">
        <f t="shared" si="159"/>
        <v>1674.6666666666667</v>
      </c>
      <c r="BR1131">
        <f t="shared" si="160"/>
        <v>7.8882127563669163E-2</v>
      </c>
      <c r="BS1131">
        <f t="shared" si="160"/>
        <v>1.6746666666666667</v>
      </c>
      <c r="BT1131">
        <f t="shared" si="161"/>
        <v>1.7535487942303358</v>
      </c>
      <c r="BU1131">
        <v>1.0627394636015326</v>
      </c>
      <c r="BV1131">
        <v>0.24438402375493767</v>
      </c>
      <c r="BW1131">
        <v>2.3120777508346193</v>
      </c>
      <c r="BX1131">
        <v>0.51328677152984115</v>
      </c>
      <c r="BY1131">
        <v>0.18604167454157167</v>
      </c>
      <c r="BZ1131">
        <v>9.9632412933093523E-2</v>
      </c>
      <c r="CA1131">
        <v>5.1537210513466087</v>
      </c>
      <c r="CB1131">
        <v>184.12425781353963</v>
      </c>
      <c r="CC1131">
        <v>36.531237481391635</v>
      </c>
      <c r="CD1131">
        <v>12.608072253827688</v>
      </c>
      <c r="CE1131">
        <v>3.3641026563660015</v>
      </c>
      <c r="CF1131" s="25">
        <v>0.50779727095516569</v>
      </c>
      <c r="CG1131" s="25">
        <v>0.13606237816764133</v>
      </c>
      <c r="CH1131" s="25">
        <v>1.5278771230309709</v>
      </c>
      <c r="CI1131" s="25">
        <v>0.18665784763828189</v>
      </c>
      <c r="CJ1131" s="25">
        <v>0.11942368320739925</v>
      </c>
      <c r="CK1131" s="25">
        <v>21.812979610723122</v>
      </c>
      <c r="CL1131" s="25">
        <v>25.515643875487843</v>
      </c>
      <c r="CM1131" s="25">
        <v>2.8770385398196292</v>
      </c>
      <c r="CN1131" s="25">
        <v>46.039212161567733</v>
      </c>
      <c r="CO1131" s="25">
        <v>16.634238308127255</v>
      </c>
      <c r="CP1131" s="25"/>
      <c r="CQ1131" s="25"/>
      <c r="CR1131" s="25"/>
      <c r="CS1131" s="25"/>
      <c r="CT1131" s="25"/>
      <c r="CU1131" s="25"/>
      <c r="CV1131" s="25"/>
      <c r="CW1131" s="25"/>
      <c r="CX1131" s="25"/>
      <c r="CY1131" s="25"/>
    </row>
    <row r="1132" spans="1:103">
      <c r="A1132" t="s">
        <v>177</v>
      </c>
      <c r="B1132" t="s">
        <v>1090</v>
      </c>
      <c r="C1132" t="s">
        <v>166</v>
      </c>
      <c r="D1132" t="s">
        <v>176</v>
      </c>
      <c r="E1132" t="s">
        <v>960</v>
      </c>
      <c r="F1132" t="s">
        <v>227</v>
      </c>
      <c r="G1132" t="s">
        <v>324</v>
      </c>
      <c r="H1132">
        <v>11.67099</v>
      </c>
      <c r="I1132">
        <v>8.5298599999999993</v>
      </c>
      <c r="J1132">
        <v>477</v>
      </c>
      <c r="K1132" t="s">
        <v>153</v>
      </c>
      <c r="L1132" s="18">
        <v>2.5</v>
      </c>
      <c r="M1132" t="s">
        <v>380</v>
      </c>
      <c r="N1132" t="s">
        <v>345</v>
      </c>
      <c r="O1132">
        <v>660</v>
      </c>
      <c r="P1132" t="s">
        <v>159</v>
      </c>
      <c r="Q1132">
        <v>500</v>
      </c>
      <c r="R1132">
        <v>18000</v>
      </c>
      <c r="S1132" t="s">
        <v>337</v>
      </c>
      <c r="T1132">
        <v>15000</v>
      </c>
      <c r="U1132" t="s">
        <v>329</v>
      </c>
      <c r="V1132">
        <v>14000</v>
      </c>
      <c r="W1132">
        <v>2015</v>
      </c>
      <c r="X1132">
        <v>1</v>
      </c>
      <c r="Y1132" s="20"/>
      <c r="Z1132" s="24"/>
      <c r="AA1132" s="25"/>
      <c r="AB1132" s="26"/>
      <c r="AC1132" s="25"/>
      <c r="AD1132" s="27"/>
      <c r="AE1132" s="27"/>
      <c r="AF1132" s="27"/>
      <c r="AG1132" s="25"/>
      <c r="AH1132" s="25"/>
      <c r="AI1132" s="25"/>
      <c r="AJ1132" s="28"/>
      <c r="AK1132" s="25"/>
      <c r="AL1132" s="25"/>
      <c r="AM1132" s="29"/>
      <c r="AN1132" s="29"/>
      <c r="AO1132" s="30"/>
      <c r="AP1132" s="30"/>
      <c r="AQ1132" s="31"/>
      <c r="AR1132" s="28"/>
      <c r="AS1132" s="28"/>
      <c r="AT1132" t="s">
        <v>156</v>
      </c>
      <c r="AU1132">
        <v>2</v>
      </c>
      <c r="AV1132" t="s">
        <v>399</v>
      </c>
      <c r="AW1132" t="s">
        <v>1003</v>
      </c>
      <c r="AX1132" t="s">
        <v>1092</v>
      </c>
      <c r="AY1132" s="20">
        <v>42011</v>
      </c>
      <c r="AZ1132" s="20">
        <v>42011</v>
      </c>
      <c r="BA1132" t="s">
        <v>408</v>
      </c>
      <c r="BB1132" s="22">
        <v>42316</v>
      </c>
      <c r="BC1132" s="18" t="s">
        <v>163</v>
      </c>
      <c r="BD1132" t="s">
        <v>161</v>
      </c>
      <c r="BE1132">
        <v>38</v>
      </c>
      <c r="BF1132">
        <v>5</v>
      </c>
      <c r="BG1132">
        <v>3.44</v>
      </c>
      <c r="BH1132">
        <v>0.14000000000000001</v>
      </c>
      <c r="BI1132">
        <v>0.14000000000000001</v>
      </c>
      <c r="BJ1132">
        <v>6.6000000000000003E-2</v>
      </c>
      <c r="BK1132">
        <v>5.6000000000000001E-2</v>
      </c>
      <c r="BL1132">
        <v>2.2999999999999998</v>
      </c>
      <c r="BM1132" s="86">
        <f t="shared" si="162"/>
        <v>54.098360655737707</v>
      </c>
      <c r="BN1132">
        <v>0.115</v>
      </c>
      <c r="BO1132">
        <v>0</v>
      </c>
      <c r="BP1132">
        <f t="shared" si="158"/>
        <v>96.726454516232735</v>
      </c>
      <c r="BQ1132">
        <f t="shared" si="159"/>
        <v>1834.6666666666665</v>
      </c>
      <c r="BR1132">
        <f t="shared" si="160"/>
        <v>9.672645451623274E-2</v>
      </c>
      <c r="BS1132">
        <f t="shared" si="160"/>
        <v>1.8346666666666664</v>
      </c>
      <c r="BT1132">
        <f t="shared" si="161"/>
        <v>1.9313931211828992</v>
      </c>
      <c r="BU1132">
        <v>1.2620169651272386</v>
      </c>
      <c r="BV1132">
        <v>0.32586319998853197</v>
      </c>
      <c r="BW1132">
        <v>2.1177323482846679</v>
      </c>
      <c r="BX1132">
        <v>0.45748968853968686</v>
      </c>
      <c r="BY1132">
        <v>0.20292438526545115</v>
      </c>
      <c r="BZ1132">
        <v>0.10100069813220906</v>
      </c>
      <c r="CA1132">
        <v>2.955196197224367</v>
      </c>
      <c r="CB1132">
        <v>145.5144935581944</v>
      </c>
      <c r="CC1132">
        <v>33.85137024384256</v>
      </c>
      <c r="CD1132">
        <v>12.484193291654062</v>
      </c>
      <c r="CE1132">
        <v>4.0038359830172752</v>
      </c>
      <c r="CF1132" s="25">
        <v>0.88258317025440314</v>
      </c>
      <c r="CG1132" s="25">
        <v>0.13454011741682975</v>
      </c>
      <c r="CH1132" s="25">
        <v>2.473812941165761</v>
      </c>
      <c r="CI1132" s="25">
        <v>0.22561689512847305</v>
      </c>
      <c r="CJ1132" s="25">
        <v>0.12501198374569608</v>
      </c>
      <c r="CK1132" s="25">
        <v>21.339880759215603</v>
      </c>
      <c r="CL1132" s="25">
        <v>37.482091293128619</v>
      </c>
      <c r="CM1132" s="25">
        <v>4.362195576306922</v>
      </c>
      <c r="CN1132" s="25">
        <v>46.952688593344874</v>
      </c>
      <c r="CO1132" s="25">
        <v>20.871089857180571</v>
      </c>
      <c r="CP1132" s="25">
        <v>1.2786579683131407</v>
      </c>
      <c r="CQ1132" s="25">
        <v>0.43219944082013045</v>
      </c>
      <c r="CR1132" s="25">
        <v>0.42295322411958958</v>
      </c>
      <c r="CS1132" s="25">
        <v>0.13519186926484961</v>
      </c>
      <c r="CT1132" s="25">
        <v>8.9831350114575409E-2</v>
      </c>
      <c r="CU1132" s="25">
        <v>12.223710285273802</v>
      </c>
      <c r="CV1132" s="25">
        <v>5.5336342166479682</v>
      </c>
      <c r="CW1132" s="25">
        <v>1.0144051588965102</v>
      </c>
      <c r="CX1132" s="25">
        <v>75.186281836047556</v>
      </c>
      <c r="CY1132" s="25">
        <v>7.2224882086842062</v>
      </c>
    </row>
    <row r="1133" spans="1:103">
      <c r="A1133" t="s">
        <v>177</v>
      </c>
      <c r="B1133" t="s">
        <v>1090</v>
      </c>
      <c r="C1133" t="s">
        <v>166</v>
      </c>
      <c r="D1133" t="s">
        <v>176</v>
      </c>
      <c r="E1133" t="s">
        <v>960</v>
      </c>
      <c r="F1133" t="s">
        <v>227</v>
      </c>
      <c r="G1133" t="s">
        <v>324</v>
      </c>
      <c r="H1133">
        <v>11.67099</v>
      </c>
      <c r="I1133">
        <v>8.5298599999999993</v>
      </c>
      <c r="J1133">
        <v>477</v>
      </c>
      <c r="K1133" t="s">
        <v>153</v>
      </c>
      <c r="L1133" s="18">
        <v>2.5</v>
      </c>
      <c r="M1133" t="s">
        <v>380</v>
      </c>
      <c r="N1133" t="s">
        <v>345</v>
      </c>
      <c r="O1133">
        <v>660</v>
      </c>
      <c r="P1133" t="s">
        <v>159</v>
      </c>
      <c r="Q1133">
        <v>500</v>
      </c>
      <c r="R1133">
        <v>18000</v>
      </c>
      <c r="S1133" t="s">
        <v>337</v>
      </c>
      <c r="T1133">
        <v>15000</v>
      </c>
      <c r="U1133" t="s">
        <v>329</v>
      </c>
      <c r="V1133">
        <v>14000</v>
      </c>
      <c r="W1133">
        <v>2015</v>
      </c>
      <c r="X1133">
        <v>1</v>
      </c>
      <c r="Y1133" s="20"/>
      <c r="Z1133" s="24"/>
      <c r="AA1133" s="25"/>
      <c r="AB1133" s="26"/>
      <c r="AC1133" s="25"/>
      <c r="AD1133" s="27"/>
      <c r="AE1133" s="27"/>
      <c r="AF1133" s="27"/>
      <c r="AG1133" s="25"/>
      <c r="AH1133" s="25"/>
      <c r="AI1133" s="25"/>
      <c r="AJ1133" s="28"/>
      <c r="AK1133" s="25"/>
      <c r="AL1133" s="25"/>
      <c r="AM1133" s="29"/>
      <c r="AN1133" s="29"/>
      <c r="AO1133" s="30"/>
      <c r="AP1133" s="30"/>
      <c r="AQ1133" s="31"/>
      <c r="AR1133" s="28"/>
      <c r="AS1133" s="28"/>
      <c r="AT1133" t="s">
        <v>157</v>
      </c>
      <c r="AU1133">
        <v>3</v>
      </c>
      <c r="AV1133" t="s">
        <v>399</v>
      </c>
      <c r="AW1133" t="s">
        <v>1003</v>
      </c>
      <c r="AX1133" t="s">
        <v>1092</v>
      </c>
      <c r="AY1133" s="20">
        <v>42011</v>
      </c>
      <c r="AZ1133" s="20">
        <v>42011</v>
      </c>
      <c r="BA1133" t="s">
        <v>408</v>
      </c>
      <c r="BB1133" s="22">
        <v>42316</v>
      </c>
      <c r="BC1133" s="18" t="s">
        <v>163</v>
      </c>
      <c r="BD1133" t="s">
        <v>161</v>
      </c>
      <c r="BE1133">
        <v>37</v>
      </c>
      <c r="BF1133">
        <v>32</v>
      </c>
      <c r="BG1133">
        <v>6.98</v>
      </c>
      <c r="BH1133">
        <v>2.82</v>
      </c>
      <c r="BI1133">
        <v>0.48</v>
      </c>
      <c r="BJ1133">
        <v>0.23100000000000001</v>
      </c>
      <c r="BK1133">
        <v>0.107</v>
      </c>
      <c r="BL1133">
        <v>10</v>
      </c>
      <c r="BM1133" s="86">
        <f t="shared" si="162"/>
        <v>68.34319526627219</v>
      </c>
      <c r="BN1133">
        <v>0.108</v>
      </c>
      <c r="BO1133">
        <v>21</v>
      </c>
      <c r="BP1133">
        <f t="shared" si="158"/>
        <v>2267.3860076575011</v>
      </c>
      <c r="BQ1133">
        <f t="shared" si="159"/>
        <v>3722.6666666666665</v>
      </c>
      <c r="BR1133">
        <f t="shared" si="160"/>
        <v>2.267386007657501</v>
      </c>
      <c r="BS1133">
        <f t="shared" si="160"/>
        <v>3.7226666666666666</v>
      </c>
      <c r="BT1133">
        <f t="shared" si="161"/>
        <v>5.9900526743241675</v>
      </c>
      <c r="BU1133">
        <v>1.7171372930866604</v>
      </c>
      <c r="BV1133">
        <v>0.18347395240276232</v>
      </c>
      <c r="BW1133">
        <v>1.9979918386655595</v>
      </c>
      <c r="BX1133">
        <v>0.54542525709301493</v>
      </c>
      <c r="BY1133">
        <v>0.2133901580079744</v>
      </c>
      <c r="BZ1133">
        <v>0.11897762190665473</v>
      </c>
      <c r="CA1133">
        <v>6.1279564017662382</v>
      </c>
      <c r="CB1133">
        <v>221.10354195579953</v>
      </c>
      <c r="CC1133">
        <v>51.779331102346653</v>
      </c>
      <c r="CD1133">
        <v>16.527228552990337</v>
      </c>
      <c r="CE1133">
        <v>3.330370660963851</v>
      </c>
      <c r="CF1133" s="25">
        <v>0.34511834319526624</v>
      </c>
      <c r="CG1133" s="25">
        <v>0.10389546351084814</v>
      </c>
      <c r="CH1133" s="25">
        <v>1.5138678152214791</v>
      </c>
      <c r="CI1133" s="25">
        <v>0.36705095828968554</v>
      </c>
      <c r="CJ1133" s="25">
        <v>0.18764615397815304</v>
      </c>
      <c r="CK1133" s="25">
        <v>35.541084874946989</v>
      </c>
      <c r="CL1133" s="25">
        <v>37.463508203741846</v>
      </c>
      <c r="CM1133" s="25">
        <v>4.3600328615938304</v>
      </c>
      <c r="CN1133" s="25">
        <v>94.114598461257387</v>
      </c>
      <c r="CO1133" s="25">
        <v>16.955872068175328</v>
      </c>
      <c r="CP1133" s="25">
        <v>1.2141552511415525</v>
      </c>
      <c r="CQ1133" s="25">
        <v>0.3544748858447489</v>
      </c>
      <c r="CR1133" s="25">
        <v>0.49052003253803228</v>
      </c>
      <c r="CS1133" s="25">
        <v>0.12427416380124681</v>
      </c>
      <c r="CT1133" s="25">
        <v>8.0984706833400852E-2</v>
      </c>
      <c r="CU1133" s="25">
        <v>7.0135256086177842</v>
      </c>
      <c r="CV1133" s="25">
        <v>4.5318956537297259</v>
      </c>
      <c r="CW1133" s="25">
        <v>0.99689864608717438</v>
      </c>
      <c r="CX1133" s="25">
        <v>49.455180299103759</v>
      </c>
      <c r="CY1133" s="25">
        <v>6.2558681855730542</v>
      </c>
    </row>
    <row r="1134" spans="1:103">
      <c r="A1134" t="s">
        <v>177</v>
      </c>
      <c r="B1134" t="s">
        <v>1090</v>
      </c>
      <c r="C1134" t="s">
        <v>166</v>
      </c>
      <c r="D1134" t="s">
        <v>176</v>
      </c>
      <c r="E1134" t="s">
        <v>960</v>
      </c>
      <c r="F1134" t="s">
        <v>227</v>
      </c>
      <c r="G1134" t="s">
        <v>324</v>
      </c>
      <c r="H1134">
        <v>11.67099</v>
      </c>
      <c r="I1134">
        <v>8.5298599999999993</v>
      </c>
      <c r="J1134">
        <v>477</v>
      </c>
      <c r="K1134" t="s">
        <v>153</v>
      </c>
      <c r="L1134" s="18">
        <v>2.5</v>
      </c>
      <c r="M1134" t="s">
        <v>380</v>
      </c>
      <c r="N1134" t="s">
        <v>345</v>
      </c>
      <c r="O1134">
        <v>660</v>
      </c>
      <c r="P1134" t="s">
        <v>159</v>
      </c>
      <c r="Q1134">
        <v>500</v>
      </c>
      <c r="R1134">
        <v>18000</v>
      </c>
      <c r="S1134" t="s">
        <v>337</v>
      </c>
      <c r="T1134">
        <v>15000</v>
      </c>
      <c r="U1134" t="s">
        <v>329</v>
      </c>
      <c r="V1134">
        <v>14000</v>
      </c>
      <c r="W1134">
        <v>2015</v>
      </c>
      <c r="X1134">
        <v>1</v>
      </c>
      <c r="Y1134" s="20"/>
      <c r="Z1134" s="24"/>
      <c r="AA1134" s="25"/>
      <c r="AB1134" s="26"/>
      <c r="AC1134" s="25"/>
      <c r="AD1134" s="27"/>
      <c r="AE1134" s="27"/>
      <c r="AF1134" s="27"/>
      <c r="AG1134" s="25"/>
      <c r="AH1134" s="25"/>
      <c r="AI1134" s="25"/>
      <c r="AJ1134" s="28"/>
      <c r="AK1134" s="25"/>
      <c r="AL1134" s="25"/>
      <c r="AM1134" s="29"/>
      <c r="AN1134" s="29"/>
      <c r="AO1134" s="30"/>
      <c r="AP1134" s="30"/>
      <c r="AQ1134" s="31"/>
      <c r="AR1134" s="28"/>
      <c r="AS1134" s="28"/>
      <c r="AT1134" t="s">
        <v>158</v>
      </c>
      <c r="AU1134">
        <v>4</v>
      </c>
      <c r="AV1134" t="s">
        <v>399</v>
      </c>
      <c r="AW1134" t="s">
        <v>1003</v>
      </c>
      <c r="AX1134" t="s">
        <v>1092</v>
      </c>
      <c r="AY1134" s="20">
        <v>42011</v>
      </c>
      <c r="AZ1134" s="20">
        <v>42011</v>
      </c>
      <c r="BA1134" t="s">
        <v>408</v>
      </c>
      <c r="BB1134" s="22">
        <v>42316</v>
      </c>
      <c r="BC1134" s="18" t="s">
        <v>163</v>
      </c>
      <c r="BD1134" t="s">
        <v>161</v>
      </c>
      <c r="BE1134">
        <v>50</v>
      </c>
      <c r="BF1134">
        <v>20</v>
      </c>
      <c r="BG1134">
        <v>4.46</v>
      </c>
      <c r="BH1134">
        <v>0.38</v>
      </c>
      <c r="BI1134">
        <v>0.16</v>
      </c>
      <c r="BJ1134">
        <v>5.3999999999999999E-2</v>
      </c>
      <c r="BK1134">
        <v>5.6000000000000001E-2</v>
      </c>
      <c r="BL1134">
        <v>2.4</v>
      </c>
      <c r="BM1134" s="86">
        <f t="shared" si="162"/>
        <v>49.090909090909093</v>
      </c>
      <c r="BN1134">
        <v>0.161</v>
      </c>
      <c r="BO1134">
        <v>21</v>
      </c>
      <c r="BP1134">
        <f t="shared" si="158"/>
        <v>237.99786096256685</v>
      </c>
      <c r="BQ1134">
        <f t="shared" si="159"/>
        <v>2378.6666666666665</v>
      </c>
      <c r="BR1134">
        <f t="shared" si="160"/>
        <v>0.23799786096256684</v>
      </c>
      <c r="BS1134">
        <f t="shared" si="160"/>
        <v>2.3786666666666667</v>
      </c>
      <c r="BT1134">
        <f t="shared" si="161"/>
        <v>2.6166645276292337</v>
      </c>
      <c r="BU1134">
        <v>2.0164165103189493</v>
      </c>
      <c r="BV1134">
        <v>0.28213662174555426</v>
      </c>
      <c r="BW1134">
        <v>1.9421519828073905</v>
      </c>
      <c r="BX1134">
        <v>0.84544113266684684</v>
      </c>
      <c r="BY1134">
        <v>0.34328405352450675</v>
      </c>
      <c r="BZ1134">
        <v>0.13847701060027279</v>
      </c>
      <c r="CA1134">
        <v>5.1308728629879283</v>
      </c>
      <c r="CB1134">
        <v>232.58026883299942</v>
      </c>
      <c r="CC1134">
        <v>124.35534116957346</v>
      </c>
      <c r="CD1134">
        <v>21.247346864474537</v>
      </c>
      <c r="CE1134">
        <v>4.3996553899957815</v>
      </c>
      <c r="CF1134" s="25">
        <v>0.63135186960690315</v>
      </c>
      <c r="CG1134" s="25">
        <v>7.9098753595397892E-2</v>
      </c>
      <c r="CH1134" s="25">
        <v>1.6436982679268848</v>
      </c>
      <c r="CI1134" s="25">
        <v>0.33322750844773019</v>
      </c>
      <c r="CJ1134" s="25">
        <v>0.1433517639542661</v>
      </c>
      <c r="CK1134" s="25">
        <v>27.756854649998871</v>
      </c>
      <c r="CL1134" s="25">
        <v>33.807972419361207</v>
      </c>
      <c r="CM1134" s="25">
        <v>4.381756991447312</v>
      </c>
      <c r="CN1134" s="25">
        <v>94.583530192504298</v>
      </c>
      <c r="CO1134" s="25">
        <v>26.145209347337584</v>
      </c>
      <c r="CP1134" s="25">
        <v>1.4975442043222005</v>
      </c>
      <c r="CQ1134" s="25">
        <v>0.27033398821218074</v>
      </c>
      <c r="CR1134" s="25">
        <v>0.44605468420199035</v>
      </c>
      <c r="CS1134" s="25">
        <v>0.13196934152576725</v>
      </c>
      <c r="CT1134" s="25">
        <v>7.1933881516852399E-2</v>
      </c>
      <c r="CU1134" s="25">
        <v>16.876894338409322</v>
      </c>
      <c r="CV1134" s="25">
        <v>12.643795943623369</v>
      </c>
      <c r="CW1134" s="25">
        <v>2.0763270900868989</v>
      </c>
      <c r="CX1134" s="25">
        <v>32.339294547694706</v>
      </c>
      <c r="CY1134" s="25">
        <v>6.5178603937852637</v>
      </c>
    </row>
    <row r="1135" spans="1:103">
      <c r="A1135" t="s">
        <v>177</v>
      </c>
      <c r="B1135" t="s">
        <v>1090</v>
      </c>
      <c r="C1135" t="s">
        <v>166</v>
      </c>
      <c r="D1135" t="s">
        <v>176</v>
      </c>
      <c r="E1135" t="s">
        <v>960</v>
      </c>
      <c r="F1135" t="s">
        <v>227</v>
      </c>
      <c r="G1135" t="s">
        <v>324</v>
      </c>
      <c r="H1135">
        <v>11.67099</v>
      </c>
      <c r="I1135">
        <v>8.5298599999999993</v>
      </c>
      <c r="J1135">
        <v>477</v>
      </c>
      <c r="K1135" t="s">
        <v>153</v>
      </c>
      <c r="L1135" s="18">
        <v>2.5</v>
      </c>
      <c r="M1135" t="s">
        <v>380</v>
      </c>
      <c r="N1135" t="s">
        <v>345</v>
      </c>
      <c r="O1135">
        <v>660</v>
      </c>
      <c r="P1135" t="s">
        <v>159</v>
      </c>
      <c r="Q1135">
        <v>500</v>
      </c>
      <c r="R1135">
        <v>18000</v>
      </c>
      <c r="S1135" t="s">
        <v>337</v>
      </c>
      <c r="T1135">
        <v>15000</v>
      </c>
      <c r="U1135" t="s">
        <v>329</v>
      </c>
      <c r="V1135">
        <v>14000</v>
      </c>
      <c r="W1135">
        <v>2015</v>
      </c>
      <c r="X1135">
        <v>1</v>
      </c>
      <c r="Y1135" s="20"/>
      <c r="Z1135" s="24"/>
      <c r="AA1135" s="25"/>
      <c r="AB1135" s="26"/>
      <c r="AC1135" s="25"/>
      <c r="AD1135" s="27"/>
      <c r="AE1135" s="27"/>
      <c r="AF1135" s="27"/>
      <c r="AG1135" s="25"/>
      <c r="AH1135" s="25"/>
      <c r="AI1135" s="25"/>
      <c r="AJ1135" s="28"/>
      <c r="AK1135" s="25"/>
      <c r="AL1135" s="25"/>
      <c r="AM1135" s="29"/>
      <c r="AN1135" s="29"/>
      <c r="AO1135" s="30"/>
      <c r="AP1135" s="30"/>
      <c r="AQ1135" s="31"/>
      <c r="AR1135" s="28"/>
      <c r="AS1135" s="28"/>
      <c r="AT1135" t="s">
        <v>159</v>
      </c>
      <c r="AU1135">
        <v>5</v>
      </c>
      <c r="AV1135" t="s">
        <v>399</v>
      </c>
      <c r="AW1135" t="s">
        <v>1003</v>
      </c>
      <c r="AX1135" t="s">
        <v>1092</v>
      </c>
      <c r="AY1135" s="20">
        <v>42011</v>
      </c>
      <c r="AZ1135" s="20">
        <v>42011</v>
      </c>
      <c r="BA1135" t="s">
        <v>408</v>
      </c>
      <c r="BB1135" s="22">
        <v>42316</v>
      </c>
      <c r="BC1135" s="18" t="s">
        <v>163</v>
      </c>
      <c r="BD1135" t="s">
        <v>161</v>
      </c>
      <c r="BE1135">
        <v>38</v>
      </c>
      <c r="BF1135">
        <v>9</v>
      </c>
      <c r="BG1135">
        <v>2.12</v>
      </c>
      <c r="BH1135">
        <v>0.18</v>
      </c>
      <c r="BI1135">
        <v>0.12</v>
      </c>
      <c r="BJ1135">
        <v>3.1E-2</v>
      </c>
      <c r="BK1135">
        <v>1.0999999999999999E-2</v>
      </c>
      <c r="BL1135">
        <v>0</v>
      </c>
      <c r="BM1135" s="86">
        <f t="shared" si="162"/>
        <v>73.80952380952381</v>
      </c>
      <c r="BN1135">
        <v>0.10100000000000001</v>
      </c>
      <c r="BO1135">
        <v>14</v>
      </c>
      <c r="BP1135">
        <f t="shared" si="158"/>
        <v>173.66946778711488</v>
      </c>
      <c r="BQ1135">
        <f t="shared" si="159"/>
        <v>1130.6666666666667</v>
      </c>
      <c r="BR1135">
        <f t="shared" si="160"/>
        <v>0.1736694677871149</v>
      </c>
      <c r="BS1135">
        <f t="shared" si="160"/>
        <v>1.1306666666666667</v>
      </c>
      <c r="BT1135">
        <f t="shared" si="161"/>
        <v>1.3043361344537816</v>
      </c>
      <c r="BU1135">
        <v>1.7271853986551395</v>
      </c>
      <c r="BV1135">
        <v>0.3113905006608203</v>
      </c>
      <c r="BW1135">
        <v>2.1030856781641551</v>
      </c>
      <c r="BX1135">
        <v>0.65541319391932573</v>
      </c>
      <c r="BY1135">
        <v>0.28359256098307661</v>
      </c>
      <c r="BZ1135">
        <v>0.11241259551688627</v>
      </c>
      <c r="CA1135">
        <v>3.9561107781303724</v>
      </c>
      <c r="CB1135">
        <v>223.49346885063201</v>
      </c>
      <c r="CC1135">
        <v>97.267697161211672</v>
      </c>
      <c r="CD1135">
        <v>18.05435804139082</v>
      </c>
      <c r="CE1135">
        <v>3.6493988536280315</v>
      </c>
      <c r="CF1135" s="25">
        <v>0.51293532338308456</v>
      </c>
      <c r="CG1135" s="25">
        <v>0.19626865671641788</v>
      </c>
      <c r="CH1135" s="25">
        <v>1.0687199425044001</v>
      </c>
      <c r="CI1135" s="25">
        <v>0.25560668042222912</v>
      </c>
      <c r="CJ1135" s="25">
        <v>0.13034261601609459</v>
      </c>
      <c r="CK1135" s="25">
        <v>21.79178137980891</v>
      </c>
      <c r="CL1135" s="25">
        <v>36.717150654493338</v>
      </c>
      <c r="CM1135" s="25">
        <v>5.673036690601494</v>
      </c>
      <c r="CN1135" s="25">
        <v>138.51616694390492</v>
      </c>
      <c r="CO1135" s="25">
        <v>20.445149247850356</v>
      </c>
      <c r="CP1135" s="25">
        <v>0.9555555555555556</v>
      </c>
      <c r="CQ1135" s="25">
        <v>0.29120772946859907</v>
      </c>
      <c r="CR1135" s="25">
        <v>0.2633598042643186</v>
      </c>
      <c r="CS1135" s="25">
        <v>0.10952537903547302</v>
      </c>
      <c r="CT1135" s="25">
        <v>0.12649642620962137</v>
      </c>
      <c r="CU1135" s="25">
        <v>81.092662670584389</v>
      </c>
      <c r="CV1135" s="25">
        <v>18.358227648554333</v>
      </c>
      <c r="CW1135" s="25">
        <v>1.4382656381111663</v>
      </c>
      <c r="CX1135" s="25">
        <v>96.073312278671679</v>
      </c>
      <c r="CY1135" s="25">
        <v>9.0949569676009148</v>
      </c>
    </row>
    <row r="1136" spans="1:103">
      <c r="A1136" t="s">
        <v>177</v>
      </c>
      <c r="B1136" t="s">
        <v>1090</v>
      </c>
      <c r="C1136" t="s">
        <v>166</v>
      </c>
      <c r="D1136" t="s">
        <v>176</v>
      </c>
      <c r="E1136" t="s">
        <v>960</v>
      </c>
      <c r="F1136" t="s">
        <v>227</v>
      </c>
      <c r="G1136" t="s">
        <v>324</v>
      </c>
      <c r="H1136">
        <v>11.67099</v>
      </c>
      <c r="I1136">
        <v>8.5298599999999993</v>
      </c>
      <c r="J1136">
        <v>477</v>
      </c>
      <c r="K1136" t="s">
        <v>153</v>
      </c>
      <c r="L1136" s="18">
        <v>2.5</v>
      </c>
      <c r="M1136" t="s">
        <v>380</v>
      </c>
      <c r="N1136" t="s">
        <v>345</v>
      </c>
      <c r="O1136">
        <v>660</v>
      </c>
      <c r="P1136" t="s">
        <v>159</v>
      </c>
      <c r="Q1136">
        <v>500</v>
      </c>
      <c r="R1136">
        <v>18000</v>
      </c>
      <c r="S1136" t="s">
        <v>337</v>
      </c>
      <c r="T1136">
        <v>15000</v>
      </c>
      <c r="U1136" t="s">
        <v>329</v>
      </c>
      <c r="V1136">
        <v>14000</v>
      </c>
      <c r="W1136">
        <v>2015</v>
      </c>
      <c r="X1136">
        <v>1</v>
      </c>
      <c r="Y1136" s="20"/>
      <c r="Z1136" s="24"/>
      <c r="AA1136" s="25"/>
      <c r="AB1136" s="26"/>
      <c r="AC1136" s="25"/>
      <c r="AD1136" s="27"/>
      <c r="AE1136" s="27"/>
      <c r="AF1136" s="27"/>
      <c r="AG1136" s="25"/>
      <c r="AH1136" s="25"/>
      <c r="AI1136" s="25"/>
      <c r="AJ1136" s="28"/>
      <c r="AK1136" s="25"/>
      <c r="AL1136" s="25"/>
      <c r="AM1136" s="29"/>
      <c r="AN1136" s="29"/>
      <c r="AO1136" s="30"/>
      <c r="AP1136" s="30"/>
      <c r="AQ1136" s="31"/>
      <c r="AR1136" s="28"/>
      <c r="AS1136" s="28"/>
      <c r="AT1136" t="s">
        <v>160</v>
      </c>
      <c r="AU1136">
        <v>6</v>
      </c>
      <c r="AV1136" t="s">
        <v>399</v>
      </c>
      <c r="AW1136" t="s">
        <v>1003</v>
      </c>
      <c r="AX1136" t="s">
        <v>1092</v>
      </c>
      <c r="AY1136" s="20">
        <v>42011</v>
      </c>
      <c r="AZ1136" s="20">
        <v>42011</v>
      </c>
      <c r="BA1136" t="s">
        <v>408</v>
      </c>
      <c r="BB1136" s="22">
        <v>42316</v>
      </c>
      <c r="BC1136" s="18" t="s">
        <v>163</v>
      </c>
      <c r="BD1136" t="s">
        <v>161</v>
      </c>
      <c r="BE1136">
        <v>36</v>
      </c>
      <c r="BF1136">
        <v>22</v>
      </c>
      <c r="BG1136">
        <v>9.14</v>
      </c>
      <c r="BH1136">
        <v>2.68</v>
      </c>
      <c r="BI1136">
        <v>0.52</v>
      </c>
      <c r="BJ1136">
        <v>0.33200000000000002</v>
      </c>
      <c r="BK1136">
        <v>7.4999999999999997E-2</v>
      </c>
      <c r="BL1136">
        <v>10</v>
      </c>
      <c r="BM1136" s="86">
        <f t="shared" si="162"/>
        <v>81.572481572481564</v>
      </c>
      <c r="BN1136">
        <v>0.32200000000000001</v>
      </c>
      <c r="BO1136">
        <v>23</v>
      </c>
      <c r="BP1136">
        <f t="shared" si="158"/>
        <v>2571.9323601676538</v>
      </c>
      <c r="BQ1136">
        <f t="shared" si="159"/>
        <v>4874.666666666667</v>
      </c>
      <c r="BR1136">
        <f t="shared" si="160"/>
        <v>2.5719323601676538</v>
      </c>
      <c r="BS1136">
        <f t="shared" si="160"/>
        <v>4.8746666666666671</v>
      </c>
      <c r="BT1136">
        <f t="shared" si="161"/>
        <v>7.4465990268343205</v>
      </c>
      <c r="BU1136">
        <v>1.5909506398537478</v>
      </c>
      <c r="BV1136">
        <v>0.21590150380016215</v>
      </c>
      <c r="BW1136">
        <v>1.931301421933437</v>
      </c>
      <c r="BX1136">
        <v>0.59878686292942918</v>
      </c>
      <c r="BY1136">
        <v>0.2754509804509167</v>
      </c>
      <c r="BZ1136">
        <v>0.11284703034733037</v>
      </c>
      <c r="CA1136">
        <v>5.0121887709152615</v>
      </c>
      <c r="CB1136">
        <v>387.86762463527094</v>
      </c>
      <c r="CC1136">
        <v>83.504933305077586</v>
      </c>
      <c r="CD1136">
        <v>15.286407581959603</v>
      </c>
      <c r="CE1136">
        <v>6.3968277810912211</v>
      </c>
      <c r="CF1136" s="25">
        <v>0.46248843663274747</v>
      </c>
      <c r="CG1136" s="25">
        <v>9.6947271045328409E-2</v>
      </c>
      <c r="CH1136" s="25">
        <v>0.76649480895668243</v>
      </c>
      <c r="CI1136" s="25">
        <v>0.17063982485922582</v>
      </c>
      <c r="CJ1136" s="25">
        <v>9.9630850965555018E-2</v>
      </c>
      <c r="CK1136" s="25">
        <v>16.570475453148351</v>
      </c>
      <c r="CL1136" s="25">
        <v>37.022976995074615</v>
      </c>
      <c r="CM1136" s="25">
        <v>5.72028883354134</v>
      </c>
      <c r="CN1136" s="25">
        <v>93.007910385279828</v>
      </c>
      <c r="CO1136" s="25">
        <v>21.89446778631827</v>
      </c>
      <c r="CP1136" s="25">
        <v>0.99171539961013666</v>
      </c>
      <c r="CQ1136" s="25">
        <v>0.40126705653021444</v>
      </c>
      <c r="CR1136" s="25">
        <v>0.3586723417229592</v>
      </c>
      <c r="CS1136" s="25">
        <v>0.13733564518976296</v>
      </c>
      <c r="CT1136" s="25">
        <v>8.5174935393367374E-2</v>
      </c>
      <c r="CU1136" s="25">
        <v>5.1496766986670188</v>
      </c>
      <c r="CV1136" s="25">
        <v>5.380149775868559</v>
      </c>
      <c r="CW1136" s="25">
        <v>2.8458408036654217</v>
      </c>
      <c r="CX1136" s="25">
        <v>65.442205801373703</v>
      </c>
      <c r="CY1136" s="25">
        <v>23.223081901214023</v>
      </c>
    </row>
    <row r="1137" spans="1:103">
      <c r="A1137" t="s">
        <v>177</v>
      </c>
      <c r="B1137" t="s">
        <v>1090</v>
      </c>
      <c r="C1137" t="s">
        <v>166</v>
      </c>
      <c r="D1137" t="s">
        <v>176</v>
      </c>
      <c r="E1137" t="s">
        <v>960</v>
      </c>
      <c r="F1137" t="s">
        <v>231</v>
      </c>
      <c r="G1137" t="s">
        <v>325</v>
      </c>
      <c r="H1137">
        <v>11.68229</v>
      </c>
      <c r="I1137">
        <v>8.5457999999999998</v>
      </c>
      <c r="J1137">
        <v>495</v>
      </c>
      <c r="K1137" t="s">
        <v>154</v>
      </c>
      <c r="L1137" s="18">
        <v>2.5</v>
      </c>
      <c r="M1137" t="s">
        <v>381</v>
      </c>
      <c r="N1137" t="s">
        <v>345</v>
      </c>
      <c r="O1137">
        <v>500</v>
      </c>
      <c r="P1137" t="s">
        <v>159</v>
      </c>
      <c r="Q1137">
        <v>400</v>
      </c>
      <c r="R1137">
        <v>19000</v>
      </c>
      <c r="S1137" t="s">
        <v>337</v>
      </c>
      <c r="T1137">
        <v>14500</v>
      </c>
      <c r="U1137" t="s">
        <v>334</v>
      </c>
      <c r="V1137">
        <v>12800</v>
      </c>
      <c r="W1137">
        <v>2015</v>
      </c>
      <c r="X1137">
        <v>1</v>
      </c>
      <c r="Y1137" s="20">
        <v>42011</v>
      </c>
      <c r="Z1137" s="24">
        <v>5.4</v>
      </c>
      <c r="AA1137" s="32">
        <v>0.68093305330895948</v>
      </c>
      <c r="AB1137" s="26">
        <v>3.013681974975467E-2</v>
      </c>
      <c r="AC1137" s="25">
        <v>5.5393800000000004</v>
      </c>
      <c r="AD1137" s="27">
        <v>64.400000000000006</v>
      </c>
      <c r="AE1137" s="27">
        <v>22</v>
      </c>
      <c r="AF1137" s="27">
        <v>13.600000000000001</v>
      </c>
      <c r="AG1137" s="25">
        <v>1.3130083002280839</v>
      </c>
      <c r="AH1137" s="25">
        <v>0.26212861157109452</v>
      </c>
      <c r="AI1137" s="25">
        <v>0.28374035599704922</v>
      </c>
      <c r="AJ1137" s="28">
        <v>5.2350803063769144E-2</v>
      </c>
      <c r="AK1137" s="25">
        <v>0</v>
      </c>
      <c r="AL1137" s="25">
        <f t="shared" si="143"/>
        <v>1.9112280708599969</v>
      </c>
      <c r="AM1137" s="29">
        <v>3.2847719585688924</v>
      </c>
      <c r="AN1137" s="29">
        <v>1.6290387995133151</v>
      </c>
      <c r="AO1137" s="30">
        <v>7.489699430274249</v>
      </c>
      <c r="AP1137" s="30">
        <v>263.68121249625909</v>
      </c>
      <c r="AQ1137" s="31">
        <v>1.6598440774420782</v>
      </c>
      <c r="AR1137" s="28">
        <v>5.7461200000000004E-3</v>
      </c>
      <c r="AS1137" s="28">
        <v>4.7317499999999999</v>
      </c>
      <c r="AT1137" t="s">
        <v>155</v>
      </c>
      <c r="AU1137">
        <v>1</v>
      </c>
      <c r="AV1137" t="s">
        <v>399</v>
      </c>
      <c r="AW1137" t="s">
        <v>1003</v>
      </c>
      <c r="AX1137" t="s">
        <v>1092</v>
      </c>
      <c r="AY1137" s="20">
        <v>42011</v>
      </c>
      <c r="AZ1137" s="20">
        <v>42011</v>
      </c>
      <c r="BA1137" t="s">
        <v>408</v>
      </c>
      <c r="BB1137" s="22">
        <v>42316</v>
      </c>
      <c r="BC1137" s="18" t="s">
        <v>163</v>
      </c>
      <c r="BD1137" t="s">
        <v>161</v>
      </c>
      <c r="BE1137">
        <v>29</v>
      </c>
      <c r="BF1137">
        <v>17</v>
      </c>
      <c r="BG1137">
        <v>0.64</v>
      </c>
      <c r="BH1137">
        <v>0.28000000000000003</v>
      </c>
      <c r="BI1137">
        <v>0.08</v>
      </c>
      <c r="BJ1137">
        <v>7.0000000000000007E-2</v>
      </c>
      <c r="BK1137">
        <v>5.0000000000000001E-3</v>
      </c>
      <c r="BL1137">
        <v>2.2000000000000002</v>
      </c>
      <c r="BM1137" s="86">
        <f t="shared" si="162"/>
        <v>93.333333333333329</v>
      </c>
      <c r="BN1137">
        <v>0.113</v>
      </c>
      <c r="BO1137">
        <v>13</v>
      </c>
      <c r="BP1137">
        <f t="shared" si="158"/>
        <v>334.0967320261438</v>
      </c>
      <c r="BQ1137">
        <f t="shared" si="159"/>
        <v>341.33333333333331</v>
      </c>
      <c r="BR1137">
        <f t="shared" si="160"/>
        <v>0.33409673202614382</v>
      </c>
      <c r="BS1137">
        <f t="shared" si="160"/>
        <v>0.34133333333333332</v>
      </c>
      <c r="BT1137">
        <f t="shared" si="161"/>
        <v>0.67543006535947714</v>
      </c>
      <c r="BU1137">
        <v>1.0791984732824427</v>
      </c>
      <c r="BV1137">
        <v>0.3614298967273431</v>
      </c>
      <c r="BW1137">
        <v>2.38537535245062</v>
      </c>
      <c r="BX1137">
        <v>0.2461191559505366</v>
      </c>
      <c r="BY1137">
        <v>0.17840182965215995</v>
      </c>
      <c r="BZ1137">
        <v>0.10555450992454904</v>
      </c>
      <c r="CA1137">
        <v>3.2009200281111658</v>
      </c>
      <c r="CB1137">
        <v>122.91269860153348</v>
      </c>
      <c r="CC1137">
        <v>18.167440482593143</v>
      </c>
      <c r="CD1137">
        <v>13.107286555607748</v>
      </c>
      <c r="CE1137">
        <v>2.1107840356904481</v>
      </c>
      <c r="CF1137" s="25">
        <v>0.44390715667311414</v>
      </c>
      <c r="CG1137" s="25">
        <v>0.13201160541586074</v>
      </c>
      <c r="CH1137" s="25">
        <v>1.2036014257464822</v>
      </c>
      <c r="CI1137" s="25">
        <v>0.22340061914489276</v>
      </c>
      <c r="CJ1137" s="25">
        <v>0.10944020646992579</v>
      </c>
      <c r="CK1137" s="25">
        <v>27.361496700661949</v>
      </c>
      <c r="CL1137" s="25">
        <v>25.766288707270633</v>
      </c>
      <c r="CM1137" s="25">
        <v>4.3193449321388773</v>
      </c>
      <c r="CN1137" s="25">
        <v>93.236318809605166</v>
      </c>
      <c r="CO1137" s="25">
        <v>20.666069328131648</v>
      </c>
      <c r="CP1137" s="25"/>
      <c r="CQ1137" s="25"/>
      <c r="CR1137" s="25"/>
      <c r="CS1137" s="25"/>
      <c r="CT1137" s="25"/>
      <c r="CU1137" s="25"/>
      <c r="CV1137" s="25"/>
      <c r="CW1137" s="25"/>
      <c r="CX1137" s="25"/>
      <c r="CY1137" s="25"/>
    </row>
    <row r="1138" spans="1:103">
      <c r="A1138" t="s">
        <v>177</v>
      </c>
      <c r="B1138" t="s">
        <v>1090</v>
      </c>
      <c r="C1138" t="s">
        <v>166</v>
      </c>
      <c r="D1138" t="s">
        <v>176</v>
      </c>
      <c r="E1138" t="s">
        <v>960</v>
      </c>
      <c r="F1138" t="s">
        <v>231</v>
      </c>
      <c r="G1138" t="s">
        <v>325</v>
      </c>
      <c r="H1138">
        <v>11.68229</v>
      </c>
      <c r="I1138">
        <v>8.5457999999999998</v>
      </c>
      <c r="J1138">
        <v>495</v>
      </c>
      <c r="K1138" t="s">
        <v>154</v>
      </c>
      <c r="L1138" s="18">
        <v>2.5</v>
      </c>
      <c r="M1138" t="s">
        <v>381</v>
      </c>
      <c r="N1138" t="s">
        <v>345</v>
      </c>
      <c r="O1138">
        <v>500</v>
      </c>
      <c r="P1138" t="s">
        <v>159</v>
      </c>
      <c r="Q1138">
        <v>400</v>
      </c>
      <c r="R1138">
        <v>19000</v>
      </c>
      <c r="S1138" t="s">
        <v>337</v>
      </c>
      <c r="T1138">
        <v>14500</v>
      </c>
      <c r="U1138" t="s">
        <v>334</v>
      </c>
      <c r="V1138">
        <v>12800</v>
      </c>
      <c r="W1138">
        <v>2015</v>
      </c>
      <c r="X1138">
        <v>1</v>
      </c>
      <c r="Y1138" s="20"/>
      <c r="Z1138" s="20"/>
      <c r="AA1138" s="20"/>
      <c r="AB1138" s="20"/>
      <c r="AC1138" s="20"/>
      <c r="AD1138" s="20"/>
      <c r="AE1138" s="20"/>
      <c r="AF1138" s="20"/>
      <c r="AG1138" s="20"/>
      <c r="AH1138" s="20"/>
      <c r="AI1138" s="20"/>
      <c r="AJ1138" s="20"/>
      <c r="AK1138" s="20"/>
      <c r="AL1138" s="20"/>
      <c r="AM1138" s="20"/>
      <c r="AN1138" s="20"/>
      <c r="AO1138" s="20"/>
      <c r="AP1138" s="20"/>
      <c r="AQ1138" s="20"/>
      <c r="AR1138" s="20"/>
      <c r="AS1138" s="20"/>
      <c r="AT1138" t="s">
        <v>156</v>
      </c>
      <c r="AU1138">
        <v>2</v>
      </c>
      <c r="AV1138" t="s">
        <v>399</v>
      </c>
      <c r="AW1138" t="s">
        <v>1003</v>
      </c>
      <c r="AX1138" t="s">
        <v>1092</v>
      </c>
      <c r="AY1138" s="20">
        <v>42011</v>
      </c>
      <c r="AZ1138" s="20">
        <v>42011</v>
      </c>
      <c r="BA1138" t="s">
        <v>408</v>
      </c>
      <c r="BB1138" s="22">
        <v>42316</v>
      </c>
      <c r="BC1138" s="18" t="s">
        <v>163</v>
      </c>
      <c r="BD1138" t="s">
        <v>161</v>
      </c>
      <c r="BE1138">
        <v>25</v>
      </c>
      <c r="BF1138">
        <v>13</v>
      </c>
      <c r="BG1138">
        <v>0.42</v>
      </c>
      <c r="BH1138">
        <v>0.24</v>
      </c>
      <c r="BI1138">
        <v>0.08</v>
      </c>
      <c r="BJ1138">
        <v>6.9000000000000006E-2</v>
      </c>
      <c r="BK1138">
        <v>7.0000000000000001E-3</v>
      </c>
      <c r="BL1138">
        <v>5</v>
      </c>
      <c r="BM1138" s="86">
        <f t="shared" si="162"/>
        <v>90.78947368421052</v>
      </c>
      <c r="BN1138">
        <v>0.11</v>
      </c>
      <c r="BO1138">
        <v>14</v>
      </c>
      <c r="BP1138">
        <f t="shared" si="158"/>
        <v>270.58823529411762</v>
      </c>
      <c r="BQ1138">
        <f t="shared" si="159"/>
        <v>223.99999999999997</v>
      </c>
      <c r="BR1138">
        <f t="shared" si="160"/>
        <v>0.27058823529411763</v>
      </c>
      <c r="BS1138">
        <f t="shared" si="160"/>
        <v>0.22399999999999998</v>
      </c>
      <c r="BT1138">
        <f t="shared" si="161"/>
        <v>0.49458823529411761</v>
      </c>
      <c r="BU1138">
        <v>1.4719669117647061</v>
      </c>
      <c r="BV1138">
        <v>0.49144146804211236</v>
      </c>
      <c r="BW1138">
        <v>1.7965933839884372</v>
      </c>
      <c r="BX1138">
        <v>0.3680828861883223</v>
      </c>
      <c r="BY1138">
        <v>0.23632600136327894</v>
      </c>
      <c r="BZ1138">
        <v>9.7108242965165126E-2</v>
      </c>
      <c r="CA1138">
        <v>5.3411734253724843</v>
      </c>
      <c r="CB1138">
        <v>155.57592546646475</v>
      </c>
      <c r="CC1138">
        <v>29.218865573969406</v>
      </c>
      <c r="CD1138">
        <v>13.264147536263614</v>
      </c>
      <c r="CE1138">
        <v>2.238002503280192</v>
      </c>
      <c r="CF1138" s="25">
        <v>0.80788177339901457</v>
      </c>
      <c r="CG1138" s="25">
        <v>0.22975369458128078</v>
      </c>
      <c r="CH1138" s="25">
        <v>0.60127224656320322</v>
      </c>
      <c r="CI1138" s="25">
        <v>0.23899909074418527</v>
      </c>
      <c r="CJ1138" s="25">
        <v>0.12123765845464855</v>
      </c>
      <c r="CK1138" s="25">
        <v>16.481647368360516</v>
      </c>
      <c r="CL1138" s="25">
        <v>33.066569515427844</v>
      </c>
      <c r="CM1138" s="25">
        <v>4.2856658293541692</v>
      </c>
      <c r="CN1138" s="25">
        <v>92.509329968984474</v>
      </c>
      <c r="CO1138" s="25">
        <v>23.045642764691614</v>
      </c>
      <c r="CP1138" s="25">
        <v>1.0597014925373134</v>
      </c>
      <c r="CQ1138" s="25">
        <v>0.31920398009950252</v>
      </c>
      <c r="CR1138" s="25">
        <v>0.35383969333731302</v>
      </c>
      <c r="CS1138" s="25">
        <v>0.1445787729851552</v>
      </c>
      <c r="CT1138" s="25">
        <v>6.5391259165175436E-2</v>
      </c>
      <c r="CU1138" s="25">
        <v>8.8855763797963405</v>
      </c>
      <c r="CV1138" s="25">
        <v>24.789875181787544</v>
      </c>
      <c r="CW1138" s="25">
        <v>3.1582620972919364</v>
      </c>
      <c r="CX1138" s="25">
        <v>9.1267502259842228</v>
      </c>
      <c r="CY1138" s="25">
        <v>14.082956941257976</v>
      </c>
    </row>
    <row r="1139" spans="1:103">
      <c r="A1139" t="s">
        <v>177</v>
      </c>
      <c r="B1139" t="s">
        <v>1090</v>
      </c>
      <c r="C1139" t="s">
        <v>166</v>
      </c>
      <c r="D1139" t="s">
        <v>176</v>
      </c>
      <c r="E1139" t="s">
        <v>960</v>
      </c>
      <c r="F1139" t="s">
        <v>231</v>
      </c>
      <c r="G1139" t="s">
        <v>325</v>
      </c>
      <c r="H1139">
        <v>11.68229</v>
      </c>
      <c r="I1139">
        <v>8.5457999999999998</v>
      </c>
      <c r="J1139">
        <v>495</v>
      </c>
      <c r="K1139" t="s">
        <v>154</v>
      </c>
      <c r="L1139" s="18">
        <v>2.5</v>
      </c>
      <c r="M1139" t="s">
        <v>381</v>
      </c>
      <c r="N1139" t="s">
        <v>345</v>
      </c>
      <c r="O1139">
        <v>500</v>
      </c>
      <c r="P1139" t="s">
        <v>159</v>
      </c>
      <c r="Q1139">
        <v>400</v>
      </c>
      <c r="R1139">
        <v>19000</v>
      </c>
      <c r="S1139" t="s">
        <v>337</v>
      </c>
      <c r="T1139">
        <v>14500</v>
      </c>
      <c r="U1139" t="s">
        <v>334</v>
      </c>
      <c r="V1139">
        <v>12800</v>
      </c>
      <c r="W1139">
        <v>2015</v>
      </c>
      <c r="X1139">
        <v>1</v>
      </c>
      <c r="Y1139" s="20"/>
      <c r="Z1139" s="20"/>
      <c r="AA1139" s="20"/>
      <c r="AB1139" s="20"/>
      <c r="AC1139" s="20"/>
      <c r="AD1139" s="20"/>
      <c r="AE1139" s="20"/>
      <c r="AF1139" s="20"/>
      <c r="AG1139" s="20"/>
      <c r="AH1139" s="20"/>
      <c r="AI1139" s="20"/>
      <c r="AJ1139" s="20"/>
      <c r="AK1139" s="20"/>
      <c r="AL1139" s="20"/>
      <c r="AM1139" s="20"/>
      <c r="AN1139" s="20"/>
      <c r="AO1139" s="20"/>
      <c r="AP1139" s="20"/>
      <c r="AQ1139" s="20"/>
      <c r="AR1139" s="20"/>
      <c r="AS1139" s="20"/>
      <c r="AT1139" t="s">
        <v>157</v>
      </c>
      <c r="AU1139">
        <v>3</v>
      </c>
      <c r="AV1139" t="s">
        <v>399</v>
      </c>
      <c r="AW1139" t="s">
        <v>1003</v>
      </c>
      <c r="AX1139" t="s">
        <v>1092</v>
      </c>
      <c r="AY1139" s="20">
        <v>42011</v>
      </c>
      <c r="AZ1139" s="20">
        <v>42011</v>
      </c>
      <c r="BA1139" t="s">
        <v>408</v>
      </c>
      <c r="BB1139" s="22">
        <v>42316</v>
      </c>
      <c r="BC1139" s="18" t="s">
        <v>163</v>
      </c>
      <c r="BD1139" t="s">
        <v>161</v>
      </c>
      <c r="BE1139">
        <v>22</v>
      </c>
      <c r="BF1139">
        <v>11</v>
      </c>
      <c r="BG1139">
        <v>0.3</v>
      </c>
      <c r="BH1139">
        <v>0.16</v>
      </c>
      <c r="BI1139">
        <v>0.1</v>
      </c>
      <c r="BJ1139">
        <v>0.04</v>
      </c>
      <c r="BK1139">
        <v>7.2999999999999995E-2</v>
      </c>
      <c r="BL1139">
        <v>0</v>
      </c>
      <c r="BM1139" s="86">
        <f t="shared" si="162"/>
        <v>35.398230088495581</v>
      </c>
      <c r="BN1139">
        <v>0.16800000000000001</v>
      </c>
      <c r="BO1139">
        <v>18</v>
      </c>
      <c r="BP1139">
        <f t="shared" si="158"/>
        <v>74.035513910578999</v>
      </c>
      <c r="BQ1139">
        <f t="shared" si="159"/>
        <v>159.99999999999997</v>
      </c>
      <c r="BR1139">
        <f t="shared" si="160"/>
        <v>7.4035513910578998E-2</v>
      </c>
      <c r="BS1139">
        <f t="shared" si="160"/>
        <v>0.15999999999999998</v>
      </c>
      <c r="BT1139">
        <f t="shared" si="161"/>
        <v>0.23403551391057897</v>
      </c>
      <c r="BU1139">
        <v>1.2084120982986768</v>
      </c>
      <c r="BV1139">
        <v>0.38129758636859484</v>
      </c>
      <c r="BW1139">
        <v>1.9643387443142672</v>
      </c>
      <c r="BX1139">
        <v>0.30423853649390464</v>
      </c>
      <c r="BY1139">
        <v>0.17487761243795744</v>
      </c>
      <c r="BZ1139">
        <v>8.8042029052180601E-2</v>
      </c>
      <c r="CA1139">
        <v>3.2779731029406989</v>
      </c>
      <c r="CB1139">
        <v>103.12795625427555</v>
      </c>
      <c r="CC1139">
        <v>20.470650785524306</v>
      </c>
      <c r="CD1139">
        <v>14.765818386353326</v>
      </c>
      <c r="CE1139">
        <v>2.5803384537827312</v>
      </c>
      <c r="CF1139" s="25">
        <v>1.0674157303370786</v>
      </c>
      <c r="CG1139" s="25">
        <v>0.27617041198501874</v>
      </c>
      <c r="CH1139" s="25">
        <v>1.274982742822609</v>
      </c>
      <c r="CI1139" s="25">
        <v>0.15485800534894315</v>
      </c>
      <c r="CJ1139" s="25">
        <v>8.6202665852989566E-2</v>
      </c>
      <c r="CK1139" s="25">
        <v>26.687867108725069</v>
      </c>
      <c r="CL1139" s="25">
        <v>29.777899290103878</v>
      </c>
      <c r="CM1139" s="25">
        <v>2.9283124939946323</v>
      </c>
      <c r="CN1139" s="25">
        <v>141.12191661908727</v>
      </c>
      <c r="CO1139" s="25">
        <v>10.358561389442194</v>
      </c>
      <c r="CP1139" s="25"/>
      <c r="CQ1139" s="25"/>
      <c r="CR1139" s="25"/>
      <c r="CS1139" s="25"/>
      <c r="CT1139" s="25"/>
      <c r="CU1139" s="25"/>
      <c r="CV1139" s="25"/>
      <c r="CW1139" s="25"/>
      <c r="CX1139" s="25"/>
      <c r="CY1139" s="25"/>
    </row>
    <row r="1140" spans="1:103">
      <c r="A1140" t="s">
        <v>177</v>
      </c>
      <c r="B1140" t="s">
        <v>1090</v>
      </c>
      <c r="C1140" t="s">
        <v>166</v>
      </c>
      <c r="D1140" t="s">
        <v>176</v>
      </c>
      <c r="E1140" t="s">
        <v>960</v>
      </c>
      <c r="F1140" t="s">
        <v>231</v>
      </c>
      <c r="G1140" t="s">
        <v>325</v>
      </c>
      <c r="H1140">
        <v>11.68229</v>
      </c>
      <c r="I1140">
        <v>8.5457999999999998</v>
      </c>
      <c r="J1140">
        <v>495</v>
      </c>
      <c r="K1140" t="s">
        <v>154</v>
      </c>
      <c r="L1140" s="18">
        <v>2.5</v>
      </c>
      <c r="M1140" t="s">
        <v>381</v>
      </c>
      <c r="N1140" t="s">
        <v>345</v>
      </c>
      <c r="O1140">
        <v>500</v>
      </c>
      <c r="P1140" t="s">
        <v>159</v>
      </c>
      <c r="Q1140">
        <v>400</v>
      </c>
      <c r="R1140">
        <v>19000</v>
      </c>
      <c r="S1140" t="s">
        <v>337</v>
      </c>
      <c r="T1140">
        <v>14500</v>
      </c>
      <c r="U1140" t="s">
        <v>334</v>
      </c>
      <c r="V1140">
        <v>12800</v>
      </c>
      <c r="W1140">
        <v>2015</v>
      </c>
      <c r="X1140">
        <v>1</v>
      </c>
      <c r="Y1140" s="20"/>
      <c r="Z1140" s="20"/>
      <c r="AA1140" s="20"/>
      <c r="AB1140" s="20"/>
      <c r="AC1140" s="20"/>
      <c r="AD1140" s="20"/>
      <c r="AE1140" s="20"/>
      <c r="AF1140" s="20"/>
      <c r="AG1140" s="20"/>
      <c r="AH1140" s="20"/>
      <c r="AI1140" s="20"/>
      <c r="AJ1140" s="20"/>
      <c r="AK1140" s="20"/>
      <c r="AL1140" s="20"/>
      <c r="AM1140" s="20"/>
      <c r="AN1140" s="20"/>
      <c r="AO1140" s="20"/>
      <c r="AP1140" s="20"/>
      <c r="AQ1140" s="20"/>
      <c r="AR1140" s="20"/>
      <c r="AS1140" s="20"/>
      <c r="AT1140" t="s">
        <v>158</v>
      </c>
      <c r="AU1140">
        <v>4</v>
      </c>
      <c r="AV1140" t="s">
        <v>399</v>
      </c>
      <c r="AW1140" t="s">
        <v>1003</v>
      </c>
      <c r="AX1140" t="s">
        <v>1092</v>
      </c>
      <c r="AY1140" s="20">
        <v>42011</v>
      </c>
      <c r="AZ1140" s="20">
        <v>42011</v>
      </c>
      <c r="BA1140" t="s">
        <v>408</v>
      </c>
      <c r="BB1140" s="22">
        <v>42316</v>
      </c>
      <c r="BC1140" s="18" t="s">
        <v>163</v>
      </c>
      <c r="BD1140" t="s">
        <v>161</v>
      </c>
      <c r="BE1140">
        <v>28</v>
      </c>
      <c r="BF1140">
        <v>24</v>
      </c>
      <c r="BG1140">
        <v>2.82</v>
      </c>
      <c r="BH1140">
        <v>1.7</v>
      </c>
      <c r="BI1140">
        <v>0.38</v>
      </c>
      <c r="BJ1140">
        <v>0.19800000000000001</v>
      </c>
      <c r="BK1140">
        <v>7.1999999999999995E-2</v>
      </c>
      <c r="BL1140">
        <v>9.9</v>
      </c>
      <c r="BM1140" s="86">
        <f t="shared" si="162"/>
        <v>73.333333333333329</v>
      </c>
      <c r="BN1140">
        <v>0.14499999999999999</v>
      </c>
      <c r="BO1140">
        <v>16</v>
      </c>
      <c r="BP1140">
        <f t="shared" si="158"/>
        <v>1468.2962962962958</v>
      </c>
      <c r="BQ1140">
        <f t="shared" si="159"/>
        <v>1503.9999999999998</v>
      </c>
      <c r="BR1140">
        <f t="shared" si="160"/>
        <v>1.4682962962962958</v>
      </c>
      <c r="BS1140">
        <f t="shared" si="160"/>
        <v>1.5039999999999998</v>
      </c>
      <c r="BT1140">
        <f t="shared" si="161"/>
        <v>2.9722962962962955</v>
      </c>
      <c r="BU1140">
        <v>1.6625976562499998</v>
      </c>
      <c r="BV1140">
        <v>0.54210112962551316</v>
      </c>
      <c r="BW1140">
        <v>1.6080151363855166</v>
      </c>
      <c r="BX1140">
        <v>0.4341489629666776</v>
      </c>
      <c r="BY1140">
        <v>0.28617824935479819</v>
      </c>
      <c r="BZ1140">
        <v>8.3955360444899485E-2</v>
      </c>
      <c r="CA1140">
        <v>4.7443542011608235</v>
      </c>
      <c r="CB1140">
        <v>99.367979260375236</v>
      </c>
      <c r="CC1140">
        <v>43.586106421859526</v>
      </c>
      <c r="CD1140">
        <v>14.80619741548553</v>
      </c>
      <c r="CE1140">
        <v>1.7499438052476175</v>
      </c>
      <c r="CF1140" s="25">
        <v>0.50782688766114181</v>
      </c>
      <c r="CG1140" s="25">
        <v>8.6556169429097607E-2</v>
      </c>
      <c r="CH1140" s="25">
        <v>1.2712190556486573</v>
      </c>
      <c r="CI1140" s="25">
        <v>0.23714996818523601</v>
      </c>
      <c r="CJ1140" s="25">
        <v>0.12971233257307674</v>
      </c>
      <c r="CK1140" s="25">
        <v>20.803288012852345</v>
      </c>
      <c r="CL1140" s="25">
        <v>40.273328225279435</v>
      </c>
      <c r="CM1140" s="25">
        <v>5.645604211439978</v>
      </c>
      <c r="CN1140" s="25">
        <v>137.84635956023033</v>
      </c>
      <c r="CO1140" s="25">
        <v>20.346284889785316</v>
      </c>
      <c r="CP1140" s="25">
        <v>1.088422971741112</v>
      </c>
      <c r="CQ1140" s="25">
        <v>0.34904284412032821</v>
      </c>
      <c r="CR1140" s="25">
        <v>0.16952810220088099</v>
      </c>
      <c r="CS1140" s="25">
        <v>0.16510370267337846</v>
      </c>
      <c r="CT1140" s="25">
        <v>0.10092701675720282</v>
      </c>
      <c r="CU1140" s="25">
        <v>76.881429514763255</v>
      </c>
      <c r="CV1140" s="25">
        <v>12.482253587586904</v>
      </c>
      <c r="CW1140" s="25">
        <v>1.4425062247591598</v>
      </c>
      <c r="CX1140" s="25">
        <v>150.95751122175997</v>
      </c>
      <c r="CY1140" s="25">
        <v>11.110140356522711</v>
      </c>
    </row>
    <row r="1141" spans="1:103">
      <c r="A1141" t="s">
        <v>177</v>
      </c>
      <c r="B1141" t="s">
        <v>1090</v>
      </c>
      <c r="C1141" t="s">
        <v>166</v>
      </c>
      <c r="D1141" t="s">
        <v>176</v>
      </c>
      <c r="E1141" t="s">
        <v>960</v>
      </c>
      <c r="F1141" t="s">
        <v>231</v>
      </c>
      <c r="G1141" t="s">
        <v>325</v>
      </c>
      <c r="H1141">
        <v>11.68229</v>
      </c>
      <c r="I1141">
        <v>8.5457999999999998</v>
      </c>
      <c r="J1141">
        <v>495</v>
      </c>
      <c r="K1141" t="s">
        <v>154</v>
      </c>
      <c r="L1141" s="18">
        <v>2.5</v>
      </c>
      <c r="M1141" t="s">
        <v>381</v>
      </c>
      <c r="N1141" t="s">
        <v>345</v>
      </c>
      <c r="O1141">
        <v>500</v>
      </c>
      <c r="P1141" t="s">
        <v>159</v>
      </c>
      <c r="Q1141">
        <v>400</v>
      </c>
      <c r="R1141">
        <v>19000</v>
      </c>
      <c r="S1141" t="s">
        <v>337</v>
      </c>
      <c r="T1141">
        <v>14500</v>
      </c>
      <c r="U1141" t="s">
        <v>334</v>
      </c>
      <c r="V1141">
        <v>12800</v>
      </c>
      <c r="W1141">
        <v>2015</v>
      </c>
      <c r="X1141">
        <v>1</v>
      </c>
      <c r="Y1141" s="20"/>
      <c r="Z1141" s="20"/>
      <c r="AA1141" s="20"/>
      <c r="AB1141" s="20"/>
      <c r="AC1141" s="20"/>
      <c r="AD1141" s="20"/>
      <c r="AE1141" s="20"/>
      <c r="AF1141" s="20"/>
      <c r="AG1141" s="20"/>
      <c r="AH1141" s="20"/>
      <c r="AI1141" s="20"/>
      <c r="AJ1141" s="20"/>
      <c r="AK1141" s="20"/>
      <c r="AL1141" s="20"/>
      <c r="AM1141" s="20"/>
      <c r="AN1141" s="20"/>
      <c r="AO1141" s="20"/>
      <c r="AP1141" s="20"/>
      <c r="AQ1141" s="20"/>
      <c r="AR1141" s="20"/>
      <c r="AS1141" s="20"/>
      <c r="AT1141" t="s">
        <v>159</v>
      </c>
      <c r="AU1141">
        <v>5</v>
      </c>
      <c r="AV1141" t="s">
        <v>399</v>
      </c>
      <c r="AW1141" t="s">
        <v>1003</v>
      </c>
      <c r="AX1141" t="s">
        <v>1092</v>
      </c>
      <c r="AY1141" s="20">
        <v>42011</v>
      </c>
      <c r="AZ1141" s="20">
        <v>42011</v>
      </c>
      <c r="BA1141" t="s">
        <v>408</v>
      </c>
      <c r="BB1141" s="22">
        <v>42316</v>
      </c>
      <c r="BC1141" s="18" t="s">
        <v>163</v>
      </c>
      <c r="BD1141" t="s">
        <v>161</v>
      </c>
      <c r="BE1141">
        <v>21</v>
      </c>
      <c r="BF1141">
        <v>20</v>
      </c>
      <c r="BG1141">
        <v>0.88</v>
      </c>
      <c r="BH1141">
        <v>0.66</v>
      </c>
      <c r="BI1141">
        <v>0.16</v>
      </c>
      <c r="BJ1141">
        <v>0.22700000000000001</v>
      </c>
      <c r="BK1141">
        <v>0.21199999999999999</v>
      </c>
      <c r="BL1141">
        <v>9.1999999999999993</v>
      </c>
      <c r="BM1141" s="86">
        <f t="shared" si="162"/>
        <v>51.708428246013668</v>
      </c>
      <c r="BN1141">
        <v>0.21099999999999999</v>
      </c>
      <c r="BO1141">
        <v>21</v>
      </c>
      <c r="BP1141">
        <f t="shared" si="158"/>
        <v>405.06963240877218</v>
      </c>
      <c r="BQ1141">
        <f t="shared" si="159"/>
        <v>469.33333333333331</v>
      </c>
      <c r="BR1141">
        <f t="shared" si="160"/>
        <v>0.4050696324087722</v>
      </c>
      <c r="BS1141">
        <f t="shared" si="160"/>
        <v>0.46933333333333332</v>
      </c>
      <c r="BT1141">
        <f t="shared" si="161"/>
        <v>0.87440296574210552</v>
      </c>
      <c r="CF1141" s="25">
        <v>1.4922928709055878</v>
      </c>
      <c r="CG1141" s="25">
        <v>0.2988921001926782</v>
      </c>
      <c r="CH1141" s="25">
        <v>1.394643702311237</v>
      </c>
      <c r="CI1141" s="25">
        <v>0.28691315943042511</v>
      </c>
      <c r="CJ1141" s="25">
        <v>0.11744566738135988</v>
      </c>
      <c r="CK1141" s="25">
        <v>17.290241957051879</v>
      </c>
      <c r="CL1141" s="25">
        <v>29.157225674265554</v>
      </c>
      <c r="CM1141" s="25">
        <v>2.8672764119579046</v>
      </c>
      <c r="CN1141" s="25">
        <v>92.016066454850275</v>
      </c>
      <c r="CO1141" s="25">
        <v>7.5433466965792491</v>
      </c>
      <c r="CP1141" s="25">
        <v>1.0530671859785785</v>
      </c>
      <c r="CQ1141" s="25">
        <v>0.35034079844206434</v>
      </c>
      <c r="CR1141" s="25">
        <v>0.48127964409369967</v>
      </c>
      <c r="CS1141" s="25">
        <v>0.20652230232622526</v>
      </c>
      <c r="CT1141" s="25">
        <v>8.4421915335862172E-2</v>
      </c>
      <c r="CU1141" s="25">
        <v>13.185729442564146</v>
      </c>
      <c r="CV1141" s="25">
        <v>5.6312596592106967</v>
      </c>
      <c r="CW1141" s="25">
        <v>3.6688551815905397</v>
      </c>
      <c r="CX1141" s="25">
        <v>37.841358757175662</v>
      </c>
      <c r="CY1141" s="25">
        <v>23.667549752233835</v>
      </c>
    </row>
    <row r="1142" spans="1:103">
      <c r="A1142" t="s">
        <v>177</v>
      </c>
      <c r="B1142" t="s">
        <v>1090</v>
      </c>
      <c r="C1142" t="s">
        <v>166</v>
      </c>
      <c r="D1142" t="s">
        <v>176</v>
      </c>
      <c r="E1142" t="s">
        <v>960</v>
      </c>
      <c r="F1142" t="s">
        <v>231</v>
      </c>
      <c r="G1142" t="s">
        <v>325</v>
      </c>
      <c r="H1142">
        <v>11.68229</v>
      </c>
      <c r="I1142">
        <v>8.5457999999999998</v>
      </c>
      <c r="J1142">
        <v>495</v>
      </c>
      <c r="K1142" t="s">
        <v>154</v>
      </c>
      <c r="L1142" s="18">
        <v>2.5</v>
      </c>
      <c r="M1142" t="s">
        <v>381</v>
      </c>
      <c r="N1142" t="s">
        <v>345</v>
      </c>
      <c r="O1142">
        <v>500</v>
      </c>
      <c r="P1142" t="s">
        <v>159</v>
      </c>
      <c r="Q1142">
        <v>400</v>
      </c>
      <c r="R1142">
        <v>19000</v>
      </c>
      <c r="S1142" t="s">
        <v>337</v>
      </c>
      <c r="T1142">
        <v>14500</v>
      </c>
      <c r="U1142" t="s">
        <v>334</v>
      </c>
      <c r="V1142">
        <v>12800</v>
      </c>
      <c r="W1142">
        <v>2015</v>
      </c>
      <c r="X1142">
        <v>1</v>
      </c>
      <c r="Y1142" s="20"/>
      <c r="Z1142" s="20"/>
      <c r="AA1142" s="20"/>
      <c r="AB1142" s="20"/>
      <c r="AC1142" s="20"/>
      <c r="AD1142" s="20"/>
      <c r="AE1142" s="20"/>
      <c r="AF1142" s="20"/>
      <c r="AG1142" s="20"/>
      <c r="AH1142" s="20"/>
      <c r="AI1142" s="20"/>
      <c r="AJ1142" s="20"/>
      <c r="AK1142" s="20"/>
      <c r="AL1142" s="20"/>
      <c r="AM1142" s="20"/>
      <c r="AN1142" s="20"/>
      <c r="AO1142" s="20"/>
      <c r="AP1142" s="20"/>
      <c r="AQ1142" s="20"/>
      <c r="AR1142" s="20"/>
      <c r="AS1142" s="20"/>
      <c r="AT1142" t="s">
        <v>160</v>
      </c>
      <c r="AU1142">
        <v>6</v>
      </c>
      <c r="AV1142" t="s">
        <v>399</v>
      </c>
      <c r="AW1142" t="s">
        <v>1003</v>
      </c>
      <c r="AX1142" t="s">
        <v>1092</v>
      </c>
      <c r="AY1142" s="20">
        <v>42011</v>
      </c>
      <c r="AZ1142" s="20">
        <v>42011</v>
      </c>
      <c r="BA1142" t="s">
        <v>408</v>
      </c>
      <c r="BB1142" s="22">
        <v>42316</v>
      </c>
      <c r="BC1142" s="18" t="s">
        <v>163</v>
      </c>
      <c r="BD1142" t="s">
        <v>161</v>
      </c>
      <c r="BE1142">
        <v>28</v>
      </c>
      <c r="BF1142">
        <v>18</v>
      </c>
      <c r="BG1142">
        <v>2.38</v>
      </c>
      <c r="BH1142">
        <v>1.24</v>
      </c>
      <c r="BI1142">
        <v>0.42</v>
      </c>
      <c r="BJ1142">
        <v>1.2999999999999999E-2</v>
      </c>
      <c r="BK1142">
        <v>3.5999999999999997E-2</v>
      </c>
      <c r="BL1142">
        <v>3.6</v>
      </c>
      <c r="BM1142" s="86">
        <f t="shared" si="162"/>
        <v>26.530612244897959</v>
      </c>
      <c r="BN1142">
        <v>7.9000000000000001E-2</v>
      </c>
      <c r="BO1142">
        <v>15</v>
      </c>
      <c r="BP1142">
        <f t="shared" si="158"/>
        <v>414.55728958249972</v>
      </c>
      <c r="BQ1142">
        <f t="shared" si="159"/>
        <v>1269.3333333333333</v>
      </c>
      <c r="BR1142">
        <f t="shared" si="160"/>
        <v>0.41455728958249971</v>
      </c>
      <c r="BS1142">
        <f t="shared" si="160"/>
        <v>1.2693333333333332</v>
      </c>
      <c r="BT1142">
        <f t="shared" si="161"/>
        <v>1.683890622915833</v>
      </c>
      <c r="BU1142">
        <v>1.5478723404255319</v>
      </c>
      <c r="BV1142">
        <v>0.45000748483358477</v>
      </c>
      <c r="BW1142">
        <v>1.9918493327936164</v>
      </c>
      <c r="BX1142">
        <v>0.45995428096757429</v>
      </c>
      <c r="BY1142">
        <v>0.25102819095012208</v>
      </c>
      <c r="BZ1142">
        <v>0.11841334336075131</v>
      </c>
      <c r="CA1142">
        <v>6.601777131001116</v>
      </c>
      <c r="CB1142">
        <v>121.49722473300379</v>
      </c>
      <c r="CC1142">
        <v>40.450484274299306</v>
      </c>
      <c r="CD1142">
        <v>16.515652626979488</v>
      </c>
      <c r="CE1142">
        <v>6.6732361925481811</v>
      </c>
      <c r="CO1142" s="25"/>
      <c r="CP1142" s="25">
        <v>0.96456692913385844</v>
      </c>
      <c r="CQ1142" s="25">
        <v>0.3219980314960631</v>
      </c>
      <c r="CR1142" s="25">
        <v>0.37654086273292131</v>
      </c>
      <c r="CS1142" s="25">
        <v>0.17816594509646907</v>
      </c>
      <c r="CT1142" s="25">
        <v>0.14891539538612514</v>
      </c>
      <c r="CU1142" s="25">
        <v>77.533397913184402</v>
      </c>
      <c r="CV1142" s="25">
        <v>12.118981894436711</v>
      </c>
      <c r="CW1142" s="25">
        <v>2.7018562741642591</v>
      </c>
      <c r="CX1142" s="25">
        <v>93.552304561435548</v>
      </c>
      <c r="CY1142" s="25">
        <v>10.786801348055208</v>
      </c>
    </row>
    <row r="1144" spans="1:103">
      <c r="A1144" s="53" t="s">
        <v>655</v>
      </c>
      <c r="B1144" s="53"/>
      <c r="H1144" s="64">
        <f>+AVERAGE(H573:H1142)</f>
        <v>11.220418726315799</v>
      </c>
      <c r="I1144" s="65">
        <f>+AVERAGE(I573:I1142)</f>
        <v>7.9833645263157864</v>
      </c>
      <c r="J1144" s="33">
        <f>+AVERAGE(J573:J1142)</f>
        <v>680.16666666666663</v>
      </c>
      <c r="L1144">
        <f>+AVERAGE(L573:L1142)</f>
        <v>1.5553246753246743</v>
      </c>
      <c r="O1144">
        <f>+AVERAGE(O573:O1142)</f>
        <v>2742.4</v>
      </c>
      <c r="Q1144">
        <f>+AVERAGE(Q573:Q1142)</f>
        <v>491.09523809523807</v>
      </c>
      <c r="R1144">
        <f>+AVERAGE(R573:R1142)</f>
        <v>6534.4827586206893</v>
      </c>
      <c r="T1144">
        <f>+AVERAGE(T573:T1142)</f>
        <v>4741.6923076923076</v>
      </c>
      <c r="V1144">
        <f>+AVERAGE(V573:V1142)</f>
        <v>8432.5</v>
      </c>
      <c r="W1144">
        <f>+AVERAGE(W573:W1142)</f>
        <v>2015</v>
      </c>
      <c r="X1144">
        <f>+AVERAGE(X573:X1142)</f>
        <v>1</v>
      </c>
      <c r="Z1144" s="65">
        <f t="shared" ref="Z1144:AS1144" si="163">+AVERAGE(Z573:Z1142)</f>
        <v>5.8788636363636284</v>
      </c>
      <c r="AA1144">
        <f t="shared" si="163"/>
        <v>0.87219829148138739</v>
      </c>
      <c r="AB1144">
        <f t="shared" si="163"/>
        <v>4.4938349413579243E-2</v>
      </c>
      <c r="AC1144">
        <f t="shared" si="163"/>
        <v>4.748731409090909</v>
      </c>
      <c r="AD1144">
        <f t="shared" si="163"/>
        <v>46.066363636363583</v>
      </c>
      <c r="AE1144">
        <f t="shared" si="163"/>
        <v>31.437272727272852</v>
      </c>
      <c r="AF1144">
        <f t="shared" si="163"/>
        <v>22.496363636363604</v>
      </c>
      <c r="AG1144">
        <f t="shared" si="163"/>
        <v>2.4778492953492215</v>
      </c>
      <c r="AH1144">
        <f t="shared" si="163"/>
        <v>0.62035685542605856</v>
      </c>
      <c r="AI1144">
        <f t="shared" si="163"/>
        <v>0.21582224096126224</v>
      </c>
      <c r="AJ1144">
        <f t="shared" si="163"/>
        <v>6.4011597620350802E-2</v>
      </c>
      <c r="AK1144">
        <f t="shared" si="163"/>
        <v>1.3318181818181818E-2</v>
      </c>
      <c r="AL1144">
        <f t="shared" si="163"/>
        <v>3.391358171175086</v>
      </c>
      <c r="AM1144">
        <f t="shared" si="163"/>
        <v>8.1279978527908252</v>
      </c>
      <c r="AN1144">
        <f t="shared" si="163"/>
        <v>2.3781447023977869</v>
      </c>
      <c r="AO1144">
        <f t="shared" si="163"/>
        <v>19.026917525489377</v>
      </c>
      <c r="AP1144">
        <f t="shared" si="163"/>
        <v>174.63519837758358</v>
      </c>
      <c r="AQ1144">
        <f t="shared" si="163"/>
        <v>1.5849233263902176</v>
      </c>
      <c r="AR1144">
        <f t="shared" si="163"/>
        <v>2.767518477272728E-2</v>
      </c>
      <c r="AS1144">
        <f t="shared" si="163"/>
        <v>7.3874621590909024</v>
      </c>
      <c r="AU1144">
        <f>+AVERAGE(AU573:AU1142)</f>
        <v>3.5</v>
      </c>
      <c r="BE1144">
        <f t="shared" ref="BE1144:CC1144" si="164">+AVERAGE(BE573:BE1142)</f>
        <v>40.117977528089888</v>
      </c>
      <c r="BF1144">
        <f t="shared" si="164"/>
        <v>34.189925093632958</v>
      </c>
      <c r="BG1144">
        <f t="shared" si="164"/>
        <v>8.1483707865168551</v>
      </c>
      <c r="BH1144">
        <f t="shared" si="164"/>
        <v>4.1982022471910083</v>
      </c>
      <c r="BI1144">
        <f t="shared" si="164"/>
        <v>0.69524344569288388</v>
      </c>
      <c r="BJ1144">
        <f t="shared" si="164"/>
        <v>0.3405580524344568</v>
      </c>
      <c r="BK1144">
        <f t="shared" si="164"/>
        <v>0.19664794007490605</v>
      </c>
      <c r="BL1144">
        <f t="shared" si="164"/>
        <v>8.8578651685393321</v>
      </c>
      <c r="BM1144">
        <f t="shared" si="164"/>
        <v>78.370892738889765</v>
      </c>
      <c r="BN1144">
        <f t="shared" si="164"/>
        <v>0.19325299625468143</v>
      </c>
      <c r="BO1144">
        <f t="shared" si="164"/>
        <v>20.448801498127356</v>
      </c>
      <c r="BP1144">
        <f t="shared" si="164"/>
        <v>4023.1930608667285</v>
      </c>
      <c r="BQ1144">
        <f t="shared" si="164"/>
        <v>4345.7977528089887</v>
      </c>
      <c r="BU1144">
        <f t="shared" si="164"/>
        <v>2.2547783539766195</v>
      </c>
      <c r="BV1144">
        <f t="shared" si="164"/>
        <v>0.24227981934931361</v>
      </c>
      <c r="BW1144">
        <f t="shared" ref="BW1144:BY1144" si="165">+AVERAGE(BW573:BW1142)</f>
        <v>2.167106905771417</v>
      </c>
      <c r="BX1144">
        <f t="shared" si="165"/>
        <v>0.51525370713247098</v>
      </c>
      <c r="BY1144">
        <f t="shared" si="165"/>
        <v>0.23914917534111124</v>
      </c>
      <c r="CA1144">
        <f t="shared" ref="CA1144:CB1144" si="166">+AVERAGE(CA573:CA1142)</f>
        <v>5.7203046068406538</v>
      </c>
      <c r="CB1144">
        <f t="shared" si="166"/>
        <v>145.96154719732417</v>
      </c>
      <c r="CC1144">
        <f t="shared" si="164"/>
        <v>56.211697390975942</v>
      </c>
      <c r="CD1144" s="64">
        <f t="shared" ref="CD1144" si="167">+AVERAGE(CD573:CD1142)</f>
        <v>14.268489394980202</v>
      </c>
      <c r="CE1144" s="64">
        <f t="shared" ref="CE1144:CY1144" si="168">+AVERAGE(CE573:CE1142)</f>
        <v>7.3877822585421722</v>
      </c>
      <c r="CF1144" s="64">
        <f t="shared" si="168"/>
        <v>0.62515746685747065</v>
      </c>
      <c r="CG1144" s="64">
        <f t="shared" si="168"/>
        <v>7.199599886262846E-2</v>
      </c>
      <c r="CH1144" s="64">
        <f t="shared" si="168"/>
        <v>1.6766050421766752</v>
      </c>
      <c r="CI1144" s="64">
        <f t="shared" si="168"/>
        <v>0.3347502057960719</v>
      </c>
      <c r="CJ1144" s="64">
        <f t="shared" si="168"/>
        <v>0.14003342377245601</v>
      </c>
      <c r="CK1144" s="64">
        <f t="shared" si="168"/>
        <v>29.384467646849462</v>
      </c>
      <c r="CL1144" s="64">
        <f t="shared" si="168"/>
        <v>45.144554011537004</v>
      </c>
      <c r="CM1144" s="64">
        <f t="shared" si="168"/>
        <v>2.3296999447365603</v>
      </c>
      <c r="CN1144" s="64">
        <f t="shared" si="168"/>
        <v>124.96272789362416</v>
      </c>
      <c r="CO1144" s="64">
        <f t="shared" si="168"/>
        <v>16.491038749759785</v>
      </c>
      <c r="CP1144" s="64">
        <f t="shared" si="168"/>
        <v>1.1622732503394939</v>
      </c>
      <c r="CQ1144" s="64">
        <f t="shared" si="168"/>
        <v>0.24503609461435641</v>
      </c>
      <c r="CR1144" s="64">
        <f t="shared" si="168"/>
        <v>0.3468902890308701</v>
      </c>
      <c r="CS1144" s="64">
        <f t="shared" si="168"/>
        <v>0.13101336113599873</v>
      </c>
      <c r="CT1144" s="64">
        <f t="shared" si="168"/>
        <v>6.0172559605290381E-2</v>
      </c>
      <c r="CU1144" s="64">
        <f t="shared" si="168"/>
        <v>10.773121421377095</v>
      </c>
      <c r="CV1144" s="64">
        <f t="shared" si="168"/>
        <v>9.8614674152504662</v>
      </c>
      <c r="CW1144" s="64">
        <f t="shared" si="168"/>
        <v>1.5271591603539285</v>
      </c>
      <c r="CX1144" s="64">
        <f t="shared" si="168"/>
        <v>93.004038123349403</v>
      </c>
      <c r="CY1144" s="64">
        <f t="shared" si="168"/>
        <v>11.161754736108849</v>
      </c>
    </row>
    <row r="1145" spans="1:103">
      <c r="A1145" s="53" t="s">
        <v>574</v>
      </c>
      <c r="B1145" s="53"/>
      <c r="H1145" s="64">
        <f>+MEDIAN(H573:H1142)</f>
        <v>11.31644</v>
      </c>
      <c r="I1145" s="65">
        <f>+MEDIAN(I574:I1143)</f>
        <v>7.9858500000000001</v>
      </c>
      <c r="J1145" s="33">
        <f>+MEDIAN(J574:J1143)</f>
        <v>683</v>
      </c>
      <c r="L1145">
        <f>+MEDIAN(L574:L1143)</f>
        <v>1.5</v>
      </c>
      <c r="O1145">
        <f>+MEDIAN(O574:O1143)</f>
        <v>1202.5</v>
      </c>
      <c r="Q1145">
        <f>+MEDIAN(Q574:Q1143)</f>
        <v>450</v>
      </c>
      <c r="R1145">
        <f>+MEDIAN(R574:R1143)</f>
        <v>4200</v>
      </c>
      <c r="T1145">
        <f>+MEDIAN(T574:T1143)</f>
        <v>3000</v>
      </c>
      <c r="V1145">
        <f>+MEDIAN(V574:V1143)</f>
        <v>4000</v>
      </c>
      <c r="W1145">
        <f>+MEDIAN(W574:W1143)</f>
        <v>2015</v>
      </c>
      <c r="X1145">
        <f>+MEDIAN(X574:X1143)</f>
        <v>1</v>
      </c>
      <c r="Z1145" s="65">
        <f t="shared" ref="Z1145:AS1145" si="169">+MEDIAN(Z574:Z1143)</f>
        <v>5.9</v>
      </c>
      <c r="AA1145">
        <f t="shared" si="169"/>
        <v>0.91987088472696765</v>
      </c>
      <c r="AB1145">
        <f t="shared" si="169"/>
        <v>4.132343121734796E-2</v>
      </c>
      <c r="AC1145">
        <f t="shared" si="169"/>
        <v>3.9011400000000003</v>
      </c>
      <c r="AD1145">
        <f t="shared" si="169"/>
        <v>44.8</v>
      </c>
      <c r="AE1145">
        <f t="shared" si="169"/>
        <v>32</v>
      </c>
      <c r="AF1145">
        <f t="shared" si="169"/>
        <v>21.6</v>
      </c>
      <c r="AG1145">
        <f t="shared" si="169"/>
        <v>2.3017601428733889</v>
      </c>
      <c r="AH1145">
        <f t="shared" si="169"/>
        <v>0.61531853648981105</v>
      </c>
      <c r="AI1145">
        <f t="shared" si="169"/>
        <v>0.16503849118530364</v>
      </c>
      <c r="AJ1145">
        <f t="shared" si="169"/>
        <v>6.4688294078373537E-2</v>
      </c>
      <c r="AK1145">
        <f t="shared" si="169"/>
        <v>0</v>
      </c>
      <c r="AL1145">
        <f t="shared" si="169"/>
        <v>3.1892717091688336</v>
      </c>
      <c r="AM1145">
        <f t="shared" si="169"/>
        <v>5.298333590182418</v>
      </c>
      <c r="AN1145">
        <f t="shared" si="169"/>
        <v>2.5010139245640111</v>
      </c>
      <c r="AO1145">
        <f t="shared" si="169"/>
        <v>18.194924953621442</v>
      </c>
      <c r="AP1145">
        <f t="shared" si="169"/>
        <v>131.93180723013788</v>
      </c>
      <c r="AQ1145">
        <f t="shared" si="169"/>
        <v>1.6139503959465962</v>
      </c>
      <c r="AR1145">
        <f t="shared" si="169"/>
        <v>2.1822000000000001E-2</v>
      </c>
      <c r="AS1145">
        <f t="shared" si="169"/>
        <v>7.1665799999999997</v>
      </c>
      <c r="AU1145">
        <f>+MEDIAN(AU574:AU1143)</f>
        <v>4</v>
      </c>
      <c r="BE1145">
        <f t="shared" ref="BE1145:CC1145" si="170">+MEDIAN(BE574:BE1143)</f>
        <v>39</v>
      </c>
      <c r="BF1145">
        <f t="shared" si="170"/>
        <v>35</v>
      </c>
      <c r="BG1145">
        <f t="shared" si="170"/>
        <v>7.6</v>
      </c>
      <c r="BH1145">
        <f t="shared" si="170"/>
        <v>4.18</v>
      </c>
      <c r="BI1145">
        <f t="shared" si="170"/>
        <v>0.7</v>
      </c>
      <c r="BJ1145">
        <f t="shared" si="170"/>
        <v>0.34</v>
      </c>
      <c r="BK1145">
        <f t="shared" si="170"/>
        <v>0.08</v>
      </c>
      <c r="BL1145">
        <f t="shared" si="170"/>
        <v>9.6999999999999993</v>
      </c>
      <c r="BM1145">
        <f t="shared" si="170"/>
        <v>81.304347826086968</v>
      </c>
      <c r="BN1145">
        <f t="shared" si="170"/>
        <v>0.182</v>
      </c>
      <c r="BO1145">
        <f t="shared" si="170"/>
        <v>21</v>
      </c>
      <c r="BP1145">
        <f t="shared" si="170"/>
        <v>3933.1622456114665</v>
      </c>
      <c r="BQ1145">
        <f t="shared" si="170"/>
        <v>4053.333333333333</v>
      </c>
      <c r="BU1145">
        <f t="shared" si="170"/>
        <v>2.2785646836638342</v>
      </c>
      <c r="BV1145">
        <f t="shared" si="170"/>
        <v>0.2383238856119835</v>
      </c>
      <c r="BW1145">
        <f t="shared" ref="BW1145:BY1145" si="171">+MEDIAN(BW574:BW1143)</f>
        <v>2.1651087823334487</v>
      </c>
      <c r="BX1145">
        <f t="shared" si="171"/>
        <v>0.51405559570015968</v>
      </c>
      <c r="BY1145">
        <f t="shared" si="171"/>
        <v>0.22633541163910986</v>
      </c>
      <c r="CA1145">
        <f t="shared" ref="CA1145:CB1145" si="172">+MEDIAN(CA574:CA1143)</f>
        <v>5.6034038453639976</v>
      </c>
      <c r="CB1145">
        <f t="shared" si="172"/>
        <v>133.50197411589289</v>
      </c>
      <c r="CC1145">
        <f t="shared" si="170"/>
        <v>49.516674493038913</v>
      </c>
      <c r="CD1145">
        <f t="shared" ref="CD1145" si="173">+MEDIAN(CD574:CD1143)</f>
        <v>13.265284640836123</v>
      </c>
      <c r="CE1145">
        <f t="shared" ref="CE1145:CY1145" si="174">+MEDIAN(CE574:CE1143)</f>
        <v>3.9355955418525532</v>
      </c>
      <c r="CF1145">
        <f t="shared" si="174"/>
        <v>0.59241706161137442</v>
      </c>
      <c r="CG1145">
        <f t="shared" si="174"/>
        <v>5.6197964847363564E-2</v>
      </c>
      <c r="CH1145">
        <f t="shared" si="174"/>
        <v>1.5278771230309709</v>
      </c>
      <c r="CI1145">
        <f t="shared" si="174"/>
        <v>0.3129290328509457</v>
      </c>
      <c r="CJ1145">
        <f t="shared" si="174"/>
        <v>0.13188058198678598</v>
      </c>
      <c r="CK1145">
        <f t="shared" si="174"/>
        <v>24.428642418992705</v>
      </c>
      <c r="CL1145">
        <f t="shared" si="174"/>
        <v>40.739968369722988</v>
      </c>
      <c r="CM1145">
        <f t="shared" si="174"/>
        <v>1.9798806472028252</v>
      </c>
      <c r="CN1145">
        <f t="shared" si="174"/>
        <v>94.583530192504298</v>
      </c>
      <c r="CO1145">
        <f t="shared" si="174"/>
        <v>15.148903084952448</v>
      </c>
      <c r="CP1145">
        <f t="shared" si="174"/>
        <v>1.1441817029013186</v>
      </c>
      <c r="CQ1145">
        <f t="shared" si="174"/>
        <v>0.23784765248519896</v>
      </c>
      <c r="CR1145">
        <f t="shared" si="174"/>
        <v>0.33443781538619921</v>
      </c>
      <c r="CS1145">
        <f t="shared" si="174"/>
        <v>0.1276631116627569</v>
      </c>
      <c r="CT1145">
        <f t="shared" si="174"/>
        <v>5.9507552459533618E-2</v>
      </c>
      <c r="CU1145">
        <f t="shared" si="174"/>
        <v>8.9428598197211429</v>
      </c>
      <c r="CV1145">
        <f t="shared" si="174"/>
        <v>9.4193496029682997</v>
      </c>
      <c r="CW1145">
        <f t="shared" si="174"/>
        <v>1.7161343072800717</v>
      </c>
      <c r="CX1145">
        <f t="shared" si="174"/>
        <v>75.804004652174569</v>
      </c>
      <c r="CY1145">
        <f t="shared" si="174"/>
        <v>10.78798904151647</v>
      </c>
    </row>
    <row r="1146" spans="1:103">
      <c r="A1146" s="53" t="s">
        <v>656</v>
      </c>
      <c r="B1146" s="53"/>
      <c r="H1146" s="64">
        <f>+MIN(H574:H1143)</f>
        <v>10.487500000000001</v>
      </c>
      <c r="I1146" s="65">
        <f>+MIN(I574:I1143)</f>
        <v>7.1477199999999996</v>
      </c>
      <c r="J1146" s="33">
        <f>+MIN(J573:J1142)</f>
        <v>468</v>
      </c>
      <c r="L1146">
        <f>+MIN(L574:L1143)</f>
        <v>0.2</v>
      </c>
      <c r="O1146">
        <f>+MIN(O574:O1143)</f>
        <v>100</v>
      </c>
      <c r="Q1146">
        <f>+MIN(Q574:Q1143)</f>
        <v>64</v>
      </c>
      <c r="R1146">
        <f>+MIN(R574:R1143)</f>
        <v>600</v>
      </c>
      <c r="T1146">
        <f>+MIN(T574:T1143)</f>
        <v>90</v>
      </c>
      <c r="V1146">
        <f>+MIN(V574:V1143)</f>
        <v>100</v>
      </c>
      <c r="W1146">
        <f>+MIN(W574:W1143)</f>
        <v>2015</v>
      </c>
      <c r="X1146">
        <f>+MIN(X574:X1143)</f>
        <v>1</v>
      </c>
      <c r="Z1146" s="65">
        <f t="shared" ref="Z1146:AS1146" si="175">+MIN(Z574:Z1143)</f>
        <v>5</v>
      </c>
      <c r="AA1146">
        <f t="shared" si="175"/>
        <v>0.28221683473529191</v>
      </c>
      <c r="AB1146">
        <f t="shared" si="175"/>
        <v>1.7303107649842268E-2</v>
      </c>
      <c r="AC1146">
        <f t="shared" si="175"/>
        <v>1.4437800000000001</v>
      </c>
      <c r="AD1146">
        <f t="shared" si="175"/>
        <v>24.799999999999997</v>
      </c>
      <c r="AE1146">
        <f t="shared" si="175"/>
        <v>12</v>
      </c>
      <c r="AF1146">
        <f t="shared" si="175"/>
        <v>12</v>
      </c>
      <c r="AG1146">
        <f t="shared" si="175"/>
        <v>0.37578817961814753</v>
      </c>
      <c r="AH1146">
        <f t="shared" si="175"/>
        <v>0.18442682808897692</v>
      </c>
      <c r="AI1146">
        <f t="shared" si="175"/>
        <v>6.1623532925903515E-2</v>
      </c>
      <c r="AJ1146">
        <f t="shared" si="175"/>
        <v>3.6505967776183333E-2</v>
      </c>
      <c r="AK1146">
        <f t="shared" si="175"/>
        <v>0</v>
      </c>
      <c r="AL1146">
        <f t="shared" si="175"/>
        <v>1.0089984626342117</v>
      </c>
      <c r="AM1146">
        <f t="shared" si="175"/>
        <v>1.2712103269553665</v>
      </c>
      <c r="AN1146">
        <f t="shared" si="175"/>
        <v>0.75706367446261846</v>
      </c>
      <c r="AO1146">
        <f t="shared" si="175"/>
        <v>3.7113845396811223</v>
      </c>
      <c r="AP1146">
        <f t="shared" si="175"/>
        <v>50.855250143294093</v>
      </c>
      <c r="AQ1146">
        <f t="shared" si="175"/>
        <v>1.2965959894229975</v>
      </c>
      <c r="AR1146">
        <f t="shared" si="175"/>
        <v>4.0480300000000002E-3</v>
      </c>
      <c r="AS1146">
        <f t="shared" si="175"/>
        <v>4.0916699999999997</v>
      </c>
      <c r="AU1146">
        <f>+MIN(AU574:AU1143)</f>
        <v>1</v>
      </c>
      <c r="BE1146">
        <f t="shared" ref="BE1146:CC1146" si="176">+MIN(BE574:BE1143)</f>
        <v>11</v>
      </c>
      <c r="BF1146">
        <f t="shared" si="176"/>
        <v>0</v>
      </c>
      <c r="BG1146">
        <f t="shared" si="176"/>
        <v>0.2</v>
      </c>
      <c r="BH1146">
        <f t="shared" si="176"/>
        <v>0</v>
      </c>
      <c r="BI1146">
        <f t="shared" si="176"/>
        <v>0</v>
      </c>
      <c r="BJ1146">
        <f t="shared" si="176"/>
        <v>0</v>
      </c>
      <c r="BK1146">
        <f t="shared" si="176"/>
        <v>0</v>
      </c>
      <c r="BL1146">
        <f t="shared" si="176"/>
        <v>0</v>
      </c>
      <c r="BM1146">
        <f t="shared" si="176"/>
        <v>0</v>
      </c>
      <c r="BN1146">
        <f t="shared" si="176"/>
        <v>1.01E-2</v>
      </c>
      <c r="BO1146">
        <f t="shared" si="176"/>
        <v>0</v>
      </c>
      <c r="BP1146">
        <f t="shared" si="176"/>
        <v>0</v>
      </c>
      <c r="BQ1146">
        <f t="shared" si="176"/>
        <v>106.66666666666667</v>
      </c>
      <c r="BU1146">
        <f t="shared" si="176"/>
        <v>0.76072449952335575</v>
      </c>
      <c r="BV1146">
        <f t="shared" si="176"/>
        <v>2.8321671630433459E-2</v>
      </c>
      <c r="BW1146">
        <f t="shared" ref="BW1146:BY1146" si="177">+MIN(BW574:BW1143)</f>
        <v>0.19298451246196308</v>
      </c>
      <c r="BX1146">
        <f t="shared" si="177"/>
        <v>7.2077038857904813E-2</v>
      </c>
      <c r="BY1146">
        <f t="shared" si="177"/>
        <v>3.5256963400000826E-2</v>
      </c>
      <c r="CA1146">
        <f t="shared" ref="CA1146:CB1146" si="178">+MIN(CA574:CA1143)</f>
        <v>0.42198604108589122</v>
      </c>
      <c r="CB1146">
        <f t="shared" si="178"/>
        <v>11.918831778483479</v>
      </c>
      <c r="CC1146">
        <f t="shared" si="176"/>
        <v>3.613391693012288</v>
      </c>
      <c r="CD1146">
        <f t="shared" ref="CD1146" si="179">+MIN(CD574:CD1143)</f>
        <v>1.7494425124706658</v>
      </c>
      <c r="CE1146">
        <f t="shared" ref="CE1146:CY1146" si="180">+MIN(CE574:CE1143)</f>
        <v>1.15142436064867</v>
      </c>
      <c r="CF1146">
        <f t="shared" si="180"/>
        <v>0.22913907284768215</v>
      </c>
      <c r="CG1146">
        <f t="shared" si="180"/>
        <v>1.6777137367915468E-3</v>
      </c>
      <c r="CH1146">
        <f t="shared" si="180"/>
        <v>0.12236850329006667</v>
      </c>
      <c r="CI1146">
        <f t="shared" si="180"/>
        <v>4.6509753835605322E-2</v>
      </c>
      <c r="CJ1146">
        <f t="shared" si="180"/>
        <v>5.7133104606487952E-3</v>
      </c>
      <c r="CK1146">
        <f t="shared" si="180"/>
        <v>5.0204259071002255</v>
      </c>
      <c r="CL1146">
        <f t="shared" si="180"/>
        <v>10.82219761290375</v>
      </c>
      <c r="CM1146">
        <f t="shared" si="180"/>
        <v>1.0002120524243263</v>
      </c>
      <c r="CN1146">
        <f t="shared" si="180"/>
        <v>45.476259685594464</v>
      </c>
      <c r="CO1146">
        <f t="shared" si="180"/>
        <v>3.4487598862764011</v>
      </c>
      <c r="CP1146">
        <f t="shared" si="180"/>
        <v>0.60946745562130178</v>
      </c>
      <c r="CQ1146">
        <f t="shared" si="180"/>
        <v>7.5256290773532158E-2</v>
      </c>
      <c r="CR1146">
        <f t="shared" si="180"/>
        <v>0.16952810220088099</v>
      </c>
      <c r="CS1146">
        <f t="shared" si="180"/>
        <v>4.0316504725666662E-2</v>
      </c>
      <c r="CT1146">
        <f t="shared" si="180"/>
        <v>1.3144921322684116E-2</v>
      </c>
      <c r="CU1146">
        <f t="shared" si="180"/>
        <v>1.2723761492982175</v>
      </c>
      <c r="CV1146">
        <f t="shared" si="180"/>
        <v>1.7892956043144033</v>
      </c>
      <c r="CW1146">
        <f t="shared" si="180"/>
        <v>0.76018977725108827</v>
      </c>
      <c r="CX1146">
        <f t="shared" si="180"/>
        <v>8.1823251436675832</v>
      </c>
      <c r="CY1146">
        <f t="shared" si="180"/>
        <v>3.3974664615068959</v>
      </c>
    </row>
    <row r="1147" spans="1:103">
      <c r="A1147" s="53" t="s">
        <v>657</v>
      </c>
      <c r="B1147" s="53"/>
      <c r="H1147" s="64">
        <f t="shared" ref="H1147:J1147" si="181">+MAX(H575:H1144)</f>
        <v>11.735189999999999</v>
      </c>
      <c r="I1147" s="65">
        <f t="shared" si="181"/>
        <v>8.6329899999999995</v>
      </c>
      <c r="J1147" s="33">
        <f t="shared" si="181"/>
        <v>798</v>
      </c>
      <c r="L1147">
        <f t="shared" ref="L1147" si="182">+MAX(L575:L1144)</f>
        <v>5</v>
      </c>
      <c r="O1147">
        <f t="shared" ref="O1147:CC1147" si="183">+MAX(O575:O1144)</f>
        <v>55000</v>
      </c>
      <c r="Q1147">
        <f t="shared" si="183"/>
        <v>1250</v>
      </c>
      <c r="R1147">
        <f t="shared" si="183"/>
        <v>24000</v>
      </c>
      <c r="T1147">
        <f t="shared" si="183"/>
        <v>21000</v>
      </c>
      <c r="V1147">
        <f t="shared" si="183"/>
        <v>62000</v>
      </c>
      <c r="W1147">
        <f t="shared" si="183"/>
        <v>2015</v>
      </c>
      <c r="X1147">
        <f t="shared" si="183"/>
        <v>1</v>
      </c>
      <c r="Z1147" s="65">
        <f t="shared" si="183"/>
        <v>7.2</v>
      </c>
      <c r="AA1147">
        <f t="shared" si="183"/>
        <v>1.545172182687258</v>
      </c>
      <c r="AB1147">
        <f t="shared" si="183"/>
        <v>9.7767556466640343E-2</v>
      </c>
      <c r="AC1147">
        <f t="shared" si="183"/>
        <v>20.693100000000001</v>
      </c>
      <c r="AD1147">
        <f t="shared" si="183"/>
        <v>76</v>
      </c>
      <c r="AE1147">
        <f t="shared" si="183"/>
        <v>58.800000000000004</v>
      </c>
      <c r="AF1147">
        <f t="shared" si="183"/>
        <v>41.6</v>
      </c>
      <c r="AG1147">
        <f t="shared" si="183"/>
        <v>9.7778916773697553</v>
      </c>
      <c r="AH1147">
        <f t="shared" si="183"/>
        <v>1.3782167455551659</v>
      </c>
      <c r="AI1147">
        <f t="shared" si="183"/>
        <v>1.3536442121828869</v>
      </c>
      <c r="AJ1147">
        <f t="shared" si="183"/>
        <v>0.14194902633404199</v>
      </c>
      <c r="AK1147">
        <f t="shared" si="183"/>
        <v>1</v>
      </c>
      <c r="AL1147">
        <f t="shared" si="183"/>
        <v>11.058767181582299</v>
      </c>
      <c r="AM1147">
        <f t="shared" si="183"/>
        <v>69.061118591277406</v>
      </c>
      <c r="AN1147">
        <f t="shared" si="183"/>
        <v>5.1169392997161003</v>
      </c>
      <c r="AO1147">
        <f t="shared" si="183"/>
        <v>66.053580234467717</v>
      </c>
      <c r="AP1147">
        <f t="shared" si="183"/>
        <v>527.18002302850141</v>
      </c>
      <c r="AQ1147">
        <f t="shared" si="183"/>
        <v>1.7978240190407941</v>
      </c>
      <c r="AR1147">
        <f t="shared" si="183"/>
        <v>9.5806100000000005E-2</v>
      </c>
      <c r="AS1147">
        <f t="shared" si="183"/>
        <v>11.710699999999999</v>
      </c>
      <c r="AU1147">
        <f t="shared" ref="AU1147" si="184">+MAX(AU575:AU1144)</f>
        <v>6</v>
      </c>
      <c r="BE1147">
        <f t="shared" si="183"/>
        <v>81</v>
      </c>
      <c r="BF1147">
        <f t="shared" si="183"/>
        <v>73</v>
      </c>
      <c r="BG1147">
        <f t="shared" si="183"/>
        <v>25.4</v>
      </c>
      <c r="BH1147">
        <f t="shared" si="183"/>
        <v>11.64</v>
      </c>
      <c r="BI1147">
        <f t="shared" si="183"/>
        <v>1.7</v>
      </c>
      <c r="BJ1147">
        <f t="shared" si="183"/>
        <v>0.79800000000000004</v>
      </c>
      <c r="BK1147">
        <f t="shared" si="183"/>
        <v>60.3</v>
      </c>
      <c r="BL1147">
        <f t="shared" si="183"/>
        <v>19.899999999999999</v>
      </c>
      <c r="BM1147">
        <f t="shared" si="183"/>
        <v>98.76543209876543</v>
      </c>
      <c r="BN1147">
        <f t="shared" si="183"/>
        <v>0.48699999999999999</v>
      </c>
      <c r="BO1147">
        <f t="shared" si="183"/>
        <v>37</v>
      </c>
      <c r="BP1147">
        <f t="shared" si="183"/>
        <v>11135.765563055822</v>
      </c>
      <c r="BQ1147">
        <f t="shared" si="183"/>
        <v>13546.666666666664</v>
      </c>
      <c r="BU1147">
        <f t="shared" si="183"/>
        <v>3.6560039370078745</v>
      </c>
      <c r="BV1147">
        <f t="shared" si="183"/>
        <v>0.54210112962551316</v>
      </c>
      <c r="BW1147">
        <f t="shared" ref="BW1147:BY1147" si="185">+MAX(BW575:BW1144)</f>
        <v>3.5913770371522773</v>
      </c>
      <c r="BX1147">
        <f t="shared" si="185"/>
        <v>0.88671050920772176</v>
      </c>
      <c r="BY1147">
        <f t="shared" si="185"/>
        <v>0.64806024371692672</v>
      </c>
      <c r="CA1147">
        <f t="shared" ref="CA1147:CB1147" si="186">+MAX(CA575:CA1144)</f>
        <v>12.081111236782288</v>
      </c>
      <c r="CB1147">
        <f t="shared" si="186"/>
        <v>523.03905254958488</v>
      </c>
      <c r="CC1147">
        <f t="shared" si="183"/>
        <v>252.07530813823311</v>
      </c>
      <c r="CD1147">
        <f t="shared" ref="CD1147" si="187">+MAX(CD575:CD1144)</f>
        <v>40.640550773231816</v>
      </c>
      <c r="CE1147">
        <f t="shared" ref="CE1147:CY1147" si="188">+MAX(CE575:CE1144)</f>
        <v>84.104819567197424</v>
      </c>
      <c r="CF1147">
        <f t="shared" si="188"/>
        <v>1.7700296735905046</v>
      </c>
      <c r="CG1147">
        <f t="shared" si="188"/>
        <v>0.39223722275795564</v>
      </c>
      <c r="CH1147">
        <f t="shared" si="188"/>
        <v>4.1147715563839657</v>
      </c>
      <c r="CI1147">
        <f t="shared" si="188"/>
        <v>0.80988373238721079</v>
      </c>
      <c r="CJ1147">
        <f t="shared" si="188"/>
        <v>0.35804619957346612</v>
      </c>
      <c r="CK1147">
        <f t="shared" si="188"/>
        <v>104.38682783396574</v>
      </c>
      <c r="CL1147">
        <f t="shared" si="188"/>
        <v>135.06363033942716</v>
      </c>
      <c r="CM1147">
        <f t="shared" si="188"/>
        <v>8.1381691316380405</v>
      </c>
      <c r="CN1147">
        <f t="shared" si="188"/>
        <v>473.68852517969304</v>
      </c>
      <c r="CO1147">
        <f t="shared" si="188"/>
        <v>61.967190692088131</v>
      </c>
      <c r="CP1147">
        <f t="shared" si="188"/>
        <v>2.0268389662027833</v>
      </c>
      <c r="CQ1147">
        <f t="shared" si="188"/>
        <v>0.44919583727530749</v>
      </c>
      <c r="CR1147">
        <f t="shared" si="188"/>
        <v>0.66064936314535205</v>
      </c>
      <c r="CS1147">
        <f t="shared" si="188"/>
        <v>0.42966766295702535</v>
      </c>
      <c r="CT1147">
        <f t="shared" si="188"/>
        <v>0.14891539538612514</v>
      </c>
      <c r="CU1147">
        <f t="shared" si="188"/>
        <v>81.092662670584389</v>
      </c>
      <c r="CV1147">
        <f t="shared" si="188"/>
        <v>47.395092371976979</v>
      </c>
      <c r="CW1147">
        <f t="shared" si="188"/>
        <v>9.2756830664756755</v>
      </c>
      <c r="CX1147">
        <f t="shared" si="188"/>
        <v>1237.3069912504479</v>
      </c>
      <c r="CY1147">
        <f t="shared" si="188"/>
        <v>72.633054688699872</v>
      </c>
    </row>
    <row r="1148" spans="1:103">
      <c r="A1148" s="53" t="s">
        <v>658</v>
      </c>
      <c r="B1148" s="53"/>
      <c r="H1148" s="64">
        <f t="shared" ref="H1148:J1148" si="189">+STDEV(H576:H1146)</f>
        <v>0.36391779829855042</v>
      </c>
      <c r="I1148" s="65">
        <f t="shared" si="189"/>
        <v>0.50798740040729473</v>
      </c>
      <c r="J1148" s="33">
        <f t="shared" si="189"/>
        <v>80.833524358422295</v>
      </c>
      <c r="L1148">
        <f t="shared" ref="L1148" si="190">+STDEV(L576:L1146)</f>
        <v>0.96913502972827392</v>
      </c>
      <c r="O1148">
        <f t="shared" ref="O1148:CC1148" si="191">+STDEV(O576:O1146)</f>
        <v>6884.9710838161454</v>
      </c>
      <c r="Q1148">
        <f t="shared" si="191"/>
        <v>283.15183543164102</v>
      </c>
      <c r="R1148">
        <f t="shared" si="191"/>
        <v>5501.1286680594058</v>
      </c>
      <c r="T1148">
        <f t="shared" si="191"/>
        <v>4609.0861925585332</v>
      </c>
      <c r="V1148">
        <f t="shared" si="191"/>
        <v>11194.553239306988</v>
      </c>
      <c r="W1148">
        <f t="shared" si="191"/>
        <v>0</v>
      </c>
      <c r="X1148">
        <f t="shared" si="191"/>
        <v>0</v>
      </c>
      <c r="Z1148" s="65">
        <f t="shared" si="191"/>
        <v>0.39716175446817353</v>
      </c>
      <c r="AA1148">
        <f t="shared" si="191"/>
        <v>0.25779686547665048</v>
      </c>
      <c r="AB1148">
        <f t="shared" si="191"/>
        <v>1.4119325436800197E-2</v>
      </c>
      <c r="AC1148">
        <f t="shared" si="191"/>
        <v>3.2701054445912061</v>
      </c>
      <c r="AD1148">
        <f t="shared" si="191"/>
        <v>10.504269553068751</v>
      </c>
      <c r="AE1148">
        <f t="shared" si="191"/>
        <v>8.1297167888018258</v>
      </c>
      <c r="AF1148">
        <f t="shared" si="191"/>
        <v>5.8326923801843842</v>
      </c>
      <c r="AG1148">
        <f t="shared" si="191"/>
        <v>1.2271513046801314</v>
      </c>
      <c r="AH1148">
        <f t="shared" si="191"/>
        <v>0.23114794143611733</v>
      </c>
      <c r="AI1148">
        <f t="shared" si="191"/>
        <v>0.17943548363255321</v>
      </c>
      <c r="AJ1148">
        <f t="shared" si="191"/>
        <v>1.5177650847569935E-2</v>
      </c>
      <c r="AK1148">
        <f t="shared" si="191"/>
        <v>7.0141050170594466E-2</v>
      </c>
      <c r="AL1148">
        <f t="shared" si="191"/>
        <v>1.3679951267533463</v>
      </c>
      <c r="AM1148">
        <f t="shared" si="191"/>
        <v>9.061015965731464</v>
      </c>
      <c r="AN1148">
        <f t="shared" si="191"/>
        <v>1.0114494731603496</v>
      </c>
      <c r="AO1148">
        <f t="shared" si="191"/>
        <v>8.5338160047203981</v>
      </c>
      <c r="AP1148">
        <f t="shared" si="191"/>
        <v>97.458668710157554</v>
      </c>
      <c r="AQ1148">
        <f t="shared" si="191"/>
        <v>0.10705569468802152</v>
      </c>
      <c r="AR1148">
        <f t="shared" si="191"/>
        <v>1.9267013800902868E-2</v>
      </c>
      <c r="AS1148">
        <f t="shared" si="191"/>
        <v>1.5406408881503348</v>
      </c>
      <c r="AU1148">
        <f t="shared" ref="AU1148" si="192">+STDEV(AU576:AU1146)</f>
        <v>1.7081624753908589</v>
      </c>
      <c r="BE1148">
        <f t="shared" si="191"/>
        <v>10.414863347968407</v>
      </c>
      <c r="BF1148">
        <f t="shared" si="191"/>
        <v>11.82640256572798</v>
      </c>
      <c r="BG1148">
        <f t="shared" si="191"/>
        <v>4.4253953475059173</v>
      </c>
      <c r="BH1148">
        <f t="shared" si="191"/>
        <v>2.5308504332784203</v>
      </c>
      <c r="BI1148">
        <f t="shared" si="191"/>
        <v>0.33628157212023302</v>
      </c>
      <c r="BJ1148">
        <f t="shared" si="191"/>
        <v>0.16672186187089197</v>
      </c>
      <c r="BK1148">
        <f t="shared" si="191"/>
        <v>2.6064325495346536</v>
      </c>
      <c r="BL1148">
        <f t="shared" si="191"/>
        <v>2.9903267575891483</v>
      </c>
      <c r="BM1148">
        <f t="shared" si="191"/>
        <v>13.241862341858919</v>
      </c>
      <c r="BN1148">
        <f t="shared" si="191"/>
        <v>8.3428350798536888E-2</v>
      </c>
      <c r="BO1148">
        <f t="shared" si="191"/>
        <v>5.7352556703385345</v>
      </c>
      <c r="BP1148">
        <f t="shared" si="191"/>
        <v>2459.6937577450685</v>
      </c>
      <c r="BQ1148">
        <f t="shared" si="191"/>
        <v>2360.2108520031661</v>
      </c>
      <c r="BU1148">
        <f t="shared" si="191"/>
        <v>0.5996470760015401</v>
      </c>
      <c r="BV1148">
        <f t="shared" si="191"/>
        <v>7.9936474740128091E-2</v>
      </c>
      <c r="BW1148">
        <f t="shared" ref="BW1148:BY1148" si="193">+STDEV(BW576:BW1146)</f>
        <v>0.38438370090246554</v>
      </c>
      <c r="BX1148">
        <f t="shared" si="193"/>
        <v>0.12951188496530372</v>
      </c>
      <c r="BY1148">
        <f t="shared" si="193"/>
        <v>7.8801941064677722E-2</v>
      </c>
      <c r="CA1148">
        <f t="shared" ref="CA1148:CB1148" si="194">+STDEV(CA576:CA1146)</f>
        <v>1.9026079517477448</v>
      </c>
      <c r="CB1148">
        <f t="shared" si="194"/>
        <v>56.064593541670511</v>
      </c>
      <c r="CC1148">
        <f t="shared" si="191"/>
        <v>28.933762777186146</v>
      </c>
      <c r="CD1148">
        <f t="shared" ref="CD1148" si="195">+STDEV(CD576:CD1146)</f>
        <v>4.8354912928869895</v>
      </c>
      <c r="CE1148">
        <f t="shared" ref="CE1148:CY1148" si="196">+STDEV(CE576:CE1146)</f>
        <v>10.441953353412707</v>
      </c>
      <c r="CF1148">
        <f t="shared" si="196"/>
        <v>0.22550030684560288</v>
      </c>
      <c r="CG1148">
        <f t="shared" si="196"/>
        <v>5.692679233811259E-2</v>
      </c>
      <c r="CH1148">
        <f t="shared" si="196"/>
        <v>0.74759375756482704</v>
      </c>
      <c r="CI1148">
        <f t="shared" si="196"/>
        <v>0.12417270276548797</v>
      </c>
      <c r="CJ1148">
        <f t="shared" si="196"/>
        <v>5.1623397930893815E-2</v>
      </c>
      <c r="CK1148">
        <f t="shared" si="196"/>
        <v>16.396375631327228</v>
      </c>
      <c r="CL1148">
        <f t="shared" si="196"/>
        <v>18.871914973405918</v>
      </c>
      <c r="CM1148">
        <f t="shared" si="196"/>
        <v>1.198565596989734</v>
      </c>
      <c r="CN1148">
        <f t="shared" si="196"/>
        <v>61.381261384922304</v>
      </c>
      <c r="CO1148">
        <f t="shared" si="196"/>
        <v>8.0173152980464994</v>
      </c>
      <c r="CP1148">
        <f t="shared" si="196"/>
        <v>0.23829511838148229</v>
      </c>
      <c r="CQ1148">
        <f t="shared" si="196"/>
        <v>6.5797000764399247E-2</v>
      </c>
      <c r="CR1148">
        <f t="shared" si="196"/>
        <v>7.9305807432409295E-2</v>
      </c>
      <c r="CS1148">
        <f t="shared" si="196"/>
        <v>6.079280328466221E-2</v>
      </c>
      <c r="CT1148">
        <f t="shared" si="196"/>
        <v>2.0620937885244332E-2</v>
      </c>
      <c r="CU1148">
        <f t="shared" si="196"/>
        <v>7.9234052746599506</v>
      </c>
      <c r="CV1148">
        <f t="shared" si="196"/>
        <v>6.212776447870902</v>
      </c>
      <c r="CW1148">
        <f t="shared" si="196"/>
        <v>0.71602629192022105</v>
      </c>
      <c r="CX1148">
        <f t="shared" si="196"/>
        <v>81.560509058025389</v>
      </c>
      <c r="CY1148">
        <f t="shared" si="196"/>
        <v>5.6288315764621935</v>
      </c>
    </row>
    <row r="1149" spans="1:103">
      <c r="A1149" s="53" t="s">
        <v>659</v>
      </c>
      <c r="B1149" s="53"/>
      <c r="C1149">
        <f>+COUNTBLANK(C577:C1147)</f>
        <v>5</v>
      </c>
      <c r="D1149">
        <f t="shared" ref="D1149:M1149" si="197">+COUNTBLANK(D577:D1147)</f>
        <v>5</v>
      </c>
      <c r="F1149">
        <f t="shared" si="197"/>
        <v>5</v>
      </c>
      <c r="G1149">
        <f t="shared" si="197"/>
        <v>5</v>
      </c>
      <c r="H1149" s="33">
        <f t="shared" ref="H1149:J1149" si="198">+COUNTBLANK(H577:H1147)</f>
        <v>1</v>
      </c>
      <c r="I1149">
        <f t="shared" si="198"/>
        <v>1</v>
      </c>
      <c r="J1149" s="33">
        <f t="shared" si="198"/>
        <v>25</v>
      </c>
      <c r="K1149">
        <f t="shared" si="197"/>
        <v>5</v>
      </c>
      <c r="L1149">
        <f t="shared" si="197"/>
        <v>109</v>
      </c>
      <c r="M1149">
        <f t="shared" si="197"/>
        <v>53</v>
      </c>
      <c r="N1149">
        <f t="shared" ref="N1149:CC1149" si="199">+COUNTBLANK(N577:N1147)</f>
        <v>115</v>
      </c>
      <c r="O1149">
        <f t="shared" si="199"/>
        <v>117</v>
      </c>
      <c r="P1149">
        <f t="shared" si="199"/>
        <v>77</v>
      </c>
      <c r="Q1149">
        <f t="shared" si="199"/>
        <v>73</v>
      </c>
      <c r="R1149">
        <f t="shared" si="199"/>
        <v>49</v>
      </c>
      <c r="S1149">
        <f t="shared" si="199"/>
        <v>181</v>
      </c>
      <c r="T1149">
        <f t="shared" si="199"/>
        <v>177</v>
      </c>
      <c r="U1149">
        <f t="shared" si="199"/>
        <v>349</v>
      </c>
      <c r="V1149">
        <f t="shared" si="199"/>
        <v>345</v>
      </c>
      <c r="W1149">
        <f t="shared" si="199"/>
        <v>1</v>
      </c>
      <c r="X1149">
        <f t="shared" si="199"/>
        <v>1</v>
      </c>
      <c r="Y1149">
        <f t="shared" si="199"/>
        <v>405</v>
      </c>
      <c r="Z1149" s="33">
        <f t="shared" si="199"/>
        <v>131</v>
      </c>
      <c r="AA1149">
        <f t="shared" si="199"/>
        <v>131</v>
      </c>
      <c r="AB1149">
        <f t="shared" si="199"/>
        <v>131</v>
      </c>
      <c r="AC1149">
        <f t="shared" si="199"/>
        <v>131</v>
      </c>
      <c r="AD1149">
        <f t="shared" si="199"/>
        <v>131</v>
      </c>
      <c r="AE1149">
        <f t="shared" si="199"/>
        <v>131</v>
      </c>
      <c r="AF1149">
        <f t="shared" si="199"/>
        <v>131</v>
      </c>
      <c r="AG1149">
        <f t="shared" si="199"/>
        <v>131</v>
      </c>
      <c r="AH1149">
        <f t="shared" si="199"/>
        <v>131</v>
      </c>
      <c r="AI1149">
        <f t="shared" si="199"/>
        <v>131</v>
      </c>
      <c r="AJ1149">
        <f t="shared" si="199"/>
        <v>131</v>
      </c>
      <c r="AK1149">
        <f t="shared" si="199"/>
        <v>131</v>
      </c>
      <c r="AL1149">
        <f t="shared" si="199"/>
        <v>131</v>
      </c>
      <c r="AM1149">
        <f t="shared" si="199"/>
        <v>131</v>
      </c>
      <c r="AN1149">
        <f t="shared" si="199"/>
        <v>131</v>
      </c>
      <c r="AO1149">
        <f t="shared" si="199"/>
        <v>131</v>
      </c>
      <c r="AP1149">
        <f t="shared" si="199"/>
        <v>131</v>
      </c>
      <c r="AQ1149">
        <f t="shared" si="199"/>
        <v>131</v>
      </c>
      <c r="AR1149">
        <f t="shared" si="199"/>
        <v>131</v>
      </c>
      <c r="AS1149">
        <f t="shared" si="199"/>
        <v>131</v>
      </c>
      <c r="AT1149">
        <f t="shared" si="199"/>
        <v>41</v>
      </c>
      <c r="AU1149">
        <f t="shared" ref="AU1149" si="200">+COUNTBLANK(AU577:AU1147)</f>
        <v>1</v>
      </c>
      <c r="AV1149">
        <f>+COUNTBLANK(AV577:AV1147)</f>
        <v>5</v>
      </c>
      <c r="AW1149">
        <f>+COUNTBLANK(AW577:AW1147)</f>
        <v>5</v>
      </c>
      <c r="AY1149">
        <f t="shared" si="199"/>
        <v>5</v>
      </c>
      <c r="BA1149">
        <f t="shared" si="199"/>
        <v>5</v>
      </c>
      <c r="BB1149">
        <f t="shared" si="199"/>
        <v>5</v>
      </c>
      <c r="BC1149">
        <f t="shared" si="199"/>
        <v>41</v>
      </c>
      <c r="BD1149">
        <f t="shared" si="199"/>
        <v>41</v>
      </c>
      <c r="BE1149">
        <f t="shared" si="199"/>
        <v>37</v>
      </c>
      <c r="BF1149">
        <f t="shared" si="199"/>
        <v>37</v>
      </c>
      <c r="BG1149">
        <f t="shared" si="199"/>
        <v>37</v>
      </c>
      <c r="BH1149">
        <f t="shared" si="199"/>
        <v>37</v>
      </c>
      <c r="BI1149">
        <f t="shared" si="199"/>
        <v>37</v>
      </c>
      <c r="BJ1149">
        <f t="shared" si="199"/>
        <v>37</v>
      </c>
      <c r="BK1149">
        <f t="shared" si="199"/>
        <v>37</v>
      </c>
      <c r="BL1149">
        <f t="shared" si="199"/>
        <v>37</v>
      </c>
      <c r="BM1149">
        <f t="shared" si="199"/>
        <v>37</v>
      </c>
      <c r="BN1149">
        <f t="shared" si="199"/>
        <v>37</v>
      </c>
      <c r="BO1149">
        <f t="shared" si="199"/>
        <v>37</v>
      </c>
      <c r="BP1149">
        <f t="shared" si="199"/>
        <v>42</v>
      </c>
      <c r="BQ1149">
        <f t="shared" si="199"/>
        <v>37</v>
      </c>
      <c r="BU1149">
        <f t="shared" si="199"/>
        <v>71</v>
      </c>
      <c r="BV1149">
        <f t="shared" si="199"/>
        <v>71</v>
      </c>
      <c r="BW1149">
        <f t="shared" ref="BW1149:BY1149" si="201">+COUNTBLANK(BW577:BW1147)</f>
        <v>71</v>
      </c>
      <c r="BX1149">
        <f t="shared" si="201"/>
        <v>71</v>
      </c>
      <c r="BY1149">
        <f t="shared" si="201"/>
        <v>71</v>
      </c>
      <c r="CA1149">
        <f t="shared" ref="CA1149:CB1149" si="202">+COUNTBLANK(CA577:CA1147)</f>
        <v>71</v>
      </c>
      <c r="CB1149">
        <f t="shared" si="202"/>
        <v>71</v>
      </c>
      <c r="CC1149">
        <f t="shared" si="199"/>
        <v>71</v>
      </c>
      <c r="CD1149">
        <f t="shared" ref="CD1149:CE1149" si="203">+COUNTBLANK(CD577:CD1147)</f>
        <v>71</v>
      </c>
      <c r="CE1149">
        <f t="shared" si="203"/>
        <v>71</v>
      </c>
    </row>
  </sheetData>
  <mergeCells count="10">
    <mergeCell ref="CP1:CY1"/>
    <mergeCell ref="CF1:CO1"/>
    <mergeCell ref="AY1:BC1"/>
    <mergeCell ref="BD1:BT1"/>
    <mergeCell ref="A1:K1"/>
    <mergeCell ref="W1:X1"/>
    <mergeCell ref="AT1:AW1"/>
    <mergeCell ref="BU1:CE1"/>
    <mergeCell ref="Y1:AS1"/>
    <mergeCell ref="L1:V1"/>
  </mergeCells>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1304"/>
  <sheetViews>
    <sheetView topLeftCell="B1" workbookViewId="0">
      <selection activeCell="AE2" sqref="AE2"/>
    </sheetView>
  </sheetViews>
  <sheetFormatPr defaultRowHeight="15.6"/>
  <cols>
    <col min="3" max="3" width="8" customWidth="1"/>
    <col min="4" max="10" width="8.19921875" customWidth="1"/>
    <col min="11" max="11" width="9.3984375" customWidth="1"/>
    <col min="12" max="12" width="8.19921875" customWidth="1"/>
    <col min="13" max="13" width="14.8984375" customWidth="1"/>
    <col min="14" max="14" width="9.3984375" customWidth="1"/>
    <col min="15" max="15" width="16.69921875" customWidth="1"/>
    <col min="16" max="16" width="11.09765625" customWidth="1"/>
    <col min="17" max="17" width="16.69921875" customWidth="1"/>
    <col min="18" max="18" width="10.59765625" bestFit="1" customWidth="1"/>
    <col min="19" max="22" width="10.59765625" customWidth="1"/>
    <col min="23" max="23" width="10.69921875" bestFit="1" customWidth="1"/>
    <col min="24" max="24" width="7.59765625" bestFit="1" customWidth="1"/>
    <col min="25" max="25" width="7.19921875" bestFit="1" customWidth="1"/>
    <col min="26" max="26" width="8.69921875" customWidth="1"/>
    <col min="27" max="27" width="14.5" customWidth="1"/>
    <col min="28" max="28" width="10.8984375" customWidth="1"/>
    <col min="29" max="29" width="13.3984375" customWidth="1"/>
    <col min="30" max="30" width="12.5" customWidth="1"/>
    <col min="31" max="31" width="13" customWidth="1"/>
    <col min="32" max="32" width="12.09765625" customWidth="1"/>
    <col min="33" max="33" width="10.5" customWidth="1"/>
    <col min="34" max="34" width="11.3984375" customWidth="1"/>
    <col min="35" max="35" width="15.3984375" customWidth="1"/>
    <col min="36" max="36" width="10.19921875" customWidth="1"/>
    <col min="37" max="37" width="9.09765625" customWidth="1"/>
    <col min="38" max="38" width="9.69921875" customWidth="1"/>
    <col min="39" max="39" width="9.5" customWidth="1"/>
    <col min="40" max="40" width="10.5" customWidth="1"/>
    <col min="41" max="42" width="11.09765625" customWidth="1"/>
    <col min="43" max="43" width="9" bestFit="1" customWidth="1"/>
    <col min="44" max="45" width="9" customWidth="1"/>
    <col min="46" max="49" width="13.09765625" style="97" customWidth="1"/>
  </cols>
  <sheetData>
    <row r="1" spans="1:62" s="14" customFormat="1">
      <c r="A1" s="104" t="s">
        <v>552</v>
      </c>
      <c r="B1" s="104"/>
      <c r="C1" s="104"/>
      <c r="D1" s="104"/>
      <c r="E1" s="104"/>
      <c r="F1" s="104"/>
      <c r="G1" s="104"/>
      <c r="H1" s="104"/>
      <c r="I1" s="104"/>
      <c r="J1" s="104"/>
      <c r="K1" s="104"/>
      <c r="L1" s="104"/>
      <c r="M1" s="104" t="s">
        <v>1032</v>
      </c>
      <c r="N1" s="104"/>
      <c r="O1" s="104" t="s">
        <v>1100</v>
      </c>
      <c r="P1" s="104"/>
      <c r="Q1" s="104" t="s">
        <v>1061</v>
      </c>
      <c r="R1" s="104"/>
      <c r="S1" s="104"/>
      <c r="T1" s="104"/>
      <c r="U1" s="104"/>
      <c r="V1" s="104"/>
      <c r="W1" s="104"/>
      <c r="X1" s="104" t="s">
        <v>1035</v>
      </c>
      <c r="Y1" s="104"/>
      <c r="Z1" s="104"/>
      <c r="AA1" s="104"/>
      <c r="AB1" s="104"/>
      <c r="AC1" s="104"/>
      <c r="AD1" s="104"/>
      <c r="AE1" s="104"/>
      <c r="AF1" s="104"/>
      <c r="AG1" s="104"/>
      <c r="AH1" s="104"/>
      <c r="AI1" s="104"/>
      <c r="AJ1" s="104"/>
      <c r="AK1" s="104"/>
      <c r="AL1" s="104"/>
      <c r="AM1" s="104"/>
      <c r="AN1" s="104"/>
      <c r="AO1" s="104"/>
      <c r="AP1" s="104"/>
      <c r="AQ1" s="104"/>
      <c r="AR1" s="104"/>
      <c r="AS1" s="104" t="s">
        <v>1101</v>
      </c>
      <c r="AT1" s="104"/>
      <c r="AU1" s="104"/>
      <c r="AV1" s="104"/>
      <c r="AW1" s="104"/>
      <c r="AX1" s="104"/>
      <c r="AY1" s="104"/>
      <c r="AZ1" s="104"/>
      <c r="BA1" s="104"/>
      <c r="BB1" s="104"/>
      <c r="BC1" s="104"/>
      <c r="BD1" s="104"/>
      <c r="BE1" s="104" t="s">
        <v>1098</v>
      </c>
      <c r="BF1" s="104"/>
      <c r="BG1" s="104"/>
      <c r="BH1" s="104" t="s">
        <v>1099</v>
      </c>
      <c r="BI1" s="104"/>
      <c r="BJ1" s="104"/>
    </row>
    <row r="2" spans="1:62" s="50" customFormat="1" ht="78">
      <c r="A2" s="50" t="s">
        <v>29</v>
      </c>
      <c r="B2" s="50" t="s">
        <v>633</v>
      </c>
      <c r="C2" s="50" t="s">
        <v>30</v>
      </c>
      <c r="D2" s="50" t="s">
        <v>1089</v>
      </c>
      <c r="E2" s="50" t="s">
        <v>958</v>
      </c>
      <c r="F2" s="50" t="s">
        <v>36</v>
      </c>
      <c r="G2" s="50" t="s">
        <v>0</v>
      </c>
      <c r="H2" s="50" t="s">
        <v>4</v>
      </c>
      <c r="I2" s="50" t="s">
        <v>5</v>
      </c>
      <c r="J2" s="50" t="s">
        <v>1</v>
      </c>
      <c r="K2" s="50" t="s">
        <v>46</v>
      </c>
      <c r="L2" s="50" t="s">
        <v>685</v>
      </c>
      <c r="M2" s="50" t="s">
        <v>64</v>
      </c>
      <c r="N2" s="50" t="s">
        <v>65</v>
      </c>
      <c r="O2" s="50" t="s">
        <v>32</v>
      </c>
      <c r="P2" s="50" t="s">
        <v>686</v>
      </c>
      <c r="Q2" s="50" t="s">
        <v>687</v>
      </c>
      <c r="R2" s="50" t="s">
        <v>37</v>
      </c>
      <c r="S2" s="50" t="s">
        <v>3</v>
      </c>
      <c r="T2" s="50" t="s">
        <v>1093</v>
      </c>
      <c r="U2" s="50" t="s">
        <v>34</v>
      </c>
      <c r="V2" s="50" t="s">
        <v>35</v>
      </c>
      <c r="W2" s="50" t="s">
        <v>688</v>
      </c>
      <c r="X2" s="50" t="s">
        <v>689</v>
      </c>
      <c r="Y2" s="50" t="s">
        <v>690</v>
      </c>
      <c r="Z2" s="50" t="s">
        <v>691</v>
      </c>
      <c r="AA2" s="50" t="s">
        <v>692</v>
      </c>
      <c r="AB2" s="50" t="s">
        <v>693</v>
      </c>
      <c r="AC2" s="50" t="s">
        <v>694</v>
      </c>
      <c r="AD2" s="50" t="s">
        <v>695</v>
      </c>
      <c r="AE2" s="50" t="s">
        <v>696</v>
      </c>
      <c r="AF2" s="50" t="s">
        <v>697</v>
      </c>
      <c r="AG2" s="50" t="s">
        <v>50</v>
      </c>
      <c r="AH2" s="50" t="s">
        <v>51</v>
      </c>
      <c r="AI2" s="50" t="s">
        <v>698</v>
      </c>
      <c r="AJ2" s="50" t="s">
        <v>699</v>
      </c>
      <c r="AK2" s="50" t="s">
        <v>700</v>
      </c>
      <c r="AL2" s="50" t="s">
        <v>701</v>
      </c>
      <c r="AM2" s="50" t="s">
        <v>680</v>
      </c>
      <c r="AN2" s="50" t="s">
        <v>702</v>
      </c>
      <c r="AO2" s="50" t="s">
        <v>703</v>
      </c>
      <c r="AP2" s="50" t="s">
        <v>682</v>
      </c>
      <c r="AQ2" s="50" t="s">
        <v>704</v>
      </c>
      <c r="AR2" s="50" t="s">
        <v>684</v>
      </c>
      <c r="AS2" s="50" t="s">
        <v>705</v>
      </c>
      <c r="AT2" s="50" t="s">
        <v>410</v>
      </c>
      <c r="AU2" s="50" t="s">
        <v>411</v>
      </c>
      <c r="AV2" s="50" t="s">
        <v>414</v>
      </c>
      <c r="AW2" s="50" t="s">
        <v>412</v>
      </c>
      <c r="AX2" s="50" t="s">
        <v>413</v>
      </c>
      <c r="AY2" s="50" t="s">
        <v>424</v>
      </c>
      <c r="AZ2" s="50" t="s">
        <v>417</v>
      </c>
      <c r="BA2" s="50" t="s">
        <v>416</v>
      </c>
      <c r="BB2" s="50" t="s">
        <v>415</v>
      </c>
      <c r="BC2" s="50" t="s">
        <v>418</v>
      </c>
      <c r="BD2" s="50" t="s">
        <v>671</v>
      </c>
      <c r="BE2" s="50" t="s">
        <v>410</v>
      </c>
      <c r="BF2" s="50" t="s">
        <v>411</v>
      </c>
      <c r="BG2" s="50" t="s">
        <v>414</v>
      </c>
      <c r="BH2" s="50" t="s">
        <v>410</v>
      </c>
      <c r="BI2" s="50" t="s">
        <v>411</v>
      </c>
      <c r="BJ2" s="50" t="s">
        <v>414</v>
      </c>
    </row>
    <row r="3" spans="1:62">
      <c r="A3" t="s">
        <v>177</v>
      </c>
      <c r="B3" t="s">
        <v>1090</v>
      </c>
      <c r="C3" s="63" t="s">
        <v>168</v>
      </c>
      <c r="D3" s="87" t="s">
        <v>706</v>
      </c>
      <c r="E3" t="s">
        <v>959</v>
      </c>
      <c r="F3" s="1" t="s">
        <v>707</v>
      </c>
      <c r="G3" s="1" t="s">
        <v>708</v>
      </c>
      <c r="H3" s="1">
        <v>11.62195</v>
      </c>
      <c r="I3" s="1">
        <v>7.1155099999999996</v>
      </c>
      <c r="J3" s="1">
        <v>603</v>
      </c>
      <c r="K3" s="1" t="s">
        <v>710</v>
      </c>
      <c r="L3" s="1" t="s">
        <v>709</v>
      </c>
      <c r="M3" s="88">
        <v>2016</v>
      </c>
      <c r="N3" s="88">
        <v>2</v>
      </c>
      <c r="O3" s="89" t="s">
        <v>155</v>
      </c>
      <c r="P3" s="63">
        <v>7</v>
      </c>
      <c r="Q3" s="1" t="s">
        <v>711</v>
      </c>
      <c r="R3" s="63" t="s">
        <v>712</v>
      </c>
      <c r="S3" s="63" t="s">
        <v>1027</v>
      </c>
      <c r="T3" s="63" t="s">
        <v>1094</v>
      </c>
      <c r="U3" s="1" t="s">
        <v>713</v>
      </c>
      <c r="V3" s="90">
        <v>42559</v>
      </c>
      <c r="W3" s="91">
        <v>42646</v>
      </c>
      <c r="X3" s="63">
        <v>9</v>
      </c>
      <c r="Y3" s="63">
        <v>43</v>
      </c>
      <c r="Z3" s="92">
        <v>20</v>
      </c>
      <c r="AA3" s="93">
        <v>3.22</v>
      </c>
      <c r="AB3" s="93">
        <v>0.55000000000000004</v>
      </c>
      <c r="AC3" s="63">
        <v>0.4</v>
      </c>
      <c r="AD3" s="1">
        <v>0.02</v>
      </c>
      <c r="AE3" s="63">
        <v>0.22</v>
      </c>
      <c r="AF3" s="1">
        <v>0.08</v>
      </c>
      <c r="AG3" s="1">
        <v>9.6</v>
      </c>
      <c r="AH3" s="1">
        <f t="shared" ref="AH3:AH20" si="0">(AD3/AF3)*100</f>
        <v>25</v>
      </c>
      <c r="AI3" s="1">
        <v>0.14000000000000001</v>
      </c>
      <c r="AJ3" s="1">
        <f t="shared" ref="AJ3:AJ20" si="1">(AF3/AC3)*AB3</f>
        <v>0.11</v>
      </c>
      <c r="AK3" s="1">
        <f t="shared" ref="AK3:AK26" si="2">AJ3*((100-AG3)/85)*(AH3/100)</f>
        <v>2.9247058823529418E-2</v>
      </c>
      <c r="AL3" s="1">
        <f t="shared" ref="AL3:AL26" si="3">(AI3/AE3)*AA3</f>
        <v>2.0490909090909097</v>
      </c>
      <c r="AM3" s="1">
        <f t="shared" ref="AM3:AM26" si="4">AK3*(10000/9)</f>
        <v>32.496732026143796</v>
      </c>
      <c r="AN3" s="1">
        <f t="shared" ref="AN3:AN26" si="5">(AL3*10000)/9</f>
        <v>2276.7676767676776</v>
      </c>
      <c r="AO3" s="1">
        <f t="shared" ref="AO3:AO26" si="6">AM3+AN3</f>
        <v>2309.2644087938215</v>
      </c>
      <c r="AP3" s="1">
        <f t="shared" ref="AP3:AR26" si="7">AM3/1000</f>
        <v>3.2496732026143796E-2</v>
      </c>
      <c r="AQ3" s="1">
        <f t="shared" si="7"/>
        <v>2.2767676767676774</v>
      </c>
      <c r="AR3" s="1">
        <f t="shared" si="7"/>
        <v>2.3092644087938217</v>
      </c>
      <c r="AS3" s="90">
        <v>42438</v>
      </c>
      <c r="AT3" s="1">
        <v>1.1885406464250734</v>
      </c>
      <c r="AU3" s="1">
        <v>7.6547256712863027E-2</v>
      </c>
      <c r="AV3" s="1">
        <v>1.6020566875822246</v>
      </c>
      <c r="AW3" s="1">
        <v>0.32612572492961356</v>
      </c>
      <c r="AX3" s="1">
        <v>0.22123236513077726</v>
      </c>
      <c r="AY3" s="1">
        <v>9.2189836395785846E-2</v>
      </c>
      <c r="AZ3" s="1">
        <v>3.6955838234138647</v>
      </c>
      <c r="BA3" s="1">
        <v>155.40380908682806</v>
      </c>
      <c r="BB3" s="1">
        <v>32.357993719069114</v>
      </c>
      <c r="BC3" s="1">
        <v>8.0308996622796709</v>
      </c>
      <c r="BD3" s="1">
        <v>2.8569697078411505</v>
      </c>
      <c r="BE3" s="94">
        <v>0.35251727541954597</v>
      </c>
      <c r="BF3" s="94">
        <v>2.7142152023692009E-2</v>
      </c>
      <c r="BG3" s="94">
        <v>4.1742905910905828</v>
      </c>
      <c r="BH3" s="1">
        <v>1.0186457311089303</v>
      </c>
      <c r="BI3" s="1">
        <v>0.12880274779195292</v>
      </c>
      <c r="BJ3" s="1">
        <v>1.3227703979422352</v>
      </c>
    </row>
    <row r="4" spans="1:62">
      <c r="A4" t="s">
        <v>177</v>
      </c>
      <c r="B4" t="s">
        <v>1090</v>
      </c>
      <c r="C4" s="63" t="s">
        <v>168</v>
      </c>
      <c r="D4" s="87" t="s">
        <v>706</v>
      </c>
      <c r="E4" t="s">
        <v>959</v>
      </c>
      <c r="F4" s="1" t="s">
        <v>707</v>
      </c>
      <c r="G4" s="1" t="s">
        <v>708</v>
      </c>
      <c r="H4" s="1">
        <v>11.62195</v>
      </c>
      <c r="I4" s="1">
        <v>7.1155099999999996</v>
      </c>
      <c r="J4" s="1">
        <v>603</v>
      </c>
      <c r="K4" s="1" t="s">
        <v>710</v>
      </c>
      <c r="L4" s="1" t="s">
        <v>709</v>
      </c>
      <c r="M4" s="88">
        <v>2016</v>
      </c>
      <c r="N4" s="88">
        <v>2</v>
      </c>
      <c r="O4" s="89" t="s">
        <v>156</v>
      </c>
      <c r="P4" s="63">
        <v>8</v>
      </c>
      <c r="Q4" s="1" t="s">
        <v>711</v>
      </c>
      <c r="R4" s="63" t="s">
        <v>712</v>
      </c>
      <c r="S4" s="63" t="s">
        <v>1027</v>
      </c>
      <c r="T4" s="63" t="s">
        <v>1094</v>
      </c>
      <c r="U4" s="1"/>
      <c r="V4" s="90"/>
      <c r="W4" s="91">
        <v>42646</v>
      </c>
      <c r="X4" s="63">
        <v>9</v>
      </c>
      <c r="Y4" s="63">
        <v>46</v>
      </c>
      <c r="Z4" s="92">
        <v>15</v>
      </c>
      <c r="AA4" s="93">
        <v>4.55</v>
      </c>
      <c r="AB4" s="93">
        <v>0.61</v>
      </c>
      <c r="AC4" s="63">
        <v>0.24</v>
      </c>
      <c r="AD4" s="1">
        <v>9.0999999999999998E-2</v>
      </c>
      <c r="AE4" s="63">
        <v>0.64</v>
      </c>
      <c r="AF4" s="1">
        <v>0.14000000000000001</v>
      </c>
      <c r="AG4" s="1">
        <v>5.0999999999999996</v>
      </c>
      <c r="AH4" s="1">
        <f t="shared" si="0"/>
        <v>64.999999999999986</v>
      </c>
      <c r="AI4" s="1">
        <v>0.3</v>
      </c>
      <c r="AJ4" s="1">
        <f t="shared" si="1"/>
        <v>0.35583333333333333</v>
      </c>
      <c r="AK4" s="1">
        <f t="shared" si="2"/>
        <v>0.25823034313725485</v>
      </c>
      <c r="AL4" s="1">
        <f t="shared" si="3"/>
        <v>2.1328125</v>
      </c>
      <c r="AM4" s="1">
        <f t="shared" si="4"/>
        <v>286.92260348583869</v>
      </c>
      <c r="AN4" s="1">
        <f t="shared" si="5"/>
        <v>2369.7916666666665</v>
      </c>
      <c r="AO4" s="1">
        <f t="shared" si="6"/>
        <v>2656.7142701525054</v>
      </c>
      <c r="AP4" s="1">
        <f t="shared" si="7"/>
        <v>0.2869226034858387</v>
      </c>
      <c r="AQ4" s="1">
        <f t="shared" si="7"/>
        <v>2.3697916666666665</v>
      </c>
      <c r="AR4" s="1">
        <f t="shared" si="7"/>
        <v>2.6567142701525053</v>
      </c>
      <c r="AS4" s="90"/>
      <c r="AT4" s="1">
        <v>1.0455854126679462</v>
      </c>
      <c r="AU4" s="1">
        <v>0.1721708925024138</v>
      </c>
      <c r="AV4" s="1">
        <v>1.8347490486354368</v>
      </c>
      <c r="AW4" s="1">
        <v>0.28673933893644976</v>
      </c>
      <c r="AX4" s="1">
        <v>0.1431124363215644</v>
      </c>
      <c r="AY4" s="1">
        <v>7.7338060980664092E-2</v>
      </c>
      <c r="AZ4" s="1">
        <v>3.0356492726824906</v>
      </c>
      <c r="BA4" s="1">
        <v>130.15925650278879</v>
      </c>
      <c r="BB4" s="1">
        <v>37.075260173268234</v>
      </c>
      <c r="BC4" s="1">
        <v>6.452045027574508</v>
      </c>
      <c r="BD4" s="1">
        <v>3.8104375019563661</v>
      </c>
      <c r="BE4" s="94">
        <v>0.25982391102873037</v>
      </c>
      <c r="BF4" s="94">
        <v>0.10009267840593143</v>
      </c>
      <c r="BG4" s="94">
        <v>3.8854971752355301</v>
      </c>
      <c r="BH4" s="1">
        <v>0.91380908248378134</v>
      </c>
      <c r="BI4" s="1">
        <v>0.2824374420759963</v>
      </c>
      <c r="BJ4" s="1">
        <v>1.7069415664214262</v>
      </c>
    </row>
    <row r="5" spans="1:62">
      <c r="A5" t="s">
        <v>177</v>
      </c>
      <c r="B5" t="s">
        <v>1090</v>
      </c>
      <c r="C5" s="63" t="s">
        <v>168</v>
      </c>
      <c r="D5" s="87" t="s">
        <v>706</v>
      </c>
      <c r="E5" t="s">
        <v>959</v>
      </c>
      <c r="F5" s="1" t="s">
        <v>707</v>
      </c>
      <c r="G5" s="1" t="s">
        <v>708</v>
      </c>
      <c r="H5" s="1">
        <v>11.62195</v>
      </c>
      <c r="I5" s="1">
        <v>7.1155099999999996</v>
      </c>
      <c r="J5" s="1">
        <v>603</v>
      </c>
      <c r="K5" s="1" t="s">
        <v>710</v>
      </c>
      <c r="L5" s="1" t="s">
        <v>709</v>
      </c>
      <c r="M5" s="88">
        <v>2016</v>
      </c>
      <c r="N5" s="88">
        <v>2</v>
      </c>
      <c r="O5" s="89" t="s">
        <v>157</v>
      </c>
      <c r="P5" s="63">
        <v>9</v>
      </c>
      <c r="Q5" s="1" t="s">
        <v>711</v>
      </c>
      <c r="R5" s="63" t="s">
        <v>712</v>
      </c>
      <c r="S5" s="63" t="s">
        <v>1027</v>
      </c>
      <c r="T5" s="63" t="s">
        <v>1094</v>
      </c>
      <c r="U5" s="1"/>
      <c r="V5" s="90"/>
      <c r="W5" s="91">
        <v>42646</v>
      </c>
      <c r="X5" s="63">
        <v>9</v>
      </c>
      <c r="Y5" s="63">
        <v>42</v>
      </c>
      <c r="Z5" s="92">
        <v>18</v>
      </c>
      <c r="AA5" s="93">
        <v>3.88</v>
      </c>
      <c r="AB5" s="93">
        <v>0.88</v>
      </c>
      <c r="AC5" s="63">
        <v>0.44</v>
      </c>
      <c r="AD5" s="1">
        <v>0.105</v>
      </c>
      <c r="AE5" s="63">
        <v>0.36</v>
      </c>
      <c r="AF5" s="1">
        <v>0.16</v>
      </c>
      <c r="AG5" s="1">
        <v>6</v>
      </c>
      <c r="AH5" s="1">
        <f t="shared" si="0"/>
        <v>65.625</v>
      </c>
      <c r="AI5" s="1">
        <v>0.14000000000000001</v>
      </c>
      <c r="AJ5" s="1">
        <f t="shared" si="1"/>
        <v>0.32</v>
      </c>
      <c r="AK5" s="1">
        <f t="shared" si="2"/>
        <v>0.23223529411764707</v>
      </c>
      <c r="AL5" s="1">
        <f t="shared" si="3"/>
        <v>1.5088888888888892</v>
      </c>
      <c r="AM5" s="1">
        <f t="shared" si="4"/>
        <v>258.03921568627453</v>
      </c>
      <c r="AN5" s="1">
        <f t="shared" si="5"/>
        <v>1676.5432098765436</v>
      </c>
      <c r="AO5" s="1">
        <f t="shared" si="6"/>
        <v>1934.5824255628181</v>
      </c>
      <c r="AP5" s="1">
        <f t="shared" si="7"/>
        <v>0.25803921568627453</v>
      </c>
      <c r="AQ5" s="1">
        <f t="shared" si="7"/>
        <v>1.6765432098765436</v>
      </c>
      <c r="AR5" s="1">
        <f t="shared" si="7"/>
        <v>1.9345824255628181</v>
      </c>
      <c r="AS5" s="90"/>
      <c r="AT5" s="1">
        <v>1.5354107648725215</v>
      </c>
      <c r="AU5" s="1">
        <v>9.9114513433762361E-2</v>
      </c>
      <c r="AV5" s="1">
        <v>2.1320201903224865</v>
      </c>
      <c r="AW5" s="1">
        <v>0.30011435516701962</v>
      </c>
      <c r="AX5" s="1">
        <v>0.16058716555928443</v>
      </c>
      <c r="AY5" s="1">
        <v>0.11326650519473572</v>
      </c>
      <c r="AZ5" s="1">
        <v>4.563068682185845</v>
      </c>
      <c r="BA5" s="1">
        <v>233.51888215900988</v>
      </c>
      <c r="BB5" s="1">
        <v>66.025558420614047</v>
      </c>
      <c r="BC5" s="1">
        <v>11.171179787218357</v>
      </c>
      <c r="BD5" s="1">
        <v>3.4581411266597635</v>
      </c>
      <c r="BE5" s="94">
        <v>1.0443786982248522</v>
      </c>
      <c r="BF5" s="94">
        <v>3.9428007889546347E-2</v>
      </c>
      <c r="BG5" s="94">
        <v>2.0427304776346769</v>
      </c>
      <c r="BH5" s="1">
        <v>1.2359287054409007</v>
      </c>
      <c r="BI5" s="1">
        <v>0.15290806754221389</v>
      </c>
      <c r="BJ5" s="1">
        <v>1.1885249641901741</v>
      </c>
    </row>
    <row r="6" spans="1:62">
      <c r="A6" t="s">
        <v>177</v>
      </c>
      <c r="B6" t="s">
        <v>1090</v>
      </c>
      <c r="C6" s="63" t="s">
        <v>168</v>
      </c>
      <c r="D6" s="87" t="s">
        <v>706</v>
      </c>
      <c r="E6" t="s">
        <v>959</v>
      </c>
      <c r="F6" s="1" t="s">
        <v>707</v>
      </c>
      <c r="G6" s="1" t="s">
        <v>708</v>
      </c>
      <c r="H6" s="1">
        <v>11.62195</v>
      </c>
      <c r="I6" s="1">
        <v>7.1155099999999996</v>
      </c>
      <c r="J6" s="1">
        <v>603</v>
      </c>
      <c r="K6" s="1" t="s">
        <v>710</v>
      </c>
      <c r="L6" s="1" t="s">
        <v>709</v>
      </c>
      <c r="M6" s="88">
        <v>2016</v>
      </c>
      <c r="N6" s="88">
        <v>2</v>
      </c>
      <c r="O6" s="89" t="s">
        <v>158</v>
      </c>
      <c r="P6" s="63">
        <v>10</v>
      </c>
      <c r="Q6" s="1" t="s">
        <v>711</v>
      </c>
      <c r="R6" s="63" t="s">
        <v>712</v>
      </c>
      <c r="S6" s="63" t="s">
        <v>1027</v>
      </c>
      <c r="T6" s="63" t="s">
        <v>1094</v>
      </c>
      <c r="U6" s="1"/>
      <c r="V6" s="90"/>
      <c r="W6" s="91">
        <v>42646</v>
      </c>
      <c r="X6" s="63">
        <v>9</v>
      </c>
      <c r="Y6" s="63">
        <v>43</v>
      </c>
      <c r="Z6" s="92">
        <v>38</v>
      </c>
      <c r="AA6" s="93">
        <v>8.16</v>
      </c>
      <c r="AB6" s="93">
        <v>3.05</v>
      </c>
      <c r="AC6" s="63">
        <v>1.3</v>
      </c>
      <c r="AD6" s="1">
        <v>0.7</v>
      </c>
      <c r="AE6" s="63">
        <v>0.7</v>
      </c>
      <c r="AF6" s="1">
        <v>0.88</v>
      </c>
      <c r="AG6" s="1">
        <v>9.9</v>
      </c>
      <c r="AH6" s="1">
        <f t="shared" si="0"/>
        <v>79.545454545454547</v>
      </c>
      <c r="AI6" s="1">
        <v>0.32</v>
      </c>
      <c r="AJ6" s="1">
        <f t="shared" si="1"/>
        <v>2.0646153846153843</v>
      </c>
      <c r="AK6" s="1">
        <f t="shared" si="2"/>
        <v>1.740846153846153</v>
      </c>
      <c r="AL6" s="1">
        <f t="shared" si="3"/>
        <v>3.7302857142857149</v>
      </c>
      <c r="AM6" s="1">
        <f t="shared" si="4"/>
        <v>1934.2735042735032</v>
      </c>
      <c r="AN6" s="1">
        <f t="shared" si="5"/>
        <v>4144.7619047619055</v>
      </c>
      <c r="AO6" s="1">
        <f t="shared" si="6"/>
        <v>6079.0354090354085</v>
      </c>
      <c r="AP6" s="1">
        <f t="shared" si="7"/>
        <v>1.9342735042735033</v>
      </c>
      <c r="AQ6" s="1">
        <f t="shared" si="7"/>
        <v>4.1447619047619053</v>
      </c>
      <c r="AR6" s="1">
        <f t="shared" si="7"/>
        <v>6.0790354090354084</v>
      </c>
      <c r="AS6" s="90"/>
      <c r="AT6" s="1">
        <v>1.4666666666666666</v>
      </c>
      <c r="AU6" s="1">
        <v>0.18124670726174411</v>
      </c>
      <c r="AV6" s="1">
        <v>1.1989669007603752</v>
      </c>
      <c r="AW6" s="1">
        <v>0.68585001414330882</v>
      </c>
      <c r="AX6" s="1">
        <v>0.23129894318364444</v>
      </c>
      <c r="AY6" s="1">
        <v>0.12803534280832246</v>
      </c>
      <c r="AZ6" s="1">
        <v>6.6959395087492473</v>
      </c>
      <c r="BA6" s="1">
        <v>206.73195433917985</v>
      </c>
      <c r="BB6" s="1">
        <v>142.04561681381912</v>
      </c>
      <c r="BC6" s="1">
        <v>5.4901503892724541</v>
      </c>
      <c r="BD6" s="1">
        <v>4.4304487837422695</v>
      </c>
      <c r="BE6" s="94">
        <v>0.74427131072410624</v>
      </c>
      <c r="BF6" s="94">
        <v>7.2960586617781861E-2</v>
      </c>
      <c r="BG6" s="94">
        <v>2.4239705597582062</v>
      </c>
      <c r="BH6" s="1">
        <v>1.0761812921890068</v>
      </c>
      <c r="BI6" s="1">
        <v>0.21808100289296045</v>
      </c>
      <c r="BJ6" s="1">
        <v>1.3075661404946231</v>
      </c>
    </row>
    <row r="7" spans="1:62">
      <c r="A7" t="s">
        <v>177</v>
      </c>
      <c r="B7" t="s">
        <v>1090</v>
      </c>
      <c r="C7" s="63" t="s">
        <v>168</v>
      </c>
      <c r="D7" s="87" t="s">
        <v>706</v>
      </c>
      <c r="E7" t="s">
        <v>959</v>
      </c>
      <c r="F7" s="1" t="s">
        <v>707</v>
      </c>
      <c r="G7" s="1" t="s">
        <v>708</v>
      </c>
      <c r="H7" s="1">
        <v>11.62195</v>
      </c>
      <c r="I7" s="1">
        <v>7.1155099999999996</v>
      </c>
      <c r="J7" s="1">
        <v>603</v>
      </c>
      <c r="K7" s="1" t="s">
        <v>710</v>
      </c>
      <c r="L7" s="1" t="s">
        <v>709</v>
      </c>
      <c r="M7" s="88">
        <v>2016</v>
      </c>
      <c r="N7" s="88">
        <v>2</v>
      </c>
      <c r="O7" s="89" t="s">
        <v>159</v>
      </c>
      <c r="P7" s="63">
        <v>11</v>
      </c>
      <c r="Q7" s="1" t="s">
        <v>711</v>
      </c>
      <c r="R7" s="63" t="s">
        <v>712</v>
      </c>
      <c r="S7" s="63" t="s">
        <v>1027</v>
      </c>
      <c r="T7" s="63" t="s">
        <v>1094</v>
      </c>
      <c r="U7" s="1"/>
      <c r="V7" s="90"/>
      <c r="W7" s="91">
        <v>42646</v>
      </c>
      <c r="X7" s="63">
        <v>9</v>
      </c>
      <c r="Y7" s="63">
        <v>46</v>
      </c>
      <c r="Z7" s="92">
        <v>42</v>
      </c>
      <c r="AA7" s="93">
        <v>7.52</v>
      </c>
      <c r="AB7" s="93">
        <v>4.88</v>
      </c>
      <c r="AC7" s="63">
        <v>1.62</v>
      </c>
      <c r="AD7" s="1">
        <v>1.06</v>
      </c>
      <c r="AE7" s="63">
        <v>1.06</v>
      </c>
      <c r="AF7" s="1">
        <v>1.24</v>
      </c>
      <c r="AG7" s="1">
        <v>10.7</v>
      </c>
      <c r="AH7" s="1">
        <f t="shared" si="0"/>
        <v>85.483870967741936</v>
      </c>
      <c r="AI7" s="1">
        <v>0.4</v>
      </c>
      <c r="AJ7" s="1">
        <f t="shared" si="1"/>
        <v>3.7353086419753083</v>
      </c>
      <c r="AK7" s="1">
        <f t="shared" si="2"/>
        <v>3.3546190268700067</v>
      </c>
      <c r="AL7" s="1">
        <f t="shared" si="3"/>
        <v>2.837735849056604</v>
      </c>
      <c r="AM7" s="1">
        <f t="shared" si="4"/>
        <v>3727.3544743000075</v>
      </c>
      <c r="AN7" s="1">
        <f t="shared" si="5"/>
        <v>3153.0398322851156</v>
      </c>
      <c r="AO7" s="1">
        <f t="shared" si="6"/>
        <v>6880.3943065851236</v>
      </c>
      <c r="AP7" s="1">
        <f t="shared" si="7"/>
        <v>3.7273544743000073</v>
      </c>
      <c r="AQ7" s="1">
        <f t="shared" si="7"/>
        <v>3.1530398322851156</v>
      </c>
      <c r="AR7" s="1">
        <f t="shared" si="7"/>
        <v>6.8803943065851234</v>
      </c>
      <c r="AS7" s="90"/>
      <c r="AT7" s="1">
        <v>1.2250479846449138</v>
      </c>
      <c r="AU7" s="1">
        <v>0.13869320612709252</v>
      </c>
      <c r="AV7" s="1">
        <v>1.3453256232431481</v>
      </c>
      <c r="AW7" s="1">
        <v>0.5462947676406279</v>
      </c>
      <c r="AX7" s="1">
        <v>0.18020076183643544</v>
      </c>
      <c r="AY7" s="1">
        <v>9.6076708362557578E-2</v>
      </c>
      <c r="AZ7" s="1">
        <v>3.3761515443045069</v>
      </c>
      <c r="BA7" s="1">
        <v>179.45653659931745</v>
      </c>
      <c r="BB7" s="1">
        <v>50.939003041678369</v>
      </c>
      <c r="BC7" s="1">
        <v>5.1187809886795517</v>
      </c>
      <c r="BD7" s="1">
        <v>10.503064037914415</v>
      </c>
      <c r="BE7" s="94">
        <v>0.6060756972111554</v>
      </c>
      <c r="BF7" s="94">
        <v>5.0448207171314728E-2</v>
      </c>
      <c r="BG7" s="94">
        <v>3.7912140776771128</v>
      </c>
      <c r="BH7" s="1">
        <v>1.1256133464180569</v>
      </c>
      <c r="BI7" s="1">
        <v>0.17031403336604517</v>
      </c>
      <c r="BJ7" s="1">
        <v>1.3274158678971615</v>
      </c>
    </row>
    <row r="8" spans="1:62">
      <c r="A8" t="s">
        <v>177</v>
      </c>
      <c r="B8" t="s">
        <v>1090</v>
      </c>
      <c r="C8" s="63" t="s">
        <v>168</v>
      </c>
      <c r="D8" s="87" t="s">
        <v>706</v>
      </c>
      <c r="E8" t="s">
        <v>959</v>
      </c>
      <c r="F8" s="1" t="s">
        <v>707</v>
      </c>
      <c r="G8" s="1" t="s">
        <v>708</v>
      </c>
      <c r="H8" s="1">
        <v>11.62195</v>
      </c>
      <c r="I8" s="1">
        <v>7.1155099999999996</v>
      </c>
      <c r="J8" s="1">
        <v>603</v>
      </c>
      <c r="K8" s="1" t="s">
        <v>710</v>
      </c>
      <c r="L8" s="1" t="s">
        <v>709</v>
      </c>
      <c r="M8" s="88">
        <v>2016</v>
      </c>
      <c r="N8" s="88">
        <v>2</v>
      </c>
      <c r="O8" s="89" t="s">
        <v>714</v>
      </c>
      <c r="P8" s="63">
        <v>12</v>
      </c>
      <c r="Q8" s="1" t="s">
        <v>711</v>
      </c>
      <c r="R8" s="63" t="s">
        <v>712</v>
      </c>
      <c r="S8" s="63" t="s">
        <v>1027</v>
      </c>
      <c r="T8" s="63" t="s">
        <v>1094</v>
      </c>
      <c r="U8" s="1"/>
      <c r="V8" s="90"/>
      <c r="W8" s="91">
        <v>42646</v>
      </c>
      <c r="X8" s="63">
        <v>9</v>
      </c>
      <c r="Y8" s="63">
        <v>45</v>
      </c>
      <c r="Z8" s="92">
        <v>44</v>
      </c>
      <c r="AA8" s="93">
        <v>8.08</v>
      </c>
      <c r="AB8" s="93">
        <v>5.16</v>
      </c>
      <c r="AC8" s="63">
        <v>1.4</v>
      </c>
      <c r="AD8" s="1">
        <v>0.86</v>
      </c>
      <c r="AE8" s="63">
        <v>1.34</v>
      </c>
      <c r="AF8" s="1">
        <v>0.96</v>
      </c>
      <c r="AG8" s="1">
        <v>11.1</v>
      </c>
      <c r="AH8" s="1">
        <f t="shared" si="0"/>
        <v>89.583333333333343</v>
      </c>
      <c r="AI8" s="1">
        <v>0.57999999999999996</v>
      </c>
      <c r="AJ8" s="1">
        <f t="shared" si="1"/>
        <v>3.5382857142857143</v>
      </c>
      <c r="AK8" s="1">
        <f t="shared" si="2"/>
        <v>3.3151482352941182</v>
      </c>
      <c r="AL8" s="1">
        <f t="shared" si="3"/>
        <v>3.4973134328358202</v>
      </c>
      <c r="AM8" s="1">
        <f t="shared" si="4"/>
        <v>3683.4980392156867</v>
      </c>
      <c r="AN8" s="1">
        <f t="shared" si="5"/>
        <v>3885.9038142620225</v>
      </c>
      <c r="AO8" s="1">
        <f t="shared" si="6"/>
        <v>7569.4018534777097</v>
      </c>
      <c r="AP8" s="1">
        <f t="shared" si="7"/>
        <v>3.6834980392156869</v>
      </c>
      <c r="AQ8" s="1">
        <f t="shared" si="7"/>
        <v>3.8859038142620226</v>
      </c>
      <c r="AR8" s="1">
        <f t="shared" si="7"/>
        <v>7.5694018534777099</v>
      </c>
      <c r="AS8" s="90"/>
      <c r="AT8" s="1">
        <v>1.5864197530864195</v>
      </c>
      <c r="AU8" s="1">
        <v>0.14838325992514373</v>
      </c>
      <c r="AV8" s="1">
        <v>1.3804651980862177</v>
      </c>
      <c r="AW8" s="1">
        <v>0.65634789180852271</v>
      </c>
      <c r="AX8" s="1">
        <v>0.20374922684901184</v>
      </c>
      <c r="AY8" s="1">
        <v>0.13710520003283477</v>
      </c>
      <c r="AZ8" s="1">
        <v>6.4993349505141333</v>
      </c>
      <c r="BA8" s="1">
        <v>227.0003873869054</v>
      </c>
      <c r="BB8" s="1">
        <v>76.764910523988334</v>
      </c>
      <c r="BC8" s="1">
        <v>6.9878599026037662</v>
      </c>
      <c r="BD8" s="1">
        <v>4.2063559767510652</v>
      </c>
      <c r="BE8" s="94">
        <v>0.31139670223084387</v>
      </c>
      <c r="BF8" s="94">
        <v>2.902036857419981E-2</v>
      </c>
      <c r="BG8" s="94">
        <v>3.812945843125922</v>
      </c>
      <c r="BH8" s="1">
        <v>1.0215759849906192</v>
      </c>
      <c r="BI8" s="1">
        <v>0.21815196998123826</v>
      </c>
      <c r="BJ8" s="1">
        <v>1.4560523300847314</v>
      </c>
    </row>
    <row r="9" spans="1:62">
      <c r="A9" t="s">
        <v>177</v>
      </c>
      <c r="B9" t="s">
        <v>1090</v>
      </c>
      <c r="C9" s="63" t="s">
        <v>168</v>
      </c>
      <c r="D9" s="87" t="s">
        <v>706</v>
      </c>
      <c r="E9" t="s">
        <v>959</v>
      </c>
      <c r="F9" s="1" t="s">
        <v>715</v>
      </c>
      <c r="G9" s="1" t="s">
        <v>716</v>
      </c>
      <c r="H9" s="1">
        <v>11.64533</v>
      </c>
      <c r="I9" s="1">
        <v>7.14161</v>
      </c>
      <c r="J9" s="1">
        <v>639</v>
      </c>
      <c r="K9" s="1" t="s">
        <v>717</v>
      </c>
      <c r="L9" s="1" t="s">
        <v>709</v>
      </c>
      <c r="M9" s="88">
        <v>2016</v>
      </c>
      <c r="N9" s="88">
        <v>2</v>
      </c>
      <c r="O9" s="89" t="s">
        <v>155</v>
      </c>
      <c r="P9" s="63">
        <v>19</v>
      </c>
      <c r="Q9" s="1" t="s">
        <v>718</v>
      </c>
      <c r="R9" s="63" t="s">
        <v>712</v>
      </c>
      <c r="S9" s="63" t="s">
        <v>1027</v>
      </c>
      <c r="T9" s="63" t="s">
        <v>1094</v>
      </c>
      <c r="U9" s="1" t="s">
        <v>713</v>
      </c>
      <c r="V9" s="90">
        <v>42559</v>
      </c>
      <c r="W9" s="91">
        <v>42646</v>
      </c>
      <c r="X9" s="63">
        <v>9</v>
      </c>
      <c r="Y9" s="63">
        <v>46</v>
      </c>
      <c r="Z9" s="92">
        <v>40</v>
      </c>
      <c r="AA9" s="93">
        <v>6.51</v>
      </c>
      <c r="AB9" s="93">
        <v>3.46</v>
      </c>
      <c r="AC9" s="63">
        <v>1.2</v>
      </c>
      <c r="AD9" s="1">
        <v>0.73</v>
      </c>
      <c r="AE9" s="63">
        <v>0.57999999999999996</v>
      </c>
      <c r="AF9" s="1">
        <v>0.87</v>
      </c>
      <c r="AG9" s="1">
        <v>10.6</v>
      </c>
      <c r="AH9" s="1">
        <f t="shared" si="0"/>
        <v>83.908045977011497</v>
      </c>
      <c r="AI9" s="1">
        <v>0.22</v>
      </c>
      <c r="AJ9" s="1">
        <f t="shared" si="1"/>
        <v>2.5084999999999997</v>
      </c>
      <c r="AK9" s="1">
        <f t="shared" si="2"/>
        <v>2.2137894117647052</v>
      </c>
      <c r="AL9" s="1">
        <f t="shared" si="3"/>
        <v>2.4693103448275862</v>
      </c>
      <c r="AM9" s="1">
        <f t="shared" si="4"/>
        <v>2459.7660130718946</v>
      </c>
      <c r="AN9" s="1">
        <f t="shared" si="5"/>
        <v>2743.6781609195405</v>
      </c>
      <c r="AO9" s="1">
        <f t="shared" si="6"/>
        <v>5203.4441739914346</v>
      </c>
      <c r="AP9" s="1">
        <f t="shared" si="7"/>
        <v>2.4597660130718948</v>
      </c>
      <c r="AQ9" s="1">
        <f t="shared" si="7"/>
        <v>2.7436781609195404</v>
      </c>
      <c r="AR9" s="1">
        <f t="shared" si="7"/>
        <v>5.2034441739914348</v>
      </c>
      <c r="AS9" s="90">
        <v>42438</v>
      </c>
      <c r="AT9" s="1">
        <v>1.4452449567723342</v>
      </c>
      <c r="AU9" s="1">
        <v>0.15639684861793313</v>
      </c>
      <c r="AV9" s="1">
        <v>2.0705353866712706</v>
      </c>
      <c r="AW9" s="1">
        <v>0.4112170236894867</v>
      </c>
      <c r="AX9" s="1">
        <v>0.22404972182406491</v>
      </c>
      <c r="AY9" s="1">
        <v>0.11994911640981321</v>
      </c>
      <c r="AZ9" s="1">
        <v>4.8071134685131822</v>
      </c>
      <c r="BA9" s="1">
        <v>170.02225486054192</v>
      </c>
      <c r="BB9" s="1">
        <v>31.650617603217885</v>
      </c>
      <c r="BC9" s="1">
        <v>14.685525350905191</v>
      </c>
      <c r="BD9" s="1">
        <v>4.6860964817509005</v>
      </c>
      <c r="BE9" s="94">
        <v>0.30152259332023573</v>
      </c>
      <c r="BF9" s="94">
        <v>0.10569744597249511</v>
      </c>
      <c r="BG9" s="94">
        <v>3.1225441198590085</v>
      </c>
      <c r="BH9" s="1">
        <v>1.0268817204301075</v>
      </c>
      <c r="BI9" s="1">
        <v>0.24569892473118279</v>
      </c>
      <c r="BJ9" s="1">
        <v>1.7965934741256842</v>
      </c>
    </row>
    <row r="10" spans="1:62">
      <c r="A10" t="s">
        <v>177</v>
      </c>
      <c r="B10" t="s">
        <v>1090</v>
      </c>
      <c r="C10" s="63" t="s">
        <v>168</v>
      </c>
      <c r="D10" s="87" t="s">
        <v>706</v>
      </c>
      <c r="E10" t="s">
        <v>959</v>
      </c>
      <c r="F10" s="1" t="s">
        <v>715</v>
      </c>
      <c r="G10" s="1" t="s">
        <v>716</v>
      </c>
      <c r="H10" s="1">
        <v>11.64533</v>
      </c>
      <c r="I10" s="1">
        <v>7.14161</v>
      </c>
      <c r="J10" s="1">
        <v>639</v>
      </c>
      <c r="K10" s="1" t="s">
        <v>717</v>
      </c>
      <c r="L10" s="1" t="s">
        <v>709</v>
      </c>
      <c r="M10" s="88">
        <v>2016</v>
      </c>
      <c r="N10" s="88">
        <v>2</v>
      </c>
      <c r="O10" s="89" t="s">
        <v>156</v>
      </c>
      <c r="P10" s="63">
        <v>20</v>
      </c>
      <c r="Q10" s="1" t="s">
        <v>718</v>
      </c>
      <c r="R10" s="63" t="s">
        <v>712</v>
      </c>
      <c r="S10" s="63" t="s">
        <v>1027</v>
      </c>
      <c r="T10" s="63" t="s">
        <v>1094</v>
      </c>
      <c r="U10" s="1"/>
      <c r="V10" s="90"/>
      <c r="W10" s="91">
        <v>42646</v>
      </c>
      <c r="X10" s="63">
        <v>9</v>
      </c>
      <c r="Y10" s="63">
        <v>42</v>
      </c>
      <c r="Z10" s="92">
        <v>37</v>
      </c>
      <c r="AA10" s="93">
        <v>6.46</v>
      </c>
      <c r="AB10" s="93">
        <v>2.36</v>
      </c>
      <c r="AC10" s="63">
        <v>0.76</v>
      </c>
      <c r="AD10" s="1">
        <v>0.38</v>
      </c>
      <c r="AE10" s="63">
        <v>0.68</v>
      </c>
      <c r="AF10" s="1">
        <v>0.42</v>
      </c>
      <c r="AG10" s="1">
        <v>9.4</v>
      </c>
      <c r="AH10" s="1">
        <f t="shared" si="0"/>
        <v>90.476190476190482</v>
      </c>
      <c r="AI10" s="1">
        <v>0.22</v>
      </c>
      <c r="AJ10" s="1">
        <f t="shared" si="1"/>
        <v>1.3042105263157893</v>
      </c>
      <c r="AK10" s="1">
        <f t="shared" si="2"/>
        <v>1.2577411764705881</v>
      </c>
      <c r="AL10" s="1">
        <f t="shared" si="3"/>
        <v>2.09</v>
      </c>
      <c r="AM10" s="1">
        <f t="shared" si="4"/>
        <v>1397.4901960784312</v>
      </c>
      <c r="AN10" s="1">
        <f t="shared" si="5"/>
        <v>2322.2222222222222</v>
      </c>
      <c r="AO10" s="1">
        <f t="shared" si="6"/>
        <v>3719.7124183006536</v>
      </c>
      <c r="AP10" s="1">
        <f t="shared" si="7"/>
        <v>1.3974901960784312</v>
      </c>
      <c r="AQ10" s="1">
        <f t="shared" si="7"/>
        <v>2.322222222222222</v>
      </c>
      <c r="AR10" s="1">
        <f t="shared" si="7"/>
        <v>3.7197124183006536</v>
      </c>
      <c r="AS10" s="90"/>
      <c r="AT10" s="1">
        <v>1.5317234848484849</v>
      </c>
      <c r="AU10" s="1">
        <v>0.24958008420426317</v>
      </c>
      <c r="AV10" s="1">
        <v>2.3190988972209245</v>
      </c>
      <c r="AW10" s="1">
        <v>0.34653250257373913</v>
      </c>
      <c r="AX10" s="1">
        <v>0.18551296912541257</v>
      </c>
      <c r="AY10" s="1">
        <v>0.12630647755026569</v>
      </c>
      <c r="AZ10" s="1">
        <v>4.4770552427914394</v>
      </c>
      <c r="BA10" s="1">
        <v>132.46169107674305</v>
      </c>
      <c r="BB10" s="1">
        <v>36.909583381850936</v>
      </c>
      <c r="BC10" s="1">
        <v>12.935200974512858</v>
      </c>
      <c r="BD10" s="1">
        <v>4.2589675912310136</v>
      </c>
      <c r="BE10" s="94">
        <v>0.3253227408142999</v>
      </c>
      <c r="BF10" s="94">
        <v>0.21847070506454819</v>
      </c>
      <c r="BG10" s="94">
        <v>7.2234540121669202</v>
      </c>
      <c r="BH10" s="1">
        <v>1.3624314442413163</v>
      </c>
      <c r="BI10" s="1">
        <v>0.1723491773308958</v>
      </c>
      <c r="BJ10" s="1">
        <v>1.5793868381337799</v>
      </c>
    </row>
    <row r="11" spans="1:62">
      <c r="A11" t="s">
        <v>177</v>
      </c>
      <c r="B11" t="s">
        <v>1090</v>
      </c>
      <c r="C11" s="63" t="s">
        <v>168</v>
      </c>
      <c r="D11" s="87" t="s">
        <v>706</v>
      </c>
      <c r="E11" t="s">
        <v>959</v>
      </c>
      <c r="F11" s="1" t="s">
        <v>715</v>
      </c>
      <c r="G11" s="1" t="s">
        <v>716</v>
      </c>
      <c r="H11" s="1">
        <v>11.64533</v>
      </c>
      <c r="I11" s="1">
        <v>7.14161</v>
      </c>
      <c r="J11" s="1">
        <v>639</v>
      </c>
      <c r="K11" s="1" t="s">
        <v>717</v>
      </c>
      <c r="L11" s="1" t="s">
        <v>709</v>
      </c>
      <c r="M11" s="88">
        <v>2016</v>
      </c>
      <c r="N11" s="88">
        <v>2</v>
      </c>
      <c r="O11" s="89" t="s">
        <v>157</v>
      </c>
      <c r="P11" s="63">
        <v>21</v>
      </c>
      <c r="Q11" s="1" t="s">
        <v>718</v>
      </c>
      <c r="R11" s="63" t="s">
        <v>712</v>
      </c>
      <c r="S11" s="63" t="s">
        <v>1027</v>
      </c>
      <c r="T11" s="63" t="s">
        <v>1094</v>
      </c>
      <c r="U11" s="1"/>
      <c r="V11" s="90"/>
      <c r="W11" s="91">
        <v>42646</v>
      </c>
      <c r="X11" s="63">
        <v>9</v>
      </c>
      <c r="Y11" s="63">
        <v>42</v>
      </c>
      <c r="Z11" s="92">
        <v>33</v>
      </c>
      <c r="AA11" s="93">
        <v>9.4600000000000009</v>
      </c>
      <c r="AB11" s="93">
        <v>3.74</v>
      </c>
      <c r="AC11" s="63">
        <v>1.54</v>
      </c>
      <c r="AD11" s="1">
        <v>0.74</v>
      </c>
      <c r="AE11" s="63">
        <v>0.78</v>
      </c>
      <c r="AF11" s="1">
        <v>0.92</v>
      </c>
      <c r="AG11" s="1">
        <v>11.4</v>
      </c>
      <c r="AH11" s="1">
        <f t="shared" si="0"/>
        <v>80.434782608695642</v>
      </c>
      <c r="AI11" s="1">
        <v>0.28000000000000003</v>
      </c>
      <c r="AJ11" s="1">
        <f t="shared" si="1"/>
        <v>2.2342857142857144</v>
      </c>
      <c r="AK11" s="1">
        <f t="shared" si="2"/>
        <v>1.8732571428571427</v>
      </c>
      <c r="AL11" s="1">
        <f t="shared" si="3"/>
        <v>3.3958974358974361</v>
      </c>
      <c r="AM11" s="1">
        <f t="shared" si="4"/>
        <v>2081.3968253968251</v>
      </c>
      <c r="AN11" s="1">
        <f t="shared" si="5"/>
        <v>3773.2193732193732</v>
      </c>
      <c r="AO11" s="1">
        <f t="shared" si="6"/>
        <v>5854.6161986161987</v>
      </c>
      <c r="AP11" s="1">
        <f t="shared" si="7"/>
        <v>2.0813968253968249</v>
      </c>
      <c r="AQ11" s="1">
        <f t="shared" si="7"/>
        <v>3.7732193732193733</v>
      </c>
      <c r="AR11" s="1">
        <f t="shared" si="7"/>
        <v>5.8546161986161991</v>
      </c>
      <c r="AS11" s="90"/>
      <c r="AT11" s="1">
        <v>1.8315839694656488</v>
      </c>
      <c r="AU11" s="1">
        <v>0.14857095105803103</v>
      </c>
      <c r="AV11" s="1">
        <v>2.1333185402840984</v>
      </c>
      <c r="AW11" s="1">
        <v>0.43529930773714465</v>
      </c>
      <c r="AX11" s="1">
        <v>0.18369989392235109</v>
      </c>
      <c r="AY11" s="1">
        <v>0.14050657791946999</v>
      </c>
      <c r="AZ11" s="1">
        <v>5.6467220526037512</v>
      </c>
      <c r="BA11" s="1">
        <v>171.81542157676876</v>
      </c>
      <c r="BB11" s="1">
        <v>33.96371283608643</v>
      </c>
      <c r="BC11" s="1">
        <v>13.855311788591139</v>
      </c>
      <c r="BD11" s="1">
        <v>4.2039183755288132</v>
      </c>
      <c r="BE11" s="94">
        <v>0.82392344497607672</v>
      </c>
      <c r="BF11" s="94">
        <v>4.9282296650717705E-2</v>
      </c>
      <c r="BG11" s="94">
        <v>1.8890194306781962</v>
      </c>
      <c r="BH11" s="1">
        <v>1.1365296803652969</v>
      </c>
      <c r="BI11" s="1">
        <v>0.15461187214611874</v>
      </c>
      <c r="BJ11" s="1">
        <v>1.8215330624517378</v>
      </c>
    </row>
    <row r="12" spans="1:62">
      <c r="A12" t="s">
        <v>177</v>
      </c>
      <c r="B12" t="s">
        <v>1090</v>
      </c>
      <c r="C12" s="63" t="s">
        <v>168</v>
      </c>
      <c r="D12" s="87" t="s">
        <v>706</v>
      </c>
      <c r="E12" t="s">
        <v>959</v>
      </c>
      <c r="F12" s="1" t="s">
        <v>715</v>
      </c>
      <c r="G12" s="1" t="s">
        <v>716</v>
      </c>
      <c r="H12" s="1">
        <v>11.64533</v>
      </c>
      <c r="I12" s="1">
        <v>7.14161</v>
      </c>
      <c r="J12" s="1">
        <v>639</v>
      </c>
      <c r="K12" s="1" t="s">
        <v>717</v>
      </c>
      <c r="L12" s="1" t="s">
        <v>709</v>
      </c>
      <c r="M12" s="88">
        <v>2016</v>
      </c>
      <c r="N12" s="88">
        <v>2</v>
      </c>
      <c r="O12" s="89" t="s">
        <v>158</v>
      </c>
      <c r="P12" s="63">
        <v>22</v>
      </c>
      <c r="Q12" s="1" t="s">
        <v>718</v>
      </c>
      <c r="R12" s="63" t="s">
        <v>712</v>
      </c>
      <c r="S12" s="63" t="s">
        <v>1027</v>
      </c>
      <c r="T12" s="63" t="s">
        <v>1094</v>
      </c>
      <c r="U12" s="1"/>
      <c r="V12" s="90"/>
      <c r="W12" s="91">
        <v>42646</v>
      </c>
      <c r="X12" s="63">
        <v>9</v>
      </c>
      <c r="Y12" s="63">
        <v>42</v>
      </c>
      <c r="Z12" s="92">
        <v>48</v>
      </c>
      <c r="AA12" s="93">
        <v>11.52</v>
      </c>
      <c r="AB12" s="93">
        <v>6.75</v>
      </c>
      <c r="AC12" s="63">
        <v>2.02</v>
      </c>
      <c r="AD12" s="1">
        <v>1.1200000000000001</v>
      </c>
      <c r="AE12" s="63">
        <v>0.96</v>
      </c>
      <c r="AF12" s="1">
        <v>1.38</v>
      </c>
      <c r="AG12" s="1">
        <v>12</v>
      </c>
      <c r="AH12" s="1">
        <f t="shared" si="0"/>
        <v>81.159420289855092</v>
      </c>
      <c r="AI12" s="1">
        <v>0.4</v>
      </c>
      <c r="AJ12" s="1">
        <f t="shared" si="1"/>
        <v>4.6113861386138613</v>
      </c>
      <c r="AK12" s="1">
        <f t="shared" si="2"/>
        <v>3.874665113570182</v>
      </c>
      <c r="AL12" s="1">
        <f t="shared" si="3"/>
        <v>4.8</v>
      </c>
      <c r="AM12" s="1">
        <f t="shared" si="4"/>
        <v>4305.1834595224245</v>
      </c>
      <c r="AN12" s="1">
        <f t="shared" si="5"/>
        <v>5333.333333333333</v>
      </c>
      <c r="AO12" s="1">
        <f t="shared" si="6"/>
        <v>9638.5167928557566</v>
      </c>
      <c r="AP12" s="1">
        <f t="shared" si="7"/>
        <v>4.3051834595224241</v>
      </c>
      <c r="AQ12" s="1">
        <f t="shared" si="7"/>
        <v>5.333333333333333</v>
      </c>
      <c r="AR12" s="1">
        <f t="shared" si="7"/>
        <v>9.6385167928557571</v>
      </c>
      <c r="AS12" s="90"/>
      <c r="AT12" s="1">
        <v>2.0518262586377096</v>
      </c>
      <c r="AU12" s="1">
        <v>0.22256119109645911</v>
      </c>
      <c r="AV12" s="1">
        <v>2.1790548359305744</v>
      </c>
      <c r="AW12" s="1">
        <v>0.51818721884387242</v>
      </c>
      <c r="AX12" s="1">
        <v>0.22362433114789715</v>
      </c>
      <c r="AY12" s="1">
        <v>0.13799509025138343</v>
      </c>
      <c r="AZ12" s="1">
        <v>5.3165422039594308</v>
      </c>
      <c r="BA12" s="1">
        <v>204.35418645518763</v>
      </c>
      <c r="BB12" s="1">
        <v>66.57487003345372</v>
      </c>
      <c r="BC12" s="1">
        <v>10.067275777013199</v>
      </c>
      <c r="BD12" s="1">
        <v>21.346054017442686</v>
      </c>
      <c r="BE12" s="94">
        <v>0.44744186046511625</v>
      </c>
      <c r="BF12" s="94">
        <v>5.7209302325581399E-2</v>
      </c>
      <c r="BG12" s="94">
        <v>4.3877505405685948</v>
      </c>
      <c r="BH12" s="1">
        <v>1.1156496062992127</v>
      </c>
      <c r="BI12" s="1">
        <v>0.18961614173228347</v>
      </c>
      <c r="BJ12" s="1">
        <v>1.6099063905614859</v>
      </c>
    </row>
    <row r="13" spans="1:62">
      <c r="A13" t="s">
        <v>177</v>
      </c>
      <c r="B13" t="s">
        <v>1090</v>
      </c>
      <c r="C13" s="63" t="s">
        <v>168</v>
      </c>
      <c r="D13" s="87" t="s">
        <v>706</v>
      </c>
      <c r="E13" t="s">
        <v>959</v>
      </c>
      <c r="F13" s="1" t="s">
        <v>715</v>
      </c>
      <c r="G13" s="1" t="s">
        <v>716</v>
      </c>
      <c r="H13" s="1">
        <v>11.64533</v>
      </c>
      <c r="I13" s="1">
        <v>7.14161</v>
      </c>
      <c r="J13" s="1">
        <v>639</v>
      </c>
      <c r="K13" s="1" t="s">
        <v>717</v>
      </c>
      <c r="L13" s="1" t="s">
        <v>709</v>
      </c>
      <c r="M13" s="88">
        <v>2016</v>
      </c>
      <c r="N13" s="88">
        <v>2</v>
      </c>
      <c r="O13" s="89" t="s">
        <v>159</v>
      </c>
      <c r="P13" s="63">
        <v>23</v>
      </c>
      <c r="Q13" s="1" t="s">
        <v>718</v>
      </c>
      <c r="R13" s="63" t="s">
        <v>712</v>
      </c>
      <c r="S13" s="63" t="s">
        <v>1027</v>
      </c>
      <c r="T13" s="63" t="s">
        <v>1094</v>
      </c>
      <c r="U13" s="1"/>
      <c r="V13" s="90"/>
      <c r="W13" s="91">
        <v>42646</v>
      </c>
      <c r="X13" s="63">
        <v>9</v>
      </c>
      <c r="Y13" s="63">
        <v>44</v>
      </c>
      <c r="Z13" s="92">
        <v>48</v>
      </c>
      <c r="AA13" s="93">
        <v>10.92</v>
      </c>
      <c r="AB13" s="93">
        <v>7.08</v>
      </c>
      <c r="AC13" s="63">
        <v>2.2000000000000002</v>
      </c>
      <c r="AD13" s="1">
        <v>1.26</v>
      </c>
      <c r="AE13" s="63">
        <v>0.82</v>
      </c>
      <c r="AF13" s="1">
        <v>1.54</v>
      </c>
      <c r="AG13" s="1">
        <v>12.3</v>
      </c>
      <c r="AH13" s="1">
        <f t="shared" si="0"/>
        <v>81.818181818181813</v>
      </c>
      <c r="AI13" s="1">
        <v>0.36</v>
      </c>
      <c r="AJ13" s="1">
        <f t="shared" si="1"/>
        <v>4.9559999999999995</v>
      </c>
      <c r="AK13" s="1">
        <f t="shared" si="2"/>
        <v>4.1837120855614964</v>
      </c>
      <c r="AL13" s="1">
        <f t="shared" si="3"/>
        <v>4.7941463414634145</v>
      </c>
      <c r="AM13" s="1">
        <f t="shared" si="4"/>
        <v>4648.5689839572178</v>
      </c>
      <c r="AN13" s="1">
        <f t="shared" si="5"/>
        <v>5326.8292682926822</v>
      </c>
      <c r="AO13" s="1">
        <f t="shared" si="6"/>
        <v>9975.3982522498991</v>
      </c>
      <c r="AP13" s="1">
        <f t="shared" si="7"/>
        <v>4.648568983957218</v>
      </c>
      <c r="AQ13" s="1">
        <f t="shared" si="7"/>
        <v>5.3268292682926823</v>
      </c>
      <c r="AR13" s="1">
        <f t="shared" si="7"/>
        <v>9.9753982522498994</v>
      </c>
      <c r="AS13" s="90"/>
      <c r="AT13" s="1">
        <v>1.9506457564575646</v>
      </c>
      <c r="AU13" s="1">
        <v>0.23703899633846626</v>
      </c>
      <c r="AV13" s="1">
        <v>2.041351021668004</v>
      </c>
      <c r="AW13" s="1">
        <v>0.47990519986910946</v>
      </c>
      <c r="AX13" s="1">
        <v>0.17921725680027173</v>
      </c>
      <c r="AY13" s="1">
        <v>0.13464206355653649</v>
      </c>
      <c r="AZ13" s="1">
        <v>5.3281956847630525</v>
      </c>
      <c r="BA13" s="1">
        <v>133.24320716169402</v>
      </c>
      <c r="BB13" s="1">
        <v>27.43100919059232</v>
      </c>
      <c r="BC13" s="1">
        <v>11.042364494230132</v>
      </c>
      <c r="BD13" s="1">
        <v>4.2807638202077776</v>
      </c>
      <c r="BE13" s="94">
        <v>0.42940074906367043</v>
      </c>
      <c r="BF13" s="94">
        <v>5.973782771535581E-2</v>
      </c>
      <c r="BG13" s="94">
        <v>1.7614938914946185</v>
      </c>
      <c r="BH13" s="1">
        <v>1.0897085610200365</v>
      </c>
      <c r="BI13" s="1">
        <v>0.23346994535519125</v>
      </c>
      <c r="BJ13" s="1">
        <v>1.7503576126592144</v>
      </c>
    </row>
    <row r="14" spans="1:62">
      <c r="A14" t="s">
        <v>177</v>
      </c>
      <c r="B14" t="s">
        <v>1090</v>
      </c>
      <c r="C14" s="63" t="s">
        <v>168</v>
      </c>
      <c r="D14" s="87" t="s">
        <v>706</v>
      </c>
      <c r="E14" t="s">
        <v>959</v>
      </c>
      <c r="F14" s="1" t="s">
        <v>715</v>
      </c>
      <c r="G14" s="1" t="s">
        <v>716</v>
      </c>
      <c r="H14" s="1">
        <v>11.64533</v>
      </c>
      <c r="I14" s="1">
        <v>7.14161</v>
      </c>
      <c r="J14" s="1">
        <v>639</v>
      </c>
      <c r="K14" s="1" t="s">
        <v>717</v>
      </c>
      <c r="L14" s="1" t="s">
        <v>709</v>
      </c>
      <c r="M14" s="88">
        <v>2016</v>
      </c>
      <c r="N14" s="88">
        <v>2</v>
      </c>
      <c r="O14" s="89" t="s">
        <v>714</v>
      </c>
      <c r="P14" s="63">
        <v>24</v>
      </c>
      <c r="Q14" s="1" t="s">
        <v>718</v>
      </c>
      <c r="R14" s="63" t="s">
        <v>712</v>
      </c>
      <c r="S14" s="63" t="s">
        <v>1027</v>
      </c>
      <c r="T14" s="63" t="s">
        <v>1094</v>
      </c>
      <c r="U14" s="1"/>
      <c r="V14" s="90"/>
      <c r="W14" s="91">
        <v>42646</v>
      </c>
      <c r="X14" s="63">
        <v>9</v>
      </c>
      <c r="Y14" s="63">
        <v>47</v>
      </c>
      <c r="Z14" s="92">
        <v>57</v>
      </c>
      <c r="AA14" s="93">
        <v>16.41</v>
      </c>
      <c r="AB14" s="93">
        <v>11.49</v>
      </c>
      <c r="AC14" s="63">
        <v>2.4</v>
      </c>
      <c r="AD14" s="1">
        <v>1.4</v>
      </c>
      <c r="AE14" s="63">
        <v>1.38</v>
      </c>
      <c r="AF14" s="1">
        <v>1.68</v>
      </c>
      <c r="AG14" s="1">
        <v>12.7</v>
      </c>
      <c r="AH14" s="1">
        <f t="shared" si="0"/>
        <v>83.333333333333329</v>
      </c>
      <c r="AI14" s="1">
        <v>0.57999999999999996</v>
      </c>
      <c r="AJ14" s="1">
        <f t="shared" si="1"/>
        <v>8.0429999999999993</v>
      </c>
      <c r="AK14" s="1">
        <f t="shared" si="2"/>
        <v>6.8838617647058813</v>
      </c>
      <c r="AL14" s="1">
        <f t="shared" si="3"/>
        <v>6.8969565217391304</v>
      </c>
      <c r="AM14" s="1">
        <f t="shared" si="4"/>
        <v>7648.7352941176459</v>
      </c>
      <c r="AN14" s="1">
        <f t="shared" si="5"/>
        <v>7663.2850241545902</v>
      </c>
      <c r="AO14" s="1">
        <f t="shared" si="6"/>
        <v>15312.020318272236</v>
      </c>
      <c r="AP14" s="1">
        <f t="shared" si="7"/>
        <v>7.6487352941176461</v>
      </c>
      <c r="AQ14" s="1">
        <f t="shared" si="7"/>
        <v>7.6632850241545905</v>
      </c>
      <c r="AR14" s="1">
        <f t="shared" si="7"/>
        <v>15.312020318272236</v>
      </c>
      <c r="AS14" s="90"/>
      <c r="AT14" s="1">
        <v>2.0551886792452834</v>
      </c>
      <c r="AU14" s="1">
        <v>0.23911993604317133</v>
      </c>
      <c r="AV14" s="1">
        <v>2.2106162015866024</v>
      </c>
      <c r="AW14" s="1">
        <v>0.52729018723072874</v>
      </c>
      <c r="AX14" s="1">
        <v>0.17221092125285167</v>
      </c>
      <c r="AY14" s="1">
        <v>0.15755751888919295</v>
      </c>
      <c r="AZ14" s="1">
        <v>6.6947096245342879</v>
      </c>
      <c r="BA14" s="1">
        <v>167.62122240738563</v>
      </c>
      <c r="BB14" s="1">
        <v>34.615873475573686</v>
      </c>
      <c r="BC14" s="1">
        <v>11.991259816686606</v>
      </c>
      <c r="BD14" s="1">
        <v>16.152196595062346</v>
      </c>
      <c r="BE14" s="94">
        <v>0.36233644859813086</v>
      </c>
      <c r="BF14" s="94">
        <v>5.5934579439252341E-2</v>
      </c>
      <c r="BG14" s="94">
        <v>3.657367745988588</v>
      </c>
      <c r="BH14" s="1">
        <v>1.1895360315893386</v>
      </c>
      <c r="BI14" s="1">
        <v>0.25296150049358346</v>
      </c>
      <c r="BJ14" s="1">
        <v>2.2570896106689289</v>
      </c>
    </row>
    <row r="15" spans="1:62">
      <c r="A15" t="s">
        <v>177</v>
      </c>
      <c r="B15" t="s">
        <v>1090</v>
      </c>
      <c r="C15" s="63" t="s">
        <v>168</v>
      </c>
      <c r="D15" s="87" t="s">
        <v>706</v>
      </c>
      <c r="E15" t="s">
        <v>959</v>
      </c>
      <c r="F15" s="1" t="s">
        <v>719</v>
      </c>
      <c r="G15" s="1" t="s">
        <v>720</v>
      </c>
      <c r="H15" s="1">
        <v>11.62875</v>
      </c>
      <c r="I15" s="1">
        <v>7.1345099999999997</v>
      </c>
      <c r="J15" s="1">
        <v>629</v>
      </c>
      <c r="K15" s="1" t="s">
        <v>721</v>
      </c>
      <c r="L15" s="1" t="s">
        <v>709</v>
      </c>
      <c r="M15" s="88">
        <v>2016</v>
      </c>
      <c r="N15" s="88">
        <v>2</v>
      </c>
      <c r="O15" s="89" t="s">
        <v>155</v>
      </c>
      <c r="P15" s="63">
        <v>31</v>
      </c>
      <c r="Q15" s="1" t="s">
        <v>718</v>
      </c>
      <c r="R15" s="63" t="s">
        <v>712</v>
      </c>
      <c r="S15" s="63" t="s">
        <v>1027</v>
      </c>
      <c r="T15" s="63" t="s">
        <v>1094</v>
      </c>
      <c r="U15" s="1" t="s">
        <v>713</v>
      </c>
      <c r="V15" s="90">
        <v>42559</v>
      </c>
      <c r="W15" s="91">
        <v>42646</v>
      </c>
      <c r="X15" s="63">
        <v>9</v>
      </c>
      <c r="Y15" s="63">
        <v>47</v>
      </c>
      <c r="Z15" s="92">
        <v>40</v>
      </c>
      <c r="AA15" s="93">
        <v>5.41</v>
      </c>
      <c r="AB15" s="93">
        <v>2.15</v>
      </c>
      <c r="AC15" s="63">
        <v>0.9</v>
      </c>
      <c r="AD15" s="1">
        <v>0.52</v>
      </c>
      <c r="AE15" s="63">
        <v>0.5</v>
      </c>
      <c r="AF15" s="1">
        <v>0.64</v>
      </c>
      <c r="AG15" s="1">
        <v>11.2</v>
      </c>
      <c r="AH15" s="1">
        <f t="shared" si="0"/>
        <v>81.25</v>
      </c>
      <c r="AI15" s="1">
        <v>0.34</v>
      </c>
      <c r="AJ15" s="1">
        <f t="shared" si="1"/>
        <v>1.528888888888889</v>
      </c>
      <c r="AK15" s="1">
        <f t="shared" si="2"/>
        <v>1.2977568627450979</v>
      </c>
      <c r="AL15" s="1">
        <f t="shared" si="3"/>
        <v>3.6788000000000003</v>
      </c>
      <c r="AM15" s="1">
        <f t="shared" si="4"/>
        <v>1441.9520697167754</v>
      </c>
      <c r="AN15" s="1">
        <f t="shared" si="5"/>
        <v>4087.5555555555557</v>
      </c>
      <c r="AO15" s="1">
        <f t="shared" si="6"/>
        <v>5529.5076252723311</v>
      </c>
      <c r="AP15" s="1">
        <f t="shared" si="7"/>
        <v>1.4419520697167754</v>
      </c>
      <c r="AQ15" s="1">
        <f t="shared" si="7"/>
        <v>4.0875555555555554</v>
      </c>
      <c r="AR15" s="1">
        <f t="shared" si="7"/>
        <v>5.5295076252723314</v>
      </c>
      <c r="AS15" s="90">
        <v>42438</v>
      </c>
      <c r="AT15" s="1">
        <v>1.3373493975903616</v>
      </c>
      <c r="AU15" s="1">
        <v>0.13571336574132373</v>
      </c>
      <c r="AV15" s="1">
        <v>1.7799797581504471</v>
      </c>
      <c r="AW15" s="1">
        <v>0.36217014984761103</v>
      </c>
      <c r="AX15" s="1">
        <v>0.18225637861917698</v>
      </c>
      <c r="AY15" s="1">
        <v>0.11557963620860119</v>
      </c>
      <c r="AZ15" s="1">
        <v>4.3630773738015183</v>
      </c>
      <c r="BA15" s="1">
        <v>207.73017432538063</v>
      </c>
      <c r="BB15" s="1">
        <v>32.498208398832674</v>
      </c>
      <c r="BC15" s="1">
        <v>10.616752815875861</v>
      </c>
      <c r="BD15" s="1">
        <v>3.2427278983429457</v>
      </c>
      <c r="BE15" s="94">
        <v>0.21590493601462526</v>
      </c>
      <c r="BF15" s="94">
        <v>1.686471663619744E-2</v>
      </c>
      <c r="BG15" s="94">
        <v>3.8003629982359928</v>
      </c>
      <c r="BH15" s="1">
        <v>1.2129032258064516</v>
      </c>
      <c r="BI15" s="1">
        <v>0.16198156682027651</v>
      </c>
      <c r="BJ15" s="1">
        <v>1.8258763974815198</v>
      </c>
    </row>
    <row r="16" spans="1:62">
      <c r="A16" t="s">
        <v>177</v>
      </c>
      <c r="B16" t="s">
        <v>1090</v>
      </c>
      <c r="C16" s="63" t="s">
        <v>168</v>
      </c>
      <c r="D16" s="87" t="s">
        <v>706</v>
      </c>
      <c r="E16" t="s">
        <v>959</v>
      </c>
      <c r="F16" s="1" t="s">
        <v>719</v>
      </c>
      <c r="G16" s="1" t="s">
        <v>720</v>
      </c>
      <c r="H16" s="1">
        <v>11.62875</v>
      </c>
      <c r="I16" s="1">
        <v>7.1345099999999997</v>
      </c>
      <c r="J16" s="1">
        <v>629</v>
      </c>
      <c r="K16" s="1" t="s">
        <v>721</v>
      </c>
      <c r="L16" s="1" t="s">
        <v>709</v>
      </c>
      <c r="M16" s="88">
        <v>2016</v>
      </c>
      <c r="N16" s="88">
        <v>2</v>
      </c>
      <c r="O16" s="89" t="s">
        <v>156</v>
      </c>
      <c r="P16" s="63">
        <v>32</v>
      </c>
      <c r="Q16" s="1" t="s">
        <v>718</v>
      </c>
      <c r="R16" s="63" t="s">
        <v>712</v>
      </c>
      <c r="S16" s="63" t="s">
        <v>1027</v>
      </c>
      <c r="T16" s="63" t="s">
        <v>1094</v>
      </c>
      <c r="U16" s="1"/>
      <c r="V16" s="90"/>
      <c r="W16" s="91">
        <v>42646</v>
      </c>
      <c r="X16" s="63">
        <v>9</v>
      </c>
      <c r="Y16" s="63">
        <v>48</v>
      </c>
      <c r="Z16" s="92">
        <v>43</v>
      </c>
      <c r="AA16" s="93">
        <v>6.74</v>
      </c>
      <c r="AB16" s="93">
        <v>2.97</v>
      </c>
      <c r="AC16" s="63">
        <v>1.4</v>
      </c>
      <c r="AD16" s="1">
        <v>0.8</v>
      </c>
      <c r="AE16" s="63">
        <v>0.48</v>
      </c>
      <c r="AF16" s="1">
        <v>1</v>
      </c>
      <c r="AG16" s="1">
        <v>10.4</v>
      </c>
      <c r="AH16" s="1">
        <f t="shared" si="0"/>
        <v>80</v>
      </c>
      <c r="AI16" s="1">
        <v>0.34</v>
      </c>
      <c r="AJ16" s="1">
        <f t="shared" si="1"/>
        <v>2.1214285714285714</v>
      </c>
      <c r="AK16" s="1">
        <f t="shared" si="2"/>
        <v>1.7889882352941175</v>
      </c>
      <c r="AL16" s="1">
        <f t="shared" si="3"/>
        <v>4.7741666666666669</v>
      </c>
      <c r="AM16" s="1">
        <f t="shared" si="4"/>
        <v>1987.7647058823527</v>
      </c>
      <c r="AN16" s="1">
        <f t="shared" si="5"/>
        <v>5304.6296296296305</v>
      </c>
      <c r="AO16" s="1">
        <f t="shared" si="6"/>
        <v>7292.3943355119827</v>
      </c>
      <c r="AP16" s="1">
        <f t="shared" si="7"/>
        <v>1.9877647058823527</v>
      </c>
      <c r="AQ16" s="1">
        <f t="shared" si="7"/>
        <v>5.3046296296296305</v>
      </c>
      <c r="AR16" s="1">
        <f t="shared" si="7"/>
        <v>7.2923943355119825</v>
      </c>
      <c r="AS16" s="90"/>
      <c r="AT16" s="1">
        <v>1.3837994214079077</v>
      </c>
      <c r="AU16" s="1">
        <v>0.21947886729898411</v>
      </c>
      <c r="AV16" s="1">
        <v>2.5633330950664628</v>
      </c>
      <c r="AW16" s="1">
        <v>0.38888446548027128</v>
      </c>
      <c r="AX16" s="1">
        <v>0.24095045607581667</v>
      </c>
      <c r="AY16" s="1">
        <v>0.13672172728056059</v>
      </c>
      <c r="AZ16" s="1">
        <v>6.5363135588841583</v>
      </c>
      <c r="BA16" s="1">
        <v>210.89528825589363</v>
      </c>
      <c r="BB16" s="1">
        <v>71.419941712924555</v>
      </c>
      <c r="BC16" s="1">
        <v>11.860410834869315</v>
      </c>
      <c r="BD16" s="1">
        <v>3.8020190132473912</v>
      </c>
      <c r="BE16" s="94">
        <v>0.2347087378640777</v>
      </c>
      <c r="BF16" s="94">
        <v>6.3398058252427184E-2</v>
      </c>
      <c r="BG16" s="94">
        <v>3.4742536374629629</v>
      </c>
      <c r="BH16" s="1">
        <v>1.2076395690499511</v>
      </c>
      <c r="BI16" s="1">
        <v>0.21993143976493634</v>
      </c>
      <c r="BJ16" s="1">
        <v>1.75150627955648</v>
      </c>
    </row>
    <row r="17" spans="1:62">
      <c r="A17" t="s">
        <v>177</v>
      </c>
      <c r="B17" t="s">
        <v>1090</v>
      </c>
      <c r="C17" s="63" t="s">
        <v>168</v>
      </c>
      <c r="D17" s="87" t="s">
        <v>706</v>
      </c>
      <c r="E17" t="s">
        <v>959</v>
      </c>
      <c r="F17" s="1" t="s">
        <v>719</v>
      </c>
      <c r="G17" s="1" t="s">
        <v>720</v>
      </c>
      <c r="H17" s="1">
        <v>11.62875</v>
      </c>
      <c r="I17" s="1">
        <v>7.1345099999999997</v>
      </c>
      <c r="J17" s="1">
        <v>629</v>
      </c>
      <c r="K17" s="1" t="s">
        <v>721</v>
      </c>
      <c r="L17" s="1" t="s">
        <v>709</v>
      </c>
      <c r="M17" s="88">
        <v>2016</v>
      </c>
      <c r="N17" s="88">
        <v>2</v>
      </c>
      <c r="O17" s="89" t="s">
        <v>157</v>
      </c>
      <c r="P17" s="63">
        <v>33</v>
      </c>
      <c r="Q17" s="1" t="s">
        <v>718</v>
      </c>
      <c r="R17" s="63" t="s">
        <v>712</v>
      </c>
      <c r="S17" s="63" t="s">
        <v>1027</v>
      </c>
      <c r="T17" s="63" t="s">
        <v>1094</v>
      </c>
      <c r="U17" s="1"/>
      <c r="V17" s="90"/>
      <c r="W17" s="91">
        <v>42646</v>
      </c>
      <c r="X17" s="63">
        <v>9</v>
      </c>
      <c r="Y17" s="63">
        <v>48</v>
      </c>
      <c r="Z17" s="92">
        <v>42</v>
      </c>
      <c r="AA17" s="93">
        <v>11.44</v>
      </c>
      <c r="AB17" s="93">
        <v>6.64</v>
      </c>
      <c r="AC17" s="63">
        <v>2.2799999999999998</v>
      </c>
      <c r="AD17" s="1">
        <v>1.2</v>
      </c>
      <c r="AE17" s="63">
        <v>1.32</v>
      </c>
      <c r="AF17" s="1">
        <v>1.52</v>
      </c>
      <c r="AG17" s="1">
        <v>10.7</v>
      </c>
      <c r="AH17" s="1">
        <f t="shared" si="0"/>
        <v>78.94736842105263</v>
      </c>
      <c r="AI17" s="1">
        <v>0.54</v>
      </c>
      <c r="AJ17" s="1">
        <f t="shared" si="1"/>
        <v>4.4266666666666667</v>
      </c>
      <c r="AK17" s="1">
        <f t="shared" si="2"/>
        <v>3.6715294117647055</v>
      </c>
      <c r="AL17" s="1">
        <f t="shared" si="3"/>
        <v>4.68</v>
      </c>
      <c r="AM17" s="1">
        <f t="shared" si="4"/>
        <v>4079.4771241830058</v>
      </c>
      <c r="AN17" s="1">
        <f t="shared" si="5"/>
        <v>5200</v>
      </c>
      <c r="AO17" s="1">
        <f t="shared" si="6"/>
        <v>9279.4771241830058</v>
      </c>
      <c r="AP17" s="1">
        <f t="shared" si="7"/>
        <v>4.0794771241830059</v>
      </c>
      <c r="AQ17" s="1">
        <f t="shared" si="7"/>
        <v>5.2</v>
      </c>
      <c r="AR17" s="1">
        <f t="shared" si="7"/>
        <v>9.2794771241830052</v>
      </c>
      <c r="AS17" s="90"/>
      <c r="AT17" s="1">
        <v>2.1620192307692312</v>
      </c>
      <c r="AU17" s="1">
        <v>0.19769337459201888</v>
      </c>
      <c r="AV17" s="1">
        <v>2.357842813242828</v>
      </c>
      <c r="AW17" s="1">
        <v>0.45290957269816873</v>
      </c>
      <c r="AX17" s="1">
        <v>0.22390036417587006</v>
      </c>
      <c r="AY17" s="1">
        <v>0.20105817561757428</v>
      </c>
      <c r="AZ17" s="1">
        <v>10.264892060813972</v>
      </c>
      <c r="BA17" s="1">
        <v>232.90162841088761</v>
      </c>
      <c r="BB17" s="1">
        <v>53.577297204431098</v>
      </c>
      <c r="BC17" s="1">
        <v>21.555324613413259</v>
      </c>
      <c r="BD17" s="1">
        <v>3.8737599185418667</v>
      </c>
      <c r="BE17" s="94">
        <v>0.51323529411764712</v>
      </c>
      <c r="BF17" s="94">
        <v>2.7166666666666669E-2</v>
      </c>
      <c r="BG17" s="94">
        <v>3.2102309187056655</v>
      </c>
      <c r="BH17" s="1">
        <v>1.5303454715219422</v>
      </c>
      <c r="BI17" s="1">
        <v>0.24901960784313726</v>
      </c>
      <c r="BJ17" s="1">
        <v>2.0699683795788957</v>
      </c>
    </row>
    <row r="18" spans="1:62">
      <c r="A18" t="s">
        <v>177</v>
      </c>
      <c r="B18" t="s">
        <v>1090</v>
      </c>
      <c r="C18" s="63" t="s">
        <v>168</v>
      </c>
      <c r="D18" s="87" t="s">
        <v>706</v>
      </c>
      <c r="E18" t="s">
        <v>959</v>
      </c>
      <c r="F18" s="1" t="s">
        <v>719</v>
      </c>
      <c r="G18" s="1" t="s">
        <v>720</v>
      </c>
      <c r="H18" s="1">
        <v>11.62875</v>
      </c>
      <c r="I18" s="1">
        <v>7.1345099999999997</v>
      </c>
      <c r="J18" s="1">
        <v>629</v>
      </c>
      <c r="K18" s="1" t="s">
        <v>721</v>
      </c>
      <c r="L18" s="1" t="s">
        <v>709</v>
      </c>
      <c r="M18" s="88">
        <v>2016</v>
      </c>
      <c r="N18" s="88">
        <v>2</v>
      </c>
      <c r="O18" s="89" t="s">
        <v>158</v>
      </c>
      <c r="P18" s="63">
        <v>34</v>
      </c>
      <c r="Q18" s="1" t="s">
        <v>718</v>
      </c>
      <c r="R18" s="63" t="s">
        <v>712</v>
      </c>
      <c r="S18" s="63" t="s">
        <v>1027</v>
      </c>
      <c r="T18" s="63" t="s">
        <v>1094</v>
      </c>
      <c r="U18" s="1"/>
      <c r="V18" s="90"/>
      <c r="W18" s="91">
        <v>42646</v>
      </c>
      <c r="X18" s="63">
        <v>9</v>
      </c>
      <c r="Y18" s="63">
        <v>42</v>
      </c>
      <c r="Z18" s="92">
        <v>43</v>
      </c>
      <c r="AA18" s="93">
        <v>12.48</v>
      </c>
      <c r="AB18" s="93">
        <v>5.95</v>
      </c>
      <c r="AC18" s="63">
        <v>1.94</v>
      </c>
      <c r="AD18" s="1">
        <v>1.1200000000000001</v>
      </c>
      <c r="AE18" s="63">
        <v>1.46</v>
      </c>
      <c r="AF18" s="1">
        <v>1.4</v>
      </c>
      <c r="AG18" s="1">
        <v>9.8000000000000007</v>
      </c>
      <c r="AH18" s="1">
        <f t="shared" si="0"/>
        <v>80.000000000000014</v>
      </c>
      <c r="AI18" s="1">
        <v>0.6</v>
      </c>
      <c r="AJ18" s="1">
        <f t="shared" si="1"/>
        <v>4.2938144329896906</v>
      </c>
      <c r="AK18" s="1">
        <f t="shared" si="2"/>
        <v>3.6451958762886605</v>
      </c>
      <c r="AL18" s="1">
        <f t="shared" si="3"/>
        <v>5.1287671232876715</v>
      </c>
      <c r="AM18" s="1">
        <f t="shared" si="4"/>
        <v>4050.2176403207336</v>
      </c>
      <c r="AN18" s="1">
        <f t="shared" si="5"/>
        <v>5698.6301369863022</v>
      </c>
      <c r="AO18" s="1">
        <f t="shared" si="6"/>
        <v>9748.8477773070354</v>
      </c>
      <c r="AP18" s="1">
        <f t="shared" si="7"/>
        <v>4.0502176403207333</v>
      </c>
      <c r="AQ18" s="1">
        <f t="shared" si="7"/>
        <v>5.6986301369863019</v>
      </c>
      <c r="AR18" s="1">
        <f t="shared" si="7"/>
        <v>9.7488477773070361</v>
      </c>
      <c r="AS18" s="90"/>
      <c r="AT18" s="1">
        <v>2.3319288389513111</v>
      </c>
      <c r="AU18" s="1">
        <v>0.32286341395773144</v>
      </c>
      <c r="AV18" s="1">
        <v>2.4455125130564275</v>
      </c>
      <c r="AW18" s="1">
        <v>0.62977413282087846</v>
      </c>
      <c r="AX18" s="1">
        <v>0.29255902684718854</v>
      </c>
      <c r="AY18" s="1">
        <v>0.20473860828612689</v>
      </c>
      <c r="AZ18" s="1">
        <v>10.600794147234472</v>
      </c>
      <c r="BA18" s="1">
        <v>286.18572560647925</v>
      </c>
      <c r="BB18" s="1">
        <v>126.57117028402179</v>
      </c>
      <c r="BC18" s="1">
        <v>13.701853936896756</v>
      </c>
      <c r="BD18" s="1">
        <v>5.4819620778783236</v>
      </c>
      <c r="BE18" s="94">
        <v>0.41602982292637469</v>
      </c>
      <c r="BF18" s="94">
        <v>5.498602050326188E-2</v>
      </c>
      <c r="BG18" s="94">
        <v>2.654132570554665</v>
      </c>
      <c r="BH18" s="1">
        <v>1.437069813176008</v>
      </c>
      <c r="BI18" s="1">
        <v>0.18333333333333335</v>
      </c>
      <c r="BJ18" s="1">
        <v>1.2460701394770703</v>
      </c>
    </row>
    <row r="19" spans="1:62">
      <c r="A19" t="s">
        <v>177</v>
      </c>
      <c r="B19" t="s">
        <v>1090</v>
      </c>
      <c r="C19" s="63" t="s">
        <v>168</v>
      </c>
      <c r="D19" s="87" t="s">
        <v>706</v>
      </c>
      <c r="E19" t="s">
        <v>959</v>
      </c>
      <c r="F19" s="1" t="s">
        <v>719</v>
      </c>
      <c r="G19" s="1" t="s">
        <v>720</v>
      </c>
      <c r="H19" s="1">
        <v>11.62875</v>
      </c>
      <c r="I19" s="1">
        <v>7.1345099999999997</v>
      </c>
      <c r="J19" s="1">
        <v>629</v>
      </c>
      <c r="K19" s="1" t="s">
        <v>721</v>
      </c>
      <c r="L19" s="1" t="s">
        <v>709</v>
      </c>
      <c r="M19" s="88">
        <v>2016</v>
      </c>
      <c r="N19" s="88">
        <v>2</v>
      </c>
      <c r="O19" s="89" t="s">
        <v>159</v>
      </c>
      <c r="P19" s="63">
        <v>35</v>
      </c>
      <c r="Q19" s="1" t="s">
        <v>718</v>
      </c>
      <c r="R19" s="63" t="s">
        <v>712</v>
      </c>
      <c r="S19" s="63" t="s">
        <v>1027</v>
      </c>
      <c r="T19" s="63" t="s">
        <v>1094</v>
      </c>
      <c r="U19" s="1"/>
      <c r="V19" s="90"/>
      <c r="W19" s="91">
        <v>42646</v>
      </c>
      <c r="X19" s="63">
        <v>9</v>
      </c>
      <c r="Y19" s="63">
        <v>46</v>
      </c>
      <c r="Z19" s="92">
        <v>46</v>
      </c>
      <c r="AA19" s="93">
        <v>15.68</v>
      </c>
      <c r="AB19" s="93">
        <v>8.0399999999999991</v>
      </c>
      <c r="AC19" s="63">
        <v>2.52</v>
      </c>
      <c r="AD19" s="1">
        <v>1.26</v>
      </c>
      <c r="AE19" s="63">
        <v>1.3</v>
      </c>
      <c r="AF19" s="1">
        <v>1.54</v>
      </c>
      <c r="AG19" s="1">
        <v>11.4</v>
      </c>
      <c r="AH19" s="1">
        <f t="shared" si="0"/>
        <v>81.818181818181813</v>
      </c>
      <c r="AI19" s="1">
        <v>0.6</v>
      </c>
      <c r="AJ19" s="1">
        <f t="shared" si="1"/>
        <v>4.9133333333333331</v>
      </c>
      <c r="AK19" s="1">
        <f t="shared" si="2"/>
        <v>4.1902588235294109</v>
      </c>
      <c r="AL19" s="1">
        <f t="shared" si="3"/>
        <v>7.2369230769230759</v>
      </c>
      <c r="AM19" s="1">
        <f t="shared" si="4"/>
        <v>4655.8431372549012</v>
      </c>
      <c r="AN19" s="1">
        <f t="shared" si="5"/>
        <v>8041.0256410256407</v>
      </c>
      <c r="AO19" s="1">
        <f t="shared" si="6"/>
        <v>12696.868778280543</v>
      </c>
      <c r="AP19" s="1">
        <f t="shared" si="7"/>
        <v>4.6558431372549016</v>
      </c>
      <c r="AQ19" s="1">
        <f t="shared" si="7"/>
        <v>8.0410256410256409</v>
      </c>
      <c r="AR19" s="1">
        <f t="shared" si="7"/>
        <v>12.696868778280543</v>
      </c>
      <c r="AS19" s="90"/>
      <c r="AT19" s="1">
        <v>1.9108490566037737</v>
      </c>
      <c r="AU19" s="1">
        <v>0.20254508341839844</v>
      </c>
      <c r="AV19" s="1">
        <v>2.044069624251724</v>
      </c>
      <c r="AW19" s="1">
        <v>0.51662357517598056</v>
      </c>
      <c r="AX19" s="1">
        <v>0.22485091501883817</v>
      </c>
      <c r="AY19" s="1">
        <v>0.14172717367962584</v>
      </c>
      <c r="AZ19" s="1">
        <v>6.8103339595733496</v>
      </c>
      <c r="BA19" s="1">
        <v>147.85603273406409</v>
      </c>
      <c r="BB19" s="1">
        <v>58.514658317023731</v>
      </c>
      <c r="BC19" s="1">
        <v>9.3635556311735026</v>
      </c>
      <c r="BD19" s="1">
        <v>3.5845743841500788</v>
      </c>
      <c r="BE19" s="94">
        <v>0.33314814814814819</v>
      </c>
      <c r="BF19" s="94">
        <v>2.5097222222222226E-2</v>
      </c>
      <c r="BG19" s="94">
        <v>3.8446506798646465</v>
      </c>
      <c r="BH19" s="1">
        <v>1.3816942551119766</v>
      </c>
      <c r="BI19" s="1">
        <v>0.21046738072054533</v>
      </c>
      <c r="BJ19" s="1">
        <v>1.2164830859369755</v>
      </c>
    </row>
    <row r="20" spans="1:62">
      <c r="A20" t="s">
        <v>177</v>
      </c>
      <c r="B20" t="s">
        <v>1090</v>
      </c>
      <c r="C20" s="63" t="s">
        <v>168</v>
      </c>
      <c r="D20" s="87" t="s">
        <v>706</v>
      </c>
      <c r="E20" t="s">
        <v>959</v>
      </c>
      <c r="F20" s="1" t="s">
        <v>719</v>
      </c>
      <c r="G20" s="1" t="s">
        <v>720</v>
      </c>
      <c r="H20" s="1">
        <v>11.62875</v>
      </c>
      <c r="I20" s="1">
        <v>7.1345099999999997</v>
      </c>
      <c r="J20" s="1">
        <v>629</v>
      </c>
      <c r="K20" s="1" t="s">
        <v>721</v>
      </c>
      <c r="L20" s="1" t="s">
        <v>709</v>
      </c>
      <c r="M20" s="88">
        <v>2016</v>
      </c>
      <c r="N20" s="88">
        <v>2</v>
      </c>
      <c r="O20" s="89" t="s">
        <v>714</v>
      </c>
      <c r="P20" s="63">
        <v>36</v>
      </c>
      <c r="Q20" s="1" t="s">
        <v>718</v>
      </c>
      <c r="R20" s="63" t="s">
        <v>712</v>
      </c>
      <c r="S20" s="63" t="s">
        <v>1027</v>
      </c>
      <c r="T20" s="63" t="s">
        <v>1094</v>
      </c>
      <c r="U20" s="1"/>
      <c r="V20" s="90"/>
      <c r="W20" s="91">
        <v>42646</v>
      </c>
      <c r="X20" s="63">
        <v>9</v>
      </c>
      <c r="Y20" s="63">
        <v>45</v>
      </c>
      <c r="Z20" s="92">
        <v>48</v>
      </c>
      <c r="AA20" s="93">
        <v>15.48</v>
      </c>
      <c r="AB20" s="93">
        <v>9.2200000000000006</v>
      </c>
      <c r="AC20" s="63">
        <v>2.36</v>
      </c>
      <c r="AD20" s="1">
        <v>1.3</v>
      </c>
      <c r="AE20" s="63">
        <v>1.44</v>
      </c>
      <c r="AF20" s="1">
        <v>1.58</v>
      </c>
      <c r="AG20" s="1">
        <v>11.4</v>
      </c>
      <c r="AH20" s="1">
        <f t="shared" si="0"/>
        <v>82.278481012658219</v>
      </c>
      <c r="AI20" s="1">
        <v>0.6</v>
      </c>
      <c r="AJ20" s="1">
        <f t="shared" si="1"/>
        <v>6.1727118644067813</v>
      </c>
      <c r="AK20" s="1">
        <f t="shared" si="2"/>
        <v>5.2939162512462614</v>
      </c>
      <c r="AL20" s="1">
        <f t="shared" si="3"/>
        <v>6.45</v>
      </c>
      <c r="AM20" s="1">
        <f t="shared" si="4"/>
        <v>5882.1291680514014</v>
      </c>
      <c r="AN20" s="1">
        <f t="shared" si="5"/>
        <v>7166.666666666667</v>
      </c>
      <c r="AO20" s="1">
        <f t="shared" si="6"/>
        <v>13048.795834718068</v>
      </c>
      <c r="AP20" s="1">
        <f t="shared" si="7"/>
        <v>5.8821291680514012</v>
      </c>
      <c r="AQ20" s="1">
        <f t="shared" si="7"/>
        <v>7.166666666666667</v>
      </c>
      <c r="AR20" s="1">
        <f t="shared" si="7"/>
        <v>13.048795834718069</v>
      </c>
      <c r="AS20" s="90"/>
      <c r="AT20" s="1">
        <v>2.4746520874751492</v>
      </c>
      <c r="AU20" s="1">
        <v>0.28043379677762786</v>
      </c>
      <c r="AV20" s="1">
        <v>2.2910350698722075</v>
      </c>
      <c r="AW20" s="1">
        <v>0.54176217224886924</v>
      </c>
      <c r="AX20" s="1">
        <v>0.20983635888218824</v>
      </c>
      <c r="AY20" s="1">
        <v>0.20280101005680953</v>
      </c>
      <c r="AZ20" s="1">
        <v>8.6603980435000363</v>
      </c>
      <c r="BA20" s="1">
        <v>242.67661770435006</v>
      </c>
      <c r="BB20" s="1">
        <v>71.577361401418884</v>
      </c>
      <c r="BC20" s="1">
        <v>13.804217792265399</v>
      </c>
      <c r="BD20" s="1">
        <v>26.263819727233532</v>
      </c>
      <c r="BE20" s="94">
        <v>0.28897411313518695</v>
      </c>
      <c r="BF20" s="94">
        <v>2.4688398849472673E-2</v>
      </c>
      <c r="BG20" s="94">
        <v>4.6675607649987407</v>
      </c>
      <c r="BH20" s="1">
        <v>0.9032407407407409</v>
      </c>
      <c r="BI20" s="1">
        <v>0.25731481481481483</v>
      </c>
      <c r="BJ20" s="1">
        <v>1.1522374236140069</v>
      </c>
    </row>
    <row r="21" spans="1:62">
      <c r="A21" t="s">
        <v>177</v>
      </c>
      <c r="B21" t="s">
        <v>1090</v>
      </c>
      <c r="C21" s="63" t="s">
        <v>168</v>
      </c>
      <c r="D21" s="87" t="s">
        <v>706</v>
      </c>
      <c r="E21" t="s">
        <v>959</v>
      </c>
      <c r="F21" s="1" t="s">
        <v>722</v>
      </c>
      <c r="G21" s="1" t="s">
        <v>723</v>
      </c>
      <c r="H21" s="1">
        <v>11.574159999999999</v>
      </c>
      <c r="I21" s="1">
        <v>7.0907099999999996</v>
      </c>
      <c r="J21" s="1">
        <v>631</v>
      </c>
      <c r="K21" s="1" t="s">
        <v>724</v>
      </c>
      <c r="L21" s="1" t="s">
        <v>709</v>
      </c>
      <c r="M21" s="88">
        <v>2016</v>
      </c>
      <c r="N21" s="88">
        <v>2</v>
      </c>
      <c r="O21" s="89" t="s">
        <v>155</v>
      </c>
      <c r="P21" s="63">
        <v>43</v>
      </c>
      <c r="Q21" s="1" t="s">
        <v>718</v>
      </c>
      <c r="R21" s="63" t="s">
        <v>712</v>
      </c>
      <c r="S21" s="63" t="s">
        <v>1027</v>
      </c>
      <c r="T21" s="63" t="s">
        <v>1094</v>
      </c>
      <c r="U21" s="1" t="s">
        <v>713</v>
      </c>
      <c r="V21" s="90">
        <v>42559</v>
      </c>
      <c r="W21" s="91">
        <v>42646</v>
      </c>
      <c r="X21" s="63">
        <v>9</v>
      </c>
      <c r="Y21" s="63">
        <v>45</v>
      </c>
      <c r="Z21" s="92">
        <v>0</v>
      </c>
      <c r="AA21" s="93">
        <v>0.87</v>
      </c>
      <c r="AB21" s="93">
        <v>0</v>
      </c>
      <c r="AC21" s="63">
        <v>0</v>
      </c>
      <c r="AD21" s="1">
        <v>0</v>
      </c>
      <c r="AE21" s="63">
        <v>0.12</v>
      </c>
      <c r="AF21" s="1">
        <v>0</v>
      </c>
      <c r="AG21" s="1">
        <v>0</v>
      </c>
      <c r="AH21" s="1">
        <v>0</v>
      </c>
      <c r="AI21" s="1">
        <v>0.06</v>
      </c>
      <c r="AJ21" s="1">
        <v>0</v>
      </c>
      <c r="AK21" s="1">
        <f t="shared" si="2"/>
        <v>0</v>
      </c>
      <c r="AL21" s="1">
        <f t="shared" si="3"/>
        <v>0.435</v>
      </c>
      <c r="AM21" s="1">
        <f t="shared" si="4"/>
        <v>0</v>
      </c>
      <c r="AN21" s="1">
        <f t="shared" si="5"/>
        <v>483.33333333333331</v>
      </c>
      <c r="AO21" s="1">
        <f t="shared" si="6"/>
        <v>483.33333333333331</v>
      </c>
      <c r="AP21" s="1">
        <f t="shared" si="7"/>
        <v>0</v>
      </c>
      <c r="AQ21" s="1">
        <f t="shared" si="7"/>
        <v>0.48333333333333334</v>
      </c>
      <c r="AR21" s="1">
        <f t="shared" si="7"/>
        <v>0.48333333333333334</v>
      </c>
      <c r="AS21" s="90">
        <v>42438</v>
      </c>
      <c r="AT21" s="1">
        <v>0.81367690782953439</v>
      </c>
      <c r="AU21" s="1">
        <v>7.085223478987715E-2</v>
      </c>
      <c r="AV21" s="1">
        <v>1.8047885546332025</v>
      </c>
      <c r="AW21" s="1">
        <v>0.21842720240871172</v>
      </c>
      <c r="AX21" s="1">
        <v>0.10107893005860351</v>
      </c>
      <c r="AY21" s="1">
        <v>6.3564389695070528E-2</v>
      </c>
      <c r="AZ21" s="1">
        <v>2.5901244059287332</v>
      </c>
      <c r="BA21" s="1">
        <v>211.32144338730581</v>
      </c>
      <c r="BB21" s="1">
        <v>38.892879376206672</v>
      </c>
      <c r="BC21" s="1">
        <v>5.9616842745972676</v>
      </c>
      <c r="BD21" s="1">
        <v>2.6349482931633066</v>
      </c>
      <c r="BE21" s="94">
        <v>0.40078662733529991</v>
      </c>
      <c r="BF21" s="94">
        <v>4.7708947885939039E-2</v>
      </c>
      <c r="BG21" s="94">
        <v>7.0527884148203679</v>
      </c>
      <c r="BH21" s="1">
        <v>1.4053537284894839</v>
      </c>
      <c r="BI21" s="1">
        <v>0.17313575525812622</v>
      </c>
      <c r="BJ21" s="1">
        <v>1.6422519299471581</v>
      </c>
    </row>
    <row r="22" spans="1:62">
      <c r="A22" t="s">
        <v>177</v>
      </c>
      <c r="B22" t="s">
        <v>1090</v>
      </c>
      <c r="C22" s="63" t="s">
        <v>168</v>
      </c>
      <c r="D22" s="87" t="s">
        <v>706</v>
      </c>
      <c r="E22" t="s">
        <v>959</v>
      </c>
      <c r="F22" s="1" t="s">
        <v>722</v>
      </c>
      <c r="G22" s="1" t="s">
        <v>723</v>
      </c>
      <c r="H22" s="1">
        <v>11.574159999999999</v>
      </c>
      <c r="I22" s="1">
        <v>7.0907099999999996</v>
      </c>
      <c r="J22" s="1">
        <v>631</v>
      </c>
      <c r="K22" s="1" t="s">
        <v>724</v>
      </c>
      <c r="L22" s="1" t="s">
        <v>709</v>
      </c>
      <c r="M22" s="88">
        <v>2016</v>
      </c>
      <c r="N22" s="88">
        <v>2</v>
      </c>
      <c r="O22" s="89" t="s">
        <v>156</v>
      </c>
      <c r="P22" s="63">
        <v>44</v>
      </c>
      <c r="Q22" s="1" t="s">
        <v>718</v>
      </c>
      <c r="R22" s="63" t="s">
        <v>712</v>
      </c>
      <c r="S22" s="63" t="s">
        <v>1027</v>
      </c>
      <c r="T22" s="63" t="s">
        <v>1094</v>
      </c>
      <c r="U22" s="1"/>
      <c r="V22" s="90"/>
      <c r="W22" s="91">
        <v>42646</v>
      </c>
      <c r="X22" s="63">
        <v>9</v>
      </c>
      <c r="Y22" s="63">
        <v>47</v>
      </c>
      <c r="Z22" s="92">
        <v>6</v>
      </c>
      <c r="AA22" s="93">
        <v>1.98</v>
      </c>
      <c r="AB22" s="93">
        <v>0.13</v>
      </c>
      <c r="AC22" s="63">
        <v>0.08</v>
      </c>
      <c r="AD22" s="1">
        <v>0.04</v>
      </c>
      <c r="AE22" s="63">
        <v>0.32</v>
      </c>
      <c r="AF22" s="1">
        <v>0.08</v>
      </c>
      <c r="AG22" s="1">
        <v>2.2999999999999998</v>
      </c>
      <c r="AH22" s="1">
        <f>(AD22/AF22)*100</f>
        <v>50</v>
      </c>
      <c r="AI22" s="1">
        <v>0.14000000000000001</v>
      </c>
      <c r="AJ22" s="1">
        <f>(AF22/AC22)*AB22</f>
        <v>0.13</v>
      </c>
      <c r="AK22" s="1">
        <f t="shared" si="2"/>
        <v>7.4711764705882353E-2</v>
      </c>
      <c r="AL22" s="1">
        <f t="shared" si="3"/>
        <v>0.86625000000000008</v>
      </c>
      <c r="AM22" s="1">
        <f t="shared" si="4"/>
        <v>83.013071895424829</v>
      </c>
      <c r="AN22" s="1">
        <f t="shared" si="5"/>
        <v>962.5</v>
      </c>
      <c r="AO22" s="1">
        <f t="shared" si="6"/>
        <v>1045.5130718954249</v>
      </c>
      <c r="AP22" s="1">
        <f t="shared" si="7"/>
        <v>8.3013071895424825E-2</v>
      </c>
      <c r="AQ22" s="1">
        <f t="shared" si="7"/>
        <v>0.96250000000000002</v>
      </c>
      <c r="AR22" s="1">
        <f t="shared" si="7"/>
        <v>1.0455130718954249</v>
      </c>
      <c r="AS22" s="90"/>
      <c r="AT22" s="1">
        <v>0.90029761904761907</v>
      </c>
      <c r="AU22" s="1">
        <v>0.1926729956831032</v>
      </c>
      <c r="AV22" s="1">
        <v>2.2690543894577329</v>
      </c>
      <c r="AW22" s="1">
        <v>0.23222470057551928</v>
      </c>
      <c r="AX22" s="1">
        <v>0.10757958005117016</v>
      </c>
      <c r="AY22" s="1">
        <v>8.0221405729213768E-2</v>
      </c>
      <c r="AZ22" s="1">
        <v>2.7986072419168022</v>
      </c>
      <c r="BA22" s="1">
        <v>141.34449939293449</v>
      </c>
      <c r="BB22" s="1">
        <v>31.511443774904652</v>
      </c>
      <c r="BC22" s="1">
        <v>6.5824129349919094</v>
      </c>
      <c r="BD22" s="1">
        <v>9.012900615296406</v>
      </c>
      <c r="BE22" s="94">
        <v>0.35205799812909266</v>
      </c>
      <c r="BF22" s="94">
        <v>0.11978484565014035</v>
      </c>
      <c r="BG22" s="94">
        <v>5.2193894124377724</v>
      </c>
      <c r="BH22" s="1">
        <v>1.1859099804305284</v>
      </c>
      <c r="BI22" s="1">
        <v>0.30034246575342466</v>
      </c>
      <c r="BJ22" s="1">
        <v>1.1407045649609093</v>
      </c>
    </row>
    <row r="23" spans="1:62">
      <c r="A23" t="s">
        <v>177</v>
      </c>
      <c r="B23" t="s">
        <v>1090</v>
      </c>
      <c r="C23" s="63" t="s">
        <v>168</v>
      </c>
      <c r="D23" s="87" t="s">
        <v>706</v>
      </c>
      <c r="E23" t="s">
        <v>959</v>
      </c>
      <c r="F23" s="1" t="s">
        <v>722</v>
      </c>
      <c r="G23" s="1" t="s">
        <v>723</v>
      </c>
      <c r="H23" s="1">
        <v>11.574159999999999</v>
      </c>
      <c r="I23" s="1">
        <v>7.0907099999999996</v>
      </c>
      <c r="J23" s="1">
        <v>631</v>
      </c>
      <c r="K23" s="1" t="s">
        <v>724</v>
      </c>
      <c r="L23" s="1" t="s">
        <v>709</v>
      </c>
      <c r="M23" s="88">
        <v>2016</v>
      </c>
      <c r="N23" s="88">
        <v>2</v>
      </c>
      <c r="O23" s="89" t="s">
        <v>157</v>
      </c>
      <c r="P23" s="63">
        <v>45</v>
      </c>
      <c r="Q23" s="1" t="s">
        <v>718</v>
      </c>
      <c r="R23" s="63" t="s">
        <v>712</v>
      </c>
      <c r="S23" s="63" t="s">
        <v>1027</v>
      </c>
      <c r="T23" s="63" t="s">
        <v>1094</v>
      </c>
      <c r="U23" s="1"/>
      <c r="V23" s="90"/>
      <c r="W23" s="91">
        <v>42646</v>
      </c>
      <c r="X23" s="63">
        <v>9</v>
      </c>
      <c r="Y23" s="63">
        <v>46</v>
      </c>
      <c r="Z23" s="92">
        <v>23</v>
      </c>
      <c r="AA23" s="93">
        <v>4.5199999999999996</v>
      </c>
      <c r="AB23" s="93">
        <v>1.27</v>
      </c>
      <c r="AC23" s="63">
        <v>0.66</v>
      </c>
      <c r="AD23" s="1">
        <v>0.26</v>
      </c>
      <c r="AE23" s="63">
        <v>0.5</v>
      </c>
      <c r="AF23" s="1">
        <v>0.34</v>
      </c>
      <c r="AG23" s="1">
        <v>9.5</v>
      </c>
      <c r="AH23" s="1">
        <f>(AD23/AF23)*100</f>
        <v>76.470588235294116</v>
      </c>
      <c r="AI23" s="1">
        <v>0.2</v>
      </c>
      <c r="AJ23" s="1">
        <f>(AF23/AC23)*AB23</f>
        <v>0.65424242424242418</v>
      </c>
      <c r="AK23" s="1">
        <f t="shared" si="2"/>
        <v>0.53267557932263809</v>
      </c>
      <c r="AL23" s="1">
        <f t="shared" si="3"/>
        <v>1.8079999999999998</v>
      </c>
      <c r="AM23" s="1">
        <f t="shared" si="4"/>
        <v>591.86175480293116</v>
      </c>
      <c r="AN23" s="1">
        <f t="shared" si="5"/>
        <v>2008.8888888888889</v>
      </c>
      <c r="AO23" s="1">
        <f t="shared" si="6"/>
        <v>2600.7506436918202</v>
      </c>
      <c r="AP23" s="1">
        <f t="shared" si="7"/>
        <v>0.59186175480293113</v>
      </c>
      <c r="AQ23" s="1">
        <f t="shared" si="7"/>
        <v>2.0088888888888889</v>
      </c>
      <c r="AR23" s="1">
        <f t="shared" si="7"/>
        <v>2.6007506436918204</v>
      </c>
      <c r="AS23" s="90"/>
      <c r="AT23" s="1">
        <v>1.8387250237868697</v>
      </c>
      <c r="AU23" s="1">
        <v>0.12570819968057156</v>
      </c>
      <c r="AV23" s="1">
        <v>2.3348999285078067</v>
      </c>
      <c r="AW23" s="1">
        <v>0.3362885734131521</v>
      </c>
      <c r="AX23" s="1">
        <v>0.14248845527010465</v>
      </c>
      <c r="AY23" s="1">
        <v>0.15626407675352583</v>
      </c>
      <c r="AZ23" s="1">
        <v>6.1014565357281567</v>
      </c>
      <c r="BA23" s="1">
        <v>172.12680184747819</v>
      </c>
      <c r="BB23" s="1">
        <v>76.38548183768583</v>
      </c>
      <c r="BC23" s="1">
        <v>13.423738887151359</v>
      </c>
      <c r="BD23" s="1">
        <v>3.4624809215874386</v>
      </c>
      <c r="BE23" s="94">
        <v>0.77534113060428866</v>
      </c>
      <c r="BF23" s="94">
        <v>3.1457115009746586E-2</v>
      </c>
      <c r="BG23" s="94">
        <v>5.9927050804719038</v>
      </c>
      <c r="BH23" s="1">
        <v>1.3064365671641791</v>
      </c>
      <c r="BI23" s="1">
        <v>0.12957089552238807</v>
      </c>
      <c r="BJ23" s="1">
        <v>1.0693380666698067</v>
      </c>
    </row>
    <row r="24" spans="1:62">
      <c r="A24" t="s">
        <v>177</v>
      </c>
      <c r="B24" t="s">
        <v>1090</v>
      </c>
      <c r="C24" s="63" t="s">
        <v>168</v>
      </c>
      <c r="D24" s="87" t="s">
        <v>706</v>
      </c>
      <c r="E24" t="s">
        <v>959</v>
      </c>
      <c r="F24" s="1" t="s">
        <v>722</v>
      </c>
      <c r="G24" s="1" t="s">
        <v>723</v>
      </c>
      <c r="H24" s="1">
        <v>11.574159999999999</v>
      </c>
      <c r="I24" s="1">
        <v>7.0907099999999996</v>
      </c>
      <c r="J24" s="1">
        <v>631</v>
      </c>
      <c r="K24" s="1" t="s">
        <v>724</v>
      </c>
      <c r="L24" s="1" t="s">
        <v>709</v>
      </c>
      <c r="M24" s="88">
        <v>2016</v>
      </c>
      <c r="N24" s="88">
        <v>2</v>
      </c>
      <c r="O24" s="89" t="s">
        <v>158</v>
      </c>
      <c r="P24" s="63">
        <v>46</v>
      </c>
      <c r="Q24" s="1" t="s">
        <v>718</v>
      </c>
      <c r="R24" s="63" t="s">
        <v>712</v>
      </c>
      <c r="S24" s="63" t="s">
        <v>1027</v>
      </c>
      <c r="T24" s="63" t="s">
        <v>1094</v>
      </c>
      <c r="U24" s="1"/>
      <c r="V24" s="90"/>
      <c r="W24" s="91">
        <v>42646</v>
      </c>
      <c r="X24" s="63">
        <v>9</v>
      </c>
      <c r="Y24" s="63">
        <v>45</v>
      </c>
      <c r="Z24" s="92">
        <v>35</v>
      </c>
      <c r="AA24" s="93">
        <v>9.19</v>
      </c>
      <c r="AB24" s="93">
        <v>4.5599999999999996</v>
      </c>
      <c r="AC24" s="63">
        <v>1.82</v>
      </c>
      <c r="AD24" s="1">
        <v>0.94</v>
      </c>
      <c r="AE24" s="63">
        <v>0.68</v>
      </c>
      <c r="AF24" s="1">
        <v>1.18</v>
      </c>
      <c r="AG24" s="1">
        <v>11</v>
      </c>
      <c r="AH24" s="1">
        <f>(AD24/AF24)*100</f>
        <v>79.66101694915254</v>
      </c>
      <c r="AI24" s="1">
        <v>0.26</v>
      </c>
      <c r="AJ24" s="1">
        <f>(AF24/AC24)*AB24</f>
        <v>2.9564835164835159</v>
      </c>
      <c r="AK24" s="1">
        <f t="shared" si="2"/>
        <v>2.4659961215255328</v>
      </c>
      <c r="AL24" s="1">
        <f t="shared" si="3"/>
        <v>3.5138235294117641</v>
      </c>
      <c r="AM24" s="1">
        <f t="shared" si="4"/>
        <v>2739.9956905839254</v>
      </c>
      <c r="AN24" s="1">
        <f t="shared" si="5"/>
        <v>3904.2483660130715</v>
      </c>
      <c r="AO24" s="1">
        <f t="shared" si="6"/>
        <v>6644.2440565969973</v>
      </c>
      <c r="AP24" s="1">
        <f t="shared" si="7"/>
        <v>2.7399956905839256</v>
      </c>
      <c r="AQ24" s="1">
        <f t="shared" si="7"/>
        <v>3.9042483660130713</v>
      </c>
      <c r="AR24" s="1">
        <f t="shared" si="7"/>
        <v>6.6442440565969969</v>
      </c>
      <c r="AS24" s="90"/>
      <c r="AT24" s="1">
        <v>1.7206759443339958</v>
      </c>
      <c r="AU24" s="1">
        <v>0.20135082898303408</v>
      </c>
      <c r="AV24" s="1">
        <v>1.8814416151679221</v>
      </c>
      <c r="AW24" s="1">
        <v>0.54652791919873578</v>
      </c>
      <c r="AX24" s="1">
        <v>0.20746077634088164</v>
      </c>
      <c r="AY24" s="1">
        <v>0.13754763448006574</v>
      </c>
      <c r="AZ24" s="1">
        <v>5.3975760210641042</v>
      </c>
      <c r="BA24" s="1">
        <v>273.21078588395511</v>
      </c>
      <c r="BB24" s="1">
        <v>127.98994886702474</v>
      </c>
      <c r="BC24" s="1">
        <v>5.8955803429788904</v>
      </c>
      <c r="BD24" s="1">
        <v>3.1522531359825057</v>
      </c>
      <c r="BE24" s="94">
        <v>0.54532710280373842</v>
      </c>
      <c r="BF24" s="94">
        <v>4.198130841121496E-2</v>
      </c>
      <c r="BG24" s="94">
        <v>4.4021139600611825</v>
      </c>
      <c r="BH24" s="1">
        <v>1.3464180569185478</v>
      </c>
      <c r="BI24" s="1">
        <v>0.19553483807654565</v>
      </c>
      <c r="BJ24" s="1">
        <v>1.1916676016084025</v>
      </c>
    </row>
    <row r="25" spans="1:62">
      <c r="A25" t="s">
        <v>177</v>
      </c>
      <c r="B25" t="s">
        <v>1090</v>
      </c>
      <c r="C25" s="63" t="s">
        <v>168</v>
      </c>
      <c r="D25" s="87" t="s">
        <v>706</v>
      </c>
      <c r="E25" t="s">
        <v>959</v>
      </c>
      <c r="F25" s="1" t="s">
        <v>722</v>
      </c>
      <c r="G25" s="1" t="s">
        <v>723</v>
      </c>
      <c r="H25" s="1">
        <v>11.574159999999999</v>
      </c>
      <c r="I25" s="1">
        <v>7.0907099999999996</v>
      </c>
      <c r="J25" s="1">
        <v>631</v>
      </c>
      <c r="K25" s="1" t="s">
        <v>724</v>
      </c>
      <c r="L25" s="1" t="s">
        <v>709</v>
      </c>
      <c r="M25" s="88">
        <v>2016</v>
      </c>
      <c r="N25" s="88">
        <v>2</v>
      </c>
      <c r="O25" s="89" t="s">
        <v>159</v>
      </c>
      <c r="P25" s="63">
        <v>47</v>
      </c>
      <c r="Q25" s="1" t="s">
        <v>718</v>
      </c>
      <c r="R25" s="63" t="s">
        <v>712</v>
      </c>
      <c r="S25" s="63" t="s">
        <v>1027</v>
      </c>
      <c r="T25" s="63" t="s">
        <v>1094</v>
      </c>
      <c r="U25" s="1"/>
      <c r="V25" s="90"/>
      <c r="W25" s="91">
        <v>42646</v>
      </c>
      <c r="X25" s="63">
        <v>9</v>
      </c>
      <c r="Y25" s="63">
        <v>48</v>
      </c>
      <c r="Z25" s="92">
        <v>48</v>
      </c>
      <c r="AA25" s="93">
        <v>11.88</v>
      </c>
      <c r="AB25" s="93">
        <v>5.79</v>
      </c>
      <c r="AC25" s="63">
        <v>1.96</v>
      </c>
      <c r="AD25" s="1">
        <v>1.08</v>
      </c>
      <c r="AE25" s="63">
        <v>1.2</v>
      </c>
      <c r="AF25" s="1">
        <v>1.26</v>
      </c>
      <c r="AG25" s="1">
        <v>11.3</v>
      </c>
      <c r="AH25" s="1">
        <f>(AD25/AF25)*100</f>
        <v>85.714285714285722</v>
      </c>
      <c r="AI25" s="1">
        <v>0.48</v>
      </c>
      <c r="AJ25" s="1">
        <f>(AF25/AC25)*AB25</f>
        <v>3.7221428571428574</v>
      </c>
      <c r="AK25" s="1">
        <f t="shared" si="2"/>
        <v>3.3292847539015611</v>
      </c>
      <c r="AL25" s="1">
        <f t="shared" si="3"/>
        <v>4.7520000000000007</v>
      </c>
      <c r="AM25" s="1">
        <f t="shared" si="4"/>
        <v>3699.2052821128455</v>
      </c>
      <c r="AN25" s="1">
        <f t="shared" si="5"/>
        <v>5280.0000000000009</v>
      </c>
      <c r="AO25" s="1">
        <f t="shared" si="6"/>
        <v>8979.2052821128455</v>
      </c>
      <c r="AP25" s="1">
        <f t="shared" si="7"/>
        <v>3.6992052821128456</v>
      </c>
      <c r="AQ25" s="1">
        <f t="shared" si="7"/>
        <v>5.2800000000000011</v>
      </c>
      <c r="AR25" s="1">
        <f t="shared" si="7"/>
        <v>8.9792052821128454</v>
      </c>
      <c r="AS25" s="90"/>
      <c r="AT25" s="1">
        <v>1.8795238095238096</v>
      </c>
      <c r="AU25" s="1">
        <v>0.38708949287462113</v>
      </c>
      <c r="AV25" s="1">
        <v>3.4978170458009403</v>
      </c>
      <c r="AW25" s="1">
        <v>0.56662735918607066</v>
      </c>
      <c r="AX25" s="1">
        <v>0.2917517913467928</v>
      </c>
      <c r="AY25" s="1">
        <v>0.20165073525510474</v>
      </c>
      <c r="AZ25" s="1">
        <v>12.704431921105048</v>
      </c>
      <c r="BA25" s="1">
        <v>389.50592466341118</v>
      </c>
      <c r="BB25" s="1">
        <v>133.72603001423712</v>
      </c>
      <c r="BC25" s="1">
        <v>9.1918416567225396</v>
      </c>
      <c r="BD25" s="1">
        <v>3.4271684586382407</v>
      </c>
      <c r="BE25" s="94">
        <v>0.4164092664092664</v>
      </c>
      <c r="BF25" s="94">
        <v>4.3967181467181475E-2</v>
      </c>
      <c r="BG25" s="94">
        <v>3.9403088671743816</v>
      </c>
      <c r="BH25" s="1">
        <v>1.1840579710144929</v>
      </c>
      <c r="BI25" s="1">
        <v>0.17753623188405801</v>
      </c>
      <c r="BJ25" s="1">
        <v>1.8237895511224838</v>
      </c>
    </row>
    <row r="26" spans="1:62">
      <c r="A26" t="s">
        <v>177</v>
      </c>
      <c r="B26" t="s">
        <v>1090</v>
      </c>
      <c r="C26" s="63" t="s">
        <v>168</v>
      </c>
      <c r="D26" s="87" t="s">
        <v>706</v>
      </c>
      <c r="E26" t="s">
        <v>959</v>
      </c>
      <c r="F26" s="1" t="s">
        <v>722</v>
      </c>
      <c r="G26" s="1" t="s">
        <v>723</v>
      </c>
      <c r="H26" s="1">
        <v>11.574159999999999</v>
      </c>
      <c r="I26" s="1">
        <v>7.0907099999999996</v>
      </c>
      <c r="J26" s="1">
        <v>631</v>
      </c>
      <c r="K26" s="1" t="s">
        <v>724</v>
      </c>
      <c r="L26" s="1" t="s">
        <v>709</v>
      </c>
      <c r="M26" s="88">
        <v>2016</v>
      </c>
      <c r="N26" s="88">
        <v>2</v>
      </c>
      <c r="O26" s="89" t="s">
        <v>714</v>
      </c>
      <c r="P26" s="63">
        <v>48</v>
      </c>
      <c r="Q26" s="1" t="s">
        <v>718</v>
      </c>
      <c r="R26" s="63" t="s">
        <v>712</v>
      </c>
      <c r="S26" s="63" t="s">
        <v>1027</v>
      </c>
      <c r="T26" s="63" t="s">
        <v>1094</v>
      </c>
      <c r="U26" s="1"/>
      <c r="V26" s="90"/>
      <c r="W26" s="91">
        <v>42646</v>
      </c>
      <c r="X26" s="63">
        <v>9</v>
      </c>
      <c r="Y26" s="63">
        <v>42</v>
      </c>
      <c r="Z26" s="92">
        <v>47</v>
      </c>
      <c r="AA26" s="93">
        <v>7.1</v>
      </c>
      <c r="AB26" s="93">
        <v>3.53</v>
      </c>
      <c r="AC26" s="63">
        <v>1.44</v>
      </c>
      <c r="AD26" s="1">
        <v>0.78</v>
      </c>
      <c r="AE26" s="63">
        <v>0.62</v>
      </c>
      <c r="AF26" s="1">
        <v>0.96</v>
      </c>
      <c r="AG26" s="1">
        <v>11</v>
      </c>
      <c r="AH26" s="1">
        <f>(AD26/AF26)*100</f>
        <v>81.250000000000014</v>
      </c>
      <c r="AI26" s="1">
        <v>0.26</v>
      </c>
      <c r="AJ26" s="1">
        <f>(AF26/AC26)*AB26</f>
        <v>2.3533333333333331</v>
      </c>
      <c r="AK26" s="1">
        <f t="shared" si="2"/>
        <v>2.0020637254901965</v>
      </c>
      <c r="AL26" s="1">
        <f t="shared" si="3"/>
        <v>2.9774193548387098</v>
      </c>
      <c r="AM26" s="1">
        <f t="shared" si="4"/>
        <v>2224.5152505446626</v>
      </c>
      <c r="AN26" s="1">
        <f t="shared" si="5"/>
        <v>3308.2437275985667</v>
      </c>
      <c r="AO26" s="1">
        <f t="shared" si="6"/>
        <v>5532.7589781432289</v>
      </c>
      <c r="AP26" s="1">
        <f t="shared" si="7"/>
        <v>2.2245152505446626</v>
      </c>
      <c r="AQ26" s="1">
        <f t="shared" si="7"/>
        <v>3.3082437275985668</v>
      </c>
      <c r="AR26" s="1">
        <f t="shared" si="7"/>
        <v>5.5327589781432289</v>
      </c>
      <c r="AS26" s="90"/>
      <c r="AT26" s="1">
        <v>2.2429643527204504</v>
      </c>
      <c r="AU26" s="1">
        <v>0.18672119418614488</v>
      </c>
      <c r="AV26" s="1">
        <v>2.0167831510244176</v>
      </c>
      <c r="AW26" s="1">
        <v>0.42465842505983586</v>
      </c>
      <c r="AX26" s="1">
        <v>0.14443624139811864</v>
      </c>
      <c r="AY26" s="1">
        <v>0.16264432579502999</v>
      </c>
      <c r="AZ26" s="1">
        <v>4.0982153608737679</v>
      </c>
      <c r="BA26" s="1">
        <v>216.74204367071485</v>
      </c>
      <c r="BB26" s="1">
        <v>92.892272328237965</v>
      </c>
      <c r="BC26" s="1">
        <v>9.9330037306820049</v>
      </c>
      <c r="BD26" s="1">
        <v>16.729959062321122</v>
      </c>
      <c r="BE26" s="94">
        <v>0.4406930693069307</v>
      </c>
      <c r="BF26" s="94">
        <v>2.2603960396039607E-2</v>
      </c>
      <c r="BG26" s="94">
        <v>2.8746777348067845</v>
      </c>
      <c r="BH26" s="1">
        <v>1.2244131455399063</v>
      </c>
      <c r="BI26" s="1">
        <v>0.22826291079812208</v>
      </c>
      <c r="BJ26" s="1">
        <v>1.2904359761179904</v>
      </c>
    </row>
    <row r="27" spans="1:62">
      <c r="C27" s="63"/>
      <c r="D27" s="87"/>
      <c r="F27" s="1"/>
      <c r="G27" s="1"/>
      <c r="H27" s="1"/>
      <c r="I27" s="1"/>
      <c r="J27" s="1"/>
      <c r="K27" s="1"/>
      <c r="L27" s="1"/>
      <c r="M27" s="88"/>
      <c r="N27" s="88"/>
      <c r="O27" s="89"/>
      <c r="P27" s="63"/>
      <c r="Q27" s="1"/>
      <c r="R27" s="63"/>
      <c r="S27" s="63"/>
      <c r="T27" s="63"/>
      <c r="U27" s="1"/>
      <c r="V27" s="90"/>
      <c r="W27" s="91"/>
      <c r="X27" s="63"/>
      <c r="Y27" s="63"/>
      <c r="Z27" s="92"/>
      <c r="AA27" s="93"/>
      <c r="AB27" s="93"/>
      <c r="AC27" s="63"/>
      <c r="AD27" s="1"/>
      <c r="AE27" s="63"/>
      <c r="AF27" s="1"/>
      <c r="AG27" s="1"/>
      <c r="AH27" s="1"/>
      <c r="AI27" s="1"/>
      <c r="AJ27" s="1"/>
      <c r="AK27" s="1"/>
      <c r="AL27" s="1"/>
      <c r="AM27" s="1"/>
      <c r="AN27" s="1"/>
      <c r="AO27" s="1"/>
      <c r="AP27" s="1"/>
      <c r="AQ27" s="1"/>
      <c r="AR27" s="1"/>
      <c r="AS27" s="90"/>
      <c r="AT27" s="1"/>
      <c r="AU27" s="1"/>
      <c r="AV27" s="1"/>
      <c r="AW27" s="1"/>
      <c r="AX27" s="1"/>
      <c r="AY27" s="1"/>
      <c r="AZ27" s="1"/>
      <c r="BA27" s="1"/>
      <c r="BB27" s="1"/>
      <c r="BC27" s="1"/>
      <c r="BD27" s="1"/>
      <c r="BE27" s="94"/>
      <c r="BF27" s="94"/>
      <c r="BG27" s="94"/>
      <c r="BH27" s="1"/>
      <c r="BI27" s="1"/>
      <c r="BJ27" s="1"/>
    </row>
    <row r="28" spans="1:62">
      <c r="C28" s="63"/>
      <c r="D28" s="87"/>
      <c r="F28" s="1"/>
      <c r="G28" s="1"/>
      <c r="H28" s="1"/>
      <c r="I28" s="1"/>
      <c r="J28" s="1"/>
      <c r="K28" s="1"/>
      <c r="L28" s="1"/>
      <c r="M28" s="88"/>
      <c r="N28" s="88"/>
      <c r="O28" s="89"/>
      <c r="P28" s="63"/>
      <c r="Q28" s="1"/>
      <c r="R28" s="63"/>
      <c r="S28" s="63"/>
      <c r="T28" s="63"/>
      <c r="U28" s="1"/>
      <c r="V28" s="90"/>
      <c r="W28" s="91"/>
      <c r="X28" s="63"/>
      <c r="Y28" s="63"/>
      <c r="Z28" s="92"/>
      <c r="AA28" s="93"/>
      <c r="AB28" s="93"/>
      <c r="AC28" s="63"/>
      <c r="AD28" s="1"/>
      <c r="AE28" s="63"/>
      <c r="AF28" s="1"/>
      <c r="AG28" s="1"/>
      <c r="AH28" s="1"/>
      <c r="AI28" s="1"/>
      <c r="AJ28" s="1"/>
      <c r="AK28" s="1"/>
      <c r="AL28" s="1"/>
      <c r="AM28" s="1"/>
      <c r="AN28" s="1"/>
      <c r="AO28" s="1"/>
      <c r="AP28" s="1"/>
      <c r="AQ28" s="1"/>
      <c r="AR28" s="1"/>
      <c r="AS28" s="90"/>
      <c r="AT28" s="1"/>
      <c r="AU28" s="1"/>
      <c r="AV28" s="1"/>
      <c r="AW28" s="1"/>
      <c r="AX28" s="1"/>
      <c r="AY28" s="1"/>
      <c r="AZ28" s="1"/>
      <c r="BA28" s="1"/>
      <c r="BB28" s="1"/>
      <c r="BC28" s="1"/>
      <c r="BD28" s="1"/>
      <c r="BE28" s="94"/>
      <c r="BF28" s="94"/>
      <c r="BG28" s="94"/>
      <c r="BH28" s="1"/>
      <c r="BI28" s="1"/>
      <c r="BJ28" s="1"/>
    </row>
    <row r="29" spans="1:62">
      <c r="C29" s="63"/>
      <c r="D29" s="87"/>
      <c r="F29" s="1"/>
      <c r="G29" s="1"/>
      <c r="H29" s="1"/>
      <c r="I29" s="1"/>
      <c r="J29" s="1"/>
      <c r="K29" s="1"/>
      <c r="L29" s="1"/>
      <c r="M29" s="88"/>
      <c r="N29" s="88"/>
      <c r="O29" s="89"/>
      <c r="P29" s="63"/>
      <c r="Q29" s="1"/>
      <c r="R29" s="63"/>
      <c r="S29" s="63"/>
      <c r="T29" s="63"/>
      <c r="U29" s="1"/>
      <c r="V29" s="90"/>
      <c r="W29" s="91"/>
      <c r="X29" s="63"/>
      <c r="Y29" s="63"/>
      <c r="Z29" s="92"/>
      <c r="AA29" s="93"/>
      <c r="AB29" s="93"/>
      <c r="AC29" s="63"/>
      <c r="AD29" s="1"/>
      <c r="AE29" s="63"/>
      <c r="AF29" s="1"/>
      <c r="AG29" s="1"/>
      <c r="AH29" s="1"/>
      <c r="AI29" s="1"/>
      <c r="AJ29" s="1"/>
      <c r="AK29" s="1"/>
      <c r="AL29" s="1"/>
      <c r="AM29" s="1"/>
      <c r="AN29" s="1"/>
      <c r="AO29" s="1"/>
      <c r="AP29" s="1"/>
      <c r="AQ29" s="1"/>
      <c r="AR29" s="1"/>
      <c r="AS29" s="90"/>
      <c r="AT29" s="1"/>
      <c r="AU29" s="1"/>
      <c r="AV29" s="1"/>
      <c r="AW29" s="1"/>
      <c r="AX29" s="1"/>
      <c r="AY29" s="1"/>
      <c r="AZ29" s="1"/>
      <c r="BA29" s="1"/>
      <c r="BB29" s="1"/>
      <c r="BC29" s="1"/>
      <c r="BD29" s="1"/>
      <c r="BE29" s="94"/>
      <c r="BF29" s="94"/>
      <c r="BG29" s="94"/>
      <c r="BH29" s="1"/>
      <c r="BI29" s="1"/>
      <c r="BJ29" s="1"/>
    </row>
    <row r="30" spans="1:62">
      <c r="C30" s="63"/>
      <c r="D30" s="87"/>
      <c r="F30" s="1"/>
      <c r="G30" s="1"/>
      <c r="H30" s="1"/>
      <c r="I30" s="1"/>
      <c r="J30" s="1"/>
      <c r="K30" s="1"/>
      <c r="L30" s="1"/>
      <c r="M30" s="88"/>
      <c r="N30" s="88"/>
      <c r="O30" s="89"/>
      <c r="P30" s="63"/>
      <c r="Q30" s="1"/>
      <c r="R30" s="63"/>
      <c r="S30" s="63"/>
      <c r="T30" s="63"/>
      <c r="U30" s="1"/>
      <c r="V30" s="90"/>
      <c r="W30" s="91"/>
      <c r="X30" s="63"/>
      <c r="Y30" s="63"/>
      <c r="Z30" s="92"/>
      <c r="AA30" s="93"/>
      <c r="AB30" s="93"/>
      <c r="AC30" s="63"/>
      <c r="AD30" s="1"/>
      <c r="AE30" s="63"/>
      <c r="AF30" s="1"/>
      <c r="AG30" s="1"/>
      <c r="AH30" s="1"/>
      <c r="AI30" s="1"/>
      <c r="AJ30" s="1"/>
      <c r="AK30" s="1"/>
      <c r="AL30" s="1"/>
      <c r="AM30" s="1"/>
      <c r="AN30" s="1"/>
      <c r="AO30" s="1"/>
      <c r="AP30" s="1"/>
      <c r="AQ30" s="1"/>
      <c r="AR30" s="1"/>
      <c r="AS30" s="90"/>
      <c r="AT30" s="1"/>
      <c r="AU30" s="1"/>
      <c r="AV30" s="1"/>
      <c r="AW30" s="1"/>
      <c r="AX30" s="1"/>
      <c r="AY30" s="1"/>
      <c r="AZ30" s="1"/>
      <c r="BA30" s="1"/>
      <c r="BB30" s="1"/>
      <c r="BC30" s="1"/>
      <c r="BD30" s="1"/>
      <c r="BE30" s="94"/>
      <c r="BF30" s="94"/>
      <c r="BG30" s="94"/>
      <c r="BH30" s="1"/>
      <c r="BI30" s="1"/>
      <c r="BJ30" s="1"/>
    </row>
    <row r="31" spans="1:62">
      <c r="C31" s="63"/>
      <c r="D31" s="87"/>
      <c r="F31" s="1"/>
      <c r="G31" s="1"/>
      <c r="H31" s="1"/>
      <c r="I31" s="1"/>
      <c r="J31" s="1"/>
      <c r="K31" s="1"/>
      <c r="L31" s="1"/>
      <c r="M31" s="88"/>
      <c r="N31" s="88"/>
      <c r="O31" s="89"/>
      <c r="P31" s="63"/>
      <c r="Q31" s="1"/>
      <c r="R31" s="63"/>
      <c r="S31" s="63"/>
      <c r="T31" s="63"/>
      <c r="U31" s="1"/>
      <c r="V31" s="90"/>
      <c r="W31" s="91"/>
      <c r="X31" s="63"/>
      <c r="Y31" s="63"/>
      <c r="Z31" s="92"/>
      <c r="AA31" s="93"/>
      <c r="AB31" s="93"/>
      <c r="AC31" s="63"/>
      <c r="AD31" s="1"/>
      <c r="AE31" s="63"/>
      <c r="AF31" s="1"/>
      <c r="AG31" s="1"/>
      <c r="AH31" s="1"/>
      <c r="AI31" s="1"/>
      <c r="AJ31" s="1"/>
      <c r="AK31" s="1"/>
      <c r="AL31" s="1"/>
      <c r="AM31" s="1"/>
      <c r="AN31" s="1"/>
      <c r="AO31" s="1"/>
      <c r="AP31" s="1"/>
      <c r="AQ31" s="1"/>
      <c r="AR31" s="1"/>
      <c r="AS31" s="90"/>
      <c r="AT31" s="1"/>
      <c r="AU31" s="1"/>
      <c r="AV31" s="1"/>
      <c r="AW31" s="1"/>
      <c r="AX31" s="1"/>
      <c r="AY31" s="1"/>
      <c r="AZ31" s="1"/>
      <c r="BA31" s="1"/>
      <c r="BB31" s="1"/>
      <c r="BC31" s="1"/>
      <c r="BD31" s="1"/>
      <c r="BE31" s="94"/>
      <c r="BF31" s="94"/>
      <c r="BG31" s="94"/>
      <c r="BH31" s="1"/>
      <c r="BI31" s="1"/>
      <c r="BJ31" s="1"/>
    </row>
    <row r="32" spans="1:62">
      <c r="C32" s="63"/>
      <c r="D32" s="87"/>
      <c r="F32" s="1"/>
      <c r="G32" s="1"/>
      <c r="H32" s="1"/>
      <c r="I32" s="1"/>
      <c r="J32" s="1"/>
      <c r="K32" s="1"/>
      <c r="L32" s="1"/>
      <c r="M32" s="88"/>
      <c r="N32" s="88"/>
      <c r="O32" s="89"/>
      <c r="P32" s="63"/>
      <c r="Q32" s="1"/>
      <c r="R32" s="63"/>
      <c r="S32" s="63"/>
      <c r="T32" s="63"/>
      <c r="U32" s="1"/>
      <c r="V32" s="90"/>
      <c r="W32" s="91"/>
      <c r="X32" s="63"/>
      <c r="Y32" s="63"/>
      <c r="Z32" s="92"/>
      <c r="AA32" s="93"/>
      <c r="AB32" s="93"/>
      <c r="AC32" s="63"/>
      <c r="AD32" s="1"/>
      <c r="AE32" s="63"/>
      <c r="AF32" s="1"/>
      <c r="AG32" s="1"/>
      <c r="AH32" s="1"/>
      <c r="AI32" s="1"/>
      <c r="AJ32" s="1"/>
      <c r="AK32" s="1"/>
      <c r="AL32" s="1"/>
      <c r="AM32" s="1"/>
      <c r="AN32" s="1"/>
      <c r="AO32" s="1"/>
      <c r="AP32" s="1"/>
      <c r="AQ32" s="1"/>
      <c r="AR32" s="1"/>
      <c r="AS32" s="90"/>
      <c r="AT32" s="1"/>
      <c r="AU32" s="1"/>
      <c r="AV32" s="1"/>
      <c r="AW32" s="1"/>
      <c r="AX32" s="1"/>
      <c r="AY32" s="1"/>
      <c r="AZ32" s="1"/>
      <c r="BA32" s="1"/>
      <c r="BB32" s="1"/>
      <c r="BC32" s="1"/>
      <c r="BD32" s="1"/>
      <c r="BE32" s="94"/>
      <c r="BF32" s="94"/>
      <c r="BG32" s="94"/>
      <c r="BH32" s="1"/>
      <c r="BI32" s="1"/>
      <c r="BJ32" s="1"/>
    </row>
    <row r="33" spans="1:62">
      <c r="C33" s="63"/>
      <c r="D33" s="87"/>
      <c r="F33" s="1"/>
      <c r="G33" s="1"/>
      <c r="H33" s="1"/>
      <c r="I33" s="1"/>
      <c r="J33" s="1"/>
      <c r="K33" s="1"/>
      <c r="L33" s="1"/>
      <c r="M33" s="88"/>
      <c r="N33" s="88"/>
      <c r="O33" s="89"/>
      <c r="P33" s="63"/>
      <c r="Q33" s="1"/>
      <c r="R33" s="63"/>
      <c r="S33" s="63"/>
      <c r="T33" s="63"/>
      <c r="U33" s="1"/>
      <c r="V33" s="90"/>
      <c r="W33" s="91"/>
      <c r="X33" s="63"/>
      <c r="Y33" s="63"/>
      <c r="Z33" s="92"/>
      <c r="AA33" s="93"/>
      <c r="AB33" s="93"/>
      <c r="AC33" s="63"/>
      <c r="AD33" s="1"/>
      <c r="AE33" s="63"/>
      <c r="AF33" s="1"/>
      <c r="AG33" s="1"/>
      <c r="AH33" s="1"/>
      <c r="AI33" s="1"/>
      <c r="AJ33" s="1"/>
      <c r="AK33" s="1"/>
      <c r="AL33" s="1"/>
      <c r="AM33" s="1"/>
      <c r="AN33" s="1"/>
      <c r="AO33" s="1"/>
      <c r="AP33" s="1"/>
      <c r="AQ33" s="1"/>
      <c r="AR33" s="1"/>
      <c r="AS33" s="90"/>
      <c r="AT33" s="1"/>
      <c r="AU33" s="1"/>
      <c r="AV33" s="1"/>
      <c r="AW33" s="1"/>
      <c r="AX33" s="1"/>
      <c r="AY33" s="1"/>
      <c r="AZ33" s="1"/>
      <c r="BA33" s="1"/>
      <c r="BB33" s="1"/>
      <c r="BC33" s="1"/>
      <c r="BD33" s="1"/>
      <c r="BE33" s="94"/>
      <c r="BF33" s="94"/>
      <c r="BG33" s="94"/>
      <c r="BH33" s="1"/>
      <c r="BI33" s="1"/>
      <c r="BJ33" s="1"/>
    </row>
    <row r="34" spans="1:62">
      <c r="C34" s="63"/>
      <c r="D34" s="87"/>
      <c r="F34" s="1"/>
      <c r="G34" s="1"/>
      <c r="H34" s="1"/>
      <c r="I34" s="1"/>
      <c r="J34" s="1"/>
      <c r="K34" s="1"/>
      <c r="L34" s="1"/>
      <c r="M34" s="88"/>
      <c r="N34" s="88"/>
      <c r="O34" s="89"/>
      <c r="P34" s="63"/>
      <c r="Q34" s="1"/>
      <c r="R34" s="63"/>
      <c r="S34" s="63"/>
      <c r="T34" s="63"/>
      <c r="U34" s="1"/>
      <c r="V34" s="90"/>
      <c r="W34" s="91"/>
      <c r="X34" s="63"/>
      <c r="Y34" s="63"/>
      <c r="Z34" s="92"/>
      <c r="AA34" s="93"/>
      <c r="AB34" s="93"/>
      <c r="AC34" s="63"/>
      <c r="AD34" s="1"/>
      <c r="AE34" s="63"/>
      <c r="AF34" s="1"/>
      <c r="AG34" s="1"/>
      <c r="AH34" s="1"/>
      <c r="AI34" s="1"/>
      <c r="AJ34" s="1"/>
      <c r="AK34" s="1"/>
      <c r="AL34" s="1"/>
      <c r="AM34" s="1"/>
      <c r="AN34" s="1"/>
      <c r="AO34" s="1"/>
      <c r="AP34" s="1"/>
      <c r="AQ34" s="1"/>
      <c r="AR34" s="1"/>
      <c r="AS34" s="90"/>
      <c r="AT34" s="1"/>
      <c r="AU34" s="1"/>
      <c r="AV34" s="1"/>
      <c r="AW34" s="1"/>
      <c r="AX34" s="1"/>
      <c r="AY34" s="1"/>
      <c r="AZ34" s="1"/>
      <c r="BA34" s="1"/>
      <c r="BB34" s="1"/>
      <c r="BC34" s="1"/>
      <c r="BD34" s="1"/>
      <c r="BE34" s="94"/>
      <c r="BF34" s="94"/>
      <c r="BG34" s="94"/>
      <c r="BH34" s="1"/>
      <c r="BI34" s="1"/>
      <c r="BJ34" s="1"/>
    </row>
    <row r="35" spans="1:62">
      <c r="C35" s="63"/>
      <c r="D35" s="87"/>
      <c r="F35" s="1"/>
      <c r="G35" s="1"/>
      <c r="H35" s="1"/>
      <c r="I35" s="1"/>
      <c r="J35" s="1"/>
      <c r="K35" s="1"/>
      <c r="L35" s="1"/>
      <c r="M35" s="88"/>
      <c r="N35" s="88"/>
      <c r="O35" s="89"/>
      <c r="P35" s="63"/>
      <c r="Q35" s="1"/>
      <c r="R35" s="63"/>
      <c r="S35" s="63"/>
      <c r="T35" s="63"/>
      <c r="U35" s="1"/>
      <c r="V35" s="90"/>
      <c r="W35" s="91"/>
      <c r="X35" s="63"/>
      <c r="Y35" s="63"/>
      <c r="Z35" s="92"/>
      <c r="AA35" s="93"/>
      <c r="AB35" s="93"/>
      <c r="AC35" s="63"/>
      <c r="AD35" s="1"/>
      <c r="AE35" s="63"/>
      <c r="AF35" s="1"/>
      <c r="AG35" s="1"/>
      <c r="AH35" s="1"/>
      <c r="AI35" s="1"/>
      <c r="AJ35" s="1"/>
      <c r="AK35" s="1"/>
      <c r="AL35" s="1"/>
      <c r="AM35" s="1"/>
      <c r="AN35" s="1"/>
      <c r="AO35" s="1"/>
      <c r="AP35" s="1"/>
      <c r="AQ35" s="1"/>
      <c r="AR35" s="1"/>
      <c r="AS35" s="90"/>
      <c r="AT35" s="1"/>
      <c r="AU35" s="1"/>
      <c r="AV35" s="1"/>
      <c r="AW35" s="1"/>
      <c r="AX35" s="1"/>
      <c r="AY35" s="1"/>
      <c r="AZ35" s="1"/>
      <c r="BA35" s="1"/>
      <c r="BB35" s="1"/>
      <c r="BC35" s="1"/>
      <c r="BD35" s="1"/>
      <c r="BE35" s="94"/>
      <c r="BF35" s="94"/>
      <c r="BG35" s="94"/>
      <c r="BH35" s="1"/>
      <c r="BI35" s="1"/>
      <c r="BJ35" s="1"/>
    </row>
    <row r="36" spans="1:62">
      <c r="C36" s="63"/>
      <c r="D36" s="87"/>
      <c r="F36" s="1"/>
      <c r="G36" s="1"/>
      <c r="H36" s="1"/>
      <c r="I36" s="1"/>
      <c r="J36" s="1"/>
      <c r="K36" s="1"/>
      <c r="L36" s="1"/>
      <c r="M36" s="88"/>
      <c r="N36" s="88"/>
      <c r="O36" s="89"/>
      <c r="P36" s="63"/>
      <c r="Q36" s="1"/>
      <c r="R36" s="63"/>
      <c r="S36" s="63"/>
      <c r="T36" s="63"/>
      <c r="U36" s="1"/>
      <c r="V36" s="90"/>
      <c r="W36" s="91"/>
      <c r="X36" s="63"/>
      <c r="Y36" s="63"/>
      <c r="Z36" s="92"/>
      <c r="AA36" s="93"/>
      <c r="AB36" s="93"/>
      <c r="AC36" s="63"/>
      <c r="AD36" s="1"/>
      <c r="AE36" s="63"/>
      <c r="AF36" s="1"/>
      <c r="AG36" s="1"/>
      <c r="AH36" s="1"/>
      <c r="AI36" s="1"/>
      <c r="AJ36" s="1"/>
      <c r="AK36" s="1"/>
      <c r="AL36" s="1"/>
      <c r="AM36" s="1"/>
      <c r="AN36" s="1"/>
      <c r="AO36" s="1"/>
      <c r="AP36" s="1"/>
      <c r="AQ36" s="1"/>
      <c r="AR36" s="1"/>
      <c r="AS36" s="90"/>
      <c r="AT36" s="1"/>
      <c r="AU36" s="1"/>
      <c r="AV36" s="1"/>
      <c r="AW36" s="1"/>
      <c r="AX36" s="1"/>
      <c r="AY36" s="1"/>
      <c r="AZ36" s="1"/>
      <c r="BA36" s="1"/>
      <c r="BB36" s="1"/>
      <c r="BC36" s="1"/>
      <c r="BD36" s="1"/>
      <c r="BE36" s="94"/>
      <c r="BF36" s="94"/>
      <c r="BG36" s="94"/>
      <c r="BH36" s="1"/>
      <c r="BI36" s="1"/>
      <c r="BJ36" s="1"/>
    </row>
    <row r="37" spans="1:62">
      <c r="C37" s="63"/>
      <c r="D37" s="87"/>
      <c r="F37" s="1"/>
      <c r="G37" s="1"/>
      <c r="H37" s="1"/>
      <c r="I37" s="1"/>
      <c r="J37" s="1"/>
      <c r="K37" s="1"/>
      <c r="L37" s="1"/>
      <c r="M37" s="88"/>
      <c r="N37" s="88"/>
      <c r="O37" s="89"/>
      <c r="P37" s="63"/>
      <c r="Q37" s="1"/>
      <c r="R37" s="63"/>
      <c r="S37" s="63"/>
      <c r="T37" s="63"/>
      <c r="U37" s="1"/>
      <c r="V37" s="90"/>
      <c r="W37" s="91"/>
      <c r="X37" s="63"/>
      <c r="Y37" s="63"/>
      <c r="Z37" s="92"/>
      <c r="AA37" s="93"/>
      <c r="AB37" s="93"/>
      <c r="AC37" s="63"/>
      <c r="AD37" s="1"/>
      <c r="AE37" s="63"/>
      <c r="AF37" s="1"/>
      <c r="AG37" s="1"/>
      <c r="AH37" s="1"/>
      <c r="AI37" s="1"/>
      <c r="AJ37" s="1"/>
      <c r="AK37" s="1"/>
      <c r="AL37" s="1"/>
      <c r="AM37" s="1"/>
      <c r="AN37" s="1"/>
      <c r="AO37" s="1"/>
      <c r="AP37" s="1"/>
      <c r="AQ37" s="1"/>
      <c r="AR37" s="1"/>
      <c r="AS37" s="90"/>
      <c r="AT37" s="1"/>
      <c r="AU37" s="1"/>
      <c r="AV37" s="1"/>
      <c r="AW37" s="1"/>
      <c r="AX37" s="1"/>
      <c r="AY37" s="1"/>
      <c r="AZ37" s="1"/>
      <c r="BA37" s="1"/>
      <c r="BB37" s="1"/>
      <c r="BC37" s="1"/>
      <c r="BD37" s="1"/>
      <c r="BE37" s="94"/>
      <c r="BF37" s="94"/>
      <c r="BG37" s="94"/>
      <c r="BH37" s="1"/>
      <c r="BI37" s="1"/>
      <c r="BJ37" s="1"/>
    </row>
    <row r="38" spans="1:62">
      <c r="C38" s="63"/>
      <c r="D38" s="87"/>
      <c r="F38" s="1"/>
      <c r="G38" s="1"/>
      <c r="H38" s="1"/>
      <c r="I38" s="1"/>
      <c r="J38" s="1"/>
      <c r="K38" s="1"/>
      <c r="L38" s="1"/>
      <c r="M38" s="88"/>
      <c r="N38" s="88"/>
      <c r="O38" s="89"/>
      <c r="P38" s="63"/>
      <c r="Q38" s="1"/>
      <c r="R38" s="63"/>
      <c r="S38" s="63"/>
      <c r="T38" s="63"/>
      <c r="U38" s="1"/>
      <c r="V38" s="90"/>
      <c r="W38" s="91"/>
      <c r="X38" s="63"/>
      <c r="Y38" s="63"/>
      <c r="Z38" s="92"/>
      <c r="AA38" s="93"/>
      <c r="AB38" s="93"/>
      <c r="AC38" s="63"/>
      <c r="AD38" s="1"/>
      <c r="AE38" s="63"/>
      <c r="AF38" s="1"/>
      <c r="AG38" s="1"/>
      <c r="AH38" s="1"/>
      <c r="AI38" s="1"/>
      <c r="AJ38" s="1"/>
      <c r="AK38" s="1"/>
      <c r="AL38" s="1"/>
      <c r="AM38" s="1"/>
      <c r="AN38" s="1"/>
      <c r="AO38" s="1"/>
      <c r="AP38" s="1"/>
      <c r="AQ38" s="1"/>
      <c r="AR38" s="1"/>
      <c r="AS38" s="90"/>
      <c r="AT38" s="1"/>
      <c r="AU38" s="1"/>
      <c r="AV38" s="1"/>
      <c r="AW38" s="1"/>
      <c r="AX38" s="1"/>
      <c r="AY38" s="1"/>
      <c r="AZ38" s="1"/>
      <c r="BA38" s="1"/>
      <c r="BB38" s="1"/>
      <c r="BC38" s="1"/>
      <c r="BD38" s="1"/>
      <c r="BE38" s="94"/>
      <c r="BF38" s="94"/>
      <c r="BG38" s="94"/>
      <c r="BH38" s="1"/>
      <c r="BI38" s="1"/>
      <c r="BJ38" s="1"/>
    </row>
    <row r="39" spans="1:62">
      <c r="A39" t="s">
        <v>177</v>
      </c>
      <c r="B39" t="s">
        <v>1090</v>
      </c>
      <c r="C39" s="63" t="s">
        <v>168</v>
      </c>
      <c r="D39" s="87" t="s">
        <v>706</v>
      </c>
      <c r="E39" t="s">
        <v>959</v>
      </c>
      <c r="F39" s="1" t="s">
        <v>725</v>
      </c>
      <c r="G39" s="1" t="s">
        <v>726</v>
      </c>
      <c r="H39" s="1">
        <v>11.657780000000001</v>
      </c>
      <c r="I39" s="1">
        <v>7.1581099999999998</v>
      </c>
      <c r="J39" s="1">
        <v>650</v>
      </c>
      <c r="K39" s="1" t="s">
        <v>727</v>
      </c>
      <c r="L39" s="1" t="s">
        <v>709</v>
      </c>
      <c r="M39" s="88">
        <v>2016</v>
      </c>
      <c r="N39" s="88">
        <v>2</v>
      </c>
      <c r="O39" s="89" t="s">
        <v>155</v>
      </c>
      <c r="P39" s="63">
        <v>79</v>
      </c>
      <c r="Q39" s="1" t="s">
        <v>711</v>
      </c>
      <c r="R39" s="63" t="s">
        <v>712</v>
      </c>
      <c r="S39" s="63" t="s">
        <v>1027</v>
      </c>
      <c r="T39" s="63" t="s">
        <v>1094</v>
      </c>
      <c r="U39" s="1" t="s">
        <v>713</v>
      </c>
      <c r="V39" s="90">
        <v>42559</v>
      </c>
      <c r="W39" s="91">
        <v>42647</v>
      </c>
      <c r="X39" s="63">
        <v>9</v>
      </c>
      <c r="Y39" s="63">
        <v>43</v>
      </c>
      <c r="Z39" s="92">
        <v>31</v>
      </c>
      <c r="AA39" s="93">
        <v>6.2</v>
      </c>
      <c r="AB39" s="93">
        <v>2.2400000000000002</v>
      </c>
      <c r="AC39" s="63">
        <v>1.04</v>
      </c>
      <c r="AD39" s="1">
        <v>0.57999999999999996</v>
      </c>
      <c r="AE39" s="63">
        <v>0.5</v>
      </c>
      <c r="AF39" s="1">
        <v>0.76</v>
      </c>
      <c r="AG39" s="1">
        <v>11.4</v>
      </c>
      <c r="AH39" s="1">
        <f t="shared" ref="AH39:AH45" si="8">(AD39/AF39)*100</f>
        <v>76.315789473684205</v>
      </c>
      <c r="AI39" s="1">
        <v>0.18</v>
      </c>
      <c r="AJ39" s="1">
        <f t="shared" ref="AJ39:AJ45" si="9">(AF39/AC39)*AB39</f>
        <v>1.6369230769230769</v>
      </c>
      <c r="AK39" s="1">
        <f t="shared" ref="AK39:AK45" si="10">AJ39*((100-AG39)/85)*(AH39/100)</f>
        <v>1.3021393665158369</v>
      </c>
      <c r="AL39" s="1">
        <f t="shared" ref="AL39:AL102" si="11">(AI39/AE39)*AA39</f>
        <v>2.2319999999999998</v>
      </c>
      <c r="AM39" s="1">
        <f t="shared" ref="AM39:AM45" si="12">AK39*(10000/9)</f>
        <v>1446.8215183509299</v>
      </c>
      <c r="AN39" s="1">
        <f t="shared" ref="AN39:AN102" si="13">(AL39*10000)/9</f>
        <v>2479.9999999999995</v>
      </c>
      <c r="AO39" s="1">
        <f t="shared" ref="AO39:AO45" si="14">AM39+AN39</f>
        <v>3926.8215183509292</v>
      </c>
      <c r="AP39" s="1">
        <f t="shared" ref="AP39:AR54" si="15">AM39/1000</f>
        <v>1.4468215183509299</v>
      </c>
      <c r="AQ39" s="1">
        <f t="shared" si="15"/>
        <v>2.4799999999999995</v>
      </c>
      <c r="AR39" s="1">
        <f t="shared" si="15"/>
        <v>3.9268215183509292</v>
      </c>
      <c r="AS39" s="90">
        <v>42438</v>
      </c>
      <c r="AT39" s="1">
        <v>1.1265580057526368</v>
      </c>
      <c r="AU39" s="1">
        <v>0.29654143482549522</v>
      </c>
      <c r="AV39" s="1">
        <v>1.7575385027331343</v>
      </c>
      <c r="AW39" s="1">
        <v>0.37734803473011547</v>
      </c>
      <c r="AX39" s="1">
        <v>0.1729977921571135</v>
      </c>
      <c r="AY39" s="1">
        <v>0.10446995477281862</v>
      </c>
      <c r="AZ39" s="1">
        <v>2.8478035718535466</v>
      </c>
      <c r="BA39" s="1">
        <v>99.202784068291919</v>
      </c>
      <c r="BB39" s="1">
        <v>11.597862750588961</v>
      </c>
      <c r="BC39" s="1">
        <v>8.3673485749608183</v>
      </c>
      <c r="BD39" s="1">
        <v>5.2467420203928787</v>
      </c>
      <c r="BE39" s="94">
        <v>0.24626436781609198</v>
      </c>
      <c r="BF39" s="94">
        <v>0.16254789272030654</v>
      </c>
      <c r="BG39" s="94">
        <v>1.076816180213281</v>
      </c>
      <c r="BH39" s="1">
        <v>0.65630797773654914</v>
      </c>
      <c r="BI39" s="1">
        <v>0.19568645640074211</v>
      </c>
      <c r="BJ39" s="1">
        <v>1.6822065770564374</v>
      </c>
    </row>
    <row r="40" spans="1:62">
      <c r="A40" t="s">
        <v>177</v>
      </c>
      <c r="B40" t="s">
        <v>1090</v>
      </c>
      <c r="C40" s="63" t="s">
        <v>168</v>
      </c>
      <c r="D40" s="87" t="s">
        <v>706</v>
      </c>
      <c r="E40" t="s">
        <v>959</v>
      </c>
      <c r="F40" s="1" t="s">
        <v>725</v>
      </c>
      <c r="G40" s="1" t="s">
        <v>726</v>
      </c>
      <c r="H40" s="1">
        <v>11.657780000000001</v>
      </c>
      <c r="I40" s="1">
        <v>7.1581099999999998</v>
      </c>
      <c r="J40" s="1">
        <v>650</v>
      </c>
      <c r="K40" s="1" t="s">
        <v>727</v>
      </c>
      <c r="L40" s="1" t="s">
        <v>709</v>
      </c>
      <c r="M40" s="88">
        <v>2016</v>
      </c>
      <c r="N40" s="88">
        <v>2</v>
      </c>
      <c r="O40" s="89" t="s">
        <v>156</v>
      </c>
      <c r="P40" s="63">
        <v>80</v>
      </c>
      <c r="Q40" s="1" t="s">
        <v>711</v>
      </c>
      <c r="R40" s="63" t="s">
        <v>712</v>
      </c>
      <c r="S40" s="63" t="s">
        <v>1027</v>
      </c>
      <c r="T40" s="63" t="s">
        <v>1094</v>
      </c>
      <c r="U40" s="1"/>
      <c r="V40" s="90"/>
      <c r="W40" s="91">
        <v>42647</v>
      </c>
      <c r="X40" s="63">
        <v>9</v>
      </c>
      <c r="Y40" s="63">
        <v>45</v>
      </c>
      <c r="Z40" s="92">
        <v>43</v>
      </c>
      <c r="AA40" s="93">
        <v>9.7799999999999994</v>
      </c>
      <c r="AB40" s="93">
        <v>5.16</v>
      </c>
      <c r="AC40" s="63">
        <v>1.84</v>
      </c>
      <c r="AD40" s="1">
        <v>1.02</v>
      </c>
      <c r="AE40" s="63">
        <v>1.24</v>
      </c>
      <c r="AF40" s="1">
        <v>1.3</v>
      </c>
      <c r="AG40" s="1">
        <v>10.5</v>
      </c>
      <c r="AH40" s="1">
        <f t="shared" si="8"/>
        <v>78.461538461538467</v>
      </c>
      <c r="AI40" s="1">
        <v>0.56000000000000005</v>
      </c>
      <c r="AJ40" s="1">
        <f t="shared" si="9"/>
        <v>3.6456521739130436</v>
      </c>
      <c r="AK40" s="1">
        <f t="shared" si="10"/>
        <v>3.0118695652173919</v>
      </c>
      <c r="AL40" s="1">
        <f t="shared" si="11"/>
        <v>4.4167741935483873</v>
      </c>
      <c r="AM40" s="1">
        <f t="shared" si="12"/>
        <v>3346.5217391304354</v>
      </c>
      <c r="AN40" s="1">
        <f t="shared" si="13"/>
        <v>4907.5268817204305</v>
      </c>
      <c r="AO40" s="1">
        <f t="shared" si="14"/>
        <v>8254.0486208508664</v>
      </c>
      <c r="AP40" s="1">
        <f t="shared" si="15"/>
        <v>3.3465217391304356</v>
      </c>
      <c r="AQ40" s="1">
        <f t="shared" si="15"/>
        <v>4.9075268817204307</v>
      </c>
      <c r="AR40" s="1">
        <f t="shared" si="15"/>
        <v>8.2540486208508668</v>
      </c>
      <c r="AS40" s="90"/>
      <c r="AT40" s="1">
        <v>1.3601735776277726</v>
      </c>
      <c r="AU40" s="1">
        <v>0.2960003514287598</v>
      </c>
      <c r="AV40" s="1">
        <v>2.1490166206350159</v>
      </c>
      <c r="AW40" s="1">
        <v>0.49682265409665405</v>
      </c>
      <c r="AX40" s="1">
        <v>0.19040961418759275</v>
      </c>
      <c r="AY40" s="1">
        <v>0.1290402988062814</v>
      </c>
      <c r="AZ40" s="1">
        <v>3.1247011000425711</v>
      </c>
      <c r="BA40" s="1">
        <v>97.475127483725089</v>
      </c>
      <c r="BB40" s="1">
        <v>10.532449157350236</v>
      </c>
      <c r="BC40" s="1">
        <v>7.9453101303452733</v>
      </c>
      <c r="BD40" s="1">
        <v>5.5779111676963424</v>
      </c>
      <c r="BE40" s="94">
        <v>0.2999067164179105</v>
      </c>
      <c r="BF40" s="94">
        <v>9.5802238805970136E-2</v>
      </c>
      <c r="BG40" s="94">
        <v>1.6741780543206586</v>
      </c>
      <c r="BH40" s="1">
        <v>0.88926829268292695</v>
      </c>
      <c r="BI40" s="1">
        <v>0.13936585365853663</v>
      </c>
      <c r="BJ40" s="1">
        <v>1.9838346309320718</v>
      </c>
    </row>
    <row r="41" spans="1:62">
      <c r="A41" t="s">
        <v>177</v>
      </c>
      <c r="B41" t="s">
        <v>1090</v>
      </c>
      <c r="C41" s="63" t="s">
        <v>168</v>
      </c>
      <c r="D41" s="87" t="s">
        <v>706</v>
      </c>
      <c r="E41" t="s">
        <v>959</v>
      </c>
      <c r="F41" s="1" t="s">
        <v>725</v>
      </c>
      <c r="G41" s="1" t="s">
        <v>726</v>
      </c>
      <c r="H41" s="1">
        <v>11.657780000000001</v>
      </c>
      <c r="I41" s="1">
        <v>7.1581099999999998</v>
      </c>
      <c r="J41" s="1">
        <v>650</v>
      </c>
      <c r="K41" s="1" t="s">
        <v>727</v>
      </c>
      <c r="L41" s="1" t="s">
        <v>709</v>
      </c>
      <c r="M41" s="88">
        <v>2016</v>
      </c>
      <c r="N41" s="88">
        <v>2</v>
      </c>
      <c r="O41" s="89" t="s">
        <v>157</v>
      </c>
      <c r="P41" s="63">
        <v>81</v>
      </c>
      <c r="Q41" s="1" t="s">
        <v>711</v>
      </c>
      <c r="R41" s="63" t="s">
        <v>712</v>
      </c>
      <c r="S41" s="63" t="s">
        <v>1027</v>
      </c>
      <c r="T41" s="63" t="s">
        <v>1094</v>
      </c>
      <c r="U41" s="1"/>
      <c r="V41" s="90"/>
      <c r="W41" s="91">
        <v>42647</v>
      </c>
      <c r="X41" s="63">
        <v>9</v>
      </c>
      <c r="Y41" s="63">
        <v>48</v>
      </c>
      <c r="Z41" s="92">
        <v>36</v>
      </c>
      <c r="AA41" s="93">
        <v>13.46</v>
      </c>
      <c r="AB41" s="93">
        <v>7.3</v>
      </c>
      <c r="AC41" s="63">
        <v>2.62</v>
      </c>
      <c r="AD41" s="1">
        <v>1.38</v>
      </c>
      <c r="AE41" s="63">
        <v>1.32</v>
      </c>
      <c r="AF41" s="1">
        <v>1.68</v>
      </c>
      <c r="AG41" s="1">
        <v>11.6</v>
      </c>
      <c r="AH41" s="1">
        <f t="shared" si="8"/>
        <v>82.142857142857139</v>
      </c>
      <c r="AI41" s="1">
        <v>0.52</v>
      </c>
      <c r="AJ41" s="1">
        <f t="shared" si="9"/>
        <v>4.6809160305343509</v>
      </c>
      <c r="AK41" s="1">
        <f t="shared" si="10"/>
        <v>3.9988396946564881</v>
      </c>
      <c r="AL41" s="1">
        <f t="shared" si="11"/>
        <v>5.3024242424242427</v>
      </c>
      <c r="AM41" s="1">
        <f t="shared" si="12"/>
        <v>4443.1552162849866</v>
      </c>
      <c r="AN41" s="1">
        <f t="shared" si="13"/>
        <v>5891.5824915824915</v>
      </c>
      <c r="AO41" s="1">
        <f t="shared" si="14"/>
        <v>10334.737707867478</v>
      </c>
      <c r="AP41" s="1">
        <f t="shared" si="15"/>
        <v>4.4431552162849863</v>
      </c>
      <c r="AQ41" s="1">
        <f t="shared" si="15"/>
        <v>5.8915824915824917</v>
      </c>
      <c r="AR41" s="1">
        <f t="shared" si="15"/>
        <v>10.334737707867479</v>
      </c>
      <c r="AS41" s="90"/>
      <c r="AT41" s="1">
        <v>1.7653917910447761</v>
      </c>
      <c r="AU41" s="1">
        <v>0.33179505939979592</v>
      </c>
      <c r="AV41" s="1">
        <v>2.0603609966571077</v>
      </c>
      <c r="AW41" s="1">
        <v>0.61532794870996232</v>
      </c>
      <c r="AX41" s="1">
        <v>0.16656360031185208</v>
      </c>
      <c r="AY41" s="1">
        <v>0.16106763029004359</v>
      </c>
      <c r="AZ41" s="1">
        <v>5.8186928890296556</v>
      </c>
      <c r="BA41" s="1">
        <v>183.06249619374137</v>
      </c>
      <c r="BB41" s="1">
        <v>20.580421680365859</v>
      </c>
      <c r="BC41" s="1">
        <v>11.685776133993652</v>
      </c>
      <c r="BD41" s="1">
        <v>6.8139074357374003</v>
      </c>
      <c r="BE41" s="94">
        <v>0.33036551077788195</v>
      </c>
      <c r="BF41" s="94">
        <v>0.13214620431115279</v>
      </c>
      <c r="BG41" s="94">
        <v>1.9703738825596704</v>
      </c>
      <c r="BH41" s="1">
        <v>1.1097328244274809</v>
      </c>
      <c r="BI41" s="1">
        <v>0.23406488549618321</v>
      </c>
      <c r="BJ41" s="1">
        <v>1.9337238618554193</v>
      </c>
    </row>
    <row r="42" spans="1:62">
      <c r="A42" t="s">
        <v>177</v>
      </c>
      <c r="B42" t="s">
        <v>1090</v>
      </c>
      <c r="C42" s="63" t="s">
        <v>168</v>
      </c>
      <c r="D42" s="87" t="s">
        <v>706</v>
      </c>
      <c r="E42" t="s">
        <v>959</v>
      </c>
      <c r="F42" s="1" t="s">
        <v>725</v>
      </c>
      <c r="G42" s="1" t="s">
        <v>726</v>
      </c>
      <c r="H42" s="1">
        <v>11.657780000000001</v>
      </c>
      <c r="I42" s="1">
        <v>7.1581099999999998</v>
      </c>
      <c r="J42" s="1">
        <v>650</v>
      </c>
      <c r="K42" s="1" t="s">
        <v>727</v>
      </c>
      <c r="L42" s="1" t="s">
        <v>709</v>
      </c>
      <c r="M42" s="88">
        <v>2016</v>
      </c>
      <c r="N42" s="88">
        <v>2</v>
      </c>
      <c r="O42" s="89" t="s">
        <v>158</v>
      </c>
      <c r="P42" s="63">
        <v>82</v>
      </c>
      <c r="Q42" s="1" t="s">
        <v>711</v>
      </c>
      <c r="R42" s="63" t="s">
        <v>712</v>
      </c>
      <c r="S42" s="63" t="s">
        <v>1027</v>
      </c>
      <c r="T42" s="63" t="s">
        <v>1094</v>
      </c>
      <c r="U42" s="1"/>
      <c r="V42" s="90"/>
      <c r="W42" s="91">
        <v>42647</v>
      </c>
      <c r="X42" s="63">
        <v>9</v>
      </c>
      <c r="Y42" s="63">
        <v>43</v>
      </c>
      <c r="Z42" s="92">
        <v>39</v>
      </c>
      <c r="AA42" s="93">
        <v>11.28</v>
      </c>
      <c r="AB42" s="93">
        <v>7.16</v>
      </c>
      <c r="AC42" s="63">
        <v>2.48</v>
      </c>
      <c r="AD42" s="1">
        <v>1.5</v>
      </c>
      <c r="AE42" s="63">
        <v>1.4</v>
      </c>
      <c r="AF42" s="1">
        <v>1.76</v>
      </c>
      <c r="AG42" s="1">
        <v>11</v>
      </c>
      <c r="AH42" s="1">
        <f t="shared" si="8"/>
        <v>85.227272727272734</v>
      </c>
      <c r="AI42" s="1">
        <v>0.66</v>
      </c>
      <c r="AJ42" s="1">
        <f t="shared" si="9"/>
        <v>5.0812903225806458</v>
      </c>
      <c r="AK42" s="1">
        <f t="shared" si="10"/>
        <v>4.5344402277039855</v>
      </c>
      <c r="AL42" s="1">
        <f t="shared" si="11"/>
        <v>5.3177142857142856</v>
      </c>
      <c r="AM42" s="1">
        <f t="shared" si="12"/>
        <v>5038.2669196710949</v>
      </c>
      <c r="AN42" s="1">
        <f t="shared" si="13"/>
        <v>5908.5714285714284</v>
      </c>
      <c r="AO42" s="1">
        <f t="shared" si="14"/>
        <v>10946.838348242523</v>
      </c>
      <c r="AP42" s="1">
        <f t="shared" si="15"/>
        <v>5.038266919671095</v>
      </c>
      <c r="AQ42" s="1">
        <f t="shared" si="15"/>
        <v>5.9085714285714284</v>
      </c>
      <c r="AR42" s="1">
        <f t="shared" si="15"/>
        <v>10.946838348242524</v>
      </c>
      <c r="AS42" s="90"/>
      <c r="AT42" s="1">
        <v>1.778481012658228</v>
      </c>
      <c r="AU42" s="1">
        <v>0.29325291677568088</v>
      </c>
      <c r="AV42" s="1">
        <v>1.7299526330996327</v>
      </c>
      <c r="AW42" s="1">
        <v>0.89380115371659019</v>
      </c>
      <c r="AX42" s="1">
        <v>0.36055994985155115</v>
      </c>
      <c r="AY42" s="1">
        <v>0.16747240804116495</v>
      </c>
      <c r="AZ42" s="1">
        <v>5.3597458392360702</v>
      </c>
      <c r="BA42" s="1">
        <v>213.47755217526225</v>
      </c>
      <c r="BB42" s="1">
        <v>26.109755180593869</v>
      </c>
      <c r="BC42" s="1">
        <v>11.745032224383493</v>
      </c>
      <c r="BD42" s="1">
        <v>8.3869150181016039</v>
      </c>
      <c r="BE42" s="94">
        <v>0.18317929759704299</v>
      </c>
      <c r="BF42" s="94">
        <v>0.107855822550832</v>
      </c>
      <c r="BG42" s="94">
        <v>1.8024278109871907</v>
      </c>
      <c r="BH42" s="1">
        <v>1.0004633920296571</v>
      </c>
      <c r="BI42" s="1">
        <v>0.20815569972196479</v>
      </c>
      <c r="BJ42" s="1">
        <v>1.3616397422851139</v>
      </c>
    </row>
    <row r="43" spans="1:62">
      <c r="A43" t="s">
        <v>177</v>
      </c>
      <c r="B43" t="s">
        <v>1090</v>
      </c>
      <c r="C43" s="63" t="s">
        <v>168</v>
      </c>
      <c r="D43" s="87" t="s">
        <v>706</v>
      </c>
      <c r="E43" t="s">
        <v>959</v>
      </c>
      <c r="F43" s="1" t="s">
        <v>725</v>
      </c>
      <c r="G43" s="1" t="s">
        <v>726</v>
      </c>
      <c r="H43" s="1">
        <v>11.657780000000001</v>
      </c>
      <c r="I43" s="1">
        <v>7.1581099999999998</v>
      </c>
      <c r="J43" s="1">
        <v>650</v>
      </c>
      <c r="K43" s="1" t="s">
        <v>727</v>
      </c>
      <c r="L43" s="1" t="s">
        <v>709</v>
      </c>
      <c r="M43" s="88">
        <v>2016</v>
      </c>
      <c r="N43" s="88">
        <v>2</v>
      </c>
      <c r="O43" s="89" t="s">
        <v>159</v>
      </c>
      <c r="P43" s="63">
        <v>83</v>
      </c>
      <c r="Q43" s="1" t="s">
        <v>711</v>
      </c>
      <c r="R43" s="63" t="s">
        <v>712</v>
      </c>
      <c r="S43" s="63" t="s">
        <v>1027</v>
      </c>
      <c r="T43" s="63" t="s">
        <v>1094</v>
      </c>
      <c r="U43" s="1"/>
      <c r="V43" s="90"/>
      <c r="W43" s="91">
        <v>42647</v>
      </c>
      <c r="X43" s="63">
        <v>9</v>
      </c>
      <c r="Y43" s="63">
        <v>48</v>
      </c>
      <c r="Z43" s="92">
        <v>37</v>
      </c>
      <c r="AA43" s="93">
        <v>15.92</v>
      </c>
      <c r="AB43" s="93">
        <v>7.2</v>
      </c>
      <c r="AC43" s="63">
        <v>2.7</v>
      </c>
      <c r="AD43" s="1">
        <v>1.66</v>
      </c>
      <c r="AE43" s="63">
        <v>1.08</v>
      </c>
      <c r="AF43" s="1">
        <v>1.94</v>
      </c>
      <c r="AG43" s="1">
        <v>12</v>
      </c>
      <c r="AH43" s="1">
        <f t="shared" si="8"/>
        <v>85.567010309278345</v>
      </c>
      <c r="AI43" s="1">
        <v>0.54</v>
      </c>
      <c r="AJ43" s="1">
        <f t="shared" si="9"/>
        <v>5.1733333333333329</v>
      </c>
      <c r="AK43" s="1">
        <f t="shared" si="10"/>
        <v>4.582901960784314</v>
      </c>
      <c r="AL43" s="1">
        <f t="shared" si="11"/>
        <v>7.96</v>
      </c>
      <c r="AM43" s="1">
        <f t="shared" si="12"/>
        <v>5092.1132897603484</v>
      </c>
      <c r="AN43" s="1">
        <f t="shared" si="13"/>
        <v>8844.4444444444453</v>
      </c>
      <c r="AO43" s="1">
        <f t="shared" si="14"/>
        <v>13936.557734204795</v>
      </c>
      <c r="AP43" s="1">
        <f t="shared" si="15"/>
        <v>5.0921132897603485</v>
      </c>
      <c r="AQ43" s="1">
        <f t="shared" si="15"/>
        <v>8.844444444444445</v>
      </c>
      <c r="AR43" s="1">
        <f t="shared" si="15"/>
        <v>13.936557734204795</v>
      </c>
      <c r="AS43" s="90"/>
      <c r="AT43" s="1">
        <v>1.8835091083413231</v>
      </c>
      <c r="AU43" s="1">
        <v>0.28044623996672724</v>
      </c>
      <c r="AV43" s="1">
        <v>2.2949014204026961</v>
      </c>
      <c r="AW43" s="1">
        <v>0.69599686646536785</v>
      </c>
      <c r="AX43" s="1">
        <v>0.28314001405003475</v>
      </c>
      <c r="AY43" s="1">
        <v>0.17439118768207779</v>
      </c>
      <c r="AZ43" s="1">
        <v>5.0935765697884872</v>
      </c>
      <c r="BA43" s="1">
        <v>134.49765292752241</v>
      </c>
      <c r="BB43" s="1">
        <v>27.052102098775297</v>
      </c>
      <c r="BC43" s="1">
        <v>12.499328029733647</v>
      </c>
      <c r="BD43" s="1">
        <v>6.5727301660627644</v>
      </c>
      <c r="BE43" s="95">
        <v>0.44849074975657249</v>
      </c>
      <c r="BF43" s="94">
        <v>0.17181110029211297</v>
      </c>
      <c r="BG43" s="94">
        <v>1.7167854668820428</v>
      </c>
      <c r="BH43" s="1">
        <v>1.0514285714285716</v>
      </c>
      <c r="BI43" s="1">
        <v>0.26319047619047625</v>
      </c>
      <c r="BJ43" s="1">
        <v>1.3079394928632846</v>
      </c>
    </row>
    <row r="44" spans="1:62">
      <c r="A44" t="s">
        <v>177</v>
      </c>
      <c r="B44" t="s">
        <v>1090</v>
      </c>
      <c r="C44" s="63" t="s">
        <v>168</v>
      </c>
      <c r="D44" s="87" t="s">
        <v>706</v>
      </c>
      <c r="E44" t="s">
        <v>959</v>
      </c>
      <c r="F44" s="1" t="s">
        <v>725</v>
      </c>
      <c r="G44" s="1" t="s">
        <v>726</v>
      </c>
      <c r="H44" s="1">
        <v>11.657780000000001</v>
      </c>
      <c r="I44" s="1">
        <v>7.1581099999999998</v>
      </c>
      <c r="J44" s="1">
        <v>650</v>
      </c>
      <c r="K44" s="1" t="s">
        <v>727</v>
      </c>
      <c r="L44" s="1" t="s">
        <v>709</v>
      </c>
      <c r="M44" s="88">
        <v>2016</v>
      </c>
      <c r="N44" s="88">
        <v>2</v>
      </c>
      <c r="O44" s="89" t="s">
        <v>714</v>
      </c>
      <c r="P44" s="63">
        <v>84</v>
      </c>
      <c r="Q44" s="1" t="s">
        <v>711</v>
      </c>
      <c r="R44" s="63" t="s">
        <v>712</v>
      </c>
      <c r="S44" s="63" t="s">
        <v>1027</v>
      </c>
      <c r="T44" s="63" t="s">
        <v>1094</v>
      </c>
      <c r="U44" s="1"/>
      <c r="V44" s="90"/>
      <c r="W44" s="91">
        <v>42647</v>
      </c>
      <c r="X44" s="63">
        <v>9</v>
      </c>
      <c r="Y44" s="63">
        <v>43</v>
      </c>
      <c r="Z44" s="92">
        <v>46</v>
      </c>
      <c r="AA44" s="93">
        <v>11.56</v>
      </c>
      <c r="AB44" s="93">
        <v>7.8</v>
      </c>
      <c r="AC44" s="63">
        <v>2.2599999999999998</v>
      </c>
      <c r="AD44" s="1">
        <v>1.34</v>
      </c>
      <c r="AE44" s="63">
        <v>0.98</v>
      </c>
      <c r="AF44" s="1">
        <v>1.6</v>
      </c>
      <c r="AG44" s="1">
        <v>13.1</v>
      </c>
      <c r="AH44" s="1">
        <f t="shared" si="8"/>
        <v>83.75</v>
      </c>
      <c r="AI44" s="1">
        <v>0.5</v>
      </c>
      <c r="AJ44" s="1">
        <f t="shared" si="9"/>
        <v>5.5221238938053103</v>
      </c>
      <c r="AK44" s="1">
        <f t="shared" si="10"/>
        <v>4.7281561686621565</v>
      </c>
      <c r="AL44" s="1">
        <f t="shared" si="11"/>
        <v>5.8979591836734695</v>
      </c>
      <c r="AM44" s="1">
        <f t="shared" si="12"/>
        <v>5253.5068540690627</v>
      </c>
      <c r="AN44" s="1">
        <f t="shared" si="13"/>
        <v>6553.287981859411</v>
      </c>
      <c r="AO44" s="1">
        <f t="shared" si="14"/>
        <v>11806.794835928475</v>
      </c>
      <c r="AP44" s="1">
        <f t="shared" si="15"/>
        <v>5.2535068540690624</v>
      </c>
      <c r="AQ44" s="1">
        <f t="shared" si="15"/>
        <v>6.5532879818594107</v>
      </c>
      <c r="AR44" s="1">
        <f t="shared" si="15"/>
        <v>11.806794835928475</v>
      </c>
      <c r="AS44" s="90"/>
      <c r="AT44" s="1">
        <v>1.5321637426900585</v>
      </c>
      <c r="AU44" s="1">
        <v>0.41849080213537349</v>
      </c>
      <c r="AV44" s="1">
        <v>2.7266439570173535</v>
      </c>
      <c r="AW44" s="1">
        <v>0.6251526760237659</v>
      </c>
      <c r="AX44" s="1">
        <v>0.31155906937404348</v>
      </c>
      <c r="AY44" s="1">
        <v>0.16397122544724294</v>
      </c>
      <c r="AZ44" s="1">
        <v>5.8708944159855356</v>
      </c>
      <c r="BA44" s="1">
        <v>104.38231054205059</v>
      </c>
      <c r="BB44" s="1">
        <v>26.541353590671225</v>
      </c>
      <c r="BC44" s="1">
        <v>17.252267801510612</v>
      </c>
      <c r="BD44" s="1">
        <v>15.618195475811367</v>
      </c>
      <c r="BE44" s="95">
        <v>0.39560841720036599</v>
      </c>
      <c r="BF44" s="94">
        <v>7.6212259835315654E-2</v>
      </c>
      <c r="BG44" s="94">
        <v>2.623207224300641</v>
      </c>
      <c r="BH44" s="1">
        <v>1.0346901017576318</v>
      </c>
      <c r="BI44" s="1">
        <v>0.21382978723404256</v>
      </c>
      <c r="BJ44" s="1">
        <v>1.2919890112430008</v>
      </c>
    </row>
    <row r="45" spans="1:62">
      <c r="A45" t="s">
        <v>177</v>
      </c>
      <c r="B45" t="s">
        <v>1090</v>
      </c>
      <c r="C45" s="63" t="s">
        <v>168</v>
      </c>
      <c r="D45" s="87" t="s">
        <v>706</v>
      </c>
      <c r="E45" t="s">
        <v>959</v>
      </c>
      <c r="F45" s="1" t="s">
        <v>728</v>
      </c>
      <c r="G45" s="1" t="s">
        <v>729</v>
      </c>
      <c r="H45" s="1">
        <v>11.639200000000001</v>
      </c>
      <c r="I45" s="1">
        <v>7.1597799999999996</v>
      </c>
      <c r="J45" s="1">
        <v>639</v>
      </c>
      <c r="K45" s="1" t="s">
        <v>730</v>
      </c>
      <c r="L45" s="1" t="s">
        <v>709</v>
      </c>
      <c r="M45" s="88">
        <v>2016</v>
      </c>
      <c r="N45" s="88">
        <v>2</v>
      </c>
      <c r="O45" s="89" t="s">
        <v>155</v>
      </c>
      <c r="P45" s="63">
        <v>91</v>
      </c>
      <c r="Q45" s="1" t="s">
        <v>711</v>
      </c>
      <c r="R45" s="63" t="s">
        <v>712</v>
      </c>
      <c r="S45" s="63" t="s">
        <v>1027</v>
      </c>
      <c r="T45" s="63" t="s">
        <v>1094</v>
      </c>
      <c r="U45" s="1" t="s">
        <v>713</v>
      </c>
      <c r="V45" s="90">
        <v>42559</v>
      </c>
      <c r="W45" s="91">
        <v>42647</v>
      </c>
      <c r="X45" s="63">
        <v>9</v>
      </c>
      <c r="Y45" s="63">
        <v>48</v>
      </c>
      <c r="Z45" s="92">
        <v>5</v>
      </c>
      <c r="AA45" s="93">
        <v>3.27</v>
      </c>
      <c r="AB45" s="93">
        <v>0.33</v>
      </c>
      <c r="AC45" s="63">
        <v>0.22</v>
      </c>
      <c r="AD45" s="1">
        <v>0.06</v>
      </c>
      <c r="AE45" s="63">
        <v>0.28000000000000003</v>
      </c>
      <c r="AF45" s="1">
        <v>0.08</v>
      </c>
      <c r="AG45" s="1">
        <v>4.0999999999999996</v>
      </c>
      <c r="AH45" s="1">
        <f t="shared" si="8"/>
        <v>75</v>
      </c>
      <c r="AI45" s="1">
        <v>0.08</v>
      </c>
      <c r="AJ45" s="1">
        <f t="shared" si="9"/>
        <v>0.12000000000000001</v>
      </c>
      <c r="AK45" s="1">
        <f t="shared" si="10"/>
        <v>0.10154117647058825</v>
      </c>
      <c r="AL45" s="1">
        <f t="shared" si="11"/>
        <v>0.93428571428571427</v>
      </c>
      <c r="AM45" s="1">
        <f t="shared" si="12"/>
        <v>112.82352941176471</v>
      </c>
      <c r="AN45" s="1">
        <f t="shared" si="13"/>
        <v>1038.0952380952381</v>
      </c>
      <c r="AO45" s="1">
        <f t="shared" si="14"/>
        <v>1150.9187675070027</v>
      </c>
      <c r="AP45" s="1">
        <f t="shared" si="15"/>
        <v>0.11282352941176471</v>
      </c>
      <c r="AQ45" s="1">
        <f t="shared" si="15"/>
        <v>1.0380952380952382</v>
      </c>
      <c r="AR45" s="1">
        <f t="shared" si="15"/>
        <v>1.1509187675070027</v>
      </c>
      <c r="AS45" s="90">
        <v>42438</v>
      </c>
      <c r="AT45" s="1">
        <v>1.2253000923361037</v>
      </c>
      <c r="AU45" s="1">
        <v>0.12024409635316576</v>
      </c>
      <c r="AV45" s="1">
        <v>1.889848484601601</v>
      </c>
      <c r="AW45" s="1">
        <v>0.35073376539121665</v>
      </c>
      <c r="AX45" s="1">
        <v>0.13907479998464925</v>
      </c>
      <c r="AY45" s="1">
        <v>9.7790360397649573E-2</v>
      </c>
      <c r="AZ45" s="1">
        <v>3.0271208224484827</v>
      </c>
      <c r="BA45" s="1">
        <v>164.69088040344283</v>
      </c>
      <c r="BB45" s="1">
        <v>29.008097505995643</v>
      </c>
      <c r="BC45" s="1">
        <v>7.8559204533890465</v>
      </c>
      <c r="BD45" s="1">
        <v>22.40707630796966</v>
      </c>
      <c r="BE45" s="95">
        <v>0.27790135396518378</v>
      </c>
      <c r="BF45" s="94">
        <v>3.630077369439072E-2</v>
      </c>
      <c r="BG45" s="94">
        <v>1.7032380398344211</v>
      </c>
      <c r="BH45" s="1">
        <v>1.1663489037178265</v>
      </c>
      <c r="BI45" s="1">
        <v>0.14895138226882745</v>
      </c>
      <c r="BJ45" s="1">
        <v>1.6145593364521214</v>
      </c>
    </row>
    <row r="46" spans="1:62">
      <c r="A46" t="s">
        <v>177</v>
      </c>
      <c r="B46" t="s">
        <v>1090</v>
      </c>
      <c r="C46" s="63" t="s">
        <v>168</v>
      </c>
      <c r="D46" s="87" t="s">
        <v>706</v>
      </c>
      <c r="E46" t="s">
        <v>959</v>
      </c>
      <c r="F46" s="1" t="s">
        <v>728</v>
      </c>
      <c r="G46" s="1" t="s">
        <v>729</v>
      </c>
      <c r="H46" s="1">
        <v>11.639200000000001</v>
      </c>
      <c r="I46" s="1">
        <v>7.1597799999999996</v>
      </c>
      <c r="J46" s="1">
        <v>639</v>
      </c>
      <c r="K46" s="1" t="s">
        <v>730</v>
      </c>
      <c r="L46" s="1" t="s">
        <v>709</v>
      </c>
      <c r="M46" s="88">
        <v>2016</v>
      </c>
      <c r="N46" s="88">
        <v>2</v>
      </c>
      <c r="O46" s="89" t="s">
        <v>156</v>
      </c>
      <c r="P46" s="63">
        <v>92</v>
      </c>
      <c r="Q46" s="1" t="s">
        <v>711</v>
      </c>
      <c r="R46" s="63" t="s">
        <v>712</v>
      </c>
      <c r="S46" s="63" t="s">
        <v>1027</v>
      </c>
      <c r="T46" s="63" t="s">
        <v>1094</v>
      </c>
      <c r="U46" s="1"/>
      <c r="V46" s="90"/>
      <c r="W46" s="91">
        <v>42647</v>
      </c>
      <c r="X46" s="63">
        <v>9</v>
      </c>
      <c r="Y46" s="63">
        <v>48</v>
      </c>
      <c r="Z46" s="92">
        <v>0</v>
      </c>
      <c r="AA46" s="93">
        <v>2.64</v>
      </c>
      <c r="AB46" s="93">
        <v>0</v>
      </c>
      <c r="AC46" s="63">
        <v>0</v>
      </c>
      <c r="AD46" s="1">
        <v>0</v>
      </c>
      <c r="AE46" s="63">
        <v>0.2</v>
      </c>
      <c r="AF46" s="1">
        <v>0</v>
      </c>
      <c r="AG46" s="1">
        <v>0</v>
      </c>
      <c r="AH46" s="1">
        <v>0</v>
      </c>
      <c r="AI46" s="1">
        <v>0.1</v>
      </c>
      <c r="AJ46" s="1">
        <v>0</v>
      </c>
      <c r="AK46" s="1">
        <v>0</v>
      </c>
      <c r="AL46" s="1">
        <f t="shared" si="11"/>
        <v>1.32</v>
      </c>
      <c r="AM46" s="1">
        <v>0</v>
      </c>
      <c r="AN46" s="1">
        <f t="shared" si="13"/>
        <v>1466.6666666666667</v>
      </c>
      <c r="AO46" s="1">
        <v>0</v>
      </c>
      <c r="AP46" s="1">
        <v>0</v>
      </c>
      <c r="AQ46" s="1">
        <f t="shared" si="15"/>
        <v>1.4666666666666668</v>
      </c>
      <c r="AR46" s="1">
        <f t="shared" si="15"/>
        <v>0</v>
      </c>
      <c r="AS46" s="90"/>
      <c r="AT46" s="1">
        <v>0.7681026581118241</v>
      </c>
      <c r="AU46" s="1">
        <v>0.10915677412782381</v>
      </c>
      <c r="AV46" s="1">
        <v>1.4436564587746687</v>
      </c>
      <c r="AW46" s="1">
        <v>0.24749037068123422</v>
      </c>
      <c r="AX46" s="1">
        <v>8.9951165577594722E-2</v>
      </c>
      <c r="AY46" s="1">
        <v>6.6454990710053813E-2</v>
      </c>
      <c r="AZ46" s="1">
        <v>1.7413579236705938</v>
      </c>
      <c r="BA46" s="1">
        <v>147.39668053721778</v>
      </c>
      <c r="BB46" s="1">
        <v>25.886065133059894</v>
      </c>
      <c r="BC46" s="1">
        <v>5.0747895352400336</v>
      </c>
      <c r="BD46" s="1">
        <v>3.3064024012190063</v>
      </c>
      <c r="BE46" s="95">
        <v>0.37343594836146971</v>
      </c>
      <c r="BF46" s="94">
        <v>0.14667328699106258</v>
      </c>
      <c r="BG46" s="94">
        <v>1.7551587086102129</v>
      </c>
      <c r="BH46" s="1"/>
      <c r="BI46" s="1"/>
      <c r="BJ46" s="1"/>
    </row>
    <row r="47" spans="1:62">
      <c r="A47" t="s">
        <v>177</v>
      </c>
      <c r="B47" t="s">
        <v>1090</v>
      </c>
      <c r="C47" s="63" t="s">
        <v>168</v>
      </c>
      <c r="D47" s="87" t="s">
        <v>706</v>
      </c>
      <c r="E47" t="s">
        <v>959</v>
      </c>
      <c r="F47" s="1" t="s">
        <v>728</v>
      </c>
      <c r="G47" s="1" t="s">
        <v>729</v>
      </c>
      <c r="H47" s="1">
        <v>11.639200000000001</v>
      </c>
      <c r="I47" s="1">
        <v>7.1597799999999996</v>
      </c>
      <c r="J47" s="1">
        <v>639</v>
      </c>
      <c r="K47" s="1" t="s">
        <v>730</v>
      </c>
      <c r="L47" s="1" t="s">
        <v>709</v>
      </c>
      <c r="M47" s="88">
        <v>2016</v>
      </c>
      <c r="N47" s="88">
        <v>2</v>
      </c>
      <c r="O47" s="89" t="s">
        <v>157</v>
      </c>
      <c r="P47" s="63">
        <v>93</v>
      </c>
      <c r="Q47" s="1" t="s">
        <v>711</v>
      </c>
      <c r="R47" s="63" t="s">
        <v>712</v>
      </c>
      <c r="S47" s="63" t="s">
        <v>1027</v>
      </c>
      <c r="T47" s="63" t="s">
        <v>1094</v>
      </c>
      <c r="U47" s="1"/>
      <c r="V47" s="90"/>
      <c r="W47" s="91">
        <v>42647</v>
      </c>
      <c r="X47" s="63">
        <v>9</v>
      </c>
      <c r="Y47" s="63">
        <v>47</v>
      </c>
      <c r="Z47" s="92">
        <v>19</v>
      </c>
      <c r="AA47" s="93">
        <v>3.9</v>
      </c>
      <c r="AB47" s="93">
        <v>1.02</v>
      </c>
      <c r="AC47" s="63">
        <v>0.32</v>
      </c>
      <c r="AD47" s="1">
        <v>9.2999999999999999E-2</v>
      </c>
      <c r="AE47" s="63">
        <v>0.5</v>
      </c>
      <c r="AF47" s="1">
        <v>0.18</v>
      </c>
      <c r="AG47" s="1">
        <v>5.3</v>
      </c>
      <c r="AH47" s="1">
        <f t="shared" ref="AH47:AH110" si="16">(AD47/AF47)*100</f>
        <v>51.666666666666671</v>
      </c>
      <c r="AI47" s="1">
        <v>0.22</v>
      </c>
      <c r="AJ47" s="1">
        <f t="shared" ref="AJ47:AJ110" si="17">(AF47/AC47)*AB47</f>
        <v>0.57374999999999998</v>
      </c>
      <c r="AK47" s="1">
        <f t="shared" ref="AK47:AK110" si="18">AJ47*((100-AG47)/85)*(AH47/100)</f>
        <v>0.33026625000000004</v>
      </c>
      <c r="AL47" s="1">
        <f t="shared" si="11"/>
        <v>1.716</v>
      </c>
      <c r="AM47" s="1">
        <f t="shared" ref="AM47:AM110" si="19">AK47*(10000/9)</f>
        <v>366.96250000000003</v>
      </c>
      <c r="AN47" s="1">
        <f t="shared" si="13"/>
        <v>1906.6666666666667</v>
      </c>
      <c r="AO47" s="1">
        <f t="shared" ref="AO47:AO110" si="20">AM47+AN47</f>
        <v>2273.6291666666666</v>
      </c>
      <c r="AP47" s="1">
        <f t="shared" ref="AP47:AR78" si="21">AM47/1000</f>
        <v>0.36696250000000002</v>
      </c>
      <c r="AQ47" s="1">
        <f t="shared" si="15"/>
        <v>1.9066666666666667</v>
      </c>
      <c r="AR47" s="1">
        <f t="shared" si="15"/>
        <v>2.2736291666666668</v>
      </c>
      <c r="AS47" s="90"/>
      <c r="AT47" s="1">
        <v>1.5567246111619397</v>
      </c>
      <c r="AU47" s="1">
        <v>0.13325038901078029</v>
      </c>
      <c r="AV47" s="1">
        <v>2.3288205277483218</v>
      </c>
      <c r="AW47" s="1">
        <v>0.25206808126960373</v>
      </c>
      <c r="AX47" s="1">
        <v>0.11945981010369704</v>
      </c>
      <c r="AY47" s="1">
        <v>9.5940493122203818E-2</v>
      </c>
      <c r="AZ47" s="1">
        <v>2.8818643389962411</v>
      </c>
      <c r="BA47" s="1">
        <v>106.75554083790456</v>
      </c>
      <c r="BB47" s="1">
        <v>43.793905672565387</v>
      </c>
      <c r="BC47" s="1">
        <v>10.66159728758662</v>
      </c>
      <c r="BD47" s="1">
        <v>3.9726397530658613</v>
      </c>
      <c r="BE47" s="95">
        <v>1.0301850048685492</v>
      </c>
      <c r="BF47" s="94">
        <v>5.9980525803310619E-2</v>
      </c>
      <c r="BG47" s="94">
        <v>1.5853039469216228</v>
      </c>
      <c r="BH47" s="1">
        <v>1.3886810102899907</v>
      </c>
      <c r="BI47" s="1">
        <v>0.16856875584658562</v>
      </c>
      <c r="BJ47" s="1">
        <v>1.7239722171316574</v>
      </c>
    </row>
    <row r="48" spans="1:62">
      <c r="A48" t="s">
        <v>177</v>
      </c>
      <c r="B48" t="s">
        <v>1090</v>
      </c>
      <c r="C48" s="63" t="s">
        <v>168</v>
      </c>
      <c r="D48" s="87" t="s">
        <v>706</v>
      </c>
      <c r="E48" t="s">
        <v>959</v>
      </c>
      <c r="F48" s="1" t="s">
        <v>728</v>
      </c>
      <c r="G48" s="1" t="s">
        <v>729</v>
      </c>
      <c r="H48" s="1">
        <v>11.639200000000001</v>
      </c>
      <c r="I48" s="1">
        <v>7.1597799999999996</v>
      </c>
      <c r="J48" s="1">
        <v>639</v>
      </c>
      <c r="K48" s="1" t="s">
        <v>730</v>
      </c>
      <c r="L48" s="1" t="s">
        <v>709</v>
      </c>
      <c r="M48" s="88">
        <v>2016</v>
      </c>
      <c r="N48" s="88">
        <v>2</v>
      </c>
      <c r="O48" s="89" t="s">
        <v>158</v>
      </c>
      <c r="P48" s="63">
        <v>94</v>
      </c>
      <c r="Q48" s="1" t="s">
        <v>711</v>
      </c>
      <c r="R48" s="63" t="s">
        <v>712</v>
      </c>
      <c r="S48" s="63" t="s">
        <v>1027</v>
      </c>
      <c r="T48" s="63" t="s">
        <v>1094</v>
      </c>
      <c r="U48" s="1"/>
      <c r="V48" s="90"/>
      <c r="W48" s="91">
        <v>42647</v>
      </c>
      <c r="X48" s="63">
        <v>9</v>
      </c>
      <c r="Y48" s="63">
        <v>45</v>
      </c>
      <c r="Z48" s="92">
        <v>48</v>
      </c>
      <c r="AA48" s="93">
        <v>9.92</v>
      </c>
      <c r="AB48" s="93">
        <v>6.5</v>
      </c>
      <c r="AC48" s="63">
        <v>2.04</v>
      </c>
      <c r="AD48" s="1">
        <v>1.18</v>
      </c>
      <c r="AE48" s="63">
        <v>0.72</v>
      </c>
      <c r="AF48" s="1">
        <v>1.42</v>
      </c>
      <c r="AG48" s="1">
        <v>10.6</v>
      </c>
      <c r="AH48" s="1">
        <f t="shared" si="16"/>
        <v>83.098591549295776</v>
      </c>
      <c r="AI48" s="1">
        <v>0.52</v>
      </c>
      <c r="AJ48" s="1">
        <f t="shared" si="17"/>
        <v>4.5245098039215685</v>
      </c>
      <c r="AK48" s="1">
        <f t="shared" si="18"/>
        <v>3.9544290657439443</v>
      </c>
      <c r="AL48" s="1">
        <f t="shared" si="11"/>
        <v>7.1644444444444453</v>
      </c>
      <c r="AM48" s="1">
        <f t="shared" si="19"/>
        <v>4393.8100730488268</v>
      </c>
      <c r="AN48" s="1">
        <f t="shared" si="13"/>
        <v>7960.4938271604951</v>
      </c>
      <c r="AO48" s="1">
        <f t="shared" si="20"/>
        <v>12354.303900209321</v>
      </c>
      <c r="AP48" s="1">
        <f t="shared" si="21"/>
        <v>4.3938100730488268</v>
      </c>
      <c r="AQ48" s="1">
        <f t="shared" si="15"/>
        <v>7.9604938271604953</v>
      </c>
      <c r="AR48" s="1">
        <f t="shared" si="15"/>
        <v>12.35430390020932</v>
      </c>
      <c r="AS48" s="90"/>
      <c r="AT48" s="1">
        <v>2.0131067961165052</v>
      </c>
      <c r="AU48" s="1">
        <v>0.20489769592048321</v>
      </c>
      <c r="AV48" s="1">
        <v>1.8536525902995109</v>
      </c>
      <c r="AW48" s="1">
        <v>0.65851633601288351</v>
      </c>
      <c r="AX48" s="1">
        <v>0.19466977060399002</v>
      </c>
      <c r="AY48" s="1">
        <v>0.17461524604841447</v>
      </c>
      <c r="AZ48" s="1">
        <v>6.008586644890709</v>
      </c>
      <c r="BA48" s="1">
        <v>151.4051715263588</v>
      </c>
      <c r="BB48" s="1">
        <v>140.64483676092206</v>
      </c>
      <c r="BC48" s="1">
        <v>9.7606114361814171</v>
      </c>
      <c r="BD48" s="1">
        <v>7.5662279175511093</v>
      </c>
      <c r="BE48" s="95">
        <v>0.31696165191740422</v>
      </c>
      <c r="BF48" s="94">
        <v>4.1125860373647988E-2</v>
      </c>
      <c r="BG48" s="94">
        <v>2.2039418057782552</v>
      </c>
      <c r="BH48" s="1">
        <v>1.4471899224806202</v>
      </c>
      <c r="BI48" s="1">
        <v>0.21138565891472871</v>
      </c>
      <c r="BJ48" s="1">
        <v>1.6891626496322192</v>
      </c>
    </row>
    <row r="49" spans="1:62">
      <c r="A49" t="s">
        <v>177</v>
      </c>
      <c r="B49" t="s">
        <v>1090</v>
      </c>
      <c r="C49" s="63" t="s">
        <v>168</v>
      </c>
      <c r="D49" s="87" t="s">
        <v>706</v>
      </c>
      <c r="E49" t="s">
        <v>959</v>
      </c>
      <c r="F49" s="1" t="s">
        <v>728</v>
      </c>
      <c r="G49" s="1" t="s">
        <v>729</v>
      </c>
      <c r="H49" s="1">
        <v>11.639200000000001</v>
      </c>
      <c r="I49" s="1">
        <v>7.1597799999999996</v>
      </c>
      <c r="J49" s="1">
        <v>639</v>
      </c>
      <c r="K49" s="1" t="s">
        <v>730</v>
      </c>
      <c r="L49" s="1" t="s">
        <v>709</v>
      </c>
      <c r="M49" s="88">
        <v>2016</v>
      </c>
      <c r="N49" s="88">
        <v>2</v>
      </c>
      <c r="O49" s="89" t="s">
        <v>159</v>
      </c>
      <c r="P49" s="63">
        <v>95</v>
      </c>
      <c r="Q49" s="1" t="s">
        <v>711</v>
      </c>
      <c r="R49" s="63" t="s">
        <v>712</v>
      </c>
      <c r="S49" s="63" t="s">
        <v>1027</v>
      </c>
      <c r="T49" s="63" t="s">
        <v>1094</v>
      </c>
      <c r="U49" s="1"/>
      <c r="V49" s="90"/>
      <c r="W49" s="91">
        <v>42647</v>
      </c>
      <c r="X49" s="63">
        <v>9</v>
      </c>
      <c r="Y49" s="63">
        <v>47</v>
      </c>
      <c r="Z49" s="92">
        <v>39</v>
      </c>
      <c r="AA49" s="93">
        <v>8.7899999999999991</v>
      </c>
      <c r="AB49" s="93">
        <v>5.73</v>
      </c>
      <c r="AC49" s="63">
        <v>1.88</v>
      </c>
      <c r="AD49" s="1">
        <v>1.06</v>
      </c>
      <c r="AE49" s="63">
        <v>0.62</v>
      </c>
      <c r="AF49" s="1">
        <v>1.28</v>
      </c>
      <c r="AG49" s="1">
        <v>11.1</v>
      </c>
      <c r="AH49" s="1">
        <f t="shared" si="16"/>
        <v>82.8125</v>
      </c>
      <c r="AI49" s="1">
        <v>0.36</v>
      </c>
      <c r="AJ49" s="1">
        <f t="shared" si="17"/>
        <v>3.9012765957446818</v>
      </c>
      <c r="AK49" s="1">
        <f t="shared" si="18"/>
        <v>3.3789788485607022</v>
      </c>
      <c r="AL49" s="1">
        <f t="shared" si="11"/>
        <v>5.1038709677419343</v>
      </c>
      <c r="AM49" s="1">
        <f t="shared" si="19"/>
        <v>3754.4209428452245</v>
      </c>
      <c r="AN49" s="1">
        <f t="shared" si="13"/>
        <v>5670.9677419354821</v>
      </c>
      <c r="AO49" s="1">
        <f t="shared" si="20"/>
        <v>9425.3886847807062</v>
      </c>
      <c r="AP49" s="1">
        <f t="shared" si="21"/>
        <v>3.7544209428452247</v>
      </c>
      <c r="AQ49" s="1">
        <f t="shared" si="15"/>
        <v>5.670967741935482</v>
      </c>
      <c r="AR49" s="1">
        <f t="shared" si="15"/>
        <v>9.4253886847807067</v>
      </c>
      <c r="AS49" s="90"/>
      <c r="AT49" s="1">
        <v>1.9120626151012892</v>
      </c>
      <c r="AU49" s="1">
        <v>0.16356738682359653</v>
      </c>
      <c r="AV49" s="1">
        <v>2.1606053019759064</v>
      </c>
      <c r="AW49" s="1">
        <v>0.61310303861838589</v>
      </c>
      <c r="AX49" s="1">
        <v>0.16979178348957336</v>
      </c>
      <c r="AY49" s="1">
        <v>0.16402407678671529</v>
      </c>
      <c r="AZ49" s="1">
        <v>4.056918430697424</v>
      </c>
      <c r="BA49" s="1">
        <v>196.38106133279402</v>
      </c>
      <c r="BB49" s="1">
        <v>57.365009679569241</v>
      </c>
      <c r="BC49" s="1">
        <v>10.150441642750971</v>
      </c>
      <c r="BD49" s="1">
        <v>4.7965939378666924</v>
      </c>
      <c r="BE49" s="95">
        <v>0.60106899902818267</v>
      </c>
      <c r="BF49" s="94">
        <v>6.2390670553935858E-2</v>
      </c>
      <c r="BG49" s="94">
        <v>2.7059348553400224</v>
      </c>
      <c r="BH49" s="1">
        <v>1.2655172413793103</v>
      </c>
      <c r="BI49" s="1">
        <v>0.17182266009852215</v>
      </c>
      <c r="BJ49" s="1">
        <v>1.9925577480346541</v>
      </c>
    </row>
    <row r="50" spans="1:62">
      <c r="A50" t="s">
        <v>177</v>
      </c>
      <c r="B50" t="s">
        <v>1090</v>
      </c>
      <c r="C50" s="63" t="s">
        <v>168</v>
      </c>
      <c r="D50" s="87" t="s">
        <v>706</v>
      </c>
      <c r="E50" t="s">
        <v>959</v>
      </c>
      <c r="F50" s="1" t="s">
        <v>728</v>
      </c>
      <c r="G50" s="1" t="s">
        <v>729</v>
      </c>
      <c r="H50" s="1">
        <v>11.639200000000001</v>
      </c>
      <c r="I50" s="1">
        <v>7.1597799999999996</v>
      </c>
      <c r="J50" s="1">
        <v>639</v>
      </c>
      <c r="K50" s="1" t="s">
        <v>730</v>
      </c>
      <c r="L50" s="1" t="s">
        <v>709</v>
      </c>
      <c r="M50" s="88">
        <v>2016</v>
      </c>
      <c r="N50" s="88">
        <v>2</v>
      </c>
      <c r="O50" s="89" t="s">
        <v>714</v>
      </c>
      <c r="P50" s="63">
        <v>96</v>
      </c>
      <c r="Q50" s="1" t="s">
        <v>711</v>
      </c>
      <c r="R50" s="63" t="s">
        <v>712</v>
      </c>
      <c r="S50" s="63" t="s">
        <v>1027</v>
      </c>
      <c r="T50" s="63" t="s">
        <v>1094</v>
      </c>
      <c r="U50" s="1"/>
      <c r="V50" s="90"/>
      <c r="W50" s="91">
        <v>42647</v>
      </c>
      <c r="X50" s="63">
        <v>9</v>
      </c>
      <c r="Y50" s="63">
        <v>42</v>
      </c>
      <c r="Z50" s="92">
        <v>45</v>
      </c>
      <c r="AA50" s="93">
        <v>9.11</v>
      </c>
      <c r="AB50" s="93">
        <v>6.67</v>
      </c>
      <c r="AC50" s="63">
        <v>1.98</v>
      </c>
      <c r="AD50" s="1">
        <v>1.08</v>
      </c>
      <c r="AE50" s="63">
        <v>0.72</v>
      </c>
      <c r="AF50" s="1">
        <v>1.34</v>
      </c>
      <c r="AG50" s="1">
        <v>11.4</v>
      </c>
      <c r="AH50" s="1">
        <f t="shared" si="16"/>
        <v>80.597014925373131</v>
      </c>
      <c r="AI50" s="1">
        <v>0.44</v>
      </c>
      <c r="AJ50" s="1">
        <f t="shared" si="17"/>
        <v>4.5140404040404043</v>
      </c>
      <c r="AK50" s="1">
        <f t="shared" si="18"/>
        <v>3.7922695187165769</v>
      </c>
      <c r="AL50" s="1">
        <f t="shared" si="11"/>
        <v>5.5672222222222221</v>
      </c>
      <c r="AM50" s="1">
        <f t="shared" si="19"/>
        <v>4213.6327985739745</v>
      </c>
      <c r="AN50" s="1">
        <f t="shared" si="13"/>
        <v>6185.8024691358023</v>
      </c>
      <c r="AO50" s="1">
        <f t="shared" si="20"/>
        <v>10399.435267709778</v>
      </c>
      <c r="AP50" s="1">
        <f t="shared" si="21"/>
        <v>4.2136327985739745</v>
      </c>
      <c r="AQ50" s="1">
        <f t="shared" si="15"/>
        <v>6.185802469135802</v>
      </c>
      <c r="AR50" s="1">
        <f t="shared" si="15"/>
        <v>10.399435267709778</v>
      </c>
      <c r="AS50" s="90"/>
      <c r="AT50" s="1">
        <v>1.9027105517909002</v>
      </c>
      <c r="AU50" s="1">
        <v>0.1801417991399254</v>
      </c>
      <c r="AV50" s="1">
        <v>2.1608161553596457</v>
      </c>
      <c r="AW50" s="1">
        <v>0.56092045729404272</v>
      </c>
      <c r="AX50" s="1">
        <v>0.18122543930709747</v>
      </c>
      <c r="AY50" s="1">
        <v>0.15989679046098709</v>
      </c>
      <c r="AZ50" s="1">
        <v>3.6456191141878187</v>
      </c>
      <c r="BA50" s="1">
        <v>173.46162073309918</v>
      </c>
      <c r="BB50" s="1">
        <v>82.96353562004623</v>
      </c>
      <c r="BC50" s="1">
        <v>13.678142583879469</v>
      </c>
      <c r="BD50" s="1">
        <v>27.735261541377138</v>
      </c>
      <c r="BE50" s="95">
        <v>0.39189587426326128</v>
      </c>
      <c r="BF50" s="94">
        <v>3.024066797642436E-2</v>
      </c>
      <c r="BG50" s="94">
        <v>2.018355398128187</v>
      </c>
      <c r="BH50" s="1">
        <v>1.2453271028037385</v>
      </c>
      <c r="BI50" s="1">
        <v>0.19640186915887853</v>
      </c>
      <c r="BJ50" s="1">
        <v>1.3158856818582603</v>
      </c>
    </row>
    <row r="51" spans="1:62">
      <c r="A51" t="s">
        <v>177</v>
      </c>
      <c r="B51" t="s">
        <v>1090</v>
      </c>
      <c r="C51" s="63" t="s">
        <v>168</v>
      </c>
      <c r="D51" s="87" t="s">
        <v>706</v>
      </c>
      <c r="E51" t="s">
        <v>959</v>
      </c>
      <c r="F51" s="1" t="s">
        <v>731</v>
      </c>
      <c r="G51" s="1" t="s">
        <v>732</v>
      </c>
      <c r="H51" s="1">
        <v>11.632989999999999</v>
      </c>
      <c r="I51" s="1">
        <v>7.1764200000000002</v>
      </c>
      <c r="J51" s="1">
        <v>639</v>
      </c>
      <c r="K51" s="1" t="s">
        <v>733</v>
      </c>
      <c r="L51" s="1" t="s">
        <v>709</v>
      </c>
      <c r="M51" s="88">
        <v>2016</v>
      </c>
      <c r="N51" s="88">
        <v>2</v>
      </c>
      <c r="O51" s="89" t="s">
        <v>155</v>
      </c>
      <c r="P51" s="63">
        <v>103</v>
      </c>
      <c r="Q51" s="1" t="s">
        <v>711</v>
      </c>
      <c r="R51" s="63" t="s">
        <v>712</v>
      </c>
      <c r="S51" s="63" t="s">
        <v>1027</v>
      </c>
      <c r="T51" s="63" t="s">
        <v>1094</v>
      </c>
      <c r="U51" s="1" t="s">
        <v>713</v>
      </c>
      <c r="V51" s="90">
        <v>42559</v>
      </c>
      <c r="W51" s="91">
        <v>42647</v>
      </c>
      <c r="X51" s="63">
        <v>9</v>
      </c>
      <c r="Y51" s="63">
        <v>47</v>
      </c>
      <c r="Z51" s="92">
        <v>35</v>
      </c>
      <c r="AA51" s="93">
        <v>5.51</v>
      </c>
      <c r="AB51" s="93">
        <v>3.86</v>
      </c>
      <c r="AC51" s="63">
        <v>1.94</v>
      </c>
      <c r="AD51" s="1">
        <v>1.06</v>
      </c>
      <c r="AE51" s="63">
        <v>0.7</v>
      </c>
      <c r="AF51" s="1">
        <v>1.3</v>
      </c>
      <c r="AG51" s="1">
        <v>11.4</v>
      </c>
      <c r="AH51" s="1">
        <f t="shared" si="16"/>
        <v>81.538461538461533</v>
      </c>
      <c r="AI51" s="1">
        <v>0.28000000000000003</v>
      </c>
      <c r="AJ51" s="1">
        <f t="shared" si="17"/>
        <v>2.58659793814433</v>
      </c>
      <c r="AK51" s="1">
        <f t="shared" si="18"/>
        <v>2.1983975742874469</v>
      </c>
      <c r="AL51" s="1">
        <f t="shared" si="11"/>
        <v>2.2040000000000002</v>
      </c>
      <c r="AM51" s="1">
        <f t="shared" si="19"/>
        <v>2442.6639714304965</v>
      </c>
      <c r="AN51" s="1">
        <f t="shared" si="13"/>
        <v>2448.8888888888887</v>
      </c>
      <c r="AO51" s="1">
        <f t="shared" si="20"/>
        <v>4891.5528603193852</v>
      </c>
      <c r="AP51" s="1">
        <f t="shared" si="21"/>
        <v>2.4426639714304965</v>
      </c>
      <c r="AQ51" s="1">
        <f t="shared" si="15"/>
        <v>2.4488888888888889</v>
      </c>
      <c r="AR51" s="1">
        <f t="shared" si="15"/>
        <v>4.8915528603193854</v>
      </c>
      <c r="AS51" s="90">
        <v>42438</v>
      </c>
      <c r="AT51" s="1">
        <v>1.7273985239852401</v>
      </c>
      <c r="AU51" s="1">
        <v>0.12208483398063441</v>
      </c>
      <c r="AV51" s="1">
        <v>2.1507202738058231</v>
      </c>
      <c r="AW51" s="1">
        <v>0.42970617083846596</v>
      </c>
      <c r="AX51" s="1">
        <v>0.23677861132021133</v>
      </c>
      <c r="AY51" s="1">
        <v>0.15308270270515084</v>
      </c>
      <c r="AZ51" s="1">
        <v>6.6093653626478464</v>
      </c>
      <c r="BA51" s="1">
        <v>183.41586932074887</v>
      </c>
      <c r="BB51" s="1">
        <v>26.596232430432242</v>
      </c>
      <c r="BC51" s="1">
        <v>14.536689602102435</v>
      </c>
      <c r="BD51" s="1">
        <v>4.1582362994457824</v>
      </c>
      <c r="BE51" s="95">
        <v>0.28442164179104479</v>
      </c>
      <c r="BF51" s="94">
        <v>7.0475746268656722E-3</v>
      </c>
      <c r="BG51" s="94">
        <v>1.0848596250701497</v>
      </c>
      <c r="BH51" s="1">
        <v>1.03076171875</v>
      </c>
      <c r="BI51" s="1">
        <v>0.17216796874999998</v>
      </c>
      <c r="BJ51" s="1">
        <v>1.4314996694390933</v>
      </c>
    </row>
    <row r="52" spans="1:62">
      <c r="A52" t="s">
        <v>177</v>
      </c>
      <c r="B52" t="s">
        <v>1090</v>
      </c>
      <c r="C52" s="63" t="s">
        <v>168</v>
      </c>
      <c r="D52" s="87" t="s">
        <v>706</v>
      </c>
      <c r="E52" t="s">
        <v>959</v>
      </c>
      <c r="F52" s="1" t="s">
        <v>731</v>
      </c>
      <c r="G52" s="1" t="s">
        <v>732</v>
      </c>
      <c r="H52" s="1">
        <v>11.632989999999999</v>
      </c>
      <c r="I52" s="1">
        <v>7.1764200000000002</v>
      </c>
      <c r="J52" s="1">
        <v>639</v>
      </c>
      <c r="K52" s="1" t="s">
        <v>733</v>
      </c>
      <c r="L52" s="1" t="s">
        <v>709</v>
      </c>
      <c r="M52" s="88">
        <v>2016</v>
      </c>
      <c r="N52" s="88">
        <v>2</v>
      </c>
      <c r="O52" s="89" t="s">
        <v>156</v>
      </c>
      <c r="P52" s="63">
        <v>104</v>
      </c>
      <c r="Q52" s="1" t="s">
        <v>711</v>
      </c>
      <c r="R52" s="63" t="s">
        <v>712</v>
      </c>
      <c r="S52" s="63" t="s">
        <v>1027</v>
      </c>
      <c r="T52" s="63" t="s">
        <v>1094</v>
      </c>
      <c r="U52" s="1"/>
      <c r="V52" s="90"/>
      <c r="W52" s="91">
        <v>42647</v>
      </c>
      <c r="X52" s="63">
        <v>9</v>
      </c>
      <c r="Y52" s="63">
        <v>47</v>
      </c>
      <c r="Z52" s="92">
        <v>20</v>
      </c>
      <c r="AA52" s="93">
        <v>6.34</v>
      </c>
      <c r="AB52" s="93">
        <v>2.66</v>
      </c>
      <c r="AC52" s="63">
        <v>1.48</v>
      </c>
      <c r="AD52" s="1">
        <v>0.88</v>
      </c>
      <c r="AE52" s="63">
        <v>0.42</v>
      </c>
      <c r="AF52" s="1">
        <v>1.02</v>
      </c>
      <c r="AG52" s="1">
        <v>11.1</v>
      </c>
      <c r="AH52" s="1">
        <f t="shared" si="16"/>
        <v>86.274509803921575</v>
      </c>
      <c r="AI52" s="1">
        <v>0.16</v>
      </c>
      <c r="AJ52" s="1">
        <f t="shared" si="17"/>
        <v>1.8332432432432435</v>
      </c>
      <c r="AK52" s="1">
        <f t="shared" si="18"/>
        <v>1.6541901430842612</v>
      </c>
      <c r="AL52" s="1">
        <f t="shared" si="11"/>
        <v>2.4152380952380952</v>
      </c>
      <c r="AM52" s="1">
        <f t="shared" si="19"/>
        <v>1837.9890478714012</v>
      </c>
      <c r="AN52" s="1">
        <f t="shared" si="13"/>
        <v>2683.5978835978835</v>
      </c>
      <c r="AO52" s="1">
        <f t="shared" si="20"/>
        <v>4521.5869314692845</v>
      </c>
      <c r="AP52" s="1">
        <f t="shared" si="21"/>
        <v>1.8379890478714012</v>
      </c>
      <c r="AQ52" s="1">
        <f t="shared" si="15"/>
        <v>2.6835978835978835</v>
      </c>
      <c r="AR52" s="1">
        <f t="shared" si="15"/>
        <v>4.5215869314692849</v>
      </c>
      <c r="AS52" s="90"/>
      <c r="AT52" s="1">
        <v>1.3773491592482692</v>
      </c>
      <c r="AU52" s="1">
        <v>0.17577071137490785</v>
      </c>
      <c r="AV52" s="1">
        <v>2.3075879674306647</v>
      </c>
      <c r="AW52" s="1">
        <v>0.53316262846002638</v>
      </c>
      <c r="AX52" s="1">
        <v>0.19814194278922442</v>
      </c>
      <c r="AY52" s="1">
        <v>0.15033648761708884</v>
      </c>
      <c r="AZ52" s="1">
        <v>5.9653245065454659</v>
      </c>
      <c r="BA52" s="1">
        <v>191.16072163764468</v>
      </c>
      <c r="BB52" s="1">
        <v>24.658598128832224</v>
      </c>
      <c r="BC52" s="1">
        <v>10.883848294245208</v>
      </c>
      <c r="BD52" s="1">
        <v>4.3024976569794511</v>
      </c>
      <c r="BE52" s="95">
        <v>0.35411483253588522</v>
      </c>
      <c r="BF52" s="94">
        <v>0.11976076555023926</v>
      </c>
      <c r="BG52" s="94">
        <v>1.7250442894883087</v>
      </c>
      <c r="BH52" s="1">
        <v>1.0185728250244379</v>
      </c>
      <c r="BI52" s="1">
        <v>0.20464320625610949</v>
      </c>
      <c r="BJ52" s="1">
        <v>1.3974908432157001</v>
      </c>
    </row>
    <row r="53" spans="1:62">
      <c r="A53" t="s">
        <v>177</v>
      </c>
      <c r="B53" t="s">
        <v>1090</v>
      </c>
      <c r="C53" s="63" t="s">
        <v>168</v>
      </c>
      <c r="D53" s="87" t="s">
        <v>706</v>
      </c>
      <c r="E53" t="s">
        <v>959</v>
      </c>
      <c r="F53" s="1" t="s">
        <v>731</v>
      </c>
      <c r="G53" s="1" t="s">
        <v>732</v>
      </c>
      <c r="H53" s="1">
        <v>11.632989999999999</v>
      </c>
      <c r="I53" s="1">
        <v>7.1764200000000002</v>
      </c>
      <c r="J53" s="1">
        <v>639</v>
      </c>
      <c r="K53" s="1" t="s">
        <v>733</v>
      </c>
      <c r="L53" s="1" t="s">
        <v>709</v>
      </c>
      <c r="M53" s="88">
        <v>2016</v>
      </c>
      <c r="N53" s="88">
        <v>2</v>
      </c>
      <c r="O53" s="89" t="s">
        <v>157</v>
      </c>
      <c r="P53" s="63">
        <v>105</v>
      </c>
      <c r="Q53" s="1" t="s">
        <v>711</v>
      </c>
      <c r="R53" s="63" t="s">
        <v>712</v>
      </c>
      <c r="S53" s="63" t="s">
        <v>1027</v>
      </c>
      <c r="T53" s="63" t="s">
        <v>1094</v>
      </c>
      <c r="U53" s="1"/>
      <c r="V53" s="90"/>
      <c r="W53" s="91">
        <v>42647</v>
      </c>
      <c r="X53" s="63">
        <v>9</v>
      </c>
      <c r="Y53" s="63">
        <v>45</v>
      </c>
      <c r="Z53" s="92">
        <v>23</v>
      </c>
      <c r="AA53" s="93">
        <v>10.29</v>
      </c>
      <c r="AB53" s="93">
        <v>3</v>
      </c>
      <c r="AC53" s="63">
        <v>1.48</v>
      </c>
      <c r="AD53" s="1">
        <v>0.7</v>
      </c>
      <c r="AE53" s="63">
        <v>0.74</v>
      </c>
      <c r="AF53" s="1">
        <v>0.88</v>
      </c>
      <c r="AG53" s="1">
        <v>11.7</v>
      </c>
      <c r="AH53" s="1">
        <f t="shared" si="16"/>
        <v>79.545454545454547</v>
      </c>
      <c r="AI53" s="1">
        <v>0.57999999999999996</v>
      </c>
      <c r="AJ53" s="1">
        <f t="shared" si="17"/>
        <v>1.7837837837837838</v>
      </c>
      <c r="AK53" s="1">
        <f t="shared" si="18"/>
        <v>1.4740063593004769</v>
      </c>
      <c r="AL53" s="1">
        <f t="shared" si="11"/>
        <v>8.0651351351351348</v>
      </c>
      <c r="AM53" s="1">
        <f t="shared" si="19"/>
        <v>1637.7848436671964</v>
      </c>
      <c r="AN53" s="1">
        <f t="shared" si="13"/>
        <v>8961.2612612612611</v>
      </c>
      <c r="AO53" s="1">
        <f t="shared" si="20"/>
        <v>10599.046104928457</v>
      </c>
      <c r="AP53" s="1">
        <f t="shared" si="21"/>
        <v>1.6377848436671965</v>
      </c>
      <c r="AQ53" s="1">
        <f t="shared" si="15"/>
        <v>8.9612612612612619</v>
      </c>
      <c r="AR53" s="1">
        <f t="shared" si="15"/>
        <v>10.599046104928457</v>
      </c>
      <c r="AS53" s="90"/>
      <c r="AT53" s="1">
        <v>2.2149805447470818</v>
      </c>
      <c r="AU53" s="1">
        <v>0.13121049877687083</v>
      </c>
      <c r="AV53" s="1">
        <v>2.3959643747222827</v>
      </c>
      <c r="AW53" s="1">
        <v>0.56030269496168184</v>
      </c>
      <c r="AX53" s="1">
        <v>0.23542242074182379</v>
      </c>
      <c r="AY53" s="1">
        <v>0.20803541041626109</v>
      </c>
      <c r="AZ53" s="1">
        <v>8.6764973800919929</v>
      </c>
      <c r="BA53" s="1">
        <v>186.44018713409795</v>
      </c>
      <c r="BB53" s="1">
        <v>43.664569073145174</v>
      </c>
      <c r="BC53" s="1">
        <v>22.902805344473574</v>
      </c>
      <c r="BD53" s="1">
        <v>4.8493305040836576</v>
      </c>
      <c r="BE53" s="95">
        <v>0.58526413345690453</v>
      </c>
      <c r="BF53" s="94">
        <v>1.1728452270620944E-2</v>
      </c>
      <c r="BG53" s="94">
        <v>1.7872155947892532</v>
      </c>
      <c r="BH53" s="1">
        <v>1.3839113680154143</v>
      </c>
      <c r="BI53" s="1">
        <v>0.12610789980732179</v>
      </c>
      <c r="BJ53" s="1">
        <v>1.5338313696295152</v>
      </c>
    </row>
    <row r="54" spans="1:62">
      <c r="A54" t="s">
        <v>177</v>
      </c>
      <c r="B54" t="s">
        <v>1090</v>
      </c>
      <c r="C54" s="63" t="s">
        <v>168</v>
      </c>
      <c r="D54" s="87" t="s">
        <v>706</v>
      </c>
      <c r="E54" t="s">
        <v>959</v>
      </c>
      <c r="F54" s="1" t="s">
        <v>731</v>
      </c>
      <c r="G54" s="1" t="s">
        <v>732</v>
      </c>
      <c r="H54" s="1">
        <v>11.632989999999999</v>
      </c>
      <c r="I54" s="1">
        <v>7.1764200000000002</v>
      </c>
      <c r="J54" s="1">
        <v>639</v>
      </c>
      <c r="K54" s="1" t="s">
        <v>733</v>
      </c>
      <c r="L54" s="1" t="s">
        <v>709</v>
      </c>
      <c r="M54" s="88">
        <v>2016</v>
      </c>
      <c r="N54" s="88">
        <v>2</v>
      </c>
      <c r="O54" s="89" t="s">
        <v>158</v>
      </c>
      <c r="P54" s="63">
        <v>106</v>
      </c>
      <c r="Q54" s="1" t="s">
        <v>711</v>
      </c>
      <c r="R54" s="63" t="s">
        <v>712</v>
      </c>
      <c r="S54" s="63" t="s">
        <v>1027</v>
      </c>
      <c r="T54" s="63" t="s">
        <v>1094</v>
      </c>
      <c r="U54" s="1"/>
      <c r="V54" s="90"/>
      <c r="W54" s="91">
        <v>42647</v>
      </c>
      <c r="X54" s="63">
        <v>9</v>
      </c>
      <c r="Y54" s="63">
        <v>43</v>
      </c>
      <c r="Z54" s="92">
        <v>46</v>
      </c>
      <c r="AA54" s="93">
        <v>16.04</v>
      </c>
      <c r="AB54" s="93">
        <v>9.14</v>
      </c>
      <c r="AC54" s="63">
        <v>2.46</v>
      </c>
      <c r="AD54" s="1">
        <v>1.4</v>
      </c>
      <c r="AE54" s="63">
        <v>1.18</v>
      </c>
      <c r="AF54" s="1">
        <v>1.64</v>
      </c>
      <c r="AG54" s="1">
        <v>12</v>
      </c>
      <c r="AH54" s="1">
        <f t="shared" si="16"/>
        <v>85.365853658536579</v>
      </c>
      <c r="AI54" s="1">
        <v>0.46</v>
      </c>
      <c r="AJ54" s="1">
        <f t="shared" si="17"/>
        <v>6.0933333333333337</v>
      </c>
      <c r="AK54" s="1">
        <f t="shared" si="18"/>
        <v>5.3852128168340521</v>
      </c>
      <c r="AL54" s="1">
        <f t="shared" si="11"/>
        <v>6.2528813559322032</v>
      </c>
      <c r="AM54" s="1">
        <f t="shared" si="19"/>
        <v>5983.5697964822803</v>
      </c>
      <c r="AN54" s="1">
        <f t="shared" si="13"/>
        <v>6947.6459510357809</v>
      </c>
      <c r="AO54" s="1">
        <f t="shared" si="20"/>
        <v>12931.215747518061</v>
      </c>
      <c r="AP54" s="1">
        <f t="shared" si="21"/>
        <v>5.9835697964822803</v>
      </c>
      <c r="AQ54" s="1">
        <f t="shared" si="15"/>
        <v>6.9476459510357804</v>
      </c>
      <c r="AR54" s="1">
        <f t="shared" si="15"/>
        <v>12.931215747518062</v>
      </c>
      <c r="AS54" s="90"/>
      <c r="AT54" s="1">
        <v>2.691938579654511</v>
      </c>
      <c r="AU54" s="1">
        <v>0.18027168436044044</v>
      </c>
      <c r="AV54" s="1">
        <v>1.7573640727173043</v>
      </c>
      <c r="AW54" s="1">
        <v>0.63071220294322194</v>
      </c>
      <c r="AX54" s="1">
        <v>0.19849167492120731</v>
      </c>
      <c r="AY54" s="1">
        <v>0.17803748242303571</v>
      </c>
      <c r="AZ54" s="1">
        <v>8.4504699493317066</v>
      </c>
      <c r="BA54" s="1">
        <v>201.7612538111091</v>
      </c>
      <c r="BB54" s="1">
        <v>36.243691473425457</v>
      </c>
      <c r="BC54" s="1">
        <v>16.987448780564122</v>
      </c>
      <c r="BD54" s="1">
        <v>3.7680086956447636</v>
      </c>
      <c r="BE54" s="95">
        <v>0.55309734513274333</v>
      </c>
      <c r="BF54" s="94">
        <v>2.2354965585054079E-2</v>
      </c>
      <c r="BG54" s="94">
        <v>1.3976016564988347</v>
      </c>
      <c r="BH54" s="1">
        <v>1.22607421875</v>
      </c>
      <c r="BI54" s="1">
        <v>0.17934570312500001</v>
      </c>
      <c r="BJ54" s="1">
        <v>1.4593769755625423</v>
      </c>
    </row>
    <row r="55" spans="1:62">
      <c r="A55" t="s">
        <v>177</v>
      </c>
      <c r="B55" t="s">
        <v>1090</v>
      </c>
      <c r="C55" s="63" t="s">
        <v>168</v>
      </c>
      <c r="D55" s="87" t="s">
        <v>706</v>
      </c>
      <c r="E55" t="s">
        <v>959</v>
      </c>
      <c r="F55" s="1" t="s">
        <v>731</v>
      </c>
      <c r="G55" s="1" t="s">
        <v>732</v>
      </c>
      <c r="H55" s="1">
        <v>11.632989999999999</v>
      </c>
      <c r="I55" s="1">
        <v>7.1764200000000002</v>
      </c>
      <c r="J55" s="1">
        <v>639</v>
      </c>
      <c r="K55" s="1" t="s">
        <v>733</v>
      </c>
      <c r="L55" s="1" t="s">
        <v>709</v>
      </c>
      <c r="M55" s="88">
        <v>2016</v>
      </c>
      <c r="N55" s="88">
        <v>2</v>
      </c>
      <c r="O55" s="89" t="s">
        <v>159</v>
      </c>
      <c r="P55" s="63">
        <v>107</v>
      </c>
      <c r="Q55" s="1" t="s">
        <v>711</v>
      </c>
      <c r="R55" s="63" t="s">
        <v>712</v>
      </c>
      <c r="S55" s="63" t="s">
        <v>1027</v>
      </c>
      <c r="T55" s="63" t="s">
        <v>1094</v>
      </c>
      <c r="U55" s="1"/>
      <c r="V55" s="90"/>
      <c r="W55" s="91">
        <v>42647</v>
      </c>
      <c r="X55" s="63">
        <v>9</v>
      </c>
      <c r="Y55" s="63">
        <v>43</v>
      </c>
      <c r="Z55" s="92">
        <v>43</v>
      </c>
      <c r="AA55" s="93">
        <v>14.1</v>
      </c>
      <c r="AB55" s="93">
        <v>8.94</v>
      </c>
      <c r="AC55" s="63">
        <v>2.36</v>
      </c>
      <c r="AD55" s="1">
        <v>1.4</v>
      </c>
      <c r="AE55" s="63">
        <v>1.3</v>
      </c>
      <c r="AF55" s="1">
        <v>1.68</v>
      </c>
      <c r="AG55" s="1">
        <v>10.9</v>
      </c>
      <c r="AH55" s="1">
        <f t="shared" si="16"/>
        <v>83.333333333333329</v>
      </c>
      <c r="AI55" s="1">
        <v>0.56000000000000005</v>
      </c>
      <c r="AJ55" s="1">
        <f t="shared" si="17"/>
        <v>6.3640677966101693</v>
      </c>
      <c r="AK55" s="1">
        <f t="shared" si="18"/>
        <v>5.5592003988035881</v>
      </c>
      <c r="AL55" s="1">
        <f t="shared" si="11"/>
        <v>6.0738461538461541</v>
      </c>
      <c r="AM55" s="1">
        <f t="shared" si="19"/>
        <v>6176.889332003987</v>
      </c>
      <c r="AN55" s="1">
        <f t="shared" si="13"/>
        <v>6748.7179487179492</v>
      </c>
      <c r="AO55" s="1">
        <f t="shared" si="20"/>
        <v>12925.607280721935</v>
      </c>
      <c r="AP55" s="1">
        <f t="shared" si="21"/>
        <v>6.176889332003987</v>
      </c>
      <c r="AQ55" s="1">
        <f t="shared" si="21"/>
        <v>6.7487179487179496</v>
      </c>
      <c r="AR55" s="1">
        <f t="shared" si="21"/>
        <v>12.925607280721936</v>
      </c>
      <c r="AS55" s="90"/>
      <c r="AT55" s="1">
        <v>2.3077625570776257</v>
      </c>
      <c r="AU55" s="1">
        <v>0.21455474429454996</v>
      </c>
      <c r="AV55" s="1">
        <v>2.1605737425997855</v>
      </c>
      <c r="AW55" s="1">
        <v>0.62947085338683528</v>
      </c>
      <c r="AX55" s="1">
        <v>0.22465098125906174</v>
      </c>
      <c r="AY55" s="1">
        <v>0.20097781034505147</v>
      </c>
      <c r="AZ55" s="1">
        <v>10.113246804174665</v>
      </c>
      <c r="BA55" s="1">
        <v>178.54593247961137</v>
      </c>
      <c r="BB55" s="1">
        <v>45.361511404585514</v>
      </c>
      <c r="BC55" s="1">
        <v>23.593536756537432</v>
      </c>
      <c r="BD55" s="1">
        <v>4.1733321574203313</v>
      </c>
      <c r="BE55" s="95">
        <v>0.49608993157380255</v>
      </c>
      <c r="BF55" s="94">
        <v>1.1959921798631475E-2</v>
      </c>
      <c r="BG55" s="94">
        <v>1.6004631566594016</v>
      </c>
      <c r="BH55" s="1">
        <v>1.4106641721234801</v>
      </c>
      <c r="BI55" s="1">
        <v>0.29162768942937328</v>
      </c>
      <c r="BJ55" s="1">
        <v>1.2843750093999688</v>
      </c>
    </row>
    <row r="56" spans="1:62">
      <c r="A56" t="s">
        <v>177</v>
      </c>
      <c r="B56" t="s">
        <v>1090</v>
      </c>
      <c r="C56" s="63" t="s">
        <v>168</v>
      </c>
      <c r="D56" s="87" t="s">
        <v>706</v>
      </c>
      <c r="E56" t="s">
        <v>959</v>
      </c>
      <c r="F56" s="1" t="s">
        <v>731</v>
      </c>
      <c r="G56" s="1" t="s">
        <v>732</v>
      </c>
      <c r="H56" s="1">
        <v>11.632989999999999</v>
      </c>
      <c r="I56" s="1">
        <v>7.1764200000000002</v>
      </c>
      <c r="J56" s="1">
        <v>639</v>
      </c>
      <c r="K56" s="1" t="s">
        <v>733</v>
      </c>
      <c r="L56" s="1" t="s">
        <v>709</v>
      </c>
      <c r="M56" s="88">
        <v>2016</v>
      </c>
      <c r="N56" s="88">
        <v>2</v>
      </c>
      <c r="O56" s="89" t="s">
        <v>714</v>
      </c>
      <c r="P56" s="63">
        <v>108</v>
      </c>
      <c r="Q56" s="1" t="s">
        <v>711</v>
      </c>
      <c r="R56" s="63" t="s">
        <v>712</v>
      </c>
      <c r="S56" s="63" t="s">
        <v>1027</v>
      </c>
      <c r="T56" s="63" t="s">
        <v>1094</v>
      </c>
      <c r="U56" s="1"/>
      <c r="V56" s="90"/>
      <c r="W56" s="91">
        <v>42647</v>
      </c>
      <c r="X56" s="63">
        <v>9</v>
      </c>
      <c r="Y56" s="63">
        <v>42</v>
      </c>
      <c r="Z56" s="92">
        <v>44</v>
      </c>
      <c r="AA56" s="93">
        <v>15.75</v>
      </c>
      <c r="AB56" s="93">
        <v>8.9700000000000006</v>
      </c>
      <c r="AC56" s="63">
        <v>2.56</v>
      </c>
      <c r="AD56" s="1">
        <v>1.38</v>
      </c>
      <c r="AE56" s="63">
        <v>1.3</v>
      </c>
      <c r="AF56" s="1">
        <v>1.66</v>
      </c>
      <c r="AG56" s="1">
        <v>11</v>
      </c>
      <c r="AH56" s="1">
        <f t="shared" si="16"/>
        <v>83.132530120481931</v>
      </c>
      <c r="AI56" s="1">
        <v>0.46</v>
      </c>
      <c r="AJ56" s="1">
        <f t="shared" si="17"/>
        <v>5.8164843750000008</v>
      </c>
      <c r="AK56" s="1">
        <f t="shared" si="18"/>
        <v>5.0629384191176481</v>
      </c>
      <c r="AL56" s="1">
        <f t="shared" si="11"/>
        <v>5.5730769230769237</v>
      </c>
      <c r="AM56" s="1">
        <f t="shared" si="19"/>
        <v>5625.4871323529424</v>
      </c>
      <c r="AN56" s="1">
        <f t="shared" si="13"/>
        <v>6192.3076923076924</v>
      </c>
      <c r="AO56" s="1">
        <f t="shared" si="20"/>
        <v>11817.794824660636</v>
      </c>
      <c r="AP56" s="1">
        <f t="shared" si="21"/>
        <v>5.6254871323529425</v>
      </c>
      <c r="AQ56" s="1">
        <f t="shared" si="21"/>
        <v>6.1923076923076925</v>
      </c>
      <c r="AR56" s="1">
        <f t="shared" si="21"/>
        <v>11.817794824660636</v>
      </c>
      <c r="AS56" s="90"/>
      <c r="AT56" s="1">
        <v>2.2714420358152689</v>
      </c>
      <c r="AU56" s="1">
        <v>0.20502958414968062</v>
      </c>
      <c r="AV56" s="1">
        <v>2.3034145317574528</v>
      </c>
      <c r="AW56" s="1">
        <v>0.58183669760834211</v>
      </c>
      <c r="AX56" s="1">
        <v>0.18147848710193473</v>
      </c>
      <c r="AY56" s="1">
        <v>0.21487757174811031</v>
      </c>
      <c r="AZ56" s="1">
        <v>9.4067841425861314</v>
      </c>
      <c r="BA56" s="1">
        <v>184.25079904017227</v>
      </c>
      <c r="BB56" s="1">
        <v>43.068285695581828</v>
      </c>
      <c r="BC56" s="1">
        <v>15.762050737282783</v>
      </c>
      <c r="BD56" s="1">
        <v>15.190354208480127</v>
      </c>
      <c r="BE56" s="95">
        <v>0.58695652173913049</v>
      </c>
      <c r="BF56" s="94">
        <v>2.4263833992094863E-2</v>
      </c>
      <c r="BG56" s="94">
        <v>1.4113526687005429</v>
      </c>
      <c r="BH56" s="1">
        <v>1.5446168768186228</v>
      </c>
      <c r="BI56" s="1">
        <v>0.20756547041707082</v>
      </c>
      <c r="BJ56" s="1">
        <v>1.3561133683926945</v>
      </c>
    </row>
    <row r="57" spans="1:62">
      <c r="A57" t="s">
        <v>177</v>
      </c>
      <c r="B57" t="s">
        <v>1090</v>
      </c>
      <c r="C57" s="63" t="s">
        <v>168</v>
      </c>
      <c r="D57" s="87" t="s">
        <v>706</v>
      </c>
      <c r="E57" t="s">
        <v>959</v>
      </c>
      <c r="F57" s="1" t="s">
        <v>731</v>
      </c>
      <c r="G57" s="1" t="s">
        <v>734</v>
      </c>
      <c r="H57" s="1">
        <v>11.633459999999999</v>
      </c>
      <c r="I57" s="1">
        <v>7.1820399999999998</v>
      </c>
      <c r="J57" s="1">
        <v>647</v>
      </c>
      <c r="K57" s="1" t="s">
        <v>735</v>
      </c>
      <c r="L57" s="1" t="s">
        <v>709</v>
      </c>
      <c r="M57" s="88">
        <v>2016</v>
      </c>
      <c r="N57" s="88">
        <v>2</v>
      </c>
      <c r="O57" s="89" t="s">
        <v>155</v>
      </c>
      <c r="P57" s="63">
        <v>115</v>
      </c>
      <c r="Q57" s="1" t="s">
        <v>718</v>
      </c>
      <c r="R57" s="63" t="s">
        <v>712</v>
      </c>
      <c r="S57" s="63" t="s">
        <v>1027</v>
      </c>
      <c r="T57" s="63" t="s">
        <v>1094</v>
      </c>
      <c r="U57" s="1" t="s">
        <v>713</v>
      </c>
      <c r="V57" s="90">
        <v>42559</v>
      </c>
      <c r="W57" s="91">
        <v>42647</v>
      </c>
      <c r="X57" s="63">
        <v>9</v>
      </c>
      <c r="Y57" s="63">
        <v>46</v>
      </c>
      <c r="Z57" s="92">
        <v>6</v>
      </c>
      <c r="AA57" s="93">
        <v>2.42</v>
      </c>
      <c r="AB57" s="93">
        <v>0.19</v>
      </c>
      <c r="AC57" s="63">
        <v>0.12</v>
      </c>
      <c r="AD57" s="1">
        <v>3.5999999999999997E-2</v>
      </c>
      <c r="AE57" s="63">
        <v>0.22</v>
      </c>
      <c r="AF57" s="1">
        <v>0.06</v>
      </c>
      <c r="AG57" s="1">
        <v>2.2999999999999998</v>
      </c>
      <c r="AH57" s="1">
        <f t="shared" si="16"/>
        <v>60</v>
      </c>
      <c r="AI57" s="1">
        <v>0.1</v>
      </c>
      <c r="AJ57" s="1">
        <f t="shared" si="17"/>
        <v>9.5000000000000001E-2</v>
      </c>
      <c r="AK57" s="1">
        <f t="shared" si="18"/>
        <v>6.5516470588235301E-2</v>
      </c>
      <c r="AL57" s="1">
        <f t="shared" si="11"/>
        <v>1.1000000000000001</v>
      </c>
      <c r="AM57" s="1">
        <f t="shared" si="19"/>
        <v>72.79607843137255</v>
      </c>
      <c r="AN57" s="1">
        <f t="shared" si="13"/>
        <v>1222.2222222222222</v>
      </c>
      <c r="AO57" s="1">
        <f t="shared" si="20"/>
        <v>1295.0183006535947</v>
      </c>
      <c r="AP57" s="1">
        <f t="shared" si="21"/>
        <v>7.2796078431372549E-2</v>
      </c>
      <c r="AQ57" s="1">
        <f t="shared" si="21"/>
        <v>1.2222222222222221</v>
      </c>
      <c r="AR57" s="1">
        <f t="shared" si="21"/>
        <v>1.2950183006535947</v>
      </c>
      <c r="AS57" s="90">
        <v>42438</v>
      </c>
      <c r="AT57" s="1">
        <v>1.4532577903682722</v>
      </c>
      <c r="AU57" s="1">
        <v>8.891451688190502E-2</v>
      </c>
      <c r="AV57" s="1">
        <v>1.9003869060105874</v>
      </c>
      <c r="AW57" s="1">
        <v>0.37035053419702979</v>
      </c>
      <c r="AX57" s="1">
        <v>0.21989392493189577</v>
      </c>
      <c r="AY57" s="1">
        <v>0.14228977832556622</v>
      </c>
      <c r="AZ57" s="1">
        <v>5.5195917074498526</v>
      </c>
      <c r="BA57" s="1">
        <v>206.88310869777686</v>
      </c>
      <c r="BB57" s="1">
        <v>40.774540834413955</v>
      </c>
      <c r="BC57" s="1">
        <v>10.868870673282403</v>
      </c>
      <c r="BD57" s="1">
        <v>17.966392525484896</v>
      </c>
      <c r="BE57" s="95">
        <v>0.57270916334661359</v>
      </c>
      <c r="BF57" s="94">
        <v>1.7345617529880477E-2</v>
      </c>
      <c r="BG57" s="94">
        <v>1.6422354589816177</v>
      </c>
      <c r="BH57" s="1">
        <v>0.9826086956521739</v>
      </c>
      <c r="BI57" s="1">
        <v>0.15318840579710144</v>
      </c>
      <c r="BJ57" s="1">
        <v>1.7739513604379249</v>
      </c>
    </row>
    <row r="58" spans="1:62">
      <c r="A58" t="s">
        <v>177</v>
      </c>
      <c r="B58" t="s">
        <v>1090</v>
      </c>
      <c r="C58" s="63" t="s">
        <v>168</v>
      </c>
      <c r="D58" s="87" t="s">
        <v>706</v>
      </c>
      <c r="E58" t="s">
        <v>959</v>
      </c>
      <c r="F58" s="1" t="s">
        <v>731</v>
      </c>
      <c r="G58" s="1" t="s">
        <v>734</v>
      </c>
      <c r="H58" s="1">
        <v>11.633459999999999</v>
      </c>
      <c r="I58" s="1">
        <v>7.1820399999999998</v>
      </c>
      <c r="J58" s="1">
        <v>647</v>
      </c>
      <c r="K58" s="1" t="s">
        <v>735</v>
      </c>
      <c r="L58" s="1" t="s">
        <v>709</v>
      </c>
      <c r="M58" s="88">
        <v>2016</v>
      </c>
      <c r="N58" s="88">
        <v>2</v>
      </c>
      <c r="O58" s="89" t="s">
        <v>156</v>
      </c>
      <c r="P58" s="63">
        <v>116</v>
      </c>
      <c r="Q58" s="1" t="s">
        <v>718</v>
      </c>
      <c r="R58" s="63" t="s">
        <v>712</v>
      </c>
      <c r="S58" s="63" t="s">
        <v>1027</v>
      </c>
      <c r="T58" s="63" t="s">
        <v>1094</v>
      </c>
      <c r="U58" s="1"/>
      <c r="V58" s="90"/>
      <c r="W58" s="91">
        <v>42647</v>
      </c>
      <c r="X58" s="63">
        <v>9</v>
      </c>
      <c r="Y58" s="63">
        <v>48</v>
      </c>
      <c r="Z58" s="92">
        <v>13</v>
      </c>
      <c r="AA58" s="93">
        <v>4.4000000000000004</v>
      </c>
      <c r="AB58" s="93">
        <v>0.4</v>
      </c>
      <c r="AC58" s="63">
        <v>0.3</v>
      </c>
      <c r="AD58" s="1">
        <v>0.12</v>
      </c>
      <c r="AE58" s="63">
        <v>0.4</v>
      </c>
      <c r="AF58" s="1">
        <v>0.14000000000000001</v>
      </c>
      <c r="AG58" s="1">
        <v>5</v>
      </c>
      <c r="AH58" s="1">
        <f t="shared" si="16"/>
        <v>85.714285714285694</v>
      </c>
      <c r="AI58" s="1">
        <v>0.18</v>
      </c>
      <c r="AJ58" s="1">
        <f t="shared" si="17"/>
        <v>0.1866666666666667</v>
      </c>
      <c r="AK58" s="1">
        <f t="shared" si="18"/>
        <v>0.17882352941176471</v>
      </c>
      <c r="AL58" s="1">
        <f t="shared" si="11"/>
        <v>1.98</v>
      </c>
      <c r="AM58" s="1">
        <f t="shared" si="19"/>
        <v>198.69281045751634</v>
      </c>
      <c r="AN58" s="1">
        <f t="shared" si="13"/>
        <v>2200</v>
      </c>
      <c r="AO58" s="1">
        <f t="shared" si="20"/>
        <v>2398.6928104575163</v>
      </c>
      <c r="AP58" s="1">
        <f t="shared" si="21"/>
        <v>0.19869281045751636</v>
      </c>
      <c r="AQ58" s="1">
        <f t="shared" si="21"/>
        <v>2.2000000000000002</v>
      </c>
      <c r="AR58" s="1">
        <f t="shared" si="21"/>
        <v>2.3986928104575163</v>
      </c>
      <c r="AS58" s="90"/>
      <c r="AT58" s="1">
        <v>1.3072344322344323</v>
      </c>
      <c r="AU58" s="1">
        <v>0.12397885819094054</v>
      </c>
      <c r="AV58" s="1">
        <v>1.6769169472743439</v>
      </c>
      <c r="AW58" s="1">
        <v>0.39506336725837232</v>
      </c>
      <c r="AX58" s="1">
        <v>0.21919269635624405</v>
      </c>
      <c r="AY58" s="1">
        <v>0.11213954261243526</v>
      </c>
      <c r="AZ58" s="1">
        <v>4.1071023747966722</v>
      </c>
      <c r="BA58" s="1">
        <v>146.36096151563677</v>
      </c>
      <c r="BB58" s="1">
        <v>41.590789049189382</v>
      </c>
      <c r="BC58" s="1">
        <v>6.7657148313858038</v>
      </c>
      <c r="BD58" s="1">
        <v>3.0556280819932069</v>
      </c>
      <c r="BE58" s="95">
        <v>0.32279270633397317</v>
      </c>
      <c r="BF58" s="94">
        <v>6.3483685220729363E-2</v>
      </c>
      <c r="BG58" s="94">
        <v>2.0939209243944941</v>
      </c>
      <c r="BH58" s="1">
        <v>1.1275510204081634</v>
      </c>
      <c r="BI58" s="1">
        <v>0.28019480519480522</v>
      </c>
      <c r="BJ58" s="1">
        <v>2.179608334226117</v>
      </c>
    </row>
    <row r="59" spans="1:62">
      <c r="A59" t="s">
        <v>177</v>
      </c>
      <c r="B59" t="s">
        <v>1090</v>
      </c>
      <c r="C59" s="63" t="s">
        <v>168</v>
      </c>
      <c r="D59" s="87" t="s">
        <v>706</v>
      </c>
      <c r="E59" t="s">
        <v>959</v>
      </c>
      <c r="F59" s="1" t="s">
        <v>731</v>
      </c>
      <c r="G59" s="1" t="s">
        <v>734</v>
      </c>
      <c r="H59" s="1">
        <v>11.633459999999999</v>
      </c>
      <c r="I59" s="1">
        <v>7.1820399999999998</v>
      </c>
      <c r="J59" s="1">
        <v>647</v>
      </c>
      <c r="K59" s="1" t="s">
        <v>735</v>
      </c>
      <c r="L59" s="1" t="s">
        <v>709</v>
      </c>
      <c r="M59" s="88">
        <v>2016</v>
      </c>
      <c r="N59" s="88">
        <v>2</v>
      </c>
      <c r="O59" s="89" t="s">
        <v>157</v>
      </c>
      <c r="P59" s="63">
        <v>117</v>
      </c>
      <c r="Q59" s="1" t="s">
        <v>718</v>
      </c>
      <c r="R59" s="63" t="s">
        <v>712</v>
      </c>
      <c r="S59" s="63" t="s">
        <v>1027</v>
      </c>
      <c r="T59" s="63" t="s">
        <v>1094</v>
      </c>
      <c r="U59" s="1"/>
      <c r="V59" s="90"/>
      <c r="W59" s="91">
        <v>42647</v>
      </c>
      <c r="X59" s="63">
        <v>9</v>
      </c>
      <c r="Y59" s="63">
        <v>43</v>
      </c>
      <c r="Z59" s="92">
        <v>1</v>
      </c>
      <c r="AA59" s="93">
        <v>1.29</v>
      </c>
      <c r="AB59" s="93">
        <v>0.04</v>
      </c>
      <c r="AC59" s="63">
        <v>0.04</v>
      </c>
      <c r="AD59" s="1">
        <v>2E-3</v>
      </c>
      <c r="AE59" s="63">
        <v>0.16</v>
      </c>
      <c r="AF59" s="1">
        <v>0.04</v>
      </c>
      <c r="AG59" s="1">
        <v>1.2</v>
      </c>
      <c r="AH59" s="1">
        <f t="shared" si="16"/>
        <v>5</v>
      </c>
      <c r="AI59" s="1">
        <v>0.08</v>
      </c>
      <c r="AJ59" s="1">
        <f t="shared" si="17"/>
        <v>0.04</v>
      </c>
      <c r="AK59" s="1">
        <f t="shared" si="18"/>
        <v>2.3247058823529414E-3</v>
      </c>
      <c r="AL59" s="1">
        <f t="shared" si="11"/>
        <v>0.64500000000000002</v>
      </c>
      <c r="AM59" s="1">
        <f t="shared" si="19"/>
        <v>2.5830065359477126</v>
      </c>
      <c r="AN59" s="1">
        <f t="shared" si="13"/>
        <v>716.66666666666663</v>
      </c>
      <c r="AO59" s="1">
        <f t="shared" si="20"/>
        <v>719.2496732026143</v>
      </c>
      <c r="AP59" s="1">
        <f t="shared" si="21"/>
        <v>2.5830065359477125E-3</v>
      </c>
      <c r="AQ59" s="1">
        <f t="shared" si="21"/>
        <v>0.71666666666666667</v>
      </c>
      <c r="AR59" s="1">
        <f t="shared" si="21"/>
        <v>0.71924967320261435</v>
      </c>
      <c r="AS59" s="90"/>
      <c r="AT59" s="1">
        <v>1.6444444444444448</v>
      </c>
      <c r="AU59" s="1">
        <v>7.8715603524095623E-2</v>
      </c>
      <c r="AV59" s="1">
        <v>2.5362109889355913</v>
      </c>
      <c r="AW59" s="1">
        <v>0.29865178853662694</v>
      </c>
      <c r="AX59" s="1">
        <v>0.12968390668144694</v>
      </c>
      <c r="AY59" s="1">
        <v>0.1534834369466517</v>
      </c>
      <c r="AZ59" s="1">
        <v>7.0964001821035936</v>
      </c>
      <c r="BA59" s="1">
        <v>720.27252507830303</v>
      </c>
      <c r="BB59" s="1">
        <v>68.649407587178956</v>
      </c>
      <c r="BC59" s="1">
        <v>13.516363647314565</v>
      </c>
      <c r="BD59" s="1">
        <v>2.7022936723229578</v>
      </c>
      <c r="BE59" s="95">
        <v>1.3555776892430278</v>
      </c>
      <c r="BF59" s="94">
        <v>2.0059760956175302E-2</v>
      </c>
      <c r="BG59" s="94">
        <v>2.5023683388361024</v>
      </c>
      <c r="BH59" s="1">
        <v>0.95423228346456701</v>
      </c>
      <c r="BI59" s="1">
        <v>0.20285433070866143</v>
      </c>
      <c r="BJ59" s="1">
        <v>1.8222891183216974</v>
      </c>
    </row>
    <row r="60" spans="1:62">
      <c r="A60" t="s">
        <v>177</v>
      </c>
      <c r="B60" t="s">
        <v>1090</v>
      </c>
      <c r="C60" s="63" t="s">
        <v>168</v>
      </c>
      <c r="D60" s="87" t="s">
        <v>706</v>
      </c>
      <c r="E60" t="s">
        <v>959</v>
      </c>
      <c r="F60" s="1" t="s">
        <v>731</v>
      </c>
      <c r="G60" s="1" t="s">
        <v>734</v>
      </c>
      <c r="H60" s="1">
        <v>11.633459999999999</v>
      </c>
      <c r="I60" s="1">
        <v>7.1820399999999998</v>
      </c>
      <c r="J60" s="1">
        <v>647</v>
      </c>
      <c r="K60" s="1" t="s">
        <v>735</v>
      </c>
      <c r="L60" s="1" t="s">
        <v>709</v>
      </c>
      <c r="M60" s="88">
        <v>2016</v>
      </c>
      <c r="N60" s="88">
        <v>2</v>
      </c>
      <c r="O60" s="89" t="s">
        <v>158</v>
      </c>
      <c r="P60" s="63">
        <v>118</v>
      </c>
      <c r="Q60" s="1" t="s">
        <v>718</v>
      </c>
      <c r="R60" s="63" t="s">
        <v>712</v>
      </c>
      <c r="S60" s="63" t="s">
        <v>1027</v>
      </c>
      <c r="T60" s="63" t="s">
        <v>1094</v>
      </c>
      <c r="U60" s="1"/>
      <c r="V60" s="90"/>
      <c r="W60" s="91">
        <v>42647</v>
      </c>
      <c r="X60" s="63">
        <v>9</v>
      </c>
      <c r="Y60" s="63">
        <v>46</v>
      </c>
      <c r="Z60" s="92">
        <v>40</v>
      </c>
      <c r="AA60" s="93">
        <v>12.51</v>
      </c>
      <c r="AB60" s="93">
        <v>5.84</v>
      </c>
      <c r="AC60" s="63">
        <v>1.86</v>
      </c>
      <c r="AD60" s="1">
        <v>0.82</v>
      </c>
      <c r="AE60" s="63">
        <v>0.88</v>
      </c>
      <c r="AF60" s="1">
        <v>1.26</v>
      </c>
      <c r="AG60" s="1">
        <v>11.9</v>
      </c>
      <c r="AH60" s="1">
        <f t="shared" si="16"/>
        <v>65.079365079365076</v>
      </c>
      <c r="AI60" s="1">
        <v>0.4</v>
      </c>
      <c r="AJ60" s="1">
        <f t="shared" si="17"/>
        <v>3.956129032258064</v>
      </c>
      <c r="AK60" s="1">
        <f t="shared" si="18"/>
        <v>2.6685216951296638</v>
      </c>
      <c r="AL60" s="1">
        <f t="shared" si="11"/>
        <v>5.6863636363636365</v>
      </c>
      <c r="AM60" s="1">
        <f t="shared" si="19"/>
        <v>2965.0241056996265</v>
      </c>
      <c r="AN60" s="1">
        <f t="shared" si="13"/>
        <v>6318.1818181818189</v>
      </c>
      <c r="AO60" s="1">
        <f t="shared" si="20"/>
        <v>9283.2059238814454</v>
      </c>
      <c r="AP60" s="1">
        <f t="shared" si="21"/>
        <v>2.9650241056996265</v>
      </c>
      <c r="AQ60" s="1">
        <f t="shared" si="21"/>
        <v>6.3181818181818192</v>
      </c>
      <c r="AR60" s="1">
        <f t="shared" si="21"/>
        <v>9.2832059238814448</v>
      </c>
      <c r="AS60" s="90"/>
      <c r="AT60" s="1">
        <v>2.3200187969924815</v>
      </c>
      <c r="AU60" s="1">
        <v>0.18825594632319081</v>
      </c>
      <c r="AV60" s="1">
        <v>1.4087257788278593</v>
      </c>
      <c r="AW60" s="1">
        <v>0.80341223497279568</v>
      </c>
      <c r="AX60" s="1">
        <v>0.26615270965135451</v>
      </c>
      <c r="AY60" s="1">
        <v>0.1934002321907623</v>
      </c>
      <c r="AZ60" s="1">
        <v>8.5601635540918881</v>
      </c>
      <c r="BA60" s="1">
        <v>236.51799018488489</v>
      </c>
      <c r="BB60" s="1">
        <v>86.453631605907489</v>
      </c>
      <c r="BC60" s="1">
        <v>9.3357420445888923</v>
      </c>
      <c r="BD60" s="1">
        <v>3.5168146754023035</v>
      </c>
      <c r="BE60" s="95">
        <v>0.71266073194856583</v>
      </c>
      <c r="BF60" s="94">
        <v>6.0039564787339267E-2</v>
      </c>
      <c r="BG60" s="94">
        <v>2.1234827209737728</v>
      </c>
      <c r="BH60" s="1">
        <v>1.1497227356746766</v>
      </c>
      <c r="BI60" s="1">
        <v>0.23151571164510168</v>
      </c>
      <c r="BJ60" s="1">
        <v>1.6371011557258472</v>
      </c>
    </row>
    <row r="61" spans="1:62">
      <c r="A61" t="s">
        <v>177</v>
      </c>
      <c r="B61" t="s">
        <v>1090</v>
      </c>
      <c r="C61" s="63" t="s">
        <v>168</v>
      </c>
      <c r="D61" s="87" t="s">
        <v>706</v>
      </c>
      <c r="E61" t="s">
        <v>959</v>
      </c>
      <c r="F61" s="1" t="s">
        <v>731</v>
      </c>
      <c r="G61" s="1" t="s">
        <v>734</v>
      </c>
      <c r="H61" s="1">
        <v>11.633459999999999</v>
      </c>
      <c r="I61" s="1">
        <v>7.1820399999999998</v>
      </c>
      <c r="J61" s="1">
        <v>647</v>
      </c>
      <c r="K61" s="1" t="s">
        <v>735</v>
      </c>
      <c r="L61" s="1" t="s">
        <v>709</v>
      </c>
      <c r="M61" s="88">
        <v>2016</v>
      </c>
      <c r="N61" s="88">
        <v>2</v>
      </c>
      <c r="O61" s="89" t="s">
        <v>159</v>
      </c>
      <c r="P61" s="63">
        <v>119</v>
      </c>
      <c r="Q61" s="1" t="s">
        <v>718</v>
      </c>
      <c r="R61" s="63" t="s">
        <v>712</v>
      </c>
      <c r="S61" s="63" t="s">
        <v>1027</v>
      </c>
      <c r="T61" s="63" t="s">
        <v>1094</v>
      </c>
      <c r="U61" s="1"/>
      <c r="V61" s="90"/>
      <c r="W61" s="91">
        <v>42647</v>
      </c>
      <c r="X61" s="63">
        <v>9</v>
      </c>
      <c r="Y61" s="63">
        <v>48</v>
      </c>
      <c r="Z61" s="92">
        <v>33</v>
      </c>
      <c r="AA61" s="93">
        <v>14.04</v>
      </c>
      <c r="AB61" s="93">
        <v>3.61</v>
      </c>
      <c r="AC61" s="63">
        <v>1.88</v>
      </c>
      <c r="AD61" s="1">
        <v>1</v>
      </c>
      <c r="AE61" s="63">
        <v>1.38</v>
      </c>
      <c r="AF61" s="1">
        <v>1.2</v>
      </c>
      <c r="AG61" s="1">
        <v>12.3</v>
      </c>
      <c r="AH61" s="1">
        <f t="shared" si="16"/>
        <v>83.333333333333343</v>
      </c>
      <c r="AI61" s="1">
        <v>0.52</v>
      </c>
      <c r="AJ61" s="1">
        <f t="shared" si="17"/>
        <v>2.3042553191489361</v>
      </c>
      <c r="AK61" s="1">
        <f t="shared" si="18"/>
        <v>1.9812077596996247</v>
      </c>
      <c r="AL61" s="1">
        <f t="shared" si="11"/>
        <v>5.2904347826086964</v>
      </c>
      <c r="AM61" s="1">
        <f t="shared" si="19"/>
        <v>2201.3419552218052</v>
      </c>
      <c r="AN61" s="1">
        <f t="shared" si="13"/>
        <v>5878.2608695652189</v>
      </c>
      <c r="AO61" s="1">
        <f t="shared" si="20"/>
        <v>8079.6028247870236</v>
      </c>
      <c r="AP61" s="1">
        <f t="shared" si="21"/>
        <v>2.201341955221805</v>
      </c>
      <c r="AQ61" s="1">
        <f t="shared" si="21"/>
        <v>5.878260869565219</v>
      </c>
      <c r="AR61" s="1">
        <f t="shared" si="21"/>
        <v>8.079602824787024</v>
      </c>
      <c r="AS61" s="90"/>
      <c r="AT61" s="1">
        <v>2.0887629839471202</v>
      </c>
      <c r="AU61" s="1">
        <v>0.15364522960856006</v>
      </c>
      <c r="AV61" s="1">
        <v>1.404435946961293</v>
      </c>
      <c r="AW61" s="1">
        <v>0.73522519963795596</v>
      </c>
      <c r="AX61" s="1">
        <v>0.23769897474301369</v>
      </c>
      <c r="AY61" s="1">
        <v>0.16987295803888669</v>
      </c>
      <c r="AZ61" s="1">
        <v>9.807315222791706</v>
      </c>
      <c r="BA61" s="1">
        <v>370.76213895389907</v>
      </c>
      <c r="BB61" s="1">
        <v>92.936762383561828</v>
      </c>
      <c r="BC61" s="1">
        <v>6.0913008720403932</v>
      </c>
      <c r="BD61" s="1">
        <v>3.5392521347675001</v>
      </c>
      <c r="BE61" s="95">
        <v>0.22145631067961169</v>
      </c>
      <c r="BF61" s="94">
        <v>4.9854368932038835E-3</v>
      </c>
      <c r="BG61" s="94">
        <v>2.1523736423475657</v>
      </c>
      <c r="BH61" s="1">
        <v>1.2940886699507388</v>
      </c>
      <c r="BI61" s="1">
        <v>0.18901477832512317</v>
      </c>
      <c r="BJ61" s="1">
        <v>1.1693042554403796</v>
      </c>
    </row>
    <row r="62" spans="1:62">
      <c r="A62" t="s">
        <v>177</v>
      </c>
      <c r="B62" t="s">
        <v>1090</v>
      </c>
      <c r="C62" s="63" t="s">
        <v>168</v>
      </c>
      <c r="D62" s="87" t="s">
        <v>706</v>
      </c>
      <c r="E62" t="s">
        <v>959</v>
      </c>
      <c r="F62" s="1" t="s">
        <v>731</v>
      </c>
      <c r="G62" s="1" t="s">
        <v>734</v>
      </c>
      <c r="H62" s="1">
        <v>11.633459999999999</v>
      </c>
      <c r="I62" s="1">
        <v>7.1820399999999998</v>
      </c>
      <c r="J62" s="1">
        <v>647</v>
      </c>
      <c r="K62" s="1" t="s">
        <v>735</v>
      </c>
      <c r="L62" s="1" t="s">
        <v>709</v>
      </c>
      <c r="M62" s="88">
        <v>2016</v>
      </c>
      <c r="N62" s="88">
        <v>2</v>
      </c>
      <c r="O62" s="89" t="s">
        <v>714</v>
      </c>
      <c r="P62" s="63">
        <v>120</v>
      </c>
      <c r="Q62" s="1" t="s">
        <v>718</v>
      </c>
      <c r="R62" s="63" t="s">
        <v>712</v>
      </c>
      <c r="S62" s="63" t="s">
        <v>1027</v>
      </c>
      <c r="T62" s="63" t="s">
        <v>1094</v>
      </c>
      <c r="U62" s="1"/>
      <c r="V62" s="90"/>
      <c r="W62" s="91">
        <v>42647</v>
      </c>
      <c r="X62" s="63">
        <v>9</v>
      </c>
      <c r="Y62" s="63">
        <v>48</v>
      </c>
      <c r="Z62" s="92">
        <v>41</v>
      </c>
      <c r="AA62" s="93">
        <v>9.82</v>
      </c>
      <c r="AB62" s="93">
        <v>5.18</v>
      </c>
      <c r="AC62" s="63">
        <v>2.02</v>
      </c>
      <c r="AD62" s="1">
        <v>1.1000000000000001</v>
      </c>
      <c r="AE62" s="63">
        <v>0.86</v>
      </c>
      <c r="AF62" s="1">
        <v>1.36</v>
      </c>
      <c r="AG62" s="1">
        <v>11.5</v>
      </c>
      <c r="AH62" s="1">
        <f t="shared" si="16"/>
        <v>80.882352941176478</v>
      </c>
      <c r="AI62" s="1">
        <v>0.5</v>
      </c>
      <c r="AJ62" s="1">
        <f t="shared" si="17"/>
        <v>3.4875247524752475</v>
      </c>
      <c r="AK62" s="1">
        <f t="shared" si="18"/>
        <v>2.9369423412929532</v>
      </c>
      <c r="AL62" s="1">
        <f t="shared" si="11"/>
        <v>5.7093023255813957</v>
      </c>
      <c r="AM62" s="1">
        <f t="shared" si="19"/>
        <v>3263.2692681032813</v>
      </c>
      <c r="AN62" s="1">
        <f t="shared" si="13"/>
        <v>6343.6692506459949</v>
      </c>
      <c r="AO62" s="1">
        <f t="shared" si="20"/>
        <v>9606.9385187492771</v>
      </c>
      <c r="AP62" s="1">
        <f t="shared" si="21"/>
        <v>3.2632692681032811</v>
      </c>
      <c r="AQ62" s="1">
        <f t="shared" si="21"/>
        <v>6.3436692506459949</v>
      </c>
      <c r="AR62" s="1">
        <f t="shared" si="21"/>
        <v>9.6069385187492777</v>
      </c>
      <c r="AS62" s="90"/>
      <c r="AT62" s="1">
        <v>2.1486486486486487</v>
      </c>
      <c r="AU62" s="1">
        <v>0.13651147010024661</v>
      </c>
      <c r="AV62" s="1">
        <v>1.6865827122780819</v>
      </c>
      <c r="AW62" s="1">
        <v>0.57437801471695338</v>
      </c>
      <c r="AX62" s="1">
        <v>0.14984725930346368</v>
      </c>
      <c r="AY62" s="1">
        <v>0.17442058492075652</v>
      </c>
      <c r="AZ62" s="1">
        <v>4.5924430446985225</v>
      </c>
      <c r="BA62" s="1">
        <v>193.25659404349571</v>
      </c>
      <c r="BB62" s="1">
        <v>51.665369066326178</v>
      </c>
      <c r="BC62" s="1">
        <v>15.810227075281659</v>
      </c>
      <c r="BD62" s="1">
        <v>23.927406962346826</v>
      </c>
      <c r="BE62" s="95">
        <v>0.64700374531835214</v>
      </c>
      <c r="BF62" s="94">
        <v>4.4316479400749065E-2</v>
      </c>
      <c r="BG62" s="94">
        <v>1.9270348895991947</v>
      </c>
      <c r="BH62" s="1">
        <v>1.2960396039603961</v>
      </c>
      <c r="BI62" s="1">
        <v>0.18806930693069307</v>
      </c>
      <c r="BJ62" s="1">
        <v>1.552979621956845</v>
      </c>
    </row>
    <row r="63" spans="1:62">
      <c r="A63" t="s">
        <v>177</v>
      </c>
      <c r="B63" t="s">
        <v>1090</v>
      </c>
      <c r="C63" s="63" t="s">
        <v>168</v>
      </c>
      <c r="D63" s="87" t="s">
        <v>171</v>
      </c>
      <c r="E63" t="s">
        <v>959</v>
      </c>
      <c r="F63" s="1" t="s">
        <v>199</v>
      </c>
      <c r="G63" s="1" t="s">
        <v>736</v>
      </c>
      <c r="H63" s="1">
        <v>11.53497</v>
      </c>
      <c r="I63" s="1">
        <v>7.2863199999999999</v>
      </c>
      <c r="J63" s="1">
        <v>689</v>
      </c>
      <c r="K63" s="1" t="s">
        <v>738</v>
      </c>
      <c r="L63" s="1" t="s">
        <v>737</v>
      </c>
      <c r="M63" s="88">
        <v>2016</v>
      </c>
      <c r="N63" s="88">
        <v>2</v>
      </c>
      <c r="O63" s="89" t="s">
        <v>155</v>
      </c>
      <c r="P63" s="63">
        <v>127</v>
      </c>
      <c r="Q63" s="1" t="s">
        <v>739</v>
      </c>
      <c r="R63" s="63" t="s">
        <v>712</v>
      </c>
      <c r="S63" s="63" t="s">
        <v>1027</v>
      </c>
      <c r="T63" s="63" t="s">
        <v>1094</v>
      </c>
      <c r="U63" s="1" t="s">
        <v>740</v>
      </c>
      <c r="V63" s="90">
        <v>42590</v>
      </c>
      <c r="W63" s="91">
        <v>42651</v>
      </c>
      <c r="X63" s="63">
        <v>9</v>
      </c>
      <c r="Y63" s="63">
        <v>47</v>
      </c>
      <c r="Z63" s="92">
        <v>22</v>
      </c>
      <c r="AA63" s="93">
        <v>5.82</v>
      </c>
      <c r="AB63" s="93">
        <v>1.64</v>
      </c>
      <c r="AC63" s="63">
        <v>1.08</v>
      </c>
      <c r="AD63" s="1">
        <v>0.56000000000000005</v>
      </c>
      <c r="AE63" s="63">
        <v>0.57999999999999996</v>
      </c>
      <c r="AF63" s="1">
        <v>0.96</v>
      </c>
      <c r="AG63" s="1">
        <v>11.1</v>
      </c>
      <c r="AH63" s="1">
        <f t="shared" si="16"/>
        <v>58.333333333333336</v>
      </c>
      <c r="AI63" s="1">
        <v>0.3</v>
      </c>
      <c r="AJ63" s="1">
        <f t="shared" si="17"/>
        <v>1.4577777777777776</v>
      </c>
      <c r="AK63" s="1">
        <f t="shared" si="18"/>
        <v>0.88938736383442263</v>
      </c>
      <c r="AL63" s="1">
        <f t="shared" si="11"/>
        <v>3.010344827586207</v>
      </c>
      <c r="AM63" s="1">
        <f t="shared" si="19"/>
        <v>988.20818203824729</v>
      </c>
      <c r="AN63" s="1">
        <f t="shared" si="13"/>
        <v>3344.8275862068967</v>
      </c>
      <c r="AO63" s="1">
        <f t="shared" si="20"/>
        <v>4333.035768245144</v>
      </c>
      <c r="AP63" s="1">
        <f t="shared" si="21"/>
        <v>0.98820818203824734</v>
      </c>
      <c r="AQ63" s="1">
        <f t="shared" si="21"/>
        <v>3.3448275862068968</v>
      </c>
      <c r="AR63" s="1">
        <f t="shared" si="21"/>
        <v>4.3330357682451437</v>
      </c>
      <c r="AS63" s="90">
        <v>42499</v>
      </c>
      <c r="AT63" s="1">
        <v>1.6389405204460969</v>
      </c>
      <c r="AU63" s="1">
        <v>0.27931707340885231</v>
      </c>
      <c r="AV63" s="1">
        <v>1.7886473994932708</v>
      </c>
      <c r="AW63" s="1">
        <v>0.39656640551642813</v>
      </c>
      <c r="AX63" s="1">
        <v>0.14544691179717223</v>
      </c>
      <c r="AY63" s="1">
        <v>0.13506970286310252</v>
      </c>
      <c r="AZ63" s="1">
        <v>4.0392192000770484</v>
      </c>
      <c r="BA63" s="1">
        <v>116.62796059611506</v>
      </c>
      <c r="BB63" s="1">
        <v>18.59828267921808</v>
      </c>
      <c r="BC63" s="1">
        <v>10.307264480113066</v>
      </c>
      <c r="BD63" s="1">
        <v>4.2599733994259994</v>
      </c>
      <c r="BE63" s="95">
        <v>0.53389830508474578</v>
      </c>
      <c r="BF63" s="94">
        <v>0.1948654037886341</v>
      </c>
      <c r="BG63" s="94">
        <v>1.2406865552838149</v>
      </c>
      <c r="BH63" s="1">
        <v>0.87937559129612108</v>
      </c>
      <c r="BI63" s="1">
        <v>0.25889309366130558</v>
      </c>
      <c r="BJ63" s="1">
        <v>1.463973864517975</v>
      </c>
    </row>
    <row r="64" spans="1:62">
      <c r="A64" t="s">
        <v>177</v>
      </c>
      <c r="B64" t="s">
        <v>1090</v>
      </c>
      <c r="C64" s="63" t="s">
        <v>168</v>
      </c>
      <c r="D64" s="87" t="s">
        <v>171</v>
      </c>
      <c r="E64" t="s">
        <v>959</v>
      </c>
      <c r="F64" s="1" t="s">
        <v>199</v>
      </c>
      <c r="G64" s="1" t="s">
        <v>736</v>
      </c>
      <c r="H64" s="1">
        <v>11.53497</v>
      </c>
      <c r="I64" s="1">
        <v>7.2863199999999999</v>
      </c>
      <c r="J64" s="1">
        <v>689</v>
      </c>
      <c r="K64" s="1" t="s">
        <v>738</v>
      </c>
      <c r="L64" s="1" t="s">
        <v>737</v>
      </c>
      <c r="M64" s="88">
        <v>2016</v>
      </c>
      <c r="N64" s="88">
        <v>2</v>
      </c>
      <c r="O64" s="89" t="s">
        <v>156</v>
      </c>
      <c r="P64" s="63">
        <v>128</v>
      </c>
      <c r="Q64" s="1" t="s">
        <v>739</v>
      </c>
      <c r="R64" s="63" t="s">
        <v>712</v>
      </c>
      <c r="S64" s="63" t="s">
        <v>1027</v>
      </c>
      <c r="T64" s="63" t="s">
        <v>1094</v>
      </c>
      <c r="U64" s="1"/>
      <c r="V64" s="90"/>
      <c r="W64" s="91">
        <v>42651</v>
      </c>
      <c r="X64" s="63">
        <v>9</v>
      </c>
      <c r="Y64" s="63">
        <v>46</v>
      </c>
      <c r="Z64" s="92">
        <v>40</v>
      </c>
      <c r="AA64" s="93">
        <v>13.36</v>
      </c>
      <c r="AB64" s="93">
        <v>4.54</v>
      </c>
      <c r="AC64" s="63">
        <v>1.78</v>
      </c>
      <c r="AD64" s="1">
        <v>0.88</v>
      </c>
      <c r="AE64" s="63">
        <v>0.46</v>
      </c>
      <c r="AF64" s="1">
        <v>1.1399999999999999</v>
      </c>
      <c r="AG64" s="1">
        <v>10.6</v>
      </c>
      <c r="AH64" s="1">
        <f t="shared" si="16"/>
        <v>77.192982456140356</v>
      </c>
      <c r="AI64" s="1">
        <v>0.24</v>
      </c>
      <c r="AJ64" s="1">
        <f t="shared" si="17"/>
        <v>2.907640449438202</v>
      </c>
      <c r="AK64" s="1">
        <f t="shared" si="18"/>
        <v>2.3606799735624588</v>
      </c>
      <c r="AL64" s="1">
        <f t="shared" si="11"/>
        <v>6.9704347826086952</v>
      </c>
      <c r="AM64" s="1">
        <f t="shared" si="19"/>
        <v>2622.9777484027318</v>
      </c>
      <c r="AN64" s="1">
        <f t="shared" si="13"/>
        <v>7744.9275362318831</v>
      </c>
      <c r="AO64" s="1">
        <f t="shared" si="20"/>
        <v>10367.905284634615</v>
      </c>
      <c r="AP64" s="1">
        <f t="shared" si="21"/>
        <v>2.6229777484027319</v>
      </c>
      <c r="AQ64" s="1">
        <f t="shared" si="21"/>
        <v>7.7449275362318835</v>
      </c>
      <c r="AR64" s="1">
        <f t="shared" si="21"/>
        <v>10.367905284634615</v>
      </c>
      <c r="AS64" s="90"/>
      <c r="AT64" s="1">
        <v>2.244878048780488</v>
      </c>
      <c r="AU64" s="1">
        <v>0.24780798326007419</v>
      </c>
      <c r="AV64" s="1">
        <v>1.7924892118516531</v>
      </c>
      <c r="AW64" s="1">
        <v>0.56859459212367447</v>
      </c>
      <c r="AX64" s="1">
        <v>0.21865132008475707</v>
      </c>
      <c r="AY64" s="1">
        <v>0.17661292115185481</v>
      </c>
      <c r="AZ64" s="1">
        <v>6.2846838017534976</v>
      </c>
      <c r="BA64" s="1">
        <v>114.18183767685449</v>
      </c>
      <c r="BB64" s="1">
        <v>25.212184480261747</v>
      </c>
      <c r="BC64" s="1">
        <v>11.294203758498382</v>
      </c>
      <c r="BD64" s="1">
        <v>3.9945297671101643</v>
      </c>
      <c r="BE64" s="95">
        <v>0.45992329817833172</v>
      </c>
      <c r="BF64" s="94">
        <v>0.2057046979865772</v>
      </c>
      <c r="BG64" s="94">
        <v>0.7925027265938317</v>
      </c>
      <c r="BH64" s="1">
        <v>1.041988416988417</v>
      </c>
      <c r="BI64" s="1">
        <v>0.2898648648648649</v>
      </c>
      <c r="BJ64" s="1">
        <v>1.4692754533999999</v>
      </c>
    </row>
    <row r="65" spans="1:62">
      <c r="A65" t="s">
        <v>177</v>
      </c>
      <c r="B65" t="s">
        <v>1090</v>
      </c>
      <c r="C65" s="63" t="s">
        <v>168</v>
      </c>
      <c r="D65" s="87" t="s">
        <v>171</v>
      </c>
      <c r="E65" t="s">
        <v>959</v>
      </c>
      <c r="F65" s="1" t="s">
        <v>199</v>
      </c>
      <c r="G65" s="1" t="s">
        <v>736</v>
      </c>
      <c r="H65" s="1">
        <v>11.53497</v>
      </c>
      <c r="I65" s="1">
        <v>7.2863199999999999</v>
      </c>
      <c r="J65" s="1">
        <v>689</v>
      </c>
      <c r="K65" s="1" t="s">
        <v>738</v>
      </c>
      <c r="L65" s="1" t="s">
        <v>737</v>
      </c>
      <c r="M65" s="88">
        <v>2016</v>
      </c>
      <c r="N65" s="88">
        <v>2</v>
      </c>
      <c r="O65" s="89" t="s">
        <v>157</v>
      </c>
      <c r="P65" s="63">
        <v>129</v>
      </c>
      <c r="Q65" s="1" t="s">
        <v>739</v>
      </c>
      <c r="R65" s="63" t="s">
        <v>712</v>
      </c>
      <c r="S65" s="63" t="s">
        <v>1027</v>
      </c>
      <c r="T65" s="63" t="s">
        <v>1094</v>
      </c>
      <c r="U65" s="1"/>
      <c r="V65" s="90"/>
      <c r="W65" s="91">
        <v>42651</v>
      </c>
      <c r="X65" s="63">
        <v>9</v>
      </c>
      <c r="Y65" s="63">
        <v>48</v>
      </c>
      <c r="Z65" s="92">
        <v>42</v>
      </c>
      <c r="AA65" s="93">
        <v>10.48</v>
      </c>
      <c r="AB65" s="93">
        <v>7.44</v>
      </c>
      <c r="AC65" s="63">
        <v>1.92</v>
      </c>
      <c r="AD65" s="1">
        <v>1</v>
      </c>
      <c r="AE65" s="63">
        <v>1.32</v>
      </c>
      <c r="AF65" s="1">
        <v>1.24</v>
      </c>
      <c r="AG65" s="1">
        <v>12</v>
      </c>
      <c r="AH65" s="1">
        <f t="shared" si="16"/>
        <v>80.645161290322591</v>
      </c>
      <c r="AI65" s="1">
        <v>0.48</v>
      </c>
      <c r="AJ65" s="1">
        <f t="shared" si="17"/>
        <v>4.8050000000000006</v>
      </c>
      <c r="AK65" s="1">
        <f t="shared" si="18"/>
        <v>4.0117647058823547</v>
      </c>
      <c r="AL65" s="1">
        <f t="shared" si="11"/>
        <v>3.8109090909090906</v>
      </c>
      <c r="AM65" s="1">
        <f t="shared" si="19"/>
        <v>4457.516339869283</v>
      </c>
      <c r="AN65" s="1">
        <f t="shared" si="13"/>
        <v>4234.3434343434337</v>
      </c>
      <c r="AO65" s="1">
        <f t="shared" si="20"/>
        <v>8691.8597742127167</v>
      </c>
      <c r="AP65" s="1">
        <f t="shared" si="21"/>
        <v>4.457516339869283</v>
      </c>
      <c r="AQ65" s="1">
        <f t="shared" si="21"/>
        <v>4.2343434343434341</v>
      </c>
      <c r="AR65" s="1">
        <f t="shared" si="21"/>
        <v>8.6918597742127162</v>
      </c>
      <c r="AS65" s="90"/>
      <c r="AT65" s="1">
        <v>2.3624390243902442</v>
      </c>
      <c r="AU65" s="1">
        <v>0.38334767238126499</v>
      </c>
      <c r="AV65" s="1">
        <v>2.1905521604965528</v>
      </c>
      <c r="AW65" s="1">
        <v>0.59733903367916297</v>
      </c>
      <c r="AX65" s="1">
        <v>0.14612305451254304</v>
      </c>
      <c r="AY65" s="1">
        <v>0.20275334763948463</v>
      </c>
      <c r="AZ65" s="1">
        <v>9.4035097001200807</v>
      </c>
      <c r="BA65" s="1">
        <v>127.10754636398941</v>
      </c>
      <c r="BB65" s="1">
        <v>46.040801373753659</v>
      </c>
      <c r="BC65" s="1">
        <v>22.153061684978102</v>
      </c>
      <c r="BD65" s="1">
        <v>6.1480606814680758</v>
      </c>
      <c r="BE65" s="95">
        <v>0.70750237416904083</v>
      </c>
      <c r="BF65" s="94">
        <v>4.824311490978158E-2</v>
      </c>
      <c r="BG65" s="94">
        <v>0.83060067007343519</v>
      </c>
      <c r="BH65" s="1">
        <v>1.2483349191246433</v>
      </c>
      <c r="BI65" s="1">
        <v>0.2626070409134158</v>
      </c>
      <c r="BJ65" s="1">
        <v>1.738561656859881</v>
      </c>
    </row>
    <row r="66" spans="1:62">
      <c r="A66" t="s">
        <v>177</v>
      </c>
      <c r="B66" t="s">
        <v>1090</v>
      </c>
      <c r="C66" s="63" t="s">
        <v>168</v>
      </c>
      <c r="D66" s="87" t="s">
        <v>171</v>
      </c>
      <c r="E66" t="s">
        <v>959</v>
      </c>
      <c r="F66" s="1" t="s">
        <v>199</v>
      </c>
      <c r="G66" s="1" t="s">
        <v>736</v>
      </c>
      <c r="H66" s="1">
        <v>11.53497</v>
      </c>
      <c r="I66" s="1">
        <v>7.2863199999999999</v>
      </c>
      <c r="J66" s="1">
        <v>689</v>
      </c>
      <c r="K66" s="1" t="s">
        <v>738</v>
      </c>
      <c r="L66" s="1" t="s">
        <v>737</v>
      </c>
      <c r="M66" s="88">
        <v>2016</v>
      </c>
      <c r="N66" s="88">
        <v>2</v>
      </c>
      <c r="O66" s="89" t="s">
        <v>158</v>
      </c>
      <c r="P66" s="63">
        <v>130</v>
      </c>
      <c r="Q66" s="1" t="s">
        <v>739</v>
      </c>
      <c r="R66" s="63" t="s">
        <v>712</v>
      </c>
      <c r="S66" s="63" t="s">
        <v>1027</v>
      </c>
      <c r="T66" s="63" t="s">
        <v>1094</v>
      </c>
      <c r="U66" s="1"/>
      <c r="V66" s="90"/>
      <c r="W66" s="91">
        <v>42651</v>
      </c>
      <c r="X66" s="63">
        <v>9</v>
      </c>
      <c r="Y66" s="63">
        <v>48</v>
      </c>
      <c r="Z66" s="92">
        <v>40</v>
      </c>
      <c r="AA66" s="93">
        <v>9.84</v>
      </c>
      <c r="AB66" s="93">
        <v>6.42</v>
      </c>
      <c r="AC66" s="63">
        <v>2.2999999999999998</v>
      </c>
      <c r="AD66" s="1">
        <v>1.36</v>
      </c>
      <c r="AE66" s="63">
        <v>0.5</v>
      </c>
      <c r="AF66" s="1">
        <v>1.6</v>
      </c>
      <c r="AG66" s="1">
        <v>13.4</v>
      </c>
      <c r="AH66" s="1">
        <f t="shared" si="16"/>
        <v>85</v>
      </c>
      <c r="AI66" s="1">
        <v>0.3</v>
      </c>
      <c r="AJ66" s="1">
        <f t="shared" si="17"/>
        <v>4.4660869565217398</v>
      </c>
      <c r="AK66" s="1">
        <f t="shared" si="18"/>
        <v>3.8676313043478268</v>
      </c>
      <c r="AL66" s="1">
        <f t="shared" si="11"/>
        <v>5.9039999999999999</v>
      </c>
      <c r="AM66" s="1">
        <f t="shared" si="19"/>
        <v>4297.3681159420294</v>
      </c>
      <c r="AN66" s="1">
        <f t="shared" si="13"/>
        <v>6560</v>
      </c>
      <c r="AO66" s="1">
        <f t="shared" si="20"/>
        <v>10857.36811594203</v>
      </c>
      <c r="AP66" s="1">
        <f t="shared" si="21"/>
        <v>4.2973681159420289</v>
      </c>
      <c r="AQ66" s="1">
        <f t="shared" si="21"/>
        <v>6.56</v>
      </c>
      <c r="AR66" s="1">
        <f t="shared" si="21"/>
        <v>10.85736811594203</v>
      </c>
      <c r="AS66" s="90"/>
      <c r="AT66" s="1">
        <v>2.2042115572967678</v>
      </c>
      <c r="AU66" s="1">
        <v>0.32568175599527016</v>
      </c>
      <c r="AV66" s="1">
        <v>1.9266190469101339</v>
      </c>
      <c r="AW66" s="1">
        <v>0.48679040582007271</v>
      </c>
      <c r="AX66" s="1">
        <v>0.14771957067747257</v>
      </c>
      <c r="AY66" s="1">
        <v>0.16656916756735424</v>
      </c>
      <c r="AZ66" s="1">
        <v>6.1646739871083165</v>
      </c>
      <c r="BA66" s="1">
        <v>134.57756233664358</v>
      </c>
      <c r="BB66" s="1">
        <v>33.249410800882856</v>
      </c>
      <c r="BC66" s="1">
        <v>11.965807873713636</v>
      </c>
      <c r="BD66" s="1">
        <v>3.9998867846405246</v>
      </c>
      <c r="BE66" s="95">
        <v>0.28377110694183866</v>
      </c>
      <c r="BF66" s="94">
        <v>3.2847091932457786E-2</v>
      </c>
      <c r="BG66" s="94">
        <v>1.0716742872038794</v>
      </c>
      <c r="BH66" s="1">
        <v>1.1675874769797421</v>
      </c>
      <c r="BI66" s="1">
        <v>0.25704419889502766</v>
      </c>
      <c r="BJ66" s="1">
        <v>1.1876361216450972</v>
      </c>
    </row>
    <row r="67" spans="1:62">
      <c r="A67" t="s">
        <v>177</v>
      </c>
      <c r="B67" t="s">
        <v>1090</v>
      </c>
      <c r="C67" s="63" t="s">
        <v>168</v>
      </c>
      <c r="D67" s="87" t="s">
        <v>171</v>
      </c>
      <c r="E67" t="s">
        <v>959</v>
      </c>
      <c r="F67" s="1" t="s">
        <v>199</v>
      </c>
      <c r="G67" s="1" t="s">
        <v>736</v>
      </c>
      <c r="H67" s="1">
        <v>11.53497</v>
      </c>
      <c r="I67" s="1">
        <v>7.2863199999999999</v>
      </c>
      <c r="J67" s="1">
        <v>689</v>
      </c>
      <c r="K67" s="1" t="s">
        <v>738</v>
      </c>
      <c r="L67" s="1" t="s">
        <v>737</v>
      </c>
      <c r="M67" s="88">
        <v>2016</v>
      </c>
      <c r="N67" s="88">
        <v>2</v>
      </c>
      <c r="O67" s="89" t="s">
        <v>159</v>
      </c>
      <c r="P67" s="63">
        <v>131</v>
      </c>
      <c r="Q67" s="1" t="s">
        <v>739</v>
      </c>
      <c r="R67" s="63" t="s">
        <v>712</v>
      </c>
      <c r="S67" s="63" t="s">
        <v>1027</v>
      </c>
      <c r="T67" s="63" t="s">
        <v>1094</v>
      </c>
      <c r="U67" s="1"/>
      <c r="V67" s="90"/>
      <c r="W67" s="91">
        <v>42651</v>
      </c>
      <c r="X67" s="63">
        <v>9</v>
      </c>
      <c r="Y67" s="63">
        <v>42</v>
      </c>
      <c r="Z67" s="92">
        <v>37</v>
      </c>
      <c r="AA67" s="93">
        <v>12.24</v>
      </c>
      <c r="AB67" s="93">
        <v>8.36</v>
      </c>
      <c r="AC67" s="63">
        <v>3.04</v>
      </c>
      <c r="AD67" s="1">
        <v>1.74</v>
      </c>
      <c r="AE67" s="63">
        <v>0.66</v>
      </c>
      <c r="AF67" s="1">
        <v>2.1</v>
      </c>
      <c r="AG67" s="1">
        <v>13.2</v>
      </c>
      <c r="AH67" s="1">
        <f t="shared" si="16"/>
        <v>82.857142857142847</v>
      </c>
      <c r="AI67" s="1">
        <v>0.26</v>
      </c>
      <c r="AJ67" s="1">
        <f t="shared" si="17"/>
        <v>5.7749999999999995</v>
      </c>
      <c r="AK67" s="1">
        <f t="shared" si="18"/>
        <v>4.8863294117647058</v>
      </c>
      <c r="AL67" s="1">
        <f t="shared" si="11"/>
        <v>4.8218181818181813</v>
      </c>
      <c r="AM67" s="1">
        <f t="shared" si="19"/>
        <v>5429.2549019607841</v>
      </c>
      <c r="AN67" s="1">
        <f t="shared" si="13"/>
        <v>5357.5757575757571</v>
      </c>
      <c r="AO67" s="1">
        <f t="shared" si="20"/>
        <v>10786.830659536541</v>
      </c>
      <c r="AP67" s="1">
        <f t="shared" si="21"/>
        <v>5.4292549019607836</v>
      </c>
      <c r="AQ67" s="1">
        <f t="shared" si="21"/>
        <v>5.3575757575757574</v>
      </c>
      <c r="AR67" s="1">
        <f t="shared" si="21"/>
        <v>10.786830659536541</v>
      </c>
      <c r="AS67" s="90"/>
      <c r="AT67" s="1">
        <v>2.7776689520078359</v>
      </c>
      <c r="AU67" s="1">
        <v>0.36125787332456993</v>
      </c>
      <c r="AV67" s="1">
        <v>2.1419533116470273</v>
      </c>
      <c r="AW67" s="1">
        <v>0.5734781129453087</v>
      </c>
      <c r="AX67" s="1">
        <v>0.16797162500529478</v>
      </c>
      <c r="AY67" s="1">
        <v>0.20770284914437717</v>
      </c>
      <c r="AZ67" s="1">
        <v>8.8190301248693199</v>
      </c>
      <c r="BA67" s="1">
        <v>128.948350103293</v>
      </c>
      <c r="BB67" s="1">
        <v>65.400652091201607</v>
      </c>
      <c r="BC67" s="1">
        <v>14.567740255199736</v>
      </c>
      <c r="BD67" s="1">
        <v>4.4771770130929323</v>
      </c>
      <c r="BE67" s="95">
        <v>0.38743144424131631</v>
      </c>
      <c r="BF67" s="94">
        <v>2.5132541133455217E-2</v>
      </c>
      <c r="BG67" s="94">
        <v>1.248042404425814</v>
      </c>
      <c r="BH67" s="1">
        <v>1.2699327569644574</v>
      </c>
      <c r="BI67" s="1">
        <v>0.26748318924111436</v>
      </c>
      <c r="BJ67" s="1">
        <v>1.5212722545186788</v>
      </c>
    </row>
    <row r="68" spans="1:62">
      <c r="A68" t="s">
        <v>177</v>
      </c>
      <c r="B68" t="s">
        <v>1090</v>
      </c>
      <c r="C68" s="63" t="s">
        <v>168</v>
      </c>
      <c r="D68" s="87" t="s">
        <v>171</v>
      </c>
      <c r="E68" t="s">
        <v>959</v>
      </c>
      <c r="F68" s="1" t="s">
        <v>199</v>
      </c>
      <c r="G68" s="1" t="s">
        <v>736</v>
      </c>
      <c r="H68" s="1">
        <v>11.53497</v>
      </c>
      <c r="I68" s="1">
        <v>7.2863199999999999</v>
      </c>
      <c r="J68" s="1">
        <v>689</v>
      </c>
      <c r="K68" s="1" t="s">
        <v>738</v>
      </c>
      <c r="L68" s="1" t="s">
        <v>737</v>
      </c>
      <c r="M68" s="88">
        <v>2016</v>
      </c>
      <c r="N68" s="88">
        <v>2</v>
      </c>
      <c r="O68" s="89" t="s">
        <v>714</v>
      </c>
      <c r="P68" s="63">
        <v>132</v>
      </c>
      <c r="Q68" s="1" t="s">
        <v>739</v>
      </c>
      <c r="R68" s="63" t="s">
        <v>712</v>
      </c>
      <c r="S68" s="63" t="s">
        <v>1027</v>
      </c>
      <c r="T68" s="63" t="s">
        <v>1094</v>
      </c>
      <c r="U68" s="1"/>
      <c r="V68" s="90"/>
      <c r="W68" s="91">
        <v>42651</v>
      </c>
      <c r="X68" s="63">
        <v>9</v>
      </c>
      <c r="Y68" s="63">
        <v>45</v>
      </c>
      <c r="Z68" s="92">
        <v>45</v>
      </c>
      <c r="AA68" s="93">
        <v>18.260000000000002</v>
      </c>
      <c r="AB68" s="93">
        <v>10.42</v>
      </c>
      <c r="AC68" s="63">
        <v>2.58</v>
      </c>
      <c r="AD68" s="1">
        <v>1.56</v>
      </c>
      <c r="AE68" s="63">
        <v>0.98</v>
      </c>
      <c r="AF68" s="1">
        <v>1.78</v>
      </c>
      <c r="AG68" s="1">
        <v>11.5</v>
      </c>
      <c r="AH68" s="1">
        <f t="shared" si="16"/>
        <v>87.640449438202253</v>
      </c>
      <c r="AI68" s="1">
        <v>0.44</v>
      </c>
      <c r="AJ68" s="1">
        <f t="shared" si="17"/>
        <v>7.1889922480620152</v>
      </c>
      <c r="AK68" s="1">
        <f t="shared" si="18"/>
        <v>6.5598960328317384</v>
      </c>
      <c r="AL68" s="1">
        <f t="shared" si="11"/>
        <v>8.1983673469387757</v>
      </c>
      <c r="AM68" s="1">
        <f t="shared" si="19"/>
        <v>7288.7733698130423</v>
      </c>
      <c r="AN68" s="1">
        <f t="shared" si="13"/>
        <v>9109.2970521541938</v>
      </c>
      <c r="AO68" s="1">
        <f t="shared" si="20"/>
        <v>16398.070421967237</v>
      </c>
      <c r="AP68" s="1">
        <f t="shared" si="21"/>
        <v>7.2887733698130424</v>
      </c>
      <c r="AQ68" s="1">
        <f t="shared" si="21"/>
        <v>9.1092970521541936</v>
      </c>
      <c r="AR68" s="1">
        <f t="shared" si="21"/>
        <v>16.398070421967237</v>
      </c>
      <c r="AS68" s="90"/>
      <c r="AT68" s="1">
        <v>2.3457547169811321</v>
      </c>
      <c r="AU68" s="1">
        <v>0.33551965167614928</v>
      </c>
      <c r="AV68" s="1">
        <v>1.9136021105533623</v>
      </c>
      <c r="AW68" s="1">
        <v>0.56490027987047509</v>
      </c>
      <c r="AX68" s="1">
        <v>0.16166178416848423</v>
      </c>
      <c r="AY68" s="1">
        <v>0.18031834729519444</v>
      </c>
      <c r="AZ68" s="1">
        <v>7.0842264306325742</v>
      </c>
      <c r="BA68" s="1">
        <v>128.78761422055163</v>
      </c>
      <c r="BB68" s="1">
        <v>29.074265641041546</v>
      </c>
      <c r="BC68" s="1">
        <v>13.934157615153236</v>
      </c>
      <c r="BD68" s="1">
        <v>44.310710356730077</v>
      </c>
      <c r="BE68" s="95">
        <v>0.31285296981499516</v>
      </c>
      <c r="BF68" s="94">
        <v>1.3529698149951315E-2</v>
      </c>
      <c r="BG68" s="94">
        <v>1.4393202361247719</v>
      </c>
      <c r="BH68" s="1">
        <v>1.2862488306828814</v>
      </c>
      <c r="BI68" s="1">
        <v>0.24008419083255381</v>
      </c>
      <c r="BJ68" s="1">
        <v>1.657923902600569</v>
      </c>
    </row>
    <row r="69" spans="1:62">
      <c r="A69" t="s">
        <v>177</v>
      </c>
      <c r="B69" t="s">
        <v>1090</v>
      </c>
      <c r="C69" s="63" t="s">
        <v>168</v>
      </c>
      <c r="D69" s="87" t="s">
        <v>171</v>
      </c>
      <c r="E69" t="s">
        <v>959</v>
      </c>
      <c r="F69" s="1" t="s">
        <v>741</v>
      </c>
      <c r="G69" s="1" t="s">
        <v>742</v>
      </c>
      <c r="H69" s="1">
        <v>11.47186</v>
      </c>
      <c r="I69" s="1">
        <v>7.3202800000000003</v>
      </c>
      <c r="J69" s="1">
        <v>685</v>
      </c>
      <c r="K69" s="1" t="s">
        <v>743</v>
      </c>
      <c r="L69" s="1" t="s">
        <v>737</v>
      </c>
      <c r="M69" s="88">
        <v>2016</v>
      </c>
      <c r="N69" s="88">
        <v>2</v>
      </c>
      <c r="O69" s="89" t="s">
        <v>155</v>
      </c>
      <c r="P69" s="63">
        <v>139</v>
      </c>
      <c r="Q69" s="1" t="s">
        <v>739</v>
      </c>
      <c r="R69" s="63" t="s">
        <v>712</v>
      </c>
      <c r="S69" s="63" t="s">
        <v>1027</v>
      </c>
      <c r="T69" s="63" t="s">
        <v>1094</v>
      </c>
      <c r="U69" s="1" t="s">
        <v>740</v>
      </c>
      <c r="V69" s="90">
        <v>42590</v>
      </c>
      <c r="W69" s="91">
        <v>42651</v>
      </c>
      <c r="X69" s="63">
        <v>9</v>
      </c>
      <c r="Y69" s="63">
        <v>43</v>
      </c>
      <c r="Z69" s="92">
        <v>25</v>
      </c>
      <c r="AA69" s="93">
        <v>5.08</v>
      </c>
      <c r="AB69" s="93">
        <v>1.68</v>
      </c>
      <c r="AC69" s="63">
        <v>0.94</v>
      </c>
      <c r="AD69" s="1">
        <v>0.48</v>
      </c>
      <c r="AE69" s="63">
        <v>0.36</v>
      </c>
      <c r="AF69" s="1">
        <v>0.62</v>
      </c>
      <c r="AG69" s="1">
        <v>8.5</v>
      </c>
      <c r="AH69" s="1">
        <f t="shared" si="16"/>
        <v>77.41935483870968</v>
      </c>
      <c r="AI69" s="1">
        <v>0.2</v>
      </c>
      <c r="AJ69" s="1">
        <f t="shared" si="17"/>
        <v>1.1080851063829789</v>
      </c>
      <c r="AK69" s="1">
        <f t="shared" si="18"/>
        <v>0.92347434292866082</v>
      </c>
      <c r="AL69" s="1">
        <f t="shared" si="11"/>
        <v>2.8222222222222224</v>
      </c>
      <c r="AM69" s="1">
        <f t="shared" si="19"/>
        <v>1026.0826032540676</v>
      </c>
      <c r="AN69" s="1">
        <f t="shared" si="13"/>
        <v>3135.8024691358023</v>
      </c>
      <c r="AO69" s="1">
        <f t="shared" si="20"/>
        <v>4161.8850723898704</v>
      </c>
      <c r="AP69" s="1">
        <f t="shared" si="21"/>
        <v>1.0260826032540675</v>
      </c>
      <c r="AQ69" s="1">
        <f t="shared" si="21"/>
        <v>3.1358024691358022</v>
      </c>
      <c r="AR69" s="1">
        <f t="shared" si="21"/>
        <v>4.1618850723898708</v>
      </c>
      <c r="AS69" s="90">
        <v>42499</v>
      </c>
      <c r="AT69" s="1">
        <v>1.824196597353497</v>
      </c>
      <c r="AU69" s="1">
        <v>0.10487250456201269</v>
      </c>
      <c r="AV69" s="1">
        <v>2.018636295284971</v>
      </c>
      <c r="AW69" s="1">
        <v>0.42660216807241175</v>
      </c>
      <c r="AX69" s="1">
        <v>0.22359283027614457</v>
      </c>
      <c r="AY69" s="1">
        <v>0.15798280658697783</v>
      </c>
      <c r="AZ69" s="1">
        <v>6.3674462883344258</v>
      </c>
      <c r="BA69" s="1">
        <v>206.20274099153886</v>
      </c>
      <c r="BB69" s="1">
        <v>21.411159775403668</v>
      </c>
      <c r="BC69" s="1">
        <v>15.013529384921373</v>
      </c>
      <c r="BD69" s="1">
        <v>3.5527356940249373</v>
      </c>
      <c r="BE69" s="95">
        <v>0.55759922555663122</v>
      </c>
      <c r="BF69" s="94">
        <v>0.04</v>
      </c>
      <c r="BG69" s="94">
        <v>1.3791150071138867</v>
      </c>
      <c r="BH69" s="1">
        <v>1.2263414634146343</v>
      </c>
      <c r="BI69" s="1">
        <v>0.19131707317073171</v>
      </c>
      <c r="BJ69" s="1">
        <v>1.5945735950454678</v>
      </c>
    </row>
    <row r="70" spans="1:62">
      <c r="A70" t="s">
        <v>177</v>
      </c>
      <c r="B70" t="s">
        <v>1090</v>
      </c>
      <c r="C70" s="63" t="s">
        <v>168</v>
      </c>
      <c r="D70" s="87" t="s">
        <v>171</v>
      </c>
      <c r="E70" t="s">
        <v>959</v>
      </c>
      <c r="F70" s="1" t="s">
        <v>741</v>
      </c>
      <c r="G70" s="1" t="s">
        <v>742</v>
      </c>
      <c r="H70" s="1">
        <v>11.47186</v>
      </c>
      <c r="I70" s="1">
        <v>7.3202800000000003</v>
      </c>
      <c r="J70" s="1">
        <v>685</v>
      </c>
      <c r="K70" s="1" t="s">
        <v>743</v>
      </c>
      <c r="L70" s="1" t="s">
        <v>737</v>
      </c>
      <c r="M70" s="88">
        <v>2016</v>
      </c>
      <c r="N70" s="88">
        <v>2</v>
      </c>
      <c r="O70" s="89" t="s">
        <v>156</v>
      </c>
      <c r="P70" s="63">
        <v>140</v>
      </c>
      <c r="Q70" s="1" t="s">
        <v>739</v>
      </c>
      <c r="R70" s="63" t="s">
        <v>712</v>
      </c>
      <c r="S70" s="63" t="s">
        <v>1027</v>
      </c>
      <c r="T70" s="63" t="s">
        <v>1094</v>
      </c>
      <c r="U70" s="1"/>
      <c r="V70" s="90"/>
      <c r="W70" s="91">
        <v>42651</v>
      </c>
      <c r="X70" s="63">
        <v>9</v>
      </c>
      <c r="Y70" s="63">
        <v>45</v>
      </c>
      <c r="Z70" s="92">
        <v>26</v>
      </c>
      <c r="AA70" s="93">
        <v>3.96</v>
      </c>
      <c r="AB70" s="93">
        <v>1.1599999999999999</v>
      </c>
      <c r="AC70" s="63">
        <v>0.7</v>
      </c>
      <c r="AD70" s="1">
        <v>0.32</v>
      </c>
      <c r="AE70" s="63">
        <v>0.34</v>
      </c>
      <c r="AF70" s="1">
        <v>0.4</v>
      </c>
      <c r="AG70" s="1">
        <v>8.6999999999999993</v>
      </c>
      <c r="AH70" s="1">
        <f t="shared" si="16"/>
        <v>80</v>
      </c>
      <c r="AI70" s="1">
        <v>0.1</v>
      </c>
      <c r="AJ70" s="1">
        <f t="shared" si="17"/>
        <v>0.66285714285714292</v>
      </c>
      <c r="AK70" s="1">
        <f t="shared" si="18"/>
        <v>0.56958924369747899</v>
      </c>
      <c r="AL70" s="1">
        <f t="shared" si="11"/>
        <v>1.1647058823529413</v>
      </c>
      <c r="AM70" s="1">
        <f t="shared" si="19"/>
        <v>632.87693744164335</v>
      </c>
      <c r="AN70" s="1">
        <f t="shared" si="13"/>
        <v>1294.1176470588236</v>
      </c>
      <c r="AO70" s="1">
        <f t="shared" si="20"/>
        <v>1926.994584500467</v>
      </c>
      <c r="AP70" s="1">
        <f t="shared" si="21"/>
        <v>0.63287693744164331</v>
      </c>
      <c r="AQ70" s="1">
        <f t="shared" si="21"/>
        <v>1.2941176470588236</v>
      </c>
      <c r="AR70" s="1">
        <f t="shared" si="21"/>
        <v>1.926994584500467</v>
      </c>
      <c r="AS70" s="90"/>
      <c r="AT70" s="1">
        <v>1.34720908230842</v>
      </c>
      <c r="AU70" s="1">
        <v>0.16387795253991735</v>
      </c>
      <c r="AV70" s="1">
        <v>2.1157929760773486</v>
      </c>
      <c r="AW70" s="1">
        <v>0.28233667931588008</v>
      </c>
      <c r="AX70" s="1">
        <v>0.19117440876719044</v>
      </c>
      <c r="AY70" s="1">
        <v>9.603231144820451E-2</v>
      </c>
      <c r="AZ70" s="1">
        <v>3.7368756077838836</v>
      </c>
      <c r="BA70" s="1">
        <v>102.70806473696186</v>
      </c>
      <c r="BB70" s="1">
        <v>39.76165726679799</v>
      </c>
      <c r="BC70" s="1">
        <v>10.708752926307916</v>
      </c>
      <c r="BD70" s="1">
        <v>22.910848294363216</v>
      </c>
      <c r="BE70" s="95">
        <v>0.58033240997229918</v>
      </c>
      <c r="BF70" s="94">
        <v>5.5355493998153281E-2</v>
      </c>
      <c r="BG70" s="94">
        <v>4.5519622171703213</v>
      </c>
      <c r="BH70" s="1">
        <v>1.1935</v>
      </c>
      <c r="BI70" s="1">
        <v>0.20190000000000002</v>
      </c>
      <c r="BJ70" s="1">
        <v>1.9549514777692079</v>
      </c>
    </row>
    <row r="71" spans="1:62">
      <c r="A71" t="s">
        <v>177</v>
      </c>
      <c r="B71" t="s">
        <v>1090</v>
      </c>
      <c r="C71" s="63" t="s">
        <v>168</v>
      </c>
      <c r="D71" s="87" t="s">
        <v>171</v>
      </c>
      <c r="E71" t="s">
        <v>959</v>
      </c>
      <c r="F71" s="1" t="s">
        <v>741</v>
      </c>
      <c r="G71" s="1" t="s">
        <v>742</v>
      </c>
      <c r="H71" s="1">
        <v>11.47186</v>
      </c>
      <c r="I71" s="1">
        <v>7.3202800000000003</v>
      </c>
      <c r="J71" s="1">
        <v>685</v>
      </c>
      <c r="K71" s="1" t="s">
        <v>743</v>
      </c>
      <c r="L71" s="1" t="s">
        <v>737</v>
      </c>
      <c r="M71" s="88">
        <v>2016</v>
      </c>
      <c r="N71" s="88">
        <v>2</v>
      </c>
      <c r="O71" s="89" t="s">
        <v>157</v>
      </c>
      <c r="P71" s="63">
        <v>141</v>
      </c>
      <c r="Q71" s="1" t="s">
        <v>739</v>
      </c>
      <c r="R71" s="63" t="s">
        <v>712</v>
      </c>
      <c r="S71" s="63" t="s">
        <v>1027</v>
      </c>
      <c r="T71" s="63" t="s">
        <v>1094</v>
      </c>
      <c r="U71" s="1"/>
      <c r="V71" s="90"/>
      <c r="W71" s="91">
        <v>42651</v>
      </c>
      <c r="X71" s="63">
        <v>9</v>
      </c>
      <c r="Y71" s="63">
        <v>44</v>
      </c>
      <c r="Z71" s="92">
        <v>20</v>
      </c>
      <c r="AA71" s="93">
        <v>6.64</v>
      </c>
      <c r="AB71" s="93">
        <v>1.82</v>
      </c>
      <c r="AC71" s="63">
        <v>1.1599999999999999</v>
      </c>
      <c r="AD71" s="1">
        <v>0.42</v>
      </c>
      <c r="AE71" s="63">
        <v>0.86</v>
      </c>
      <c r="AF71" s="1">
        <v>0.52</v>
      </c>
      <c r="AG71" s="1">
        <v>10.199999999999999</v>
      </c>
      <c r="AH71" s="1">
        <f t="shared" si="16"/>
        <v>80.769230769230759</v>
      </c>
      <c r="AI71" s="1">
        <v>0.34</v>
      </c>
      <c r="AJ71" s="1">
        <f t="shared" si="17"/>
        <v>0.81586206896551738</v>
      </c>
      <c r="AK71" s="1">
        <f t="shared" si="18"/>
        <v>0.69617768762677479</v>
      </c>
      <c r="AL71" s="1">
        <f t="shared" si="11"/>
        <v>2.6251162790697675</v>
      </c>
      <c r="AM71" s="1">
        <f t="shared" si="19"/>
        <v>773.53076402974978</v>
      </c>
      <c r="AN71" s="1">
        <f t="shared" si="13"/>
        <v>2916.7958656330752</v>
      </c>
      <c r="AO71" s="1">
        <f t="shared" si="20"/>
        <v>3690.3266296628249</v>
      </c>
      <c r="AP71" s="1">
        <f t="shared" si="21"/>
        <v>0.77353076402974974</v>
      </c>
      <c r="AQ71" s="1">
        <f t="shared" si="21"/>
        <v>2.916795865633075</v>
      </c>
      <c r="AR71" s="1">
        <f t="shared" si="21"/>
        <v>3.6903266296628248</v>
      </c>
      <c r="AS71" s="90"/>
      <c r="AT71" s="1">
        <v>2.0120307988450432</v>
      </c>
      <c r="AU71" s="1">
        <v>0.11919750467147842</v>
      </c>
      <c r="AV71" s="1">
        <v>2.5719961164035197</v>
      </c>
      <c r="AW71" s="1">
        <v>0.31637962870180913</v>
      </c>
      <c r="AX71" s="1">
        <v>0.21506772525756362</v>
      </c>
      <c r="AY71" s="1">
        <v>0.1558405085465337</v>
      </c>
      <c r="AZ71" s="1">
        <v>6.742626881297082</v>
      </c>
      <c r="BA71" s="1">
        <v>167.54208723538795</v>
      </c>
      <c r="BB71" s="1">
        <v>69.066420906825272</v>
      </c>
      <c r="BC71" s="1">
        <v>21.268182586032221</v>
      </c>
      <c r="BD71" s="1">
        <v>3.4207552267240779</v>
      </c>
      <c r="BE71" s="95">
        <v>1.0709459459459461</v>
      </c>
      <c r="BF71" s="94">
        <v>1.8595559845559845E-2</v>
      </c>
      <c r="BG71" s="94">
        <v>4.9058325077532006</v>
      </c>
      <c r="BH71" s="1">
        <v>1.5078048780487807</v>
      </c>
      <c r="BI71" s="1">
        <v>0.15409756097560975</v>
      </c>
      <c r="BJ71" s="1">
        <v>1.6611431723143568</v>
      </c>
    </row>
    <row r="72" spans="1:62">
      <c r="A72" t="s">
        <v>177</v>
      </c>
      <c r="B72" t="s">
        <v>1090</v>
      </c>
      <c r="C72" s="63" t="s">
        <v>168</v>
      </c>
      <c r="D72" s="87" t="s">
        <v>171</v>
      </c>
      <c r="E72" t="s">
        <v>959</v>
      </c>
      <c r="F72" s="1" t="s">
        <v>741</v>
      </c>
      <c r="G72" s="1" t="s">
        <v>742</v>
      </c>
      <c r="H72" s="1">
        <v>11.47186</v>
      </c>
      <c r="I72" s="1">
        <v>7.3202800000000003</v>
      </c>
      <c r="J72" s="1">
        <v>685</v>
      </c>
      <c r="K72" s="1" t="s">
        <v>743</v>
      </c>
      <c r="L72" s="1" t="s">
        <v>737</v>
      </c>
      <c r="M72" s="88">
        <v>2016</v>
      </c>
      <c r="N72" s="88">
        <v>2</v>
      </c>
      <c r="O72" s="89" t="s">
        <v>158</v>
      </c>
      <c r="P72" s="63">
        <v>142</v>
      </c>
      <c r="Q72" s="1" t="s">
        <v>739</v>
      </c>
      <c r="R72" s="63" t="s">
        <v>712</v>
      </c>
      <c r="S72" s="63" t="s">
        <v>1027</v>
      </c>
      <c r="T72" s="63" t="s">
        <v>1094</v>
      </c>
      <c r="U72" s="1"/>
      <c r="V72" s="90"/>
      <c r="W72" s="91">
        <v>42651</v>
      </c>
      <c r="X72" s="63">
        <v>9</v>
      </c>
      <c r="Y72" s="63">
        <v>45</v>
      </c>
      <c r="Z72" s="92">
        <v>42</v>
      </c>
      <c r="AA72" s="93">
        <v>9.4499999999999993</v>
      </c>
      <c r="AB72" s="93">
        <v>5.18</v>
      </c>
      <c r="AC72" s="63">
        <v>1.84</v>
      </c>
      <c r="AD72" s="1">
        <v>1.06</v>
      </c>
      <c r="AE72" s="63">
        <v>0.56000000000000005</v>
      </c>
      <c r="AF72" s="1">
        <v>1.3</v>
      </c>
      <c r="AG72" s="1">
        <v>10.7</v>
      </c>
      <c r="AH72" s="1">
        <f t="shared" si="16"/>
        <v>81.538461538461533</v>
      </c>
      <c r="AI72" s="1">
        <v>0.48</v>
      </c>
      <c r="AJ72" s="1">
        <f t="shared" si="17"/>
        <v>3.659782608695652</v>
      </c>
      <c r="AK72" s="1">
        <f t="shared" si="18"/>
        <v>3.1350923273657285</v>
      </c>
      <c r="AL72" s="1">
        <f t="shared" si="11"/>
        <v>8.0999999999999979</v>
      </c>
      <c r="AM72" s="1">
        <f t="shared" si="19"/>
        <v>3483.4359192952538</v>
      </c>
      <c r="AN72" s="1">
        <f t="shared" si="13"/>
        <v>8999.9999999999982</v>
      </c>
      <c r="AO72" s="1">
        <f t="shared" si="20"/>
        <v>12483.435919295252</v>
      </c>
      <c r="AP72" s="1">
        <f t="shared" si="21"/>
        <v>3.4834359192952538</v>
      </c>
      <c r="AQ72" s="1">
        <f t="shared" si="21"/>
        <v>8.9999999999999982</v>
      </c>
      <c r="AR72" s="1">
        <f t="shared" si="21"/>
        <v>12.483435919295253</v>
      </c>
      <c r="AS72" s="90"/>
      <c r="AT72" s="1">
        <v>1.9002932551319651</v>
      </c>
      <c r="AU72" s="1">
        <v>0.17530961743983392</v>
      </c>
      <c r="AV72" s="1">
        <v>1.4423566001543753</v>
      </c>
      <c r="AW72" s="1">
        <v>0.49192064534510244</v>
      </c>
      <c r="AX72" s="1">
        <v>0.20428111241512587</v>
      </c>
      <c r="AY72" s="1">
        <v>0.13187289685105863</v>
      </c>
      <c r="AZ72" s="1">
        <v>6.721109262852055</v>
      </c>
      <c r="BA72" s="1">
        <v>136.98762676883723</v>
      </c>
      <c r="BB72" s="1">
        <v>25.635889716869478</v>
      </c>
      <c r="BC72" s="1">
        <v>10.629926183180464</v>
      </c>
      <c r="BD72" s="1">
        <v>2.8685924550999808</v>
      </c>
      <c r="BE72" s="95">
        <v>0.41908502772643252</v>
      </c>
      <c r="BF72" s="94">
        <v>3.7684842883548987E-2</v>
      </c>
      <c r="BG72" s="94">
        <v>7.1364427901764405</v>
      </c>
      <c r="BH72" s="1">
        <v>1.4109004739336495</v>
      </c>
      <c r="BI72" s="1">
        <v>0.24587677725118481</v>
      </c>
      <c r="BJ72" s="1">
        <v>1.7302671928417763</v>
      </c>
    </row>
    <row r="73" spans="1:62">
      <c r="A73" t="s">
        <v>177</v>
      </c>
      <c r="B73" t="s">
        <v>1090</v>
      </c>
      <c r="C73" s="63" t="s">
        <v>168</v>
      </c>
      <c r="D73" s="87" t="s">
        <v>171</v>
      </c>
      <c r="E73" t="s">
        <v>959</v>
      </c>
      <c r="F73" s="1" t="s">
        <v>741</v>
      </c>
      <c r="G73" s="1" t="s">
        <v>742</v>
      </c>
      <c r="H73" s="1">
        <v>11.47186</v>
      </c>
      <c r="I73" s="1">
        <v>7.3202800000000003</v>
      </c>
      <c r="J73" s="1">
        <v>685</v>
      </c>
      <c r="K73" s="1" t="s">
        <v>743</v>
      </c>
      <c r="L73" s="1" t="s">
        <v>737</v>
      </c>
      <c r="M73" s="88">
        <v>2016</v>
      </c>
      <c r="N73" s="88">
        <v>2</v>
      </c>
      <c r="O73" s="89" t="s">
        <v>159</v>
      </c>
      <c r="P73" s="63">
        <v>143</v>
      </c>
      <c r="Q73" s="1" t="s">
        <v>739</v>
      </c>
      <c r="R73" s="63" t="s">
        <v>712</v>
      </c>
      <c r="S73" s="63" t="s">
        <v>1027</v>
      </c>
      <c r="T73" s="63" t="s">
        <v>1094</v>
      </c>
      <c r="U73" s="1"/>
      <c r="V73" s="90"/>
      <c r="W73" s="91">
        <v>42651</v>
      </c>
      <c r="X73" s="63">
        <v>9</v>
      </c>
      <c r="Y73" s="63">
        <v>46</v>
      </c>
      <c r="Z73" s="92">
        <v>35</v>
      </c>
      <c r="AA73" s="93">
        <v>8.06</v>
      </c>
      <c r="AB73" s="93">
        <v>5.54</v>
      </c>
      <c r="AC73" s="63">
        <v>2.14</v>
      </c>
      <c r="AD73" s="1">
        <v>1.26</v>
      </c>
      <c r="AE73" s="63">
        <v>0.76</v>
      </c>
      <c r="AF73" s="1">
        <v>1.5</v>
      </c>
      <c r="AG73" s="1">
        <v>11.1</v>
      </c>
      <c r="AH73" s="1">
        <f t="shared" si="16"/>
        <v>84</v>
      </c>
      <c r="AI73" s="1">
        <v>0.34</v>
      </c>
      <c r="AJ73" s="1">
        <f t="shared" si="17"/>
        <v>3.8831775700934577</v>
      </c>
      <c r="AK73" s="1">
        <f t="shared" si="18"/>
        <v>3.4115313908741061</v>
      </c>
      <c r="AL73" s="1">
        <f t="shared" si="11"/>
        <v>3.6057894736842107</v>
      </c>
      <c r="AM73" s="1">
        <f t="shared" si="19"/>
        <v>3790.5904343045622</v>
      </c>
      <c r="AN73" s="1">
        <f t="shared" si="13"/>
        <v>4006.4327485380118</v>
      </c>
      <c r="AO73" s="1">
        <f t="shared" si="20"/>
        <v>7797.023182842574</v>
      </c>
      <c r="AP73" s="1">
        <f t="shared" si="21"/>
        <v>3.7905904343045624</v>
      </c>
      <c r="AQ73" s="1">
        <f t="shared" si="21"/>
        <v>4.0064327485380113</v>
      </c>
      <c r="AR73" s="1">
        <f t="shared" si="21"/>
        <v>7.7970231828425742</v>
      </c>
      <c r="AS73" s="90"/>
      <c r="AT73" s="1">
        <v>1.8619744058500916</v>
      </c>
      <c r="AU73" s="1">
        <v>0.20482757696005399</v>
      </c>
      <c r="AV73" s="1">
        <v>2.1012797527209441</v>
      </c>
      <c r="AW73" s="1">
        <v>0.54461356267558148</v>
      </c>
      <c r="AX73" s="1">
        <v>0.18750412167212524</v>
      </c>
      <c r="AY73" s="1">
        <v>0.16011724010985121</v>
      </c>
      <c r="AZ73" s="1">
        <v>7.9757565254332192</v>
      </c>
      <c r="BA73" s="1">
        <v>141.30673989297995</v>
      </c>
      <c r="BB73" s="1">
        <v>36.866036852008072</v>
      </c>
      <c r="BC73" s="1">
        <v>9.8360127023954433</v>
      </c>
      <c r="BD73" s="1">
        <v>3.5067435295260605</v>
      </c>
      <c r="BE73" s="95">
        <v>0.79232927970065492</v>
      </c>
      <c r="BF73" s="94">
        <v>3.0537885874649211E-2</v>
      </c>
      <c r="BG73" s="94">
        <v>1.8686574891804677</v>
      </c>
      <c r="BH73" s="1">
        <v>1.4138915318744054</v>
      </c>
      <c r="BI73" s="1">
        <v>0.30903901046622267</v>
      </c>
      <c r="BJ73" s="1">
        <v>1.5459149957874327</v>
      </c>
    </row>
    <row r="74" spans="1:62">
      <c r="A74" t="s">
        <v>177</v>
      </c>
      <c r="B74" t="s">
        <v>1090</v>
      </c>
      <c r="C74" s="63" t="s">
        <v>168</v>
      </c>
      <c r="D74" s="87" t="s">
        <v>171</v>
      </c>
      <c r="E74" t="s">
        <v>959</v>
      </c>
      <c r="F74" s="1" t="s">
        <v>741</v>
      </c>
      <c r="G74" s="1" t="s">
        <v>742</v>
      </c>
      <c r="H74" s="1">
        <v>11.47186</v>
      </c>
      <c r="I74" s="1">
        <v>7.3202800000000003</v>
      </c>
      <c r="J74" s="1">
        <v>685</v>
      </c>
      <c r="K74" s="1" t="s">
        <v>743</v>
      </c>
      <c r="L74" s="1" t="s">
        <v>737</v>
      </c>
      <c r="M74" s="88">
        <v>2016</v>
      </c>
      <c r="N74" s="88">
        <v>2</v>
      </c>
      <c r="O74" s="89" t="s">
        <v>714</v>
      </c>
      <c r="P74" s="63">
        <v>144</v>
      </c>
      <c r="Q74" s="1" t="s">
        <v>739</v>
      </c>
      <c r="R74" s="63" t="s">
        <v>712</v>
      </c>
      <c r="S74" s="63" t="s">
        <v>1027</v>
      </c>
      <c r="T74" s="63" t="s">
        <v>1094</v>
      </c>
      <c r="U74" s="1"/>
      <c r="V74" s="90"/>
      <c r="W74" s="91">
        <v>42651</v>
      </c>
      <c r="X74" s="63">
        <v>9</v>
      </c>
      <c r="Y74" s="63">
        <v>42</v>
      </c>
      <c r="Z74" s="92">
        <v>33</v>
      </c>
      <c r="AA74" s="93">
        <v>6.24</v>
      </c>
      <c r="AB74" s="93">
        <v>4.12</v>
      </c>
      <c r="AC74" s="63">
        <v>1.94</v>
      </c>
      <c r="AD74" s="1">
        <v>1.06</v>
      </c>
      <c r="AE74" s="63">
        <v>0.44</v>
      </c>
      <c r="AF74" s="1">
        <v>1.26</v>
      </c>
      <c r="AG74" s="1">
        <v>10.8</v>
      </c>
      <c r="AH74" s="1">
        <f t="shared" si="16"/>
        <v>84.126984126984127</v>
      </c>
      <c r="AI74" s="1">
        <v>0.26</v>
      </c>
      <c r="AJ74" s="1">
        <f t="shared" si="17"/>
        <v>2.675876288659794</v>
      </c>
      <c r="AK74" s="1">
        <f t="shared" si="18"/>
        <v>2.362366525166768</v>
      </c>
      <c r="AL74" s="1">
        <f t="shared" si="11"/>
        <v>3.6872727272727275</v>
      </c>
      <c r="AM74" s="1">
        <f t="shared" si="19"/>
        <v>2624.8516946297423</v>
      </c>
      <c r="AN74" s="1">
        <f t="shared" si="13"/>
        <v>4096.969696969697</v>
      </c>
      <c r="AO74" s="1">
        <f t="shared" si="20"/>
        <v>6721.8213915994393</v>
      </c>
      <c r="AP74" s="1">
        <f t="shared" si="21"/>
        <v>2.6248516946297422</v>
      </c>
      <c r="AQ74" s="1">
        <f t="shared" si="21"/>
        <v>4.0969696969696967</v>
      </c>
      <c r="AR74" s="1">
        <f t="shared" si="21"/>
        <v>6.7218213915994394</v>
      </c>
      <c r="AS74" s="90"/>
      <c r="AT74" s="1">
        <v>1.9835526315789476</v>
      </c>
      <c r="AU74" s="1">
        <v>0.20495571444735533</v>
      </c>
      <c r="AV74" s="1">
        <v>2.3728860981251225</v>
      </c>
      <c r="AW74" s="1">
        <v>0.52356103599616621</v>
      </c>
      <c r="AX74" s="1">
        <v>0.2206630980196401</v>
      </c>
      <c r="AY74" s="1">
        <v>0.17592235549860752</v>
      </c>
      <c r="AZ74" s="1">
        <v>6.9220596900216984</v>
      </c>
      <c r="BA74" s="1">
        <v>155.9077672200676</v>
      </c>
      <c r="BB74" s="1">
        <v>41.58095703017748</v>
      </c>
      <c r="BC74" s="1">
        <v>13.180098825176229</v>
      </c>
      <c r="BD74" s="1">
        <v>27.838290886606586</v>
      </c>
      <c r="BE74" s="95">
        <v>0.37048710601719198</v>
      </c>
      <c r="BF74" s="94">
        <v>1.1260744985673353E-2</v>
      </c>
      <c r="BG74" s="94">
        <v>3.3019535829616622</v>
      </c>
      <c r="BH74" s="1">
        <v>1.2763037511436415</v>
      </c>
      <c r="BI74" s="1">
        <v>0.19858188472095153</v>
      </c>
      <c r="BJ74" s="1">
        <v>1.5760504228935717</v>
      </c>
    </row>
    <row r="75" spans="1:62">
      <c r="A75" t="s">
        <v>177</v>
      </c>
      <c r="B75" t="s">
        <v>1090</v>
      </c>
      <c r="C75" s="63" t="s">
        <v>168</v>
      </c>
      <c r="D75" s="87" t="s">
        <v>171</v>
      </c>
      <c r="E75" t="s">
        <v>959</v>
      </c>
      <c r="F75" s="1" t="s">
        <v>744</v>
      </c>
      <c r="G75" s="1" t="s">
        <v>745</v>
      </c>
      <c r="H75" s="1">
        <v>11.4732</v>
      </c>
      <c r="I75" s="1">
        <v>7.31351</v>
      </c>
      <c r="J75" s="1">
        <v>696</v>
      </c>
      <c r="K75" s="1" t="s">
        <v>746</v>
      </c>
      <c r="L75" s="1" t="s">
        <v>737</v>
      </c>
      <c r="M75" s="88">
        <v>2016</v>
      </c>
      <c r="N75" s="88">
        <v>2</v>
      </c>
      <c r="O75" s="89" t="s">
        <v>155</v>
      </c>
      <c r="P75" s="63">
        <v>151</v>
      </c>
      <c r="Q75" s="1" t="s">
        <v>739</v>
      </c>
      <c r="R75" s="63" t="s">
        <v>712</v>
      </c>
      <c r="S75" s="63" t="s">
        <v>1027</v>
      </c>
      <c r="T75" s="63" t="s">
        <v>1094</v>
      </c>
      <c r="U75" s="1" t="s">
        <v>740</v>
      </c>
      <c r="V75" s="90">
        <v>42590</v>
      </c>
      <c r="W75" s="91">
        <v>42651</v>
      </c>
      <c r="X75" s="63">
        <v>9</v>
      </c>
      <c r="Y75" s="63">
        <v>47</v>
      </c>
      <c r="Z75" s="92">
        <v>36</v>
      </c>
      <c r="AA75" s="93">
        <v>7.76</v>
      </c>
      <c r="AB75" s="93">
        <v>4.0999999999999996</v>
      </c>
      <c r="AC75" s="63">
        <v>1.78</v>
      </c>
      <c r="AD75" s="1">
        <v>0.94</v>
      </c>
      <c r="AE75" s="63">
        <v>0.76</v>
      </c>
      <c r="AF75" s="1">
        <v>1.18</v>
      </c>
      <c r="AG75" s="1">
        <v>11.6</v>
      </c>
      <c r="AH75" s="1">
        <f t="shared" si="16"/>
        <v>79.66101694915254</v>
      </c>
      <c r="AI75" s="1">
        <v>0.32</v>
      </c>
      <c r="AJ75" s="1">
        <f t="shared" si="17"/>
        <v>2.7179775280898872</v>
      </c>
      <c r="AK75" s="1">
        <f t="shared" si="18"/>
        <v>2.251775280898876</v>
      </c>
      <c r="AL75" s="1">
        <f t="shared" si="11"/>
        <v>3.2673684210526313</v>
      </c>
      <c r="AM75" s="1">
        <f t="shared" si="19"/>
        <v>2501.9725343320843</v>
      </c>
      <c r="AN75" s="1">
        <f t="shared" si="13"/>
        <v>3630.4093567251457</v>
      </c>
      <c r="AO75" s="1">
        <f t="shared" si="20"/>
        <v>6132.38189105723</v>
      </c>
      <c r="AP75" s="1">
        <f t="shared" si="21"/>
        <v>2.5019725343320842</v>
      </c>
      <c r="AQ75" s="1">
        <f t="shared" si="21"/>
        <v>3.6304093567251456</v>
      </c>
      <c r="AR75" s="1">
        <f t="shared" si="21"/>
        <v>6.1323818910572303</v>
      </c>
      <c r="AS75" s="90">
        <v>42499</v>
      </c>
      <c r="AT75" s="1">
        <v>1.4845360824742269</v>
      </c>
      <c r="AU75" s="1">
        <v>0.17301381148917896</v>
      </c>
      <c r="AV75" s="1">
        <v>1.5505936399124083</v>
      </c>
      <c r="AW75" s="1">
        <v>0.48460985372514837</v>
      </c>
      <c r="AX75" s="1">
        <v>0.14712265461149299</v>
      </c>
      <c r="AY75" s="1">
        <v>0.13467322228711809</v>
      </c>
      <c r="AZ75" s="1">
        <v>4.2077546143261113</v>
      </c>
      <c r="BA75" s="1">
        <v>126.38187913656026</v>
      </c>
      <c r="BB75" s="1">
        <v>39.39718909618162</v>
      </c>
      <c r="BC75" s="1">
        <v>8.9708087716856024</v>
      </c>
      <c r="BD75" s="1">
        <v>3.8505724658837681</v>
      </c>
      <c r="BE75" s="95">
        <v>0.52681231380337634</v>
      </c>
      <c r="BF75" s="94">
        <v>4.1281032770605762E-2</v>
      </c>
      <c r="BG75" s="94">
        <v>2.6099388430750388</v>
      </c>
      <c r="BH75" s="1">
        <v>1.0587155963302752</v>
      </c>
      <c r="BI75" s="1">
        <v>0.19889908256880734</v>
      </c>
      <c r="BJ75" s="1">
        <v>1.3468262738894501</v>
      </c>
    </row>
    <row r="76" spans="1:62">
      <c r="A76" t="s">
        <v>177</v>
      </c>
      <c r="B76" t="s">
        <v>1090</v>
      </c>
      <c r="C76" s="63" t="s">
        <v>168</v>
      </c>
      <c r="D76" s="87" t="s">
        <v>171</v>
      </c>
      <c r="E76" t="s">
        <v>959</v>
      </c>
      <c r="F76" s="1" t="s">
        <v>744</v>
      </c>
      <c r="G76" s="1" t="s">
        <v>745</v>
      </c>
      <c r="H76" s="1">
        <v>11.4732</v>
      </c>
      <c r="I76" s="1">
        <v>7.31351</v>
      </c>
      <c r="J76" s="1">
        <v>696</v>
      </c>
      <c r="K76" s="1" t="s">
        <v>746</v>
      </c>
      <c r="L76" s="1" t="s">
        <v>737</v>
      </c>
      <c r="M76" s="88">
        <v>2016</v>
      </c>
      <c r="N76" s="88">
        <v>2</v>
      </c>
      <c r="O76" s="89" t="s">
        <v>156</v>
      </c>
      <c r="P76" s="63">
        <v>152</v>
      </c>
      <c r="Q76" s="1" t="s">
        <v>739</v>
      </c>
      <c r="R76" s="63" t="s">
        <v>712</v>
      </c>
      <c r="S76" s="63" t="s">
        <v>1027</v>
      </c>
      <c r="T76" s="63" t="s">
        <v>1094</v>
      </c>
      <c r="U76" s="1"/>
      <c r="V76" s="90"/>
      <c r="W76" s="91">
        <v>42651</v>
      </c>
      <c r="X76" s="63">
        <v>9</v>
      </c>
      <c r="Y76" s="63">
        <v>45</v>
      </c>
      <c r="Z76" s="92">
        <v>40</v>
      </c>
      <c r="AA76" s="93">
        <v>8.44</v>
      </c>
      <c r="AB76" s="93">
        <v>5.16</v>
      </c>
      <c r="AC76" s="63">
        <v>1.88</v>
      </c>
      <c r="AD76" s="1">
        <v>0.98</v>
      </c>
      <c r="AE76" s="63">
        <v>0.5</v>
      </c>
      <c r="AF76" s="1">
        <v>1.22</v>
      </c>
      <c r="AG76" s="1">
        <v>11.8</v>
      </c>
      <c r="AH76" s="1">
        <f t="shared" si="16"/>
        <v>80.327868852459019</v>
      </c>
      <c r="AI76" s="1">
        <v>0.24</v>
      </c>
      <c r="AJ76" s="1">
        <f t="shared" si="17"/>
        <v>3.3485106382978724</v>
      </c>
      <c r="AK76" s="1">
        <f t="shared" si="18"/>
        <v>2.7910498122653316</v>
      </c>
      <c r="AL76" s="1">
        <f t="shared" si="11"/>
        <v>4.0511999999999997</v>
      </c>
      <c r="AM76" s="1">
        <f t="shared" si="19"/>
        <v>3101.1664580725906</v>
      </c>
      <c r="AN76" s="1">
        <f t="shared" si="13"/>
        <v>4501.333333333333</v>
      </c>
      <c r="AO76" s="1">
        <f t="shared" si="20"/>
        <v>7602.499791405924</v>
      </c>
      <c r="AP76" s="1">
        <f t="shared" si="21"/>
        <v>3.1011664580725906</v>
      </c>
      <c r="AQ76" s="1">
        <f t="shared" si="21"/>
        <v>4.5013333333333332</v>
      </c>
      <c r="AR76" s="1">
        <f t="shared" si="21"/>
        <v>7.6024997914059238</v>
      </c>
      <c r="AS76" s="90"/>
      <c r="AT76" s="1">
        <v>1.4123048668503215</v>
      </c>
      <c r="AU76" s="1">
        <v>0.18983725712149041</v>
      </c>
      <c r="AV76" s="1">
        <v>1.7474084285768572</v>
      </c>
      <c r="AW76" s="1">
        <v>0.53062227955461672</v>
      </c>
      <c r="AX76" s="1">
        <v>0.1587431769923881</v>
      </c>
      <c r="AY76" s="1">
        <v>0.12451987712529537</v>
      </c>
      <c r="AZ76" s="1">
        <v>4.5107641366823588</v>
      </c>
      <c r="BA76" s="1">
        <v>141.84361823071617</v>
      </c>
      <c r="BB76" s="1">
        <v>33.390936094025889</v>
      </c>
      <c r="BC76" s="1">
        <v>7.853481807077026</v>
      </c>
      <c r="BD76" s="1">
        <v>4.4953096178524952</v>
      </c>
      <c r="BE76" s="94">
        <v>0.32533653846153854</v>
      </c>
      <c r="BF76" s="94">
        <v>4.9423076923076931E-2</v>
      </c>
      <c r="BG76" s="94">
        <v>3.4572512083884313</v>
      </c>
      <c r="BH76" s="1">
        <v>1.0784586815227484</v>
      </c>
      <c r="BI76" s="1">
        <v>0.28351903435468895</v>
      </c>
      <c r="BJ76" s="1">
        <v>1.5513565452998475</v>
      </c>
    </row>
    <row r="77" spans="1:62">
      <c r="A77" t="s">
        <v>177</v>
      </c>
      <c r="B77" t="s">
        <v>1090</v>
      </c>
      <c r="C77" s="63" t="s">
        <v>168</v>
      </c>
      <c r="D77" s="87" t="s">
        <v>171</v>
      </c>
      <c r="E77" t="s">
        <v>959</v>
      </c>
      <c r="F77" s="1" t="s">
        <v>744</v>
      </c>
      <c r="G77" s="1" t="s">
        <v>745</v>
      </c>
      <c r="H77" s="1">
        <v>11.4732</v>
      </c>
      <c r="I77" s="1">
        <v>7.31351</v>
      </c>
      <c r="J77" s="1">
        <v>696</v>
      </c>
      <c r="K77" s="1" t="s">
        <v>746</v>
      </c>
      <c r="L77" s="1" t="s">
        <v>737</v>
      </c>
      <c r="M77" s="88">
        <v>2016</v>
      </c>
      <c r="N77" s="88">
        <v>2</v>
      </c>
      <c r="O77" s="89" t="s">
        <v>157</v>
      </c>
      <c r="P77" s="63">
        <v>153</v>
      </c>
      <c r="Q77" s="1" t="s">
        <v>739</v>
      </c>
      <c r="R77" s="63" t="s">
        <v>712</v>
      </c>
      <c r="S77" s="63" t="s">
        <v>1027</v>
      </c>
      <c r="T77" s="63" t="s">
        <v>1094</v>
      </c>
      <c r="U77" s="1"/>
      <c r="V77" s="90"/>
      <c r="W77" s="91">
        <v>42651</v>
      </c>
      <c r="X77" s="63">
        <v>9</v>
      </c>
      <c r="Y77" s="63">
        <v>45</v>
      </c>
      <c r="Z77" s="92">
        <v>35</v>
      </c>
      <c r="AA77" s="93">
        <v>9.7799999999999994</v>
      </c>
      <c r="AB77" s="93">
        <v>5.18</v>
      </c>
      <c r="AC77" s="63">
        <v>2.14</v>
      </c>
      <c r="AD77" s="1">
        <v>1.1200000000000001</v>
      </c>
      <c r="AE77" s="63">
        <v>0.76</v>
      </c>
      <c r="AF77" s="1">
        <v>1.32</v>
      </c>
      <c r="AG77" s="1">
        <v>12</v>
      </c>
      <c r="AH77" s="1">
        <f t="shared" si="16"/>
        <v>84.848484848484844</v>
      </c>
      <c r="AI77" s="1">
        <v>0.28000000000000003</v>
      </c>
      <c r="AJ77" s="1">
        <f t="shared" si="17"/>
        <v>3.1951401869158875</v>
      </c>
      <c r="AK77" s="1">
        <f t="shared" si="18"/>
        <v>2.8067113798790544</v>
      </c>
      <c r="AL77" s="1">
        <f t="shared" si="11"/>
        <v>3.6031578947368423</v>
      </c>
      <c r="AM77" s="1">
        <f t="shared" si="19"/>
        <v>3118.568199865616</v>
      </c>
      <c r="AN77" s="1">
        <f t="shared" si="13"/>
        <v>4003.5087719298244</v>
      </c>
      <c r="AO77" s="1">
        <f t="shared" si="20"/>
        <v>7122.0769717954408</v>
      </c>
      <c r="AP77" s="1">
        <f t="shared" si="21"/>
        <v>3.1185681998656158</v>
      </c>
      <c r="AQ77" s="1">
        <f t="shared" si="21"/>
        <v>4.0035087719298241</v>
      </c>
      <c r="AR77" s="1">
        <f t="shared" si="21"/>
        <v>7.1220769717954404</v>
      </c>
      <c r="AS77" s="90"/>
      <c r="AT77" s="1">
        <v>2.3772511848341233</v>
      </c>
      <c r="AU77" s="1">
        <v>0.26224401460512259</v>
      </c>
      <c r="AV77" s="1">
        <v>2.2138247567846996</v>
      </c>
      <c r="AW77" s="1">
        <v>0.62109305113127355</v>
      </c>
      <c r="AX77" s="1">
        <v>0.16588236399692055</v>
      </c>
      <c r="AY77" s="1">
        <v>0.20528462582154611</v>
      </c>
      <c r="AZ77" s="1">
        <v>10.163666898318869</v>
      </c>
      <c r="BA77" s="1">
        <v>176.77677534110524</v>
      </c>
      <c r="BB77" s="1">
        <v>136.44500405126755</v>
      </c>
      <c r="BC77" s="1">
        <v>20.928412894504255</v>
      </c>
      <c r="BD77" s="1">
        <v>4.7556453853748932</v>
      </c>
      <c r="BE77" s="94">
        <v>0.38801369863013702</v>
      </c>
      <c r="BF77" s="94">
        <v>3.6790606653620356E-2</v>
      </c>
      <c r="BG77" s="94">
        <v>3.5483184718646923</v>
      </c>
      <c r="BH77" s="1">
        <v>1.2427906976744185</v>
      </c>
      <c r="BI77" s="1">
        <v>0.23460465116279069</v>
      </c>
      <c r="BJ77" s="1">
        <v>1.466137666295185</v>
      </c>
    </row>
    <row r="78" spans="1:62">
      <c r="A78" t="s">
        <v>177</v>
      </c>
      <c r="B78" t="s">
        <v>1090</v>
      </c>
      <c r="C78" s="63" t="s">
        <v>168</v>
      </c>
      <c r="D78" s="87" t="s">
        <v>171</v>
      </c>
      <c r="E78" t="s">
        <v>959</v>
      </c>
      <c r="F78" s="1" t="s">
        <v>744</v>
      </c>
      <c r="G78" s="1" t="s">
        <v>745</v>
      </c>
      <c r="H78" s="1">
        <v>11.4732</v>
      </c>
      <c r="I78" s="1">
        <v>7.31351</v>
      </c>
      <c r="J78" s="1">
        <v>696</v>
      </c>
      <c r="K78" s="1" t="s">
        <v>746</v>
      </c>
      <c r="L78" s="1" t="s">
        <v>737</v>
      </c>
      <c r="M78" s="88">
        <v>2016</v>
      </c>
      <c r="N78" s="88">
        <v>2</v>
      </c>
      <c r="O78" s="89" t="s">
        <v>158</v>
      </c>
      <c r="P78" s="63">
        <v>154</v>
      </c>
      <c r="Q78" s="1" t="s">
        <v>739</v>
      </c>
      <c r="R78" s="63" t="s">
        <v>712</v>
      </c>
      <c r="S78" s="63" t="s">
        <v>1027</v>
      </c>
      <c r="T78" s="63" t="s">
        <v>1094</v>
      </c>
      <c r="U78" s="1"/>
      <c r="V78" s="90"/>
      <c r="W78" s="91">
        <v>42651</v>
      </c>
      <c r="X78" s="63">
        <v>9</v>
      </c>
      <c r="Y78" s="63">
        <v>46</v>
      </c>
      <c r="Z78" s="92">
        <v>40</v>
      </c>
      <c r="AA78" s="93">
        <v>13.08</v>
      </c>
      <c r="AB78" s="93">
        <v>8.18</v>
      </c>
      <c r="AC78" s="63">
        <v>2.2799999999999998</v>
      </c>
      <c r="AD78" s="1">
        <v>1.28</v>
      </c>
      <c r="AE78" s="63">
        <v>2.16</v>
      </c>
      <c r="AF78" s="1">
        <v>1.5</v>
      </c>
      <c r="AG78" s="1">
        <v>12.9</v>
      </c>
      <c r="AH78" s="1">
        <f t="shared" si="16"/>
        <v>85.333333333333343</v>
      </c>
      <c r="AI78" s="1">
        <v>1.04</v>
      </c>
      <c r="AJ78" s="1">
        <f t="shared" si="17"/>
        <v>5.3815789473684212</v>
      </c>
      <c r="AK78" s="1">
        <f t="shared" si="18"/>
        <v>4.7057370485036119</v>
      </c>
      <c r="AL78" s="1">
        <f t="shared" si="11"/>
        <v>6.2977777777777773</v>
      </c>
      <c r="AM78" s="1">
        <f t="shared" si="19"/>
        <v>5228.5967205595689</v>
      </c>
      <c r="AN78" s="1">
        <f t="shared" si="13"/>
        <v>6997.5308641975307</v>
      </c>
      <c r="AO78" s="1">
        <f t="shared" si="20"/>
        <v>12226.1275847571</v>
      </c>
      <c r="AP78" s="1">
        <f t="shared" si="21"/>
        <v>5.2285967205595689</v>
      </c>
      <c r="AQ78" s="1">
        <f t="shared" si="21"/>
        <v>6.9975308641975307</v>
      </c>
      <c r="AR78" s="1">
        <f t="shared" si="21"/>
        <v>12.2261275847571</v>
      </c>
      <c r="AS78" s="90"/>
      <c r="AT78" s="1">
        <v>2.4952874646559846</v>
      </c>
      <c r="AU78" s="1">
        <v>0.2428139608200289</v>
      </c>
      <c r="AV78" s="1">
        <v>1.5134946528346811</v>
      </c>
      <c r="AW78" s="1">
        <v>0.65574172049859836</v>
      </c>
      <c r="AX78" s="1">
        <v>0.21265654181916499</v>
      </c>
      <c r="AY78" s="1">
        <v>0.17126161956596403</v>
      </c>
      <c r="AZ78" s="1">
        <v>6.9403776804988411</v>
      </c>
      <c r="BA78" s="1">
        <v>138.87748301765674</v>
      </c>
      <c r="BB78" s="1">
        <v>193.05385601614228</v>
      </c>
      <c r="BC78" s="1">
        <v>13.725042344951866</v>
      </c>
      <c r="BD78" s="1">
        <v>5.8380134028500423</v>
      </c>
      <c r="BE78" s="94">
        <v>0.66864490603363014</v>
      </c>
      <c r="BF78" s="94">
        <v>4.9282888229475776E-2</v>
      </c>
      <c r="BG78" s="94">
        <v>3.8356845226808436</v>
      </c>
      <c r="BH78" s="1">
        <v>1.3769513314967861</v>
      </c>
      <c r="BI78" s="1">
        <v>0.21432506887052344</v>
      </c>
      <c r="BJ78" s="1">
        <v>1.426473052670471</v>
      </c>
    </row>
    <row r="79" spans="1:62">
      <c r="A79" t="s">
        <v>177</v>
      </c>
      <c r="B79" t="s">
        <v>1090</v>
      </c>
      <c r="C79" s="63" t="s">
        <v>168</v>
      </c>
      <c r="D79" s="87" t="s">
        <v>171</v>
      </c>
      <c r="E79" t="s">
        <v>959</v>
      </c>
      <c r="F79" s="1" t="s">
        <v>744</v>
      </c>
      <c r="G79" s="1" t="s">
        <v>745</v>
      </c>
      <c r="H79" s="1">
        <v>11.4732</v>
      </c>
      <c r="I79" s="1">
        <v>7.31351</v>
      </c>
      <c r="J79" s="1">
        <v>696</v>
      </c>
      <c r="K79" s="1" t="s">
        <v>746</v>
      </c>
      <c r="L79" s="1" t="s">
        <v>737</v>
      </c>
      <c r="M79" s="88">
        <v>2016</v>
      </c>
      <c r="N79" s="88">
        <v>2</v>
      </c>
      <c r="O79" s="89" t="s">
        <v>159</v>
      </c>
      <c r="P79" s="63">
        <v>155</v>
      </c>
      <c r="Q79" s="1" t="s">
        <v>739</v>
      </c>
      <c r="R79" s="63" t="s">
        <v>712</v>
      </c>
      <c r="S79" s="63" t="s">
        <v>1027</v>
      </c>
      <c r="T79" s="63" t="s">
        <v>1094</v>
      </c>
      <c r="U79" s="1"/>
      <c r="V79" s="90"/>
      <c r="W79" s="91">
        <v>42651</v>
      </c>
      <c r="X79" s="63">
        <v>9</v>
      </c>
      <c r="Y79" s="63">
        <v>45</v>
      </c>
      <c r="Z79" s="92">
        <v>36</v>
      </c>
      <c r="AA79" s="93">
        <v>14.96</v>
      </c>
      <c r="AB79" s="93">
        <v>8.24</v>
      </c>
      <c r="AC79" s="63">
        <v>2.52</v>
      </c>
      <c r="AD79" s="1">
        <v>1.38</v>
      </c>
      <c r="AE79" s="63">
        <v>0.8</v>
      </c>
      <c r="AF79" s="1">
        <v>1.74</v>
      </c>
      <c r="AG79" s="1">
        <v>11</v>
      </c>
      <c r="AH79" s="1">
        <f t="shared" si="16"/>
        <v>79.310344827586192</v>
      </c>
      <c r="AI79" s="1">
        <v>0.3</v>
      </c>
      <c r="AJ79" s="1">
        <f t="shared" si="17"/>
        <v>5.6895238095238092</v>
      </c>
      <c r="AK79" s="1">
        <f t="shared" si="18"/>
        <v>4.7247282913165254</v>
      </c>
      <c r="AL79" s="1">
        <f t="shared" si="11"/>
        <v>5.6099999999999994</v>
      </c>
      <c r="AM79" s="1">
        <f t="shared" si="19"/>
        <v>5249.6981014628054</v>
      </c>
      <c r="AN79" s="1">
        <f t="shared" si="13"/>
        <v>6233.3333333333321</v>
      </c>
      <c r="AO79" s="1">
        <f t="shared" si="20"/>
        <v>11483.031434796138</v>
      </c>
      <c r="AP79" s="1">
        <f t="shared" ref="AP79:AR110" si="22">AM79/1000</f>
        <v>5.2496981014628057</v>
      </c>
      <c r="AQ79" s="1">
        <f t="shared" si="22"/>
        <v>6.2333333333333325</v>
      </c>
      <c r="AR79" s="1">
        <f t="shared" si="22"/>
        <v>11.483031434796137</v>
      </c>
      <c r="AS79" s="90"/>
      <c r="AT79" s="1">
        <v>2.4477064220183489</v>
      </c>
      <c r="AU79" s="1">
        <v>0.27231017568220184</v>
      </c>
      <c r="AV79" s="1">
        <v>1.7976431385296372</v>
      </c>
      <c r="AW79" s="1">
        <v>0.6369961357558418</v>
      </c>
      <c r="AX79" s="1">
        <v>0.1490656151017046</v>
      </c>
      <c r="AY79" s="1">
        <v>0.17666715630101876</v>
      </c>
      <c r="AZ79" s="1">
        <v>5.921491800949461</v>
      </c>
      <c r="BA79" s="1">
        <v>154.76256951045673</v>
      </c>
      <c r="BB79" s="1">
        <v>266.5346171596957</v>
      </c>
      <c r="BC79" s="1">
        <v>16.493519031148089</v>
      </c>
      <c r="BD79" s="1">
        <v>3.9543651409986085</v>
      </c>
      <c r="BE79" s="94">
        <v>0.49540441176470595</v>
      </c>
      <c r="BF79" s="94">
        <v>4.7334558823529417E-2</v>
      </c>
      <c r="BG79" s="94">
        <v>6.2005273123613867</v>
      </c>
      <c r="BH79" s="1">
        <v>1.365209471766849</v>
      </c>
      <c r="BI79" s="1">
        <v>0.21070127504553735</v>
      </c>
      <c r="BJ79" s="1">
        <v>1.4508364193034895</v>
      </c>
    </row>
    <row r="80" spans="1:62">
      <c r="A80" t="s">
        <v>177</v>
      </c>
      <c r="B80" t="s">
        <v>1090</v>
      </c>
      <c r="C80" s="63" t="s">
        <v>168</v>
      </c>
      <c r="D80" s="87" t="s">
        <v>171</v>
      </c>
      <c r="E80" t="s">
        <v>959</v>
      </c>
      <c r="F80" s="1" t="s">
        <v>744</v>
      </c>
      <c r="G80" s="1" t="s">
        <v>745</v>
      </c>
      <c r="H80" s="1">
        <v>11.4732</v>
      </c>
      <c r="I80" s="1">
        <v>7.31351</v>
      </c>
      <c r="J80" s="1">
        <v>696</v>
      </c>
      <c r="K80" s="1" t="s">
        <v>746</v>
      </c>
      <c r="L80" s="1" t="s">
        <v>737</v>
      </c>
      <c r="M80" s="88">
        <v>2016</v>
      </c>
      <c r="N80" s="88">
        <v>2</v>
      </c>
      <c r="O80" s="89" t="s">
        <v>714</v>
      </c>
      <c r="P80" s="63">
        <v>156</v>
      </c>
      <c r="Q80" s="1" t="s">
        <v>739</v>
      </c>
      <c r="R80" s="63" t="s">
        <v>712</v>
      </c>
      <c r="S80" s="63" t="s">
        <v>1027</v>
      </c>
      <c r="T80" s="63" t="s">
        <v>1094</v>
      </c>
      <c r="U80" s="1"/>
      <c r="V80" s="90"/>
      <c r="W80" s="91">
        <v>42651</v>
      </c>
      <c r="X80" s="63">
        <v>9</v>
      </c>
      <c r="Y80" s="63">
        <v>48</v>
      </c>
      <c r="Z80" s="92">
        <v>50</v>
      </c>
      <c r="AA80" s="93">
        <v>15.78</v>
      </c>
      <c r="AB80" s="93">
        <v>10.98</v>
      </c>
      <c r="AC80" s="63">
        <v>2.88</v>
      </c>
      <c r="AD80" s="1">
        <v>1.62</v>
      </c>
      <c r="AE80" s="63">
        <v>2.14</v>
      </c>
      <c r="AF80" s="1">
        <v>1.92</v>
      </c>
      <c r="AG80" s="1">
        <v>13.2</v>
      </c>
      <c r="AH80" s="1">
        <f t="shared" si="16"/>
        <v>84.375000000000014</v>
      </c>
      <c r="AI80" s="1">
        <v>1</v>
      </c>
      <c r="AJ80" s="1">
        <f t="shared" si="17"/>
        <v>7.32</v>
      </c>
      <c r="AK80" s="1">
        <f t="shared" si="18"/>
        <v>6.3070411764705891</v>
      </c>
      <c r="AL80" s="1">
        <f t="shared" si="11"/>
        <v>7.3738317757009346</v>
      </c>
      <c r="AM80" s="1">
        <f t="shared" si="19"/>
        <v>7007.8235294117658</v>
      </c>
      <c r="AN80" s="1">
        <f t="shared" si="13"/>
        <v>8193.1464174454813</v>
      </c>
      <c r="AO80" s="1">
        <f t="shared" si="20"/>
        <v>15200.969946857247</v>
      </c>
      <c r="AP80" s="1">
        <f t="shared" si="22"/>
        <v>7.0078235294117661</v>
      </c>
      <c r="AQ80" s="1">
        <f t="shared" si="22"/>
        <v>8.1931464174454813</v>
      </c>
      <c r="AR80" s="1">
        <f t="shared" si="22"/>
        <v>15.200969946857247</v>
      </c>
      <c r="AS80" s="90"/>
      <c r="AT80" s="1">
        <v>2.6585968379446641</v>
      </c>
      <c r="AU80" s="1">
        <v>0.29452979320704997</v>
      </c>
      <c r="AV80" s="1">
        <v>1.9434688950973118</v>
      </c>
      <c r="AW80" s="1">
        <v>0.70954174147418791</v>
      </c>
      <c r="AX80" s="1">
        <v>0.1905613730076125</v>
      </c>
      <c r="AY80" s="1">
        <v>0.21546235473841038</v>
      </c>
      <c r="AZ80" s="1">
        <v>7.7010335222245594</v>
      </c>
      <c r="BA80" s="1">
        <v>165.11894856335735</v>
      </c>
      <c r="BB80" s="1">
        <v>95.322476702081673</v>
      </c>
      <c r="BC80" s="1">
        <v>17.758970842062489</v>
      </c>
      <c r="BD80" s="1">
        <v>16.155260529071136</v>
      </c>
      <c r="BE80" s="94">
        <v>0.72620215897939167</v>
      </c>
      <c r="BF80" s="94">
        <v>5.4416094210009813E-2</v>
      </c>
      <c r="BG80" s="94">
        <v>3.7518244998465669</v>
      </c>
      <c r="BH80" s="1">
        <v>1.2851919561243146</v>
      </c>
      <c r="BI80" s="1">
        <v>0.24172760511882999</v>
      </c>
      <c r="BJ80" s="1">
        <v>1.7839914471868332</v>
      </c>
    </row>
    <row r="81" spans="1:62">
      <c r="A81" t="s">
        <v>177</v>
      </c>
      <c r="B81" t="s">
        <v>1090</v>
      </c>
      <c r="C81" s="63" t="s">
        <v>168</v>
      </c>
      <c r="D81" s="87" t="s">
        <v>171</v>
      </c>
      <c r="E81" t="s">
        <v>959</v>
      </c>
      <c r="F81" s="1" t="s">
        <v>747</v>
      </c>
      <c r="G81" s="1" t="s">
        <v>748</v>
      </c>
      <c r="H81" s="1">
        <v>11.5002</v>
      </c>
      <c r="I81" s="1">
        <v>7.3357099999999997</v>
      </c>
      <c r="J81" s="1">
        <v>717</v>
      </c>
      <c r="K81" s="1" t="s">
        <v>749</v>
      </c>
      <c r="L81" s="1" t="s">
        <v>737</v>
      </c>
      <c r="M81" s="88">
        <v>2016</v>
      </c>
      <c r="N81" s="88">
        <v>2</v>
      </c>
      <c r="O81" s="89" t="s">
        <v>155</v>
      </c>
      <c r="P81" s="63">
        <v>163</v>
      </c>
      <c r="Q81" s="1" t="s">
        <v>739</v>
      </c>
      <c r="R81" s="63" t="s">
        <v>712</v>
      </c>
      <c r="S81" s="63" t="s">
        <v>1027</v>
      </c>
      <c r="T81" s="63" t="s">
        <v>1094</v>
      </c>
      <c r="U81" s="1" t="s">
        <v>740</v>
      </c>
      <c r="V81" s="90">
        <v>42590</v>
      </c>
      <c r="W81" s="91">
        <v>42650</v>
      </c>
      <c r="X81" s="63">
        <v>9</v>
      </c>
      <c r="Y81" s="63">
        <v>43</v>
      </c>
      <c r="Z81" s="92">
        <v>34</v>
      </c>
      <c r="AA81" s="93">
        <v>3.34</v>
      </c>
      <c r="AB81" s="93">
        <v>1.73</v>
      </c>
      <c r="AC81" s="63">
        <v>0.66</v>
      </c>
      <c r="AD81" s="1">
        <v>0.3</v>
      </c>
      <c r="AE81" s="63">
        <v>0.22</v>
      </c>
      <c r="AF81" s="1">
        <v>0.32</v>
      </c>
      <c r="AG81" s="1">
        <v>10.1</v>
      </c>
      <c r="AH81" s="1">
        <f t="shared" si="16"/>
        <v>93.75</v>
      </c>
      <c r="AI81" s="1">
        <v>0.1</v>
      </c>
      <c r="AJ81" s="1">
        <f t="shared" si="17"/>
        <v>0.83878787878787875</v>
      </c>
      <c r="AK81" s="1">
        <f t="shared" si="18"/>
        <v>0.8316951871657754</v>
      </c>
      <c r="AL81" s="1">
        <f t="shared" si="11"/>
        <v>1.5181818181818183</v>
      </c>
      <c r="AM81" s="1">
        <f t="shared" si="19"/>
        <v>924.1057635175282</v>
      </c>
      <c r="AN81" s="1">
        <f t="shared" si="13"/>
        <v>1686.8686868686871</v>
      </c>
      <c r="AO81" s="1">
        <f t="shared" si="20"/>
        <v>2610.9744503862153</v>
      </c>
      <c r="AP81" s="1">
        <f t="shared" si="22"/>
        <v>0.92410576351752816</v>
      </c>
      <c r="AQ81" s="1">
        <f t="shared" si="22"/>
        <v>1.6868686868686871</v>
      </c>
      <c r="AR81" s="1">
        <f t="shared" si="22"/>
        <v>2.6109744503862151</v>
      </c>
      <c r="AS81" s="90">
        <v>42499</v>
      </c>
      <c r="AT81" s="1">
        <v>1.4990808823529411</v>
      </c>
      <c r="AU81" s="1">
        <v>0.21777325662737351</v>
      </c>
      <c r="AV81" s="1">
        <v>2.0409492687530859</v>
      </c>
      <c r="AW81" s="1">
        <v>0.27759162737315712</v>
      </c>
      <c r="AX81" s="1">
        <v>0.15160775854549086</v>
      </c>
      <c r="AY81" s="1">
        <v>0.11088305132598934</v>
      </c>
      <c r="AZ81" s="1">
        <v>4.4000898804741011</v>
      </c>
      <c r="BA81" s="1">
        <v>127.31731911614483</v>
      </c>
      <c r="BB81" s="1">
        <v>16.031105547413674</v>
      </c>
      <c r="BC81" s="1">
        <v>10.672977858134578</v>
      </c>
      <c r="BD81" s="1">
        <v>4.2662792349077909</v>
      </c>
      <c r="BE81" s="94">
        <v>0.33004784688995215</v>
      </c>
      <c r="BF81" s="94">
        <v>0.11588516746411484</v>
      </c>
      <c r="BG81" s="94">
        <v>4.188380111048982</v>
      </c>
      <c r="BH81" s="1">
        <v>0.98314606741573041</v>
      </c>
      <c r="BI81" s="1">
        <v>0.24157303370786515</v>
      </c>
      <c r="BJ81" s="1">
        <v>1.5243245230920832</v>
      </c>
    </row>
    <row r="82" spans="1:62">
      <c r="A82" t="s">
        <v>177</v>
      </c>
      <c r="B82" t="s">
        <v>1090</v>
      </c>
      <c r="C82" s="63" t="s">
        <v>168</v>
      </c>
      <c r="D82" s="87" t="s">
        <v>171</v>
      </c>
      <c r="E82" t="s">
        <v>959</v>
      </c>
      <c r="F82" s="1" t="s">
        <v>747</v>
      </c>
      <c r="G82" s="1" t="s">
        <v>748</v>
      </c>
      <c r="H82" s="1">
        <v>11.5002</v>
      </c>
      <c r="I82" s="1">
        <v>7.3357099999999997</v>
      </c>
      <c r="J82" s="1">
        <v>717</v>
      </c>
      <c r="K82" s="1" t="s">
        <v>749</v>
      </c>
      <c r="L82" s="1" t="s">
        <v>737</v>
      </c>
      <c r="M82" s="88">
        <v>2016</v>
      </c>
      <c r="N82" s="88">
        <v>2</v>
      </c>
      <c r="O82" s="89" t="s">
        <v>156</v>
      </c>
      <c r="P82" s="63">
        <v>164</v>
      </c>
      <c r="Q82" s="1" t="s">
        <v>739</v>
      </c>
      <c r="R82" s="63" t="s">
        <v>712</v>
      </c>
      <c r="S82" s="63" t="s">
        <v>1027</v>
      </c>
      <c r="T82" s="63" t="s">
        <v>1094</v>
      </c>
      <c r="U82" s="1"/>
      <c r="V82" s="90"/>
      <c r="W82" s="91">
        <v>42650</v>
      </c>
      <c r="X82" s="63">
        <v>9</v>
      </c>
      <c r="Y82" s="63">
        <v>47</v>
      </c>
      <c r="Z82" s="92">
        <v>24</v>
      </c>
      <c r="AA82" s="93">
        <v>2.2999999999999998</v>
      </c>
      <c r="AB82" s="93">
        <v>1.26</v>
      </c>
      <c r="AC82" s="63">
        <v>0.74</v>
      </c>
      <c r="AD82" s="1">
        <v>0.32</v>
      </c>
      <c r="AE82" s="63">
        <v>0.36</v>
      </c>
      <c r="AF82" s="1">
        <v>0.38</v>
      </c>
      <c r="AG82" s="1">
        <v>9.3000000000000007</v>
      </c>
      <c r="AH82" s="1">
        <f t="shared" si="16"/>
        <v>84.210526315789465</v>
      </c>
      <c r="AI82" s="1">
        <v>0.14000000000000001</v>
      </c>
      <c r="AJ82" s="1">
        <f t="shared" si="17"/>
        <v>0.64702702702702697</v>
      </c>
      <c r="AK82" s="1">
        <f t="shared" si="18"/>
        <v>0.5814028616852146</v>
      </c>
      <c r="AL82" s="1">
        <f t="shared" si="11"/>
        <v>0.89444444444444449</v>
      </c>
      <c r="AM82" s="1">
        <f t="shared" si="19"/>
        <v>646.00317965023839</v>
      </c>
      <c r="AN82" s="1">
        <f t="shared" si="13"/>
        <v>993.82716049382725</v>
      </c>
      <c r="AO82" s="1">
        <f t="shared" si="20"/>
        <v>1639.8303401440658</v>
      </c>
      <c r="AP82" s="1">
        <f t="shared" si="22"/>
        <v>0.64600317965023835</v>
      </c>
      <c r="AQ82" s="1">
        <f t="shared" si="22"/>
        <v>0.99382716049382724</v>
      </c>
      <c r="AR82" s="1">
        <f t="shared" si="22"/>
        <v>1.6398303401440657</v>
      </c>
      <c r="AS82" s="90"/>
      <c r="AT82" s="1">
        <v>1.339943342776204</v>
      </c>
      <c r="AU82" s="1">
        <v>0.24383641829681099</v>
      </c>
      <c r="AV82" s="1">
        <v>1.9799958422896911</v>
      </c>
      <c r="AW82" s="1">
        <v>0.30097555176380025</v>
      </c>
      <c r="AX82" s="1">
        <v>0.16165509534036018</v>
      </c>
      <c r="AY82" s="1">
        <v>0.10976054367847914</v>
      </c>
      <c r="AZ82" s="1">
        <v>3.8424091680195809</v>
      </c>
      <c r="BA82" s="1">
        <v>111.64347257780452</v>
      </c>
      <c r="BB82" s="1">
        <v>15.931885026558742</v>
      </c>
      <c r="BC82" s="1">
        <v>9.6225248477489806</v>
      </c>
      <c r="BD82" s="1">
        <v>4.9753036809332434</v>
      </c>
      <c r="BE82" s="94">
        <v>0.28371868978805392</v>
      </c>
      <c r="BF82" s="94">
        <v>0.18193641618497108</v>
      </c>
      <c r="BG82" s="94">
        <v>3.4538324338381217</v>
      </c>
      <c r="BH82" s="1">
        <v>0.93732460243217974</v>
      </c>
      <c r="BI82" s="1">
        <v>0.24555659494855009</v>
      </c>
      <c r="BJ82" s="1">
        <v>1.5686911734847313</v>
      </c>
    </row>
    <row r="83" spans="1:62">
      <c r="A83" t="s">
        <v>177</v>
      </c>
      <c r="B83" t="s">
        <v>1090</v>
      </c>
      <c r="C83" s="63" t="s">
        <v>168</v>
      </c>
      <c r="D83" s="87" t="s">
        <v>171</v>
      </c>
      <c r="E83" t="s">
        <v>959</v>
      </c>
      <c r="F83" s="1" t="s">
        <v>747</v>
      </c>
      <c r="G83" s="1" t="s">
        <v>748</v>
      </c>
      <c r="H83" s="1">
        <v>11.5002</v>
      </c>
      <c r="I83" s="1">
        <v>7.3357099999999997</v>
      </c>
      <c r="J83" s="1">
        <v>717</v>
      </c>
      <c r="K83" s="1" t="s">
        <v>749</v>
      </c>
      <c r="L83" s="1" t="s">
        <v>737</v>
      </c>
      <c r="M83" s="88">
        <v>2016</v>
      </c>
      <c r="N83" s="88">
        <v>2</v>
      </c>
      <c r="O83" s="89" t="s">
        <v>157</v>
      </c>
      <c r="P83" s="63">
        <v>165</v>
      </c>
      <c r="Q83" s="1" t="s">
        <v>739</v>
      </c>
      <c r="R83" s="63" t="s">
        <v>712</v>
      </c>
      <c r="S83" s="63" t="s">
        <v>1027</v>
      </c>
      <c r="T83" s="63" t="s">
        <v>1094</v>
      </c>
      <c r="U83" s="1"/>
      <c r="V83" s="90"/>
      <c r="W83" s="91">
        <v>42650</v>
      </c>
      <c r="X83" s="63">
        <v>9</v>
      </c>
      <c r="Y83" s="63">
        <v>46</v>
      </c>
      <c r="Z83" s="92">
        <v>54</v>
      </c>
      <c r="AA83" s="93">
        <v>17.05</v>
      </c>
      <c r="AB83" s="93">
        <v>7.74</v>
      </c>
      <c r="AC83" s="63">
        <v>1.66</v>
      </c>
      <c r="AD83" s="1">
        <v>0.8</v>
      </c>
      <c r="AE83" s="63">
        <v>1</v>
      </c>
      <c r="AF83" s="1">
        <v>1</v>
      </c>
      <c r="AG83" s="1">
        <v>10.4</v>
      </c>
      <c r="AH83" s="1">
        <f t="shared" si="16"/>
        <v>80</v>
      </c>
      <c r="AI83" s="1">
        <v>0.42</v>
      </c>
      <c r="AJ83" s="1">
        <f t="shared" si="17"/>
        <v>4.6626506024096388</v>
      </c>
      <c r="AK83" s="1">
        <f t="shared" si="18"/>
        <v>3.9319858256555635</v>
      </c>
      <c r="AL83" s="1">
        <f t="shared" si="11"/>
        <v>7.1610000000000005</v>
      </c>
      <c r="AM83" s="1">
        <f t="shared" si="19"/>
        <v>4368.8731396172925</v>
      </c>
      <c r="AN83" s="1">
        <f t="shared" si="13"/>
        <v>7956.666666666667</v>
      </c>
      <c r="AO83" s="1">
        <f t="shared" si="20"/>
        <v>12325.539806283959</v>
      </c>
      <c r="AP83" s="1">
        <f t="shared" si="22"/>
        <v>4.3688731396172926</v>
      </c>
      <c r="AQ83" s="1">
        <f t="shared" si="22"/>
        <v>7.956666666666667</v>
      </c>
      <c r="AR83" s="1">
        <f t="shared" si="22"/>
        <v>12.32553980628396</v>
      </c>
      <c r="AS83" s="90"/>
      <c r="AT83" s="1">
        <v>2.2809756097560978</v>
      </c>
      <c r="AU83" s="1">
        <v>0.20046920018120043</v>
      </c>
      <c r="AV83" s="1">
        <v>2.0366465523401169</v>
      </c>
      <c r="AW83" s="1">
        <v>0.43244100096256649</v>
      </c>
      <c r="AX83" s="1">
        <v>0.19011707387539301</v>
      </c>
      <c r="AY83" s="1">
        <v>0.16696057877917603</v>
      </c>
      <c r="AZ83" s="1">
        <v>7.4360751068111934</v>
      </c>
      <c r="BA83" s="1">
        <v>147.70101836241358</v>
      </c>
      <c r="BB83" s="1">
        <v>33.255248224838873</v>
      </c>
      <c r="BC83" s="1">
        <v>13.967359705643139</v>
      </c>
      <c r="BD83" s="1">
        <v>5.903313751586742</v>
      </c>
      <c r="BE83" s="94">
        <v>0.53302325581395349</v>
      </c>
      <c r="BF83" s="94">
        <v>4.4316279069767442E-2</v>
      </c>
      <c r="BG83" s="94">
        <v>3.1888986800739865</v>
      </c>
      <c r="BH83" s="1">
        <v>1.3065302144249513</v>
      </c>
      <c r="BI83" s="1">
        <v>0.23133528265107212</v>
      </c>
      <c r="BJ83" s="1">
        <v>1.6815563442843429</v>
      </c>
    </row>
    <row r="84" spans="1:62">
      <c r="A84" t="s">
        <v>177</v>
      </c>
      <c r="B84" t="s">
        <v>1090</v>
      </c>
      <c r="C84" s="63" t="s">
        <v>168</v>
      </c>
      <c r="D84" s="87" t="s">
        <v>171</v>
      </c>
      <c r="E84" t="s">
        <v>959</v>
      </c>
      <c r="F84" s="1" t="s">
        <v>747</v>
      </c>
      <c r="G84" s="1" t="s">
        <v>748</v>
      </c>
      <c r="H84" s="1">
        <v>11.5002</v>
      </c>
      <c r="I84" s="1">
        <v>7.3357099999999997</v>
      </c>
      <c r="J84" s="1">
        <v>717</v>
      </c>
      <c r="K84" s="1" t="s">
        <v>749</v>
      </c>
      <c r="L84" s="1" t="s">
        <v>737</v>
      </c>
      <c r="M84" s="88">
        <v>2016</v>
      </c>
      <c r="N84" s="88">
        <v>2</v>
      </c>
      <c r="O84" s="89" t="s">
        <v>158</v>
      </c>
      <c r="P84" s="63">
        <v>166</v>
      </c>
      <c r="Q84" s="1" t="s">
        <v>739</v>
      </c>
      <c r="R84" s="63" t="s">
        <v>712</v>
      </c>
      <c r="S84" s="63" t="s">
        <v>1027</v>
      </c>
      <c r="T84" s="63" t="s">
        <v>1094</v>
      </c>
      <c r="U84" s="1"/>
      <c r="V84" s="90"/>
      <c r="W84" s="91">
        <v>42650</v>
      </c>
      <c r="X84" s="63">
        <v>9</v>
      </c>
      <c r="Y84" s="63">
        <v>43</v>
      </c>
      <c r="Z84" s="92">
        <v>52</v>
      </c>
      <c r="AA84" s="93">
        <v>15.28</v>
      </c>
      <c r="AB84" s="93">
        <v>9.52</v>
      </c>
      <c r="AC84" s="63">
        <v>2.2999999999999998</v>
      </c>
      <c r="AD84" s="1">
        <v>1.28</v>
      </c>
      <c r="AE84" s="63">
        <v>1.74</v>
      </c>
      <c r="AF84" s="1">
        <v>1.52</v>
      </c>
      <c r="AG84" s="1">
        <v>10.9</v>
      </c>
      <c r="AH84" s="1">
        <f t="shared" si="16"/>
        <v>84.210526315789465</v>
      </c>
      <c r="AI84" s="1">
        <v>0.76</v>
      </c>
      <c r="AJ84" s="1">
        <f t="shared" si="17"/>
        <v>6.2914782608695656</v>
      </c>
      <c r="AK84" s="1">
        <f t="shared" si="18"/>
        <v>5.553641739130434</v>
      </c>
      <c r="AL84" s="1">
        <f t="shared" si="11"/>
        <v>6.6740229885057474</v>
      </c>
      <c r="AM84" s="1">
        <f t="shared" si="19"/>
        <v>6170.7130434782603</v>
      </c>
      <c r="AN84" s="1">
        <f t="shared" si="13"/>
        <v>7415.5810983397196</v>
      </c>
      <c r="AO84" s="1">
        <f t="shared" si="20"/>
        <v>13586.29414181798</v>
      </c>
      <c r="AP84" s="1">
        <f t="shared" si="22"/>
        <v>6.1707130434782602</v>
      </c>
      <c r="AQ84" s="1">
        <f t="shared" si="22"/>
        <v>7.4155810983397199</v>
      </c>
      <c r="AR84" s="1">
        <f t="shared" si="22"/>
        <v>13.58629414181798</v>
      </c>
      <c r="AS84" s="90"/>
      <c r="AT84" s="1">
        <v>1.9956140350877198</v>
      </c>
      <c r="AU84" s="1">
        <v>0.20933972893921576</v>
      </c>
      <c r="AV84" s="1">
        <v>1.7815205398863689</v>
      </c>
      <c r="AW84" s="1">
        <v>0.44928156587617574</v>
      </c>
      <c r="AX84" s="1">
        <v>0.17819595241291122</v>
      </c>
      <c r="AY84" s="1">
        <v>0.12668904247045554</v>
      </c>
      <c r="AZ84" s="1">
        <v>5.4912512981053077</v>
      </c>
      <c r="BA84" s="1">
        <v>148.92052895414122</v>
      </c>
      <c r="BB84" s="1">
        <v>25.681939954229069</v>
      </c>
      <c r="BC84" s="1">
        <v>9.3530737545857097</v>
      </c>
      <c r="BD84" s="1">
        <v>5.0566635352615528</v>
      </c>
      <c r="BE84" s="94">
        <v>0.38251391465677176</v>
      </c>
      <c r="BF84" s="94">
        <v>4.0570500927643784E-2</v>
      </c>
      <c r="BG84" s="94">
        <v>2.9894808097426506</v>
      </c>
      <c r="BH84" s="1">
        <v>1.1662037037037039</v>
      </c>
      <c r="BI84" s="1">
        <v>0.24087962962962967</v>
      </c>
      <c r="BJ84" s="1">
        <v>1.8218686182969777</v>
      </c>
    </row>
    <row r="85" spans="1:62">
      <c r="A85" t="s">
        <v>177</v>
      </c>
      <c r="B85" t="s">
        <v>1090</v>
      </c>
      <c r="C85" s="63" t="s">
        <v>168</v>
      </c>
      <c r="D85" s="87" t="s">
        <v>171</v>
      </c>
      <c r="E85" t="s">
        <v>959</v>
      </c>
      <c r="F85" s="1" t="s">
        <v>747</v>
      </c>
      <c r="G85" s="1" t="s">
        <v>748</v>
      </c>
      <c r="H85" s="1">
        <v>11.5002</v>
      </c>
      <c r="I85" s="1">
        <v>7.3357099999999997</v>
      </c>
      <c r="J85" s="1">
        <v>717</v>
      </c>
      <c r="K85" s="1" t="s">
        <v>749</v>
      </c>
      <c r="L85" s="1" t="s">
        <v>737</v>
      </c>
      <c r="M85" s="88">
        <v>2016</v>
      </c>
      <c r="N85" s="88">
        <v>2</v>
      </c>
      <c r="O85" s="89" t="s">
        <v>159</v>
      </c>
      <c r="P85" s="63">
        <v>167</v>
      </c>
      <c r="Q85" s="1" t="s">
        <v>739</v>
      </c>
      <c r="R85" s="63" t="s">
        <v>712</v>
      </c>
      <c r="S85" s="63" t="s">
        <v>1027</v>
      </c>
      <c r="T85" s="63" t="s">
        <v>1094</v>
      </c>
      <c r="U85" s="1"/>
      <c r="V85" s="90"/>
      <c r="W85" s="91">
        <v>42650</v>
      </c>
      <c r="X85" s="63">
        <v>9</v>
      </c>
      <c r="Y85" s="63">
        <v>47</v>
      </c>
      <c r="Z85" s="92">
        <v>42</v>
      </c>
      <c r="AA85" s="93">
        <v>11.81</v>
      </c>
      <c r="AB85" s="93">
        <v>7.11</v>
      </c>
      <c r="AC85" s="63">
        <v>2.62</v>
      </c>
      <c r="AD85" s="1">
        <v>1.42</v>
      </c>
      <c r="AE85" s="63">
        <v>1.02</v>
      </c>
      <c r="AF85" s="1">
        <v>1.72</v>
      </c>
      <c r="AG85" s="1">
        <v>12.8</v>
      </c>
      <c r="AH85" s="1">
        <f t="shared" si="16"/>
        <v>82.558139534883722</v>
      </c>
      <c r="AI85" s="1">
        <v>0.46</v>
      </c>
      <c r="AJ85" s="1">
        <f t="shared" si="17"/>
        <v>4.66763358778626</v>
      </c>
      <c r="AK85" s="1">
        <f t="shared" si="18"/>
        <v>3.9532493938033237</v>
      </c>
      <c r="AL85" s="1">
        <f t="shared" si="11"/>
        <v>5.3260784313725491</v>
      </c>
      <c r="AM85" s="1">
        <f t="shared" si="19"/>
        <v>4392.4993264481373</v>
      </c>
      <c r="AN85" s="1">
        <f t="shared" si="13"/>
        <v>5917.8649237472764</v>
      </c>
      <c r="AO85" s="1">
        <f t="shared" si="20"/>
        <v>10310.364250195413</v>
      </c>
      <c r="AP85" s="1">
        <f t="shared" si="22"/>
        <v>4.3924993264481369</v>
      </c>
      <c r="AQ85" s="1">
        <f t="shared" si="22"/>
        <v>5.9178649237472767</v>
      </c>
      <c r="AR85" s="1">
        <f t="shared" si="22"/>
        <v>10.310364250195413</v>
      </c>
      <c r="AS85" s="90"/>
      <c r="AT85" s="1">
        <v>1.0844748858447488</v>
      </c>
      <c r="AU85" s="1">
        <v>0.21680806982063333</v>
      </c>
      <c r="AV85" s="1">
        <v>1.9381956005841716</v>
      </c>
      <c r="AW85" s="1">
        <v>0.49222337650026127</v>
      </c>
      <c r="AX85" s="1">
        <v>0.22998264896462661</v>
      </c>
      <c r="AY85" s="1">
        <v>0.14282486444775169</v>
      </c>
      <c r="AZ85" s="1">
        <v>6.0847197433126095</v>
      </c>
      <c r="BA85" s="1">
        <v>111.43478477210245</v>
      </c>
      <c r="BB85" s="1">
        <v>30.193394561804674</v>
      </c>
      <c r="BC85" s="1">
        <v>7.5184840797468091</v>
      </c>
      <c r="BD85" s="1">
        <v>5.1750352567078899</v>
      </c>
      <c r="BE85" s="94">
        <v>0.512536162005786</v>
      </c>
      <c r="BF85" s="94">
        <v>5.5207328833172614E-2</v>
      </c>
      <c r="BG85" s="94">
        <v>3.2037861622405317</v>
      </c>
      <c r="BH85" s="1">
        <v>1.3044667274384685</v>
      </c>
      <c r="BI85" s="1">
        <v>0.25619872379216047</v>
      </c>
      <c r="BJ85" s="1">
        <v>1.8994687605184124</v>
      </c>
    </row>
    <row r="86" spans="1:62">
      <c r="A86" t="s">
        <v>177</v>
      </c>
      <c r="B86" t="s">
        <v>1090</v>
      </c>
      <c r="C86" s="63" t="s">
        <v>168</v>
      </c>
      <c r="D86" s="87" t="s">
        <v>171</v>
      </c>
      <c r="E86" t="s">
        <v>959</v>
      </c>
      <c r="F86" s="1" t="s">
        <v>747</v>
      </c>
      <c r="G86" s="1" t="s">
        <v>748</v>
      </c>
      <c r="H86" s="1">
        <v>11.5002</v>
      </c>
      <c r="I86" s="1">
        <v>7.3357099999999997</v>
      </c>
      <c r="J86" s="1">
        <v>717</v>
      </c>
      <c r="K86" s="1" t="s">
        <v>749</v>
      </c>
      <c r="L86" s="1" t="s">
        <v>737</v>
      </c>
      <c r="M86" s="88">
        <v>2016</v>
      </c>
      <c r="N86" s="88">
        <v>2</v>
      </c>
      <c r="O86" s="89" t="s">
        <v>714</v>
      </c>
      <c r="P86" s="63">
        <v>168</v>
      </c>
      <c r="Q86" s="1" t="s">
        <v>739</v>
      </c>
      <c r="R86" s="63" t="s">
        <v>712</v>
      </c>
      <c r="S86" s="63" t="s">
        <v>1027</v>
      </c>
      <c r="T86" s="63" t="s">
        <v>1094</v>
      </c>
      <c r="U86" s="1"/>
      <c r="V86" s="90"/>
      <c r="W86" s="91">
        <v>42650</v>
      </c>
      <c r="X86" s="63">
        <v>9</v>
      </c>
      <c r="Y86" s="63">
        <v>44</v>
      </c>
      <c r="Z86" s="92">
        <v>42</v>
      </c>
      <c r="AA86" s="93">
        <v>11.5</v>
      </c>
      <c r="AB86" s="93">
        <v>5.87</v>
      </c>
      <c r="AC86" s="63">
        <v>1.94</v>
      </c>
      <c r="AD86" s="1">
        <v>1.06</v>
      </c>
      <c r="AE86" s="63">
        <v>0.94</v>
      </c>
      <c r="AF86" s="1">
        <v>1.26</v>
      </c>
      <c r="AG86" s="1">
        <v>11.8</v>
      </c>
      <c r="AH86" s="1">
        <f t="shared" si="16"/>
        <v>84.126984126984127</v>
      </c>
      <c r="AI86" s="1">
        <v>0.32</v>
      </c>
      <c r="AJ86" s="1">
        <f t="shared" si="17"/>
        <v>3.8124742268041238</v>
      </c>
      <c r="AK86" s="1">
        <f t="shared" si="18"/>
        <v>3.328065736810188</v>
      </c>
      <c r="AL86" s="1">
        <f t="shared" si="11"/>
        <v>3.9148936170212769</v>
      </c>
      <c r="AM86" s="1">
        <f t="shared" si="19"/>
        <v>3697.8508186779868</v>
      </c>
      <c r="AN86" s="1">
        <f t="shared" si="13"/>
        <v>4349.881796690308</v>
      </c>
      <c r="AO86" s="1">
        <f t="shared" si="20"/>
        <v>8047.7326153682952</v>
      </c>
      <c r="AP86" s="1">
        <f t="shared" si="22"/>
        <v>3.6978508186779866</v>
      </c>
      <c r="AQ86" s="1">
        <f t="shared" si="22"/>
        <v>4.3498817966903083</v>
      </c>
      <c r="AR86" s="1">
        <f t="shared" si="22"/>
        <v>8.0477326153682949</v>
      </c>
      <c r="AS86" s="90"/>
      <c r="AT86" s="1">
        <v>1.6939782823297138</v>
      </c>
      <c r="AU86" s="1">
        <v>0.28591191361836388</v>
      </c>
      <c r="AV86" s="1">
        <v>2.2931512958687548</v>
      </c>
      <c r="AW86" s="1">
        <v>0.51884081610333888</v>
      </c>
      <c r="AX86" s="1">
        <v>0.24657913759887884</v>
      </c>
      <c r="AY86" s="1">
        <v>0.14172559383723343</v>
      </c>
      <c r="AZ86" s="1">
        <v>4.0353067758312307</v>
      </c>
      <c r="BA86" s="1">
        <v>118.51929722273329</v>
      </c>
      <c r="BB86" s="1">
        <v>32.751658661038874</v>
      </c>
      <c r="BC86" s="1">
        <v>9.4053241955194693</v>
      </c>
      <c r="BD86" s="1">
        <v>30.404803693190377</v>
      </c>
      <c r="BE86" s="94">
        <v>0.62487611496531226</v>
      </c>
      <c r="BF86" s="94">
        <v>4.8245787908820614E-2</v>
      </c>
      <c r="BG86" s="94">
        <v>3.8918412919173018</v>
      </c>
      <c r="BH86" s="1">
        <v>1.200098814229249</v>
      </c>
      <c r="BI86" s="1">
        <v>0.22208498023715417</v>
      </c>
      <c r="BJ86" s="1">
        <v>1.7261281500523342</v>
      </c>
    </row>
    <row r="87" spans="1:62">
      <c r="A87" t="s">
        <v>177</v>
      </c>
      <c r="B87" t="s">
        <v>1090</v>
      </c>
      <c r="C87" s="63" t="s">
        <v>168</v>
      </c>
      <c r="D87" s="87" t="s">
        <v>171</v>
      </c>
      <c r="E87" t="s">
        <v>959</v>
      </c>
      <c r="F87" s="1" t="s">
        <v>750</v>
      </c>
      <c r="G87" s="1" t="s">
        <v>751</v>
      </c>
      <c r="H87" s="1">
        <v>11.507899999999999</v>
      </c>
      <c r="I87" s="1">
        <v>7.3454100000000002</v>
      </c>
      <c r="J87" s="1">
        <v>707</v>
      </c>
      <c r="K87" s="1" t="s">
        <v>752</v>
      </c>
      <c r="L87" s="1" t="s">
        <v>737</v>
      </c>
      <c r="M87" s="88">
        <v>2016</v>
      </c>
      <c r="N87" s="88">
        <v>2</v>
      </c>
      <c r="O87" s="89" t="s">
        <v>155</v>
      </c>
      <c r="P87" s="63">
        <v>175</v>
      </c>
      <c r="Q87" s="1" t="s">
        <v>739</v>
      </c>
      <c r="R87" s="63" t="s">
        <v>712</v>
      </c>
      <c r="S87" s="63" t="s">
        <v>1027</v>
      </c>
      <c r="T87" s="63" t="s">
        <v>1094</v>
      </c>
      <c r="U87" s="1" t="s">
        <v>740</v>
      </c>
      <c r="V87" s="90">
        <v>42590</v>
      </c>
      <c r="W87" s="91">
        <v>42650</v>
      </c>
      <c r="X87" s="63">
        <v>9</v>
      </c>
      <c r="Y87" s="63">
        <v>46</v>
      </c>
      <c r="Z87" s="92">
        <v>36</v>
      </c>
      <c r="AA87" s="93">
        <v>6.14</v>
      </c>
      <c r="AB87" s="93">
        <v>2.21</v>
      </c>
      <c r="AC87" s="63">
        <v>0.76</v>
      </c>
      <c r="AD87" s="1">
        <v>0.34</v>
      </c>
      <c r="AE87" s="63">
        <v>0.42</v>
      </c>
      <c r="AF87" s="1">
        <v>0.48</v>
      </c>
      <c r="AG87" s="1">
        <v>9.6999999999999993</v>
      </c>
      <c r="AH87" s="1">
        <f t="shared" si="16"/>
        <v>70.833333333333343</v>
      </c>
      <c r="AI87" s="1">
        <v>0.2</v>
      </c>
      <c r="AJ87" s="1">
        <f t="shared" si="17"/>
        <v>1.3957894736842105</v>
      </c>
      <c r="AK87" s="1">
        <f t="shared" si="18"/>
        <v>1.0503315789473686</v>
      </c>
      <c r="AL87" s="1">
        <f t="shared" si="11"/>
        <v>2.9238095238095236</v>
      </c>
      <c r="AM87" s="1">
        <f t="shared" si="19"/>
        <v>1167.0350877192984</v>
      </c>
      <c r="AN87" s="1">
        <f t="shared" si="13"/>
        <v>3248.6772486772484</v>
      </c>
      <c r="AO87" s="1">
        <f t="shared" si="20"/>
        <v>4415.7123363965466</v>
      </c>
      <c r="AP87" s="1">
        <f t="shared" si="22"/>
        <v>1.1670350877192983</v>
      </c>
      <c r="AQ87" s="1">
        <f t="shared" si="22"/>
        <v>3.2486772486772484</v>
      </c>
      <c r="AR87" s="1">
        <f t="shared" si="22"/>
        <v>4.4157123363965463</v>
      </c>
      <c r="AS87" s="90">
        <v>42499</v>
      </c>
      <c r="AT87" s="1">
        <v>1.4579831932773111</v>
      </c>
      <c r="AU87" s="1">
        <v>0.10473241724875001</v>
      </c>
      <c r="AV87" s="1">
        <v>1.7153265657296874</v>
      </c>
      <c r="AW87" s="1">
        <v>0.31547443039115436</v>
      </c>
      <c r="AX87" s="1">
        <v>0.22234623499540848</v>
      </c>
      <c r="AY87" s="1">
        <v>0.1066875934361928</v>
      </c>
      <c r="AZ87" s="1">
        <v>3.8420721971630734</v>
      </c>
      <c r="BA87" s="1">
        <v>170.20780408346408</v>
      </c>
      <c r="BB87" s="1">
        <v>66.564133376158097</v>
      </c>
      <c r="BC87" s="1">
        <v>8.5277904251315366</v>
      </c>
      <c r="BD87" s="1">
        <v>2.3248878628788061</v>
      </c>
      <c r="BE87" s="94">
        <v>0.28880813953488371</v>
      </c>
      <c r="BF87" s="94">
        <v>2.4723837209302331E-2</v>
      </c>
      <c r="BG87" s="94">
        <v>3.8045133032025524</v>
      </c>
      <c r="BH87" s="1">
        <v>1.2653917910447761</v>
      </c>
      <c r="BI87" s="1">
        <v>0.19538246268656714</v>
      </c>
      <c r="BJ87" s="1">
        <v>1.606729271774856</v>
      </c>
    </row>
    <row r="88" spans="1:62">
      <c r="A88" t="s">
        <v>177</v>
      </c>
      <c r="B88" t="s">
        <v>1090</v>
      </c>
      <c r="C88" s="63" t="s">
        <v>168</v>
      </c>
      <c r="D88" s="87" t="s">
        <v>171</v>
      </c>
      <c r="E88" t="s">
        <v>959</v>
      </c>
      <c r="F88" s="1" t="s">
        <v>750</v>
      </c>
      <c r="G88" s="1" t="s">
        <v>751</v>
      </c>
      <c r="H88" s="1">
        <v>11.507899999999999</v>
      </c>
      <c r="I88" s="1">
        <v>7.3454100000000002</v>
      </c>
      <c r="J88" s="1">
        <v>707</v>
      </c>
      <c r="K88" s="1" t="s">
        <v>752</v>
      </c>
      <c r="L88" s="1" t="s">
        <v>737</v>
      </c>
      <c r="M88" s="88">
        <v>2016</v>
      </c>
      <c r="N88" s="88">
        <v>2</v>
      </c>
      <c r="O88" s="89" t="s">
        <v>156</v>
      </c>
      <c r="P88" s="63">
        <v>176</v>
      </c>
      <c r="Q88" s="1" t="s">
        <v>739</v>
      </c>
      <c r="R88" s="63" t="s">
        <v>712</v>
      </c>
      <c r="S88" s="63" t="s">
        <v>1027</v>
      </c>
      <c r="T88" s="63" t="s">
        <v>1094</v>
      </c>
      <c r="U88" s="1"/>
      <c r="V88" s="90"/>
      <c r="W88" s="91">
        <v>42650</v>
      </c>
      <c r="X88" s="63">
        <v>9</v>
      </c>
      <c r="Y88" s="63">
        <v>48</v>
      </c>
      <c r="Z88" s="92">
        <v>28</v>
      </c>
      <c r="AA88" s="93">
        <v>6.98</v>
      </c>
      <c r="AB88" s="93">
        <v>2.5</v>
      </c>
      <c r="AC88" s="63">
        <v>1.1000000000000001</v>
      </c>
      <c r="AD88" s="1">
        <v>0.56000000000000005</v>
      </c>
      <c r="AE88" s="63">
        <v>0.76</v>
      </c>
      <c r="AF88" s="1">
        <v>0.7</v>
      </c>
      <c r="AG88" s="1">
        <v>11.3</v>
      </c>
      <c r="AH88" s="1">
        <f t="shared" si="16"/>
        <v>80.000000000000014</v>
      </c>
      <c r="AI88" s="1">
        <v>0.6</v>
      </c>
      <c r="AJ88" s="1">
        <f t="shared" si="17"/>
        <v>1.5909090909090906</v>
      </c>
      <c r="AK88" s="1">
        <f t="shared" si="18"/>
        <v>1.3281283422459893</v>
      </c>
      <c r="AL88" s="1">
        <f t="shared" si="11"/>
        <v>5.5105263157894742</v>
      </c>
      <c r="AM88" s="1">
        <f t="shared" si="19"/>
        <v>1475.6981580510992</v>
      </c>
      <c r="AN88" s="1">
        <f t="shared" si="13"/>
        <v>6122.8070175438597</v>
      </c>
      <c r="AO88" s="1">
        <f t="shared" si="20"/>
        <v>7598.5051755949589</v>
      </c>
      <c r="AP88" s="1">
        <f t="shared" si="22"/>
        <v>1.4756981580510993</v>
      </c>
      <c r="AQ88" s="1">
        <f t="shared" si="22"/>
        <v>6.1228070175438596</v>
      </c>
      <c r="AR88" s="1">
        <f t="shared" si="22"/>
        <v>7.5985051755949593</v>
      </c>
      <c r="AS88" s="90"/>
      <c r="AT88" s="1">
        <v>1.8598632812500002</v>
      </c>
      <c r="AU88" s="1">
        <v>0.14054255311432148</v>
      </c>
      <c r="AV88" s="1">
        <v>1.685660365162537</v>
      </c>
      <c r="AW88" s="1">
        <v>0.44180189016059035</v>
      </c>
      <c r="AX88" s="1">
        <v>0.21687336869339308</v>
      </c>
      <c r="AY88" s="1">
        <v>0.13726802497391363</v>
      </c>
      <c r="AZ88" s="1">
        <v>5.5069777393800416</v>
      </c>
      <c r="BA88" s="1">
        <v>173.55723236438644</v>
      </c>
      <c r="BB88" s="1">
        <v>60.431909166246037</v>
      </c>
      <c r="BC88" s="1">
        <v>6.6150342946005258</v>
      </c>
      <c r="BD88" s="1">
        <v>2.6883726147610258</v>
      </c>
      <c r="BE88" s="94">
        <v>0.25134883720930234</v>
      </c>
      <c r="BF88" s="94">
        <v>2.5046511627906977E-2</v>
      </c>
      <c r="BG88" s="94">
        <v>5.8252539359398599</v>
      </c>
      <c r="BH88" s="1">
        <v>1.0640785781103836</v>
      </c>
      <c r="BI88" s="1">
        <v>0.19621141253507954</v>
      </c>
      <c r="BJ88" s="1">
        <v>1.7050382384445522</v>
      </c>
    </row>
    <row r="89" spans="1:62">
      <c r="A89" t="s">
        <v>177</v>
      </c>
      <c r="B89" t="s">
        <v>1090</v>
      </c>
      <c r="C89" s="63" t="s">
        <v>168</v>
      </c>
      <c r="D89" s="87" t="s">
        <v>171</v>
      </c>
      <c r="E89" t="s">
        <v>959</v>
      </c>
      <c r="F89" s="1" t="s">
        <v>750</v>
      </c>
      <c r="G89" s="1" t="s">
        <v>751</v>
      </c>
      <c r="H89" s="1">
        <v>11.507899999999999</v>
      </c>
      <c r="I89" s="1">
        <v>7.3454100000000002</v>
      </c>
      <c r="J89" s="1">
        <v>707</v>
      </c>
      <c r="K89" s="1" t="s">
        <v>752</v>
      </c>
      <c r="L89" s="1" t="s">
        <v>737</v>
      </c>
      <c r="M89" s="88">
        <v>2016</v>
      </c>
      <c r="N89" s="88">
        <v>2</v>
      </c>
      <c r="O89" s="89" t="s">
        <v>157</v>
      </c>
      <c r="P89" s="63">
        <v>177</v>
      </c>
      <c r="Q89" s="1" t="s">
        <v>739</v>
      </c>
      <c r="R89" s="63" t="s">
        <v>712</v>
      </c>
      <c r="S89" s="63" t="s">
        <v>1027</v>
      </c>
      <c r="T89" s="63" t="s">
        <v>1094</v>
      </c>
      <c r="U89" s="1"/>
      <c r="V89" s="90"/>
      <c r="W89" s="91">
        <v>42650</v>
      </c>
      <c r="X89" s="63">
        <v>9</v>
      </c>
      <c r="Y89" s="63">
        <v>45</v>
      </c>
      <c r="Z89" s="92">
        <v>18</v>
      </c>
      <c r="AA89" s="93">
        <v>5.22</v>
      </c>
      <c r="AB89" s="93">
        <v>1.74</v>
      </c>
      <c r="AC89" s="63">
        <v>1.1000000000000001</v>
      </c>
      <c r="AD89" s="1">
        <v>0.38</v>
      </c>
      <c r="AE89" s="63">
        <v>0.52</v>
      </c>
      <c r="AF89" s="1">
        <v>0.5</v>
      </c>
      <c r="AG89" s="1">
        <v>10.5</v>
      </c>
      <c r="AH89" s="1">
        <f t="shared" si="16"/>
        <v>76</v>
      </c>
      <c r="AI89" s="1">
        <v>0.22</v>
      </c>
      <c r="AJ89" s="1">
        <f t="shared" si="17"/>
        <v>0.79090909090909089</v>
      </c>
      <c r="AK89" s="1">
        <f t="shared" si="18"/>
        <v>0.63291336898395723</v>
      </c>
      <c r="AL89" s="1">
        <f t="shared" si="11"/>
        <v>2.2084615384615383</v>
      </c>
      <c r="AM89" s="1">
        <f t="shared" si="19"/>
        <v>703.23707664884137</v>
      </c>
      <c r="AN89" s="1">
        <f t="shared" si="13"/>
        <v>2453.8461538461538</v>
      </c>
      <c r="AO89" s="1">
        <f t="shared" si="20"/>
        <v>3157.0832304949954</v>
      </c>
      <c r="AP89" s="1">
        <f t="shared" si="22"/>
        <v>0.70323707664884139</v>
      </c>
      <c r="AQ89" s="1">
        <f t="shared" si="22"/>
        <v>2.453846153846154</v>
      </c>
      <c r="AR89" s="1">
        <f t="shared" si="22"/>
        <v>3.1570832304949956</v>
      </c>
      <c r="AS89" s="90"/>
      <c r="AT89" s="1">
        <v>2.0488974113135185</v>
      </c>
      <c r="AU89" s="1">
        <v>0.10005064029156803</v>
      </c>
      <c r="AV89" s="1">
        <v>2.0560365316494602</v>
      </c>
      <c r="AW89" s="1">
        <v>0.26831470994378692</v>
      </c>
      <c r="AX89" s="1">
        <v>0.13630487280852616</v>
      </c>
      <c r="AY89" s="1">
        <v>0.13569852399483942</v>
      </c>
      <c r="AZ89" s="1">
        <v>4.7494074147615457</v>
      </c>
      <c r="BA89" s="1">
        <v>144.89483597321845</v>
      </c>
      <c r="BB89" s="1">
        <v>318.88967766152416</v>
      </c>
      <c r="BC89" s="1">
        <v>10.005923303443362</v>
      </c>
      <c r="BD89" s="1">
        <v>2.6415457557667796</v>
      </c>
      <c r="BE89" s="94">
        <v>1.0092250922509227</v>
      </c>
      <c r="BF89" s="94">
        <v>5.608856088560886E-2</v>
      </c>
      <c r="BG89" s="94">
        <v>3.1574096333636081</v>
      </c>
      <c r="BH89" s="1">
        <v>1.3886300093196644</v>
      </c>
      <c r="BI89" s="1">
        <v>0.21910531220876048</v>
      </c>
      <c r="BJ89" s="1">
        <v>1.6783038175062299</v>
      </c>
    </row>
    <row r="90" spans="1:62">
      <c r="A90" t="s">
        <v>177</v>
      </c>
      <c r="B90" t="s">
        <v>1090</v>
      </c>
      <c r="C90" s="63" t="s">
        <v>168</v>
      </c>
      <c r="D90" s="87" t="s">
        <v>171</v>
      </c>
      <c r="E90" t="s">
        <v>959</v>
      </c>
      <c r="F90" s="1" t="s">
        <v>750</v>
      </c>
      <c r="G90" s="1" t="s">
        <v>751</v>
      </c>
      <c r="H90" s="1">
        <v>11.507899999999999</v>
      </c>
      <c r="I90" s="1">
        <v>7.3454100000000002</v>
      </c>
      <c r="J90" s="1">
        <v>707</v>
      </c>
      <c r="K90" s="1" t="s">
        <v>752</v>
      </c>
      <c r="L90" s="1" t="s">
        <v>737</v>
      </c>
      <c r="M90" s="88">
        <v>2016</v>
      </c>
      <c r="N90" s="88">
        <v>2</v>
      </c>
      <c r="O90" s="89" t="s">
        <v>158</v>
      </c>
      <c r="P90" s="63">
        <v>178</v>
      </c>
      <c r="Q90" s="1" t="s">
        <v>739</v>
      </c>
      <c r="R90" s="63" t="s">
        <v>712</v>
      </c>
      <c r="S90" s="63" t="s">
        <v>1027</v>
      </c>
      <c r="T90" s="63" t="s">
        <v>1094</v>
      </c>
      <c r="U90" s="1"/>
      <c r="V90" s="90"/>
      <c r="W90" s="91">
        <v>42650</v>
      </c>
      <c r="X90" s="63">
        <v>9</v>
      </c>
      <c r="Y90" s="63">
        <v>44</v>
      </c>
      <c r="Z90" s="92">
        <v>43</v>
      </c>
      <c r="AA90" s="93">
        <v>13.6</v>
      </c>
      <c r="AB90" s="93">
        <v>5.51</v>
      </c>
      <c r="AC90" s="63">
        <v>1.54</v>
      </c>
      <c r="AD90" s="1">
        <v>0.78</v>
      </c>
      <c r="AE90" s="63">
        <v>0.94</v>
      </c>
      <c r="AF90" s="1">
        <v>0.96</v>
      </c>
      <c r="AG90" s="1">
        <v>11.4</v>
      </c>
      <c r="AH90" s="1">
        <f t="shared" si="16"/>
        <v>81.250000000000014</v>
      </c>
      <c r="AI90" s="1">
        <v>0.4</v>
      </c>
      <c r="AJ90" s="1">
        <f t="shared" si="17"/>
        <v>3.4348051948051945</v>
      </c>
      <c r="AK90" s="1">
        <f t="shared" si="18"/>
        <v>2.9089769289533995</v>
      </c>
      <c r="AL90" s="1">
        <f t="shared" si="11"/>
        <v>5.7872340425531918</v>
      </c>
      <c r="AM90" s="1">
        <f t="shared" si="19"/>
        <v>3232.1965877259995</v>
      </c>
      <c r="AN90" s="1">
        <f t="shared" si="13"/>
        <v>6430.2600472813247</v>
      </c>
      <c r="AO90" s="1">
        <f t="shared" si="20"/>
        <v>9662.4566350073237</v>
      </c>
      <c r="AP90" s="1">
        <f t="shared" si="22"/>
        <v>3.2321965877259995</v>
      </c>
      <c r="AQ90" s="1">
        <f t="shared" si="22"/>
        <v>6.4302600472813243</v>
      </c>
      <c r="AR90" s="1">
        <f t="shared" si="22"/>
        <v>9.6624566350073238</v>
      </c>
      <c r="AS90" s="90"/>
      <c r="AT90" s="1">
        <v>3.0409356725146202</v>
      </c>
      <c r="AU90" s="1">
        <v>0.16539150640829342</v>
      </c>
      <c r="AV90" s="1">
        <v>1.5128608967668973</v>
      </c>
      <c r="AW90" s="1">
        <v>0.52490186559521257</v>
      </c>
      <c r="AX90" s="1">
        <v>0.24292855321912948</v>
      </c>
      <c r="AY90" s="1">
        <v>0.18589624412699809</v>
      </c>
      <c r="AZ90" s="1">
        <v>9.2218754828219289</v>
      </c>
      <c r="BA90" s="1">
        <v>190.26966692415911</v>
      </c>
      <c r="BB90" s="1">
        <v>304.92611458786422</v>
      </c>
      <c r="BC90" s="1">
        <v>10.890036905367362</v>
      </c>
      <c r="BD90" s="1">
        <v>2.4215899636744274</v>
      </c>
      <c r="BE90" s="94">
        <v>0.59921414538310414</v>
      </c>
      <c r="BF90" s="94">
        <v>3.4214145383104126E-2</v>
      </c>
      <c r="BG90" s="94">
        <v>2.5590861782055074</v>
      </c>
      <c r="BH90" s="1">
        <v>1.486261040235525</v>
      </c>
      <c r="BI90" s="1">
        <v>0.20745829244357211</v>
      </c>
      <c r="BJ90" s="1">
        <v>1.3775552885135394</v>
      </c>
    </row>
    <row r="91" spans="1:62">
      <c r="A91" t="s">
        <v>177</v>
      </c>
      <c r="B91" t="s">
        <v>1090</v>
      </c>
      <c r="C91" s="63" t="s">
        <v>168</v>
      </c>
      <c r="D91" s="87" t="s">
        <v>171</v>
      </c>
      <c r="E91" t="s">
        <v>959</v>
      </c>
      <c r="F91" s="1" t="s">
        <v>750</v>
      </c>
      <c r="G91" s="1" t="s">
        <v>751</v>
      </c>
      <c r="H91" s="1">
        <v>11.507899999999999</v>
      </c>
      <c r="I91" s="1">
        <v>7.3454100000000002</v>
      </c>
      <c r="J91" s="1">
        <v>707</v>
      </c>
      <c r="K91" s="1" t="s">
        <v>752</v>
      </c>
      <c r="L91" s="1" t="s">
        <v>737</v>
      </c>
      <c r="M91" s="88">
        <v>2016</v>
      </c>
      <c r="N91" s="88">
        <v>2</v>
      </c>
      <c r="O91" s="89" t="s">
        <v>159</v>
      </c>
      <c r="P91" s="63">
        <v>179</v>
      </c>
      <c r="Q91" s="1" t="s">
        <v>739</v>
      </c>
      <c r="R91" s="63" t="s">
        <v>712</v>
      </c>
      <c r="S91" s="63" t="s">
        <v>1027</v>
      </c>
      <c r="T91" s="63" t="s">
        <v>1094</v>
      </c>
      <c r="U91" s="1"/>
      <c r="V91" s="90"/>
      <c r="W91" s="91">
        <v>42650</v>
      </c>
      <c r="X91" s="63">
        <v>9</v>
      </c>
      <c r="Y91" s="63">
        <v>45</v>
      </c>
      <c r="Z91" s="92">
        <v>66</v>
      </c>
      <c r="AA91" s="93">
        <v>21.81</v>
      </c>
      <c r="AB91" s="93">
        <v>9.92</v>
      </c>
      <c r="AC91" s="63">
        <v>2.06</v>
      </c>
      <c r="AD91" s="1">
        <v>1.06</v>
      </c>
      <c r="AE91" s="63">
        <v>1.54</v>
      </c>
      <c r="AF91" s="1">
        <v>1.32</v>
      </c>
      <c r="AG91" s="1">
        <v>12</v>
      </c>
      <c r="AH91" s="1">
        <f t="shared" si="16"/>
        <v>80.303030303030297</v>
      </c>
      <c r="AI91" s="1">
        <v>0.76</v>
      </c>
      <c r="AJ91" s="1">
        <f t="shared" si="17"/>
        <v>6.3565048543689322</v>
      </c>
      <c r="AK91" s="1">
        <f t="shared" si="18"/>
        <v>5.2846236436322105</v>
      </c>
      <c r="AL91" s="1">
        <f t="shared" si="11"/>
        <v>10.763376623376622</v>
      </c>
      <c r="AM91" s="1">
        <f t="shared" si="19"/>
        <v>5871.8040484802341</v>
      </c>
      <c r="AN91" s="1">
        <f t="shared" si="13"/>
        <v>11959.307359307357</v>
      </c>
      <c r="AO91" s="1">
        <f t="shared" si="20"/>
        <v>17831.11140778759</v>
      </c>
      <c r="AP91" s="1">
        <f t="shared" si="22"/>
        <v>5.8718040484802341</v>
      </c>
      <c r="AQ91" s="1">
        <f t="shared" si="22"/>
        <v>11.959307359307356</v>
      </c>
      <c r="AR91" s="1">
        <f t="shared" si="22"/>
        <v>17.831111407787589</v>
      </c>
      <c r="AS91" s="90"/>
      <c r="AT91" s="1">
        <v>2.9366262814538673</v>
      </c>
      <c r="AU91" s="1">
        <v>0.16705509313963796</v>
      </c>
      <c r="AV91" s="1">
        <v>1.3173862880876812</v>
      </c>
      <c r="AW91" s="1">
        <v>0.69177853253888011</v>
      </c>
      <c r="AX91" s="1">
        <v>0.3292099836635014</v>
      </c>
      <c r="AY91" s="1">
        <v>0.20631608840711374</v>
      </c>
      <c r="AZ91" s="1">
        <v>11.432558449366962</v>
      </c>
      <c r="BA91" s="1">
        <v>292.14615297772531</v>
      </c>
      <c r="BB91" s="1">
        <v>536.08322216107877</v>
      </c>
      <c r="BC91" s="1">
        <v>11.193709148228775</v>
      </c>
      <c r="BD91" s="1">
        <v>3.1934305960430236</v>
      </c>
      <c r="BE91" s="94">
        <v>0.62231559290382821</v>
      </c>
      <c r="BF91" s="94">
        <v>3.1475256769374418E-2</v>
      </c>
      <c r="BG91" s="94">
        <v>5.0984333005310978</v>
      </c>
      <c r="BH91" s="1">
        <v>1.5840258541089567</v>
      </c>
      <c r="BI91" s="1">
        <v>0.1934441366574331</v>
      </c>
      <c r="BJ91" s="1">
        <v>1.4397503879949383</v>
      </c>
    </row>
    <row r="92" spans="1:62">
      <c r="A92" t="s">
        <v>177</v>
      </c>
      <c r="B92" t="s">
        <v>1090</v>
      </c>
      <c r="C92" s="63" t="s">
        <v>168</v>
      </c>
      <c r="D92" s="87" t="s">
        <v>171</v>
      </c>
      <c r="E92" t="s">
        <v>959</v>
      </c>
      <c r="F92" s="1" t="s">
        <v>750</v>
      </c>
      <c r="G92" s="1" t="s">
        <v>751</v>
      </c>
      <c r="H92" s="1">
        <v>11.507899999999999</v>
      </c>
      <c r="I92" s="1">
        <v>7.3454100000000002</v>
      </c>
      <c r="J92" s="1">
        <v>707</v>
      </c>
      <c r="K92" s="1" t="s">
        <v>752</v>
      </c>
      <c r="L92" s="1" t="s">
        <v>737</v>
      </c>
      <c r="M92" s="88">
        <v>2016</v>
      </c>
      <c r="N92" s="88">
        <v>2</v>
      </c>
      <c r="O92" s="89" t="s">
        <v>714</v>
      </c>
      <c r="P92" s="63">
        <v>180</v>
      </c>
      <c r="Q92" s="1" t="s">
        <v>739</v>
      </c>
      <c r="R92" s="63" t="s">
        <v>712</v>
      </c>
      <c r="S92" s="63" t="s">
        <v>1027</v>
      </c>
      <c r="T92" s="63" t="s">
        <v>1094</v>
      </c>
      <c r="U92" s="1"/>
      <c r="V92" s="90"/>
      <c r="W92" s="91">
        <v>42650</v>
      </c>
      <c r="X92" s="63">
        <v>9</v>
      </c>
      <c r="Y92" s="63">
        <v>44</v>
      </c>
      <c r="Z92" s="92">
        <v>40</v>
      </c>
      <c r="AA92" s="93">
        <v>13.09</v>
      </c>
      <c r="AB92" s="93">
        <v>8.1</v>
      </c>
      <c r="AC92" s="63">
        <v>1.8</v>
      </c>
      <c r="AD92" s="1">
        <v>0.98</v>
      </c>
      <c r="AE92" s="63">
        <v>0.92</v>
      </c>
      <c r="AF92" s="1">
        <v>1.1599999999999999</v>
      </c>
      <c r="AG92" s="1">
        <v>12.5</v>
      </c>
      <c r="AH92" s="1">
        <f t="shared" si="16"/>
        <v>84.482758620689651</v>
      </c>
      <c r="AI92" s="1">
        <v>0.44</v>
      </c>
      <c r="AJ92" s="1">
        <f t="shared" si="17"/>
        <v>5.2199999999999989</v>
      </c>
      <c r="AK92" s="1">
        <f t="shared" si="18"/>
        <v>4.5397058823529397</v>
      </c>
      <c r="AL92" s="1">
        <f t="shared" si="11"/>
        <v>6.2604347826086952</v>
      </c>
      <c r="AM92" s="1">
        <f t="shared" si="19"/>
        <v>5044.1176470588216</v>
      </c>
      <c r="AN92" s="1">
        <f t="shared" si="13"/>
        <v>6956.0386473429944</v>
      </c>
      <c r="AO92" s="1">
        <f t="shared" si="20"/>
        <v>12000.156294401815</v>
      </c>
      <c r="AP92" s="1">
        <f t="shared" si="22"/>
        <v>5.0441176470588216</v>
      </c>
      <c r="AQ92" s="1">
        <f t="shared" si="22"/>
        <v>6.9560386473429947</v>
      </c>
      <c r="AR92" s="1">
        <f t="shared" si="22"/>
        <v>12.000156294401815</v>
      </c>
      <c r="AS92" s="90"/>
      <c r="AT92" s="1">
        <v>1.9197355996222851</v>
      </c>
      <c r="AU92" s="1">
        <v>0.16767302006594401</v>
      </c>
      <c r="AV92" s="1">
        <v>1.7557292165553939</v>
      </c>
      <c r="AW92" s="1">
        <v>0.47660039159356132</v>
      </c>
      <c r="AX92" s="1">
        <v>0.22245604822045442</v>
      </c>
      <c r="AY92" s="1">
        <v>0.15266451797523195</v>
      </c>
      <c r="AZ92" s="1">
        <v>4.2212719592268764</v>
      </c>
      <c r="BA92" s="1">
        <v>131.54608117560181</v>
      </c>
      <c r="BB92" s="1">
        <v>207.35932508359227</v>
      </c>
      <c r="BC92" s="1">
        <v>10.139128804481645</v>
      </c>
      <c r="BD92" s="1">
        <v>25.518651592635951</v>
      </c>
      <c r="BE92" s="94">
        <v>0.50148514851485149</v>
      </c>
      <c r="BF92" s="94">
        <v>4.0480198019801981E-2</v>
      </c>
      <c r="BG92" s="94">
        <v>4.7984953928606542</v>
      </c>
      <c r="BH92" s="1">
        <v>1.0773584905660378</v>
      </c>
      <c r="BI92" s="1">
        <v>0.22169811320754718</v>
      </c>
      <c r="BJ92" s="1">
        <v>1.6345717159496977</v>
      </c>
    </row>
    <row r="93" spans="1:62">
      <c r="A93" t="s">
        <v>177</v>
      </c>
      <c r="B93" t="s">
        <v>1090</v>
      </c>
      <c r="C93" s="63" t="s">
        <v>168</v>
      </c>
      <c r="D93" s="87" t="s">
        <v>171</v>
      </c>
      <c r="E93" t="s">
        <v>959</v>
      </c>
      <c r="F93" s="1" t="s">
        <v>753</v>
      </c>
      <c r="G93" s="1" t="s">
        <v>754</v>
      </c>
      <c r="H93" s="1">
        <v>11.5069</v>
      </c>
      <c r="I93" s="1">
        <v>7.35738</v>
      </c>
      <c r="J93" s="1">
        <v>690</v>
      </c>
      <c r="K93" s="1" t="s">
        <v>755</v>
      </c>
      <c r="L93" s="1" t="s">
        <v>737</v>
      </c>
      <c r="M93" s="88">
        <v>2016</v>
      </c>
      <c r="N93" s="88">
        <v>2</v>
      </c>
      <c r="O93" s="89" t="s">
        <v>155</v>
      </c>
      <c r="P93" s="63">
        <v>187</v>
      </c>
      <c r="Q93" s="1" t="s">
        <v>739</v>
      </c>
      <c r="R93" s="63" t="s">
        <v>712</v>
      </c>
      <c r="S93" s="63" t="s">
        <v>1027</v>
      </c>
      <c r="T93" s="63" t="s">
        <v>1094</v>
      </c>
      <c r="U93" s="1" t="s">
        <v>740</v>
      </c>
      <c r="V93" s="90">
        <v>42590</v>
      </c>
      <c r="W93" s="91">
        <v>42650</v>
      </c>
      <c r="X93" s="63">
        <v>9</v>
      </c>
      <c r="Y93" s="63">
        <v>47</v>
      </c>
      <c r="Z93" s="92">
        <v>26</v>
      </c>
      <c r="AA93" s="93">
        <v>5.1100000000000003</v>
      </c>
      <c r="AB93" s="93">
        <v>3.64</v>
      </c>
      <c r="AC93" s="63">
        <v>1.66</v>
      </c>
      <c r="AD93" s="1">
        <v>0.84</v>
      </c>
      <c r="AE93" s="63">
        <v>0.8</v>
      </c>
      <c r="AF93" s="1">
        <v>1.04</v>
      </c>
      <c r="AG93" s="1">
        <v>12.9</v>
      </c>
      <c r="AH93" s="1">
        <f t="shared" si="16"/>
        <v>80.769230769230759</v>
      </c>
      <c r="AI93" s="1">
        <v>0.34</v>
      </c>
      <c r="AJ93" s="1">
        <f t="shared" si="17"/>
        <v>2.2804819277108437</v>
      </c>
      <c r="AK93" s="1">
        <f t="shared" si="18"/>
        <v>1.8874341601700921</v>
      </c>
      <c r="AL93" s="1">
        <f t="shared" si="11"/>
        <v>2.1717500000000003</v>
      </c>
      <c r="AM93" s="1">
        <f t="shared" si="19"/>
        <v>2097.149066855658</v>
      </c>
      <c r="AN93" s="1">
        <f t="shared" si="13"/>
        <v>2413.0555555555561</v>
      </c>
      <c r="AO93" s="1">
        <f t="shared" si="20"/>
        <v>4510.2046224112146</v>
      </c>
      <c r="AP93" s="1">
        <f t="shared" si="22"/>
        <v>2.0971490668556578</v>
      </c>
      <c r="AQ93" s="1">
        <f t="shared" si="22"/>
        <v>2.4130555555555562</v>
      </c>
      <c r="AR93" s="1">
        <f t="shared" si="22"/>
        <v>4.5102046224112149</v>
      </c>
      <c r="AS93" s="90">
        <v>42499</v>
      </c>
      <c r="AT93" s="1">
        <v>1.8235849056603775</v>
      </c>
      <c r="AU93" s="1">
        <v>0.20801029469952911</v>
      </c>
      <c r="AV93" s="1">
        <v>1.8517404880671435</v>
      </c>
      <c r="AW93" s="1">
        <v>0.53279226597059592</v>
      </c>
      <c r="AX93" s="1">
        <v>0.24478644969645719</v>
      </c>
      <c r="AY93" s="1">
        <v>0.1452627495503386</v>
      </c>
      <c r="AZ93" s="1">
        <v>6.6412903886982333</v>
      </c>
      <c r="BA93" s="1">
        <v>156.43137801977537</v>
      </c>
      <c r="BB93" s="1">
        <v>24.281655231579681</v>
      </c>
      <c r="BC93" s="1">
        <v>12.717350184502727</v>
      </c>
      <c r="BD93" s="1">
        <v>5.8928061107297252</v>
      </c>
      <c r="BE93" s="94">
        <v>0.50932286555446515</v>
      </c>
      <c r="BF93" s="94">
        <v>6.1579980372914615E-2</v>
      </c>
      <c r="BG93" s="94">
        <v>1.7984326398635062</v>
      </c>
      <c r="BH93" s="1">
        <v>1.1276290630975143</v>
      </c>
      <c r="BI93" s="1">
        <v>0.20540152963671129</v>
      </c>
      <c r="BJ93" s="1">
        <v>1.7207480968287228</v>
      </c>
    </row>
    <row r="94" spans="1:62">
      <c r="A94" t="s">
        <v>177</v>
      </c>
      <c r="B94" t="s">
        <v>1090</v>
      </c>
      <c r="C94" s="63" t="s">
        <v>168</v>
      </c>
      <c r="D94" s="87" t="s">
        <v>171</v>
      </c>
      <c r="E94" t="s">
        <v>959</v>
      </c>
      <c r="F94" s="1" t="s">
        <v>753</v>
      </c>
      <c r="G94" s="1" t="s">
        <v>754</v>
      </c>
      <c r="H94" s="1">
        <v>11.5069</v>
      </c>
      <c r="I94" s="1">
        <v>7.35738</v>
      </c>
      <c r="J94" s="1">
        <v>690</v>
      </c>
      <c r="K94" s="1" t="s">
        <v>755</v>
      </c>
      <c r="L94" s="1" t="s">
        <v>737</v>
      </c>
      <c r="M94" s="88">
        <v>2016</v>
      </c>
      <c r="N94" s="88">
        <v>2</v>
      </c>
      <c r="O94" s="89" t="s">
        <v>156</v>
      </c>
      <c r="P94" s="63">
        <v>188</v>
      </c>
      <c r="Q94" s="1" t="s">
        <v>739</v>
      </c>
      <c r="R94" s="63" t="s">
        <v>712</v>
      </c>
      <c r="S94" s="63" t="s">
        <v>1027</v>
      </c>
      <c r="T94" s="63" t="s">
        <v>1094</v>
      </c>
      <c r="U94" s="1"/>
      <c r="V94" s="90"/>
      <c r="W94" s="91">
        <v>42650</v>
      </c>
      <c r="X94" s="63">
        <v>9</v>
      </c>
      <c r="Y94" s="63">
        <v>43</v>
      </c>
      <c r="Z94" s="92">
        <v>50</v>
      </c>
      <c r="AA94" s="93">
        <v>10.1</v>
      </c>
      <c r="AB94" s="93">
        <v>7.37</v>
      </c>
      <c r="AC94" s="63">
        <v>2.1</v>
      </c>
      <c r="AD94" s="1">
        <v>1.08</v>
      </c>
      <c r="AE94" s="63">
        <v>0.82</v>
      </c>
      <c r="AF94" s="1">
        <v>1.3</v>
      </c>
      <c r="AG94" s="1">
        <v>11.5</v>
      </c>
      <c r="AH94" s="1">
        <f t="shared" si="16"/>
        <v>83.07692307692308</v>
      </c>
      <c r="AI94" s="1">
        <v>0.32</v>
      </c>
      <c r="AJ94" s="1">
        <f t="shared" si="17"/>
        <v>4.5623809523809529</v>
      </c>
      <c r="AK94" s="1">
        <f t="shared" si="18"/>
        <v>3.9463563025210089</v>
      </c>
      <c r="AL94" s="1">
        <f t="shared" si="11"/>
        <v>3.9414634146341463</v>
      </c>
      <c r="AM94" s="1">
        <f t="shared" si="19"/>
        <v>4384.8403361344544</v>
      </c>
      <c r="AN94" s="1">
        <f t="shared" si="13"/>
        <v>4379.4037940379403</v>
      </c>
      <c r="AO94" s="1">
        <f t="shared" si="20"/>
        <v>8764.2441301723957</v>
      </c>
      <c r="AP94" s="1">
        <f t="shared" si="22"/>
        <v>4.3848403361344541</v>
      </c>
      <c r="AQ94" s="1">
        <f t="shared" si="22"/>
        <v>4.3794037940379402</v>
      </c>
      <c r="AR94" s="1">
        <f t="shared" si="22"/>
        <v>8.7642441301723952</v>
      </c>
      <c r="AS94" s="90"/>
      <c r="AT94" s="1">
        <v>2.2384836852207295</v>
      </c>
      <c r="AU94" s="1">
        <v>0.23380134793282106</v>
      </c>
      <c r="AV94" s="1">
        <v>2.0243919630506744</v>
      </c>
      <c r="AW94" s="1">
        <v>0.5526859430730241</v>
      </c>
      <c r="AX94" s="1">
        <v>0.27454694043121902</v>
      </c>
      <c r="AY94" s="1">
        <v>0.13191089375506709</v>
      </c>
      <c r="AZ94" s="1">
        <v>5.1162310375557469</v>
      </c>
      <c r="BA94" s="1">
        <v>98.321116940267501</v>
      </c>
      <c r="BB94" s="1">
        <v>20.503556842172582</v>
      </c>
      <c r="BC94" s="1">
        <v>9.5493633812982317</v>
      </c>
      <c r="BD94" s="1">
        <v>4.928403724430674</v>
      </c>
      <c r="BE94" s="94">
        <v>0.26000931098696467</v>
      </c>
      <c r="BF94" s="94">
        <v>3.1880819366852886E-2</v>
      </c>
      <c r="BG94" s="94">
        <v>2.8211371736129296</v>
      </c>
      <c r="BH94" s="1">
        <v>1.1990697674418607</v>
      </c>
      <c r="BI94" s="1">
        <v>0.19330232558139535</v>
      </c>
      <c r="BJ94" s="1">
        <v>1.064104881184103</v>
      </c>
    </row>
    <row r="95" spans="1:62">
      <c r="A95" t="s">
        <v>177</v>
      </c>
      <c r="B95" t="s">
        <v>1090</v>
      </c>
      <c r="C95" s="63" t="s">
        <v>168</v>
      </c>
      <c r="D95" s="87" t="s">
        <v>171</v>
      </c>
      <c r="E95" t="s">
        <v>959</v>
      </c>
      <c r="F95" s="1" t="s">
        <v>753</v>
      </c>
      <c r="G95" s="1" t="s">
        <v>754</v>
      </c>
      <c r="H95" s="1">
        <v>11.5069</v>
      </c>
      <c r="I95" s="1">
        <v>7.35738</v>
      </c>
      <c r="J95" s="1">
        <v>690</v>
      </c>
      <c r="K95" s="1" t="s">
        <v>755</v>
      </c>
      <c r="L95" s="1" t="s">
        <v>737</v>
      </c>
      <c r="M95" s="88">
        <v>2016</v>
      </c>
      <c r="N95" s="88">
        <v>2</v>
      </c>
      <c r="O95" s="89" t="s">
        <v>157</v>
      </c>
      <c r="P95" s="63">
        <v>189</v>
      </c>
      <c r="Q95" s="1" t="s">
        <v>739</v>
      </c>
      <c r="R95" s="63" t="s">
        <v>712</v>
      </c>
      <c r="S95" s="63" t="s">
        <v>1027</v>
      </c>
      <c r="T95" s="63" t="s">
        <v>1094</v>
      </c>
      <c r="U95" s="1"/>
      <c r="V95" s="90"/>
      <c r="W95" s="91">
        <v>42650</v>
      </c>
      <c r="X95" s="63">
        <v>9</v>
      </c>
      <c r="Y95" s="63">
        <v>43</v>
      </c>
      <c r="Z95" s="92">
        <v>30</v>
      </c>
      <c r="AA95" s="93">
        <v>6.22</v>
      </c>
      <c r="AB95" s="93">
        <v>3.82</v>
      </c>
      <c r="AC95" s="63">
        <v>1.68</v>
      </c>
      <c r="AD95" s="1">
        <v>0.88</v>
      </c>
      <c r="AE95" s="63">
        <v>0.86</v>
      </c>
      <c r="AF95" s="1">
        <v>1.08</v>
      </c>
      <c r="AG95" s="1">
        <v>11.8</v>
      </c>
      <c r="AH95" s="1">
        <f t="shared" si="16"/>
        <v>81.481481481481481</v>
      </c>
      <c r="AI95" s="1">
        <v>0.39</v>
      </c>
      <c r="AJ95" s="1">
        <f t="shared" si="17"/>
        <v>2.455714285714286</v>
      </c>
      <c r="AK95" s="1">
        <f t="shared" si="18"/>
        <v>2.0762823529411762</v>
      </c>
      <c r="AL95" s="1">
        <f t="shared" si="11"/>
        <v>2.8206976744186045</v>
      </c>
      <c r="AM95" s="1">
        <f t="shared" si="19"/>
        <v>2306.9803921568623</v>
      </c>
      <c r="AN95" s="1">
        <f t="shared" si="13"/>
        <v>3134.1085271317829</v>
      </c>
      <c r="AO95" s="1">
        <f t="shared" si="20"/>
        <v>5441.0889192886452</v>
      </c>
      <c r="AP95" s="1">
        <f t="shared" si="22"/>
        <v>2.3069803921568623</v>
      </c>
      <c r="AQ95" s="1">
        <f t="shared" si="22"/>
        <v>3.134108527131783</v>
      </c>
      <c r="AR95" s="1">
        <f t="shared" si="22"/>
        <v>5.4410889192886449</v>
      </c>
      <c r="AS95" s="90"/>
      <c r="AT95" s="1">
        <v>2.7952468007312619</v>
      </c>
      <c r="AU95" s="1">
        <v>0.21650139063106386</v>
      </c>
      <c r="AV95" s="1">
        <v>1.832298863596155</v>
      </c>
      <c r="AW95" s="1">
        <v>0.57569005529083606</v>
      </c>
      <c r="AX95" s="1">
        <v>0.20785197797037766</v>
      </c>
      <c r="AY95" s="1">
        <v>0.16751001755048389</v>
      </c>
      <c r="AZ95" s="1">
        <v>7.7622973493744061</v>
      </c>
      <c r="BA95" s="1">
        <v>113.23764356390156</v>
      </c>
      <c r="BB95" s="1">
        <v>25.730433585921851</v>
      </c>
      <c r="BC95" s="1">
        <v>15.462027446433897</v>
      </c>
      <c r="BD95" s="1">
        <v>4.5757980559149614</v>
      </c>
      <c r="BE95" s="94">
        <v>0.39166666666666666</v>
      </c>
      <c r="BF95" s="94">
        <v>6.7054263565891462E-2</v>
      </c>
      <c r="BG95" s="94">
        <v>4.0251221717404642</v>
      </c>
      <c r="BH95" s="1">
        <v>1.054981203007519</v>
      </c>
      <c r="BI95" s="1">
        <v>0.22072368421052632</v>
      </c>
      <c r="BJ95" s="1">
        <v>1.3995825736429064</v>
      </c>
    </row>
    <row r="96" spans="1:62">
      <c r="A96" t="s">
        <v>177</v>
      </c>
      <c r="B96" t="s">
        <v>1090</v>
      </c>
      <c r="C96" s="63" t="s">
        <v>168</v>
      </c>
      <c r="D96" s="87" t="s">
        <v>171</v>
      </c>
      <c r="E96" t="s">
        <v>959</v>
      </c>
      <c r="F96" s="1" t="s">
        <v>753</v>
      </c>
      <c r="G96" s="1" t="s">
        <v>754</v>
      </c>
      <c r="H96" s="1">
        <v>11.5069</v>
      </c>
      <c r="I96" s="1">
        <v>7.35738</v>
      </c>
      <c r="J96" s="1">
        <v>690</v>
      </c>
      <c r="K96" s="1" t="s">
        <v>755</v>
      </c>
      <c r="L96" s="1" t="s">
        <v>737</v>
      </c>
      <c r="M96" s="88">
        <v>2016</v>
      </c>
      <c r="N96" s="88">
        <v>2</v>
      </c>
      <c r="O96" s="89" t="s">
        <v>158</v>
      </c>
      <c r="P96" s="63">
        <v>190</v>
      </c>
      <c r="Q96" s="1" t="s">
        <v>739</v>
      </c>
      <c r="R96" s="63" t="s">
        <v>712</v>
      </c>
      <c r="S96" s="63" t="s">
        <v>1027</v>
      </c>
      <c r="T96" s="63" t="s">
        <v>1094</v>
      </c>
      <c r="U96" s="1"/>
      <c r="V96" s="90"/>
      <c r="W96" s="91">
        <v>42650</v>
      </c>
      <c r="X96" s="63">
        <v>9</v>
      </c>
      <c r="Y96" s="63">
        <v>45</v>
      </c>
      <c r="Z96" s="92">
        <v>38</v>
      </c>
      <c r="AA96" s="93">
        <v>6.58</v>
      </c>
      <c r="AB96" s="93">
        <v>5.74</v>
      </c>
      <c r="AC96" s="63">
        <v>1.86</v>
      </c>
      <c r="AD96" s="1">
        <v>0.94</v>
      </c>
      <c r="AE96" s="63">
        <v>0.4</v>
      </c>
      <c r="AF96" s="1">
        <v>1.1599999999999999</v>
      </c>
      <c r="AG96" s="1">
        <v>11.6</v>
      </c>
      <c r="AH96" s="1">
        <f t="shared" si="16"/>
        <v>81.034482758620697</v>
      </c>
      <c r="AI96" s="1">
        <v>0.28000000000000003</v>
      </c>
      <c r="AJ96" s="1">
        <f t="shared" si="17"/>
        <v>3.5797849462365585</v>
      </c>
      <c r="AK96" s="1">
        <f t="shared" si="18"/>
        <v>3.0168946236559138</v>
      </c>
      <c r="AL96" s="1">
        <f t="shared" si="11"/>
        <v>4.6060000000000008</v>
      </c>
      <c r="AM96" s="1">
        <f t="shared" si="19"/>
        <v>3352.1051373954597</v>
      </c>
      <c r="AN96" s="1">
        <f t="shared" si="13"/>
        <v>5117.7777777777783</v>
      </c>
      <c r="AO96" s="1">
        <f t="shared" si="20"/>
        <v>8469.8829151732389</v>
      </c>
      <c r="AP96" s="1">
        <f t="shared" si="22"/>
        <v>3.3521051373954598</v>
      </c>
      <c r="AQ96" s="1">
        <f t="shared" si="22"/>
        <v>5.1177777777777784</v>
      </c>
      <c r="AR96" s="1">
        <f t="shared" si="22"/>
        <v>8.4698829151732387</v>
      </c>
      <c r="AS96" s="90"/>
      <c r="AT96" s="1">
        <v>2.229007633587786</v>
      </c>
      <c r="AU96" s="1">
        <v>0.19954749375998443</v>
      </c>
      <c r="AV96" s="1">
        <v>1.184318444024367</v>
      </c>
      <c r="AW96" s="1">
        <v>0.55585979652414097</v>
      </c>
      <c r="AX96" s="1">
        <v>0.17478968338324788</v>
      </c>
      <c r="AY96" s="1">
        <v>0.12277948862069528</v>
      </c>
      <c r="AZ96" s="1">
        <v>4.7766667299704588</v>
      </c>
      <c r="BA96" s="1">
        <v>409.32384563206267</v>
      </c>
      <c r="BB96" s="1">
        <v>49.61073728742322</v>
      </c>
      <c r="BC96" s="1">
        <v>10.783176182994243</v>
      </c>
      <c r="BD96" s="1">
        <v>16.627296812933412</v>
      </c>
      <c r="BE96" s="94">
        <v>0.56750465549348239</v>
      </c>
      <c r="BF96" s="94">
        <v>3.6610800744878963E-2</v>
      </c>
      <c r="BG96" s="94">
        <v>2.1776584616989054</v>
      </c>
      <c r="BH96" s="1">
        <v>1.4760536398467434</v>
      </c>
      <c r="BI96" s="1">
        <v>0.21345785440613024</v>
      </c>
      <c r="BJ96" s="1">
        <v>1.198160326996649</v>
      </c>
    </row>
    <row r="97" spans="1:62">
      <c r="A97" t="s">
        <v>177</v>
      </c>
      <c r="B97" t="s">
        <v>1090</v>
      </c>
      <c r="C97" s="63" t="s">
        <v>168</v>
      </c>
      <c r="D97" s="87" t="s">
        <v>171</v>
      </c>
      <c r="E97" t="s">
        <v>959</v>
      </c>
      <c r="F97" s="1" t="s">
        <v>753</v>
      </c>
      <c r="G97" s="1" t="s">
        <v>754</v>
      </c>
      <c r="H97" s="1">
        <v>11.5069</v>
      </c>
      <c r="I97" s="1">
        <v>7.35738</v>
      </c>
      <c r="J97" s="1">
        <v>690</v>
      </c>
      <c r="K97" s="1" t="s">
        <v>755</v>
      </c>
      <c r="L97" s="1" t="s">
        <v>737</v>
      </c>
      <c r="M97" s="88">
        <v>2016</v>
      </c>
      <c r="N97" s="88">
        <v>2</v>
      </c>
      <c r="O97" s="89" t="s">
        <v>159</v>
      </c>
      <c r="P97" s="63">
        <v>191</v>
      </c>
      <c r="Q97" s="1" t="s">
        <v>739</v>
      </c>
      <c r="R97" s="63" t="s">
        <v>712</v>
      </c>
      <c r="S97" s="63" t="s">
        <v>1027</v>
      </c>
      <c r="T97" s="63" t="s">
        <v>1094</v>
      </c>
      <c r="U97" s="1"/>
      <c r="V97" s="90"/>
      <c r="W97" s="91">
        <v>42650</v>
      </c>
      <c r="X97" s="63">
        <v>9</v>
      </c>
      <c r="Y97" s="63">
        <v>47</v>
      </c>
      <c r="Z97" s="92">
        <v>40</v>
      </c>
      <c r="AA97" s="93">
        <v>10.210000000000001</v>
      </c>
      <c r="AB97" s="93">
        <v>5.63</v>
      </c>
      <c r="AC97" s="63">
        <v>1.82</v>
      </c>
      <c r="AD97" s="1">
        <v>0.9</v>
      </c>
      <c r="AE97" s="63">
        <v>1.22</v>
      </c>
      <c r="AF97" s="1">
        <v>1.18</v>
      </c>
      <c r="AG97" s="1">
        <v>11</v>
      </c>
      <c r="AH97" s="1">
        <f t="shared" si="16"/>
        <v>76.27118644067798</v>
      </c>
      <c r="AI97" s="1">
        <v>0.46</v>
      </c>
      <c r="AJ97" s="1">
        <f t="shared" si="17"/>
        <v>3.6502197802197798</v>
      </c>
      <c r="AK97" s="1">
        <f t="shared" si="18"/>
        <v>2.9150808015513903</v>
      </c>
      <c r="AL97" s="1">
        <f t="shared" si="11"/>
        <v>3.8496721311475417</v>
      </c>
      <c r="AM97" s="1">
        <f t="shared" si="19"/>
        <v>3238.9786683904335</v>
      </c>
      <c r="AN97" s="1">
        <f t="shared" si="13"/>
        <v>4277.4134790528242</v>
      </c>
      <c r="AO97" s="1">
        <f t="shared" si="20"/>
        <v>7516.3921474432573</v>
      </c>
      <c r="AP97" s="1">
        <f t="shared" si="22"/>
        <v>3.2389786683904336</v>
      </c>
      <c r="AQ97" s="1">
        <f t="shared" si="22"/>
        <v>4.2774134790528242</v>
      </c>
      <c r="AR97" s="1">
        <f t="shared" si="22"/>
        <v>7.5163921474432573</v>
      </c>
      <c r="AS97" s="90"/>
      <c r="AT97" s="1">
        <v>2.5270669291338588</v>
      </c>
      <c r="AU97" s="1">
        <v>0.24099924689217928</v>
      </c>
      <c r="AV97" s="1">
        <v>1.7534470442159313</v>
      </c>
      <c r="AW97" s="1">
        <v>0.58491269692219405</v>
      </c>
      <c r="AX97" s="1">
        <v>0.18403725018732936</v>
      </c>
      <c r="AY97" s="1">
        <v>0.17038079767684872</v>
      </c>
      <c r="AZ97" s="1">
        <v>7.3788095766391404</v>
      </c>
      <c r="BA97" s="1">
        <v>125.48693902794049</v>
      </c>
      <c r="BB97" s="1">
        <v>26.805506650660899</v>
      </c>
      <c r="BC97" s="1">
        <v>10.77192845942827</v>
      </c>
      <c r="BD97" s="1">
        <v>8.7918892917192135</v>
      </c>
      <c r="BE97" s="94">
        <v>0.60227272727272729</v>
      </c>
      <c r="BF97" s="94">
        <v>3.4328063241106724E-2</v>
      </c>
      <c r="BG97" s="94">
        <v>2.6078440652188686</v>
      </c>
      <c r="BH97" s="1">
        <v>1.4670932358318098</v>
      </c>
      <c r="BI97" s="1">
        <v>0.24680073126142596</v>
      </c>
      <c r="BJ97" s="1">
        <v>1.6439388891070024</v>
      </c>
    </row>
    <row r="98" spans="1:62">
      <c r="A98" t="s">
        <v>177</v>
      </c>
      <c r="B98" t="s">
        <v>1090</v>
      </c>
      <c r="C98" s="63" t="s">
        <v>168</v>
      </c>
      <c r="D98" s="87" t="s">
        <v>171</v>
      </c>
      <c r="E98" t="s">
        <v>959</v>
      </c>
      <c r="F98" s="1" t="s">
        <v>753</v>
      </c>
      <c r="G98" s="1" t="s">
        <v>754</v>
      </c>
      <c r="H98" s="1">
        <v>11.5069</v>
      </c>
      <c r="I98" s="1">
        <v>7.35738</v>
      </c>
      <c r="J98" s="1">
        <v>690</v>
      </c>
      <c r="K98" s="1" t="s">
        <v>755</v>
      </c>
      <c r="L98" s="1" t="s">
        <v>737</v>
      </c>
      <c r="M98" s="88">
        <v>2016</v>
      </c>
      <c r="N98" s="88">
        <v>2</v>
      </c>
      <c r="O98" s="89" t="s">
        <v>714</v>
      </c>
      <c r="P98" s="63">
        <v>192</v>
      </c>
      <c r="Q98" s="1" t="s">
        <v>739</v>
      </c>
      <c r="R98" s="63" t="s">
        <v>712</v>
      </c>
      <c r="S98" s="63" t="s">
        <v>1027</v>
      </c>
      <c r="T98" s="63" t="s">
        <v>1094</v>
      </c>
      <c r="U98" s="1"/>
      <c r="V98" s="90"/>
      <c r="W98" s="91">
        <v>42650</v>
      </c>
      <c r="X98" s="63">
        <v>9</v>
      </c>
      <c r="Y98" s="63">
        <v>42</v>
      </c>
      <c r="Z98" s="92">
        <v>33</v>
      </c>
      <c r="AA98" s="93">
        <v>5.86</v>
      </c>
      <c r="AB98" s="93">
        <v>3.36</v>
      </c>
      <c r="AC98" s="63">
        <v>1.86</v>
      </c>
      <c r="AD98" s="1">
        <v>0.92</v>
      </c>
      <c r="AE98" s="63">
        <v>1.04</v>
      </c>
      <c r="AF98" s="1">
        <v>1.1599999999999999</v>
      </c>
      <c r="AG98" s="1">
        <v>12.2</v>
      </c>
      <c r="AH98" s="1">
        <f t="shared" si="16"/>
        <v>79.310344827586221</v>
      </c>
      <c r="AI98" s="1">
        <v>0.4</v>
      </c>
      <c r="AJ98" s="1">
        <f t="shared" si="17"/>
        <v>2.0954838709677417</v>
      </c>
      <c r="AK98" s="1">
        <f t="shared" si="18"/>
        <v>1.7166815939278941</v>
      </c>
      <c r="AL98" s="1">
        <f t="shared" si="11"/>
        <v>2.2538461538461543</v>
      </c>
      <c r="AM98" s="1">
        <f t="shared" si="19"/>
        <v>1907.4239932532157</v>
      </c>
      <c r="AN98" s="1">
        <f t="shared" si="13"/>
        <v>2504.2735042735048</v>
      </c>
      <c r="AO98" s="1">
        <f t="shared" si="20"/>
        <v>4411.6974975267203</v>
      </c>
      <c r="AP98" s="1">
        <f t="shared" si="22"/>
        <v>1.9074239932532158</v>
      </c>
      <c r="AQ98" s="1">
        <f t="shared" si="22"/>
        <v>2.5042735042735047</v>
      </c>
      <c r="AR98" s="1">
        <f t="shared" si="22"/>
        <v>4.4116974975267205</v>
      </c>
      <c r="AS98" s="90"/>
      <c r="AT98" s="1">
        <v>0.49281609195402298</v>
      </c>
      <c r="AU98" s="1">
        <v>0.25190815650703624</v>
      </c>
      <c r="AV98" s="1">
        <v>1.6883223033225652</v>
      </c>
      <c r="AW98" s="1">
        <v>0.59418393134282266</v>
      </c>
      <c r="AX98" s="1">
        <v>0.28791439214805548</v>
      </c>
      <c r="AY98" s="1">
        <v>0.14583595115892684</v>
      </c>
      <c r="AZ98" s="1">
        <v>5.0234639420103662</v>
      </c>
      <c r="BA98" s="1">
        <v>127.93853967476861</v>
      </c>
      <c r="BB98" s="1">
        <v>39.217185665083505</v>
      </c>
      <c r="BC98" s="1">
        <v>13.583324743137739</v>
      </c>
      <c r="BD98" s="1">
        <v>15.758323564854209</v>
      </c>
      <c r="BE98" s="94">
        <v>0.55009276437847865</v>
      </c>
      <c r="BF98" s="94">
        <v>3.848794063079778E-2</v>
      </c>
      <c r="BG98" s="94">
        <v>2.5409386364364139</v>
      </c>
      <c r="BH98" s="1">
        <v>1.3645161290322583</v>
      </c>
      <c r="BI98" s="1">
        <v>0.21387096774193551</v>
      </c>
      <c r="BJ98" s="1">
        <v>1.9742708655524197</v>
      </c>
    </row>
    <row r="99" spans="1:62">
      <c r="A99" t="s">
        <v>177</v>
      </c>
      <c r="B99" t="s">
        <v>1090</v>
      </c>
      <c r="C99" s="63" t="s">
        <v>168</v>
      </c>
      <c r="D99" s="87" t="s">
        <v>171</v>
      </c>
      <c r="E99" t="s">
        <v>959</v>
      </c>
      <c r="F99" s="1" t="s">
        <v>756</v>
      </c>
      <c r="G99" s="1" t="s">
        <v>757</v>
      </c>
      <c r="H99" s="1">
        <v>11.481730000000001</v>
      </c>
      <c r="I99" s="1">
        <v>7.3207199999999997</v>
      </c>
      <c r="J99" s="1">
        <v>697</v>
      </c>
      <c r="K99" s="1" t="s">
        <v>758</v>
      </c>
      <c r="L99" s="1" t="s">
        <v>737</v>
      </c>
      <c r="M99" s="88">
        <v>2016</v>
      </c>
      <c r="N99" s="88">
        <v>2</v>
      </c>
      <c r="O99" s="89" t="s">
        <v>155</v>
      </c>
      <c r="P99" s="63">
        <v>199</v>
      </c>
      <c r="Q99" s="1" t="s">
        <v>739</v>
      </c>
      <c r="R99" s="63" t="s">
        <v>712</v>
      </c>
      <c r="S99" s="63" t="s">
        <v>1027</v>
      </c>
      <c r="T99" s="63" t="s">
        <v>1094</v>
      </c>
      <c r="U99" s="1" t="s">
        <v>740</v>
      </c>
      <c r="V99" s="90">
        <v>42590</v>
      </c>
      <c r="W99" s="91">
        <v>42651</v>
      </c>
      <c r="X99" s="63">
        <v>9</v>
      </c>
      <c r="Y99" s="63">
        <v>47</v>
      </c>
      <c r="Z99" s="92">
        <v>44</v>
      </c>
      <c r="AA99" s="93">
        <v>9.0299999999999994</v>
      </c>
      <c r="AB99" s="93">
        <v>5.0599999999999996</v>
      </c>
      <c r="AC99" s="63">
        <v>1.76</v>
      </c>
      <c r="AD99" s="1">
        <v>1.04</v>
      </c>
      <c r="AE99" s="63">
        <v>0.74</v>
      </c>
      <c r="AF99" s="1">
        <v>1.22</v>
      </c>
      <c r="AG99" s="1">
        <v>11.2</v>
      </c>
      <c r="AH99" s="1">
        <f t="shared" si="16"/>
        <v>85.245901639344268</v>
      </c>
      <c r="AI99" s="1">
        <v>0.42</v>
      </c>
      <c r="AJ99" s="1">
        <f t="shared" si="17"/>
        <v>3.5074999999999994</v>
      </c>
      <c r="AK99" s="1">
        <f t="shared" si="18"/>
        <v>3.123670588235294</v>
      </c>
      <c r="AL99" s="1">
        <f t="shared" si="11"/>
        <v>5.1251351351351344</v>
      </c>
      <c r="AM99" s="1">
        <f t="shared" si="19"/>
        <v>3470.7450980392155</v>
      </c>
      <c r="AN99" s="1">
        <f t="shared" si="13"/>
        <v>5694.5945945945941</v>
      </c>
      <c r="AO99" s="1">
        <f t="shared" si="20"/>
        <v>9165.33969263381</v>
      </c>
      <c r="AP99" s="1">
        <f t="shared" si="22"/>
        <v>3.4707450980392154</v>
      </c>
      <c r="AQ99" s="1">
        <f t="shared" si="22"/>
        <v>5.6945945945945944</v>
      </c>
      <c r="AR99" s="1">
        <f t="shared" si="22"/>
        <v>9.1653396926338093</v>
      </c>
      <c r="AS99" s="90">
        <v>42499</v>
      </c>
      <c r="AT99" s="1">
        <v>2.2235023041474657</v>
      </c>
      <c r="AU99" s="1">
        <v>0.23783635882543086</v>
      </c>
      <c r="AV99" s="1">
        <v>1.6095014861207535</v>
      </c>
      <c r="AW99" s="1">
        <v>0.60649246804244206</v>
      </c>
      <c r="AX99" s="1">
        <v>0.26682801280423124</v>
      </c>
      <c r="AY99" s="1">
        <v>0.16816387611786415</v>
      </c>
      <c r="AZ99" s="1">
        <v>7.9804548404244366</v>
      </c>
      <c r="BA99" s="1">
        <v>186.61670699157708</v>
      </c>
      <c r="BB99" s="1">
        <v>27.13550029100594</v>
      </c>
      <c r="BC99" s="1">
        <v>13.488118543343832</v>
      </c>
      <c r="BD99" s="1">
        <v>4.0954783655559002</v>
      </c>
      <c r="BE99" s="94">
        <v>0.41298638132295717</v>
      </c>
      <c r="BF99" s="94">
        <v>9.4698443579766534E-2</v>
      </c>
      <c r="BG99" s="94">
        <v>2.5283310341781111</v>
      </c>
      <c r="BH99" s="1">
        <v>1.1003861003861004</v>
      </c>
      <c r="BI99" s="1">
        <v>0.25323359073359081</v>
      </c>
      <c r="BJ99" s="1">
        <v>1.2871637459462184</v>
      </c>
    </row>
    <row r="100" spans="1:62">
      <c r="A100" t="s">
        <v>177</v>
      </c>
      <c r="B100" t="s">
        <v>1090</v>
      </c>
      <c r="C100" s="63" t="s">
        <v>168</v>
      </c>
      <c r="D100" s="87" t="s">
        <v>171</v>
      </c>
      <c r="E100" t="s">
        <v>959</v>
      </c>
      <c r="F100" s="1" t="s">
        <v>756</v>
      </c>
      <c r="G100" s="1" t="s">
        <v>757</v>
      </c>
      <c r="H100" s="1">
        <v>11.481730000000001</v>
      </c>
      <c r="I100" s="1">
        <v>7.3207199999999997</v>
      </c>
      <c r="J100" s="1">
        <v>697</v>
      </c>
      <c r="K100" s="1" t="s">
        <v>758</v>
      </c>
      <c r="L100" s="1" t="s">
        <v>737</v>
      </c>
      <c r="M100" s="88">
        <v>2016</v>
      </c>
      <c r="N100" s="88">
        <v>2</v>
      </c>
      <c r="O100" s="89" t="s">
        <v>156</v>
      </c>
      <c r="P100" s="63">
        <v>200</v>
      </c>
      <c r="Q100" s="1" t="s">
        <v>739</v>
      </c>
      <c r="R100" s="63" t="s">
        <v>712</v>
      </c>
      <c r="S100" s="63" t="s">
        <v>1027</v>
      </c>
      <c r="T100" s="63" t="s">
        <v>1094</v>
      </c>
      <c r="U100" s="1"/>
      <c r="V100" s="90"/>
      <c r="W100" s="91">
        <v>42651</v>
      </c>
      <c r="X100" s="63">
        <v>9</v>
      </c>
      <c r="Y100" s="63">
        <v>44</v>
      </c>
      <c r="Z100" s="92">
        <v>37</v>
      </c>
      <c r="AA100" s="93">
        <v>10.72</v>
      </c>
      <c r="AB100" s="93">
        <v>6.32</v>
      </c>
      <c r="AC100" s="63">
        <v>2.6</v>
      </c>
      <c r="AD100" s="1">
        <v>1.58</v>
      </c>
      <c r="AE100" s="63">
        <v>1.1000000000000001</v>
      </c>
      <c r="AF100" s="1">
        <v>1.9</v>
      </c>
      <c r="AG100" s="1">
        <v>9.6999999999999993</v>
      </c>
      <c r="AH100" s="1">
        <f t="shared" si="16"/>
        <v>83.15789473684211</v>
      </c>
      <c r="AI100" s="1">
        <v>0.52</v>
      </c>
      <c r="AJ100" s="1">
        <f t="shared" si="17"/>
        <v>4.6184615384615384</v>
      </c>
      <c r="AK100" s="1">
        <f t="shared" si="18"/>
        <v>4.0800890497737559</v>
      </c>
      <c r="AL100" s="1">
        <f t="shared" si="11"/>
        <v>5.0676363636363639</v>
      </c>
      <c r="AM100" s="1">
        <f t="shared" si="19"/>
        <v>4533.4322775263954</v>
      </c>
      <c r="AN100" s="1">
        <f t="shared" si="13"/>
        <v>5630.7070707070707</v>
      </c>
      <c r="AO100" s="1">
        <f t="shared" si="20"/>
        <v>10164.139348233466</v>
      </c>
      <c r="AP100" s="1">
        <f t="shared" si="22"/>
        <v>4.5334322775263951</v>
      </c>
      <c r="AQ100" s="1">
        <f t="shared" si="22"/>
        <v>5.6307070707070705</v>
      </c>
      <c r="AR100" s="1">
        <f t="shared" si="22"/>
        <v>10.164139348233466</v>
      </c>
      <c r="AS100" s="90"/>
      <c r="AT100" s="1">
        <v>2.5601851851851856</v>
      </c>
      <c r="AU100" s="1">
        <v>0.28465601741450325</v>
      </c>
      <c r="AV100" s="1">
        <v>1.8478122066509832</v>
      </c>
      <c r="AW100" s="1">
        <v>0.63714027031709186</v>
      </c>
      <c r="AX100" s="1">
        <v>0.19857397541926941</v>
      </c>
      <c r="AY100" s="1">
        <v>0.19126598319984536</v>
      </c>
      <c r="AZ100" s="1">
        <v>9.4007666555212293</v>
      </c>
      <c r="BA100" s="1">
        <v>148.77431567314082</v>
      </c>
      <c r="BB100" s="1">
        <v>26.785347118400527</v>
      </c>
      <c r="BC100" s="1">
        <v>12.989164080658593</v>
      </c>
      <c r="BD100" s="1">
        <v>4.8837578220340152</v>
      </c>
      <c r="BE100" s="94">
        <v>0.37881591119333952</v>
      </c>
      <c r="BF100" s="94">
        <v>7.0397779833487509E-2</v>
      </c>
      <c r="BG100" s="94">
        <v>2.2191619182615328</v>
      </c>
      <c r="BH100" s="1">
        <v>1.2208646616541357</v>
      </c>
      <c r="BI100" s="1">
        <v>0.26790413533834584</v>
      </c>
      <c r="BJ100" s="1">
        <v>1.6321568332986534</v>
      </c>
    </row>
    <row r="101" spans="1:62">
      <c r="A101" t="s">
        <v>177</v>
      </c>
      <c r="B101" t="s">
        <v>1090</v>
      </c>
      <c r="C101" s="63" t="s">
        <v>168</v>
      </c>
      <c r="D101" s="87" t="s">
        <v>171</v>
      </c>
      <c r="E101" t="s">
        <v>959</v>
      </c>
      <c r="F101" s="1" t="s">
        <v>756</v>
      </c>
      <c r="G101" s="1" t="s">
        <v>757</v>
      </c>
      <c r="H101" s="1">
        <v>11.481730000000001</v>
      </c>
      <c r="I101" s="1">
        <v>7.3207199999999997</v>
      </c>
      <c r="J101" s="1">
        <v>697</v>
      </c>
      <c r="K101" s="1" t="s">
        <v>758</v>
      </c>
      <c r="L101" s="1" t="s">
        <v>737</v>
      </c>
      <c r="M101" s="88">
        <v>2016</v>
      </c>
      <c r="N101" s="88">
        <v>2</v>
      </c>
      <c r="O101" s="89" t="s">
        <v>157</v>
      </c>
      <c r="P101" s="63">
        <v>201</v>
      </c>
      <c r="Q101" s="1" t="s">
        <v>739</v>
      </c>
      <c r="R101" s="63" t="s">
        <v>712</v>
      </c>
      <c r="S101" s="63" t="s">
        <v>1027</v>
      </c>
      <c r="T101" s="63" t="s">
        <v>1094</v>
      </c>
      <c r="U101" s="1"/>
      <c r="V101" s="90"/>
      <c r="W101" s="91">
        <v>42651</v>
      </c>
      <c r="X101" s="63">
        <v>9</v>
      </c>
      <c r="Y101" s="63">
        <v>46</v>
      </c>
      <c r="Z101" s="92">
        <v>28</v>
      </c>
      <c r="AA101" s="93">
        <v>11.4</v>
      </c>
      <c r="AB101" s="93">
        <v>6.04</v>
      </c>
      <c r="AC101" s="63">
        <v>2.46</v>
      </c>
      <c r="AD101" s="1">
        <v>1.38</v>
      </c>
      <c r="AE101" s="63">
        <v>0.9</v>
      </c>
      <c r="AF101" s="1">
        <v>1.62</v>
      </c>
      <c r="AG101" s="1">
        <v>10.8</v>
      </c>
      <c r="AH101" s="1">
        <f t="shared" si="16"/>
        <v>85.185185185185176</v>
      </c>
      <c r="AI101" s="1">
        <v>0.3</v>
      </c>
      <c r="AJ101" s="1">
        <f t="shared" si="17"/>
        <v>3.9775609756097565</v>
      </c>
      <c r="AK101" s="1">
        <f t="shared" si="18"/>
        <v>3.5557142037302731</v>
      </c>
      <c r="AL101" s="1">
        <f t="shared" si="11"/>
        <v>3.8</v>
      </c>
      <c r="AM101" s="1">
        <f t="shared" si="19"/>
        <v>3950.7935597003034</v>
      </c>
      <c r="AN101" s="1">
        <f t="shared" si="13"/>
        <v>4222.2222222222226</v>
      </c>
      <c r="AO101" s="1">
        <f t="shared" si="20"/>
        <v>8173.015781922526</v>
      </c>
      <c r="AP101" s="1">
        <f t="shared" si="22"/>
        <v>3.9507935597003034</v>
      </c>
      <c r="AQ101" s="1">
        <f t="shared" si="22"/>
        <v>4.2222222222222223</v>
      </c>
      <c r="AR101" s="1">
        <f t="shared" si="22"/>
        <v>8.1730157819225262</v>
      </c>
      <c r="AS101" s="90"/>
      <c r="AT101" s="1">
        <v>2.4644859813084112</v>
      </c>
      <c r="AU101" s="1">
        <v>0.33159838159530064</v>
      </c>
      <c r="AV101" s="1">
        <v>1.9872131546589387</v>
      </c>
      <c r="AW101" s="1">
        <v>0.57200818208401116</v>
      </c>
      <c r="AX101" s="1">
        <v>0.2322617210736832</v>
      </c>
      <c r="AY101" s="1">
        <v>0.21104329579223569</v>
      </c>
      <c r="AZ101" s="1">
        <v>10.96067222941697</v>
      </c>
      <c r="BA101" s="1">
        <v>227.80514168840071</v>
      </c>
      <c r="BB101" s="1">
        <v>33.859974164509602</v>
      </c>
      <c r="BC101" s="1">
        <v>21.607162871001641</v>
      </c>
      <c r="BD101" s="1">
        <v>4.8431669202051815</v>
      </c>
      <c r="BE101" s="94">
        <v>0.51754385964912286</v>
      </c>
      <c r="BF101" s="94">
        <v>6.2719298245614036E-2</v>
      </c>
      <c r="BG101" s="94">
        <v>1.9863003166362239</v>
      </c>
      <c r="BH101" s="1">
        <v>1.3203564727954973</v>
      </c>
      <c r="BI101" s="1">
        <v>0.26580675422138833</v>
      </c>
      <c r="BJ101" s="1">
        <v>1.9627281006564334</v>
      </c>
    </row>
    <row r="102" spans="1:62">
      <c r="A102" t="s">
        <v>177</v>
      </c>
      <c r="B102" t="s">
        <v>1090</v>
      </c>
      <c r="C102" s="63" t="s">
        <v>168</v>
      </c>
      <c r="D102" s="87" t="s">
        <v>171</v>
      </c>
      <c r="E102" t="s">
        <v>959</v>
      </c>
      <c r="F102" s="1" t="s">
        <v>756</v>
      </c>
      <c r="G102" s="1" t="s">
        <v>757</v>
      </c>
      <c r="H102" s="1">
        <v>11.481730000000001</v>
      </c>
      <c r="I102" s="1">
        <v>7.3207199999999997</v>
      </c>
      <c r="J102" s="1">
        <v>697</v>
      </c>
      <c r="K102" s="1" t="s">
        <v>758</v>
      </c>
      <c r="L102" s="1" t="s">
        <v>737</v>
      </c>
      <c r="M102" s="88">
        <v>2016</v>
      </c>
      <c r="N102" s="88">
        <v>2</v>
      </c>
      <c r="O102" s="89" t="s">
        <v>158</v>
      </c>
      <c r="P102" s="63">
        <v>202</v>
      </c>
      <c r="Q102" s="1" t="s">
        <v>739</v>
      </c>
      <c r="R102" s="63" t="s">
        <v>712</v>
      </c>
      <c r="S102" s="63" t="s">
        <v>1027</v>
      </c>
      <c r="T102" s="63" t="s">
        <v>1094</v>
      </c>
      <c r="U102" s="1"/>
      <c r="V102" s="90"/>
      <c r="W102" s="91">
        <v>42651</v>
      </c>
      <c r="X102" s="63">
        <v>9</v>
      </c>
      <c r="Y102" s="63">
        <v>46</v>
      </c>
      <c r="Z102" s="92">
        <v>49</v>
      </c>
      <c r="AA102" s="93">
        <v>11.22</v>
      </c>
      <c r="AB102" s="93">
        <v>9.74</v>
      </c>
      <c r="AC102" s="63">
        <v>2.56</v>
      </c>
      <c r="AD102" s="1">
        <v>1.54</v>
      </c>
      <c r="AE102" s="63">
        <v>0.6</v>
      </c>
      <c r="AF102" s="1">
        <v>1.88</v>
      </c>
      <c r="AG102" s="1">
        <v>13</v>
      </c>
      <c r="AH102" s="1">
        <f t="shared" si="16"/>
        <v>81.914893617021278</v>
      </c>
      <c r="AI102" s="1">
        <v>0.34</v>
      </c>
      <c r="AJ102" s="1">
        <f t="shared" si="17"/>
        <v>7.1528124999999987</v>
      </c>
      <c r="AK102" s="1">
        <f t="shared" si="18"/>
        <v>5.9970827205882342</v>
      </c>
      <c r="AL102" s="1">
        <f t="shared" si="11"/>
        <v>6.3580000000000014</v>
      </c>
      <c r="AM102" s="1">
        <f t="shared" si="19"/>
        <v>6663.4252450980375</v>
      </c>
      <c r="AN102" s="1">
        <f t="shared" si="13"/>
        <v>7064.4444444444462</v>
      </c>
      <c r="AO102" s="1">
        <f t="shared" si="20"/>
        <v>13727.869689542484</v>
      </c>
      <c r="AP102" s="1">
        <f t="shared" si="22"/>
        <v>6.6634252450980371</v>
      </c>
      <c r="AQ102" s="1">
        <f t="shared" si="22"/>
        <v>7.0644444444444465</v>
      </c>
      <c r="AR102" s="1">
        <f t="shared" si="22"/>
        <v>13.727869689542484</v>
      </c>
      <c r="AS102" s="90"/>
      <c r="AT102" s="1">
        <v>2.6692015209125475</v>
      </c>
      <c r="AU102" s="1">
        <v>0.25834461349436971</v>
      </c>
      <c r="AV102" s="1">
        <v>1.3457734475402301</v>
      </c>
      <c r="AW102" s="1">
        <v>0.69684666546051188</v>
      </c>
      <c r="AX102" s="1">
        <v>0.24547635945045795</v>
      </c>
      <c r="AY102" s="1">
        <v>0.20005661613155609</v>
      </c>
      <c r="AZ102" s="1">
        <v>10.479794483158743</v>
      </c>
      <c r="BA102" s="1">
        <v>250.8282642365395</v>
      </c>
      <c r="BB102" s="1">
        <v>42.278120672117623</v>
      </c>
      <c r="BC102" s="1">
        <v>14.169252552278145</v>
      </c>
      <c r="BD102" s="1">
        <v>4.8413566657818521</v>
      </c>
      <c r="BE102" s="94">
        <v>0.42372473532242538</v>
      </c>
      <c r="BF102" s="94">
        <v>3.4793070259865257E-2</v>
      </c>
      <c r="BG102" s="94">
        <v>1.9421250676747404</v>
      </c>
      <c r="BH102" s="1">
        <v>1.4429245283018868</v>
      </c>
      <c r="BI102" s="1">
        <v>0.25877358490566044</v>
      </c>
      <c r="BJ102" s="1">
        <v>1.7352333262367561</v>
      </c>
    </row>
    <row r="103" spans="1:62">
      <c r="A103" t="s">
        <v>177</v>
      </c>
      <c r="B103" t="s">
        <v>1090</v>
      </c>
      <c r="C103" s="63" t="s">
        <v>168</v>
      </c>
      <c r="D103" s="87" t="s">
        <v>171</v>
      </c>
      <c r="E103" t="s">
        <v>959</v>
      </c>
      <c r="F103" s="1" t="s">
        <v>756</v>
      </c>
      <c r="G103" s="1" t="s">
        <v>757</v>
      </c>
      <c r="H103" s="1">
        <v>11.481730000000001</v>
      </c>
      <c r="I103" s="1">
        <v>7.3207199999999997</v>
      </c>
      <c r="J103" s="1">
        <v>697</v>
      </c>
      <c r="K103" s="1" t="s">
        <v>758</v>
      </c>
      <c r="L103" s="1" t="s">
        <v>737</v>
      </c>
      <c r="M103" s="88">
        <v>2016</v>
      </c>
      <c r="N103" s="88">
        <v>2</v>
      </c>
      <c r="O103" s="89" t="s">
        <v>159</v>
      </c>
      <c r="P103" s="63">
        <v>203</v>
      </c>
      <c r="Q103" s="1" t="s">
        <v>739</v>
      </c>
      <c r="R103" s="63" t="s">
        <v>712</v>
      </c>
      <c r="S103" s="63" t="s">
        <v>1027</v>
      </c>
      <c r="T103" s="63" t="s">
        <v>1094</v>
      </c>
      <c r="U103" s="1"/>
      <c r="V103" s="90"/>
      <c r="W103" s="91">
        <v>42651</v>
      </c>
      <c r="X103" s="63">
        <v>9</v>
      </c>
      <c r="Y103" s="63">
        <v>47</v>
      </c>
      <c r="Z103" s="92">
        <v>47</v>
      </c>
      <c r="AA103" s="93">
        <v>11.85</v>
      </c>
      <c r="AB103" s="93">
        <v>7.97</v>
      </c>
      <c r="AC103" s="63">
        <v>2.46</v>
      </c>
      <c r="AD103" s="1">
        <v>0.97</v>
      </c>
      <c r="AE103" s="63">
        <v>0.94</v>
      </c>
      <c r="AF103" s="1">
        <v>1.7</v>
      </c>
      <c r="AG103" s="1">
        <v>10.3</v>
      </c>
      <c r="AH103" s="1">
        <f t="shared" si="16"/>
        <v>57.058823529411761</v>
      </c>
      <c r="AI103" s="1">
        <v>0.46</v>
      </c>
      <c r="AJ103" s="1">
        <f t="shared" si="17"/>
        <v>5.5077235772357724</v>
      </c>
      <c r="AK103" s="1">
        <f t="shared" si="18"/>
        <v>3.3164119081779053</v>
      </c>
      <c r="AL103" s="1">
        <f t="shared" ref="AL103:AL110" si="23">(AI103/AE103)*AA103</f>
        <v>5.798936170212766</v>
      </c>
      <c r="AM103" s="1">
        <f t="shared" si="19"/>
        <v>3684.9021201976725</v>
      </c>
      <c r="AN103" s="1">
        <f t="shared" ref="AN103:AN110" si="24">(AL103*10000)/9</f>
        <v>6443.2624113475176</v>
      </c>
      <c r="AO103" s="1">
        <f t="shared" si="20"/>
        <v>10128.16453154519</v>
      </c>
      <c r="AP103" s="1">
        <f t="shared" si="22"/>
        <v>3.6849021201976724</v>
      </c>
      <c r="AQ103" s="1">
        <f t="shared" si="22"/>
        <v>6.4432624113475176</v>
      </c>
      <c r="AR103" s="1">
        <f t="shared" si="22"/>
        <v>10.12816453154519</v>
      </c>
      <c r="AS103" s="90"/>
      <c r="AT103" s="1">
        <v>2.5150339476236665</v>
      </c>
      <c r="AU103" s="1">
        <v>0.32865514724151923</v>
      </c>
      <c r="AV103" s="1">
        <v>1.7047738109205242</v>
      </c>
      <c r="AW103" s="1">
        <v>0.84953613872267686</v>
      </c>
      <c r="AX103" s="1">
        <v>0.39723295777360912</v>
      </c>
      <c r="AY103" s="1">
        <v>0.2224295187973051</v>
      </c>
      <c r="AZ103" s="1">
        <v>10.525594274883479</v>
      </c>
      <c r="BA103" s="1">
        <v>216.39469001925013</v>
      </c>
      <c r="BB103" s="1">
        <v>90.04221860213832</v>
      </c>
      <c r="BC103" s="1">
        <v>24.559666635240355</v>
      </c>
      <c r="BD103" s="1">
        <v>32.958286765002512</v>
      </c>
      <c r="BE103" s="94">
        <v>0.48556797020484177</v>
      </c>
      <c r="BF103" s="94">
        <v>4.8417132216014902E-2</v>
      </c>
      <c r="BG103" s="94">
        <v>2.3641395390504685</v>
      </c>
      <c r="BH103" s="1">
        <v>1.4645933014354069</v>
      </c>
      <c r="BI103" s="1">
        <v>0.22349282296650719</v>
      </c>
      <c r="BJ103" s="1">
        <v>1.7129663541310598</v>
      </c>
    </row>
    <row r="104" spans="1:62">
      <c r="A104" t="s">
        <v>177</v>
      </c>
      <c r="B104" t="s">
        <v>1090</v>
      </c>
      <c r="C104" s="63" t="s">
        <v>168</v>
      </c>
      <c r="D104" s="87" t="s">
        <v>171</v>
      </c>
      <c r="E104" t="s">
        <v>959</v>
      </c>
      <c r="F104" s="1" t="s">
        <v>756</v>
      </c>
      <c r="G104" s="1" t="s">
        <v>757</v>
      </c>
      <c r="H104" s="1">
        <v>11.481730000000001</v>
      </c>
      <c r="I104" s="1">
        <v>7.3207199999999997</v>
      </c>
      <c r="J104" s="1">
        <v>697</v>
      </c>
      <c r="K104" s="1" t="s">
        <v>758</v>
      </c>
      <c r="L104" s="1" t="s">
        <v>737</v>
      </c>
      <c r="M104" s="88">
        <v>2016</v>
      </c>
      <c r="N104" s="88">
        <v>2</v>
      </c>
      <c r="O104" s="89" t="s">
        <v>714</v>
      </c>
      <c r="P104" s="63">
        <v>204</v>
      </c>
      <c r="Q104" s="1" t="s">
        <v>739</v>
      </c>
      <c r="R104" s="63" t="s">
        <v>712</v>
      </c>
      <c r="S104" s="63" t="s">
        <v>1027</v>
      </c>
      <c r="T104" s="63" t="s">
        <v>1094</v>
      </c>
      <c r="U104" s="1"/>
      <c r="V104" s="90"/>
      <c r="W104" s="91">
        <v>42651</v>
      </c>
      <c r="X104" s="63">
        <v>9</v>
      </c>
      <c r="Y104" s="63">
        <v>43</v>
      </c>
      <c r="Z104" s="92">
        <v>43</v>
      </c>
      <c r="AA104" s="93">
        <v>12.88</v>
      </c>
      <c r="AB104" s="93">
        <v>9.0399999999999991</v>
      </c>
      <c r="AC104" s="63">
        <v>3.2</v>
      </c>
      <c r="AD104" s="1">
        <v>1.78</v>
      </c>
      <c r="AE104" s="63">
        <v>1.26</v>
      </c>
      <c r="AF104" s="1">
        <v>2.14</v>
      </c>
      <c r="AG104" s="1">
        <v>13.3</v>
      </c>
      <c r="AH104" s="1">
        <f t="shared" si="16"/>
        <v>83.177570093457945</v>
      </c>
      <c r="AI104" s="1">
        <v>1.1000000000000001</v>
      </c>
      <c r="AJ104" s="1">
        <f t="shared" si="17"/>
        <v>6.0454999999999988</v>
      </c>
      <c r="AK104" s="1">
        <f t="shared" si="18"/>
        <v>5.1290699999999987</v>
      </c>
      <c r="AL104" s="1">
        <f t="shared" si="23"/>
        <v>11.244444444444447</v>
      </c>
      <c r="AM104" s="1">
        <f t="shared" si="19"/>
        <v>5698.9666666666653</v>
      </c>
      <c r="AN104" s="1">
        <f t="shared" si="24"/>
        <v>12493.827160493829</v>
      </c>
      <c r="AO104" s="1">
        <f t="shared" si="20"/>
        <v>18192.793827160494</v>
      </c>
      <c r="AP104" s="1">
        <f t="shared" si="22"/>
        <v>5.6989666666666654</v>
      </c>
      <c r="AQ104" s="1">
        <f t="shared" si="22"/>
        <v>12.493827160493829</v>
      </c>
      <c r="AR104" s="1">
        <f t="shared" si="22"/>
        <v>18.192793827160493</v>
      </c>
      <c r="AS104" s="90"/>
      <c r="AT104" s="1">
        <v>2.5670152091254752</v>
      </c>
      <c r="AU104" s="1">
        <v>0.33373356212656236</v>
      </c>
      <c r="AV104" s="1">
        <v>1.811317323113552</v>
      </c>
      <c r="AW104" s="1">
        <v>0.68944233809480959</v>
      </c>
      <c r="AX104" s="1">
        <v>0.27012375903965713</v>
      </c>
      <c r="AY104" s="1">
        <v>0.21243725243063297</v>
      </c>
      <c r="AZ104" s="1">
        <v>8.0205975842574286</v>
      </c>
      <c r="BA104" s="1">
        <v>168.30344400896206</v>
      </c>
      <c r="BB104" s="1">
        <v>47.695740016890781</v>
      </c>
      <c r="BC104" s="1">
        <v>17.696986916562771</v>
      </c>
      <c r="BD104" s="1">
        <v>14.222293510329475</v>
      </c>
      <c r="BE104" s="94">
        <v>0.37135922330097088</v>
      </c>
      <c r="BF104" s="94">
        <v>3.9883495145631068E-2</v>
      </c>
      <c r="BG104" s="94">
        <v>2.3095923287715787</v>
      </c>
      <c r="BH104" s="1">
        <v>1.4028708133971293</v>
      </c>
      <c r="BI104" s="1">
        <v>0.21253588516746416</v>
      </c>
      <c r="BJ104" s="1">
        <v>2.2028934600401193</v>
      </c>
    </row>
    <row r="105" spans="1:62">
      <c r="A105" t="s">
        <v>177</v>
      </c>
      <c r="B105" t="s">
        <v>1090</v>
      </c>
      <c r="C105" s="63" t="s">
        <v>168</v>
      </c>
      <c r="D105" s="87" t="s">
        <v>171</v>
      </c>
      <c r="E105" t="s">
        <v>959</v>
      </c>
      <c r="F105" s="1" t="s">
        <v>759</v>
      </c>
      <c r="G105" s="1" t="s">
        <v>760</v>
      </c>
      <c r="H105" s="1">
        <v>11.48156</v>
      </c>
      <c r="I105" s="1">
        <v>7.3075299999999999</v>
      </c>
      <c r="J105" s="1">
        <v>712</v>
      </c>
      <c r="K105" s="1" t="s">
        <v>761</v>
      </c>
      <c r="L105" s="1" t="s">
        <v>737</v>
      </c>
      <c r="M105" s="88">
        <v>2016</v>
      </c>
      <c r="N105" s="88">
        <v>2</v>
      </c>
      <c r="O105" s="89" t="s">
        <v>155</v>
      </c>
      <c r="P105" s="63">
        <v>211</v>
      </c>
      <c r="Q105" s="1" t="s">
        <v>739</v>
      </c>
      <c r="R105" s="63" t="s">
        <v>712</v>
      </c>
      <c r="S105" s="63" t="s">
        <v>1027</v>
      </c>
      <c r="T105" s="63" t="s">
        <v>1094</v>
      </c>
      <c r="U105" s="1" t="s">
        <v>740</v>
      </c>
      <c r="V105" s="90">
        <v>42590</v>
      </c>
      <c r="W105" s="91">
        <v>42651</v>
      </c>
      <c r="X105" s="63">
        <v>9</v>
      </c>
      <c r="Y105" s="63">
        <v>45</v>
      </c>
      <c r="Z105" s="92">
        <v>46</v>
      </c>
      <c r="AA105" s="93">
        <v>4.3</v>
      </c>
      <c r="AB105" s="93">
        <v>3.88</v>
      </c>
      <c r="AC105" s="63">
        <v>1.24</v>
      </c>
      <c r="AD105" s="1">
        <v>0.7</v>
      </c>
      <c r="AE105" s="63">
        <v>0.44</v>
      </c>
      <c r="AF105" s="1">
        <v>0.78</v>
      </c>
      <c r="AG105" s="1">
        <v>11.2</v>
      </c>
      <c r="AH105" s="1">
        <f t="shared" si="16"/>
        <v>89.743589743589737</v>
      </c>
      <c r="AI105" s="1">
        <v>0.24</v>
      </c>
      <c r="AJ105" s="1">
        <f t="shared" si="17"/>
        <v>2.4406451612903224</v>
      </c>
      <c r="AK105" s="1">
        <f t="shared" si="18"/>
        <v>2.2882428842504741</v>
      </c>
      <c r="AL105" s="1">
        <f t="shared" si="23"/>
        <v>2.3454545454545452</v>
      </c>
      <c r="AM105" s="1">
        <f t="shared" si="19"/>
        <v>2542.4920936116378</v>
      </c>
      <c r="AN105" s="1">
        <f t="shared" si="24"/>
        <v>2606.060606060606</v>
      </c>
      <c r="AO105" s="1">
        <f t="shared" si="20"/>
        <v>5148.5526996722438</v>
      </c>
      <c r="AP105" s="1">
        <f t="shared" si="22"/>
        <v>2.5424920936116377</v>
      </c>
      <c r="AQ105" s="1">
        <f t="shared" si="22"/>
        <v>2.606060606060606</v>
      </c>
      <c r="AR105" s="1">
        <f t="shared" si="22"/>
        <v>5.1485526996722442</v>
      </c>
      <c r="AS105" s="90">
        <v>42499</v>
      </c>
      <c r="AT105" s="1">
        <v>1.9103819784524976</v>
      </c>
      <c r="AU105" s="1">
        <v>0.26680565440463772</v>
      </c>
      <c r="AV105" s="1">
        <v>2.0766296930527131</v>
      </c>
      <c r="AW105" s="1">
        <v>0.25707558927190743</v>
      </c>
      <c r="AX105" s="1">
        <v>0.11668061283165147</v>
      </c>
      <c r="AY105" s="1">
        <v>0.12595368057209663</v>
      </c>
      <c r="AZ105" s="1">
        <v>5.6110577775880373</v>
      </c>
      <c r="BA105" s="1">
        <v>369.43651483907092</v>
      </c>
      <c r="BB105" s="1">
        <v>29.731478316757258</v>
      </c>
      <c r="BC105" s="1">
        <v>13.452145821825132</v>
      </c>
      <c r="BD105" s="1">
        <v>11.762182484210197</v>
      </c>
      <c r="BE105" s="94">
        <v>0.56957328385899819</v>
      </c>
      <c r="BF105" s="94">
        <v>0.14666048237476809</v>
      </c>
      <c r="BG105" s="94">
        <v>3.2995052735997414</v>
      </c>
      <c r="BH105" s="1">
        <v>0.94149459193706975</v>
      </c>
      <c r="BI105" s="1">
        <v>0.23407079646017703</v>
      </c>
      <c r="BJ105" s="1">
        <v>2.2536806291476723</v>
      </c>
    </row>
    <row r="106" spans="1:62">
      <c r="A106" t="s">
        <v>177</v>
      </c>
      <c r="B106" t="s">
        <v>1090</v>
      </c>
      <c r="C106" s="63" t="s">
        <v>168</v>
      </c>
      <c r="D106" s="87" t="s">
        <v>171</v>
      </c>
      <c r="E106" t="s">
        <v>959</v>
      </c>
      <c r="F106" s="1" t="s">
        <v>759</v>
      </c>
      <c r="G106" s="1" t="s">
        <v>760</v>
      </c>
      <c r="H106" s="1">
        <v>11.48156</v>
      </c>
      <c r="I106" s="1">
        <v>7.3075299999999999</v>
      </c>
      <c r="J106" s="1">
        <v>712</v>
      </c>
      <c r="K106" s="1" t="s">
        <v>761</v>
      </c>
      <c r="L106" s="1" t="s">
        <v>737</v>
      </c>
      <c r="M106" s="88">
        <v>2016</v>
      </c>
      <c r="N106" s="88">
        <v>2</v>
      </c>
      <c r="O106" s="89" t="s">
        <v>156</v>
      </c>
      <c r="P106" s="63">
        <v>212</v>
      </c>
      <c r="Q106" s="1" t="s">
        <v>739</v>
      </c>
      <c r="R106" s="63" t="s">
        <v>712</v>
      </c>
      <c r="S106" s="63" t="s">
        <v>1027</v>
      </c>
      <c r="T106" s="63" t="s">
        <v>1094</v>
      </c>
      <c r="U106" s="1"/>
      <c r="V106" s="90"/>
      <c r="W106" s="91">
        <v>42651</v>
      </c>
      <c r="X106" s="63">
        <v>9</v>
      </c>
      <c r="Y106" s="63">
        <v>43</v>
      </c>
      <c r="Z106" s="92">
        <v>19</v>
      </c>
      <c r="AA106" s="93">
        <v>2.2799999999999998</v>
      </c>
      <c r="AB106" s="93">
        <v>0.84</v>
      </c>
      <c r="AC106" s="63">
        <v>0.54</v>
      </c>
      <c r="AD106" s="1">
        <v>0.28000000000000003</v>
      </c>
      <c r="AE106" s="63">
        <v>0.36</v>
      </c>
      <c r="AF106" s="1">
        <v>0.34</v>
      </c>
      <c r="AG106" s="1">
        <v>10</v>
      </c>
      <c r="AH106" s="1">
        <f t="shared" si="16"/>
        <v>82.352941176470594</v>
      </c>
      <c r="AI106" s="1">
        <v>0.23</v>
      </c>
      <c r="AJ106" s="1">
        <f t="shared" si="17"/>
        <v>0.52888888888888885</v>
      </c>
      <c r="AK106" s="1">
        <f t="shared" si="18"/>
        <v>0.4611764705882353</v>
      </c>
      <c r="AL106" s="1">
        <f t="shared" si="23"/>
        <v>1.4566666666666668</v>
      </c>
      <c r="AM106" s="1">
        <f t="shared" si="19"/>
        <v>512.41830065359477</v>
      </c>
      <c r="AN106" s="1">
        <f t="shared" si="24"/>
        <v>1618.5185185185187</v>
      </c>
      <c r="AO106" s="1">
        <f t="shared" si="20"/>
        <v>2130.9368191721132</v>
      </c>
      <c r="AP106" s="1">
        <f t="shared" si="22"/>
        <v>0.51241830065359473</v>
      </c>
      <c r="AQ106" s="1">
        <f t="shared" si="22"/>
        <v>1.6185185185185187</v>
      </c>
      <c r="AR106" s="1">
        <f t="shared" si="22"/>
        <v>2.1309368191721134</v>
      </c>
      <c r="AS106" s="90"/>
      <c r="AT106" s="1">
        <v>1.7991202346041058</v>
      </c>
      <c r="AU106" s="1">
        <v>0.29222419511928227</v>
      </c>
      <c r="AV106" s="1">
        <v>2.2785476551951458</v>
      </c>
      <c r="AW106" s="1">
        <v>0.20458774925816905</v>
      </c>
      <c r="AX106" s="1">
        <v>7.6380607990257643E-2</v>
      </c>
      <c r="AY106" s="1">
        <v>0.11934289712569564</v>
      </c>
      <c r="AZ106" s="1">
        <v>4.4748658516235444</v>
      </c>
      <c r="BA106" s="1">
        <v>124.46197603496674</v>
      </c>
      <c r="BB106" s="1">
        <v>23.991665568105496</v>
      </c>
      <c r="BC106" s="1">
        <v>21.472534467312332</v>
      </c>
      <c r="BD106" s="1">
        <v>10.272169925807521</v>
      </c>
      <c r="BE106" s="94">
        <v>0.45732718894009222</v>
      </c>
      <c r="BF106" s="94">
        <v>0.12682027649769584</v>
      </c>
      <c r="BG106" s="94">
        <v>3.0122407256052166</v>
      </c>
      <c r="BH106" s="1">
        <v>1.0671573137074517</v>
      </c>
      <c r="BI106" s="1">
        <v>0.24512419503219868</v>
      </c>
      <c r="BJ106" s="1">
        <v>2.5314422821581708</v>
      </c>
    </row>
    <row r="107" spans="1:62">
      <c r="A107" t="s">
        <v>177</v>
      </c>
      <c r="B107" t="s">
        <v>1090</v>
      </c>
      <c r="C107" s="63" t="s">
        <v>168</v>
      </c>
      <c r="D107" s="87" t="s">
        <v>171</v>
      </c>
      <c r="E107" t="s">
        <v>959</v>
      </c>
      <c r="F107" s="1" t="s">
        <v>759</v>
      </c>
      <c r="G107" s="1" t="s">
        <v>760</v>
      </c>
      <c r="H107" s="1">
        <v>11.48156</v>
      </c>
      <c r="I107" s="1">
        <v>7.3075299999999999</v>
      </c>
      <c r="J107" s="1">
        <v>712</v>
      </c>
      <c r="K107" s="1" t="s">
        <v>761</v>
      </c>
      <c r="L107" s="1" t="s">
        <v>737</v>
      </c>
      <c r="M107" s="88">
        <v>2016</v>
      </c>
      <c r="N107" s="88">
        <v>2</v>
      </c>
      <c r="O107" s="89" t="s">
        <v>157</v>
      </c>
      <c r="P107" s="63">
        <v>213</v>
      </c>
      <c r="Q107" s="1" t="s">
        <v>739</v>
      </c>
      <c r="R107" s="63" t="s">
        <v>712</v>
      </c>
      <c r="S107" s="63" t="s">
        <v>1027</v>
      </c>
      <c r="T107" s="63" t="s">
        <v>1094</v>
      </c>
      <c r="U107" s="1"/>
      <c r="V107" s="90"/>
      <c r="W107" s="91">
        <v>42651</v>
      </c>
      <c r="X107" s="63">
        <v>9</v>
      </c>
      <c r="Y107" s="63">
        <v>47</v>
      </c>
      <c r="Z107" s="92">
        <v>49</v>
      </c>
      <c r="AA107" s="93">
        <v>11.72</v>
      </c>
      <c r="AB107" s="93">
        <v>9.48</v>
      </c>
      <c r="AC107" s="63">
        <v>2.2000000000000002</v>
      </c>
      <c r="AD107" s="1">
        <v>1.1599999999999999</v>
      </c>
      <c r="AE107" s="63">
        <v>0.72</v>
      </c>
      <c r="AF107" s="1">
        <v>1.44</v>
      </c>
      <c r="AG107" s="1">
        <v>12.2</v>
      </c>
      <c r="AH107" s="1">
        <f t="shared" si="16"/>
        <v>80.555555555555557</v>
      </c>
      <c r="AI107" s="1">
        <v>0.36</v>
      </c>
      <c r="AJ107" s="1">
        <f t="shared" si="17"/>
        <v>6.2050909090909085</v>
      </c>
      <c r="AK107" s="1">
        <f t="shared" si="18"/>
        <v>5.1632034224598931</v>
      </c>
      <c r="AL107" s="1">
        <f t="shared" si="23"/>
        <v>5.86</v>
      </c>
      <c r="AM107" s="1">
        <f t="shared" si="19"/>
        <v>5736.8926916221035</v>
      </c>
      <c r="AN107" s="1">
        <f t="shared" si="24"/>
        <v>6511.1111111111113</v>
      </c>
      <c r="AO107" s="1">
        <f t="shared" si="20"/>
        <v>12248.003802733216</v>
      </c>
      <c r="AP107" s="1">
        <f t="shared" si="22"/>
        <v>5.7368926916221037</v>
      </c>
      <c r="AQ107" s="1">
        <f t="shared" si="22"/>
        <v>6.5111111111111111</v>
      </c>
      <c r="AR107" s="1">
        <f t="shared" si="22"/>
        <v>12.248003802733216</v>
      </c>
      <c r="AS107" s="90"/>
      <c r="AT107" s="1">
        <v>2.2771373679154658</v>
      </c>
      <c r="AU107" s="1">
        <v>0.24719511923005921</v>
      </c>
      <c r="AV107" s="1">
        <v>2.0281649456721538</v>
      </c>
      <c r="AW107" s="1">
        <v>0.32387700699788347</v>
      </c>
      <c r="AX107" s="1">
        <v>0.12800033064525346</v>
      </c>
      <c r="AY107" s="1">
        <v>0.12789632684921129</v>
      </c>
      <c r="AZ107" s="1">
        <v>6.6206982657521714</v>
      </c>
      <c r="BA107" s="1">
        <v>115.19080037457026</v>
      </c>
      <c r="BB107" s="1">
        <v>57.291580445711325</v>
      </c>
      <c r="BC107" s="1">
        <v>11.518231986769853</v>
      </c>
      <c r="BD107" s="1">
        <v>3.8811630292823107</v>
      </c>
      <c r="BE107" s="94">
        <v>0.38816155988857937</v>
      </c>
      <c r="BF107" s="94">
        <v>6.6295264623955422E-2</v>
      </c>
      <c r="BG107" s="94">
        <v>2.37628387961934</v>
      </c>
      <c r="BH107" s="1">
        <v>1.1999059266227656</v>
      </c>
      <c r="BI107" s="1">
        <v>0.3065380997177799</v>
      </c>
      <c r="BJ107" s="1">
        <v>2.5567193463433502</v>
      </c>
    </row>
    <row r="108" spans="1:62">
      <c r="A108" t="s">
        <v>177</v>
      </c>
      <c r="B108" t="s">
        <v>1090</v>
      </c>
      <c r="C108" s="63" t="s">
        <v>168</v>
      </c>
      <c r="D108" s="87" t="s">
        <v>171</v>
      </c>
      <c r="E108" t="s">
        <v>959</v>
      </c>
      <c r="F108" s="1" t="s">
        <v>759</v>
      </c>
      <c r="G108" s="1" t="s">
        <v>760</v>
      </c>
      <c r="H108" s="1">
        <v>11.48156</v>
      </c>
      <c r="I108" s="1">
        <v>7.3075299999999999</v>
      </c>
      <c r="J108" s="1">
        <v>712</v>
      </c>
      <c r="K108" s="1" t="s">
        <v>761</v>
      </c>
      <c r="L108" s="1" t="s">
        <v>737</v>
      </c>
      <c r="M108" s="88">
        <v>2016</v>
      </c>
      <c r="N108" s="88">
        <v>2</v>
      </c>
      <c r="O108" s="89" t="s">
        <v>158</v>
      </c>
      <c r="P108" s="63">
        <v>214</v>
      </c>
      <c r="Q108" s="1" t="s">
        <v>739</v>
      </c>
      <c r="R108" s="63" t="s">
        <v>712</v>
      </c>
      <c r="S108" s="63" t="s">
        <v>1027</v>
      </c>
      <c r="T108" s="63" t="s">
        <v>1094</v>
      </c>
      <c r="U108" s="1"/>
      <c r="V108" s="90"/>
      <c r="W108" s="91">
        <v>42651</v>
      </c>
      <c r="X108" s="63">
        <v>9</v>
      </c>
      <c r="Y108" s="63">
        <v>42</v>
      </c>
      <c r="Z108" s="92">
        <v>42</v>
      </c>
      <c r="AA108" s="93">
        <v>10.08</v>
      </c>
      <c r="AB108" s="93">
        <v>7.28</v>
      </c>
      <c r="AC108" s="63">
        <v>2.12</v>
      </c>
      <c r="AD108" s="1">
        <v>1.08</v>
      </c>
      <c r="AE108" s="63">
        <v>1.28</v>
      </c>
      <c r="AF108" s="1">
        <v>1.3</v>
      </c>
      <c r="AG108" s="1">
        <v>10.7</v>
      </c>
      <c r="AH108" s="1">
        <f t="shared" si="16"/>
        <v>83.07692307692308</v>
      </c>
      <c r="AI108" s="1">
        <v>0.54</v>
      </c>
      <c r="AJ108" s="1">
        <f t="shared" si="17"/>
        <v>4.4641509433962261</v>
      </c>
      <c r="AK108" s="1">
        <f t="shared" si="18"/>
        <v>3.8962947835738064</v>
      </c>
      <c r="AL108" s="1">
        <f t="shared" si="23"/>
        <v>4.2525000000000004</v>
      </c>
      <c r="AM108" s="1">
        <f t="shared" si="19"/>
        <v>4329.2164261931184</v>
      </c>
      <c r="AN108" s="1">
        <f t="shared" si="24"/>
        <v>4725.0000000000009</v>
      </c>
      <c r="AO108" s="1">
        <f t="shared" si="20"/>
        <v>9054.2164261931193</v>
      </c>
      <c r="AP108" s="1">
        <f t="shared" si="22"/>
        <v>4.3292164261931187</v>
      </c>
      <c r="AQ108" s="1">
        <f t="shared" si="22"/>
        <v>4.7250000000000005</v>
      </c>
      <c r="AR108" s="1">
        <f t="shared" si="22"/>
        <v>9.0542164261931202</v>
      </c>
      <c r="AS108" s="90"/>
      <c r="AT108" s="1">
        <v>2.6215415019762851</v>
      </c>
      <c r="AU108" s="1">
        <v>0.2326275513393786</v>
      </c>
      <c r="AV108" s="1">
        <v>1.6079812210714324</v>
      </c>
      <c r="AW108" s="1">
        <v>0.3674728003453841</v>
      </c>
      <c r="AX108" s="1">
        <v>0.12433440304916528</v>
      </c>
      <c r="AY108" s="1">
        <v>0.14622133962244804</v>
      </c>
      <c r="AZ108" s="1">
        <v>6.6742438639652457</v>
      </c>
      <c r="BA108" s="1">
        <v>164.06706904727736</v>
      </c>
      <c r="BB108" s="1">
        <v>35.010517898795442</v>
      </c>
      <c r="BC108" s="1">
        <v>13.093289233847717</v>
      </c>
      <c r="BD108" s="1">
        <v>4.8925658590776031</v>
      </c>
      <c r="BE108" s="94">
        <v>0.65305118110236227</v>
      </c>
      <c r="BF108" s="94">
        <v>0.12268700787401576</v>
      </c>
      <c r="BG108" s="94">
        <v>3.9111295942861943</v>
      </c>
      <c r="BH108" s="1">
        <v>1.2369646182495344</v>
      </c>
      <c r="BI108" s="1">
        <v>0.26005586592178775</v>
      </c>
      <c r="BJ108" s="1">
        <v>1.5729278187064892</v>
      </c>
    </row>
    <row r="109" spans="1:62">
      <c r="A109" t="s">
        <v>177</v>
      </c>
      <c r="B109" t="s">
        <v>1090</v>
      </c>
      <c r="C109" s="63" t="s">
        <v>168</v>
      </c>
      <c r="D109" s="87" t="s">
        <v>171</v>
      </c>
      <c r="E109" t="s">
        <v>959</v>
      </c>
      <c r="F109" s="1" t="s">
        <v>759</v>
      </c>
      <c r="G109" s="1" t="s">
        <v>760</v>
      </c>
      <c r="H109" s="1">
        <v>11.48156</v>
      </c>
      <c r="I109" s="1">
        <v>7.3075299999999999</v>
      </c>
      <c r="J109" s="1">
        <v>712</v>
      </c>
      <c r="K109" s="1" t="s">
        <v>761</v>
      </c>
      <c r="L109" s="1" t="s">
        <v>737</v>
      </c>
      <c r="M109" s="88">
        <v>2016</v>
      </c>
      <c r="N109" s="88">
        <v>2</v>
      </c>
      <c r="O109" s="89" t="s">
        <v>159</v>
      </c>
      <c r="P109" s="63">
        <v>215</v>
      </c>
      <c r="Q109" s="1" t="s">
        <v>739</v>
      </c>
      <c r="R109" s="63" t="s">
        <v>712</v>
      </c>
      <c r="S109" s="63" t="s">
        <v>1027</v>
      </c>
      <c r="T109" s="63" t="s">
        <v>1094</v>
      </c>
      <c r="U109" s="1"/>
      <c r="V109" s="90"/>
      <c r="W109" s="91">
        <v>42651</v>
      </c>
      <c r="X109" s="63">
        <v>9</v>
      </c>
      <c r="Y109" s="63">
        <v>45</v>
      </c>
      <c r="Z109" s="92">
        <v>29</v>
      </c>
      <c r="AA109" s="93">
        <v>5.28</v>
      </c>
      <c r="AB109" s="93">
        <v>4.5199999999999996</v>
      </c>
      <c r="AC109" s="63">
        <v>1.86</v>
      </c>
      <c r="AD109" s="1">
        <v>1.02</v>
      </c>
      <c r="AE109" s="63">
        <v>0.66</v>
      </c>
      <c r="AF109" s="1">
        <v>1.22</v>
      </c>
      <c r="AG109" s="1">
        <v>12.7</v>
      </c>
      <c r="AH109" s="1">
        <f t="shared" si="16"/>
        <v>83.606557377049185</v>
      </c>
      <c r="AI109" s="1">
        <v>0.26</v>
      </c>
      <c r="AJ109" s="1">
        <f t="shared" si="17"/>
        <v>2.9647311827956986</v>
      </c>
      <c r="AK109" s="1">
        <f t="shared" si="18"/>
        <v>2.5457806451612903</v>
      </c>
      <c r="AL109" s="1">
        <f t="shared" si="23"/>
        <v>2.08</v>
      </c>
      <c r="AM109" s="1">
        <f t="shared" si="19"/>
        <v>2828.6451612903224</v>
      </c>
      <c r="AN109" s="1">
        <f t="shared" si="24"/>
        <v>2311.1111111111113</v>
      </c>
      <c r="AO109" s="1">
        <f t="shared" si="20"/>
        <v>5139.7562724014333</v>
      </c>
      <c r="AP109" s="1">
        <f t="shared" si="22"/>
        <v>2.8286451612903223</v>
      </c>
      <c r="AQ109" s="1">
        <f t="shared" si="22"/>
        <v>2.3111111111111113</v>
      </c>
      <c r="AR109" s="1">
        <f t="shared" si="22"/>
        <v>5.1397562724014332</v>
      </c>
      <c r="AS109" s="90"/>
      <c r="AT109" s="1">
        <v>2.4742268041237114</v>
      </c>
      <c r="AU109" s="1">
        <v>0.24132194353163944</v>
      </c>
      <c r="AV109" s="1">
        <v>2.0397087706380455</v>
      </c>
      <c r="AW109" s="1">
        <v>0.37561679141354498</v>
      </c>
      <c r="AX109" s="1">
        <v>0.10556484979768872</v>
      </c>
      <c r="AY109" s="1">
        <v>0.13154970395955728</v>
      </c>
      <c r="AZ109" s="1">
        <v>5.277587627159197</v>
      </c>
      <c r="BA109" s="1">
        <v>108.28905457997764</v>
      </c>
      <c r="BB109" s="1">
        <v>36.338096308209352</v>
      </c>
      <c r="BC109" s="1">
        <v>12.016095687851305</v>
      </c>
      <c r="BD109" s="1">
        <v>2.8118787533734642</v>
      </c>
      <c r="BE109" s="94">
        <v>0.80887850467289713</v>
      </c>
      <c r="BF109" s="94">
        <v>7.3598130841121503E-2</v>
      </c>
      <c r="BG109" s="94">
        <v>2.2339946673262632</v>
      </c>
      <c r="BH109" s="1">
        <v>0.92025664527955997</v>
      </c>
      <c r="BI109" s="1">
        <v>0.20614115490375803</v>
      </c>
      <c r="BJ109" s="1">
        <v>1.5140807576251232</v>
      </c>
    </row>
    <row r="110" spans="1:62">
      <c r="A110" t="s">
        <v>177</v>
      </c>
      <c r="B110" t="s">
        <v>1090</v>
      </c>
      <c r="C110" s="63" t="s">
        <v>168</v>
      </c>
      <c r="D110" s="87" t="s">
        <v>171</v>
      </c>
      <c r="E110" t="s">
        <v>959</v>
      </c>
      <c r="F110" s="1" t="s">
        <v>759</v>
      </c>
      <c r="G110" s="1" t="s">
        <v>760</v>
      </c>
      <c r="H110" s="1">
        <v>11.48156</v>
      </c>
      <c r="I110" s="1">
        <v>7.3075299999999999</v>
      </c>
      <c r="J110" s="1">
        <v>712</v>
      </c>
      <c r="K110" s="1" t="s">
        <v>761</v>
      </c>
      <c r="L110" s="1" t="s">
        <v>737</v>
      </c>
      <c r="M110" s="88">
        <v>2016</v>
      </c>
      <c r="N110" s="88">
        <v>2</v>
      </c>
      <c r="O110" s="89" t="s">
        <v>714</v>
      </c>
      <c r="P110" s="63">
        <v>216</v>
      </c>
      <c r="Q110" s="1" t="s">
        <v>739</v>
      </c>
      <c r="R110" s="63" t="s">
        <v>712</v>
      </c>
      <c r="S110" s="63" t="s">
        <v>1027</v>
      </c>
      <c r="T110" s="63" t="s">
        <v>1094</v>
      </c>
      <c r="U110" s="1"/>
      <c r="V110" s="90"/>
      <c r="W110" s="91">
        <v>42651</v>
      </c>
      <c r="X110" s="63">
        <v>9</v>
      </c>
      <c r="Y110" s="63">
        <v>43</v>
      </c>
      <c r="Z110" s="92">
        <v>44</v>
      </c>
      <c r="AA110" s="93">
        <v>13.34</v>
      </c>
      <c r="AB110" s="93">
        <v>10.220000000000001</v>
      </c>
      <c r="AC110" s="63">
        <v>2.82</v>
      </c>
      <c r="AD110" s="1">
        <v>1.56</v>
      </c>
      <c r="AE110" s="63">
        <v>1.1200000000000001</v>
      </c>
      <c r="AF110" s="1">
        <v>1.84</v>
      </c>
      <c r="AG110" s="1">
        <v>12.4</v>
      </c>
      <c r="AH110" s="1">
        <f t="shared" si="16"/>
        <v>84.782608695652172</v>
      </c>
      <c r="AI110" s="1">
        <v>0.52</v>
      </c>
      <c r="AJ110" s="1">
        <f t="shared" si="17"/>
        <v>6.6683687943262422</v>
      </c>
      <c r="AK110" s="1">
        <f t="shared" si="18"/>
        <v>5.8265511889862331</v>
      </c>
      <c r="AL110" s="1">
        <f t="shared" si="23"/>
        <v>6.1935714285714276</v>
      </c>
      <c r="AM110" s="1">
        <f t="shared" si="19"/>
        <v>6473.9457655402593</v>
      </c>
      <c r="AN110" s="1">
        <f t="shared" si="24"/>
        <v>6881.7460317460309</v>
      </c>
      <c r="AO110" s="1">
        <f t="shared" si="20"/>
        <v>13355.69179728629</v>
      </c>
      <c r="AP110" s="1">
        <f t="shared" si="22"/>
        <v>6.4739457655402592</v>
      </c>
      <c r="AQ110" s="1">
        <f t="shared" si="22"/>
        <v>6.8817460317460313</v>
      </c>
      <c r="AR110" s="1">
        <f t="shared" si="22"/>
        <v>13.355691797286291</v>
      </c>
      <c r="AS110" s="90"/>
      <c r="AT110" s="1">
        <v>2.4807312252964429</v>
      </c>
      <c r="AU110" s="1">
        <v>0.23928869464019722</v>
      </c>
      <c r="AV110" s="1">
        <v>2.1640735210543398</v>
      </c>
      <c r="AW110" s="1">
        <v>0.47619227068379233</v>
      </c>
      <c r="AX110" s="1">
        <v>0.12547129149509245</v>
      </c>
      <c r="AY110" s="1">
        <v>0.16414188115158493</v>
      </c>
      <c r="AZ110" s="1">
        <v>6.1112031680145424</v>
      </c>
      <c r="BA110" s="1">
        <v>148.15089295028471</v>
      </c>
      <c r="BB110" s="1">
        <v>66.56803406467084</v>
      </c>
      <c r="BC110" s="1">
        <v>13.116833961209254</v>
      </c>
      <c r="BD110" s="1">
        <v>14.957727671227913</v>
      </c>
      <c r="BE110" s="94">
        <v>0.40043062200956941</v>
      </c>
      <c r="BF110" s="94">
        <v>5.6842105263157895E-2</v>
      </c>
      <c r="BG110" s="94">
        <v>2.2874395158268914</v>
      </c>
      <c r="BH110" s="1">
        <v>1.2648423005565861</v>
      </c>
      <c r="BI110" s="1">
        <v>0.22750463821892394</v>
      </c>
      <c r="BJ110" s="1">
        <v>1.6890921486309207</v>
      </c>
    </row>
    <row r="111" spans="1:62">
      <c r="C111" s="63"/>
      <c r="D111" s="87"/>
      <c r="F111" s="1"/>
      <c r="G111" s="1"/>
      <c r="H111" s="1"/>
      <c r="I111" s="1"/>
      <c r="J111" s="1"/>
      <c r="K111" s="1"/>
      <c r="L111" s="1"/>
      <c r="M111" s="88"/>
      <c r="N111" s="88"/>
      <c r="O111" s="89"/>
      <c r="P111" s="63"/>
      <c r="Q111" s="1"/>
      <c r="R111" s="63"/>
      <c r="S111" s="63"/>
      <c r="T111" s="63"/>
      <c r="U111" s="1"/>
      <c r="V111" s="90"/>
      <c r="W111" s="91"/>
      <c r="X111" s="63"/>
      <c r="Y111" s="63"/>
      <c r="Z111" s="92"/>
      <c r="AA111" s="93"/>
      <c r="AB111" s="93"/>
      <c r="AC111" s="63"/>
      <c r="AD111" s="1"/>
      <c r="AE111" s="63"/>
      <c r="AF111" s="1"/>
      <c r="AG111" s="1"/>
      <c r="AH111" s="1"/>
      <c r="AI111" s="1"/>
      <c r="AJ111" s="1"/>
      <c r="AK111" s="1"/>
      <c r="AL111" s="1"/>
      <c r="AM111" s="1"/>
      <c r="AN111" s="1"/>
      <c r="AO111" s="1"/>
      <c r="AP111" s="1"/>
      <c r="AQ111" s="1"/>
      <c r="AR111" s="1"/>
      <c r="AS111" s="90"/>
      <c r="AT111" s="1"/>
      <c r="AU111" s="1"/>
      <c r="AV111" s="1"/>
      <c r="AW111" s="1"/>
      <c r="AX111" s="1"/>
      <c r="AY111" s="1"/>
      <c r="AZ111" s="1"/>
      <c r="BA111" s="1"/>
      <c r="BB111" s="1"/>
      <c r="BC111" s="1"/>
      <c r="BD111" s="1"/>
      <c r="BE111" s="94"/>
      <c r="BF111" s="94"/>
      <c r="BG111" s="94"/>
      <c r="BH111" s="1"/>
      <c r="BI111" s="1"/>
      <c r="BJ111" s="1"/>
    </row>
    <row r="112" spans="1:62">
      <c r="C112" s="63"/>
      <c r="D112" s="87"/>
      <c r="F112" s="1"/>
      <c r="G112" s="1"/>
      <c r="H112" s="1"/>
      <c r="I112" s="1"/>
      <c r="J112" s="1"/>
      <c r="K112" s="1"/>
      <c r="L112" s="1"/>
      <c r="M112" s="88"/>
      <c r="N112" s="88"/>
      <c r="O112" s="89"/>
      <c r="P112" s="63"/>
      <c r="Q112" s="1"/>
      <c r="R112" s="63"/>
      <c r="S112" s="63"/>
      <c r="T112" s="63"/>
      <c r="U112" s="1"/>
      <c r="V112" s="90"/>
      <c r="W112" s="91"/>
      <c r="X112" s="63"/>
      <c r="Y112" s="63"/>
      <c r="Z112" s="92"/>
      <c r="AA112" s="93"/>
      <c r="AB112" s="93"/>
      <c r="AC112" s="63"/>
      <c r="AD112" s="1"/>
      <c r="AE112" s="63"/>
      <c r="AF112" s="1"/>
      <c r="AG112" s="1"/>
      <c r="AH112" s="1"/>
      <c r="AI112" s="1"/>
      <c r="AJ112" s="1"/>
      <c r="AK112" s="1"/>
      <c r="AL112" s="1"/>
      <c r="AM112" s="1"/>
      <c r="AN112" s="1"/>
      <c r="AO112" s="1"/>
      <c r="AP112" s="1"/>
      <c r="AQ112" s="1"/>
      <c r="AR112" s="1"/>
      <c r="AS112" s="90"/>
      <c r="AT112" s="1"/>
      <c r="AU112" s="1"/>
      <c r="AV112" s="1"/>
      <c r="AW112" s="1"/>
      <c r="AX112" s="1"/>
      <c r="AY112" s="1"/>
      <c r="AZ112" s="1"/>
      <c r="BA112" s="1"/>
      <c r="BB112" s="1"/>
      <c r="BC112" s="1"/>
      <c r="BD112" s="1"/>
      <c r="BE112" s="94"/>
      <c r="BF112" s="94"/>
      <c r="BG112" s="94"/>
      <c r="BH112" s="1"/>
      <c r="BI112" s="1"/>
      <c r="BJ112" s="1"/>
    </row>
    <row r="113" spans="1:62">
      <c r="C113" s="63"/>
      <c r="D113" s="87"/>
      <c r="F113" s="1"/>
      <c r="G113" s="1"/>
      <c r="H113" s="1"/>
      <c r="I113" s="1"/>
      <c r="J113" s="1"/>
      <c r="K113" s="1"/>
      <c r="L113" s="1"/>
      <c r="M113" s="88"/>
      <c r="N113" s="88"/>
      <c r="O113" s="89"/>
      <c r="P113" s="63"/>
      <c r="Q113" s="1"/>
      <c r="R113" s="63"/>
      <c r="S113" s="63"/>
      <c r="T113" s="63"/>
      <c r="U113" s="1"/>
      <c r="V113" s="90"/>
      <c r="W113" s="91"/>
      <c r="X113" s="63"/>
      <c r="Y113" s="63"/>
      <c r="Z113" s="92"/>
      <c r="AA113" s="93"/>
      <c r="AB113" s="93"/>
      <c r="AC113" s="63"/>
      <c r="AD113" s="1"/>
      <c r="AE113" s="63"/>
      <c r="AF113" s="1"/>
      <c r="AG113" s="1"/>
      <c r="AH113" s="1"/>
      <c r="AI113" s="1"/>
      <c r="AJ113" s="1"/>
      <c r="AK113" s="1"/>
      <c r="AL113" s="1"/>
      <c r="AM113" s="1"/>
      <c r="AN113" s="1"/>
      <c r="AO113" s="1"/>
      <c r="AP113" s="1"/>
      <c r="AQ113" s="1"/>
      <c r="AR113" s="1"/>
      <c r="AS113" s="90"/>
      <c r="AT113" s="1"/>
      <c r="AU113" s="1"/>
      <c r="AV113" s="1"/>
      <c r="AW113" s="1"/>
      <c r="AX113" s="1"/>
      <c r="AY113" s="1"/>
      <c r="AZ113" s="1"/>
      <c r="BA113" s="1"/>
      <c r="BB113" s="1"/>
      <c r="BC113" s="1"/>
      <c r="BD113" s="1"/>
      <c r="BE113" s="94"/>
      <c r="BF113" s="94"/>
      <c r="BG113" s="94"/>
      <c r="BH113" s="1"/>
      <c r="BI113" s="1"/>
      <c r="BJ113" s="1"/>
    </row>
    <row r="114" spans="1:62">
      <c r="C114" s="63"/>
      <c r="D114" s="87"/>
      <c r="F114" s="1"/>
      <c r="G114" s="1"/>
      <c r="H114" s="1"/>
      <c r="I114" s="1"/>
      <c r="J114" s="1"/>
      <c r="K114" s="1"/>
      <c r="L114" s="1"/>
      <c r="M114" s="88"/>
      <c r="N114" s="88"/>
      <c r="O114" s="89"/>
      <c r="P114" s="63"/>
      <c r="Q114" s="1"/>
      <c r="R114" s="63"/>
      <c r="S114" s="63"/>
      <c r="T114" s="63"/>
      <c r="U114" s="1"/>
      <c r="V114" s="90"/>
      <c r="W114" s="91"/>
      <c r="X114" s="63"/>
      <c r="Y114" s="63"/>
      <c r="Z114" s="92"/>
      <c r="AA114" s="93"/>
      <c r="AB114" s="93"/>
      <c r="AC114" s="63"/>
      <c r="AD114" s="1"/>
      <c r="AE114" s="63"/>
      <c r="AF114" s="1"/>
      <c r="AG114" s="1"/>
      <c r="AH114" s="1"/>
      <c r="AI114" s="1"/>
      <c r="AJ114" s="1"/>
      <c r="AK114" s="1"/>
      <c r="AL114" s="1"/>
      <c r="AM114" s="1"/>
      <c r="AN114" s="1"/>
      <c r="AO114" s="1"/>
      <c r="AP114" s="1"/>
      <c r="AQ114" s="1"/>
      <c r="AR114" s="1"/>
      <c r="AS114" s="90"/>
      <c r="AT114" s="1"/>
      <c r="AU114" s="1"/>
      <c r="AV114" s="1"/>
      <c r="AW114" s="1"/>
      <c r="AX114" s="1"/>
      <c r="AY114" s="1"/>
      <c r="AZ114" s="1"/>
      <c r="BA114" s="1"/>
      <c r="BB114" s="1"/>
      <c r="BC114" s="1"/>
      <c r="BD114" s="1"/>
      <c r="BE114" s="94"/>
      <c r="BF114" s="94"/>
      <c r="BG114" s="94"/>
      <c r="BH114" s="1"/>
      <c r="BI114" s="1"/>
      <c r="BJ114" s="1"/>
    </row>
    <row r="115" spans="1:62">
      <c r="C115" s="63"/>
      <c r="D115" s="87"/>
      <c r="F115" s="1"/>
      <c r="G115" s="1"/>
      <c r="H115" s="1"/>
      <c r="I115" s="1"/>
      <c r="J115" s="1"/>
      <c r="K115" s="1"/>
      <c r="L115" s="1"/>
      <c r="M115" s="88"/>
      <c r="N115" s="88"/>
      <c r="O115" s="89"/>
      <c r="P115" s="63"/>
      <c r="Q115" s="1"/>
      <c r="R115" s="63"/>
      <c r="S115" s="63"/>
      <c r="T115" s="63"/>
      <c r="U115" s="1"/>
      <c r="V115" s="90"/>
      <c r="W115" s="91"/>
      <c r="X115" s="63"/>
      <c r="Y115" s="63"/>
      <c r="Z115" s="92"/>
      <c r="AA115" s="93"/>
      <c r="AB115" s="93"/>
      <c r="AC115" s="63"/>
      <c r="AD115" s="1"/>
      <c r="AE115" s="63"/>
      <c r="AF115" s="1"/>
      <c r="AG115" s="1"/>
      <c r="AH115" s="1"/>
      <c r="AI115" s="1"/>
      <c r="AJ115" s="1"/>
      <c r="AK115" s="1"/>
      <c r="AL115" s="1"/>
      <c r="AM115" s="1"/>
      <c r="AN115" s="1"/>
      <c r="AO115" s="1"/>
      <c r="AP115" s="1"/>
      <c r="AQ115" s="1"/>
      <c r="AR115" s="1"/>
      <c r="AS115" s="90"/>
      <c r="AT115" s="1"/>
      <c r="AU115" s="1"/>
      <c r="AV115" s="1"/>
      <c r="AW115" s="1"/>
      <c r="AX115" s="1"/>
      <c r="AY115" s="1"/>
      <c r="AZ115" s="1"/>
      <c r="BA115" s="1"/>
      <c r="BB115" s="1"/>
      <c r="BC115" s="1"/>
      <c r="BD115" s="1"/>
      <c r="BE115" s="94"/>
      <c r="BF115" s="94"/>
      <c r="BG115" s="94"/>
      <c r="BH115" s="1"/>
      <c r="BI115" s="1"/>
      <c r="BJ115" s="1"/>
    </row>
    <row r="116" spans="1:62">
      <c r="C116" s="63"/>
      <c r="D116" s="87"/>
      <c r="F116" s="1"/>
      <c r="G116" s="1"/>
      <c r="H116" s="1"/>
      <c r="I116" s="1"/>
      <c r="J116" s="1"/>
      <c r="K116" s="1"/>
      <c r="L116" s="1"/>
      <c r="M116" s="88"/>
      <c r="N116" s="88"/>
      <c r="O116" s="89"/>
      <c r="P116" s="63"/>
      <c r="Q116" s="1"/>
      <c r="R116" s="63"/>
      <c r="S116" s="63"/>
      <c r="T116" s="63"/>
      <c r="U116" s="1"/>
      <c r="V116" s="90"/>
      <c r="W116" s="91"/>
      <c r="X116" s="63"/>
      <c r="Y116" s="63"/>
      <c r="Z116" s="92"/>
      <c r="AA116" s="93"/>
      <c r="AB116" s="93"/>
      <c r="AC116" s="63"/>
      <c r="AD116" s="1"/>
      <c r="AE116" s="63"/>
      <c r="AF116" s="1"/>
      <c r="AG116" s="1"/>
      <c r="AH116" s="1"/>
      <c r="AI116" s="1"/>
      <c r="AJ116" s="1"/>
      <c r="AK116" s="1"/>
      <c r="AL116" s="1"/>
      <c r="AM116" s="1"/>
      <c r="AN116" s="1"/>
      <c r="AO116" s="1"/>
      <c r="AP116" s="1"/>
      <c r="AQ116" s="1"/>
      <c r="AR116" s="1"/>
      <c r="AS116" s="90"/>
      <c r="AT116" s="1"/>
      <c r="AU116" s="1"/>
      <c r="AV116" s="1"/>
      <c r="AW116" s="1"/>
      <c r="AX116" s="1"/>
      <c r="AY116" s="1"/>
      <c r="AZ116" s="1"/>
      <c r="BA116" s="1"/>
      <c r="BB116" s="1"/>
      <c r="BC116" s="1"/>
      <c r="BD116" s="1"/>
      <c r="BE116" s="94"/>
      <c r="BF116" s="94"/>
      <c r="BG116" s="94"/>
      <c r="BH116" s="1"/>
      <c r="BI116" s="1"/>
      <c r="BJ116" s="1"/>
    </row>
    <row r="117" spans="1:62">
      <c r="A117" t="s">
        <v>177</v>
      </c>
      <c r="B117" t="s">
        <v>1090</v>
      </c>
      <c r="C117" s="63" t="s">
        <v>168</v>
      </c>
      <c r="D117" s="87" t="s">
        <v>169</v>
      </c>
      <c r="E117" t="s">
        <v>959</v>
      </c>
      <c r="F117" s="1" t="s">
        <v>762</v>
      </c>
      <c r="G117" s="1" t="s">
        <v>763</v>
      </c>
      <c r="H117" s="1">
        <v>11.46078</v>
      </c>
      <c r="I117" s="1">
        <v>7.1479499999999998</v>
      </c>
      <c r="J117" s="1">
        <v>704</v>
      </c>
      <c r="K117" s="1" t="s">
        <v>764</v>
      </c>
      <c r="L117" s="1" t="s">
        <v>737</v>
      </c>
      <c r="M117" s="88">
        <v>2016</v>
      </c>
      <c r="N117" s="88">
        <v>2</v>
      </c>
      <c r="O117" s="89" t="s">
        <v>155</v>
      </c>
      <c r="P117" s="63">
        <v>235</v>
      </c>
      <c r="Q117" s="1" t="s">
        <v>765</v>
      </c>
      <c r="R117" s="63" t="s">
        <v>712</v>
      </c>
      <c r="S117" s="63" t="s">
        <v>1027</v>
      </c>
      <c r="T117" s="63" t="s">
        <v>1094</v>
      </c>
      <c r="U117" s="1" t="s">
        <v>766</v>
      </c>
      <c r="V117" s="90">
        <v>42590</v>
      </c>
      <c r="W117" s="91">
        <v>42650</v>
      </c>
      <c r="X117" s="63">
        <v>9</v>
      </c>
      <c r="Y117" s="63">
        <v>45</v>
      </c>
      <c r="Z117" s="92">
        <v>40</v>
      </c>
      <c r="AA117" s="93">
        <v>5.62</v>
      </c>
      <c r="AB117" s="93">
        <v>3.2</v>
      </c>
      <c r="AC117" s="63">
        <v>1.1000000000000001</v>
      </c>
      <c r="AD117" s="1">
        <v>0.66</v>
      </c>
      <c r="AE117" s="63">
        <v>0.44</v>
      </c>
      <c r="AF117" s="1">
        <v>0.74</v>
      </c>
      <c r="AG117" s="1">
        <v>12.4</v>
      </c>
      <c r="AH117" s="1">
        <f t="shared" ref="AH117:AH122" si="25">(AD117/AF117)*100</f>
        <v>89.189189189189193</v>
      </c>
      <c r="AI117" s="1">
        <v>0.22</v>
      </c>
      <c r="AJ117" s="1">
        <f t="shared" ref="AJ117:AJ122" si="26">(AF117/AC117)*AB117</f>
        <v>2.1527272727272724</v>
      </c>
      <c r="AK117" s="1">
        <f t="shared" ref="AK117:AK122" si="27">AJ117*((100-AG117)/85)*(AH117/100)</f>
        <v>1.9787294117647052</v>
      </c>
      <c r="AL117" s="1">
        <f t="shared" ref="AL117:AL122" si="28">(AI117/AE117)*AA117</f>
        <v>2.81</v>
      </c>
      <c r="AM117" s="1">
        <f t="shared" ref="AM117:AM122" si="29">AK117*(10000/9)</f>
        <v>2198.5882352941167</v>
      </c>
      <c r="AN117" s="1">
        <f t="shared" ref="AN117:AN122" si="30">(AL117*10000)/9</f>
        <v>3122.2222222222222</v>
      </c>
      <c r="AO117" s="1">
        <f t="shared" ref="AO117:AO122" si="31">AM117+AN117</f>
        <v>5320.8104575163388</v>
      </c>
      <c r="AP117" s="1">
        <f t="shared" ref="AP117:AR122" si="32">AM117/1000</f>
        <v>2.1985882352941166</v>
      </c>
      <c r="AQ117" s="1">
        <f t="shared" si="32"/>
        <v>3.1222222222222222</v>
      </c>
      <c r="AR117" s="1">
        <f t="shared" si="32"/>
        <v>5.3208104575163384</v>
      </c>
      <c r="AS117" s="90">
        <v>42499</v>
      </c>
      <c r="AT117" s="1">
        <v>2.0989729225023344</v>
      </c>
      <c r="AU117" s="1">
        <v>0.20212563456375987</v>
      </c>
      <c r="AV117" s="1">
        <v>1.5384076941611591</v>
      </c>
      <c r="AW117" s="1">
        <v>0.541434597209003</v>
      </c>
      <c r="AX117" s="1">
        <v>0.25201721823123213</v>
      </c>
      <c r="AY117" s="1">
        <v>0.1794921278651504</v>
      </c>
      <c r="AZ117" s="1">
        <v>8.3524406481534648</v>
      </c>
      <c r="BA117" s="1">
        <v>193.97206877921516</v>
      </c>
      <c r="BB117" s="1">
        <v>30.464579769017984</v>
      </c>
      <c r="BC117" s="1">
        <v>15.094773922783778</v>
      </c>
      <c r="BD117" s="1">
        <v>6.5754134813731486</v>
      </c>
      <c r="BE117" s="94">
        <v>0.43337962962962967</v>
      </c>
      <c r="BF117" s="94">
        <v>0.11546296296296298</v>
      </c>
      <c r="BG117" s="94">
        <v>2.4101792625972518</v>
      </c>
      <c r="BH117" s="1">
        <v>1.0091407678244975</v>
      </c>
      <c r="BI117" s="1">
        <v>0.15763254113345521</v>
      </c>
      <c r="BJ117" s="1">
        <v>1.371104754326109</v>
      </c>
    </row>
    <row r="118" spans="1:62">
      <c r="A118" t="s">
        <v>177</v>
      </c>
      <c r="B118" t="s">
        <v>1090</v>
      </c>
      <c r="C118" s="63" t="s">
        <v>168</v>
      </c>
      <c r="D118" s="87" t="s">
        <v>169</v>
      </c>
      <c r="E118" t="s">
        <v>959</v>
      </c>
      <c r="F118" s="1" t="s">
        <v>762</v>
      </c>
      <c r="G118" s="1" t="s">
        <v>763</v>
      </c>
      <c r="H118" s="1">
        <v>11.46078</v>
      </c>
      <c r="I118" s="1">
        <v>7.1479499999999998</v>
      </c>
      <c r="J118" s="1">
        <v>704</v>
      </c>
      <c r="K118" s="1" t="s">
        <v>764</v>
      </c>
      <c r="L118" s="1" t="s">
        <v>737</v>
      </c>
      <c r="M118" s="88">
        <v>2016</v>
      </c>
      <c r="N118" s="88">
        <v>2</v>
      </c>
      <c r="O118" s="89" t="s">
        <v>156</v>
      </c>
      <c r="P118" s="63">
        <v>236</v>
      </c>
      <c r="Q118" s="1" t="s">
        <v>765</v>
      </c>
      <c r="R118" s="63" t="s">
        <v>712</v>
      </c>
      <c r="S118" s="63" t="s">
        <v>1027</v>
      </c>
      <c r="T118" s="63" t="s">
        <v>1094</v>
      </c>
      <c r="U118" s="1"/>
      <c r="V118" s="90"/>
      <c r="W118" s="91">
        <v>42650</v>
      </c>
      <c r="X118" s="63">
        <v>9</v>
      </c>
      <c r="Y118" s="63">
        <v>42</v>
      </c>
      <c r="Z118" s="92">
        <v>34</v>
      </c>
      <c r="AA118" s="93">
        <v>8.48</v>
      </c>
      <c r="AB118" s="93">
        <v>3.07</v>
      </c>
      <c r="AC118" s="63">
        <v>1.1000000000000001</v>
      </c>
      <c r="AD118" s="1">
        <v>0.56000000000000005</v>
      </c>
      <c r="AE118" s="63">
        <v>0.62</v>
      </c>
      <c r="AF118" s="1">
        <v>0.68</v>
      </c>
      <c r="AG118" s="1">
        <v>11.1</v>
      </c>
      <c r="AH118" s="1">
        <f t="shared" si="25"/>
        <v>82.352941176470594</v>
      </c>
      <c r="AI118" s="1">
        <v>0.18</v>
      </c>
      <c r="AJ118" s="1">
        <f t="shared" si="26"/>
        <v>1.8978181818181816</v>
      </c>
      <c r="AK118" s="1">
        <f t="shared" si="27"/>
        <v>1.6346190374331551</v>
      </c>
      <c r="AL118" s="1">
        <f t="shared" si="28"/>
        <v>2.4619354838709677</v>
      </c>
      <c r="AM118" s="1">
        <f t="shared" si="29"/>
        <v>1816.2433749257277</v>
      </c>
      <c r="AN118" s="1">
        <f t="shared" si="30"/>
        <v>2735.483870967742</v>
      </c>
      <c r="AO118" s="1">
        <f t="shared" si="31"/>
        <v>4551.7272458934694</v>
      </c>
      <c r="AP118" s="1">
        <f t="shared" si="32"/>
        <v>1.8162433749257276</v>
      </c>
      <c r="AQ118" s="1">
        <f t="shared" si="32"/>
        <v>2.7354838709677418</v>
      </c>
      <c r="AR118" s="1">
        <f t="shared" si="32"/>
        <v>4.5517272458934697</v>
      </c>
      <c r="AS118" s="90"/>
      <c r="AT118" s="1">
        <v>2.7254901960784319</v>
      </c>
      <c r="AU118" s="1">
        <v>0.28437196160239242</v>
      </c>
      <c r="AV118" s="1">
        <v>1.4831821356005781</v>
      </c>
      <c r="AW118" s="1">
        <v>0.64502461474687633</v>
      </c>
      <c r="AX118" s="1">
        <v>0.3213750382655296</v>
      </c>
      <c r="AY118" s="1">
        <v>0.17610525683867811</v>
      </c>
      <c r="AZ118" s="1">
        <v>9.3499714272714005</v>
      </c>
      <c r="BA118" s="1">
        <v>107.68289184861608</v>
      </c>
      <c r="BB118" s="1">
        <v>31.633436391773309</v>
      </c>
      <c r="BC118" s="1">
        <v>16.418692514734158</v>
      </c>
      <c r="BD118" s="1">
        <v>6.1696664223052533</v>
      </c>
      <c r="BE118" s="94">
        <v>0.37707736389684815</v>
      </c>
      <c r="BF118" s="94">
        <v>9.2263610315186248E-2</v>
      </c>
      <c r="BG118" s="94">
        <v>3.7150410056753747</v>
      </c>
      <c r="BH118" s="1">
        <v>1.0974409448818898</v>
      </c>
      <c r="BI118" s="1">
        <v>0.20930118110236223</v>
      </c>
      <c r="BJ118" s="1">
        <v>1.449205510535815</v>
      </c>
    </row>
    <row r="119" spans="1:62">
      <c r="A119" t="s">
        <v>177</v>
      </c>
      <c r="B119" t="s">
        <v>1090</v>
      </c>
      <c r="C119" s="63" t="s">
        <v>168</v>
      </c>
      <c r="D119" s="87" t="s">
        <v>169</v>
      </c>
      <c r="E119" t="s">
        <v>959</v>
      </c>
      <c r="F119" s="1" t="s">
        <v>762</v>
      </c>
      <c r="G119" s="1" t="s">
        <v>763</v>
      </c>
      <c r="H119" s="1">
        <v>11.46078</v>
      </c>
      <c r="I119" s="1">
        <v>7.1479499999999998</v>
      </c>
      <c r="J119" s="1">
        <v>704</v>
      </c>
      <c r="K119" s="1" t="s">
        <v>764</v>
      </c>
      <c r="L119" s="1" t="s">
        <v>737</v>
      </c>
      <c r="M119" s="88">
        <v>2016</v>
      </c>
      <c r="N119" s="88">
        <v>2</v>
      </c>
      <c r="O119" s="89" t="s">
        <v>157</v>
      </c>
      <c r="P119" s="63">
        <v>237</v>
      </c>
      <c r="Q119" s="1" t="s">
        <v>765</v>
      </c>
      <c r="R119" s="63" t="s">
        <v>712</v>
      </c>
      <c r="S119" s="63" t="s">
        <v>1027</v>
      </c>
      <c r="T119" s="63" t="s">
        <v>1094</v>
      </c>
      <c r="U119" s="1"/>
      <c r="V119" s="90"/>
      <c r="W119" s="91">
        <v>42650</v>
      </c>
      <c r="X119" s="63">
        <v>9</v>
      </c>
      <c r="Y119" s="63">
        <v>44</v>
      </c>
      <c r="Z119" s="92">
        <v>27</v>
      </c>
      <c r="AA119" s="93">
        <v>14.04</v>
      </c>
      <c r="AB119" s="93">
        <v>3.89</v>
      </c>
      <c r="AC119" s="63">
        <v>1.54</v>
      </c>
      <c r="AD119" s="1">
        <v>0.82</v>
      </c>
      <c r="AE119" s="63">
        <v>0.92</v>
      </c>
      <c r="AF119" s="1">
        <v>0.96</v>
      </c>
      <c r="AG119" s="1">
        <v>11</v>
      </c>
      <c r="AH119" s="1">
        <f t="shared" si="25"/>
        <v>85.416666666666657</v>
      </c>
      <c r="AI119" s="1">
        <v>0.3</v>
      </c>
      <c r="AJ119" s="1">
        <f t="shared" si="26"/>
        <v>2.4249350649350649</v>
      </c>
      <c r="AK119" s="1">
        <f t="shared" si="27"/>
        <v>2.1687715813598167</v>
      </c>
      <c r="AL119" s="1">
        <f t="shared" si="28"/>
        <v>4.5782608695652165</v>
      </c>
      <c r="AM119" s="1">
        <f t="shared" si="29"/>
        <v>2409.7462015109072</v>
      </c>
      <c r="AN119" s="1">
        <f t="shared" si="30"/>
        <v>5086.95652173913</v>
      </c>
      <c r="AO119" s="1">
        <f t="shared" si="31"/>
        <v>7496.7027232500368</v>
      </c>
      <c r="AP119" s="1">
        <f t="shared" si="32"/>
        <v>2.4097462015109072</v>
      </c>
      <c r="AQ119" s="1">
        <f t="shared" si="32"/>
        <v>5.0869565217391299</v>
      </c>
      <c r="AR119" s="1">
        <f t="shared" si="32"/>
        <v>7.4967027232500367</v>
      </c>
      <c r="AS119" s="90"/>
      <c r="AT119" s="1">
        <v>2.9571428571428573</v>
      </c>
      <c r="AU119" s="1">
        <v>0.24962972141440759</v>
      </c>
      <c r="AV119" s="1">
        <v>1.6938414863525864</v>
      </c>
      <c r="AW119" s="1">
        <v>0.58436138110508029</v>
      </c>
      <c r="AX119" s="1">
        <v>0.21335344536618805</v>
      </c>
      <c r="AY119" s="1">
        <v>0.208490072049521</v>
      </c>
      <c r="AZ119" s="1">
        <v>10.862411371894119</v>
      </c>
      <c r="BA119" s="1">
        <v>164.95949819588157</v>
      </c>
      <c r="BB119" s="1">
        <v>86.319313226739226</v>
      </c>
      <c r="BC119" s="1">
        <v>26.959853071824984</v>
      </c>
      <c r="BD119" s="1">
        <v>10.143141402081723</v>
      </c>
      <c r="BE119" s="94">
        <v>0.73699705593719333</v>
      </c>
      <c r="BF119" s="94">
        <v>8.2433758586849856E-2</v>
      </c>
      <c r="BG119" s="94">
        <v>2.731763577366233</v>
      </c>
      <c r="BH119" s="1">
        <v>1.2225433526011562</v>
      </c>
      <c r="BI119" s="1">
        <v>0.16830443159922931</v>
      </c>
      <c r="BJ119" s="1">
        <v>1.4584790769057141</v>
      </c>
    </row>
    <row r="120" spans="1:62">
      <c r="A120" t="s">
        <v>177</v>
      </c>
      <c r="B120" t="s">
        <v>1090</v>
      </c>
      <c r="C120" s="63" t="s">
        <v>168</v>
      </c>
      <c r="D120" s="87" t="s">
        <v>169</v>
      </c>
      <c r="E120" t="s">
        <v>959</v>
      </c>
      <c r="F120" s="1" t="s">
        <v>762</v>
      </c>
      <c r="G120" s="1" t="s">
        <v>763</v>
      </c>
      <c r="H120" s="1">
        <v>11.46078</v>
      </c>
      <c r="I120" s="1">
        <v>7.1479499999999998</v>
      </c>
      <c r="J120" s="1">
        <v>704</v>
      </c>
      <c r="K120" s="1" t="s">
        <v>764</v>
      </c>
      <c r="L120" s="1" t="s">
        <v>737</v>
      </c>
      <c r="M120" s="88">
        <v>2016</v>
      </c>
      <c r="N120" s="88">
        <v>2</v>
      </c>
      <c r="O120" s="89" t="s">
        <v>158</v>
      </c>
      <c r="P120" s="63">
        <v>238</v>
      </c>
      <c r="Q120" s="1" t="s">
        <v>765</v>
      </c>
      <c r="R120" s="63" t="s">
        <v>712</v>
      </c>
      <c r="S120" s="63" t="s">
        <v>1027</v>
      </c>
      <c r="T120" s="63" t="s">
        <v>1094</v>
      </c>
      <c r="U120" s="1"/>
      <c r="V120" s="90"/>
      <c r="W120" s="91">
        <v>42650</v>
      </c>
      <c r="X120" s="63">
        <v>9</v>
      </c>
      <c r="Y120" s="63">
        <v>48</v>
      </c>
      <c r="Z120" s="92">
        <v>23</v>
      </c>
      <c r="AA120" s="93">
        <v>11.55</v>
      </c>
      <c r="AB120" s="93">
        <v>3.07</v>
      </c>
      <c r="AC120" s="63">
        <v>1.62</v>
      </c>
      <c r="AD120" s="1">
        <v>0.92</v>
      </c>
      <c r="AE120" s="63">
        <v>0.72</v>
      </c>
      <c r="AF120" s="1">
        <v>1.1599999999999999</v>
      </c>
      <c r="AG120" s="1">
        <v>11.4</v>
      </c>
      <c r="AH120" s="1">
        <f t="shared" si="25"/>
        <v>79.310344827586221</v>
      </c>
      <c r="AI120" s="1">
        <v>0.36</v>
      </c>
      <c r="AJ120" s="1">
        <f t="shared" si="26"/>
        <v>2.1982716049382711</v>
      </c>
      <c r="AK120" s="1">
        <f t="shared" si="27"/>
        <v>1.8172973129992738</v>
      </c>
      <c r="AL120" s="1">
        <f t="shared" si="28"/>
        <v>5.7750000000000004</v>
      </c>
      <c r="AM120" s="1">
        <f t="shared" si="29"/>
        <v>2019.2192366658596</v>
      </c>
      <c r="AN120" s="1">
        <f t="shared" si="30"/>
        <v>6416.666666666667</v>
      </c>
      <c r="AO120" s="1">
        <f t="shared" si="31"/>
        <v>8435.8859033325261</v>
      </c>
      <c r="AP120" s="1">
        <f t="shared" si="32"/>
        <v>2.0192192366658595</v>
      </c>
      <c r="AQ120" s="1">
        <f t="shared" si="32"/>
        <v>6.416666666666667</v>
      </c>
      <c r="AR120" s="1">
        <f t="shared" si="32"/>
        <v>8.435885903332526</v>
      </c>
      <c r="AS120" s="90"/>
      <c r="AT120" s="1">
        <v>2.8235294117647061</v>
      </c>
      <c r="AU120" s="1">
        <v>0.27164620032048137</v>
      </c>
      <c r="AV120" s="1">
        <v>1.7187124498397484</v>
      </c>
      <c r="AW120" s="1">
        <v>0.71140377813588429</v>
      </c>
      <c r="AX120" s="1">
        <v>0.37181866887900045</v>
      </c>
      <c r="AY120" s="1">
        <v>0.20851170755218615</v>
      </c>
      <c r="AZ120" s="1">
        <v>8.7596616020897127</v>
      </c>
      <c r="BA120" s="1">
        <v>123.54165139833343</v>
      </c>
      <c r="BB120" s="1">
        <v>49.637419689724631</v>
      </c>
      <c r="BC120" s="1">
        <v>19.221773836315908</v>
      </c>
      <c r="BD120" s="1">
        <v>9.0440058560174013</v>
      </c>
      <c r="BE120" s="94">
        <v>0.65466297322253009</v>
      </c>
      <c r="BF120" s="94">
        <v>8.0332409972299179E-2</v>
      </c>
      <c r="BG120" s="94">
        <v>1.8109826271375999</v>
      </c>
      <c r="BH120" s="1">
        <v>1.126984126984127</v>
      </c>
      <c r="BI120" s="1">
        <v>0.19325396825396826</v>
      </c>
      <c r="BJ120" s="1">
        <v>1.5761261575053538</v>
      </c>
    </row>
    <row r="121" spans="1:62">
      <c r="A121" t="s">
        <v>177</v>
      </c>
      <c r="B121" t="s">
        <v>1090</v>
      </c>
      <c r="C121" s="63" t="s">
        <v>168</v>
      </c>
      <c r="D121" s="87" t="s">
        <v>169</v>
      </c>
      <c r="E121" t="s">
        <v>959</v>
      </c>
      <c r="F121" s="1" t="s">
        <v>762</v>
      </c>
      <c r="G121" s="1" t="s">
        <v>763</v>
      </c>
      <c r="H121" s="1">
        <v>11.46078</v>
      </c>
      <c r="I121" s="1">
        <v>7.1479499999999998</v>
      </c>
      <c r="J121" s="1">
        <v>704</v>
      </c>
      <c r="K121" s="1" t="s">
        <v>764</v>
      </c>
      <c r="L121" s="1" t="s">
        <v>737</v>
      </c>
      <c r="M121" s="88">
        <v>2016</v>
      </c>
      <c r="N121" s="88">
        <v>2</v>
      </c>
      <c r="O121" s="89" t="s">
        <v>159</v>
      </c>
      <c r="P121" s="63">
        <v>239</v>
      </c>
      <c r="Q121" s="1" t="s">
        <v>765</v>
      </c>
      <c r="R121" s="63" t="s">
        <v>712</v>
      </c>
      <c r="S121" s="63" t="s">
        <v>1027</v>
      </c>
      <c r="T121" s="63" t="s">
        <v>1094</v>
      </c>
      <c r="U121" s="1"/>
      <c r="V121" s="90"/>
      <c r="W121" s="91">
        <v>42650</v>
      </c>
      <c r="X121" s="63">
        <v>9</v>
      </c>
      <c r="Y121" s="63">
        <v>48</v>
      </c>
      <c r="Z121" s="92">
        <v>47</v>
      </c>
      <c r="AA121" s="93">
        <v>12.95</v>
      </c>
      <c r="AB121" s="93">
        <v>5.36</v>
      </c>
      <c r="AC121" s="63">
        <v>1.58</v>
      </c>
      <c r="AD121" s="1">
        <v>0.86</v>
      </c>
      <c r="AE121" s="63">
        <v>1.4</v>
      </c>
      <c r="AF121" s="1">
        <v>1.04</v>
      </c>
      <c r="AG121" s="1">
        <v>11.1</v>
      </c>
      <c r="AH121" s="1">
        <f t="shared" si="25"/>
        <v>82.692307692307693</v>
      </c>
      <c r="AI121" s="1">
        <v>0.6</v>
      </c>
      <c r="AJ121" s="1">
        <f t="shared" si="26"/>
        <v>3.5281012658227846</v>
      </c>
      <c r="AK121" s="1">
        <f t="shared" si="27"/>
        <v>3.0513286671630677</v>
      </c>
      <c r="AL121" s="1">
        <f t="shared" si="28"/>
        <v>5.55</v>
      </c>
      <c r="AM121" s="1">
        <f t="shared" si="29"/>
        <v>3390.3651857367418</v>
      </c>
      <c r="AN121" s="1">
        <f t="shared" si="30"/>
        <v>6166.666666666667</v>
      </c>
      <c r="AO121" s="1">
        <f t="shared" si="31"/>
        <v>9557.0318524034083</v>
      </c>
      <c r="AP121" s="1">
        <f t="shared" si="32"/>
        <v>3.3903651857367416</v>
      </c>
      <c r="AQ121" s="1">
        <f t="shared" si="32"/>
        <v>6.166666666666667</v>
      </c>
      <c r="AR121" s="1">
        <f t="shared" si="32"/>
        <v>9.5570318524034086</v>
      </c>
      <c r="AS121" s="90"/>
      <c r="AT121" s="1">
        <v>3.013738959764475</v>
      </c>
      <c r="AU121" s="1">
        <v>0.3155310858584966</v>
      </c>
      <c r="AV121" s="1">
        <v>1.7700192347004549</v>
      </c>
      <c r="AW121" s="1">
        <v>0.6904545988450399</v>
      </c>
      <c r="AX121" s="1">
        <v>0.32096443609664366</v>
      </c>
      <c r="AY121" s="1">
        <v>0.21177831925795979</v>
      </c>
      <c r="AZ121" s="1">
        <v>7.5827884731942685</v>
      </c>
      <c r="BA121" s="1">
        <v>140.6256853325132</v>
      </c>
      <c r="BB121" s="1">
        <v>61.190580481573654</v>
      </c>
      <c r="BC121" s="1">
        <v>17.784362074671691</v>
      </c>
      <c r="BD121" s="1">
        <v>7.6679511895211503</v>
      </c>
      <c r="BE121" s="94">
        <v>0.56207892204042342</v>
      </c>
      <c r="BF121" s="94">
        <v>8.662175168431184E-2</v>
      </c>
      <c r="BG121" s="94">
        <v>1.5021974096344741</v>
      </c>
      <c r="BH121" s="1">
        <v>1.2770582793709528</v>
      </c>
      <c r="BI121" s="1">
        <v>0.21674375578168364</v>
      </c>
      <c r="BJ121" s="1">
        <v>1.0898871883549599</v>
      </c>
    </row>
    <row r="122" spans="1:62">
      <c r="A122" t="s">
        <v>177</v>
      </c>
      <c r="B122" t="s">
        <v>1090</v>
      </c>
      <c r="C122" s="63" t="s">
        <v>168</v>
      </c>
      <c r="D122" s="87" t="s">
        <v>169</v>
      </c>
      <c r="E122" t="s">
        <v>959</v>
      </c>
      <c r="F122" s="1" t="s">
        <v>762</v>
      </c>
      <c r="G122" s="1" t="s">
        <v>763</v>
      </c>
      <c r="H122" s="1">
        <v>11.46078</v>
      </c>
      <c r="I122" s="1">
        <v>7.1479499999999998</v>
      </c>
      <c r="J122" s="1">
        <v>704</v>
      </c>
      <c r="K122" s="1" t="s">
        <v>764</v>
      </c>
      <c r="L122" s="1" t="s">
        <v>737</v>
      </c>
      <c r="M122" s="88">
        <v>2016</v>
      </c>
      <c r="N122" s="88">
        <v>2</v>
      </c>
      <c r="O122" s="89" t="s">
        <v>714</v>
      </c>
      <c r="P122" s="63">
        <v>240</v>
      </c>
      <c r="Q122" s="1" t="s">
        <v>765</v>
      </c>
      <c r="R122" s="63" t="s">
        <v>712</v>
      </c>
      <c r="S122" s="63" t="s">
        <v>1027</v>
      </c>
      <c r="T122" s="63" t="s">
        <v>1094</v>
      </c>
      <c r="U122" s="1"/>
      <c r="V122" s="90"/>
      <c r="W122" s="91">
        <v>42650</v>
      </c>
      <c r="X122" s="63">
        <v>9</v>
      </c>
      <c r="Y122" s="63">
        <v>43</v>
      </c>
      <c r="Z122" s="92">
        <v>47</v>
      </c>
      <c r="AA122" s="93">
        <v>9.67</v>
      </c>
      <c r="AB122" s="93">
        <v>5.2</v>
      </c>
      <c r="AC122" s="63">
        <v>1.61</v>
      </c>
      <c r="AD122" s="1">
        <v>0.9</v>
      </c>
      <c r="AE122" s="63">
        <v>0.68</v>
      </c>
      <c r="AF122" s="1">
        <v>1.06</v>
      </c>
      <c r="AG122" s="1">
        <v>11</v>
      </c>
      <c r="AH122" s="1">
        <f t="shared" si="25"/>
        <v>84.905660377358487</v>
      </c>
      <c r="AI122" s="1">
        <v>0.32</v>
      </c>
      <c r="AJ122" s="1">
        <f t="shared" si="26"/>
        <v>3.4236024844720498</v>
      </c>
      <c r="AK122" s="1">
        <f t="shared" si="27"/>
        <v>3.0436244062842528</v>
      </c>
      <c r="AL122" s="1">
        <f t="shared" si="28"/>
        <v>4.5505882352941178</v>
      </c>
      <c r="AM122" s="1">
        <f t="shared" si="29"/>
        <v>3381.8048958713921</v>
      </c>
      <c r="AN122" s="1">
        <f t="shared" si="30"/>
        <v>5056.2091503267975</v>
      </c>
      <c r="AO122" s="1">
        <f t="shared" si="31"/>
        <v>8438.01404619819</v>
      </c>
      <c r="AP122" s="1">
        <f t="shared" si="32"/>
        <v>3.381804895871392</v>
      </c>
      <c r="AQ122" s="1">
        <f t="shared" si="32"/>
        <v>5.0562091503267972</v>
      </c>
      <c r="AR122" s="1">
        <f t="shared" si="32"/>
        <v>8.4380140461981892</v>
      </c>
      <c r="AS122" s="90"/>
      <c r="AT122" s="1">
        <v>2.4117063492063493</v>
      </c>
      <c r="AU122" s="1">
        <v>0.3063822718004714</v>
      </c>
      <c r="AV122" s="1">
        <v>1.8633608360447098</v>
      </c>
      <c r="AW122" s="1">
        <v>0.73722121801073315</v>
      </c>
      <c r="AX122" s="1">
        <v>0.3506273094703562</v>
      </c>
      <c r="AY122" s="1">
        <v>0.24409753982406249</v>
      </c>
      <c r="AZ122" s="1">
        <v>7.8668820738302045</v>
      </c>
      <c r="BA122" s="1">
        <v>166.32007963134919</v>
      </c>
      <c r="BB122" s="1">
        <v>106.78033946303347</v>
      </c>
      <c r="BC122" s="1">
        <v>26.627540737038046</v>
      </c>
      <c r="BD122" s="1">
        <v>21.313501806174663</v>
      </c>
      <c r="BE122" s="94">
        <v>0.34870388833499499</v>
      </c>
      <c r="BF122" s="94">
        <v>4.2806580259222335E-2</v>
      </c>
      <c r="BG122" s="94">
        <v>1.7157893042589396</v>
      </c>
      <c r="BH122" s="1">
        <v>1.3134040501446482</v>
      </c>
      <c r="BI122" s="1">
        <v>0.20679845708775313</v>
      </c>
      <c r="BJ122" s="1">
        <v>1.1697600390211198</v>
      </c>
    </row>
    <row r="123" spans="1:62">
      <c r="C123" s="63"/>
      <c r="D123" s="87"/>
      <c r="F123" s="1"/>
      <c r="G123" s="1"/>
      <c r="H123" s="1"/>
      <c r="I123" s="1"/>
      <c r="J123" s="1"/>
      <c r="K123" s="1"/>
      <c r="L123" s="1"/>
      <c r="M123" s="88"/>
      <c r="N123" s="88"/>
      <c r="O123" s="89"/>
      <c r="P123" s="63"/>
      <c r="Q123" s="1"/>
      <c r="R123" s="63"/>
      <c r="S123" s="63"/>
      <c r="T123" s="63"/>
      <c r="U123" s="1"/>
      <c r="V123" s="90"/>
      <c r="W123" s="91"/>
      <c r="X123" s="63"/>
      <c r="Y123" s="63"/>
      <c r="Z123" s="92"/>
      <c r="AA123" s="93"/>
      <c r="AB123" s="93"/>
      <c r="AC123" s="63"/>
      <c r="AD123" s="1"/>
      <c r="AE123" s="63"/>
      <c r="AF123" s="1"/>
      <c r="AG123" s="1"/>
      <c r="AH123" s="1"/>
      <c r="AI123" s="1"/>
      <c r="AJ123" s="1"/>
      <c r="AK123" s="1"/>
      <c r="AL123" s="1"/>
      <c r="AM123" s="1"/>
      <c r="AN123" s="1"/>
      <c r="AO123" s="1"/>
      <c r="AP123" s="1"/>
      <c r="AQ123" s="1"/>
      <c r="AR123" s="1"/>
      <c r="AS123" s="90"/>
      <c r="AT123" s="1"/>
      <c r="AU123" s="1"/>
      <c r="AV123" s="1"/>
      <c r="AW123" s="1"/>
      <c r="AX123" s="1"/>
      <c r="AY123" s="1"/>
      <c r="AZ123" s="1"/>
      <c r="BA123" s="1"/>
      <c r="BB123" s="1"/>
      <c r="BC123" s="1"/>
      <c r="BD123" s="1"/>
      <c r="BE123" s="94"/>
      <c r="BF123" s="94"/>
      <c r="BG123" s="94"/>
      <c r="BH123" s="1"/>
      <c r="BI123" s="1"/>
      <c r="BJ123" s="1"/>
    </row>
    <row r="124" spans="1:62">
      <c r="C124" s="63"/>
      <c r="D124" s="87"/>
      <c r="F124" s="1"/>
      <c r="G124" s="1"/>
      <c r="H124" s="1"/>
      <c r="I124" s="1"/>
      <c r="J124" s="1"/>
      <c r="K124" s="1"/>
      <c r="L124" s="1"/>
      <c r="M124" s="88"/>
      <c r="N124" s="88"/>
      <c r="O124" s="89"/>
      <c r="P124" s="63"/>
      <c r="Q124" s="1"/>
      <c r="R124" s="63"/>
      <c r="S124" s="63"/>
      <c r="T124" s="63"/>
      <c r="U124" s="1"/>
      <c r="V124" s="90"/>
      <c r="W124" s="91"/>
      <c r="X124" s="63"/>
      <c r="Y124" s="63"/>
      <c r="Z124" s="92"/>
      <c r="AA124" s="93"/>
      <c r="AB124" s="93"/>
      <c r="AC124" s="63"/>
      <c r="AD124" s="1"/>
      <c r="AE124" s="63"/>
      <c r="AF124" s="1"/>
      <c r="AG124" s="1"/>
      <c r="AH124" s="1"/>
      <c r="AI124" s="1"/>
      <c r="AJ124" s="1"/>
      <c r="AK124" s="1"/>
      <c r="AL124" s="1"/>
      <c r="AM124" s="1"/>
      <c r="AN124" s="1"/>
      <c r="AO124" s="1"/>
      <c r="AP124" s="1"/>
      <c r="AQ124" s="1"/>
      <c r="AR124" s="1"/>
      <c r="AS124" s="90"/>
      <c r="AT124" s="1"/>
      <c r="AU124" s="1"/>
      <c r="AV124" s="1"/>
      <c r="AW124" s="1"/>
      <c r="AX124" s="1"/>
      <c r="AY124" s="1"/>
      <c r="AZ124" s="1"/>
      <c r="BA124" s="1"/>
      <c r="BB124" s="1"/>
      <c r="BC124" s="1"/>
      <c r="BD124" s="1"/>
      <c r="BE124" s="94"/>
      <c r="BF124" s="94"/>
      <c r="BG124" s="94"/>
      <c r="BH124" s="1"/>
      <c r="BI124" s="1"/>
      <c r="BJ124" s="1"/>
    </row>
    <row r="125" spans="1:62">
      <c r="C125" s="63"/>
      <c r="D125" s="87"/>
      <c r="F125" s="1"/>
      <c r="G125" s="1"/>
      <c r="H125" s="1"/>
      <c r="I125" s="1"/>
      <c r="J125" s="1"/>
      <c r="K125" s="1"/>
      <c r="L125" s="1"/>
      <c r="M125" s="88"/>
      <c r="N125" s="88"/>
      <c r="O125" s="89"/>
      <c r="P125" s="63"/>
      <c r="Q125" s="1"/>
      <c r="R125" s="63"/>
      <c r="S125" s="63"/>
      <c r="T125" s="63"/>
      <c r="U125" s="1"/>
      <c r="V125" s="90"/>
      <c r="W125" s="91"/>
      <c r="X125" s="63"/>
      <c r="Y125" s="63"/>
      <c r="Z125" s="92"/>
      <c r="AA125" s="93"/>
      <c r="AB125" s="93"/>
      <c r="AC125" s="63"/>
      <c r="AD125" s="1"/>
      <c r="AE125" s="63"/>
      <c r="AF125" s="1"/>
      <c r="AG125" s="1"/>
      <c r="AH125" s="1"/>
      <c r="AI125" s="1"/>
      <c r="AJ125" s="1"/>
      <c r="AK125" s="1"/>
      <c r="AL125" s="1"/>
      <c r="AM125" s="1"/>
      <c r="AN125" s="1"/>
      <c r="AO125" s="1"/>
      <c r="AP125" s="1"/>
      <c r="AQ125" s="1"/>
      <c r="AR125" s="1"/>
      <c r="AS125" s="90"/>
      <c r="AT125" s="1"/>
      <c r="AU125" s="1"/>
      <c r="AV125" s="1"/>
      <c r="AW125" s="1"/>
      <c r="AX125" s="1"/>
      <c r="AY125" s="1"/>
      <c r="AZ125" s="1"/>
      <c r="BA125" s="1"/>
      <c r="BB125" s="1"/>
      <c r="BC125" s="1"/>
      <c r="BD125" s="1"/>
      <c r="BE125" s="94"/>
      <c r="BF125" s="94"/>
      <c r="BG125" s="94"/>
      <c r="BH125" s="1"/>
      <c r="BI125" s="1"/>
      <c r="BJ125" s="1"/>
    </row>
    <row r="126" spans="1:62">
      <c r="C126" s="63"/>
      <c r="D126" s="87"/>
      <c r="F126" s="1"/>
      <c r="G126" s="1"/>
      <c r="H126" s="1"/>
      <c r="I126" s="1"/>
      <c r="J126" s="1"/>
      <c r="K126" s="1"/>
      <c r="L126" s="1"/>
      <c r="M126" s="88"/>
      <c r="N126" s="88"/>
      <c r="O126" s="89"/>
      <c r="P126" s="63"/>
      <c r="Q126" s="1"/>
      <c r="R126" s="63"/>
      <c r="S126" s="63"/>
      <c r="T126" s="63"/>
      <c r="U126" s="1"/>
      <c r="V126" s="90"/>
      <c r="W126" s="91"/>
      <c r="X126" s="63"/>
      <c r="Y126" s="63"/>
      <c r="Z126" s="92"/>
      <c r="AA126" s="93"/>
      <c r="AB126" s="93"/>
      <c r="AC126" s="63"/>
      <c r="AD126" s="1"/>
      <c r="AE126" s="63"/>
      <c r="AF126" s="1"/>
      <c r="AG126" s="1"/>
      <c r="AH126" s="1"/>
      <c r="AI126" s="1"/>
      <c r="AJ126" s="1"/>
      <c r="AK126" s="1"/>
      <c r="AL126" s="1"/>
      <c r="AM126" s="1"/>
      <c r="AN126" s="1"/>
      <c r="AO126" s="1"/>
      <c r="AP126" s="1"/>
      <c r="AQ126" s="1"/>
      <c r="AR126" s="1"/>
      <c r="AS126" s="90"/>
      <c r="AT126" s="1"/>
      <c r="AU126" s="1"/>
      <c r="AV126" s="1"/>
      <c r="AW126" s="1"/>
      <c r="AX126" s="1"/>
      <c r="AY126" s="1"/>
      <c r="AZ126" s="1"/>
      <c r="BA126" s="1"/>
      <c r="BB126" s="1"/>
      <c r="BC126" s="1"/>
      <c r="BD126" s="1"/>
      <c r="BE126" s="94"/>
      <c r="BF126" s="94"/>
      <c r="BG126" s="94"/>
      <c r="BH126" s="1"/>
      <c r="BI126" s="1"/>
      <c r="BJ126" s="1"/>
    </row>
    <row r="127" spans="1:62">
      <c r="C127" s="63"/>
      <c r="D127" s="87"/>
      <c r="F127" s="1"/>
      <c r="G127" s="1"/>
      <c r="H127" s="1"/>
      <c r="I127" s="1"/>
      <c r="J127" s="1"/>
      <c r="K127" s="1"/>
      <c r="L127" s="1"/>
      <c r="M127" s="88"/>
      <c r="N127" s="88"/>
      <c r="O127" s="89"/>
      <c r="P127" s="63"/>
      <c r="Q127" s="1"/>
      <c r="R127" s="63"/>
      <c r="S127" s="63"/>
      <c r="T127" s="63"/>
      <c r="U127" s="1"/>
      <c r="V127" s="90"/>
      <c r="W127" s="91"/>
      <c r="X127" s="63"/>
      <c r="Y127" s="63"/>
      <c r="Z127" s="92"/>
      <c r="AA127" s="93"/>
      <c r="AB127" s="93"/>
      <c r="AC127" s="63"/>
      <c r="AD127" s="1"/>
      <c r="AE127" s="63"/>
      <c r="AF127" s="1"/>
      <c r="AG127" s="1"/>
      <c r="AH127" s="1"/>
      <c r="AI127" s="1"/>
      <c r="AJ127" s="1"/>
      <c r="AK127" s="1"/>
      <c r="AL127" s="1"/>
      <c r="AM127" s="1"/>
      <c r="AN127" s="1"/>
      <c r="AO127" s="1"/>
      <c r="AP127" s="1"/>
      <c r="AQ127" s="1"/>
      <c r="AR127" s="1"/>
      <c r="AS127" s="90"/>
      <c r="AT127" s="1"/>
      <c r="AU127" s="1"/>
      <c r="AV127" s="1"/>
      <c r="AW127" s="1"/>
      <c r="AX127" s="1"/>
      <c r="AY127" s="1"/>
      <c r="AZ127" s="1"/>
      <c r="BA127" s="1"/>
      <c r="BB127" s="1"/>
      <c r="BC127" s="1"/>
      <c r="BD127" s="1"/>
      <c r="BE127" s="94"/>
      <c r="BF127" s="94"/>
      <c r="BG127" s="94"/>
      <c r="BH127" s="1"/>
      <c r="BI127" s="1"/>
      <c r="BJ127" s="1"/>
    </row>
    <row r="128" spans="1:62">
      <c r="C128" s="63"/>
      <c r="D128" s="87"/>
      <c r="F128" s="1"/>
      <c r="G128" s="1"/>
      <c r="H128" s="1"/>
      <c r="I128" s="1"/>
      <c r="J128" s="1"/>
      <c r="K128" s="1"/>
      <c r="L128" s="1"/>
      <c r="M128" s="88"/>
      <c r="N128" s="88"/>
      <c r="O128" s="89"/>
      <c r="P128" s="63"/>
      <c r="Q128" s="1"/>
      <c r="R128" s="63"/>
      <c r="S128" s="63"/>
      <c r="T128" s="63"/>
      <c r="U128" s="1"/>
      <c r="V128" s="90"/>
      <c r="W128" s="91"/>
      <c r="X128" s="63"/>
      <c r="Y128" s="63"/>
      <c r="Z128" s="92"/>
      <c r="AA128" s="93"/>
      <c r="AB128" s="93"/>
      <c r="AC128" s="63"/>
      <c r="AD128" s="1"/>
      <c r="AE128" s="63"/>
      <c r="AF128" s="1"/>
      <c r="AG128" s="1"/>
      <c r="AH128" s="1"/>
      <c r="AI128" s="1"/>
      <c r="AJ128" s="1"/>
      <c r="AK128" s="1"/>
      <c r="AL128" s="1"/>
      <c r="AM128" s="1"/>
      <c r="AN128" s="1"/>
      <c r="AO128" s="1"/>
      <c r="AP128" s="1"/>
      <c r="AQ128" s="1"/>
      <c r="AR128" s="1"/>
      <c r="AS128" s="90"/>
      <c r="AT128" s="1"/>
      <c r="AU128" s="1"/>
      <c r="AV128" s="1"/>
      <c r="AW128" s="1"/>
      <c r="AX128" s="1"/>
      <c r="AY128" s="1"/>
      <c r="AZ128" s="1"/>
      <c r="BA128" s="1"/>
      <c r="BB128" s="1"/>
      <c r="BC128" s="1"/>
      <c r="BD128" s="1"/>
      <c r="BE128" s="94"/>
      <c r="BF128" s="94"/>
      <c r="BG128" s="94"/>
      <c r="BH128" s="1"/>
      <c r="BI128" s="1"/>
      <c r="BJ128" s="1"/>
    </row>
    <row r="129" spans="1:62">
      <c r="A129" t="s">
        <v>177</v>
      </c>
      <c r="B129" t="s">
        <v>1090</v>
      </c>
      <c r="C129" s="63" t="s">
        <v>168</v>
      </c>
      <c r="D129" s="87" t="s">
        <v>169</v>
      </c>
      <c r="E129" t="s">
        <v>959</v>
      </c>
      <c r="F129" s="1" t="s">
        <v>191</v>
      </c>
      <c r="G129" s="1" t="s">
        <v>767</v>
      </c>
      <c r="H129" s="1">
        <v>11.435627999999999</v>
      </c>
      <c r="I129" s="1">
        <v>7.2526219999999997</v>
      </c>
      <c r="J129" s="1">
        <v>700</v>
      </c>
      <c r="K129" s="1" t="s">
        <v>768</v>
      </c>
      <c r="L129" s="1" t="s">
        <v>737</v>
      </c>
      <c r="M129" s="88">
        <v>2016</v>
      </c>
      <c r="N129" s="88">
        <v>2</v>
      </c>
      <c r="O129" s="89" t="s">
        <v>155</v>
      </c>
      <c r="P129" s="63">
        <v>259</v>
      </c>
      <c r="Q129" s="1" t="s">
        <v>765</v>
      </c>
      <c r="R129" s="63" t="s">
        <v>712</v>
      </c>
      <c r="S129" s="63" t="s">
        <v>1027</v>
      </c>
      <c r="T129" s="63" t="s">
        <v>1094</v>
      </c>
      <c r="U129" s="1" t="s">
        <v>766</v>
      </c>
      <c r="V129" s="90">
        <v>42590</v>
      </c>
      <c r="W129" s="91">
        <v>42650</v>
      </c>
      <c r="X129" s="63">
        <v>9</v>
      </c>
      <c r="Y129" s="63">
        <v>47</v>
      </c>
      <c r="Z129" s="92">
        <v>27</v>
      </c>
      <c r="AA129" s="93">
        <v>8.5</v>
      </c>
      <c r="AB129" s="93">
        <v>4.1399999999999997</v>
      </c>
      <c r="AC129" s="63">
        <v>1.06</v>
      </c>
      <c r="AD129" s="1">
        <v>0.5</v>
      </c>
      <c r="AE129" s="63">
        <v>0.6</v>
      </c>
      <c r="AF129" s="1">
        <v>0.64</v>
      </c>
      <c r="AG129" s="1">
        <v>9.4</v>
      </c>
      <c r="AH129" s="1">
        <f t="shared" ref="AH129:AH134" si="33">(AD129/AF129)*100</f>
        <v>78.125</v>
      </c>
      <c r="AI129" s="1">
        <v>0.24</v>
      </c>
      <c r="AJ129" s="1">
        <f t="shared" ref="AJ129:AJ134" si="34">(AF129/AC129)*AB129</f>
        <v>2.4996226415094336</v>
      </c>
      <c r="AK129" s="1">
        <f t="shared" ref="AK129:AK134" si="35">AJ129*((100-AG129)/85)*(AH129/100)</f>
        <v>2.0814872364039951</v>
      </c>
      <c r="AL129" s="1">
        <f t="shared" ref="AL129:AL134" si="36">(AI129/AE129)*AA129</f>
        <v>3.4000000000000004</v>
      </c>
      <c r="AM129" s="1">
        <f t="shared" ref="AM129:AM134" si="37">AK129*(10000/9)</f>
        <v>2312.763596004439</v>
      </c>
      <c r="AN129" s="1">
        <f t="shared" ref="AN129:AN134" si="38">(AL129*10000)/9</f>
        <v>3777.7777777777778</v>
      </c>
      <c r="AO129" s="1">
        <f t="shared" ref="AO129:AO134" si="39">AM129+AN129</f>
        <v>6090.5413737822164</v>
      </c>
      <c r="AP129" s="1">
        <f t="shared" ref="AP129:AR134" si="40">AM129/1000</f>
        <v>2.312763596004439</v>
      </c>
      <c r="AQ129" s="1">
        <f t="shared" si="40"/>
        <v>3.7777777777777777</v>
      </c>
      <c r="AR129" s="1">
        <f t="shared" si="40"/>
        <v>6.0905413737822167</v>
      </c>
      <c r="AS129" s="90">
        <v>42499</v>
      </c>
      <c r="AT129" s="1">
        <v>1.733240223463687</v>
      </c>
      <c r="AU129" s="1">
        <v>0.12732142283947884</v>
      </c>
      <c r="AV129" s="1">
        <v>1.8180504472357577</v>
      </c>
      <c r="AW129" s="1">
        <v>0.36333454723181124</v>
      </c>
      <c r="AX129" s="1">
        <v>0.14086328892078928</v>
      </c>
      <c r="AY129" s="1">
        <v>0.13469364210599405</v>
      </c>
      <c r="AZ129" s="1">
        <v>4.6787260850206449</v>
      </c>
      <c r="BA129" s="1">
        <v>103.81137135657322</v>
      </c>
      <c r="BB129" s="1">
        <v>30.315982335087256</v>
      </c>
      <c r="BC129" s="1">
        <v>9.2813871247316477</v>
      </c>
      <c r="BD129" s="1">
        <v>3.9009956133759598</v>
      </c>
      <c r="BE129" s="94">
        <v>0.23839285714285721</v>
      </c>
      <c r="BF129" s="94">
        <v>1.199248120300752E-2</v>
      </c>
      <c r="BG129" s="94">
        <v>2.2139736581288485</v>
      </c>
      <c r="BH129" s="1">
        <v>1.1211685823754789</v>
      </c>
      <c r="BI129" s="1">
        <v>0.16005747126436778</v>
      </c>
      <c r="BJ129" s="1">
        <v>1.9437458776891767</v>
      </c>
    </row>
    <row r="130" spans="1:62">
      <c r="A130" t="s">
        <v>177</v>
      </c>
      <c r="B130" t="s">
        <v>1090</v>
      </c>
      <c r="C130" s="63" t="s">
        <v>168</v>
      </c>
      <c r="D130" s="87" t="s">
        <v>169</v>
      </c>
      <c r="E130" t="s">
        <v>959</v>
      </c>
      <c r="F130" s="1" t="s">
        <v>191</v>
      </c>
      <c r="G130" s="1" t="s">
        <v>767</v>
      </c>
      <c r="H130" s="1">
        <v>11.435627999999999</v>
      </c>
      <c r="I130" s="1">
        <v>7.2526219999999997</v>
      </c>
      <c r="J130" s="1">
        <v>700</v>
      </c>
      <c r="K130" s="1" t="s">
        <v>768</v>
      </c>
      <c r="L130" s="1" t="s">
        <v>737</v>
      </c>
      <c r="M130" s="88">
        <v>2016</v>
      </c>
      <c r="N130" s="88">
        <v>2</v>
      </c>
      <c r="O130" s="89" t="s">
        <v>156</v>
      </c>
      <c r="P130" s="63">
        <v>260</v>
      </c>
      <c r="Q130" s="1" t="s">
        <v>765</v>
      </c>
      <c r="R130" s="63" t="s">
        <v>712</v>
      </c>
      <c r="S130" s="63" t="s">
        <v>1027</v>
      </c>
      <c r="T130" s="63" t="s">
        <v>1094</v>
      </c>
      <c r="U130" s="1"/>
      <c r="V130" s="90"/>
      <c r="W130" s="91">
        <v>42650</v>
      </c>
      <c r="X130" s="63">
        <v>9</v>
      </c>
      <c r="Y130" s="63">
        <v>45</v>
      </c>
      <c r="Z130" s="92">
        <v>44</v>
      </c>
      <c r="AA130" s="93">
        <v>8.3800000000000008</v>
      </c>
      <c r="AB130" s="93">
        <v>5.84</v>
      </c>
      <c r="AC130" s="63">
        <v>1.82</v>
      </c>
      <c r="AD130" s="1">
        <v>0.92</v>
      </c>
      <c r="AE130" s="63">
        <v>0.62</v>
      </c>
      <c r="AF130" s="1">
        <v>1.1200000000000001</v>
      </c>
      <c r="AG130" s="1">
        <v>11.4</v>
      </c>
      <c r="AH130" s="1">
        <f t="shared" si="33"/>
        <v>82.142857142857139</v>
      </c>
      <c r="AI130" s="1">
        <v>0.26</v>
      </c>
      <c r="AJ130" s="1">
        <f t="shared" si="34"/>
        <v>3.5938461538461541</v>
      </c>
      <c r="AK130" s="1">
        <f t="shared" si="35"/>
        <v>3.0771175177763408</v>
      </c>
      <c r="AL130" s="1">
        <f t="shared" si="36"/>
        <v>3.5141935483870972</v>
      </c>
      <c r="AM130" s="1">
        <f t="shared" si="37"/>
        <v>3419.0194641959342</v>
      </c>
      <c r="AN130" s="1">
        <f t="shared" si="38"/>
        <v>3904.6594982078855</v>
      </c>
      <c r="AO130" s="1">
        <f t="shared" si="39"/>
        <v>7323.6789624038192</v>
      </c>
      <c r="AP130" s="1">
        <f t="shared" si="40"/>
        <v>3.4190194641959342</v>
      </c>
      <c r="AQ130" s="1">
        <f t="shared" si="40"/>
        <v>3.9046594982078853</v>
      </c>
      <c r="AR130" s="1">
        <f t="shared" si="40"/>
        <v>7.323678962403819</v>
      </c>
      <c r="AS130" s="90"/>
      <c r="AT130" s="1">
        <v>2.388164026095061</v>
      </c>
      <c r="AU130" s="1">
        <v>0.22176950665570744</v>
      </c>
      <c r="AV130" s="1">
        <v>1.6168932499621189</v>
      </c>
      <c r="AW130" s="1">
        <v>0.56497669403315065</v>
      </c>
      <c r="AX130" s="1">
        <v>0.21415086954702814</v>
      </c>
      <c r="AY130" s="1">
        <v>0.16582554365577179</v>
      </c>
      <c r="AZ130" s="1">
        <v>6.8427966792122179</v>
      </c>
      <c r="BA130" s="1">
        <v>109.99726963891327</v>
      </c>
      <c r="BB130" s="1">
        <v>40.571240761441004</v>
      </c>
      <c r="BC130" s="1">
        <v>11.054961310180603</v>
      </c>
      <c r="BD130" s="1">
        <v>5.2187233518157674</v>
      </c>
      <c r="BE130" s="94">
        <v>0.48462255358807083</v>
      </c>
      <c r="BF130" s="94">
        <v>3.6491146318732529E-2</v>
      </c>
      <c r="BG130" s="94">
        <v>3.2462168894697099</v>
      </c>
      <c r="BH130" s="1">
        <v>1.2006972111553784</v>
      </c>
      <c r="BI130" s="1">
        <v>0.21115537848605578</v>
      </c>
      <c r="BJ130" s="1">
        <v>1.6932454955687186</v>
      </c>
    </row>
    <row r="131" spans="1:62">
      <c r="A131" t="s">
        <v>177</v>
      </c>
      <c r="B131" t="s">
        <v>1090</v>
      </c>
      <c r="C131" s="63" t="s">
        <v>168</v>
      </c>
      <c r="D131" s="87" t="s">
        <v>169</v>
      </c>
      <c r="E131" t="s">
        <v>959</v>
      </c>
      <c r="F131" s="1" t="s">
        <v>191</v>
      </c>
      <c r="G131" s="1" t="s">
        <v>767</v>
      </c>
      <c r="H131" s="1">
        <v>11.435627999999999</v>
      </c>
      <c r="I131" s="1">
        <v>7.2526219999999997</v>
      </c>
      <c r="J131" s="1">
        <v>700</v>
      </c>
      <c r="K131" s="1" t="s">
        <v>768</v>
      </c>
      <c r="L131" s="1" t="s">
        <v>737</v>
      </c>
      <c r="M131" s="88">
        <v>2016</v>
      </c>
      <c r="N131" s="88">
        <v>2</v>
      </c>
      <c r="O131" s="89" t="s">
        <v>157</v>
      </c>
      <c r="P131" s="63">
        <v>261</v>
      </c>
      <c r="Q131" s="1" t="s">
        <v>765</v>
      </c>
      <c r="R131" s="63" t="s">
        <v>712</v>
      </c>
      <c r="S131" s="63" t="s">
        <v>1027</v>
      </c>
      <c r="T131" s="63" t="s">
        <v>1094</v>
      </c>
      <c r="U131" s="1"/>
      <c r="V131" s="90"/>
      <c r="W131" s="91">
        <v>42650</v>
      </c>
      <c r="X131" s="63">
        <v>9</v>
      </c>
      <c r="Y131" s="63">
        <v>48</v>
      </c>
      <c r="Z131" s="92">
        <v>32</v>
      </c>
      <c r="AA131" s="93">
        <v>3.9</v>
      </c>
      <c r="AB131" s="93">
        <v>2.12</v>
      </c>
      <c r="AC131" s="63">
        <v>0.9</v>
      </c>
      <c r="AD131" s="1">
        <v>0.38</v>
      </c>
      <c r="AE131" s="63">
        <v>0.4</v>
      </c>
      <c r="AF131" s="1">
        <v>0.52</v>
      </c>
      <c r="AG131" s="1">
        <v>9.1</v>
      </c>
      <c r="AH131" s="1">
        <f t="shared" si="33"/>
        <v>73.076923076923066</v>
      </c>
      <c r="AI131" s="1">
        <v>0.14000000000000001</v>
      </c>
      <c r="AJ131" s="1">
        <f t="shared" si="34"/>
        <v>1.2248888888888891</v>
      </c>
      <c r="AK131" s="1">
        <f t="shared" si="35"/>
        <v>0.95724235294117666</v>
      </c>
      <c r="AL131" s="1">
        <f t="shared" si="36"/>
        <v>1.365</v>
      </c>
      <c r="AM131" s="1">
        <f t="shared" si="37"/>
        <v>1063.6026143790853</v>
      </c>
      <c r="AN131" s="1">
        <f t="shared" si="38"/>
        <v>1516.6666666666667</v>
      </c>
      <c r="AO131" s="1">
        <f t="shared" si="39"/>
        <v>2580.269281045752</v>
      </c>
      <c r="AP131" s="1">
        <f t="shared" si="40"/>
        <v>1.0636026143790853</v>
      </c>
      <c r="AQ131" s="1">
        <f t="shared" si="40"/>
        <v>1.5166666666666668</v>
      </c>
      <c r="AR131" s="1">
        <f t="shared" si="40"/>
        <v>2.5802692810457519</v>
      </c>
      <c r="AS131" s="90"/>
      <c r="AT131" s="1">
        <v>2.4929311969839776</v>
      </c>
      <c r="AU131" s="1">
        <v>0.14200582769272049</v>
      </c>
      <c r="AV131" s="1">
        <v>2.1693992782812987</v>
      </c>
      <c r="AW131" s="1">
        <v>0.31909198500159619</v>
      </c>
      <c r="AX131" s="1">
        <v>0.18186355633030007</v>
      </c>
      <c r="AY131" s="1">
        <v>0.1658766602909604</v>
      </c>
      <c r="AZ131" s="1">
        <v>5.7649835468619441</v>
      </c>
      <c r="BA131" s="1">
        <v>140.90917670175534</v>
      </c>
      <c r="BB131" s="1">
        <v>97.949348026498583</v>
      </c>
      <c r="BC131" s="1">
        <v>15.034245503760033</v>
      </c>
      <c r="BD131" s="1">
        <v>3.9665890284643224</v>
      </c>
      <c r="BE131" s="94">
        <v>0.59841417910447758</v>
      </c>
      <c r="BF131" s="94">
        <v>3.8143656716417916E-2</v>
      </c>
      <c r="BG131" s="94">
        <v>3.4817748295677258</v>
      </c>
      <c r="BH131" s="1">
        <v>1.1357210179076345</v>
      </c>
      <c r="BI131" s="1">
        <v>0.15056550424128182</v>
      </c>
      <c r="BJ131" s="1">
        <v>1.6654605791356414</v>
      </c>
    </row>
    <row r="132" spans="1:62">
      <c r="A132" t="s">
        <v>177</v>
      </c>
      <c r="B132" t="s">
        <v>1090</v>
      </c>
      <c r="C132" s="63" t="s">
        <v>168</v>
      </c>
      <c r="D132" s="87" t="s">
        <v>169</v>
      </c>
      <c r="E132" t="s">
        <v>959</v>
      </c>
      <c r="F132" s="1" t="s">
        <v>191</v>
      </c>
      <c r="G132" s="1" t="s">
        <v>767</v>
      </c>
      <c r="H132" s="1">
        <v>11.435627999999999</v>
      </c>
      <c r="I132" s="1">
        <v>7.2526219999999997</v>
      </c>
      <c r="J132" s="1">
        <v>700</v>
      </c>
      <c r="K132" s="1" t="s">
        <v>768</v>
      </c>
      <c r="L132" s="1" t="s">
        <v>737</v>
      </c>
      <c r="M132" s="88">
        <v>2016</v>
      </c>
      <c r="N132" s="88">
        <v>2</v>
      </c>
      <c r="O132" s="89" t="s">
        <v>158</v>
      </c>
      <c r="P132" s="63">
        <v>262</v>
      </c>
      <c r="Q132" s="1" t="s">
        <v>765</v>
      </c>
      <c r="R132" s="63" t="s">
        <v>712</v>
      </c>
      <c r="S132" s="63" t="s">
        <v>1027</v>
      </c>
      <c r="T132" s="63" t="s">
        <v>1094</v>
      </c>
      <c r="U132" s="1"/>
      <c r="V132" s="90"/>
      <c r="W132" s="91">
        <v>42650</v>
      </c>
      <c r="X132" s="63">
        <v>9</v>
      </c>
      <c r="Y132" s="63">
        <v>42</v>
      </c>
      <c r="Z132" s="92">
        <v>47</v>
      </c>
      <c r="AA132" s="93">
        <v>10.16</v>
      </c>
      <c r="AB132" s="93">
        <v>6.7</v>
      </c>
      <c r="AC132" s="63">
        <v>2.1</v>
      </c>
      <c r="AD132" s="1">
        <v>1.1599999999999999</v>
      </c>
      <c r="AE132" s="63">
        <v>0.94</v>
      </c>
      <c r="AF132" s="1">
        <v>1.36</v>
      </c>
      <c r="AG132" s="1">
        <v>12</v>
      </c>
      <c r="AH132" s="1">
        <f t="shared" si="33"/>
        <v>85.294117647058812</v>
      </c>
      <c r="AI132" s="1">
        <v>0.38</v>
      </c>
      <c r="AJ132" s="1">
        <f t="shared" si="34"/>
        <v>4.3390476190476193</v>
      </c>
      <c r="AK132" s="1">
        <f t="shared" si="35"/>
        <v>3.8315742296918769</v>
      </c>
      <c r="AL132" s="1">
        <f t="shared" si="36"/>
        <v>4.1072340425531921</v>
      </c>
      <c r="AM132" s="1">
        <f t="shared" si="37"/>
        <v>4257.3046996576413</v>
      </c>
      <c r="AN132" s="1">
        <f t="shared" si="38"/>
        <v>4563.5933806146577</v>
      </c>
      <c r="AO132" s="1">
        <f t="shared" si="39"/>
        <v>8820.8980802722981</v>
      </c>
      <c r="AP132" s="1">
        <f t="shared" si="40"/>
        <v>4.2573046996576416</v>
      </c>
      <c r="AQ132" s="1">
        <f t="shared" si="40"/>
        <v>4.563593380614658</v>
      </c>
      <c r="AR132" s="1">
        <f t="shared" si="40"/>
        <v>8.8208980802722987</v>
      </c>
      <c r="AS132" s="90"/>
      <c r="AT132" s="1">
        <v>1.9534432589718722</v>
      </c>
      <c r="AU132" s="1">
        <v>0.19944489970581541</v>
      </c>
      <c r="AV132" s="1">
        <v>1.9789545001480093</v>
      </c>
      <c r="AW132" s="1">
        <v>0.48534869313422141</v>
      </c>
      <c r="AX132" s="1">
        <v>0.24981408338783853</v>
      </c>
      <c r="AY132" s="1">
        <v>0.15682219224142152</v>
      </c>
      <c r="AZ132" s="1">
        <v>5.9055232903455508</v>
      </c>
      <c r="BA132" s="1">
        <v>106.17667967168805</v>
      </c>
      <c r="BB132" s="1">
        <v>38.229331361063458</v>
      </c>
      <c r="BC132" s="1">
        <v>9.4212579488472077</v>
      </c>
      <c r="BD132" s="1">
        <v>4.8786342939587914</v>
      </c>
      <c r="BE132" s="94">
        <v>0.38334862385321095</v>
      </c>
      <c r="BF132" s="94">
        <v>2.6183486238532113E-2</v>
      </c>
      <c r="BG132" s="94">
        <v>3.5964995514745635</v>
      </c>
      <c r="BH132" s="1">
        <v>1.4837511606313833</v>
      </c>
      <c r="BI132" s="1">
        <v>0.22567316620241409</v>
      </c>
      <c r="BJ132" s="1">
        <v>1.5788222636433755</v>
      </c>
    </row>
    <row r="133" spans="1:62">
      <c r="A133" t="s">
        <v>177</v>
      </c>
      <c r="B133" t="s">
        <v>1090</v>
      </c>
      <c r="C133" s="63" t="s">
        <v>168</v>
      </c>
      <c r="D133" s="87" t="s">
        <v>169</v>
      </c>
      <c r="E133" t="s">
        <v>959</v>
      </c>
      <c r="F133" s="1" t="s">
        <v>191</v>
      </c>
      <c r="G133" s="1" t="s">
        <v>767</v>
      </c>
      <c r="H133" s="1">
        <v>11.435627999999999</v>
      </c>
      <c r="I133" s="1">
        <v>7.2526219999999997</v>
      </c>
      <c r="J133" s="1">
        <v>700</v>
      </c>
      <c r="K133" s="1" t="s">
        <v>768</v>
      </c>
      <c r="L133" s="1" t="s">
        <v>737</v>
      </c>
      <c r="M133" s="88">
        <v>2016</v>
      </c>
      <c r="N133" s="88">
        <v>2</v>
      </c>
      <c r="O133" s="89" t="s">
        <v>159</v>
      </c>
      <c r="P133" s="63">
        <v>263</v>
      </c>
      <c r="Q133" s="1" t="s">
        <v>765</v>
      </c>
      <c r="R133" s="63" t="s">
        <v>712</v>
      </c>
      <c r="S133" s="63" t="s">
        <v>1027</v>
      </c>
      <c r="T133" s="63" t="s">
        <v>1094</v>
      </c>
      <c r="U133" s="1"/>
      <c r="V133" s="90"/>
      <c r="W133" s="91">
        <v>42650</v>
      </c>
      <c r="X133" s="63">
        <v>9</v>
      </c>
      <c r="Y133" s="63">
        <v>48</v>
      </c>
      <c r="Z133" s="92">
        <v>42</v>
      </c>
      <c r="AA133" s="93">
        <v>10.42</v>
      </c>
      <c r="AB133" s="93">
        <v>6.06</v>
      </c>
      <c r="AC133" s="63">
        <v>2.06</v>
      </c>
      <c r="AD133" s="1">
        <v>1.2</v>
      </c>
      <c r="AE133" s="63">
        <v>0.92</v>
      </c>
      <c r="AF133" s="1">
        <v>1.46</v>
      </c>
      <c r="AG133" s="1">
        <v>11.8</v>
      </c>
      <c r="AH133" s="1">
        <f t="shared" si="33"/>
        <v>82.191780821917803</v>
      </c>
      <c r="AI133" s="1">
        <v>0.45</v>
      </c>
      <c r="AJ133" s="1">
        <f t="shared" si="34"/>
        <v>4.2949514563106792</v>
      </c>
      <c r="AK133" s="1">
        <f t="shared" si="35"/>
        <v>3.6629948600799533</v>
      </c>
      <c r="AL133" s="1">
        <f t="shared" si="36"/>
        <v>5.0967391304347824</v>
      </c>
      <c r="AM133" s="1">
        <f t="shared" si="37"/>
        <v>4069.9942889777258</v>
      </c>
      <c r="AN133" s="1">
        <f t="shared" si="38"/>
        <v>5663.0434782608691</v>
      </c>
      <c r="AO133" s="1">
        <f t="shared" si="39"/>
        <v>9733.0377672385948</v>
      </c>
      <c r="AP133" s="1">
        <f t="shared" si="40"/>
        <v>4.0699942889777256</v>
      </c>
      <c r="AQ133" s="1">
        <f t="shared" si="40"/>
        <v>5.6630434782608692</v>
      </c>
      <c r="AR133" s="1">
        <f t="shared" si="40"/>
        <v>9.7330377672385957</v>
      </c>
      <c r="AS133" s="90"/>
      <c r="AT133" s="1">
        <v>1.9683776351970668</v>
      </c>
      <c r="AU133" s="1">
        <v>0.26296228359569934</v>
      </c>
      <c r="AV133" s="1">
        <v>2.1580816500950322</v>
      </c>
      <c r="AW133" s="1">
        <v>0.50452533834869695</v>
      </c>
      <c r="AX133" s="1">
        <v>0.20451174617558299</v>
      </c>
      <c r="AY133" s="1">
        <v>0.17362339462372853</v>
      </c>
      <c r="AZ133" s="1">
        <v>6.1493739299564014</v>
      </c>
      <c r="BA133" s="1">
        <v>109.87910202594905</v>
      </c>
      <c r="BB133" s="1">
        <v>32.695619210912689</v>
      </c>
      <c r="BC133" s="1">
        <v>10.981065914868424</v>
      </c>
      <c r="BD133" s="1">
        <v>7.9330084237390066</v>
      </c>
      <c r="BE133" s="94">
        <v>0.37651515151515152</v>
      </c>
      <c r="BF133" s="94">
        <v>2.7982954545454543E-2</v>
      </c>
      <c r="BG133" s="94">
        <v>3.4706159993451604</v>
      </c>
      <c r="BH133" s="1">
        <v>1.3865932047750229</v>
      </c>
      <c r="BI133" s="1">
        <v>0.21551882460973371</v>
      </c>
      <c r="BJ133" s="1">
        <v>1.9456741970122813</v>
      </c>
    </row>
    <row r="134" spans="1:62">
      <c r="A134" t="s">
        <v>177</v>
      </c>
      <c r="B134" t="s">
        <v>1090</v>
      </c>
      <c r="C134" s="63" t="s">
        <v>168</v>
      </c>
      <c r="D134" s="87" t="s">
        <v>169</v>
      </c>
      <c r="E134" t="s">
        <v>959</v>
      </c>
      <c r="F134" s="1" t="s">
        <v>191</v>
      </c>
      <c r="G134" s="1" t="s">
        <v>767</v>
      </c>
      <c r="H134" s="1">
        <v>11.435627999999999</v>
      </c>
      <c r="I134" s="1">
        <v>7.2526219999999997</v>
      </c>
      <c r="J134" s="1">
        <v>700</v>
      </c>
      <c r="K134" s="1" t="s">
        <v>768</v>
      </c>
      <c r="L134" s="1" t="s">
        <v>737</v>
      </c>
      <c r="M134" s="88">
        <v>2016</v>
      </c>
      <c r="N134" s="88">
        <v>2</v>
      </c>
      <c r="O134" s="89" t="s">
        <v>714</v>
      </c>
      <c r="P134" s="63">
        <v>264</v>
      </c>
      <c r="Q134" s="1" t="s">
        <v>765</v>
      </c>
      <c r="R134" s="63" t="s">
        <v>712</v>
      </c>
      <c r="S134" s="63" t="s">
        <v>1027</v>
      </c>
      <c r="T134" s="63" t="s">
        <v>1094</v>
      </c>
      <c r="U134" s="1"/>
      <c r="V134" s="90"/>
      <c r="W134" s="91">
        <v>42650</v>
      </c>
      <c r="X134" s="63">
        <v>9</v>
      </c>
      <c r="Y134" s="63">
        <v>47</v>
      </c>
      <c r="Z134" s="92">
        <v>42</v>
      </c>
      <c r="AA134" s="93">
        <v>11.86</v>
      </c>
      <c r="AB134" s="93">
        <v>7.04</v>
      </c>
      <c r="AC134" s="63">
        <v>2.2799999999999998</v>
      </c>
      <c r="AD134" s="1">
        <v>1.26</v>
      </c>
      <c r="AE134" s="63">
        <v>0.61</v>
      </c>
      <c r="AF134" s="1">
        <v>1.56</v>
      </c>
      <c r="AG134" s="1">
        <v>12.7</v>
      </c>
      <c r="AH134" s="1">
        <f t="shared" si="33"/>
        <v>80.769230769230774</v>
      </c>
      <c r="AI134" s="1">
        <v>0.3</v>
      </c>
      <c r="AJ134" s="1">
        <f t="shared" si="34"/>
        <v>4.8168421052631585</v>
      </c>
      <c r="AK134" s="1">
        <f t="shared" si="35"/>
        <v>3.9957993808049541</v>
      </c>
      <c r="AL134" s="1">
        <f t="shared" si="36"/>
        <v>5.8327868852459011</v>
      </c>
      <c r="AM134" s="1">
        <f t="shared" si="37"/>
        <v>4439.7770897832825</v>
      </c>
      <c r="AN134" s="1">
        <f t="shared" si="38"/>
        <v>6480.8743169398904</v>
      </c>
      <c r="AO134" s="1">
        <f t="shared" si="39"/>
        <v>10920.651406723173</v>
      </c>
      <c r="AP134" s="1">
        <f t="shared" si="40"/>
        <v>4.4397770897832824</v>
      </c>
      <c r="AQ134" s="1">
        <f t="shared" si="40"/>
        <v>6.4808743169398904</v>
      </c>
      <c r="AR134" s="1">
        <f t="shared" si="40"/>
        <v>10.920651406723174</v>
      </c>
      <c r="AS134" s="90"/>
      <c r="AT134" s="1">
        <v>2.4962894248608531</v>
      </c>
      <c r="AU134" s="1">
        <v>0.2455701308633424</v>
      </c>
      <c r="AV134" s="1">
        <v>2.1681007323889081</v>
      </c>
      <c r="AW134" s="1">
        <v>0.46050863172656531</v>
      </c>
      <c r="AX134" s="1">
        <v>0.16687153314321382</v>
      </c>
      <c r="AY134" s="1">
        <v>0.19491133909557759</v>
      </c>
      <c r="AZ134" s="1">
        <v>4.6438968147478104</v>
      </c>
      <c r="BA134" s="1">
        <v>133.57530486819175</v>
      </c>
      <c r="BB134" s="1">
        <v>104.75677327625951</v>
      </c>
      <c r="BC134" s="1">
        <v>14.54091960839617</v>
      </c>
      <c r="BD134" s="1">
        <v>64.810614623515207</v>
      </c>
      <c r="BE134" s="94">
        <v>0.55255544840887183</v>
      </c>
      <c r="BF134" s="94">
        <v>6.5284474445515925E-2</v>
      </c>
      <c r="BG134" s="94">
        <v>2.734524810609007</v>
      </c>
      <c r="BH134" s="1">
        <v>1.2427772600186393</v>
      </c>
      <c r="BI134" s="1">
        <v>0.16509785647716682</v>
      </c>
      <c r="BJ134" s="1">
        <v>1.72969670941586</v>
      </c>
    </row>
    <row r="135" spans="1:62">
      <c r="B135" t="s">
        <v>1090</v>
      </c>
      <c r="C135" s="63"/>
      <c r="D135" s="87"/>
      <c r="E135" t="s">
        <v>959</v>
      </c>
      <c r="F135" s="1"/>
      <c r="G135" s="1" t="s">
        <v>769</v>
      </c>
      <c r="H135" s="1">
        <v>11.443078</v>
      </c>
      <c r="I135" s="1">
        <v>7.2005400000000002</v>
      </c>
      <c r="J135" s="1">
        <v>730</v>
      </c>
      <c r="K135" s="1" t="s">
        <v>770</v>
      </c>
      <c r="L135" s="1" t="s">
        <v>737</v>
      </c>
      <c r="M135" s="88"/>
      <c r="N135" s="88"/>
      <c r="O135" s="89" t="s">
        <v>155</v>
      </c>
      <c r="P135" s="63"/>
      <c r="Q135" s="1" t="s">
        <v>765</v>
      </c>
      <c r="R135" s="63"/>
      <c r="S135" s="63" t="s">
        <v>1027</v>
      </c>
      <c r="T135" s="63" t="s">
        <v>1094</v>
      </c>
      <c r="U135" s="1" t="s">
        <v>766</v>
      </c>
      <c r="V135" s="90">
        <v>42590</v>
      </c>
      <c r="W135" s="91"/>
      <c r="X135" s="63"/>
      <c r="Y135" s="63"/>
      <c r="Z135" s="92"/>
      <c r="AA135" s="93"/>
      <c r="AB135" s="93"/>
      <c r="AC135" s="63"/>
      <c r="AD135" s="1"/>
      <c r="AE135" s="63"/>
      <c r="AF135" s="1"/>
      <c r="AG135" s="1"/>
      <c r="AH135" s="1"/>
      <c r="AI135" s="1"/>
      <c r="AJ135" s="1"/>
      <c r="AK135" s="1"/>
      <c r="AL135" s="1"/>
      <c r="AM135" s="1"/>
      <c r="AN135" s="1"/>
      <c r="AO135" s="1"/>
      <c r="AP135" s="1"/>
      <c r="AQ135" s="1"/>
      <c r="AR135" s="1"/>
      <c r="AS135" s="90">
        <v>42499</v>
      </c>
      <c r="AT135" s="1"/>
      <c r="AU135" s="1"/>
      <c r="AV135" s="1"/>
      <c r="AW135" s="1"/>
      <c r="AX135" s="1"/>
      <c r="AY135" s="1"/>
      <c r="AZ135" s="1"/>
      <c r="BA135" s="1"/>
      <c r="BB135" s="1"/>
      <c r="BC135" s="1"/>
      <c r="BD135" s="1"/>
      <c r="BE135" s="94"/>
      <c r="BF135" s="94"/>
      <c r="BG135" s="94"/>
      <c r="BH135" s="1"/>
      <c r="BI135" s="1"/>
      <c r="BJ135" s="1"/>
    </row>
    <row r="136" spans="1:62">
      <c r="A136" t="s">
        <v>177</v>
      </c>
      <c r="B136" t="s">
        <v>1090</v>
      </c>
      <c r="C136" s="63" t="s">
        <v>168</v>
      </c>
      <c r="D136" s="87" t="s">
        <v>169</v>
      </c>
      <c r="E136" t="s">
        <v>959</v>
      </c>
      <c r="F136" s="1" t="s">
        <v>189</v>
      </c>
      <c r="G136" s="1" t="s">
        <v>769</v>
      </c>
      <c r="H136" s="1">
        <v>11.443078</v>
      </c>
      <c r="I136" s="1">
        <v>7.2005400000000002</v>
      </c>
      <c r="J136" s="1">
        <v>730</v>
      </c>
      <c r="K136" s="1" t="s">
        <v>770</v>
      </c>
      <c r="L136" s="1" t="s">
        <v>737</v>
      </c>
      <c r="M136" s="88">
        <v>2016</v>
      </c>
      <c r="N136" s="88">
        <v>2</v>
      </c>
      <c r="O136" s="89" t="s">
        <v>156</v>
      </c>
      <c r="P136" s="63">
        <v>272</v>
      </c>
      <c r="Q136" s="1" t="s">
        <v>765</v>
      </c>
      <c r="R136" s="63" t="s">
        <v>712</v>
      </c>
      <c r="S136" s="63" t="s">
        <v>1027</v>
      </c>
      <c r="T136" s="63" t="s">
        <v>1094</v>
      </c>
      <c r="U136" s="1"/>
      <c r="V136" s="90"/>
      <c r="W136" s="91">
        <v>42650</v>
      </c>
      <c r="X136" s="63">
        <v>9</v>
      </c>
      <c r="Y136" s="63">
        <v>47</v>
      </c>
      <c r="Z136" s="92">
        <v>48</v>
      </c>
      <c r="AA136" s="93">
        <v>6.04</v>
      </c>
      <c r="AB136" s="93">
        <v>4.34</v>
      </c>
      <c r="AC136" s="63">
        <v>1.62</v>
      </c>
      <c r="AD136" s="1">
        <v>0.94</v>
      </c>
      <c r="AE136" s="63">
        <v>0.36</v>
      </c>
      <c r="AF136" s="1">
        <v>1.06</v>
      </c>
      <c r="AG136" s="1">
        <v>10.6</v>
      </c>
      <c r="AH136" s="1">
        <f>(AD136/AF136)*100</f>
        <v>88.679245283018858</v>
      </c>
      <c r="AI136" s="1">
        <v>0.18</v>
      </c>
      <c r="AJ136" s="1">
        <f>(AF136/AC136)*AB136</f>
        <v>2.8397530864197531</v>
      </c>
      <c r="AK136" s="1">
        <f>AJ136*((100-AG136)/85)*(AH136/100)</f>
        <v>2.6486291938997817</v>
      </c>
      <c r="AL136" s="1">
        <f>(AI136/AE136)*AA136</f>
        <v>3.02</v>
      </c>
      <c r="AM136" s="1">
        <f>AK136*(10000/9)</f>
        <v>2942.921326555313</v>
      </c>
      <c r="AN136" s="1">
        <f>(AL136*10000)/9</f>
        <v>3355.5555555555557</v>
      </c>
      <c r="AO136" s="1">
        <f>AM136+AN136</f>
        <v>6298.4768821108682</v>
      </c>
      <c r="AP136" s="1">
        <f t="shared" ref="AP136:AR137" si="41">AM136/1000</f>
        <v>2.9429213265553131</v>
      </c>
      <c r="AQ136" s="1">
        <f t="shared" si="41"/>
        <v>3.3555555555555556</v>
      </c>
      <c r="AR136" s="1">
        <f t="shared" si="41"/>
        <v>6.2984768821108679</v>
      </c>
      <c r="AS136" s="90"/>
      <c r="AT136" s="1">
        <v>1.6912844036697245</v>
      </c>
      <c r="AU136" s="1">
        <v>0.24586350038347562</v>
      </c>
      <c r="AV136" s="1">
        <v>1.8476121817471323</v>
      </c>
      <c r="AW136" s="1">
        <v>0.46414257895459182</v>
      </c>
      <c r="AX136" s="1">
        <v>0.20214162372936184</v>
      </c>
      <c r="AY136" s="1">
        <v>0.14633509319143972</v>
      </c>
      <c r="AZ136" s="1">
        <v>5.6564397681122376</v>
      </c>
      <c r="BA136" s="1">
        <v>116.77836370216095</v>
      </c>
      <c r="BB136" s="1">
        <v>21.206746752453505</v>
      </c>
      <c r="BC136" s="1">
        <v>8.6671054169434374</v>
      </c>
      <c r="BD136" s="1">
        <v>4.4145310125076103</v>
      </c>
      <c r="BE136" s="94">
        <v>0.44842983316977425</v>
      </c>
      <c r="BF136" s="94">
        <v>0.10250245338567224</v>
      </c>
      <c r="BG136" s="94">
        <v>2.4064537116471438</v>
      </c>
      <c r="BH136" s="1">
        <v>1.3732193732193732</v>
      </c>
      <c r="BI136" s="1">
        <v>0.2486229819563153</v>
      </c>
      <c r="BJ136" s="1">
        <v>1.7640430769023661</v>
      </c>
    </row>
    <row r="137" spans="1:62">
      <c r="A137" t="s">
        <v>177</v>
      </c>
      <c r="B137" t="s">
        <v>1090</v>
      </c>
      <c r="C137" s="63" t="s">
        <v>168</v>
      </c>
      <c r="D137" s="87" t="s">
        <v>169</v>
      </c>
      <c r="E137" t="s">
        <v>959</v>
      </c>
      <c r="F137" s="1" t="s">
        <v>189</v>
      </c>
      <c r="G137" s="1" t="s">
        <v>769</v>
      </c>
      <c r="H137" s="1">
        <v>11.443078</v>
      </c>
      <c r="I137" s="1">
        <v>7.2005400000000002</v>
      </c>
      <c r="J137" s="1">
        <v>730</v>
      </c>
      <c r="K137" s="1" t="s">
        <v>770</v>
      </c>
      <c r="L137" s="1" t="s">
        <v>737</v>
      </c>
      <c r="M137" s="88">
        <v>2016</v>
      </c>
      <c r="N137" s="88">
        <v>2</v>
      </c>
      <c r="O137" s="89" t="s">
        <v>157</v>
      </c>
      <c r="P137" s="63">
        <v>273</v>
      </c>
      <c r="Q137" s="1" t="s">
        <v>765</v>
      </c>
      <c r="R137" s="63" t="s">
        <v>712</v>
      </c>
      <c r="S137" s="63" t="s">
        <v>1027</v>
      </c>
      <c r="T137" s="63" t="s">
        <v>1094</v>
      </c>
      <c r="U137" s="1"/>
      <c r="V137" s="90"/>
      <c r="W137" s="91">
        <v>42650</v>
      </c>
      <c r="X137" s="63">
        <v>9</v>
      </c>
      <c r="Y137" s="63">
        <v>45</v>
      </c>
      <c r="Z137" s="92">
        <v>48</v>
      </c>
      <c r="AA137" s="93">
        <v>8.48</v>
      </c>
      <c r="AB137" s="93">
        <v>4.18</v>
      </c>
      <c r="AC137" s="63">
        <v>1.36</v>
      </c>
      <c r="AD137" s="1">
        <v>0.7</v>
      </c>
      <c r="AE137" s="63">
        <v>0.54</v>
      </c>
      <c r="AF137" s="1">
        <v>0.86</v>
      </c>
      <c r="AG137" s="1">
        <v>10.7</v>
      </c>
      <c r="AH137" s="1">
        <f>(AD137/AF137)*100</f>
        <v>81.395348837209298</v>
      </c>
      <c r="AI137" s="1">
        <v>0.25</v>
      </c>
      <c r="AJ137" s="1">
        <f>(AF137/AC137)*AB137</f>
        <v>2.6432352941176469</v>
      </c>
      <c r="AK137" s="1">
        <f>AJ137*((100-AG137)/85)*(AH137/100)</f>
        <v>2.2603096885813145</v>
      </c>
      <c r="AL137" s="1">
        <f>(AI137/AE137)*AA137</f>
        <v>3.9259259259259256</v>
      </c>
      <c r="AM137" s="1">
        <f>AK137*(10000/9)</f>
        <v>2511.455209534794</v>
      </c>
      <c r="AN137" s="1">
        <f>(AL137*10000)/9</f>
        <v>4362.1399176954728</v>
      </c>
      <c r="AO137" s="1">
        <f>AM137+AN137</f>
        <v>6873.5951272302664</v>
      </c>
      <c r="AP137" s="1">
        <f t="shared" si="41"/>
        <v>2.5114552095347942</v>
      </c>
      <c r="AQ137" s="1">
        <f t="shared" si="41"/>
        <v>4.3621399176954725</v>
      </c>
      <c r="AR137" s="1">
        <f t="shared" si="41"/>
        <v>6.8735951272302662</v>
      </c>
      <c r="AS137" s="90"/>
      <c r="AT137" s="1">
        <v>2.2983794089609155</v>
      </c>
      <c r="AU137" s="1">
        <v>0.19042532631906117</v>
      </c>
      <c r="AV137" s="1">
        <v>2.0185247370973292</v>
      </c>
      <c r="AW137" s="1">
        <v>0.46532473447582151</v>
      </c>
      <c r="AX137" s="1">
        <v>0.26988288990625653</v>
      </c>
      <c r="AY137" s="1">
        <v>0.18148703892166479</v>
      </c>
      <c r="AZ137" s="1">
        <v>7.9404955352716451</v>
      </c>
      <c r="BA137" s="1">
        <v>158.66499667133192</v>
      </c>
      <c r="BB137" s="1">
        <v>61.899831202304462</v>
      </c>
      <c r="BC137" s="1">
        <v>18.42069623586994</v>
      </c>
      <c r="BD137" s="1">
        <v>4.4806061919709155</v>
      </c>
      <c r="BE137" s="94">
        <v>1.0365402405180388</v>
      </c>
      <c r="BF137" s="94">
        <v>2.4236817761332102E-2</v>
      </c>
      <c r="BG137" s="94">
        <v>2.2340353800642481</v>
      </c>
      <c r="BH137" s="1">
        <v>1.3904627006610013</v>
      </c>
      <c r="BI137" s="1">
        <v>0.2071293673276676</v>
      </c>
      <c r="BJ137" s="1">
        <v>1.6441638465699173</v>
      </c>
    </row>
    <row r="138" spans="1:62">
      <c r="B138" t="s">
        <v>1090</v>
      </c>
      <c r="C138" s="63"/>
      <c r="D138" s="87"/>
      <c r="E138" t="s">
        <v>959</v>
      </c>
      <c r="F138" s="1"/>
      <c r="G138" s="1" t="s">
        <v>769</v>
      </c>
      <c r="H138" s="1">
        <v>11.443078</v>
      </c>
      <c r="I138" s="1">
        <v>7.2005400000000002</v>
      </c>
      <c r="J138" s="1">
        <v>730</v>
      </c>
      <c r="K138" s="1" t="s">
        <v>770</v>
      </c>
      <c r="L138" s="1" t="s">
        <v>737</v>
      </c>
      <c r="M138" s="88"/>
      <c r="N138" s="88"/>
      <c r="O138" s="89" t="s">
        <v>158</v>
      </c>
      <c r="P138" s="63"/>
      <c r="Q138" s="1" t="s">
        <v>765</v>
      </c>
      <c r="R138" s="63"/>
      <c r="S138" s="63" t="s">
        <v>1027</v>
      </c>
      <c r="T138" s="63" t="s">
        <v>1094</v>
      </c>
      <c r="U138" s="1"/>
      <c r="V138" s="90"/>
      <c r="W138" s="91"/>
      <c r="X138" s="63"/>
      <c r="Y138" s="63"/>
      <c r="Z138" s="92"/>
      <c r="AA138" s="93"/>
      <c r="AB138" s="93"/>
      <c r="AC138" s="63"/>
      <c r="AD138" s="1"/>
      <c r="AE138" s="63"/>
      <c r="AF138" s="1"/>
      <c r="AG138" s="1"/>
      <c r="AH138" s="1"/>
      <c r="AI138" s="1"/>
      <c r="AJ138" s="1"/>
      <c r="AK138" s="1"/>
      <c r="AL138" s="1"/>
      <c r="AM138" s="1"/>
      <c r="AN138" s="1"/>
      <c r="AO138" s="1"/>
      <c r="AP138" s="1"/>
      <c r="AQ138" s="1"/>
      <c r="AR138" s="1"/>
      <c r="AS138" s="90"/>
      <c r="AT138" s="1"/>
      <c r="AU138" s="1"/>
      <c r="AV138" s="1"/>
      <c r="AW138" s="1"/>
      <c r="AX138" s="1"/>
      <c r="AY138" s="1"/>
      <c r="AZ138" s="1"/>
      <c r="BA138" s="1"/>
      <c r="BB138" s="1"/>
      <c r="BC138" s="1"/>
      <c r="BD138" s="1"/>
      <c r="BE138" s="94"/>
      <c r="BF138" s="94"/>
      <c r="BG138" s="94"/>
      <c r="BH138" s="1"/>
      <c r="BI138" s="1"/>
      <c r="BJ138" s="1"/>
    </row>
    <row r="139" spans="1:62">
      <c r="B139" t="s">
        <v>1090</v>
      </c>
      <c r="C139" s="63"/>
      <c r="D139" s="87"/>
      <c r="E139" t="s">
        <v>959</v>
      </c>
      <c r="F139" s="1"/>
      <c r="G139" s="1" t="s">
        <v>769</v>
      </c>
      <c r="H139" s="1">
        <v>11.443078</v>
      </c>
      <c r="I139" s="1">
        <v>7.2005400000000002</v>
      </c>
      <c r="J139" s="1">
        <v>730</v>
      </c>
      <c r="K139" s="1" t="s">
        <v>770</v>
      </c>
      <c r="L139" s="1" t="s">
        <v>737</v>
      </c>
      <c r="M139" s="88"/>
      <c r="N139" s="88"/>
      <c r="O139" s="89" t="s">
        <v>159</v>
      </c>
      <c r="P139" s="63"/>
      <c r="Q139" s="1" t="s">
        <v>765</v>
      </c>
      <c r="R139" s="63"/>
      <c r="S139" s="63" t="s">
        <v>1027</v>
      </c>
      <c r="T139" s="63" t="s">
        <v>1094</v>
      </c>
      <c r="U139" s="1"/>
      <c r="V139" s="90"/>
      <c r="W139" s="91"/>
      <c r="X139" s="63"/>
      <c r="Y139" s="63"/>
      <c r="Z139" s="92"/>
      <c r="AA139" s="93"/>
      <c r="AB139" s="93"/>
      <c r="AC139" s="63"/>
      <c r="AD139" s="1"/>
      <c r="AE139" s="63"/>
      <c r="AF139" s="1"/>
      <c r="AG139" s="1"/>
      <c r="AH139" s="1"/>
      <c r="AI139" s="1"/>
      <c r="AJ139" s="1"/>
      <c r="AK139" s="1"/>
      <c r="AL139" s="1"/>
      <c r="AM139" s="1"/>
      <c r="AN139" s="1"/>
      <c r="AO139" s="1"/>
      <c r="AP139" s="1"/>
      <c r="AQ139" s="1"/>
      <c r="AR139" s="1"/>
      <c r="AS139" s="90"/>
      <c r="AT139" s="1"/>
      <c r="AU139" s="1"/>
      <c r="AV139" s="1"/>
      <c r="AW139" s="1"/>
      <c r="AX139" s="1"/>
      <c r="AY139" s="1"/>
      <c r="AZ139" s="1"/>
      <c r="BA139" s="1"/>
      <c r="BB139" s="1"/>
      <c r="BC139" s="1"/>
      <c r="BD139" s="1"/>
      <c r="BE139" s="94"/>
      <c r="BF139" s="94"/>
      <c r="BG139" s="94"/>
      <c r="BH139" s="1"/>
      <c r="BI139" s="1"/>
      <c r="BJ139" s="1"/>
    </row>
    <row r="140" spans="1:62">
      <c r="A140" t="s">
        <v>177</v>
      </c>
      <c r="B140" t="s">
        <v>1090</v>
      </c>
      <c r="C140" s="63" t="s">
        <v>168</v>
      </c>
      <c r="D140" s="87" t="s">
        <v>169</v>
      </c>
      <c r="E140" t="s">
        <v>959</v>
      </c>
      <c r="F140" s="1" t="s">
        <v>189</v>
      </c>
      <c r="G140" s="1" t="s">
        <v>769</v>
      </c>
      <c r="H140" s="1">
        <v>11.443078</v>
      </c>
      <c r="I140" s="1">
        <v>7.2005400000000002</v>
      </c>
      <c r="J140" s="1">
        <v>730</v>
      </c>
      <c r="K140" s="1" t="s">
        <v>770</v>
      </c>
      <c r="L140" s="1" t="s">
        <v>737</v>
      </c>
      <c r="M140" s="88">
        <v>2016</v>
      </c>
      <c r="N140" s="88">
        <v>2</v>
      </c>
      <c r="O140" s="89" t="s">
        <v>714</v>
      </c>
      <c r="P140" s="63">
        <v>276</v>
      </c>
      <c r="Q140" s="1" t="s">
        <v>765</v>
      </c>
      <c r="R140" s="63" t="s">
        <v>712</v>
      </c>
      <c r="S140" s="63" t="s">
        <v>1027</v>
      </c>
      <c r="T140" s="63" t="s">
        <v>1094</v>
      </c>
      <c r="U140" s="1"/>
      <c r="V140" s="90"/>
      <c r="W140" s="91">
        <v>42650</v>
      </c>
      <c r="X140" s="63">
        <v>9</v>
      </c>
      <c r="Y140" s="63">
        <v>46</v>
      </c>
      <c r="Z140" s="92">
        <v>48</v>
      </c>
      <c r="AA140" s="93">
        <v>12.64</v>
      </c>
      <c r="AB140" s="93">
        <v>8.02</v>
      </c>
      <c r="AC140" s="63">
        <v>2.16</v>
      </c>
      <c r="AD140" s="1">
        <v>1.24</v>
      </c>
      <c r="AE140" s="63">
        <v>0.74</v>
      </c>
      <c r="AF140" s="1">
        <v>1.46</v>
      </c>
      <c r="AG140" s="1">
        <v>11.9</v>
      </c>
      <c r="AH140" s="1">
        <f t="shared" ref="AH140:AH146" si="42">(AD140/AF140)*100</f>
        <v>84.93150684931507</v>
      </c>
      <c r="AI140" s="1">
        <v>0.28000000000000003</v>
      </c>
      <c r="AJ140" s="1">
        <f t="shared" ref="AJ140:AJ146" si="43">(AF140/AC140)*AB140</f>
        <v>5.4209259259259248</v>
      </c>
      <c r="AK140" s="1">
        <f t="shared" ref="AK140:AK146" si="44">AJ140*((100-AG140)/85)*(AH140/100)</f>
        <v>4.7719873638344215</v>
      </c>
      <c r="AL140" s="1">
        <f t="shared" ref="AL140:AL146" si="45">(AI140/AE140)*AA140</f>
        <v>4.7827027027027036</v>
      </c>
      <c r="AM140" s="1">
        <f t="shared" ref="AM140:AM146" si="46">AK140*(10000/9)</f>
        <v>5302.2081820382464</v>
      </c>
      <c r="AN140" s="1">
        <f t="shared" ref="AN140:AN146" si="47">(AL140*10000)/9</f>
        <v>5314.1141141141152</v>
      </c>
      <c r="AO140" s="1">
        <f t="shared" ref="AO140:AO146" si="48">AM140+AN140</f>
        <v>10616.322296152361</v>
      </c>
      <c r="AP140" s="1">
        <f t="shared" ref="AP140:AR146" si="49">AM140/1000</f>
        <v>5.3022081820382461</v>
      </c>
      <c r="AQ140" s="1">
        <f t="shared" si="49"/>
        <v>5.3141141141141155</v>
      </c>
      <c r="AR140" s="1">
        <f t="shared" si="49"/>
        <v>10.61632229615236</v>
      </c>
      <c r="AS140" s="90"/>
      <c r="AT140" s="1">
        <v>1.9099526066350709</v>
      </c>
      <c r="AU140" s="1">
        <v>0.28923107733520148</v>
      </c>
      <c r="AV140" s="1">
        <v>1.9063442045045877</v>
      </c>
      <c r="AW140" s="1">
        <v>0.66629310875921155</v>
      </c>
      <c r="AX140" s="1">
        <v>0.35957464229394576</v>
      </c>
      <c r="AY140" s="1">
        <v>0.19249476935072327</v>
      </c>
      <c r="AZ140" s="1">
        <v>5.2740246634976415</v>
      </c>
      <c r="BA140" s="1">
        <v>173.05244775708056</v>
      </c>
      <c r="BB140" s="1">
        <v>60.861153647851552</v>
      </c>
      <c r="BC140" s="1">
        <v>14.332168071171697</v>
      </c>
      <c r="BD140" s="1">
        <v>28.051420795839931</v>
      </c>
      <c r="BE140" s="94">
        <v>0.51770334928229667</v>
      </c>
      <c r="BF140" s="94">
        <v>4.9952153110047859E-2</v>
      </c>
      <c r="BG140" s="94">
        <v>3.4434274128885636</v>
      </c>
      <c r="BH140" s="1">
        <v>1.4184466019417477</v>
      </c>
      <c r="BI140" s="1">
        <v>0.23053398058252428</v>
      </c>
      <c r="BJ140" s="1">
        <v>1.8693328864555689</v>
      </c>
    </row>
    <row r="141" spans="1:62">
      <c r="A141" t="s">
        <v>177</v>
      </c>
      <c r="B141" t="s">
        <v>1090</v>
      </c>
      <c r="C141" s="63" t="s">
        <v>168</v>
      </c>
      <c r="D141" s="87" t="s">
        <v>169</v>
      </c>
      <c r="E141" t="s">
        <v>959</v>
      </c>
      <c r="F141" s="1" t="s">
        <v>191</v>
      </c>
      <c r="G141" s="1" t="s">
        <v>771</v>
      </c>
      <c r="H141" s="1">
        <v>11.43465</v>
      </c>
      <c r="I141" s="1">
        <v>7.2519200000000001</v>
      </c>
      <c r="J141" s="1">
        <v>711</v>
      </c>
      <c r="K141" s="1" t="s">
        <v>772</v>
      </c>
      <c r="L141" s="1" t="s">
        <v>737</v>
      </c>
      <c r="M141" s="88">
        <v>2016</v>
      </c>
      <c r="N141" s="88">
        <v>2</v>
      </c>
      <c r="O141" s="89" t="s">
        <v>155</v>
      </c>
      <c r="P141" s="63">
        <v>283</v>
      </c>
      <c r="Q141" s="1" t="s">
        <v>765</v>
      </c>
      <c r="R141" s="63" t="s">
        <v>712</v>
      </c>
      <c r="S141" s="63" t="s">
        <v>1027</v>
      </c>
      <c r="T141" s="63" t="s">
        <v>1094</v>
      </c>
      <c r="U141" s="1" t="s">
        <v>766</v>
      </c>
      <c r="V141" s="90">
        <v>42590</v>
      </c>
      <c r="W141" s="91">
        <v>42650</v>
      </c>
      <c r="X141" s="63">
        <v>9</v>
      </c>
      <c r="Y141" s="63">
        <v>43</v>
      </c>
      <c r="Z141" s="92">
        <v>23</v>
      </c>
      <c r="AA141" s="93">
        <v>7.64</v>
      </c>
      <c r="AB141" s="93">
        <v>2.96</v>
      </c>
      <c r="AC141" s="63">
        <v>1.36</v>
      </c>
      <c r="AD141" s="1">
        <v>0.7</v>
      </c>
      <c r="AE141" s="63">
        <v>0.57999999999999996</v>
      </c>
      <c r="AF141" s="1">
        <v>0.88</v>
      </c>
      <c r="AG141" s="1">
        <v>10</v>
      </c>
      <c r="AH141" s="1">
        <f t="shared" si="42"/>
        <v>79.545454545454547</v>
      </c>
      <c r="AI141" s="1">
        <v>0.25</v>
      </c>
      <c r="AJ141" s="1">
        <f t="shared" si="43"/>
        <v>1.9152941176470586</v>
      </c>
      <c r="AK141" s="1">
        <f t="shared" si="44"/>
        <v>1.6131487889273355</v>
      </c>
      <c r="AL141" s="1">
        <f t="shared" si="45"/>
        <v>3.2931034482758621</v>
      </c>
      <c r="AM141" s="1">
        <f t="shared" si="46"/>
        <v>1792.3875432525949</v>
      </c>
      <c r="AN141" s="1">
        <f t="shared" si="47"/>
        <v>3659.003831417625</v>
      </c>
      <c r="AO141" s="1">
        <f t="shared" si="48"/>
        <v>5451.3913746702201</v>
      </c>
      <c r="AP141" s="1">
        <f t="shared" si="49"/>
        <v>1.7923875432525949</v>
      </c>
      <c r="AQ141" s="1">
        <f t="shared" si="49"/>
        <v>3.6590038314176248</v>
      </c>
      <c r="AR141" s="1">
        <f t="shared" si="49"/>
        <v>5.4513913746702203</v>
      </c>
      <c r="AS141" s="90">
        <v>42499</v>
      </c>
      <c r="AT141" s="1">
        <v>1.8215311004784691</v>
      </c>
      <c r="AU141" s="1">
        <v>0.15714033940965424</v>
      </c>
      <c r="AV141" s="1">
        <v>1.8243825186458249</v>
      </c>
      <c r="AW141" s="1">
        <v>0.55241113007424603</v>
      </c>
      <c r="AX141" s="1">
        <v>0.24224687213910326</v>
      </c>
      <c r="AY141" s="1">
        <v>0.1591257864568458</v>
      </c>
      <c r="AZ141" s="1">
        <v>6.4406812235563038</v>
      </c>
      <c r="BA141" s="1">
        <v>138.83779009203474</v>
      </c>
      <c r="BB141" s="1">
        <v>28.685690971123083</v>
      </c>
      <c r="BC141" s="1">
        <v>10.090626833261872</v>
      </c>
      <c r="BD141" s="1">
        <v>4.9432899887484005</v>
      </c>
      <c r="BE141" s="94">
        <v>0.30239463601532568</v>
      </c>
      <c r="BF141" s="94">
        <v>3.1958812260536401E-2</v>
      </c>
      <c r="BG141" s="94">
        <v>1.2520633337554308</v>
      </c>
      <c r="BH141" s="1">
        <v>1.2777777777777779</v>
      </c>
      <c r="BI141" s="1">
        <v>0.23175287356321839</v>
      </c>
      <c r="BJ141" s="1">
        <v>1.7854749625771882</v>
      </c>
    </row>
    <row r="142" spans="1:62">
      <c r="A142" t="s">
        <v>177</v>
      </c>
      <c r="B142" t="s">
        <v>1090</v>
      </c>
      <c r="C142" s="63" t="s">
        <v>168</v>
      </c>
      <c r="D142" s="87" t="s">
        <v>169</v>
      </c>
      <c r="E142" t="s">
        <v>959</v>
      </c>
      <c r="F142" s="1" t="s">
        <v>191</v>
      </c>
      <c r="G142" s="1" t="s">
        <v>771</v>
      </c>
      <c r="H142" s="1">
        <v>11.43465</v>
      </c>
      <c r="I142" s="1">
        <v>7.2519200000000001</v>
      </c>
      <c r="J142" s="1">
        <v>711</v>
      </c>
      <c r="K142" s="1" t="s">
        <v>772</v>
      </c>
      <c r="L142" s="1" t="s">
        <v>737</v>
      </c>
      <c r="M142" s="88">
        <v>2016</v>
      </c>
      <c r="N142" s="88">
        <v>2</v>
      </c>
      <c r="O142" s="89" t="s">
        <v>156</v>
      </c>
      <c r="P142" s="63">
        <v>284</v>
      </c>
      <c r="Q142" s="1" t="s">
        <v>765</v>
      </c>
      <c r="R142" s="63" t="s">
        <v>712</v>
      </c>
      <c r="S142" s="63" t="s">
        <v>1027</v>
      </c>
      <c r="T142" s="63" t="s">
        <v>1094</v>
      </c>
      <c r="U142" s="1"/>
      <c r="V142" s="90"/>
      <c r="W142" s="91">
        <v>42650</v>
      </c>
      <c r="X142" s="63">
        <v>9</v>
      </c>
      <c r="Y142" s="63">
        <v>43</v>
      </c>
      <c r="Z142" s="92">
        <v>23</v>
      </c>
      <c r="AA142" s="93">
        <v>6.81</v>
      </c>
      <c r="AB142" s="93">
        <v>1.83</v>
      </c>
      <c r="AC142" s="63">
        <v>0.66</v>
      </c>
      <c r="AD142" s="1">
        <v>0.44</v>
      </c>
      <c r="AE142" s="63">
        <v>0.18</v>
      </c>
      <c r="AF142" s="1">
        <v>0.56000000000000005</v>
      </c>
      <c r="AG142" s="1">
        <v>11.1</v>
      </c>
      <c r="AH142" s="1">
        <f t="shared" si="42"/>
        <v>78.571428571428569</v>
      </c>
      <c r="AI142" s="1">
        <v>0.02</v>
      </c>
      <c r="AJ142" s="1">
        <f t="shared" si="43"/>
        <v>1.5527272727272727</v>
      </c>
      <c r="AK142" s="1">
        <f t="shared" si="44"/>
        <v>1.2759764705882353</v>
      </c>
      <c r="AL142" s="1">
        <f t="shared" si="45"/>
        <v>0.75666666666666671</v>
      </c>
      <c r="AM142" s="1">
        <f t="shared" si="46"/>
        <v>1417.751633986928</v>
      </c>
      <c r="AN142" s="1">
        <f t="shared" si="47"/>
        <v>840.74074074074076</v>
      </c>
      <c r="AO142" s="1">
        <f t="shared" si="48"/>
        <v>2258.4923747276689</v>
      </c>
      <c r="AP142" s="1">
        <f t="shared" si="49"/>
        <v>1.4177516339869281</v>
      </c>
      <c r="AQ142" s="1">
        <f t="shared" si="49"/>
        <v>0.84074074074074079</v>
      </c>
      <c r="AR142" s="1">
        <f t="shared" si="49"/>
        <v>2.2584923747276688</v>
      </c>
      <c r="AS142" s="90"/>
      <c r="AT142" s="1">
        <v>2.2997076023391814</v>
      </c>
      <c r="AU142" s="1">
        <v>0.24892773958088044</v>
      </c>
      <c r="AV142" s="1">
        <v>1.9853419445767291</v>
      </c>
      <c r="AW142" s="1">
        <v>0.52975994018675499</v>
      </c>
      <c r="AX142" s="1">
        <v>0.21934055574516714</v>
      </c>
      <c r="AY142" s="1">
        <v>0.16186184091183384</v>
      </c>
      <c r="AZ142" s="1">
        <v>7.7487078982002373</v>
      </c>
      <c r="BA142" s="1">
        <v>103.32526028535986</v>
      </c>
      <c r="BB142" s="1">
        <v>25.219732245627942</v>
      </c>
      <c r="BC142" s="1">
        <v>10.902769604268428</v>
      </c>
      <c r="BD142" s="1">
        <v>4.431907084952301</v>
      </c>
      <c r="BE142" s="94">
        <v>0.43077642656688503</v>
      </c>
      <c r="BF142" s="94">
        <v>0.28264733395696917</v>
      </c>
      <c r="BG142" s="94">
        <v>2.8852937774066243</v>
      </c>
      <c r="BH142" s="1">
        <v>1.1773117254528125</v>
      </c>
      <c r="BI142" s="1">
        <v>0.27454718779790283</v>
      </c>
      <c r="BJ142" s="1">
        <v>1.4519070031692103</v>
      </c>
    </row>
    <row r="143" spans="1:62">
      <c r="A143" t="s">
        <v>177</v>
      </c>
      <c r="B143" t="s">
        <v>1090</v>
      </c>
      <c r="C143" s="63" t="s">
        <v>168</v>
      </c>
      <c r="D143" s="87" t="s">
        <v>169</v>
      </c>
      <c r="E143" t="s">
        <v>959</v>
      </c>
      <c r="F143" s="1" t="s">
        <v>191</v>
      </c>
      <c r="G143" s="1" t="s">
        <v>771</v>
      </c>
      <c r="H143" s="1">
        <v>11.43465</v>
      </c>
      <c r="I143" s="1">
        <v>7.2519200000000001</v>
      </c>
      <c r="J143" s="1">
        <v>711</v>
      </c>
      <c r="K143" s="1" t="s">
        <v>772</v>
      </c>
      <c r="L143" s="1" t="s">
        <v>737</v>
      </c>
      <c r="M143" s="88">
        <v>2016</v>
      </c>
      <c r="N143" s="88">
        <v>2</v>
      </c>
      <c r="O143" s="89" t="s">
        <v>157</v>
      </c>
      <c r="P143" s="63">
        <v>285</v>
      </c>
      <c r="Q143" s="1" t="s">
        <v>765</v>
      </c>
      <c r="R143" s="63" t="s">
        <v>712</v>
      </c>
      <c r="S143" s="63" t="s">
        <v>1027</v>
      </c>
      <c r="T143" s="63" t="s">
        <v>1094</v>
      </c>
      <c r="U143" s="1"/>
      <c r="V143" s="90"/>
      <c r="W143" s="91">
        <v>42650</v>
      </c>
      <c r="X143" s="63">
        <v>9</v>
      </c>
      <c r="Y143" s="63">
        <v>47</v>
      </c>
      <c r="Z143" s="92">
        <v>38</v>
      </c>
      <c r="AA143" s="93">
        <v>7.78</v>
      </c>
      <c r="AB143" s="93">
        <v>3.91</v>
      </c>
      <c r="AC143" s="63">
        <v>1.24</v>
      </c>
      <c r="AD143" s="1">
        <v>0.94</v>
      </c>
      <c r="AE143" s="63">
        <v>0.42</v>
      </c>
      <c r="AF143" s="1">
        <v>1.1000000000000001</v>
      </c>
      <c r="AG143" s="1">
        <v>10.8</v>
      </c>
      <c r="AH143" s="1">
        <f t="shared" si="42"/>
        <v>85.454545454545439</v>
      </c>
      <c r="AI143" s="1">
        <v>0.16</v>
      </c>
      <c r="AJ143" s="1">
        <f t="shared" si="43"/>
        <v>3.4685483870967748</v>
      </c>
      <c r="AK143" s="1">
        <f t="shared" si="44"/>
        <v>3.1104903225806457</v>
      </c>
      <c r="AL143" s="1">
        <f t="shared" si="45"/>
        <v>2.9638095238095241</v>
      </c>
      <c r="AM143" s="1">
        <f t="shared" si="46"/>
        <v>3456.1003584229397</v>
      </c>
      <c r="AN143" s="1">
        <f t="shared" si="47"/>
        <v>3293.1216931216932</v>
      </c>
      <c r="AO143" s="1">
        <f t="shared" si="48"/>
        <v>6749.2220515446334</v>
      </c>
      <c r="AP143" s="1">
        <f t="shared" si="49"/>
        <v>3.4561003584229399</v>
      </c>
      <c r="AQ143" s="1">
        <f t="shared" si="49"/>
        <v>3.2931216931216931</v>
      </c>
      <c r="AR143" s="1">
        <f t="shared" si="49"/>
        <v>6.7492220515446331</v>
      </c>
      <c r="AS143" s="90"/>
      <c r="AT143" s="1">
        <v>2.1216216216216219</v>
      </c>
      <c r="AU143" s="1">
        <v>0.18073260692502033</v>
      </c>
      <c r="AV143" s="1">
        <v>1.6786725876514292</v>
      </c>
      <c r="AW143" s="1">
        <v>0.43201223017900103</v>
      </c>
      <c r="AX143" s="1">
        <v>0.16530730436587804</v>
      </c>
      <c r="AY143" s="1">
        <v>0.14043537573083939</v>
      </c>
      <c r="AZ143" s="1">
        <v>6.1795527274202593</v>
      </c>
      <c r="BA143" s="1">
        <v>105.42145109164481</v>
      </c>
      <c r="BB143" s="1">
        <v>39.597960102637437</v>
      </c>
      <c r="BC143" s="1">
        <v>17.096866201817331</v>
      </c>
      <c r="BD143" s="1">
        <v>4.9093790305042893</v>
      </c>
      <c r="BE143" s="94">
        <v>0.99209486166007899</v>
      </c>
      <c r="BF143" s="94">
        <v>4.7786561264822135E-2</v>
      </c>
      <c r="BG143" s="94">
        <v>2.4230991424589323</v>
      </c>
      <c r="BH143" s="1">
        <v>1.3012757605495582</v>
      </c>
      <c r="BI143" s="1">
        <v>0.15103042198233563</v>
      </c>
      <c r="BJ143" s="1">
        <v>1.1197332735412961</v>
      </c>
    </row>
    <row r="144" spans="1:62">
      <c r="A144" t="s">
        <v>177</v>
      </c>
      <c r="B144" t="s">
        <v>1090</v>
      </c>
      <c r="C144" s="63" t="s">
        <v>168</v>
      </c>
      <c r="D144" s="87" t="s">
        <v>169</v>
      </c>
      <c r="E144" t="s">
        <v>959</v>
      </c>
      <c r="F144" s="1" t="s">
        <v>191</v>
      </c>
      <c r="G144" s="1" t="s">
        <v>771</v>
      </c>
      <c r="H144" s="1">
        <v>11.43465</v>
      </c>
      <c r="I144" s="1">
        <v>7.2519200000000001</v>
      </c>
      <c r="J144" s="1">
        <v>711</v>
      </c>
      <c r="K144" s="1" t="s">
        <v>772</v>
      </c>
      <c r="L144" s="1" t="s">
        <v>737</v>
      </c>
      <c r="M144" s="88">
        <v>2016</v>
      </c>
      <c r="N144" s="88">
        <v>2</v>
      </c>
      <c r="O144" s="89" t="s">
        <v>158</v>
      </c>
      <c r="P144" s="63">
        <v>286</v>
      </c>
      <c r="Q144" s="1" t="s">
        <v>765</v>
      </c>
      <c r="R144" s="63" t="s">
        <v>712</v>
      </c>
      <c r="S144" s="63" t="s">
        <v>1027</v>
      </c>
      <c r="T144" s="63" t="s">
        <v>1094</v>
      </c>
      <c r="U144" s="1"/>
      <c r="V144" s="90"/>
      <c r="W144" s="91">
        <v>42650</v>
      </c>
      <c r="X144" s="63">
        <v>9</v>
      </c>
      <c r="Y144" s="63">
        <v>47</v>
      </c>
      <c r="Z144" s="92">
        <v>37</v>
      </c>
      <c r="AA144" s="93">
        <v>10.3</v>
      </c>
      <c r="AB144" s="93">
        <v>5.65</v>
      </c>
      <c r="AC144" s="63">
        <v>1.68</v>
      </c>
      <c r="AD144" s="1">
        <v>0.94</v>
      </c>
      <c r="AE144" s="63">
        <v>1.1599999999999999</v>
      </c>
      <c r="AF144" s="1">
        <v>1.1000000000000001</v>
      </c>
      <c r="AG144" s="1">
        <v>10.8</v>
      </c>
      <c r="AH144" s="1">
        <f t="shared" si="42"/>
        <v>85.454545454545439</v>
      </c>
      <c r="AI144" s="1">
        <v>0.42</v>
      </c>
      <c r="AJ144" s="1">
        <f t="shared" si="43"/>
        <v>3.6994047619047628</v>
      </c>
      <c r="AK144" s="1">
        <f t="shared" si="44"/>
        <v>3.3175154061624657</v>
      </c>
      <c r="AL144" s="1">
        <f t="shared" si="45"/>
        <v>3.7293103448275864</v>
      </c>
      <c r="AM144" s="1">
        <f t="shared" si="46"/>
        <v>3686.1282290694062</v>
      </c>
      <c r="AN144" s="1">
        <f t="shared" si="47"/>
        <v>4143.6781609195405</v>
      </c>
      <c r="AO144" s="1">
        <f t="shared" si="48"/>
        <v>7829.8063899889466</v>
      </c>
      <c r="AP144" s="1">
        <f t="shared" si="49"/>
        <v>3.6861282290694062</v>
      </c>
      <c r="AQ144" s="1">
        <f t="shared" si="49"/>
        <v>4.1436781609195403</v>
      </c>
      <c r="AR144" s="1">
        <f t="shared" si="49"/>
        <v>7.8298063899889465</v>
      </c>
      <c r="AS144" s="90"/>
      <c r="AT144" s="1">
        <v>2.1963619402985075</v>
      </c>
      <c r="AU144" s="1">
        <v>0.21972769085075966</v>
      </c>
      <c r="AV144" s="1">
        <v>1.3719244909521802</v>
      </c>
      <c r="AW144" s="1">
        <v>0.61505278789963536</v>
      </c>
      <c r="AX144" s="1">
        <v>0.22176351845129255</v>
      </c>
      <c r="AY144" s="1">
        <v>0.16147926597224577</v>
      </c>
      <c r="AZ144" s="1">
        <v>7.0712032911637897</v>
      </c>
      <c r="BA144" s="1">
        <v>136.10837264989956</v>
      </c>
      <c r="BB144" s="1">
        <v>50.131128768880821</v>
      </c>
      <c r="BC144" s="1">
        <v>12.154019325176591</v>
      </c>
      <c r="BD144" s="1">
        <v>4.8266578118211223</v>
      </c>
      <c r="BE144" s="94">
        <v>0.62681510164569221</v>
      </c>
      <c r="BF144" s="94">
        <v>3.1495643756050337E-2</v>
      </c>
      <c r="BG144" s="94">
        <v>1.107678557033263</v>
      </c>
      <c r="BH144" s="1">
        <v>1.2828379674017258</v>
      </c>
      <c r="BI144" s="1">
        <v>0.18461169702780442</v>
      </c>
      <c r="BJ144" s="1">
        <v>1.0217035822665586</v>
      </c>
    </row>
    <row r="145" spans="1:62">
      <c r="A145" t="s">
        <v>177</v>
      </c>
      <c r="B145" t="s">
        <v>1090</v>
      </c>
      <c r="C145" s="63" t="s">
        <v>168</v>
      </c>
      <c r="D145" s="87" t="s">
        <v>169</v>
      </c>
      <c r="E145" t="s">
        <v>959</v>
      </c>
      <c r="F145" s="1" t="s">
        <v>191</v>
      </c>
      <c r="G145" s="1" t="s">
        <v>771</v>
      </c>
      <c r="H145" s="1">
        <v>11.43465</v>
      </c>
      <c r="I145" s="1">
        <v>7.2519200000000001</v>
      </c>
      <c r="J145" s="1">
        <v>711</v>
      </c>
      <c r="K145" s="1" t="s">
        <v>772</v>
      </c>
      <c r="L145" s="1" t="s">
        <v>737</v>
      </c>
      <c r="M145" s="88">
        <v>2016</v>
      </c>
      <c r="N145" s="88">
        <v>2</v>
      </c>
      <c r="O145" s="89" t="s">
        <v>159</v>
      </c>
      <c r="P145" s="63">
        <v>287</v>
      </c>
      <c r="Q145" s="1" t="s">
        <v>765</v>
      </c>
      <c r="R145" s="63" t="s">
        <v>712</v>
      </c>
      <c r="S145" s="63" t="s">
        <v>1027</v>
      </c>
      <c r="T145" s="63" t="s">
        <v>1094</v>
      </c>
      <c r="U145" s="1"/>
      <c r="V145" s="90"/>
      <c r="W145" s="91">
        <v>42650</v>
      </c>
      <c r="X145" s="63">
        <v>9</v>
      </c>
      <c r="Y145" s="63">
        <v>46</v>
      </c>
      <c r="Z145" s="92">
        <v>48</v>
      </c>
      <c r="AA145" s="93">
        <v>11.38</v>
      </c>
      <c r="AB145" s="93">
        <v>7.59</v>
      </c>
      <c r="AC145" s="63">
        <v>2.06</v>
      </c>
      <c r="AD145" s="1">
        <v>1.2</v>
      </c>
      <c r="AE145" s="63">
        <v>0.38</v>
      </c>
      <c r="AF145" s="1">
        <v>1.44</v>
      </c>
      <c r="AG145" s="1">
        <v>11.8</v>
      </c>
      <c r="AH145" s="1">
        <f t="shared" si="42"/>
        <v>83.333333333333343</v>
      </c>
      <c r="AI145" s="1">
        <v>0.14000000000000001</v>
      </c>
      <c r="AJ145" s="1">
        <f t="shared" si="43"/>
        <v>5.3056310679611647</v>
      </c>
      <c r="AK145" s="1">
        <f t="shared" si="44"/>
        <v>4.5878103940605373</v>
      </c>
      <c r="AL145" s="1">
        <f t="shared" si="45"/>
        <v>4.1926315789473687</v>
      </c>
      <c r="AM145" s="1">
        <f t="shared" si="46"/>
        <v>5097.5671045117078</v>
      </c>
      <c r="AN145" s="1">
        <f t="shared" si="47"/>
        <v>4658.479532163743</v>
      </c>
      <c r="AO145" s="1">
        <f t="shared" si="48"/>
        <v>9756.0466366754517</v>
      </c>
      <c r="AP145" s="1">
        <f t="shared" si="49"/>
        <v>5.0975671045117075</v>
      </c>
      <c r="AQ145" s="1">
        <f t="shared" si="49"/>
        <v>4.6584795321637431</v>
      </c>
      <c r="AR145" s="1">
        <f t="shared" si="49"/>
        <v>9.7560466366754515</v>
      </c>
      <c r="AS145" s="90"/>
      <c r="AT145" s="1">
        <v>1.7298797409805735</v>
      </c>
      <c r="AU145" s="1">
        <v>0.2335394193820656</v>
      </c>
      <c r="AV145" s="1">
        <v>1.8576860850621433</v>
      </c>
      <c r="AW145" s="1">
        <v>0.56679299761075319</v>
      </c>
      <c r="AX145" s="1">
        <v>0.24789158761950048</v>
      </c>
      <c r="AY145" s="1">
        <v>0.16393294757457802</v>
      </c>
      <c r="AZ145" s="1">
        <v>5.6630824613810127</v>
      </c>
      <c r="BA145" s="1">
        <v>114.36323310222824</v>
      </c>
      <c r="BB145" s="1">
        <v>42.635633423784462</v>
      </c>
      <c r="BC145" s="1">
        <v>11.9776721631745</v>
      </c>
      <c r="BD145" s="1">
        <v>6.2953026202301459</v>
      </c>
      <c r="BE145" s="94">
        <v>0.54252336448598137</v>
      </c>
      <c r="BF145" s="94">
        <v>3.048130841121496E-2</v>
      </c>
      <c r="BG145" s="94">
        <v>1.3347145136390455</v>
      </c>
      <c r="BH145" s="1">
        <v>1.367070895522388</v>
      </c>
      <c r="BI145" s="1">
        <v>0.20401119402985074</v>
      </c>
      <c r="BJ145" s="1">
        <v>1.1555040363940192</v>
      </c>
    </row>
    <row r="146" spans="1:62">
      <c r="A146" t="s">
        <v>177</v>
      </c>
      <c r="B146" t="s">
        <v>1090</v>
      </c>
      <c r="C146" s="63" t="s">
        <v>168</v>
      </c>
      <c r="D146" s="87" t="s">
        <v>169</v>
      </c>
      <c r="E146" t="s">
        <v>959</v>
      </c>
      <c r="F146" s="1" t="s">
        <v>191</v>
      </c>
      <c r="G146" s="1" t="s">
        <v>771</v>
      </c>
      <c r="H146" s="1">
        <v>11.43465</v>
      </c>
      <c r="I146" s="1">
        <v>7.2519200000000001</v>
      </c>
      <c r="J146" s="1">
        <v>711</v>
      </c>
      <c r="K146" s="1" t="s">
        <v>772</v>
      </c>
      <c r="L146" s="1" t="s">
        <v>737</v>
      </c>
      <c r="M146" s="88">
        <v>2016</v>
      </c>
      <c r="N146" s="88">
        <v>2</v>
      </c>
      <c r="O146" s="89" t="s">
        <v>714</v>
      </c>
      <c r="P146" s="63">
        <v>288</v>
      </c>
      <c r="Q146" s="1" t="s">
        <v>765</v>
      </c>
      <c r="R146" s="63" t="s">
        <v>712</v>
      </c>
      <c r="S146" s="63" t="s">
        <v>1027</v>
      </c>
      <c r="T146" s="63" t="s">
        <v>1094</v>
      </c>
      <c r="U146" s="1"/>
      <c r="V146" s="90"/>
      <c r="W146" s="91">
        <v>42650</v>
      </c>
      <c r="X146" s="63">
        <v>9</v>
      </c>
      <c r="Y146" s="63">
        <v>42</v>
      </c>
      <c r="Z146" s="92">
        <v>49</v>
      </c>
      <c r="AA146" s="93">
        <v>10.33</v>
      </c>
      <c r="AB146" s="93">
        <v>8.41</v>
      </c>
      <c r="AC146" s="63">
        <v>1.52</v>
      </c>
      <c r="AD146" s="1">
        <v>0.82</v>
      </c>
      <c r="AE146" s="63">
        <v>0.94</v>
      </c>
      <c r="AF146" s="1">
        <v>1</v>
      </c>
      <c r="AG146" s="1">
        <v>11</v>
      </c>
      <c r="AH146" s="1">
        <f t="shared" si="42"/>
        <v>82</v>
      </c>
      <c r="AI146" s="1">
        <v>0.42</v>
      </c>
      <c r="AJ146" s="1">
        <f t="shared" si="43"/>
        <v>5.5328947368421053</v>
      </c>
      <c r="AK146" s="1">
        <f t="shared" si="44"/>
        <v>4.7504783281733749</v>
      </c>
      <c r="AL146" s="1">
        <f t="shared" si="45"/>
        <v>4.6155319148936176</v>
      </c>
      <c r="AM146" s="1">
        <f t="shared" si="46"/>
        <v>5278.3092535259721</v>
      </c>
      <c r="AN146" s="1">
        <f t="shared" si="47"/>
        <v>5128.3687943262421</v>
      </c>
      <c r="AO146" s="1">
        <f t="shared" si="48"/>
        <v>10406.678047852214</v>
      </c>
      <c r="AP146" s="1">
        <f t="shared" si="49"/>
        <v>5.2783092535259719</v>
      </c>
      <c r="AQ146" s="1">
        <f t="shared" si="49"/>
        <v>5.1283687943262422</v>
      </c>
      <c r="AR146" s="1">
        <f t="shared" si="49"/>
        <v>10.406678047852214</v>
      </c>
      <c r="AS146" s="90"/>
      <c r="AT146" s="1">
        <v>2.2042801556420235</v>
      </c>
      <c r="AU146" s="1">
        <v>0.24448288841353985</v>
      </c>
      <c r="AV146" s="1">
        <v>2.1256822923251244</v>
      </c>
      <c r="AW146" s="1">
        <v>0.58467213220240244</v>
      </c>
      <c r="AX146" s="1">
        <v>0.23922214781875092</v>
      </c>
      <c r="AY146" s="1">
        <v>0.20850565420275866</v>
      </c>
      <c r="AZ146" s="1">
        <v>3.6613549037249902</v>
      </c>
      <c r="BA146" s="1">
        <v>132.18123327943823</v>
      </c>
      <c r="BB146" s="1">
        <v>72.913003007719851</v>
      </c>
      <c r="BC146" s="1">
        <v>14.714222622261254</v>
      </c>
      <c r="BD146" s="1">
        <v>82.5787074049491</v>
      </c>
      <c r="BE146" s="94">
        <v>0.25004694835680752</v>
      </c>
      <c r="BF146" s="94">
        <v>2.8807511737089207E-2</v>
      </c>
      <c r="BG146" s="94">
        <v>1.3046885864184017</v>
      </c>
      <c r="BH146" s="1">
        <v>1.1757518796992483</v>
      </c>
      <c r="BI146" s="1">
        <v>0.18134398496240603</v>
      </c>
      <c r="BJ146" s="1">
        <v>1.3257851851749149</v>
      </c>
    </row>
    <row r="147" spans="1:62">
      <c r="C147" s="63"/>
      <c r="D147" s="87"/>
      <c r="F147" s="1"/>
      <c r="G147" s="1"/>
      <c r="H147" s="1"/>
      <c r="I147" s="1"/>
      <c r="J147" s="1"/>
      <c r="K147" s="1"/>
      <c r="L147" s="1"/>
      <c r="M147" s="88"/>
      <c r="N147" s="88"/>
      <c r="O147" s="89"/>
      <c r="P147" s="63"/>
      <c r="Q147" s="1"/>
      <c r="R147" s="63"/>
      <c r="S147" s="63"/>
      <c r="T147" s="63"/>
      <c r="U147" s="1"/>
      <c r="V147" s="90"/>
      <c r="W147" s="91"/>
      <c r="X147" s="63"/>
      <c r="Y147" s="63"/>
      <c r="Z147" s="92"/>
      <c r="AA147" s="93"/>
      <c r="AB147" s="93"/>
      <c r="AC147" s="63"/>
      <c r="AD147" s="1"/>
      <c r="AE147" s="63"/>
      <c r="AF147" s="1"/>
      <c r="AG147" s="1"/>
      <c r="AH147" s="1"/>
      <c r="AI147" s="1"/>
      <c r="AJ147" s="1"/>
      <c r="AK147" s="1"/>
      <c r="AL147" s="1"/>
      <c r="AM147" s="1"/>
      <c r="AN147" s="1"/>
      <c r="AO147" s="1"/>
      <c r="AP147" s="1"/>
      <c r="AQ147" s="1"/>
      <c r="AR147" s="1"/>
      <c r="AS147" s="90"/>
      <c r="AT147" s="1"/>
      <c r="AU147" s="1"/>
      <c r="AV147" s="1"/>
      <c r="AW147" s="1"/>
      <c r="AX147" s="1"/>
      <c r="AY147" s="1"/>
      <c r="AZ147" s="1"/>
      <c r="BA147" s="1"/>
      <c r="BB147" s="1"/>
      <c r="BC147" s="1"/>
      <c r="BD147" s="1"/>
      <c r="BE147" s="94"/>
      <c r="BF147" s="94"/>
      <c r="BG147" s="94"/>
      <c r="BH147" s="1"/>
      <c r="BI147" s="1"/>
      <c r="BJ147" s="1"/>
    </row>
    <row r="148" spans="1:62">
      <c r="C148" s="63"/>
      <c r="D148" s="87"/>
      <c r="F148" s="1"/>
      <c r="G148" s="1"/>
      <c r="H148" s="1"/>
      <c r="I148" s="1"/>
      <c r="J148" s="1"/>
      <c r="K148" s="1"/>
      <c r="L148" s="1"/>
      <c r="M148" s="88"/>
      <c r="N148" s="88"/>
      <c r="O148" s="89"/>
      <c r="P148" s="63"/>
      <c r="Q148" s="1"/>
      <c r="R148" s="63"/>
      <c r="S148" s="63"/>
      <c r="T148" s="63"/>
      <c r="U148" s="1"/>
      <c r="V148" s="90"/>
      <c r="W148" s="91"/>
      <c r="X148" s="63"/>
      <c r="Y148" s="63"/>
      <c r="Z148" s="92"/>
      <c r="AA148" s="93"/>
      <c r="AB148" s="93"/>
      <c r="AC148" s="63"/>
      <c r="AD148" s="1"/>
      <c r="AE148" s="63"/>
      <c r="AF148" s="1"/>
      <c r="AG148" s="1"/>
      <c r="AH148" s="1"/>
      <c r="AI148" s="1"/>
      <c r="AJ148" s="1"/>
      <c r="AK148" s="1"/>
      <c r="AL148" s="1"/>
      <c r="AM148" s="1"/>
      <c r="AN148" s="1"/>
      <c r="AO148" s="1"/>
      <c r="AP148" s="1"/>
      <c r="AQ148" s="1"/>
      <c r="AR148" s="1"/>
      <c r="AS148" s="90"/>
      <c r="AT148" s="1"/>
      <c r="AU148" s="1"/>
      <c r="AV148" s="1"/>
      <c r="AW148" s="1"/>
      <c r="AX148" s="1"/>
      <c r="AY148" s="1"/>
      <c r="AZ148" s="1"/>
      <c r="BA148" s="1"/>
      <c r="BB148" s="1"/>
      <c r="BC148" s="1"/>
      <c r="BD148" s="1"/>
      <c r="BE148" s="94"/>
      <c r="BF148" s="94"/>
      <c r="BG148" s="94"/>
      <c r="BH148" s="1"/>
      <c r="BI148" s="1"/>
      <c r="BJ148" s="1"/>
    </row>
    <row r="149" spans="1:62">
      <c r="C149" s="63"/>
      <c r="D149" s="87"/>
      <c r="F149" s="1"/>
      <c r="G149" s="1"/>
      <c r="H149" s="1"/>
      <c r="I149" s="1"/>
      <c r="J149" s="1"/>
      <c r="K149" s="1"/>
      <c r="L149" s="1"/>
      <c r="M149" s="88"/>
      <c r="N149" s="88"/>
      <c r="O149" s="89"/>
      <c r="P149" s="63"/>
      <c r="Q149" s="1"/>
      <c r="R149" s="63"/>
      <c r="S149" s="63"/>
      <c r="T149" s="63"/>
      <c r="U149" s="1"/>
      <c r="V149" s="90"/>
      <c r="W149" s="91"/>
      <c r="X149" s="63"/>
      <c r="Y149" s="63"/>
      <c r="Z149" s="92"/>
      <c r="AA149" s="93"/>
      <c r="AB149" s="93"/>
      <c r="AC149" s="63"/>
      <c r="AD149" s="1"/>
      <c r="AE149" s="63"/>
      <c r="AF149" s="1"/>
      <c r="AG149" s="1"/>
      <c r="AH149" s="1"/>
      <c r="AI149" s="1"/>
      <c r="AJ149" s="1"/>
      <c r="AK149" s="1"/>
      <c r="AL149" s="1"/>
      <c r="AM149" s="1"/>
      <c r="AN149" s="1"/>
      <c r="AO149" s="1"/>
      <c r="AP149" s="1"/>
      <c r="AQ149" s="1"/>
      <c r="AR149" s="1"/>
      <c r="AS149" s="90"/>
      <c r="AT149" s="1"/>
      <c r="AU149" s="1"/>
      <c r="AV149" s="1"/>
      <c r="AW149" s="1"/>
      <c r="AX149" s="1"/>
      <c r="AY149" s="1"/>
      <c r="AZ149" s="1"/>
      <c r="BA149" s="1"/>
      <c r="BB149" s="1"/>
      <c r="BC149" s="1"/>
      <c r="BD149" s="1"/>
      <c r="BE149" s="94"/>
      <c r="BF149" s="94"/>
      <c r="BG149" s="94"/>
      <c r="BH149" s="1"/>
      <c r="BI149" s="1"/>
      <c r="BJ149" s="1"/>
    </row>
    <row r="150" spans="1:62">
      <c r="C150" s="63"/>
      <c r="D150" s="87"/>
      <c r="F150" s="1"/>
      <c r="G150" s="1"/>
      <c r="H150" s="1"/>
      <c r="I150" s="1"/>
      <c r="J150" s="1"/>
      <c r="K150" s="1"/>
      <c r="L150" s="1"/>
      <c r="M150" s="88"/>
      <c r="N150" s="88"/>
      <c r="O150" s="89"/>
      <c r="P150" s="63"/>
      <c r="Q150" s="1"/>
      <c r="R150" s="63"/>
      <c r="S150" s="63"/>
      <c r="T150" s="63"/>
      <c r="U150" s="1"/>
      <c r="V150" s="90"/>
      <c r="W150" s="91"/>
      <c r="X150" s="63"/>
      <c r="Y150" s="63"/>
      <c r="Z150" s="92"/>
      <c r="AA150" s="93"/>
      <c r="AB150" s="93"/>
      <c r="AC150" s="63"/>
      <c r="AD150" s="1"/>
      <c r="AE150" s="63"/>
      <c r="AF150" s="1"/>
      <c r="AG150" s="1"/>
      <c r="AH150" s="1"/>
      <c r="AI150" s="1"/>
      <c r="AJ150" s="1"/>
      <c r="AK150" s="1"/>
      <c r="AL150" s="1"/>
      <c r="AM150" s="1"/>
      <c r="AN150" s="1"/>
      <c r="AO150" s="1"/>
      <c r="AP150" s="1"/>
      <c r="AQ150" s="1"/>
      <c r="AR150" s="1"/>
      <c r="AS150" s="90"/>
      <c r="AT150" s="1"/>
      <c r="AU150" s="1"/>
      <c r="AV150" s="1"/>
      <c r="AW150" s="1"/>
      <c r="AX150" s="1"/>
      <c r="AY150" s="1"/>
      <c r="AZ150" s="1"/>
      <c r="BA150" s="1"/>
      <c r="BB150" s="1"/>
      <c r="BC150" s="1"/>
      <c r="BD150" s="1"/>
      <c r="BE150" s="94"/>
      <c r="BF150" s="94"/>
      <c r="BG150" s="94"/>
      <c r="BH150" s="1"/>
      <c r="BI150" s="1"/>
      <c r="BJ150" s="1"/>
    </row>
    <row r="151" spans="1:62">
      <c r="C151" s="63"/>
      <c r="D151" s="87"/>
      <c r="F151" s="1"/>
      <c r="G151" s="1"/>
      <c r="H151" s="1"/>
      <c r="I151" s="1"/>
      <c r="J151" s="1"/>
      <c r="K151" s="1"/>
      <c r="L151" s="1"/>
      <c r="M151" s="88"/>
      <c r="N151" s="88"/>
      <c r="O151" s="89"/>
      <c r="P151" s="63"/>
      <c r="Q151" s="1"/>
      <c r="R151" s="63"/>
      <c r="S151" s="63"/>
      <c r="T151" s="63"/>
      <c r="U151" s="1"/>
      <c r="V151" s="90"/>
      <c r="W151" s="91"/>
      <c r="X151" s="63"/>
      <c r="Y151" s="63"/>
      <c r="Z151" s="92"/>
      <c r="AA151" s="93"/>
      <c r="AB151" s="93"/>
      <c r="AC151" s="63"/>
      <c r="AD151" s="1"/>
      <c r="AE151" s="63"/>
      <c r="AF151" s="1"/>
      <c r="AG151" s="1"/>
      <c r="AH151" s="1"/>
      <c r="AI151" s="1"/>
      <c r="AJ151" s="1"/>
      <c r="AK151" s="1"/>
      <c r="AL151" s="1"/>
      <c r="AM151" s="1"/>
      <c r="AN151" s="1"/>
      <c r="AO151" s="1"/>
      <c r="AP151" s="1"/>
      <c r="AQ151" s="1"/>
      <c r="AR151" s="1"/>
      <c r="AS151" s="90"/>
      <c r="AT151" s="1"/>
      <c r="AU151" s="1"/>
      <c r="AV151" s="1"/>
      <c r="AW151" s="1"/>
      <c r="AX151" s="1"/>
      <c r="AY151" s="1"/>
      <c r="AZ151" s="1"/>
      <c r="BA151" s="1"/>
      <c r="BB151" s="1"/>
      <c r="BC151" s="1"/>
      <c r="BD151" s="1"/>
      <c r="BE151" s="94"/>
      <c r="BF151" s="94"/>
      <c r="BG151" s="94"/>
      <c r="BH151" s="1"/>
      <c r="BI151" s="1"/>
      <c r="BJ151" s="1"/>
    </row>
    <row r="152" spans="1:62">
      <c r="C152" s="63"/>
      <c r="D152" s="87"/>
      <c r="F152" s="1"/>
      <c r="G152" s="1"/>
      <c r="H152" s="1"/>
      <c r="I152" s="1"/>
      <c r="J152" s="1"/>
      <c r="K152" s="1"/>
      <c r="L152" s="1"/>
      <c r="M152" s="88"/>
      <c r="N152" s="88"/>
      <c r="O152" s="89"/>
      <c r="P152" s="63"/>
      <c r="Q152" s="1"/>
      <c r="R152" s="63"/>
      <c r="S152" s="63"/>
      <c r="T152" s="63"/>
      <c r="U152" s="1"/>
      <c r="V152" s="90"/>
      <c r="W152" s="91"/>
      <c r="X152" s="63"/>
      <c r="Y152" s="63"/>
      <c r="Z152" s="92"/>
      <c r="AA152" s="93"/>
      <c r="AB152" s="93"/>
      <c r="AC152" s="63"/>
      <c r="AD152" s="1"/>
      <c r="AE152" s="63"/>
      <c r="AF152" s="1"/>
      <c r="AG152" s="1"/>
      <c r="AH152" s="1"/>
      <c r="AI152" s="1"/>
      <c r="AJ152" s="1"/>
      <c r="AK152" s="1"/>
      <c r="AL152" s="1"/>
      <c r="AM152" s="1"/>
      <c r="AN152" s="1"/>
      <c r="AO152" s="1"/>
      <c r="AP152" s="1"/>
      <c r="AQ152" s="1"/>
      <c r="AR152" s="1"/>
      <c r="AS152" s="90"/>
      <c r="AT152" s="1"/>
      <c r="AU152" s="1"/>
      <c r="AV152" s="1"/>
      <c r="AW152" s="1"/>
      <c r="AX152" s="1"/>
      <c r="AY152" s="1"/>
      <c r="AZ152" s="1"/>
      <c r="BA152" s="1"/>
      <c r="BB152" s="1"/>
      <c r="BC152" s="1"/>
      <c r="BD152" s="1"/>
      <c r="BE152" s="94"/>
      <c r="BF152" s="94"/>
      <c r="BG152" s="94"/>
      <c r="BH152" s="1"/>
      <c r="BI152" s="1"/>
      <c r="BJ152" s="1"/>
    </row>
    <row r="153" spans="1:62">
      <c r="C153" s="63"/>
      <c r="D153" s="87"/>
      <c r="F153" s="1"/>
      <c r="G153" s="1"/>
      <c r="H153" s="1"/>
      <c r="I153" s="1"/>
      <c r="J153" s="1"/>
      <c r="K153" s="1"/>
      <c r="L153" s="1"/>
      <c r="M153" s="88"/>
      <c r="N153" s="88"/>
      <c r="O153" s="89"/>
      <c r="P153" s="63"/>
      <c r="Q153" s="1"/>
      <c r="R153" s="63"/>
      <c r="S153" s="63"/>
      <c r="T153" s="63"/>
      <c r="U153" s="1"/>
      <c r="V153" s="90"/>
      <c r="W153" s="91"/>
      <c r="X153" s="63"/>
      <c r="Y153" s="63"/>
      <c r="Z153" s="92"/>
      <c r="AA153" s="93"/>
      <c r="AB153" s="93"/>
      <c r="AC153" s="63"/>
      <c r="AD153" s="1"/>
      <c r="AE153" s="63"/>
      <c r="AF153" s="1"/>
      <c r="AG153" s="1"/>
      <c r="AH153" s="1"/>
      <c r="AI153" s="1"/>
      <c r="AJ153" s="1"/>
      <c r="AK153" s="1"/>
      <c r="AL153" s="1"/>
      <c r="AM153" s="1"/>
      <c r="AN153" s="1"/>
      <c r="AO153" s="1"/>
      <c r="AP153" s="1"/>
      <c r="AQ153" s="1"/>
      <c r="AR153" s="1"/>
      <c r="AS153" s="90"/>
      <c r="AT153" s="1"/>
      <c r="AU153" s="1"/>
      <c r="AV153" s="1"/>
      <c r="AW153" s="1"/>
      <c r="AX153" s="1"/>
      <c r="AY153" s="1"/>
      <c r="AZ153" s="1"/>
      <c r="BA153" s="1"/>
      <c r="BB153" s="1"/>
      <c r="BC153" s="1"/>
      <c r="BD153" s="1"/>
      <c r="BE153" s="94"/>
      <c r="BF153" s="94"/>
      <c r="BG153" s="94"/>
      <c r="BH153" s="1"/>
      <c r="BI153" s="1"/>
      <c r="BJ153" s="1"/>
    </row>
    <row r="154" spans="1:62">
      <c r="C154" s="63"/>
      <c r="D154" s="87"/>
      <c r="F154" s="1"/>
      <c r="G154" s="1"/>
      <c r="H154" s="1"/>
      <c r="I154" s="1"/>
      <c r="J154" s="1"/>
      <c r="K154" s="1"/>
      <c r="L154" s="1"/>
      <c r="M154" s="88"/>
      <c r="N154" s="88"/>
      <c r="O154" s="89"/>
      <c r="P154" s="63"/>
      <c r="Q154" s="1"/>
      <c r="R154" s="63"/>
      <c r="S154" s="63"/>
      <c r="T154" s="63"/>
      <c r="U154" s="1"/>
      <c r="V154" s="90"/>
      <c r="W154" s="91"/>
      <c r="X154" s="63"/>
      <c r="Y154" s="63"/>
      <c r="Z154" s="92"/>
      <c r="AA154" s="93"/>
      <c r="AB154" s="93"/>
      <c r="AC154" s="63"/>
      <c r="AD154" s="1"/>
      <c r="AE154" s="63"/>
      <c r="AF154" s="1"/>
      <c r="AG154" s="1"/>
      <c r="AH154" s="1"/>
      <c r="AI154" s="1"/>
      <c r="AJ154" s="1"/>
      <c r="AK154" s="1"/>
      <c r="AL154" s="1"/>
      <c r="AM154" s="1"/>
      <c r="AN154" s="1"/>
      <c r="AO154" s="1"/>
      <c r="AP154" s="1"/>
      <c r="AQ154" s="1"/>
      <c r="AR154" s="1"/>
      <c r="AS154" s="90"/>
      <c r="AT154" s="1"/>
      <c r="AU154" s="1"/>
      <c r="AV154" s="1"/>
      <c r="AW154" s="1"/>
      <c r="AX154" s="1"/>
      <c r="AY154" s="1"/>
      <c r="AZ154" s="1"/>
      <c r="BA154" s="1"/>
      <c r="BB154" s="1"/>
      <c r="BC154" s="1"/>
      <c r="BD154" s="1"/>
      <c r="BE154" s="94"/>
      <c r="BF154" s="94"/>
      <c r="BG154" s="94"/>
      <c r="BH154" s="1"/>
      <c r="BI154" s="1"/>
      <c r="BJ154" s="1"/>
    </row>
    <row r="155" spans="1:62">
      <c r="C155" s="63"/>
      <c r="D155" s="87"/>
      <c r="F155" s="1"/>
      <c r="G155" s="1"/>
      <c r="H155" s="1"/>
      <c r="I155" s="1"/>
      <c r="J155" s="1"/>
      <c r="K155" s="1"/>
      <c r="L155" s="1"/>
      <c r="M155" s="88"/>
      <c r="N155" s="88"/>
      <c r="O155" s="89"/>
      <c r="P155" s="63"/>
      <c r="Q155" s="1"/>
      <c r="R155" s="63"/>
      <c r="S155" s="63"/>
      <c r="T155" s="63"/>
      <c r="U155" s="1"/>
      <c r="V155" s="90"/>
      <c r="W155" s="91"/>
      <c r="X155" s="63"/>
      <c r="Y155" s="63"/>
      <c r="Z155" s="92"/>
      <c r="AA155" s="93"/>
      <c r="AB155" s="93"/>
      <c r="AC155" s="63"/>
      <c r="AD155" s="1"/>
      <c r="AE155" s="63"/>
      <c r="AF155" s="1"/>
      <c r="AG155" s="1"/>
      <c r="AH155" s="1"/>
      <c r="AI155" s="1"/>
      <c r="AJ155" s="1"/>
      <c r="AK155" s="1"/>
      <c r="AL155" s="1"/>
      <c r="AM155" s="1"/>
      <c r="AN155" s="1"/>
      <c r="AO155" s="1"/>
      <c r="AP155" s="1"/>
      <c r="AQ155" s="1"/>
      <c r="AR155" s="1"/>
      <c r="AS155" s="90"/>
      <c r="AT155" s="1"/>
      <c r="AU155" s="1"/>
      <c r="AV155" s="1"/>
      <c r="AW155" s="1"/>
      <c r="AX155" s="1"/>
      <c r="AY155" s="1"/>
      <c r="AZ155" s="1"/>
      <c r="BA155" s="1"/>
      <c r="BB155" s="1"/>
      <c r="BC155" s="1"/>
      <c r="BD155" s="1"/>
      <c r="BE155" s="94"/>
      <c r="BF155" s="94"/>
      <c r="BG155" s="94"/>
      <c r="BH155" s="1"/>
      <c r="BI155" s="1"/>
      <c r="BJ155" s="1"/>
    </row>
    <row r="156" spans="1:62">
      <c r="C156" s="63"/>
      <c r="D156" s="87"/>
      <c r="F156" s="1"/>
      <c r="G156" s="1"/>
      <c r="H156" s="1"/>
      <c r="I156" s="1"/>
      <c r="J156" s="1"/>
      <c r="K156" s="1"/>
      <c r="L156" s="1"/>
      <c r="M156" s="88"/>
      <c r="N156" s="88"/>
      <c r="O156" s="89"/>
      <c r="P156" s="63"/>
      <c r="Q156" s="1"/>
      <c r="R156" s="63"/>
      <c r="S156" s="63"/>
      <c r="T156" s="63"/>
      <c r="U156" s="1"/>
      <c r="V156" s="90"/>
      <c r="W156" s="91"/>
      <c r="X156" s="63"/>
      <c r="Y156" s="63"/>
      <c r="Z156" s="92"/>
      <c r="AA156" s="93"/>
      <c r="AB156" s="93"/>
      <c r="AC156" s="63"/>
      <c r="AD156" s="1"/>
      <c r="AE156" s="63"/>
      <c r="AF156" s="1"/>
      <c r="AG156" s="1"/>
      <c r="AH156" s="1"/>
      <c r="AI156" s="1"/>
      <c r="AJ156" s="1"/>
      <c r="AK156" s="1"/>
      <c r="AL156" s="1"/>
      <c r="AM156" s="1"/>
      <c r="AN156" s="1"/>
      <c r="AO156" s="1"/>
      <c r="AP156" s="1"/>
      <c r="AQ156" s="1"/>
      <c r="AR156" s="1"/>
      <c r="AS156" s="90"/>
      <c r="AT156" s="1"/>
      <c r="AU156" s="1"/>
      <c r="AV156" s="1"/>
      <c r="AW156" s="1"/>
      <c r="AX156" s="1"/>
      <c r="AY156" s="1"/>
      <c r="AZ156" s="1"/>
      <c r="BA156" s="1"/>
      <c r="BB156" s="1"/>
      <c r="BC156" s="1"/>
      <c r="BD156" s="1"/>
      <c r="BE156" s="94"/>
      <c r="BF156" s="94"/>
      <c r="BG156" s="94"/>
      <c r="BH156" s="1"/>
      <c r="BI156" s="1"/>
      <c r="BJ156" s="1"/>
    </row>
    <row r="157" spans="1:62">
      <c r="C157" s="63"/>
      <c r="D157" s="87"/>
      <c r="F157" s="1"/>
      <c r="G157" s="1"/>
      <c r="H157" s="1"/>
      <c r="I157" s="1"/>
      <c r="J157" s="1"/>
      <c r="K157" s="1"/>
      <c r="L157" s="1"/>
      <c r="M157" s="88"/>
      <c r="N157" s="88"/>
      <c r="O157" s="89"/>
      <c r="P157" s="63"/>
      <c r="Q157" s="1"/>
      <c r="R157" s="63"/>
      <c r="S157" s="63"/>
      <c r="T157" s="63"/>
      <c r="U157" s="1"/>
      <c r="V157" s="90"/>
      <c r="W157" s="91"/>
      <c r="X157" s="63"/>
      <c r="Y157" s="63"/>
      <c r="Z157" s="92"/>
      <c r="AA157" s="93"/>
      <c r="AB157" s="93"/>
      <c r="AC157" s="63"/>
      <c r="AD157" s="1"/>
      <c r="AE157" s="63"/>
      <c r="AF157" s="1"/>
      <c r="AG157" s="1"/>
      <c r="AH157" s="1"/>
      <c r="AI157" s="1"/>
      <c r="AJ157" s="1"/>
      <c r="AK157" s="1"/>
      <c r="AL157" s="1"/>
      <c r="AM157" s="1"/>
      <c r="AN157" s="1"/>
      <c r="AO157" s="1"/>
      <c r="AP157" s="1"/>
      <c r="AQ157" s="1"/>
      <c r="AR157" s="1"/>
      <c r="AS157" s="90"/>
      <c r="AT157" s="1"/>
      <c r="AU157" s="1"/>
      <c r="AV157" s="1"/>
      <c r="AW157" s="1"/>
      <c r="AX157" s="1"/>
      <c r="AY157" s="1"/>
      <c r="AZ157" s="1"/>
      <c r="BA157" s="1"/>
      <c r="BB157" s="1"/>
      <c r="BC157" s="1"/>
      <c r="BD157" s="1"/>
      <c r="BE157" s="94"/>
      <c r="BF157" s="94"/>
      <c r="BG157" s="94"/>
      <c r="BH157" s="1"/>
      <c r="BI157" s="1"/>
      <c r="BJ157" s="1"/>
    </row>
    <row r="158" spans="1:62">
      <c r="C158" s="63"/>
      <c r="D158" s="87"/>
      <c r="F158" s="1"/>
      <c r="G158" s="1"/>
      <c r="H158" s="1"/>
      <c r="I158" s="1"/>
      <c r="J158" s="1"/>
      <c r="K158" s="1"/>
      <c r="L158" s="1"/>
      <c r="M158" s="88"/>
      <c r="N158" s="88"/>
      <c r="O158" s="89"/>
      <c r="P158" s="63"/>
      <c r="Q158" s="1"/>
      <c r="R158" s="63"/>
      <c r="S158" s="63"/>
      <c r="T158" s="63"/>
      <c r="U158" s="1"/>
      <c r="V158" s="90"/>
      <c r="W158" s="91"/>
      <c r="X158" s="63"/>
      <c r="Y158" s="63"/>
      <c r="Z158" s="92"/>
      <c r="AA158" s="93"/>
      <c r="AB158" s="93"/>
      <c r="AC158" s="63"/>
      <c r="AD158" s="1"/>
      <c r="AE158" s="63"/>
      <c r="AF158" s="1"/>
      <c r="AG158" s="1"/>
      <c r="AH158" s="1"/>
      <c r="AI158" s="1"/>
      <c r="AJ158" s="1"/>
      <c r="AK158" s="1"/>
      <c r="AL158" s="1"/>
      <c r="AM158" s="1"/>
      <c r="AN158" s="1"/>
      <c r="AO158" s="1"/>
      <c r="AP158" s="1"/>
      <c r="AQ158" s="1"/>
      <c r="AR158" s="1"/>
      <c r="AS158" s="90"/>
      <c r="AT158" s="1"/>
      <c r="AU158" s="1"/>
      <c r="AV158" s="1"/>
      <c r="AW158" s="1"/>
      <c r="AX158" s="1"/>
      <c r="AY158" s="1"/>
      <c r="AZ158" s="1"/>
      <c r="BA158" s="1"/>
      <c r="BB158" s="1"/>
      <c r="BC158" s="1"/>
      <c r="BD158" s="1"/>
      <c r="BE158" s="94"/>
      <c r="BF158" s="94"/>
      <c r="BG158" s="94"/>
      <c r="BH158" s="1"/>
      <c r="BI158" s="1"/>
      <c r="BJ158" s="1"/>
    </row>
    <row r="159" spans="1:62">
      <c r="C159" s="63"/>
      <c r="D159" s="87"/>
      <c r="F159" s="1"/>
      <c r="G159" s="1"/>
      <c r="H159" s="1"/>
      <c r="I159" s="1"/>
      <c r="J159" s="1"/>
      <c r="K159" s="1"/>
      <c r="L159" s="1"/>
      <c r="M159" s="88"/>
      <c r="N159" s="88"/>
      <c r="O159" s="89"/>
      <c r="P159" s="63"/>
      <c r="Q159" s="1"/>
      <c r="R159" s="63"/>
      <c r="S159" s="63"/>
      <c r="T159" s="63"/>
      <c r="U159" s="1"/>
      <c r="V159" s="90"/>
      <c r="W159" s="91"/>
      <c r="X159" s="63"/>
      <c r="Y159" s="63"/>
      <c r="Z159" s="92"/>
      <c r="AA159" s="93"/>
      <c r="AB159" s="93"/>
      <c r="AC159" s="63"/>
      <c r="AD159" s="1"/>
      <c r="AE159" s="63"/>
      <c r="AF159" s="1"/>
      <c r="AG159" s="1"/>
      <c r="AH159" s="1"/>
      <c r="AI159" s="1"/>
      <c r="AJ159" s="1"/>
      <c r="AK159" s="1"/>
      <c r="AL159" s="1"/>
      <c r="AM159" s="1"/>
      <c r="AN159" s="1"/>
      <c r="AO159" s="1"/>
      <c r="AP159" s="1"/>
      <c r="AQ159" s="1"/>
      <c r="AR159" s="1"/>
      <c r="AS159" s="90"/>
      <c r="AT159" s="1"/>
      <c r="AU159" s="1"/>
      <c r="AV159" s="1"/>
      <c r="AW159" s="1"/>
      <c r="AX159" s="1"/>
      <c r="AY159" s="1"/>
      <c r="AZ159" s="1"/>
      <c r="BA159" s="1"/>
      <c r="BB159" s="1"/>
      <c r="BC159" s="1"/>
      <c r="BD159" s="1"/>
      <c r="BE159" s="94"/>
      <c r="BF159" s="94"/>
      <c r="BG159" s="94"/>
      <c r="BH159" s="1"/>
      <c r="BI159" s="1"/>
      <c r="BJ159" s="1"/>
    </row>
    <row r="160" spans="1:62">
      <c r="C160" s="63"/>
      <c r="D160" s="87"/>
      <c r="F160" s="1"/>
      <c r="G160" s="1"/>
      <c r="H160" s="1"/>
      <c r="I160" s="1"/>
      <c r="J160" s="1"/>
      <c r="K160" s="1"/>
      <c r="L160" s="1"/>
      <c r="M160" s="88"/>
      <c r="N160" s="88"/>
      <c r="O160" s="89"/>
      <c r="P160" s="63"/>
      <c r="Q160" s="1"/>
      <c r="R160" s="63"/>
      <c r="S160" s="63"/>
      <c r="T160" s="63"/>
      <c r="U160" s="1"/>
      <c r="V160" s="90"/>
      <c r="W160" s="91"/>
      <c r="X160" s="63"/>
      <c r="Y160" s="63"/>
      <c r="Z160" s="92"/>
      <c r="AA160" s="93"/>
      <c r="AB160" s="93"/>
      <c r="AC160" s="63"/>
      <c r="AD160" s="1"/>
      <c r="AE160" s="63"/>
      <c r="AF160" s="1"/>
      <c r="AG160" s="1"/>
      <c r="AH160" s="1"/>
      <c r="AI160" s="1"/>
      <c r="AJ160" s="1"/>
      <c r="AK160" s="1"/>
      <c r="AL160" s="1"/>
      <c r="AM160" s="1"/>
      <c r="AN160" s="1"/>
      <c r="AO160" s="1"/>
      <c r="AP160" s="1"/>
      <c r="AQ160" s="1"/>
      <c r="AR160" s="1"/>
      <c r="AS160" s="90"/>
      <c r="AT160" s="1"/>
      <c r="AU160" s="1"/>
      <c r="AV160" s="1"/>
      <c r="AW160" s="1"/>
      <c r="AX160" s="1"/>
      <c r="AY160" s="1"/>
      <c r="AZ160" s="1"/>
      <c r="BA160" s="1"/>
      <c r="BB160" s="1"/>
      <c r="BC160" s="1"/>
      <c r="BD160" s="1"/>
      <c r="BE160" s="94"/>
      <c r="BF160" s="94"/>
      <c r="BG160" s="94"/>
      <c r="BH160" s="1"/>
      <c r="BI160" s="1"/>
      <c r="BJ160" s="1"/>
    </row>
    <row r="161" spans="3:62">
      <c r="C161" s="63"/>
      <c r="D161" s="87"/>
      <c r="F161" s="1"/>
      <c r="G161" s="1"/>
      <c r="H161" s="1"/>
      <c r="I161" s="1"/>
      <c r="J161" s="1"/>
      <c r="K161" s="1"/>
      <c r="L161" s="1"/>
      <c r="M161" s="88"/>
      <c r="N161" s="88"/>
      <c r="O161" s="89"/>
      <c r="P161" s="63"/>
      <c r="Q161" s="1"/>
      <c r="R161" s="63"/>
      <c r="S161" s="63"/>
      <c r="T161" s="63"/>
      <c r="U161" s="1"/>
      <c r="V161" s="90"/>
      <c r="W161" s="91"/>
      <c r="X161" s="63"/>
      <c r="Y161" s="63"/>
      <c r="Z161" s="92"/>
      <c r="AA161" s="93"/>
      <c r="AB161" s="93"/>
      <c r="AC161" s="63"/>
      <c r="AD161" s="1"/>
      <c r="AE161" s="63"/>
      <c r="AF161" s="1"/>
      <c r="AG161" s="1"/>
      <c r="AH161" s="1"/>
      <c r="AI161" s="1"/>
      <c r="AJ161" s="1"/>
      <c r="AK161" s="1"/>
      <c r="AL161" s="1"/>
      <c r="AM161" s="1"/>
      <c r="AN161" s="1"/>
      <c r="AO161" s="1"/>
      <c r="AP161" s="1"/>
      <c r="AQ161" s="1"/>
      <c r="AR161" s="1"/>
      <c r="AS161" s="90"/>
      <c r="AT161" s="1"/>
      <c r="AU161" s="1"/>
      <c r="AV161" s="1"/>
      <c r="AW161" s="1"/>
      <c r="AX161" s="1"/>
      <c r="AY161" s="1"/>
      <c r="AZ161" s="1"/>
      <c r="BA161" s="1"/>
      <c r="BB161" s="1"/>
      <c r="BC161" s="1"/>
      <c r="BD161" s="1"/>
      <c r="BE161" s="94"/>
      <c r="BF161" s="94"/>
      <c r="BG161" s="94"/>
      <c r="BH161" s="1"/>
      <c r="BI161" s="1"/>
      <c r="BJ161" s="1"/>
    </row>
    <row r="162" spans="3:62">
      <c r="C162" s="63"/>
      <c r="D162" s="87"/>
      <c r="F162" s="1"/>
      <c r="G162" s="1"/>
      <c r="H162" s="1"/>
      <c r="I162" s="1"/>
      <c r="J162" s="1"/>
      <c r="K162" s="1"/>
      <c r="L162" s="1"/>
      <c r="M162" s="88"/>
      <c r="N162" s="88"/>
      <c r="O162" s="89"/>
      <c r="P162" s="63"/>
      <c r="Q162" s="1"/>
      <c r="R162" s="63"/>
      <c r="S162" s="63"/>
      <c r="T162" s="63"/>
      <c r="U162" s="1"/>
      <c r="V162" s="90"/>
      <c r="W162" s="91"/>
      <c r="X162" s="63"/>
      <c r="Y162" s="63"/>
      <c r="Z162" s="92"/>
      <c r="AA162" s="93"/>
      <c r="AB162" s="93"/>
      <c r="AC162" s="63"/>
      <c r="AD162" s="1"/>
      <c r="AE162" s="63"/>
      <c r="AF162" s="1"/>
      <c r="AG162" s="1"/>
      <c r="AH162" s="1"/>
      <c r="AI162" s="1"/>
      <c r="AJ162" s="1"/>
      <c r="AK162" s="1"/>
      <c r="AL162" s="1"/>
      <c r="AM162" s="1"/>
      <c r="AN162" s="1"/>
      <c r="AO162" s="1"/>
      <c r="AP162" s="1"/>
      <c r="AQ162" s="1"/>
      <c r="AR162" s="1"/>
      <c r="AS162" s="90"/>
      <c r="AT162" s="1"/>
      <c r="AU162" s="1"/>
      <c r="AV162" s="1"/>
      <c r="AW162" s="1"/>
      <c r="AX162" s="1"/>
      <c r="AY162" s="1"/>
      <c r="AZ162" s="1"/>
      <c r="BA162" s="1"/>
      <c r="BB162" s="1"/>
      <c r="BC162" s="1"/>
      <c r="BD162" s="1"/>
      <c r="BE162" s="94"/>
      <c r="BF162" s="94"/>
      <c r="BG162" s="94"/>
      <c r="BH162" s="1"/>
      <c r="BI162" s="1"/>
      <c r="BJ162" s="1"/>
    </row>
    <row r="163" spans="3:62">
      <c r="C163" s="63"/>
      <c r="D163" s="87"/>
      <c r="F163" s="1"/>
      <c r="G163" s="1"/>
      <c r="H163" s="1"/>
      <c r="I163" s="1"/>
      <c r="J163" s="1"/>
      <c r="K163" s="1"/>
      <c r="L163" s="1"/>
      <c r="M163" s="88"/>
      <c r="N163" s="88"/>
      <c r="O163" s="89"/>
      <c r="P163" s="63"/>
      <c r="Q163" s="1"/>
      <c r="R163" s="63"/>
      <c r="S163" s="63"/>
      <c r="T163" s="63"/>
      <c r="U163" s="1"/>
      <c r="V163" s="90"/>
      <c r="W163" s="91"/>
      <c r="X163" s="63"/>
      <c r="Y163" s="63"/>
      <c r="Z163" s="92"/>
      <c r="AA163" s="93"/>
      <c r="AB163" s="93"/>
      <c r="AC163" s="63"/>
      <c r="AD163" s="1"/>
      <c r="AE163" s="63"/>
      <c r="AF163" s="1"/>
      <c r="AG163" s="1"/>
      <c r="AH163" s="1"/>
      <c r="AI163" s="1"/>
      <c r="AJ163" s="1"/>
      <c r="AK163" s="1"/>
      <c r="AL163" s="1"/>
      <c r="AM163" s="1"/>
      <c r="AN163" s="1"/>
      <c r="AO163" s="1"/>
      <c r="AP163" s="1"/>
      <c r="AQ163" s="1"/>
      <c r="AR163" s="1"/>
      <c r="AS163" s="90"/>
      <c r="AT163" s="1"/>
      <c r="AU163" s="1"/>
      <c r="AV163" s="1"/>
      <c r="AW163" s="1"/>
      <c r="AX163" s="1"/>
      <c r="AY163" s="1"/>
      <c r="AZ163" s="1"/>
      <c r="BA163" s="1"/>
      <c r="BB163" s="1"/>
      <c r="BC163" s="1"/>
      <c r="BD163" s="1"/>
      <c r="BE163" s="94"/>
      <c r="BF163" s="94"/>
      <c r="BG163" s="94"/>
      <c r="BH163" s="1"/>
      <c r="BI163" s="1"/>
      <c r="BJ163" s="1"/>
    </row>
    <row r="164" spans="3:62">
      <c r="C164" s="63"/>
      <c r="D164" s="87"/>
      <c r="F164" s="1"/>
      <c r="G164" s="1"/>
      <c r="H164" s="1"/>
      <c r="I164" s="1"/>
      <c r="J164" s="1"/>
      <c r="K164" s="1"/>
      <c r="L164" s="1"/>
      <c r="M164" s="88"/>
      <c r="N164" s="88"/>
      <c r="O164" s="89"/>
      <c r="P164" s="63"/>
      <c r="Q164" s="1"/>
      <c r="R164" s="63"/>
      <c r="S164" s="63"/>
      <c r="T164" s="63"/>
      <c r="U164" s="1"/>
      <c r="V164" s="90"/>
      <c r="W164" s="91"/>
      <c r="X164" s="63"/>
      <c r="Y164" s="63"/>
      <c r="Z164" s="92"/>
      <c r="AA164" s="93"/>
      <c r="AB164" s="93"/>
      <c r="AC164" s="63"/>
      <c r="AD164" s="1"/>
      <c r="AE164" s="63"/>
      <c r="AF164" s="1"/>
      <c r="AG164" s="1"/>
      <c r="AH164" s="1"/>
      <c r="AI164" s="1"/>
      <c r="AJ164" s="1"/>
      <c r="AK164" s="1"/>
      <c r="AL164" s="1"/>
      <c r="AM164" s="1"/>
      <c r="AN164" s="1"/>
      <c r="AO164" s="1"/>
      <c r="AP164" s="1"/>
      <c r="AQ164" s="1"/>
      <c r="AR164" s="1"/>
      <c r="AS164" s="90"/>
      <c r="AT164" s="1"/>
      <c r="AU164" s="1"/>
      <c r="AV164" s="1"/>
      <c r="AW164" s="1"/>
      <c r="AX164" s="1"/>
      <c r="AY164" s="1"/>
      <c r="AZ164" s="1"/>
      <c r="BA164" s="1"/>
      <c r="BB164" s="1"/>
      <c r="BC164" s="1"/>
      <c r="BD164" s="1"/>
      <c r="BE164" s="94"/>
      <c r="BF164" s="94"/>
      <c r="BG164" s="94"/>
      <c r="BH164" s="1"/>
      <c r="BI164" s="1"/>
      <c r="BJ164" s="1"/>
    </row>
    <row r="165" spans="3:62">
      <c r="C165" s="63"/>
      <c r="D165" s="87"/>
      <c r="F165" s="1"/>
      <c r="G165" s="1"/>
      <c r="H165" s="1"/>
      <c r="I165" s="1"/>
      <c r="J165" s="1"/>
      <c r="K165" s="1"/>
      <c r="L165" s="1"/>
      <c r="M165" s="88"/>
      <c r="N165" s="88"/>
      <c r="O165" s="89"/>
      <c r="P165" s="63"/>
      <c r="Q165" s="1"/>
      <c r="R165" s="63"/>
      <c r="S165" s="63"/>
      <c r="T165" s="63"/>
      <c r="U165" s="1"/>
      <c r="V165" s="90"/>
      <c r="W165" s="91"/>
      <c r="X165" s="63"/>
      <c r="Y165" s="63"/>
      <c r="Z165" s="92"/>
      <c r="AA165" s="93"/>
      <c r="AB165" s="93"/>
      <c r="AC165" s="63"/>
      <c r="AD165" s="1"/>
      <c r="AE165" s="63"/>
      <c r="AF165" s="1"/>
      <c r="AG165" s="1"/>
      <c r="AH165" s="1"/>
      <c r="AI165" s="1"/>
      <c r="AJ165" s="1"/>
      <c r="AK165" s="1"/>
      <c r="AL165" s="1"/>
      <c r="AM165" s="1"/>
      <c r="AN165" s="1"/>
      <c r="AO165" s="1"/>
      <c r="AP165" s="1"/>
      <c r="AQ165" s="1"/>
      <c r="AR165" s="1"/>
      <c r="AS165" s="90"/>
      <c r="AT165" s="1"/>
      <c r="AU165" s="1"/>
      <c r="AV165" s="1"/>
      <c r="AW165" s="1"/>
      <c r="AX165" s="1"/>
      <c r="AY165" s="1"/>
      <c r="AZ165" s="1"/>
      <c r="BA165" s="1"/>
      <c r="BB165" s="1"/>
      <c r="BC165" s="1"/>
      <c r="BD165" s="1"/>
      <c r="BE165" s="94"/>
      <c r="BF165" s="94"/>
      <c r="BG165" s="94"/>
      <c r="BH165" s="1"/>
      <c r="BI165" s="1"/>
      <c r="BJ165" s="1"/>
    </row>
    <row r="166" spans="3:62">
      <c r="C166" s="63"/>
      <c r="D166" s="87"/>
      <c r="F166" s="1"/>
      <c r="G166" s="1"/>
      <c r="H166" s="1"/>
      <c r="I166" s="1"/>
      <c r="J166" s="1"/>
      <c r="K166" s="1"/>
      <c r="L166" s="1"/>
      <c r="M166" s="88"/>
      <c r="N166" s="88"/>
      <c r="O166" s="89"/>
      <c r="P166" s="63"/>
      <c r="Q166" s="1"/>
      <c r="R166" s="63"/>
      <c r="S166" s="63"/>
      <c r="T166" s="63"/>
      <c r="U166" s="1"/>
      <c r="V166" s="90"/>
      <c r="W166" s="91"/>
      <c r="X166" s="63"/>
      <c r="Y166" s="63"/>
      <c r="Z166" s="92"/>
      <c r="AA166" s="93"/>
      <c r="AB166" s="93"/>
      <c r="AC166" s="63"/>
      <c r="AD166" s="1"/>
      <c r="AE166" s="63"/>
      <c r="AF166" s="1"/>
      <c r="AG166" s="1"/>
      <c r="AH166" s="1"/>
      <c r="AI166" s="1"/>
      <c r="AJ166" s="1"/>
      <c r="AK166" s="1"/>
      <c r="AL166" s="1"/>
      <c r="AM166" s="1"/>
      <c r="AN166" s="1"/>
      <c r="AO166" s="1"/>
      <c r="AP166" s="1"/>
      <c r="AQ166" s="1"/>
      <c r="AR166" s="1"/>
      <c r="AS166" s="90"/>
      <c r="AT166" s="1"/>
      <c r="AU166" s="1"/>
      <c r="AV166" s="1"/>
      <c r="AW166" s="1"/>
      <c r="AX166" s="1"/>
      <c r="AY166" s="1"/>
      <c r="AZ166" s="1"/>
      <c r="BA166" s="1"/>
      <c r="BB166" s="1"/>
      <c r="BC166" s="1"/>
      <c r="BD166" s="1"/>
      <c r="BE166" s="94"/>
      <c r="BF166" s="94"/>
      <c r="BG166" s="94"/>
      <c r="BH166" s="1"/>
      <c r="BI166" s="1"/>
      <c r="BJ166" s="1"/>
    </row>
    <row r="167" spans="3:62">
      <c r="C167" s="63"/>
      <c r="D167" s="87"/>
      <c r="F167" s="1"/>
      <c r="G167" s="1"/>
      <c r="H167" s="1"/>
      <c r="I167" s="1"/>
      <c r="J167" s="1"/>
      <c r="K167" s="1"/>
      <c r="L167" s="1"/>
      <c r="M167" s="88"/>
      <c r="N167" s="88"/>
      <c r="O167" s="89"/>
      <c r="P167" s="63"/>
      <c r="Q167" s="1"/>
      <c r="R167" s="63"/>
      <c r="S167" s="63"/>
      <c r="T167" s="63"/>
      <c r="U167" s="1"/>
      <c r="V167" s="90"/>
      <c r="W167" s="91"/>
      <c r="X167" s="63"/>
      <c r="Y167" s="63"/>
      <c r="Z167" s="92"/>
      <c r="AA167" s="93"/>
      <c r="AB167" s="93"/>
      <c r="AC167" s="63"/>
      <c r="AD167" s="1"/>
      <c r="AE167" s="63"/>
      <c r="AF167" s="1"/>
      <c r="AG167" s="1"/>
      <c r="AH167" s="1"/>
      <c r="AI167" s="1"/>
      <c r="AJ167" s="1"/>
      <c r="AK167" s="1"/>
      <c r="AL167" s="1"/>
      <c r="AM167" s="1"/>
      <c r="AN167" s="1"/>
      <c r="AO167" s="1"/>
      <c r="AP167" s="1"/>
      <c r="AQ167" s="1"/>
      <c r="AR167" s="1"/>
      <c r="AS167" s="90"/>
      <c r="AT167" s="1"/>
      <c r="AU167" s="1"/>
      <c r="AV167" s="1"/>
      <c r="AW167" s="1"/>
      <c r="AX167" s="1"/>
      <c r="AY167" s="1"/>
      <c r="AZ167" s="1"/>
      <c r="BA167" s="1"/>
      <c r="BB167" s="1"/>
      <c r="BC167" s="1"/>
      <c r="BD167" s="1"/>
      <c r="BE167" s="94"/>
      <c r="BF167" s="94"/>
      <c r="BG167" s="94"/>
      <c r="BH167" s="1"/>
      <c r="BI167" s="1"/>
      <c r="BJ167" s="1"/>
    </row>
    <row r="168" spans="3:62">
      <c r="C168" s="63"/>
      <c r="D168" s="87"/>
      <c r="F168" s="1"/>
      <c r="G168" s="1"/>
      <c r="H168" s="1"/>
      <c r="I168" s="1"/>
      <c r="J168" s="1"/>
      <c r="K168" s="1"/>
      <c r="L168" s="1"/>
      <c r="M168" s="88"/>
      <c r="N168" s="88"/>
      <c r="O168" s="89"/>
      <c r="P168" s="63"/>
      <c r="Q168" s="1"/>
      <c r="R168" s="63"/>
      <c r="S168" s="63"/>
      <c r="T168" s="63"/>
      <c r="U168" s="1"/>
      <c r="V168" s="90"/>
      <c r="W168" s="91"/>
      <c r="X168" s="63"/>
      <c r="Y168" s="63"/>
      <c r="Z168" s="92"/>
      <c r="AA168" s="93"/>
      <c r="AB168" s="93"/>
      <c r="AC168" s="63"/>
      <c r="AD168" s="1"/>
      <c r="AE168" s="63"/>
      <c r="AF168" s="1"/>
      <c r="AG168" s="1"/>
      <c r="AH168" s="1"/>
      <c r="AI168" s="1"/>
      <c r="AJ168" s="1"/>
      <c r="AK168" s="1"/>
      <c r="AL168" s="1"/>
      <c r="AM168" s="1"/>
      <c r="AN168" s="1"/>
      <c r="AO168" s="1"/>
      <c r="AP168" s="1"/>
      <c r="AQ168" s="1"/>
      <c r="AR168" s="1"/>
      <c r="AS168" s="90"/>
      <c r="AT168" s="1"/>
      <c r="AU168" s="1"/>
      <c r="AV168" s="1"/>
      <c r="AW168" s="1"/>
      <c r="AX168" s="1"/>
      <c r="AY168" s="1"/>
      <c r="AZ168" s="1"/>
      <c r="BA168" s="1"/>
      <c r="BB168" s="1"/>
      <c r="BC168" s="1"/>
      <c r="BD168" s="1"/>
      <c r="BE168" s="94"/>
      <c r="BF168" s="94"/>
      <c r="BG168" s="94"/>
      <c r="BH168" s="1"/>
      <c r="BI168" s="1"/>
      <c r="BJ168" s="1"/>
    </row>
    <row r="169" spans="3:62">
      <c r="C169" s="63"/>
      <c r="D169" s="87"/>
      <c r="F169" s="1"/>
      <c r="G169" s="1"/>
      <c r="H169" s="1"/>
      <c r="I169" s="1"/>
      <c r="J169" s="1"/>
      <c r="K169" s="1"/>
      <c r="L169" s="1"/>
      <c r="M169" s="88"/>
      <c r="N169" s="88"/>
      <c r="O169" s="89"/>
      <c r="P169" s="63"/>
      <c r="Q169" s="1"/>
      <c r="R169" s="63"/>
      <c r="S169" s="63"/>
      <c r="T169" s="63"/>
      <c r="U169" s="1"/>
      <c r="V169" s="90"/>
      <c r="W169" s="91"/>
      <c r="X169" s="63"/>
      <c r="Y169" s="63"/>
      <c r="Z169" s="92"/>
      <c r="AA169" s="93"/>
      <c r="AB169" s="93"/>
      <c r="AC169" s="63"/>
      <c r="AD169" s="1"/>
      <c r="AE169" s="63"/>
      <c r="AF169" s="1"/>
      <c r="AG169" s="1"/>
      <c r="AH169" s="1"/>
      <c r="AI169" s="1"/>
      <c r="AJ169" s="1"/>
      <c r="AK169" s="1"/>
      <c r="AL169" s="1"/>
      <c r="AM169" s="1"/>
      <c r="AN169" s="1"/>
      <c r="AO169" s="1"/>
      <c r="AP169" s="1"/>
      <c r="AQ169" s="1"/>
      <c r="AR169" s="1"/>
      <c r="AS169" s="90"/>
      <c r="AT169" s="1"/>
      <c r="AU169" s="1"/>
      <c r="AV169" s="1"/>
      <c r="AW169" s="1"/>
      <c r="AX169" s="1"/>
      <c r="AY169" s="1"/>
      <c r="AZ169" s="1"/>
      <c r="BA169" s="1"/>
      <c r="BB169" s="1"/>
      <c r="BC169" s="1"/>
      <c r="BD169" s="1"/>
      <c r="BE169" s="94"/>
      <c r="BF169" s="94"/>
      <c r="BG169" s="94"/>
      <c r="BH169" s="1"/>
      <c r="BI169" s="1"/>
      <c r="BJ169" s="1"/>
    </row>
    <row r="170" spans="3:62">
      <c r="C170" s="63"/>
      <c r="D170" s="87"/>
      <c r="F170" s="1"/>
      <c r="G170" s="1"/>
      <c r="H170" s="1"/>
      <c r="I170" s="1"/>
      <c r="J170" s="1"/>
      <c r="K170" s="1"/>
      <c r="L170" s="1"/>
      <c r="M170" s="88"/>
      <c r="N170" s="88"/>
      <c r="O170" s="89"/>
      <c r="P170" s="63"/>
      <c r="Q170" s="1"/>
      <c r="R170" s="63"/>
      <c r="S170" s="63"/>
      <c r="T170" s="63"/>
      <c r="U170" s="1"/>
      <c r="V170" s="90"/>
      <c r="W170" s="91"/>
      <c r="X170" s="63"/>
      <c r="Y170" s="63"/>
      <c r="Z170" s="92"/>
      <c r="AA170" s="93"/>
      <c r="AB170" s="93"/>
      <c r="AC170" s="63"/>
      <c r="AD170" s="1"/>
      <c r="AE170" s="63"/>
      <c r="AF170" s="1"/>
      <c r="AG170" s="1"/>
      <c r="AH170" s="1"/>
      <c r="AI170" s="1"/>
      <c r="AJ170" s="1"/>
      <c r="AK170" s="1"/>
      <c r="AL170" s="1"/>
      <c r="AM170" s="1"/>
      <c r="AN170" s="1"/>
      <c r="AO170" s="1"/>
      <c r="AP170" s="1"/>
      <c r="AQ170" s="1"/>
      <c r="AR170" s="1"/>
      <c r="AS170" s="90"/>
      <c r="AT170" s="1"/>
      <c r="AU170" s="1"/>
      <c r="AV170" s="1"/>
      <c r="AW170" s="1"/>
      <c r="AX170" s="1"/>
      <c r="AY170" s="1"/>
      <c r="AZ170" s="1"/>
      <c r="BA170" s="1"/>
      <c r="BB170" s="1"/>
      <c r="BC170" s="1"/>
      <c r="BD170" s="1"/>
      <c r="BE170" s="94"/>
      <c r="BF170" s="94"/>
      <c r="BG170" s="94"/>
      <c r="BH170" s="1"/>
      <c r="BI170" s="1"/>
      <c r="BJ170" s="1"/>
    </row>
    <row r="171" spans="3:62">
      <c r="C171" s="63"/>
      <c r="D171" s="87"/>
      <c r="F171" s="1"/>
      <c r="G171" s="1"/>
      <c r="H171" s="1"/>
      <c r="I171" s="1"/>
      <c r="J171" s="1"/>
      <c r="K171" s="1"/>
      <c r="L171" s="1"/>
      <c r="M171" s="88"/>
      <c r="N171" s="88"/>
      <c r="O171" s="89"/>
      <c r="P171" s="63"/>
      <c r="Q171" s="1"/>
      <c r="R171" s="63"/>
      <c r="S171" s="63"/>
      <c r="T171" s="63"/>
      <c r="U171" s="1"/>
      <c r="V171" s="90"/>
      <c r="W171" s="91"/>
      <c r="X171" s="63"/>
      <c r="Y171" s="63"/>
      <c r="Z171" s="92"/>
      <c r="AA171" s="93"/>
      <c r="AB171" s="93"/>
      <c r="AC171" s="63"/>
      <c r="AD171" s="1"/>
      <c r="AE171" s="63"/>
      <c r="AF171" s="1"/>
      <c r="AG171" s="1"/>
      <c r="AH171" s="1"/>
      <c r="AI171" s="1"/>
      <c r="AJ171" s="1"/>
      <c r="AK171" s="1"/>
      <c r="AL171" s="1"/>
      <c r="AM171" s="1"/>
      <c r="AN171" s="1"/>
      <c r="AO171" s="1"/>
      <c r="AP171" s="1"/>
      <c r="AQ171" s="1"/>
      <c r="AR171" s="1"/>
      <c r="AS171" s="90"/>
      <c r="AT171" s="1"/>
      <c r="AU171" s="1"/>
      <c r="AV171" s="1"/>
      <c r="AW171" s="1"/>
      <c r="AX171" s="1"/>
      <c r="AY171" s="1"/>
      <c r="AZ171" s="1"/>
      <c r="BA171" s="1"/>
      <c r="BB171" s="1"/>
      <c r="BC171" s="1"/>
      <c r="BD171" s="1"/>
      <c r="BE171" s="94"/>
      <c r="BF171" s="94"/>
      <c r="BG171" s="94"/>
      <c r="BH171" s="1"/>
      <c r="BI171" s="1"/>
      <c r="BJ171" s="1"/>
    </row>
    <row r="172" spans="3:62">
      <c r="C172" s="63"/>
      <c r="D172" s="87"/>
      <c r="F172" s="1"/>
      <c r="G172" s="1"/>
      <c r="H172" s="1"/>
      <c r="I172" s="1"/>
      <c r="J172" s="1"/>
      <c r="K172" s="1"/>
      <c r="L172" s="1"/>
      <c r="M172" s="88"/>
      <c r="N172" s="88"/>
      <c r="O172" s="89"/>
      <c r="P172" s="63"/>
      <c r="Q172" s="1"/>
      <c r="R172" s="63"/>
      <c r="S172" s="63"/>
      <c r="T172" s="63"/>
      <c r="U172" s="1"/>
      <c r="V172" s="90"/>
      <c r="W172" s="91"/>
      <c r="X172" s="63"/>
      <c r="Y172" s="63"/>
      <c r="Z172" s="92"/>
      <c r="AA172" s="93"/>
      <c r="AB172" s="93"/>
      <c r="AC172" s="63"/>
      <c r="AD172" s="1"/>
      <c r="AE172" s="63"/>
      <c r="AF172" s="1"/>
      <c r="AG172" s="1"/>
      <c r="AH172" s="1"/>
      <c r="AI172" s="1"/>
      <c r="AJ172" s="1"/>
      <c r="AK172" s="1"/>
      <c r="AL172" s="1"/>
      <c r="AM172" s="1"/>
      <c r="AN172" s="1"/>
      <c r="AO172" s="1"/>
      <c r="AP172" s="1"/>
      <c r="AQ172" s="1"/>
      <c r="AR172" s="1"/>
      <c r="AS172" s="90"/>
      <c r="AT172" s="1"/>
      <c r="AU172" s="1"/>
      <c r="AV172" s="1"/>
      <c r="AW172" s="1"/>
      <c r="AX172" s="1"/>
      <c r="AY172" s="1"/>
      <c r="AZ172" s="1"/>
      <c r="BA172" s="1"/>
      <c r="BB172" s="1"/>
      <c r="BC172" s="1"/>
      <c r="BD172" s="1"/>
      <c r="BE172" s="94"/>
      <c r="BF172" s="94"/>
      <c r="BG172" s="94"/>
      <c r="BH172" s="1"/>
      <c r="BI172" s="1"/>
      <c r="BJ172" s="1"/>
    </row>
    <row r="173" spans="3:62">
      <c r="C173" s="63"/>
      <c r="D173" s="87"/>
      <c r="F173" s="1"/>
      <c r="G173" s="1"/>
      <c r="H173" s="1"/>
      <c r="I173" s="1"/>
      <c r="J173" s="1"/>
      <c r="K173" s="1"/>
      <c r="L173" s="1"/>
      <c r="M173" s="88"/>
      <c r="N173" s="88"/>
      <c r="O173" s="89"/>
      <c r="P173" s="63"/>
      <c r="Q173" s="1"/>
      <c r="R173" s="63"/>
      <c r="S173" s="63"/>
      <c r="T173" s="63"/>
      <c r="U173" s="1"/>
      <c r="V173" s="90"/>
      <c r="W173" s="91"/>
      <c r="X173" s="63"/>
      <c r="Y173" s="63"/>
      <c r="Z173" s="92"/>
      <c r="AA173" s="93"/>
      <c r="AB173" s="93"/>
      <c r="AC173" s="63"/>
      <c r="AD173" s="1"/>
      <c r="AE173" s="63"/>
      <c r="AF173" s="1"/>
      <c r="AG173" s="1"/>
      <c r="AH173" s="1"/>
      <c r="AI173" s="1"/>
      <c r="AJ173" s="1"/>
      <c r="AK173" s="1"/>
      <c r="AL173" s="1"/>
      <c r="AM173" s="1"/>
      <c r="AN173" s="1"/>
      <c r="AO173" s="1"/>
      <c r="AP173" s="1"/>
      <c r="AQ173" s="1"/>
      <c r="AR173" s="1"/>
      <c r="AS173" s="90"/>
      <c r="AT173" s="1"/>
      <c r="AU173" s="1"/>
      <c r="AV173" s="1"/>
      <c r="AW173" s="1"/>
      <c r="AX173" s="1"/>
      <c r="AY173" s="1"/>
      <c r="AZ173" s="1"/>
      <c r="BA173" s="1"/>
      <c r="BB173" s="1"/>
      <c r="BC173" s="1"/>
      <c r="BD173" s="1"/>
      <c r="BE173" s="94"/>
      <c r="BF173" s="94"/>
      <c r="BG173" s="94"/>
      <c r="BH173" s="1"/>
      <c r="BI173" s="1"/>
      <c r="BJ173" s="1"/>
    </row>
    <row r="174" spans="3:62">
      <c r="C174" s="63"/>
      <c r="D174" s="87"/>
      <c r="F174" s="1"/>
      <c r="G174" s="1"/>
      <c r="H174" s="1"/>
      <c r="I174" s="1"/>
      <c r="J174" s="1"/>
      <c r="K174" s="1"/>
      <c r="L174" s="1"/>
      <c r="M174" s="88"/>
      <c r="N174" s="88"/>
      <c r="O174" s="89"/>
      <c r="P174" s="63"/>
      <c r="Q174" s="1"/>
      <c r="R174" s="63"/>
      <c r="S174" s="63"/>
      <c r="T174" s="63"/>
      <c r="U174" s="1"/>
      <c r="V174" s="90"/>
      <c r="W174" s="91"/>
      <c r="X174" s="63"/>
      <c r="Y174" s="63"/>
      <c r="Z174" s="92"/>
      <c r="AA174" s="93"/>
      <c r="AB174" s="93"/>
      <c r="AC174" s="63"/>
      <c r="AD174" s="1"/>
      <c r="AE174" s="63"/>
      <c r="AF174" s="1"/>
      <c r="AG174" s="1"/>
      <c r="AH174" s="1"/>
      <c r="AI174" s="1"/>
      <c r="AJ174" s="1"/>
      <c r="AK174" s="1"/>
      <c r="AL174" s="1"/>
      <c r="AM174" s="1"/>
      <c r="AN174" s="1"/>
      <c r="AO174" s="1"/>
      <c r="AP174" s="1"/>
      <c r="AQ174" s="1"/>
      <c r="AR174" s="1"/>
      <c r="AS174" s="90"/>
      <c r="AT174" s="1"/>
      <c r="AU174" s="1"/>
      <c r="AV174" s="1"/>
      <c r="AW174" s="1"/>
      <c r="AX174" s="1"/>
      <c r="AY174" s="1"/>
      <c r="AZ174" s="1"/>
      <c r="BA174" s="1"/>
      <c r="BB174" s="1"/>
      <c r="BC174" s="1"/>
      <c r="BD174" s="1"/>
      <c r="BE174" s="94"/>
      <c r="BF174" s="94"/>
      <c r="BG174" s="94"/>
      <c r="BH174" s="1"/>
      <c r="BI174" s="1"/>
      <c r="BJ174" s="1"/>
    </row>
    <row r="175" spans="3:62">
      <c r="C175" s="63"/>
      <c r="D175" s="87"/>
      <c r="F175" s="1"/>
      <c r="G175" s="1"/>
      <c r="H175" s="1"/>
      <c r="I175" s="1"/>
      <c r="J175" s="1"/>
      <c r="K175" s="1"/>
      <c r="L175" s="1"/>
      <c r="M175" s="88"/>
      <c r="N175" s="88"/>
      <c r="O175" s="89"/>
      <c r="P175" s="63"/>
      <c r="Q175" s="1"/>
      <c r="R175" s="63"/>
      <c r="S175" s="63"/>
      <c r="T175" s="63"/>
      <c r="U175" s="1"/>
      <c r="V175" s="90"/>
      <c r="W175" s="91"/>
      <c r="X175" s="63"/>
      <c r="Y175" s="63"/>
      <c r="Z175" s="92"/>
      <c r="AA175" s="93"/>
      <c r="AB175" s="93"/>
      <c r="AC175" s="63"/>
      <c r="AD175" s="1"/>
      <c r="AE175" s="63"/>
      <c r="AF175" s="1"/>
      <c r="AG175" s="1"/>
      <c r="AH175" s="1"/>
      <c r="AI175" s="1"/>
      <c r="AJ175" s="1"/>
      <c r="AK175" s="1"/>
      <c r="AL175" s="1"/>
      <c r="AM175" s="1"/>
      <c r="AN175" s="1"/>
      <c r="AO175" s="1"/>
      <c r="AP175" s="1"/>
      <c r="AQ175" s="1"/>
      <c r="AR175" s="1"/>
      <c r="AS175" s="90"/>
      <c r="AT175" s="1"/>
      <c r="AU175" s="1"/>
      <c r="AV175" s="1"/>
      <c r="AW175" s="1"/>
      <c r="AX175" s="1"/>
      <c r="AY175" s="1"/>
      <c r="AZ175" s="1"/>
      <c r="BA175" s="1"/>
      <c r="BB175" s="1"/>
      <c r="BC175" s="1"/>
      <c r="BD175" s="1"/>
      <c r="BE175" s="94"/>
      <c r="BF175" s="94"/>
      <c r="BG175" s="94"/>
      <c r="BH175" s="1"/>
      <c r="BI175" s="1"/>
      <c r="BJ175" s="1"/>
    </row>
    <row r="176" spans="3:62">
      <c r="C176" s="63"/>
      <c r="D176" s="87"/>
      <c r="F176" s="1"/>
      <c r="G176" s="1"/>
      <c r="H176" s="1"/>
      <c r="I176" s="1"/>
      <c r="J176" s="1"/>
      <c r="K176" s="1"/>
      <c r="L176" s="1"/>
      <c r="M176" s="88"/>
      <c r="N176" s="88"/>
      <c r="O176" s="89"/>
      <c r="P176" s="63"/>
      <c r="Q176" s="1"/>
      <c r="R176" s="63"/>
      <c r="S176" s="63"/>
      <c r="T176" s="63"/>
      <c r="U176" s="1"/>
      <c r="V176" s="90"/>
      <c r="W176" s="91"/>
      <c r="X176" s="63"/>
      <c r="Y176" s="63"/>
      <c r="Z176" s="92"/>
      <c r="AA176" s="93"/>
      <c r="AB176" s="93"/>
      <c r="AC176" s="63"/>
      <c r="AD176" s="1"/>
      <c r="AE176" s="63"/>
      <c r="AF176" s="1"/>
      <c r="AG176" s="1"/>
      <c r="AH176" s="1"/>
      <c r="AI176" s="1"/>
      <c r="AJ176" s="1"/>
      <c r="AK176" s="1"/>
      <c r="AL176" s="1"/>
      <c r="AM176" s="1"/>
      <c r="AN176" s="1"/>
      <c r="AO176" s="1"/>
      <c r="AP176" s="1"/>
      <c r="AQ176" s="1"/>
      <c r="AR176" s="1"/>
      <c r="AS176" s="90"/>
      <c r="AT176" s="1"/>
      <c r="AU176" s="1"/>
      <c r="AV176" s="1"/>
      <c r="AW176" s="1"/>
      <c r="AX176" s="1"/>
      <c r="AY176" s="1"/>
      <c r="AZ176" s="1"/>
      <c r="BA176" s="1"/>
      <c r="BB176" s="1"/>
      <c r="BC176" s="1"/>
      <c r="BD176" s="1"/>
      <c r="BE176" s="94"/>
      <c r="BF176" s="94"/>
      <c r="BG176" s="94"/>
      <c r="BH176" s="1"/>
      <c r="BI176" s="1"/>
      <c r="BJ176" s="1"/>
    </row>
    <row r="177" spans="1:62">
      <c r="C177" s="63"/>
      <c r="D177" s="87"/>
      <c r="F177" s="1"/>
      <c r="G177" s="1"/>
      <c r="H177" s="1"/>
      <c r="I177" s="1"/>
      <c r="J177" s="1"/>
      <c r="K177" s="1"/>
      <c r="L177" s="1"/>
      <c r="M177" s="88"/>
      <c r="N177" s="88"/>
      <c r="O177" s="89"/>
      <c r="P177" s="63"/>
      <c r="Q177" s="1"/>
      <c r="R177" s="63"/>
      <c r="S177" s="63"/>
      <c r="T177" s="63"/>
      <c r="U177" s="1"/>
      <c r="V177" s="90"/>
      <c r="W177" s="91"/>
      <c r="X177" s="63"/>
      <c r="Y177" s="63"/>
      <c r="Z177" s="92"/>
      <c r="AA177" s="93"/>
      <c r="AB177" s="93"/>
      <c r="AC177" s="63"/>
      <c r="AD177" s="1"/>
      <c r="AE177" s="63"/>
      <c r="AF177" s="1"/>
      <c r="AG177" s="1"/>
      <c r="AH177" s="1"/>
      <c r="AI177" s="1"/>
      <c r="AJ177" s="1"/>
      <c r="AK177" s="1"/>
      <c r="AL177" s="1"/>
      <c r="AM177" s="1"/>
      <c r="AN177" s="1"/>
      <c r="AO177" s="1"/>
      <c r="AP177" s="1"/>
      <c r="AQ177" s="1"/>
      <c r="AR177" s="1"/>
      <c r="AS177" s="90"/>
      <c r="AT177" s="1"/>
      <c r="AU177" s="1"/>
      <c r="AV177" s="1"/>
      <c r="AW177" s="1"/>
      <c r="AX177" s="1"/>
      <c r="AY177" s="1"/>
      <c r="AZ177" s="1"/>
      <c r="BA177" s="1"/>
      <c r="BB177" s="1"/>
      <c r="BC177" s="1"/>
      <c r="BD177" s="1"/>
      <c r="BE177" s="94"/>
      <c r="BF177" s="94"/>
      <c r="BG177" s="94"/>
      <c r="BH177" s="1"/>
      <c r="BI177" s="1"/>
      <c r="BJ177" s="1"/>
    </row>
    <row r="178" spans="1:62">
      <c r="C178" s="63"/>
      <c r="D178" s="87"/>
      <c r="F178" s="1"/>
      <c r="G178" s="1"/>
      <c r="H178" s="1"/>
      <c r="I178" s="1"/>
      <c r="J178" s="1"/>
      <c r="K178" s="1"/>
      <c r="L178" s="1"/>
      <c r="M178" s="88"/>
      <c r="N178" s="88"/>
      <c r="O178" s="89"/>
      <c r="P178" s="63"/>
      <c r="Q178" s="1"/>
      <c r="R178" s="63"/>
      <c r="S178" s="63"/>
      <c r="T178" s="63"/>
      <c r="U178" s="1"/>
      <c r="V178" s="90"/>
      <c r="W178" s="91"/>
      <c r="X178" s="63"/>
      <c r="Y178" s="63"/>
      <c r="Z178" s="92"/>
      <c r="AA178" s="93"/>
      <c r="AB178" s="93"/>
      <c r="AC178" s="63"/>
      <c r="AD178" s="1"/>
      <c r="AE178" s="63"/>
      <c r="AF178" s="1"/>
      <c r="AG178" s="1"/>
      <c r="AH178" s="1"/>
      <c r="AI178" s="1"/>
      <c r="AJ178" s="1"/>
      <c r="AK178" s="1"/>
      <c r="AL178" s="1"/>
      <c r="AM178" s="1"/>
      <c r="AN178" s="1"/>
      <c r="AO178" s="1"/>
      <c r="AP178" s="1"/>
      <c r="AQ178" s="1"/>
      <c r="AR178" s="1"/>
      <c r="AS178" s="90"/>
      <c r="AT178" s="1"/>
      <c r="AU178" s="1"/>
      <c r="AV178" s="1"/>
      <c r="AW178" s="1"/>
      <c r="AX178" s="1"/>
      <c r="AY178" s="1"/>
      <c r="AZ178" s="1"/>
      <c r="BA178" s="1"/>
      <c r="BB178" s="1"/>
      <c r="BC178" s="1"/>
      <c r="BD178" s="1"/>
      <c r="BE178" s="94"/>
      <c r="BF178" s="94"/>
      <c r="BG178" s="94"/>
      <c r="BH178" s="1"/>
      <c r="BI178" s="1"/>
      <c r="BJ178" s="1"/>
    </row>
    <row r="179" spans="1:62">
      <c r="C179" s="63"/>
      <c r="D179" s="87"/>
      <c r="F179" s="1"/>
      <c r="G179" s="1"/>
      <c r="H179" s="1"/>
      <c r="I179" s="1"/>
      <c r="J179" s="1"/>
      <c r="K179" s="1"/>
      <c r="L179" s="1"/>
      <c r="M179" s="88"/>
      <c r="N179" s="88"/>
      <c r="O179" s="89"/>
      <c r="P179" s="63"/>
      <c r="Q179" s="1"/>
      <c r="R179" s="63"/>
      <c r="S179" s="63"/>
      <c r="T179" s="63"/>
      <c r="U179" s="1"/>
      <c r="V179" s="90"/>
      <c r="W179" s="91"/>
      <c r="X179" s="63"/>
      <c r="Y179" s="63"/>
      <c r="Z179" s="92"/>
      <c r="AA179" s="93"/>
      <c r="AB179" s="93"/>
      <c r="AC179" s="63"/>
      <c r="AD179" s="1"/>
      <c r="AE179" s="63"/>
      <c r="AF179" s="1"/>
      <c r="AG179" s="1"/>
      <c r="AH179" s="1"/>
      <c r="AI179" s="1"/>
      <c r="AJ179" s="1"/>
      <c r="AK179" s="1"/>
      <c r="AL179" s="1"/>
      <c r="AM179" s="1"/>
      <c r="AN179" s="1"/>
      <c r="AO179" s="1"/>
      <c r="AP179" s="1"/>
      <c r="AQ179" s="1"/>
      <c r="AR179" s="1"/>
      <c r="AS179" s="90"/>
      <c r="AT179" s="1"/>
      <c r="AU179" s="1"/>
      <c r="AV179" s="1"/>
      <c r="AW179" s="1"/>
      <c r="AX179" s="1"/>
      <c r="AY179" s="1"/>
      <c r="AZ179" s="1"/>
      <c r="BA179" s="1"/>
      <c r="BB179" s="1"/>
      <c r="BC179" s="1"/>
      <c r="BD179" s="1"/>
      <c r="BE179" s="94"/>
      <c r="BF179" s="94"/>
      <c r="BG179" s="94"/>
      <c r="BH179" s="1"/>
      <c r="BI179" s="1"/>
      <c r="BJ179" s="1"/>
    </row>
    <row r="180" spans="1:62">
      <c r="C180" s="63"/>
      <c r="D180" s="87"/>
      <c r="F180" s="1"/>
      <c r="G180" s="1"/>
      <c r="H180" s="1"/>
      <c r="I180" s="1"/>
      <c r="J180" s="1"/>
      <c r="K180" s="1"/>
      <c r="L180" s="1"/>
      <c r="M180" s="88"/>
      <c r="N180" s="88"/>
      <c r="O180" s="89"/>
      <c r="P180" s="63"/>
      <c r="Q180" s="1"/>
      <c r="R180" s="63"/>
      <c r="S180" s="63"/>
      <c r="T180" s="63"/>
      <c r="U180" s="1"/>
      <c r="V180" s="90"/>
      <c r="W180" s="91"/>
      <c r="X180" s="63"/>
      <c r="Y180" s="63"/>
      <c r="Z180" s="92"/>
      <c r="AA180" s="93"/>
      <c r="AB180" s="93"/>
      <c r="AC180" s="63"/>
      <c r="AD180" s="1"/>
      <c r="AE180" s="63"/>
      <c r="AF180" s="1"/>
      <c r="AG180" s="1"/>
      <c r="AH180" s="1"/>
      <c r="AI180" s="1"/>
      <c r="AJ180" s="1"/>
      <c r="AK180" s="1"/>
      <c r="AL180" s="1"/>
      <c r="AM180" s="1"/>
      <c r="AN180" s="1"/>
      <c r="AO180" s="1"/>
      <c r="AP180" s="1"/>
      <c r="AQ180" s="1"/>
      <c r="AR180" s="1"/>
      <c r="AS180" s="90"/>
      <c r="AT180" s="1"/>
      <c r="AU180" s="1"/>
      <c r="AV180" s="1"/>
      <c r="AW180" s="1"/>
      <c r="AX180" s="1"/>
      <c r="AY180" s="1"/>
      <c r="AZ180" s="1"/>
      <c r="BA180" s="1"/>
      <c r="BB180" s="1"/>
      <c r="BC180" s="1"/>
      <c r="BD180" s="1"/>
      <c r="BE180" s="94"/>
      <c r="BF180" s="94"/>
      <c r="BG180" s="94"/>
      <c r="BH180" s="1"/>
      <c r="BI180" s="1"/>
      <c r="BJ180" s="1"/>
    </row>
    <row r="181" spans="1:62">
      <c r="C181" s="63"/>
      <c r="D181" s="87"/>
      <c r="F181" s="1"/>
      <c r="G181" s="1"/>
      <c r="H181" s="1"/>
      <c r="I181" s="1"/>
      <c r="J181" s="1"/>
      <c r="K181" s="1"/>
      <c r="L181" s="1"/>
      <c r="M181" s="88"/>
      <c r="N181" s="88"/>
      <c r="O181" s="89"/>
      <c r="P181" s="63"/>
      <c r="Q181" s="1"/>
      <c r="R181" s="63"/>
      <c r="S181" s="63"/>
      <c r="T181" s="63"/>
      <c r="U181" s="1"/>
      <c r="V181" s="90"/>
      <c r="W181" s="91"/>
      <c r="X181" s="63"/>
      <c r="Y181" s="63"/>
      <c r="Z181" s="92"/>
      <c r="AA181" s="93"/>
      <c r="AB181" s="93"/>
      <c r="AC181" s="63"/>
      <c r="AD181" s="1"/>
      <c r="AE181" s="63"/>
      <c r="AF181" s="1"/>
      <c r="AG181" s="1"/>
      <c r="AH181" s="1"/>
      <c r="AI181" s="1"/>
      <c r="AJ181" s="1"/>
      <c r="AK181" s="1"/>
      <c r="AL181" s="1"/>
      <c r="AM181" s="1"/>
      <c r="AN181" s="1"/>
      <c r="AO181" s="1"/>
      <c r="AP181" s="1"/>
      <c r="AQ181" s="1"/>
      <c r="AR181" s="1"/>
      <c r="AS181" s="90"/>
      <c r="AT181" s="1"/>
      <c r="AU181" s="1"/>
      <c r="AV181" s="1"/>
      <c r="AW181" s="1"/>
      <c r="AX181" s="1"/>
      <c r="AY181" s="1"/>
      <c r="AZ181" s="1"/>
      <c r="BA181" s="1"/>
      <c r="BB181" s="1"/>
      <c r="BC181" s="1"/>
      <c r="BD181" s="1"/>
      <c r="BE181" s="94"/>
      <c r="BF181" s="94"/>
      <c r="BG181" s="94"/>
      <c r="BH181" s="1"/>
      <c r="BI181" s="1"/>
      <c r="BJ181" s="1"/>
    </row>
    <row r="182" spans="1:62">
      <c r="C182" s="63"/>
      <c r="D182" s="87"/>
      <c r="F182" s="1"/>
      <c r="G182" s="1"/>
      <c r="H182" s="1"/>
      <c r="I182" s="1"/>
      <c r="J182" s="1"/>
      <c r="K182" s="1"/>
      <c r="L182" s="1"/>
      <c r="M182" s="88"/>
      <c r="N182" s="88"/>
      <c r="O182" s="89"/>
      <c r="P182" s="63"/>
      <c r="Q182" s="1"/>
      <c r="R182" s="63"/>
      <c r="S182" s="63"/>
      <c r="T182" s="63"/>
      <c r="U182" s="1"/>
      <c r="V182" s="90"/>
      <c r="W182" s="91"/>
      <c r="X182" s="63"/>
      <c r="Y182" s="63"/>
      <c r="Z182" s="92"/>
      <c r="AA182" s="93"/>
      <c r="AB182" s="93"/>
      <c r="AC182" s="63"/>
      <c r="AD182" s="1"/>
      <c r="AE182" s="63"/>
      <c r="AF182" s="1"/>
      <c r="AG182" s="1"/>
      <c r="AH182" s="1"/>
      <c r="AI182" s="1"/>
      <c r="AJ182" s="1"/>
      <c r="AK182" s="1"/>
      <c r="AL182" s="1"/>
      <c r="AM182" s="1"/>
      <c r="AN182" s="1"/>
      <c r="AO182" s="1"/>
      <c r="AP182" s="1"/>
      <c r="AQ182" s="1"/>
      <c r="AR182" s="1"/>
      <c r="AS182" s="90"/>
      <c r="AT182" s="1"/>
      <c r="AU182" s="1"/>
      <c r="AV182" s="1"/>
      <c r="AW182" s="1"/>
      <c r="AX182" s="1"/>
      <c r="AY182" s="1"/>
      <c r="AZ182" s="1"/>
      <c r="BA182" s="1"/>
      <c r="BB182" s="1"/>
      <c r="BC182" s="1"/>
      <c r="BD182" s="1"/>
      <c r="BE182" s="94"/>
      <c r="BF182" s="94"/>
      <c r="BG182" s="94"/>
      <c r="BH182" s="1"/>
      <c r="BI182" s="1"/>
      <c r="BJ182" s="1"/>
    </row>
    <row r="183" spans="1:62">
      <c r="A183" t="s">
        <v>177</v>
      </c>
      <c r="B183" t="s">
        <v>1090</v>
      </c>
      <c r="C183" s="63" t="s">
        <v>168</v>
      </c>
      <c r="D183" s="87" t="s">
        <v>170</v>
      </c>
      <c r="E183" t="s">
        <v>959</v>
      </c>
      <c r="F183" s="1" t="s">
        <v>775</v>
      </c>
      <c r="G183" s="1" t="s">
        <v>776</v>
      </c>
      <c r="H183" s="1">
        <v>11.737310000000001</v>
      </c>
      <c r="I183" s="1">
        <v>7.3410000000000002</v>
      </c>
      <c r="J183" s="1">
        <v>608</v>
      </c>
      <c r="K183" s="1" t="s">
        <v>777</v>
      </c>
      <c r="L183" s="1" t="s">
        <v>709</v>
      </c>
      <c r="M183" s="88">
        <v>2016</v>
      </c>
      <c r="N183" s="88">
        <v>2</v>
      </c>
      <c r="O183" s="89" t="s">
        <v>155</v>
      </c>
      <c r="P183" s="63">
        <v>307</v>
      </c>
      <c r="Q183" s="1" t="s">
        <v>773</v>
      </c>
      <c r="R183" s="63" t="s">
        <v>712</v>
      </c>
      <c r="S183" s="63" t="s">
        <v>1027</v>
      </c>
      <c r="T183" s="63" t="s">
        <v>1094</v>
      </c>
      <c r="U183" s="1" t="s">
        <v>774</v>
      </c>
      <c r="V183" s="90">
        <v>42621</v>
      </c>
      <c r="W183" s="91">
        <v>42648</v>
      </c>
      <c r="X183" s="63">
        <v>9</v>
      </c>
      <c r="Y183" s="63">
        <v>46</v>
      </c>
      <c r="Z183" s="92">
        <v>34</v>
      </c>
      <c r="AA183" s="93">
        <v>5.24</v>
      </c>
      <c r="AB183" s="93">
        <v>2.44</v>
      </c>
      <c r="AC183" s="63">
        <v>0.96</v>
      </c>
      <c r="AD183" s="1">
        <v>0.52</v>
      </c>
      <c r="AE183" s="63">
        <v>0.54</v>
      </c>
      <c r="AF183" s="1">
        <v>0.6</v>
      </c>
      <c r="AG183" s="1">
        <v>10.4</v>
      </c>
      <c r="AH183" s="1">
        <f t="shared" ref="AH183:AH218" si="50">(AD183/AF183)*100</f>
        <v>86.666666666666671</v>
      </c>
      <c r="AI183" s="1">
        <v>0.24</v>
      </c>
      <c r="AJ183" s="1">
        <f t="shared" ref="AJ183:AJ218" si="51">(AF183/AC183)*AB183</f>
        <v>1.5249999999999999</v>
      </c>
      <c r="AK183" s="1">
        <f t="shared" ref="AK183:AK218" si="52">AJ183*((100-AG183)/85)*(AH183/100)</f>
        <v>1.393192156862745</v>
      </c>
      <c r="AL183" s="1">
        <f t="shared" ref="AL183:AL218" si="53">(AI183/AE183)*AA183</f>
        <v>2.3288888888888888</v>
      </c>
      <c r="AM183" s="1">
        <f t="shared" ref="AM183:AM218" si="54">AK183*(10000/9)</f>
        <v>1547.9912854030499</v>
      </c>
      <c r="AN183" s="1">
        <f t="shared" ref="AN183:AN218" si="55">(AL183*10000)/9</f>
        <v>2587.654320987654</v>
      </c>
      <c r="AO183" s="1">
        <f t="shared" ref="AO183:AO218" si="56">AM183+AN183</f>
        <v>4135.6456063907044</v>
      </c>
      <c r="AP183" s="1">
        <f t="shared" ref="AP183:AR218" si="57">AM183/1000</f>
        <v>1.54799128540305</v>
      </c>
      <c r="AQ183" s="1">
        <f t="shared" si="57"/>
        <v>2.5876543209876539</v>
      </c>
      <c r="AR183" s="1">
        <f t="shared" si="57"/>
        <v>4.1356456063907041</v>
      </c>
      <c r="AS183" s="90">
        <v>42469</v>
      </c>
      <c r="AT183" s="1">
        <v>1.4681945743685689</v>
      </c>
      <c r="AU183" s="1">
        <v>0.1686361085428362</v>
      </c>
      <c r="AV183" s="1">
        <v>1.434975621521984</v>
      </c>
      <c r="AW183" s="1">
        <v>0.43712848155115724</v>
      </c>
      <c r="AX183" s="1">
        <v>0.1887617489171213</v>
      </c>
      <c r="AY183" s="1">
        <v>0.11570686869009983</v>
      </c>
      <c r="AZ183" s="1">
        <v>4.6304854274927747</v>
      </c>
      <c r="BA183" s="1">
        <v>103.10640874533243</v>
      </c>
      <c r="BB183" s="1">
        <v>26.765523612422221</v>
      </c>
      <c r="BC183" s="1">
        <v>9.6823964467335433</v>
      </c>
      <c r="BD183" s="1">
        <v>3.4983615005999322</v>
      </c>
      <c r="BE183" s="94">
        <v>0.25096432015429121</v>
      </c>
      <c r="BF183" s="94">
        <v>6.5380906460945049E-2</v>
      </c>
      <c r="BG183" s="94">
        <v>2.3449201546649059</v>
      </c>
      <c r="BH183" s="1">
        <v>0.92470156106519752</v>
      </c>
      <c r="BI183" s="1">
        <v>0.18737373737373741</v>
      </c>
      <c r="BJ183" s="1">
        <v>1.2143678347221114</v>
      </c>
    </row>
    <row r="184" spans="1:62">
      <c r="A184" t="s">
        <v>177</v>
      </c>
      <c r="B184" t="s">
        <v>1090</v>
      </c>
      <c r="C184" s="63" t="s">
        <v>168</v>
      </c>
      <c r="D184" s="87" t="s">
        <v>170</v>
      </c>
      <c r="E184" t="s">
        <v>959</v>
      </c>
      <c r="F184" s="1" t="s">
        <v>775</v>
      </c>
      <c r="G184" s="1" t="s">
        <v>776</v>
      </c>
      <c r="H184" s="1">
        <v>11.737310000000001</v>
      </c>
      <c r="I184" s="1">
        <v>7.3410000000000002</v>
      </c>
      <c r="J184" s="1">
        <v>608</v>
      </c>
      <c r="K184" s="1" t="s">
        <v>777</v>
      </c>
      <c r="L184" s="1" t="s">
        <v>709</v>
      </c>
      <c r="M184" s="88">
        <v>2016</v>
      </c>
      <c r="N184" s="88">
        <v>2</v>
      </c>
      <c r="O184" s="89" t="s">
        <v>156</v>
      </c>
      <c r="P184" s="63">
        <v>308</v>
      </c>
      <c r="Q184" s="1" t="s">
        <v>773</v>
      </c>
      <c r="R184" s="63" t="s">
        <v>712</v>
      </c>
      <c r="S184" s="63" t="s">
        <v>1027</v>
      </c>
      <c r="T184" s="63" t="s">
        <v>1094</v>
      </c>
      <c r="U184" s="1"/>
      <c r="V184" s="90"/>
      <c r="W184" s="91">
        <v>42648</v>
      </c>
      <c r="X184" s="63">
        <v>9</v>
      </c>
      <c r="Y184" s="63">
        <v>42</v>
      </c>
      <c r="Z184" s="92">
        <v>34</v>
      </c>
      <c r="AA184" s="93">
        <v>5.1100000000000003</v>
      </c>
      <c r="AB184" s="93">
        <v>2.88</v>
      </c>
      <c r="AC184" s="63">
        <v>1.36</v>
      </c>
      <c r="AD184" s="1">
        <v>0.8</v>
      </c>
      <c r="AE184" s="63">
        <v>0.54</v>
      </c>
      <c r="AF184" s="1">
        <v>0.92</v>
      </c>
      <c r="AG184" s="1">
        <v>11.3</v>
      </c>
      <c r="AH184" s="1">
        <f t="shared" si="50"/>
        <v>86.956521739130437</v>
      </c>
      <c r="AI184" s="1">
        <v>0.24</v>
      </c>
      <c r="AJ184" s="1">
        <f t="shared" si="51"/>
        <v>1.9482352941176468</v>
      </c>
      <c r="AK184" s="1">
        <f t="shared" si="52"/>
        <v>1.7678615916955012</v>
      </c>
      <c r="AL184" s="1">
        <f t="shared" si="53"/>
        <v>2.2711111111111113</v>
      </c>
      <c r="AM184" s="1">
        <f t="shared" si="54"/>
        <v>1964.2906574394458</v>
      </c>
      <c r="AN184" s="1">
        <f t="shared" si="55"/>
        <v>2523.4567901234568</v>
      </c>
      <c r="AO184" s="1">
        <f t="shared" si="56"/>
        <v>4487.7474475629024</v>
      </c>
      <c r="AP184" s="1">
        <f t="shared" si="57"/>
        <v>1.9642906574394459</v>
      </c>
      <c r="AQ184" s="1">
        <f t="shared" si="57"/>
        <v>2.5234567901234568</v>
      </c>
      <c r="AR184" s="1">
        <f t="shared" si="57"/>
        <v>4.487747447562902</v>
      </c>
      <c r="AS184" s="90"/>
      <c r="AT184" s="1">
        <v>1.3851351351351353</v>
      </c>
      <c r="AU184" s="1">
        <v>0.20390761367907068</v>
      </c>
      <c r="AV184" s="1">
        <v>1.629327192493109</v>
      </c>
      <c r="AW184" s="1">
        <v>0.38540460503662238</v>
      </c>
      <c r="AX184" s="1">
        <v>0.1539034167066512</v>
      </c>
      <c r="AY184" s="1">
        <v>0.12062577437517823</v>
      </c>
      <c r="AZ184" s="1">
        <v>4.7178646803232347</v>
      </c>
      <c r="BA184" s="1">
        <v>92.059638250603797</v>
      </c>
      <c r="BB184" s="1">
        <v>17.383164500421557</v>
      </c>
      <c r="BC184" s="1">
        <v>7.5345321149675994</v>
      </c>
      <c r="BD184" s="1">
        <v>3.9900087162342581</v>
      </c>
      <c r="BE184" s="94">
        <v>0.23266733266733269</v>
      </c>
      <c r="BF184" s="94">
        <v>8.4015984015984008E-2</v>
      </c>
      <c r="BG184" s="94">
        <v>3.4071558074750476</v>
      </c>
      <c r="BH184" s="1">
        <v>1.0134462151394423</v>
      </c>
      <c r="BI184" s="1">
        <v>0.26319721115537847</v>
      </c>
      <c r="BJ184" s="1">
        <v>1.8236180374718713</v>
      </c>
    </row>
    <row r="185" spans="1:62">
      <c r="A185" t="s">
        <v>177</v>
      </c>
      <c r="B185" t="s">
        <v>1090</v>
      </c>
      <c r="C185" s="63" t="s">
        <v>168</v>
      </c>
      <c r="D185" s="87" t="s">
        <v>170</v>
      </c>
      <c r="E185" t="s">
        <v>959</v>
      </c>
      <c r="F185" s="1" t="s">
        <v>775</v>
      </c>
      <c r="G185" s="1" t="s">
        <v>776</v>
      </c>
      <c r="H185" s="1">
        <v>11.737310000000001</v>
      </c>
      <c r="I185" s="1">
        <v>7.3410000000000002</v>
      </c>
      <c r="J185" s="1">
        <v>608</v>
      </c>
      <c r="K185" s="1" t="s">
        <v>777</v>
      </c>
      <c r="L185" s="1" t="s">
        <v>709</v>
      </c>
      <c r="M185" s="88">
        <v>2016</v>
      </c>
      <c r="N185" s="88">
        <v>2</v>
      </c>
      <c r="O185" s="89" t="s">
        <v>157</v>
      </c>
      <c r="P185" s="63">
        <v>309</v>
      </c>
      <c r="Q185" s="1" t="s">
        <v>773</v>
      </c>
      <c r="R185" s="63" t="s">
        <v>712</v>
      </c>
      <c r="S185" s="63" t="s">
        <v>1027</v>
      </c>
      <c r="T185" s="63" t="s">
        <v>1094</v>
      </c>
      <c r="U185" s="1"/>
      <c r="V185" s="90"/>
      <c r="W185" s="91">
        <v>42648</v>
      </c>
      <c r="X185" s="63">
        <v>9</v>
      </c>
      <c r="Y185" s="63">
        <v>45</v>
      </c>
      <c r="Z185" s="92">
        <v>42</v>
      </c>
      <c r="AA185" s="93">
        <v>9.4499999999999993</v>
      </c>
      <c r="AB185" s="93">
        <v>5.25</v>
      </c>
      <c r="AC185" s="63">
        <v>2.16</v>
      </c>
      <c r="AD185" s="1">
        <v>1.1599999999999999</v>
      </c>
      <c r="AE185" s="63">
        <v>0.94</v>
      </c>
      <c r="AF185" s="1">
        <v>1.42</v>
      </c>
      <c r="AG185" s="1">
        <v>11.8</v>
      </c>
      <c r="AH185" s="1">
        <f t="shared" si="50"/>
        <v>81.690140845070431</v>
      </c>
      <c r="AI185" s="1">
        <v>0.34</v>
      </c>
      <c r="AJ185" s="1">
        <f t="shared" si="51"/>
        <v>3.4513888888888884</v>
      </c>
      <c r="AK185" s="1">
        <f t="shared" si="52"/>
        <v>2.9255882352941174</v>
      </c>
      <c r="AL185" s="1">
        <f t="shared" si="53"/>
        <v>3.4180851063829785</v>
      </c>
      <c r="AM185" s="1">
        <f t="shared" si="54"/>
        <v>3250.6535947712414</v>
      </c>
      <c r="AN185" s="1">
        <f t="shared" si="55"/>
        <v>3797.8723404255311</v>
      </c>
      <c r="AO185" s="1">
        <f t="shared" si="56"/>
        <v>7048.5259351967725</v>
      </c>
      <c r="AP185" s="1">
        <f t="shared" si="57"/>
        <v>3.2506535947712414</v>
      </c>
      <c r="AQ185" s="1">
        <f t="shared" si="57"/>
        <v>3.7978723404255312</v>
      </c>
      <c r="AR185" s="1">
        <f t="shared" si="57"/>
        <v>7.0485259351967722</v>
      </c>
      <c r="AS185" s="90"/>
      <c r="AT185" s="1">
        <v>1.7622549019607847</v>
      </c>
      <c r="AU185" s="1">
        <v>0.17198035001442608</v>
      </c>
      <c r="AV185" s="1">
        <v>1.9457602628193775</v>
      </c>
      <c r="AW185" s="1">
        <v>0.50659031524301623</v>
      </c>
      <c r="AX185" s="1">
        <v>0.19948498165421175</v>
      </c>
      <c r="AY185" s="1">
        <v>0.13938144645384232</v>
      </c>
      <c r="AZ185" s="1">
        <v>6.637457143801063</v>
      </c>
      <c r="BA185" s="1">
        <v>153.80583024921472</v>
      </c>
      <c r="BB185" s="1">
        <v>45.190454398167752</v>
      </c>
      <c r="BC185" s="1">
        <v>14.628662055254191</v>
      </c>
      <c r="BD185" s="1">
        <v>17.418860483287023</v>
      </c>
      <c r="BE185" s="94">
        <v>0.59390125847047437</v>
      </c>
      <c r="BF185" s="94">
        <v>2.0861568247821878E-2</v>
      </c>
      <c r="BG185" s="94">
        <v>1.9857556023168481</v>
      </c>
      <c r="BH185" s="1">
        <v>1.3428300094966761</v>
      </c>
      <c r="BI185" s="1">
        <v>0.14976258309591642</v>
      </c>
      <c r="BJ185" s="1">
        <v>1.3130551866706914</v>
      </c>
    </row>
    <row r="186" spans="1:62">
      <c r="A186" t="s">
        <v>177</v>
      </c>
      <c r="B186" t="s">
        <v>1090</v>
      </c>
      <c r="C186" s="63" t="s">
        <v>168</v>
      </c>
      <c r="D186" s="87" t="s">
        <v>170</v>
      </c>
      <c r="E186" t="s">
        <v>959</v>
      </c>
      <c r="F186" s="1" t="s">
        <v>775</v>
      </c>
      <c r="G186" s="1" t="s">
        <v>776</v>
      </c>
      <c r="H186" s="1">
        <v>11.737310000000001</v>
      </c>
      <c r="I186" s="1">
        <v>7.3410000000000002</v>
      </c>
      <c r="J186" s="1">
        <v>608</v>
      </c>
      <c r="K186" s="1" t="s">
        <v>777</v>
      </c>
      <c r="L186" s="1" t="s">
        <v>709</v>
      </c>
      <c r="M186" s="88">
        <v>2016</v>
      </c>
      <c r="N186" s="88">
        <v>2</v>
      </c>
      <c r="O186" s="89" t="s">
        <v>158</v>
      </c>
      <c r="P186" s="63">
        <v>310</v>
      </c>
      <c r="Q186" s="1" t="s">
        <v>773</v>
      </c>
      <c r="R186" s="63" t="s">
        <v>712</v>
      </c>
      <c r="S186" s="63" t="s">
        <v>1027</v>
      </c>
      <c r="T186" s="63" t="s">
        <v>1094</v>
      </c>
      <c r="U186" s="1"/>
      <c r="V186" s="90"/>
      <c r="W186" s="91">
        <v>42648</v>
      </c>
      <c r="X186" s="63">
        <v>9</v>
      </c>
      <c r="Y186" s="63">
        <v>47</v>
      </c>
      <c r="Z186" s="92">
        <v>50</v>
      </c>
      <c r="AA186" s="93">
        <v>13.94</v>
      </c>
      <c r="AB186" s="93">
        <v>11.89</v>
      </c>
      <c r="AC186" s="63">
        <v>2.46</v>
      </c>
      <c r="AD186" s="1">
        <v>1.48</v>
      </c>
      <c r="AE186" s="63">
        <v>0.78</v>
      </c>
      <c r="AF186" s="1">
        <v>1.74</v>
      </c>
      <c r="AG186" s="1">
        <v>12</v>
      </c>
      <c r="AH186" s="1">
        <f t="shared" si="50"/>
        <v>85.057471264367805</v>
      </c>
      <c r="AI186" s="1">
        <v>0.3</v>
      </c>
      <c r="AJ186" s="1">
        <f t="shared" si="51"/>
        <v>8.41</v>
      </c>
      <c r="AK186" s="1">
        <f t="shared" si="52"/>
        <v>7.4058039215686273</v>
      </c>
      <c r="AL186" s="1">
        <f t="shared" si="53"/>
        <v>5.3615384615384611</v>
      </c>
      <c r="AM186" s="1">
        <f t="shared" si="54"/>
        <v>8228.671023965142</v>
      </c>
      <c r="AN186" s="1">
        <f t="shared" si="55"/>
        <v>5957.264957264957</v>
      </c>
      <c r="AO186" s="1">
        <f t="shared" si="56"/>
        <v>14185.935981230099</v>
      </c>
      <c r="AP186" s="1">
        <f t="shared" si="57"/>
        <v>8.2286710239651413</v>
      </c>
      <c r="AQ186" s="1">
        <f t="shared" si="57"/>
        <v>5.9572649572649574</v>
      </c>
      <c r="AR186" s="1">
        <f t="shared" si="57"/>
        <v>14.185935981230099</v>
      </c>
      <c r="AS186" s="90"/>
      <c r="AT186" s="1">
        <v>1.6800000000000002</v>
      </c>
      <c r="AU186" s="1">
        <v>0.22420941388717092</v>
      </c>
      <c r="AV186" s="1">
        <v>1.6020721829900899</v>
      </c>
      <c r="AW186" s="1">
        <v>0.59201890478068786</v>
      </c>
      <c r="AX186" s="1">
        <v>0.16449033955492595</v>
      </c>
      <c r="AY186" s="1">
        <v>0.13067482815928638</v>
      </c>
      <c r="AZ186" s="1">
        <v>5.3365834367202885</v>
      </c>
      <c r="BA186" s="1">
        <v>124.26041176164811</v>
      </c>
      <c r="BB186" s="1">
        <v>38.311618757362403</v>
      </c>
      <c r="BC186" s="1">
        <v>12.326168807894152</v>
      </c>
      <c r="BD186" s="1">
        <v>4.4942338910898245</v>
      </c>
      <c r="BE186" s="94">
        <v>0.24698235840297122</v>
      </c>
      <c r="BF186" s="94">
        <v>2.6341689879294337E-2</v>
      </c>
      <c r="BG186" s="94">
        <v>3.3888748808760916</v>
      </c>
      <c r="BH186" s="1">
        <v>1.1021657250470809</v>
      </c>
      <c r="BI186" s="1">
        <v>0.20781544256120527</v>
      </c>
      <c r="BJ186" s="1">
        <v>1.7770171825227414</v>
      </c>
    </row>
    <row r="187" spans="1:62">
      <c r="A187" t="s">
        <v>177</v>
      </c>
      <c r="B187" t="s">
        <v>1090</v>
      </c>
      <c r="C187" s="63" t="s">
        <v>168</v>
      </c>
      <c r="D187" s="87" t="s">
        <v>170</v>
      </c>
      <c r="E187" t="s">
        <v>959</v>
      </c>
      <c r="F187" s="1" t="s">
        <v>775</v>
      </c>
      <c r="G187" s="1" t="s">
        <v>776</v>
      </c>
      <c r="H187" s="1">
        <v>11.737310000000001</v>
      </c>
      <c r="I187" s="1">
        <v>7.3410000000000002</v>
      </c>
      <c r="J187" s="1">
        <v>608</v>
      </c>
      <c r="K187" s="1" t="s">
        <v>777</v>
      </c>
      <c r="L187" s="1" t="s">
        <v>709</v>
      </c>
      <c r="M187" s="88">
        <v>2016</v>
      </c>
      <c r="N187" s="88">
        <v>2</v>
      </c>
      <c r="O187" s="89" t="s">
        <v>159</v>
      </c>
      <c r="P187" s="63">
        <v>311</v>
      </c>
      <c r="Q187" s="1" t="s">
        <v>773</v>
      </c>
      <c r="R187" s="63" t="s">
        <v>712</v>
      </c>
      <c r="S187" s="63" t="s">
        <v>1027</v>
      </c>
      <c r="T187" s="63" t="s">
        <v>1094</v>
      </c>
      <c r="U187" s="1"/>
      <c r="V187" s="90"/>
      <c r="W187" s="91">
        <v>42648</v>
      </c>
      <c r="X187" s="63">
        <v>9</v>
      </c>
      <c r="Y187" s="63">
        <v>42</v>
      </c>
      <c r="Z187" s="92">
        <v>54</v>
      </c>
      <c r="AA187" s="93">
        <v>13.59</v>
      </c>
      <c r="AB187" s="93">
        <v>9.27</v>
      </c>
      <c r="AC187" s="63">
        <v>2.2799999999999998</v>
      </c>
      <c r="AD187" s="1">
        <v>1.42</v>
      </c>
      <c r="AE187" s="63">
        <v>0.52</v>
      </c>
      <c r="AF187" s="1">
        <v>1.69</v>
      </c>
      <c r="AG187" s="1">
        <v>12</v>
      </c>
      <c r="AH187" s="1">
        <f t="shared" si="50"/>
        <v>84.023668639053255</v>
      </c>
      <c r="AI187" s="1">
        <v>0.22</v>
      </c>
      <c r="AJ187" s="1">
        <f t="shared" si="51"/>
        <v>6.8711842105263159</v>
      </c>
      <c r="AK187" s="1">
        <f t="shared" si="52"/>
        <v>5.9771888544891647</v>
      </c>
      <c r="AL187" s="1">
        <f t="shared" si="53"/>
        <v>5.7496153846153844</v>
      </c>
      <c r="AM187" s="1">
        <f t="shared" si="54"/>
        <v>6641.3209494324046</v>
      </c>
      <c r="AN187" s="1">
        <f t="shared" si="55"/>
        <v>6388.4615384615381</v>
      </c>
      <c r="AO187" s="1">
        <f t="shared" si="56"/>
        <v>13029.782487893943</v>
      </c>
      <c r="AP187" s="1">
        <f t="shared" si="57"/>
        <v>6.641320949432405</v>
      </c>
      <c r="AQ187" s="1">
        <f t="shared" si="57"/>
        <v>6.388461538461538</v>
      </c>
      <c r="AR187" s="1">
        <f t="shared" si="57"/>
        <v>13.029782487893943</v>
      </c>
      <c r="AS187" s="90"/>
      <c r="AT187" s="1">
        <v>1.7284607938044532</v>
      </c>
      <c r="AU187" s="1">
        <v>0.1874183497428745</v>
      </c>
      <c r="AV187" s="1">
        <v>1.9231934087799782</v>
      </c>
      <c r="AW187" s="1">
        <v>0.53905467629961001</v>
      </c>
      <c r="AX187" s="1">
        <v>0.20309329922396033</v>
      </c>
      <c r="AY187" s="1">
        <v>0.13537267038407877</v>
      </c>
      <c r="AZ187" s="1">
        <v>6.3190301303433394</v>
      </c>
      <c r="BA187" s="1">
        <v>146.04776654604078</v>
      </c>
      <c r="BB187" s="1">
        <v>31.7704285970451</v>
      </c>
      <c r="BC187" s="1">
        <v>11.120235411207307</v>
      </c>
      <c r="BD187" s="1">
        <v>3.2016510768811677</v>
      </c>
      <c r="BE187" s="94">
        <v>0.38366972477064232</v>
      </c>
      <c r="BF187" s="94">
        <v>6.0412844036697243E-2</v>
      </c>
      <c r="BG187" s="94">
        <v>1.8451530096496942</v>
      </c>
      <c r="BH187" s="1">
        <v>1.1776061776061777</v>
      </c>
      <c r="BI187" s="1">
        <v>0.19840733590733592</v>
      </c>
      <c r="BJ187" s="1">
        <v>1.4694991129961972</v>
      </c>
    </row>
    <row r="188" spans="1:62">
      <c r="A188" t="s">
        <v>177</v>
      </c>
      <c r="B188" t="s">
        <v>1090</v>
      </c>
      <c r="C188" s="63" t="s">
        <v>168</v>
      </c>
      <c r="D188" s="87" t="s">
        <v>170</v>
      </c>
      <c r="E188" t="s">
        <v>959</v>
      </c>
      <c r="F188" s="1" t="s">
        <v>775</v>
      </c>
      <c r="G188" s="1" t="s">
        <v>776</v>
      </c>
      <c r="H188" s="1">
        <v>11.737310000000001</v>
      </c>
      <c r="I188" s="1">
        <v>7.3410000000000002</v>
      </c>
      <c r="J188" s="1">
        <v>608</v>
      </c>
      <c r="K188" s="1" t="s">
        <v>777</v>
      </c>
      <c r="L188" s="1" t="s">
        <v>709</v>
      </c>
      <c r="M188" s="88">
        <v>2016</v>
      </c>
      <c r="N188" s="88">
        <v>2</v>
      </c>
      <c r="O188" s="89" t="s">
        <v>714</v>
      </c>
      <c r="P188" s="63">
        <v>312</v>
      </c>
      <c r="Q188" s="1" t="s">
        <v>773</v>
      </c>
      <c r="R188" s="63" t="s">
        <v>712</v>
      </c>
      <c r="S188" s="63" t="s">
        <v>1027</v>
      </c>
      <c r="T188" s="63" t="s">
        <v>1094</v>
      </c>
      <c r="U188" s="1"/>
      <c r="V188" s="90"/>
      <c r="W188" s="91">
        <v>42648</v>
      </c>
      <c r="X188" s="63">
        <v>9</v>
      </c>
      <c r="Y188" s="63">
        <v>43</v>
      </c>
      <c r="Z188" s="92">
        <v>45</v>
      </c>
      <c r="AA188" s="93">
        <v>14.5</v>
      </c>
      <c r="AB188" s="93">
        <v>7.84</v>
      </c>
      <c r="AC188" s="63">
        <v>2.08</v>
      </c>
      <c r="AD188" s="1">
        <v>1.38</v>
      </c>
      <c r="AE188" s="63">
        <v>0.8</v>
      </c>
      <c r="AF188" s="1">
        <v>1.69</v>
      </c>
      <c r="AG188" s="1">
        <v>10.9</v>
      </c>
      <c r="AH188" s="1">
        <f t="shared" si="50"/>
        <v>81.65680473372781</v>
      </c>
      <c r="AI188" s="1">
        <v>0.8</v>
      </c>
      <c r="AJ188" s="1">
        <f t="shared" si="51"/>
        <v>6.37</v>
      </c>
      <c r="AK188" s="1">
        <f t="shared" si="52"/>
        <v>5.4524361990950219</v>
      </c>
      <c r="AL188" s="1">
        <f t="shared" si="53"/>
        <v>14.5</v>
      </c>
      <c r="AM188" s="1">
        <f t="shared" si="54"/>
        <v>6058.2624434389127</v>
      </c>
      <c r="AN188" s="1">
        <f t="shared" si="55"/>
        <v>16111.111111111111</v>
      </c>
      <c r="AO188" s="1">
        <f t="shared" si="56"/>
        <v>22169.373554550024</v>
      </c>
      <c r="AP188" s="1">
        <f t="shared" si="57"/>
        <v>6.0582624434389123</v>
      </c>
      <c r="AQ188" s="1">
        <f t="shared" si="57"/>
        <v>16.111111111111111</v>
      </c>
      <c r="AR188" s="1">
        <f t="shared" si="57"/>
        <v>22.169373554550024</v>
      </c>
      <c r="AS188" s="90"/>
      <c r="AT188" s="1">
        <v>1.2871240601503762</v>
      </c>
      <c r="AU188" s="1">
        <v>0.19162533294805537</v>
      </c>
      <c r="AV188" s="1">
        <v>1.5615753860333443</v>
      </c>
      <c r="AW188" s="1">
        <v>0.5411910697622957</v>
      </c>
      <c r="AX188" s="1">
        <v>0.12753671021725266</v>
      </c>
      <c r="AY188" s="1">
        <v>0.10511967561274202</v>
      </c>
      <c r="AZ188" s="1">
        <v>2.868994332137984</v>
      </c>
      <c r="BA188" s="1">
        <v>124.25845451340035</v>
      </c>
      <c r="BB188" s="1">
        <v>30.79069620241749</v>
      </c>
      <c r="BC188" s="1">
        <v>9.0343917445202049</v>
      </c>
      <c r="BD188" s="1">
        <v>16.803555278319404</v>
      </c>
      <c r="BE188" s="94">
        <v>0.45915427509293683</v>
      </c>
      <c r="BF188" s="94">
        <v>8.1923791821561343E-2</v>
      </c>
      <c r="BG188" s="94">
        <v>2.2971161261647346</v>
      </c>
      <c r="BH188" s="1">
        <v>1.3009569377990433</v>
      </c>
      <c r="BI188" s="1">
        <v>0.31531100478468899</v>
      </c>
      <c r="BJ188" s="1">
        <v>1.3036120769446837</v>
      </c>
    </row>
    <row r="189" spans="1:62">
      <c r="A189" t="s">
        <v>177</v>
      </c>
      <c r="B189" t="s">
        <v>1090</v>
      </c>
      <c r="C189" s="63" t="s">
        <v>168</v>
      </c>
      <c r="D189" s="87" t="s">
        <v>170</v>
      </c>
      <c r="E189" t="s">
        <v>959</v>
      </c>
      <c r="F189" s="1" t="s">
        <v>778</v>
      </c>
      <c r="G189" s="1" t="s">
        <v>779</v>
      </c>
      <c r="H189" s="1">
        <v>11.75949</v>
      </c>
      <c r="I189" s="1">
        <v>7.3793300000000004</v>
      </c>
      <c r="J189" s="1">
        <v>610</v>
      </c>
      <c r="K189" s="1" t="s">
        <v>780</v>
      </c>
      <c r="L189" s="1" t="s">
        <v>709</v>
      </c>
      <c r="M189" s="88">
        <v>2016</v>
      </c>
      <c r="N189" s="88">
        <v>2</v>
      </c>
      <c r="O189" s="89" t="s">
        <v>155</v>
      </c>
      <c r="P189" s="63">
        <v>319</v>
      </c>
      <c r="Q189" s="1" t="s">
        <v>773</v>
      </c>
      <c r="R189" s="63" t="s">
        <v>712</v>
      </c>
      <c r="S189" s="63" t="s">
        <v>1027</v>
      </c>
      <c r="T189" s="63" t="s">
        <v>1094</v>
      </c>
      <c r="U189" s="1" t="s">
        <v>774</v>
      </c>
      <c r="V189" s="90">
        <v>42621</v>
      </c>
      <c r="W189" s="91">
        <v>42648</v>
      </c>
      <c r="X189" s="63">
        <v>9</v>
      </c>
      <c r="Y189" s="63">
        <v>47</v>
      </c>
      <c r="Z189" s="92">
        <v>11</v>
      </c>
      <c r="AA189" s="93">
        <v>2.38</v>
      </c>
      <c r="AB189" s="93">
        <v>0.23</v>
      </c>
      <c r="AC189" s="63">
        <v>0.1</v>
      </c>
      <c r="AD189" s="1">
        <v>0.03</v>
      </c>
      <c r="AE189" s="63">
        <v>0.16</v>
      </c>
      <c r="AF189" s="1">
        <v>0.06</v>
      </c>
      <c r="AG189" s="1">
        <v>2.4</v>
      </c>
      <c r="AH189" s="1">
        <f t="shared" si="50"/>
        <v>50</v>
      </c>
      <c r="AI189" s="1">
        <v>0.12</v>
      </c>
      <c r="AJ189" s="1">
        <f t="shared" si="51"/>
        <v>0.13800000000000001</v>
      </c>
      <c r="AK189" s="1">
        <f t="shared" si="52"/>
        <v>7.9228235294117655E-2</v>
      </c>
      <c r="AL189" s="1">
        <f t="shared" si="53"/>
        <v>1.7849999999999999</v>
      </c>
      <c r="AM189" s="1">
        <f t="shared" si="54"/>
        <v>88.031372549019608</v>
      </c>
      <c r="AN189" s="1">
        <f t="shared" si="55"/>
        <v>1983.3333333333333</v>
      </c>
      <c r="AO189" s="1">
        <f t="shared" si="56"/>
        <v>2071.3647058823531</v>
      </c>
      <c r="AP189" s="1">
        <f t="shared" si="57"/>
        <v>8.8031372549019604E-2</v>
      </c>
      <c r="AQ189" s="1">
        <f t="shared" si="57"/>
        <v>1.9833333333333332</v>
      </c>
      <c r="AR189" s="1">
        <f t="shared" si="57"/>
        <v>2.071364705882353</v>
      </c>
      <c r="AS189" s="90">
        <v>42469</v>
      </c>
      <c r="AT189" s="1">
        <v>0.98372093023255824</v>
      </c>
      <c r="AU189" s="1">
        <v>0.19327020656346622</v>
      </c>
      <c r="AV189" s="1">
        <v>1.8031657590608432</v>
      </c>
      <c r="AW189" s="1">
        <v>0.2293278330561162</v>
      </c>
      <c r="AX189" s="1">
        <v>0.13277560264688551</v>
      </c>
      <c r="AY189" s="1">
        <v>7.6139436479202405E-2</v>
      </c>
      <c r="AZ189" s="1">
        <v>2.2594167192553676</v>
      </c>
      <c r="BA189" s="1">
        <v>96.467421951877611</v>
      </c>
      <c r="BB189" s="1">
        <v>10.052239468211386</v>
      </c>
      <c r="BC189" s="1">
        <v>7.9881064785012477</v>
      </c>
      <c r="BD189" s="1">
        <v>2.9204006645527971</v>
      </c>
      <c r="BE189" s="94">
        <v>0.39028037383177577</v>
      </c>
      <c r="BF189" s="94">
        <v>0.14532710280373834</v>
      </c>
      <c r="BG189" s="94">
        <v>1.8107848204686752</v>
      </c>
      <c r="BH189" s="1">
        <v>1.165900735294118</v>
      </c>
      <c r="BI189" s="1">
        <v>0.31277573529411773</v>
      </c>
      <c r="BJ189" s="1">
        <v>1.9916245163853392</v>
      </c>
    </row>
    <row r="190" spans="1:62">
      <c r="A190" t="s">
        <v>177</v>
      </c>
      <c r="B190" t="s">
        <v>1090</v>
      </c>
      <c r="C190" s="63" t="s">
        <v>168</v>
      </c>
      <c r="D190" s="87" t="s">
        <v>170</v>
      </c>
      <c r="E190" t="s">
        <v>959</v>
      </c>
      <c r="F190" s="1" t="s">
        <v>778</v>
      </c>
      <c r="G190" s="1" t="s">
        <v>779</v>
      </c>
      <c r="H190" s="1">
        <v>11.75949</v>
      </c>
      <c r="I190" s="1">
        <v>7.3793300000000004</v>
      </c>
      <c r="J190" s="1">
        <v>610</v>
      </c>
      <c r="K190" s="1" t="s">
        <v>780</v>
      </c>
      <c r="L190" s="1" t="s">
        <v>709</v>
      </c>
      <c r="M190" s="88">
        <v>2016</v>
      </c>
      <c r="N190" s="88">
        <v>2</v>
      </c>
      <c r="O190" s="89" t="s">
        <v>156</v>
      </c>
      <c r="P190" s="63">
        <v>320</v>
      </c>
      <c r="Q190" s="1" t="s">
        <v>773</v>
      </c>
      <c r="R190" s="63" t="s">
        <v>712</v>
      </c>
      <c r="S190" s="63" t="s">
        <v>1027</v>
      </c>
      <c r="T190" s="63" t="s">
        <v>1094</v>
      </c>
      <c r="U190" s="1"/>
      <c r="V190" s="90"/>
      <c r="W190" s="91">
        <v>42648</v>
      </c>
      <c r="X190" s="63">
        <v>9</v>
      </c>
      <c r="Y190" s="63">
        <v>42</v>
      </c>
      <c r="Z190" s="92">
        <v>11</v>
      </c>
      <c r="AA190" s="93">
        <v>1.73</v>
      </c>
      <c r="AB190" s="93">
        <v>0.19</v>
      </c>
      <c r="AC190" s="63">
        <v>0.12</v>
      </c>
      <c r="AD190" s="1">
        <v>0.04</v>
      </c>
      <c r="AE190" s="63">
        <v>0.18</v>
      </c>
      <c r="AF190" s="1">
        <v>0.08</v>
      </c>
      <c r="AG190" s="1">
        <v>2.2999999999999998</v>
      </c>
      <c r="AH190" s="1">
        <f t="shared" si="50"/>
        <v>50</v>
      </c>
      <c r="AI190" s="1">
        <v>0.08</v>
      </c>
      <c r="AJ190" s="1">
        <f t="shared" si="51"/>
        <v>0.12666666666666668</v>
      </c>
      <c r="AK190" s="1">
        <f t="shared" si="52"/>
        <v>7.2796078431372549E-2</v>
      </c>
      <c r="AL190" s="1">
        <f t="shared" si="53"/>
        <v>0.76888888888888896</v>
      </c>
      <c r="AM190" s="1">
        <f t="shared" si="54"/>
        <v>80.884531590413943</v>
      </c>
      <c r="AN190" s="1">
        <f t="shared" si="55"/>
        <v>854.32098765432102</v>
      </c>
      <c r="AO190" s="1">
        <f t="shared" si="56"/>
        <v>935.205519244735</v>
      </c>
      <c r="AP190" s="1">
        <f t="shared" si="57"/>
        <v>8.0884531590413949E-2</v>
      </c>
      <c r="AQ190" s="1">
        <f t="shared" si="57"/>
        <v>0.85432098765432096</v>
      </c>
      <c r="AR190" s="1">
        <f t="shared" si="57"/>
        <v>0.93520551924473505</v>
      </c>
      <c r="AS190" s="90"/>
      <c r="AT190" s="1">
        <v>0.95240384615384621</v>
      </c>
      <c r="AU190" s="1">
        <v>0.28988151196595979</v>
      </c>
      <c r="AV190" s="1">
        <v>1.6602534782319285</v>
      </c>
      <c r="AW190" s="1">
        <v>0.30464482447846508</v>
      </c>
      <c r="AX190" s="1">
        <v>0.13224266940493717</v>
      </c>
      <c r="AY190" s="1">
        <v>0.10789963331319512</v>
      </c>
      <c r="AZ190" s="1">
        <v>2.7465986539614122</v>
      </c>
      <c r="BA190" s="1">
        <v>73.430931367808228</v>
      </c>
      <c r="BB190" s="1">
        <v>12.246274129570102</v>
      </c>
      <c r="BC190" s="1">
        <v>7.9622498159314006</v>
      </c>
      <c r="BD190" s="1">
        <v>3.1914290451157492</v>
      </c>
      <c r="BE190" s="94">
        <v>0.44762135922330099</v>
      </c>
      <c r="BF190" s="94">
        <v>0.33325242718446607</v>
      </c>
      <c r="BG190" s="94">
        <v>2.3679367600918244</v>
      </c>
      <c r="BH190" s="1">
        <v>1.1001926782273603</v>
      </c>
      <c r="BI190" s="1">
        <v>0.28005780346820808</v>
      </c>
      <c r="BJ190" s="1">
        <v>2.1768310989607396</v>
      </c>
    </row>
    <row r="191" spans="1:62">
      <c r="A191" t="s">
        <v>177</v>
      </c>
      <c r="B191" t="s">
        <v>1090</v>
      </c>
      <c r="C191" s="63" t="s">
        <v>168</v>
      </c>
      <c r="D191" s="87" t="s">
        <v>170</v>
      </c>
      <c r="E191" t="s">
        <v>959</v>
      </c>
      <c r="F191" s="1" t="s">
        <v>778</v>
      </c>
      <c r="G191" s="1" t="s">
        <v>779</v>
      </c>
      <c r="H191" s="1">
        <v>11.75949</v>
      </c>
      <c r="I191" s="1">
        <v>7.3793300000000004</v>
      </c>
      <c r="J191" s="1">
        <v>610</v>
      </c>
      <c r="K191" s="1" t="s">
        <v>780</v>
      </c>
      <c r="L191" s="1" t="s">
        <v>709</v>
      </c>
      <c r="M191" s="88">
        <v>2016</v>
      </c>
      <c r="N191" s="88">
        <v>2</v>
      </c>
      <c r="O191" s="89" t="s">
        <v>157</v>
      </c>
      <c r="P191" s="63">
        <v>321</v>
      </c>
      <c r="Q191" s="1" t="s">
        <v>773</v>
      </c>
      <c r="R191" s="63" t="s">
        <v>712</v>
      </c>
      <c r="S191" s="63" t="s">
        <v>1027</v>
      </c>
      <c r="T191" s="63" t="s">
        <v>1094</v>
      </c>
      <c r="U191" s="1"/>
      <c r="V191" s="90"/>
      <c r="W191" s="91">
        <v>42648</v>
      </c>
      <c r="X191" s="63">
        <v>9</v>
      </c>
      <c r="Y191" s="63">
        <v>42</v>
      </c>
      <c r="Z191" s="92">
        <v>28</v>
      </c>
      <c r="AA191" s="93">
        <v>6.61</v>
      </c>
      <c r="AB191" s="93">
        <v>2.73</v>
      </c>
      <c r="AC191" s="63">
        <v>1.1599999999999999</v>
      </c>
      <c r="AD191" s="1">
        <v>0.56000000000000005</v>
      </c>
      <c r="AE191" s="63">
        <v>0.44</v>
      </c>
      <c r="AF191" s="1">
        <v>0.72</v>
      </c>
      <c r="AG191" s="1">
        <v>9.1</v>
      </c>
      <c r="AH191" s="1">
        <f t="shared" si="50"/>
        <v>77.777777777777786</v>
      </c>
      <c r="AI191" s="1">
        <v>0.18</v>
      </c>
      <c r="AJ191" s="1">
        <f t="shared" si="51"/>
        <v>1.6944827586206896</v>
      </c>
      <c r="AK191" s="1">
        <f t="shared" si="52"/>
        <v>1.4094109533468564</v>
      </c>
      <c r="AL191" s="1">
        <f t="shared" si="53"/>
        <v>2.7040909090909091</v>
      </c>
      <c r="AM191" s="1">
        <f t="shared" si="54"/>
        <v>1566.0121703853961</v>
      </c>
      <c r="AN191" s="1">
        <f t="shared" si="55"/>
        <v>3004.5454545454545</v>
      </c>
      <c r="AO191" s="1">
        <f t="shared" si="56"/>
        <v>4570.5576249308506</v>
      </c>
      <c r="AP191" s="1">
        <f t="shared" si="57"/>
        <v>1.566012170385396</v>
      </c>
      <c r="AQ191" s="1">
        <f t="shared" si="57"/>
        <v>3.0045454545454544</v>
      </c>
      <c r="AR191" s="1">
        <f t="shared" si="57"/>
        <v>4.5705576249308502</v>
      </c>
      <c r="AS191" s="90"/>
      <c r="AT191" s="1">
        <v>1.8780834914611011</v>
      </c>
      <c r="AU191" s="1">
        <v>0.17866331934028534</v>
      </c>
      <c r="AV191" s="1">
        <v>1.5789661816356699</v>
      </c>
      <c r="AW191" s="1">
        <v>0.35705833882731658</v>
      </c>
      <c r="AX191" s="1">
        <v>0.16844516241837501</v>
      </c>
      <c r="AY191" s="1">
        <v>9.1261121416822383E-2</v>
      </c>
      <c r="AZ191" s="1">
        <v>3.8390643264692472</v>
      </c>
      <c r="BA191" s="1">
        <v>96.33153381027229</v>
      </c>
      <c r="BB191" s="1">
        <v>21.465014652842385</v>
      </c>
      <c r="BC191" s="1">
        <v>9.4763248137859168</v>
      </c>
      <c r="BD191" s="1">
        <v>4.5167935393066712</v>
      </c>
      <c r="BE191" s="94">
        <v>1.1652298850574712</v>
      </c>
      <c r="BF191" s="94">
        <v>7.64846743295019E-2</v>
      </c>
      <c r="BG191" s="94">
        <v>1.8173961519913364</v>
      </c>
      <c r="BH191" s="1">
        <v>1.5186219739292366</v>
      </c>
      <c r="BI191" s="1">
        <v>0.18175046554934823</v>
      </c>
      <c r="BJ191" s="1">
        <v>1.3812208916157747</v>
      </c>
    </row>
    <row r="192" spans="1:62">
      <c r="A192" t="s">
        <v>177</v>
      </c>
      <c r="B192" t="s">
        <v>1090</v>
      </c>
      <c r="C192" s="63" t="s">
        <v>168</v>
      </c>
      <c r="D192" s="87" t="s">
        <v>170</v>
      </c>
      <c r="E192" t="s">
        <v>959</v>
      </c>
      <c r="F192" s="1" t="s">
        <v>778</v>
      </c>
      <c r="G192" s="1" t="s">
        <v>779</v>
      </c>
      <c r="H192" s="1">
        <v>11.75949</v>
      </c>
      <c r="I192" s="1">
        <v>7.3793300000000004</v>
      </c>
      <c r="J192" s="1">
        <v>610</v>
      </c>
      <c r="K192" s="1" t="s">
        <v>780</v>
      </c>
      <c r="L192" s="1" t="s">
        <v>709</v>
      </c>
      <c r="M192" s="88">
        <v>2016</v>
      </c>
      <c r="N192" s="88">
        <v>2</v>
      </c>
      <c r="O192" s="89" t="s">
        <v>158</v>
      </c>
      <c r="P192" s="63">
        <v>322</v>
      </c>
      <c r="Q192" s="1" t="s">
        <v>773</v>
      </c>
      <c r="R192" s="63" t="s">
        <v>712</v>
      </c>
      <c r="S192" s="63" t="s">
        <v>1027</v>
      </c>
      <c r="T192" s="63" t="s">
        <v>1094</v>
      </c>
      <c r="U192" s="1"/>
      <c r="V192" s="90"/>
      <c r="W192" s="91">
        <v>42648</v>
      </c>
      <c r="X192" s="63">
        <v>9</v>
      </c>
      <c r="Y192" s="63">
        <v>48</v>
      </c>
      <c r="Z192" s="92">
        <v>31</v>
      </c>
      <c r="AA192" s="93">
        <v>5.47</v>
      </c>
      <c r="AB192" s="93">
        <v>2.34</v>
      </c>
      <c r="AC192" s="63">
        <v>0.96</v>
      </c>
      <c r="AD192" s="1">
        <v>0.56000000000000005</v>
      </c>
      <c r="AE192" s="63">
        <v>0.5</v>
      </c>
      <c r="AF192" s="1">
        <v>0.68</v>
      </c>
      <c r="AG192" s="1">
        <v>10.199999999999999</v>
      </c>
      <c r="AH192" s="1">
        <f t="shared" si="50"/>
        <v>82.352941176470594</v>
      </c>
      <c r="AI192" s="1">
        <v>0.28000000000000003</v>
      </c>
      <c r="AJ192" s="1">
        <f t="shared" si="51"/>
        <v>1.6575</v>
      </c>
      <c r="AK192" s="1">
        <f t="shared" si="52"/>
        <v>1.4420823529411766</v>
      </c>
      <c r="AL192" s="1">
        <f t="shared" si="53"/>
        <v>3.0632000000000001</v>
      </c>
      <c r="AM192" s="1">
        <f t="shared" si="54"/>
        <v>1602.3137254901962</v>
      </c>
      <c r="AN192" s="1">
        <f t="shared" si="55"/>
        <v>3403.5555555555557</v>
      </c>
      <c r="AO192" s="1">
        <f t="shared" si="56"/>
        <v>5005.8692810457524</v>
      </c>
      <c r="AP192" s="1">
        <f t="shared" si="57"/>
        <v>1.6023137254901962</v>
      </c>
      <c r="AQ192" s="1">
        <f t="shared" si="57"/>
        <v>3.4035555555555557</v>
      </c>
      <c r="AR192" s="1">
        <f t="shared" si="57"/>
        <v>5.0058692810457526</v>
      </c>
      <c r="AS192" s="90"/>
      <c r="AT192" s="1">
        <v>1.5009496676163341</v>
      </c>
      <c r="AU192" s="1">
        <v>0.26941676699286943</v>
      </c>
      <c r="AV192" s="1">
        <v>1.1766446739008867</v>
      </c>
      <c r="AW192" s="1">
        <v>0.35605537475165283</v>
      </c>
      <c r="AX192" s="1">
        <v>0.19828934671152715</v>
      </c>
      <c r="AY192" s="1">
        <v>6.5955947973337051E-2</v>
      </c>
      <c r="AZ192" s="1">
        <v>2.4114528923102898</v>
      </c>
      <c r="BA192" s="1">
        <v>90.937657055938459</v>
      </c>
      <c r="BB192" s="1">
        <v>30.570823019753025</v>
      </c>
      <c r="BC192" s="1">
        <v>6.7856887754306596</v>
      </c>
      <c r="BD192" s="1">
        <v>3.7088005108822659</v>
      </c>
      <c r="BE192" s="94">
        <v>0.48607108549471661</v>
      </c>
      <c r="BF192" s="94">
        <v>4.8414985590778101E-2</v>
      </c>
      <c r="BG192" s="94">
        <v>1.2038751728909423</v>
      </c>
      <c r="BH192" s="1">
        <v>1.2368905243790249</v>
      </c>
      <c r="BI192" s="1">
        <v>0.20883164673413063</v>
      </c>
      <c r="BJ192" s="1">
        <v>1.6342213628496132</v>
      </c>
    </row>
    <row r="193" spans="1:62">
      <c r="A193" t="s">
        <v>177</v>
      </c>
      <c r="B193" t="s">
        <v>1090</v>
      </c>
      <c r="C193" s="63" t="s">
        <v>168</v>
      </c>
      <c r="D193" s="87" t="s">
        <v>170</v>
      </c>
      <c r="E193" t="s">
        <v>959</v>
      </c>
      <c r="F193" s="1" t="s">
        <v>778</v>
      </c>
      <c r="G193" s="1" t="s">
        <v>779</v>
      </c>
      <c r="H193" s="1">
        <v>11.75949</v>
      </c>
      <c r="I193" s="1">
        <v>7.3793300000000004</v>
      </c>
      <c r="J193" s="1">
        <v>610</v>
      </c>
      <c r="K193" s="1" t="s">
        <v>780</v>
      </c>
      <c r="L193" s="1" t="s">
        <v>709</v>
      </c>
      <c r="M193" s="88">
        <v>2016</v>
      </c>
      <c r="N193" s="88">
        <v>2</v>
      </c>
      <c r="O193" s="89" t="s">
        <v>159</v>
      </c>
      <c r="P193" s="63">
        <v>323</v>
      </c>
      <c r="Q193" s="1" t="s">
        <v>773</v>
      </c>
      <c r="R193" s="63" t="s">
        <v>712</v>
      </c>
      <c r="S193" s="63" t="s">
        <v>1027</v>
      </c>
      <c r="T193" s="63" t="s">
        <v>1094</v>
      </c>
      <c r="U193" s="1"/>
      <c r="V193" s="90"/>
      <c r="W193" s="91">
        <v>42648</v>
      </c>
      <c r="X193" s="63">
        <v>9</v>
      </c>
      <c r="Y193" s="63">
        <v>42</v>
      </c>
      <c r="Z193" s="92">
        <v>28</v>
      </c>
      <c r="AA193" s="93">
        <v>7.41</v>
      </c>
      <c r="AB193" s="93">
        <v>2.61</v>
      </c>
      <c r="AC193" s="63">
        <v>1.22</v>
      </c>
      <c r="AD193" s="1">
        <v>0.74</v>
      </c>
      <c r="AE193" s="63">
        <v>0.26</v>
      </c>
      <c r="AF193" s="1">
        <v>0.92</v>
      </c>
      <c r="AG193" s="1">
        <v>11</v>
      </c>
      <c r="AH193" s="1">
        <f t="shared" si="50"/>
        <v>80.434782608695642</v>
      </c>
      <c r="AI193" s="1">
        <v>0.2</v>
      </c>
      <c r="AJ193" s="1">
        <f t="shared" si="51"/>
        <v>1.9681967213114755</v>
      </c>
      <c r="AK193" s="1">
        <f t="shared" si="52"/>
        <v>1.6576142719382836</v>
      </c>
      <c r="AL193" s="1">
        <f t="shared" si="53"/>
        <v>5.7</v>
      </c>
      <c r="AM193" s="1">
        <f t="shared" si="54"/>
        <v>1841.7936354869817</v>
      </c>
      <c r="AN193" s="1">
        <f t="shared" si="55"/>
        <v>6333.333333333333</v>
      </c>
      <c r="AO193" s="1">
        <f t="shared" si="56"/>
        <v>8175.1269688203147</v>
      </c>
      <c r="AP193" s="1">
        <f t="shared" si="57"/>
        <v>1.8417936354869817</v>
      </c>
      <c r="AQ193" s="1">
        <f t="shared" si="57"/>
        <v>6.333333333333333</v>
      </c>
      <c r="AR193" s="1">
        <f t="shared" si="57"/>
        <v>8.1751269688203152</v>
      </c>
      <c r="AS193" s="90"/>
      <c r="AT193" s="1">
        <v>1.9848484848484851</v>
      </c>
      <c r="AU193" s="1">
        <v>0.28128939851972723</v>
      </c>
      <c r="AV193" s="1">
        <v>1.5576815809899425</v>
      </c>
      <c r="AW193" s="1">
        <v>0.37420356060183807</v>
      </c>
      <c r="AX193" s="1">
        <v>0.2057720394226028</v>
      </c>
      <c r="AY193" s="1">
        <v>7.2909311078099018E-2</v>
      </c>
      <c r="AZ193" s="1">
        <v>3.0696903252515466</v>
      </c>
      <c r="BA193" s="1">
        <v>72.54492308662735</v>
      </c>
      <c r="BB193" s="1">
        <v>39.544379903592684</v>
      </c>
      <c r="BC193" s="1">
        <v>7.10465741027632</v>
      </c>
      <c r="BD193" s="1">
        <v>3.2846494939806448</v>
      </c>
      <c r="BE193" s="94">
        <v>0.4144519883608147</v>
      </c>
      <c r="BF193" s="94">
        <v>9.0640155189136776E-2</v>
      </c>
      <c r="BG193" s="94">
        <v>1.1177226369877773</v>
      </c>
      <c r="BH193" s="1">
        <v>1.3591288229842446</v>
      </c>
      <c r="BI193" s="1">
        <v>0.20991658943466174</v>
      </c>
      <c r="BJ193" s="1">
        <v>1.4291338437013881</v>
      </c>
    </row>
    <row r="194" spans="1:62">
      <c r="A194" t="s">
        <v>177</v>
      </c>
      <c r="B194" t="s">
        <v>1090</v>
      </c>
      <c r="C194" s="63" t="s">
        <v>168</v>
      </c>
      <c r="D194" s="87" t="s">
        <v>170</v>
      </c>
      <c r="E194" t="s">
        <v>959</v>
      </c>
      <c r="F194" s="1" t="s">
        <v>778</v>
      </c>
      <c r="G194" s="1" t="s">
        <v>779</v>
      </c>
      <c r="H194" s="1">
        <v>11.75949</v>
      </c>
      <c r="I194" s="1">
        <v>7.3793300000000004</v>
      </c>
      <c r="J194" s="1">
        <v>610</v>
      </c>
      <c r="K194" s="1" t="s">
        <v>780</v>
      </c>
      <c r="L194" s="1" t="s">
        <v>709</v>
      </c>
      <c r="M194" s="88">
        <v>2016</v>
      </c>
      <c r="N194" s="88">
        <v>2</v>
      </c>
      <c r="O194" s="89" t="s">
        <v>714</v>
      </c>
      <c r="P194" s="63">
        <v>324</v>
      </c>
      <c r="Q194" s="1" t="s">
        <v>773</v>
      </c>
      <c r="R194" s="63" t="s">
        <v>712</v>
      </c>
      <c r="S194" s="63" t="s">
        <v>1027</v>
      </c>
      <c r="T194" s="63" t="s">
        <v>1094</v>
      </c>
      <c r="U194" s="1"/>
      <c r="V194" s="90"/>
      <c r="W194" s="91">
        <v>42648</v>
      </c>
      <c r="X194" s="63">
        <v>9</v>
      </c>
      <c r="Y194" s="63">
        <v>44</v>
      </c>
      <c r="Z194" s="92">
        <v>26</v>
      </c>
      <c r="AA194" s="93">
        <v>6.88</v>
      </c>
      <c r="AB194" s="93">
        <v>2.37</v>
      </c>
      <c r="AC194" s="63">
        <v>1</v>
      </c>
      <c r="AD194" s="1">
        <v>0.6</v>
      </c>
      <c r="AE194" s="63">
        <v>0.4</v>
      </c>
      <c r="AF194" s="1">
        <v>0.74</v>
      </c>
      <c r="AG194" s="1">
        <v>10</v>
      </c>
      <c r="AH194" s="1">
        <f t="shared" si="50"/>
        <v>81.081081081081081</v>
      </c>
      <c r="AI194" s="1">
        <v>0.24</v>
      </c>
      <c r="AJ194" s="1">
        <f t="shared" si="51"/>
        <v>1.7538</v>
      </c>
      <c r="AK194" s="1">
        <f t="shared" si="52"/>
        <v>1.5056470588235296</v>
      </c>
      <c r="AL194" s="1">
        <f t="shared" si="53"/>
        <v>4.1280000000000001</v>
      </c>
      <c r="AM194" s="1">
        <f t="shared" si="54"/>
        <v>1672.9411764705883</v>
      </c>
      <c r="AN194" s="1">
        <f t="shared" si="55"/>
        <v>4586.666666666667</v>
      </c>
      <c r="AO194" s="1">
        <f t="shared" si="56"/>
        <v>6259.6078431372553</v>
      </c>
      <c r="AP194" s="1">
        <f t="shared" si="57"/>
        <v>1.6729411764705884</v>
      </c>
      <c r="AQ194" s="1">
        <f t="shared" si="57"/>
        <v>4.5866666666666669</v>
      </c>
      <c r="AR194" s="1">
        <f t="shared" si="57"/>
        <v>6.259607843137255</v>
      </c>
      <c r="AS194" s="90"/>
      <c r="AT194" s="1">
        <v>2.042333019755409</v>
      </c>
      <c r="AU194" s="1">
        <v>0.32001163145865241</v>
      </c>
      <c r="AV194" s="1">
        <v>2.1574154577345332</v>
      </c>
      <c r="AW194" s="1">
        <v>0.75137097100315386</v>
      </c>
      <c r="AX194" s="1">
        <v>0.27046259468925393</v>
      </c>
      <c r="AY194" s="1">
        <v>0.18432012332371966</v>
      </c>
      <c r="AZ194" s="1">
        <v>6.0540770891183557</v>
      </c>
      <c r="BA194" s="1">
        <v>109.18866279912848</v>
      </c>
      <c r="BB194" s="1">
        <v>36.352135370344548</v>
      </c>
      <c r="BC194" s="1">
        <v>11.660972941161678</v>
      </c>
      <c r="BD194" s="1">
        <v>5.2276271641886032</v>
      </c>
      <c r="BE194" s="94">
        <v>0.81556603773584913</v>
      </c>
      <c r="BF194" s="94">
        <v>8.3726415094339632E-2</v>
      </c>
      <c r="BG194" s="94">
        <v>1.5433722821638116</v>
      </c>
      <c r="BH194" s="1">
        <v>1.3462255358807083</v>
      </c>
      <c r="BI194" s="1">
        <v>0.25507921714818266</v>
      </c>
      <c r="BJ194" s="1">
        <v>1.2977186351420582</v>
      </c>
    </row>
    <row r="195" spans="1:62">
      <c r="A195" t="s">
        <v>177</v>
      </c>
      <c r="B195" t="s">
        <v>1090</v>
      </c>
      <c r="C195" s="63" t="s">
        <v>168</v>
      </c>
      <c r="D195" s="87" t="s">
        <v>170</v>
      </c>
      <c r="E195" t="s">
        <v>959</v>
      </c>
      <c r="F195" s="1" t="s">
        <v>778</v>
      </c>
      <c r="G195" s="1" t="s">
        <v>781</v>
      </c>
      <c r="H195" s="1">
        <v>11.7667</v>
      </c>
      <c r="I195" s="1">
        <v>7.3787599999999998</v>
      </c>
      <c r="J195" s="1">
        <v>614</v>
      </c>
      <c r="K195" s="1" t="s">
        <v>782</v>
      </c>
      <c r="L195" s="1" t="s">
        <v>709</v>
      </c>
      <c r="M195" s="88">
        <v>2016</v>
      </c>
      <c r="N195" s="88">
        <v>2</v>
      </c>
      <c r="O195" s="89" t="s">
        <v>155</v>
      </c>
      <c r="P195" s="63">
        <v>331</v>
      </c>
      <c r="Q195" s="1" t="s">
        <v>773</v>
      </c>
      <c r="R195" s="63" t="s">
        <v>712</v>
      </c>
      <c r="S195" s="63" t="s">
        <v>1027</v>
      </c>
      <c r="T195" s="63" t="s">
        <v>1094</v>
      </c>
      <c r="U195" s="1" t="s">
        <v>774</v>
      </c>
      <c r="V195" s="90">
        <v>42621</v>
      </c>
      <c r="W195" s="91">
        <v>42648</v>
      </c>
      <c r="X195" s="63">
        <v>9</v>
      </c>
      <c r="Y195" s="63">
        <v>42</v>
      </c>
      <c r="Z195" s="92">
        <v>21</v>
      </c>
      <c r="AA195" s="93">
        <v>1.17</v>
      </c>
      <c r="AB195" s="93">
        <v>0.64</v>
      </c>
      <c r="AC195" s="63">
        <v>0.24</v>
      </c>
      <c r="AD195" s="1">
        <v>0.16</v>
      </c>
      <c r="AE195" s="63">
        <v>0.1</v>
      </c>
      <c r="AF195" s="1">
        <v>0.24</v>
      </c>
      <c r="AG195" s="1">
        <v>7</v>
      </c>
      <c r="AH195" s="1">
        <f t="shared" si="50"/>
        <v>66.666666666666671</v>
      </c>
      <c r="AI195" s="1">
        <v>0.02</v>
      </c>
      <c r="AJ195" s="1">
        <f t="shared" si="51"/>
        <v>0.64</v>
      </c>
      <c r="AK195" s="1">
        <f t="shared" si="52"/>
        <v>0.46682352941176486</v>
      </c>
      <c r="AL195" s="1">
        <f t="shared" si="53"/>
        <v>0.23399999999999996</v>
      </c>
      <c r="AM195" s="1">
        <f t="shared" si="54"/>
        <v>518.69281045751654</v>
      </c>
      <c r="AN195" s="1">
        <f t="shared" si="55"/>
        <v>259.99999999999994</v>
      </c>
      <c r="AO195" s="1">
        <f t="shared" si="56"/>
        <v>778.69281045751654</v>
      </c>
      <c r="AP195" s="1">
        <f t="shared" si="57"/>
        <v>0.51869281045751658</v>
      </c>
      <c r="AQ195" s="1">
        <f t="shared" si="57"/>
        <v>0.25999999999999995</v>
      </c>
      <c r="AR195" s="1">
        <f t="shared" si="57"/>
        <v>0.77869281045751659</v>
      </c>
      <c r="AS195" s="90">
        <v>42469</v>
      </c>
      <c r="AT195" s="1">
        <v>1.0496558505408065</v>
      </c>
      <c r="AU195" s="1">
        <v>0.18307524477601861</v>
      </c>
      <c r="AV195" s="1">
        <v>1.7291156225269226</v>
      </c>
      <c r="AW195" s="1">
        <v>0.26665376557956322</v>
      </c>
      <c r="AX195" s="1">
        <v>0.19733075921043325</v>
      </c>
      <c r="AY195" s="1">
        <v>8.7040447913276808E-2</v>
      </c>
      <c r="AZ195" s="1">
        <v>3.017810477387608</v>
      </c>
      <c r="BA195" s="1">
        <v>301.31971664744816</v>
      </c>
      <c r="BB195" s="1">
        <v>25.05949594683317</v>
      </c>
      <c r="BC195" s="1">
        <v>8.8441513644099601</v>
      </c>
      <c r="BD195" s="1">
        <v>3.3611723201594241</v>
      </c>
      <c r="BE195" s="94">
        <v>0.39557855126999059</v>
      </c>
      <c r="BF195" s="94">
        <v>0.23189087488240828</v>
      </c>
      <c r="BG195" s="94">
        <v>2.8774386331796933</v>
      </c>
      <c r="BH195" s="1">
        <v>1.1487108655616942</v>
      </c>
      <c r="BI195" s="1">
        <v>0.26841620626151014</v>
      </c>
      <c r="BJ195" s="1">
        <v>1.7619589696246485</v>
      </c>
    </row>
    <row r="196" spans="1:62">
      <c r="A196" t="s">
        <v>177</v>
      </c>
      <c r="B196" t="s">
        <v>1090</v>
      </c>
      <c r="C196" s="63" t="s">
        <v>168</v>
      </c>
      <c r="D196" s="87" t="s">
        <v>170</v>
      </c>
      <c r="E196" t="s">
        <v>959</v>
      </c>
      <c r="F196" s="1" t="s">
        <v>778</v>
      </c>
      <c r="G196" s="1" t="s">
        <v>781</v>
      </c>
      <c r="H196" s="1">
        <v>11.7667</v>
      </c>
      <c r="I196" s="1">
        <v>7.3787599999999998</v>
      </c>
      <c r="J196" s="1">
        <v>614</v>
      </c>
      <c r="K196" s="1" t="s">
        <v>782</v>
      </c>
      <c r="L196" s="1" t="s">
        <v>709</v>
      </c>
      <c r="M196" s="88">
        <v>2016</v>
      </c>
      <c r="N196" s="88">
        <v>2</v>
      </c>
      <c r="O196" s="89" t="s">
        <v>156</v>
      </c>
      <c r="P196" s="63">
        <v>332</v>
      </c>
      <c r="Q196" s="1" t="s">
        <v>773</v>
      </c>
      <c r="R196" s="63" t="s">
        <v>712</v>
      </c>
      <c r="S196" s="63" t="s">
        <v>1027</v>
      </c>
      <c r="T196" s="63" t="s">
        <v>1094</v>
      </c>
      <c r="U196" s="1"/>
      <c r="V196" s="90"/>
      <c r="W196" s="91">
        <v>42648</v>
      </c>
      <c r="X196" s="63">
        <v>9</v>
      </c>
      <c r="Y196" s="63">
        <v>48</v>
      </c>
      <c r="Z196" s="92">
        <v>24</v>
      </c>
      <c r="AA196" s="93">
        <v>3.41</v>
      </c>
      <c r="AB196" s="93">
        <v>0.82</v>
      </c>
      <c r="AC196" s="63">
        <v>0.34</v>
      </c>
      <c r="AD196" s="1">
        <v>0.12</v>
      </c>
      <c r="AE196" s="63">
        <v>0.2</v>
      </c>
      <c r="AF196" s="1">
        <v>0.16</v>
      </c>
      <c r="AG196" s="1">
        <v>5.7</v>
      </c>
      <c r="AH196" s="1">
        <f t="shared" si="50"/>
        <v>75</v>
      </c>
      <c r="AI196" s="1">
        <v>0.06</v>
      </c>
      <c r="AJ196" s="1">
        <f t="shared" si="51"/>
        <v>0.38588235294117645</v>
      </c>
      <c r="AK196" s="1">
        <f t="shared" si="52"/>
        <v>0.32107681660899651</v>
      </c>
      <c r="AL196" s="1">
        <f t="shared" si="53"/>
        <v>1.0229999999999999</v>
      </c>
      <c r="AM196" s="1">
        <f t="shared" si="54"/>
        <v>356.75201845444053</v>
      </c>
      <c r="AN196" s="1">
        <f t="shared" si="55"/>
        <v>1136.6666666666667</v>
      </c>
      <c r="AO196" s="1">
        <f t="shared" si="56"/>
        <v>1493.4186851211073</v>
      </c>
      <c r="AP196" s="1">
        <f t="shared" si="57"/>
        <v>0.35675201845444054</v>
      </c>
      <c r="AQ196" s="1">
        <f t="shared" si="57"/>
        <v>1.1366666666666667</v>
      </c>
      <c r="AR196" s="1">
        <f t="shared" si="57"/>
        <v>1.4934186851211073</v>
      </c>
      <c r="AS196" s="90"/>
      <c r="AT196" s="1">
        <v>1.1658630665380907</v>
      </c>
      <c r="AU196" s="1">
        <v>0.23579877246232864</v>
      </c>
      <c r="AV196" s="1">
        <v>1.8458033784968564</v>
      </c>
      <c r="AW196" s="1">
        <v>0.28476198007517406</v>
      </c>
      <c r="AX196" s="1">
        <v>0.21155548266447796</v>
      </c>
      <c r="AY196" s="1">
        <v>9.8258842661280626E-2</v>
      </c>
      <c r="AZ196" s="1">
        <v>2.8153333066081099</v>
      </c>
      <c r="BA196" s="1">
        <v>93.391004971113873</v>
      </c>
      <c r="BB196" s="1">
        <v>21.32749622962789</v>
      </c>
      <c r="BC196" s="1">
        <v>8.4241366489393528</v>
      </c>
      <c r="BD196" s="1">
        <v>3.7186783723052836</v>
      </c>
      <c r="BE196" s="94">
        <v>0.53163361661945241</v>
      </c>
      <c r="BF196" s="94">
        <v>0.18531633616619453</v>
      </c>
      <c r="BG196" s="94">
        <v>2.1895790482535533</v>
      </c>
      <c r="BH196" s="1">
        <v>1.1443396226415095</v>
      </c>
      <c r="BI196" s="1">
        <v>0.24438679245283021</v>
      </c>
      <c r="BJ196" s="1">
        <v>1.8797426292087693</v>
      </c>
    </row>
    <row r="197" spans="1:62">
      <c r="A197" t="s">
        <v>177</v>
      </c>
      <c r="B197" t="s">
        <v>1090</v>
      </c>
      <c r="C197" s="63" t="s">
        <v>168</v>
      </c>
      <c r="D197" s="87" t="s">
        <v>170</v>
      </c>
      <c r="E197" t="s">
        <v>959</v>
      </c>
      <c r="F197" s="1" t="s">
        <v>778</v>
      </c>
      <c r="G197" s="1" t="s">
        <v>781</v>
      </c>
      <c r="H197" s="1">
        <v>11.7667</v>
      </c>
      <c r="I197" s="1">
        <v>7.3787599999999998</v>
      </c>
      <c r="J197" s="1">
        <v>614</v>
      </c>
      <c r="K197" s="1" t="s">
        <v>782</v>
      </c>
      <c r="L197" s="1" t="s">
        <v>709</v>
      </c>
      <c r="M197" s="88">
        <v>2016</v>
      </c>
      <c r="N197" s="88">
        <v>2</v>
      </c>
      <c r="O197" s="89" t="s">
        <v>157</v>
      </c>
      <c r="P197" s="63">
        <v>333</v>
      </c>
      <c r="Q197" s="1" t="s">
        <v>773</v>
      </c>
      <c r="R197" s="63" t="s">
        <v>712</v>
      </c>
      <c r="S197" s="63" t="s">
        <v>1027</v>
      </c>
      <c r="T197" s="63" t="s">
        <v>1094</v>
      </c>
      <c r="U197" s="1"/>
      <c r="V197" s="90"/>
      <c r="W197" s="91">
        <v>42648</v>
      </c>
      <c r="X197" s="63">
        <v>9</v>
      </c>
      <c r="Y197" s="63">
        <v>46</v>
      </c>
      <c r="Z197" s="92">
        <v>40</v>
      </c>
      <c r="AA197" s="93">
        <v>4.38</v>
      </c>
      <c r="AB197" s="93">
        <v>3.76</v>
      </c>
      <c r="AC197" s="63">
        <v>1.1000000000000001</v>
      </c>
      <c r="AD197" s="1">
        <v>0.62</v>
      </c>
      <c r="AE197" s="63">
        <v>0.48</v>
      </c>
      <c r="AF197" s="1">
        <v>0.72</v>
      </c>
      <c r="AG197" s="1">
        <v>9.4</v>
      </c>
      <c r="AH197" s="1">
        <f t="shared" si="50"/>
        <v>86.111111111111114</v>
      </c>
      <c r="AI197" s="1">
        <v>0.34</v>
      </c>
      <c r="AJ197" s="1">
        <f t="shared" si="51"/>
        <v>2.4610909090909083</v>
      </c>
      <c r="AK197" s="1">
        <f t="shared" si="52"/>
        <v>2.2588954010695184</v>
      </c>
      <c r="AL197" s="1">
        <f t="shared" si="53"/>
        <v>3.1025</v>
      </c>
      <c r="AM197" s="1">
        <f t="shared" si="54"/>
        <v>2509.8837789661316</v>
      </c>
      <c r="AN197" s="1">
        <f t="shared" si="55"/>
        <v>3447.2222222222222</v>
      </c>
      <c r="AO197" s="1">
        <f t="shared" si="56"/>
        <v>5957.1060011883537</v>
      </c>
      <c r="AP197" s="1">
        <f t="shared" si="57"/>
        <v>2.5098837789661315</v>
      </c>
      <c r="AQ197" s="1">
        <f t="shared" si="57"/>
        <v>3.447222222222222</v>
      </c>
      <c r="AR197" s="1">
        <f t="shared" si="57"/>
        <v>5.9571060011883539</v>
      </c>
      <c r="AS197" s="90"/>
      <c r="AT197" s="1">
        <v>1.9971098265895955</v>
      </c>
      <c r="AU197" s="1">
        <v>0.15027799550929213</v>
      </c>
      <c r="AV197" s="1">
        <v>1.5967843435253628</v>
      </c>
      <c r="AW197" s="1">
        <v>0.44117548730700695</v>
      </c>
      <c r="AX197" s="1">
        <v>0.19572406939537751</v>
      </c>
      <c r="AY197" s="1">
        <v>0.1283478801327716</v>
      </c>
      <c r="AZ197" s="1">
        <v>5.8355472613034056</v>
      </c>
      <c r="BA197" s="1">
        <v>164.08197227103742</v>
      </c>
      <c r="BB197" s="1">
        <v>38.987902042363345</v>
      </c>
      <c r="BC197" s="1">
        <v>9.5954082775260385</v>
      </c>
      <c r="BD197" s="1">
        <v>4.2598796993918988</v>
      </c>
      <c r="BE197" s="94">
        <v>0.4430717054263566</v>
      </c>
      <c r="BF197" s="94">
        <v>4.1874999999999996E-2</v>
      </c>
      <c r="BG197" s="94">
        <v>2.1438692324025359</v>
      </c>
      <c r="BH197" s="1">
        <v>1.7166998011928432</v>
      </c>
      <c r="BI197" s="1">
        <v>0.229324055666004</v>
      </c>
      <c r="BJ197" s="1">
        <v>1.0666755130829391</v>
      </c>
    </row>
    <row r="198" spans="1:62">
      <c r="A198" t="s">
        <v>177</v>
      </c>
      <c r="B198" t="s">
        <v>1090</v>
      </c>
      <c r="C198" s="63" t="s">
        <v>168</v>
      </c>
      <c r="D198" s="87" t="s">
        <v>170</v>
      </c>
      <c r="E198" t="s">
        <v>959</v>
      </c>
      <c r="F198" s="1" t="s">
        <v>778</v>
      </c>
      <c r="G198" s="1" t="s">
        <v>781</v>
      </c>
      <c r="H198" s="1">
        <v>11.7667</v>
      </c>
      <c r="I198" s="1">
        <v>7.3787599999999998</v>
      </c>
      <c r="J198" s="1">
        <v>614</v>
      </c>
      <c r="K198" s="1" t="s">
        <v>782</v>
      </c>
      <c r="L198" s="1" t="s">
        <v>709</v>
      </c>
      <c r="M198" s="88">
        <v>2016</v>
      </c>
      <c r="N198" s="88">
        <v>2</v>
      </c>
      <c r="O198" s="89" t="s">
        <v>158</v>
      </c>
      <c r="P198" s="63">
        <v>334</v>
      </c>
      <c r="Q198" s="1" t="s">
        <v>773</v>
      </c>
      <c r="R198" s="63" t="s">
        <v>712</v>
      </c>
      <c r="S198" s="63" t="s">
        <v>1027</v>
      </c>
      <c r="T198" s="63" t="s">
        <v>1094</v>
      </c>
      <c r="U198" s="1"/>
      <c r="V198" s="90"/>
      <c r="W198" s="91">
        <v>42648</v>
      </c>
      <c r="X198" s="63">
        <v>9</v>
      </c>
      <c r="Y198" s="63">
        <v>48</v>
      </c>
      <c r="Z198" s="92">
        <v>52</v>
      </c>
      <c r="AA198" s="93">
        <v>8.02</v>
      </c>
      <c r="AB198" s="93">
        <v>6.89</v>
      </c>
      <c r="AC198" s="63">
        <v>1.78</v>
      </c>
      <c r="AD198" s="1">
        <v>1.1200000000000001</v>
      </c>
      <c r="AE198" s="63">
        <v>0.72</v>
      </c>
      <c r="AF198" s="1">
        <v>1.32</v>
      </c>
      <c r="AG198" s="1">
        <v>11.8</v>
      </c>
      <c r="AH198" s="1">
        <f t="shared" si="50"/>
        <v>84.848484848484844</v>
      </c>
      <c r="AI198" s="1">
        <v>0.4</v>
      </c>
      <c r="AJ198" s="1">
        <f t="shared" si="51"/>
        <v>5.1094382022471914</v>
      </c>
      <c r="AK198" s="1">
        <f t="shared" si="52"/>
        <v>4.4984914738929271</v>
      </c>
      <c r="AL198" s="1">
        <f t="shared" si="53"/>
        <v>4.4555555555555557</v>
      </c>
      <c r="AM198" s="1">
        <f t="shared" si="54"/>
        <v>4998.3238598810303</v>
      </c>
      <c r="AN198" s="1">
        <f t="shared" si="55"/>
        <v>4950.6172839506171</v>
      </c>
      <c r="AO198" s="1">
        <f t="shared" si="56"/>
        <v>9948.9411438316474</v>
      </c>
      <c r="AP198" s="1">
        <f t="shared" si="57"/>
        <v>4.9983238598810305</v>
      </c>
      <c r="AQ198" s="1">
        <f t="shared" si="57"/>
        <v>4.9506172839506171</v>
      </c>
      <c r="AR198" s="1">
        <f t="shared" si="57"/>
        <v>9.9489411438316466</v>
      </c>
      <c r="AS198" s="90"/>
      <c r="AT198" s="1">
        <v>1.6602373887240356</v>
      </c>
      <c r="AU198" s="1">
        <v>0.19026213899214661</v>
      </c>
      <c r="AV198" s="1">
        <v>1.3781210876048653</v>
      </c>
      <c r="AW198" s="1">
        <v>0.36073490607829356</v>
      </c>
      <c r="AX198" s="1">
        <v>0.17966790267978289</v>
      </c>
      <c r="AY198" s="1">
        <v>0.1155069971725626</v>
      </c>
      <c r="AZ198" s="1">
        <v>5.6519787506525114</v>
      </c>
      <c r="BA198" s="1">
        <v>113.66697155636656</v>
      </c>
      <c r="BB198" s="1">
        <v>38.449926676660645</v>
      </c>
      <c r="BC198" s="1">
        <v>6.7857723050120997</v>
      </c>
      <c r="BD198" s="1">
        <v>3.6160512256355304</v>
      </c>
      <c r="BE198" s="94">
        <v>0.39016393442622954</v>
      </c>
      <c r="BF198" s="94">
        <v>2.6928640308582451E-2</v>
      </c>
      <c r="BG198" s="94">
        <v>1.2574086059610685</v>
      </c>
      <c r="BH198" s="1">
        <v>1.3695450324976788</v>
      </c>
      <c r="BI198" s="1">
        <v>0.36081708449396477</v>
      </c>
      <c r="BJ198" s="1">
        <v>1.2340343561196125</v>
      </c>
    </row>
    <row r="199" spans="1:62">
      <c r="A199" t="s">
        <v>177</v>
      </c>
      <c r="B199" t="s">
        <v>1090</v>
      </c>
      <c r="C199" s="63" t="s">
        <v>168</v>
      </c>
      <c r="D199" s="87" t="s">
        <v>170</v>
      </c>
      <c r="E199" t="s">
        <v>959</v>
      </c>
      <c r="F199" s="1" t="s">
        <v>778</v>
      </c>
      <c r="G199" s="1" t="s">
        <v>781</v>
      </c>
      <c r="H199" s="1">
        <v>11.7667</v>
      </c>
      <c r="I199" s="1">
        <v>7.3787599999999998</v>
      </c>
      <c r="J199" s="1">
        <v>614</v>
      </c>
      <c r="K199" s="1" t="s">
        <v>782</v>
      </c>
      <c r="L199" s="1" t="s">
        <v>709</v>
      </c>
      <c r="M199" s="88">
        <v>2016</v>
      </c>
      <c r="N199" s="88">
        <v>2</v>
      </c>
      <c r="O199" s="89" t="s">
        <v>159</v>
      </c>
      <c r="P199" s="63">
        <v>335</v>
      </c>
      <c r="Q199" s="1" t="s">
        <v>773</v>
      </c>
      <c r="R199" s="63" t="s">
        <v>712</v>
      </c>
      <c r="S199" s="63" t="s">
        <v>1027</v>
      </c>
      <c r="T199" s="63" t="s">
        <v>1094</v>
      </c>
      <c r="U199" s="1"/>
      <c r="V199" s="90"/>
      <c r="W199" s="91">
        <v>42648</v>
      </c>
      <c r="X199" s="63">
        <v>9</v>
      </c>
      <c r="Y199" s="63">
        <v>45</v>
      </c>
      <c r="Z199" s="92">
        <v>38</v>
      </c>
      <c r="AA199" s="93">
        <v>5.76</v>
      </c>
      <c r="AB199" s="93">
        <v>3.81</v>
      </c>
      <c r="AC199" s="63">
        <v>1.32</v>
      </c>
      <c r="AD199" s="1">
        <v>0.8</v>
      </c>
      <c r="AE199" s="63">
        <v>0.66</v>
      </c>
      <c r="AF199" s="1">
        <v>1</v>
      </c>
      <c r="AG199" s="1">
        <v>10.8</v>
      </c>
      <c r="AH199" s="1">
        <f t="shared" si="50"/>
        <v>80</v>
      </c>
      <c r="AI199" s="1">
        <v>0.44</v>
      </c>
      <c r="AJ199" s="1">
        <f t="shared" si="51"/>
        <v>2.8863636363636362</v>
      </c>
      <c r="AK199" s="1">
        <f t="shared" si="52"/>
        <v>2.4231871657754014</v>
      </c>
      <c r="AL199" s="1">
        <f t="shared" si="53"/>
        <v>3.84</v>
      </c>
      <c r="AM199" s="1">
        <f t="shared" si="54"/>
        <v>2692.4301841948904</v>
      </c>
      <c r="AN199" s="1">
        <f t="shared" si="55"/>
        <v>4266.666666666667</v>
      </c>
      <c r="AO199" s="1">
        <f t="shared" si="56"/>
        <v>6959.096850861557</v>
      </c>
      <c r="AP199" s="1">
        <f t="shared" si="57"/>
        <v>2.6924301841948903</v>
      </c>
      <c r="AQ199" s="1">
        <f t="shared" si="57"/>
        <v>4.2666666666666666</v>
      </c>
      <c r="AR199" s="1">
        <f t="shared" si="57"/>
        <v>6.9590968508615569</v>
      </c>
      <c r="AS199" s="90"/>
      <c r="AT199" s="1">
        <v>2.3852941176470592</v>
      </c>
      <c r="AU199" s="1">
        <v>0.24696380251864941</v>
      </c>
      <c r="AV199" s="1">
        <v>1.5486095472844954</v>
      </c>
      <c r="AW199" s="1">
        <v>0.55420760114159229</v>
      </c>
      <c r="AX199" s="1">
        <v>0.21669556571293574</v>
      </c>
      <c r="AY199" s="1">
        <v>0.15025413635370641</v>
      </c>
      <c r="AZ199" s="1">
        <v>8.0662865432066386</v>
      </c>
      <c r="BA199" s="1">
        <v>150.88855964938762</v>
      </c>
      <c r="BB199" s="1">
        <v>66.397655684924942</v>
      </c>
      <c r="BC199" s="1">
        <v>10.360064277744057</v>
      </c>
      <c r="BD199" s="1">
        <v>5.6512407187412661</v>
      </c>
      <c r="BE199" s="94">
        <v>0.41972693032015063</v>
      </c>
      <c r="BF199" s="94">
        <v>8.7193973634651603E-2</v>
      </c>
      <c r="BG199" s="94">
        <v>1.2836939407031585</v>
      </c>
      <c r="BH199" s="1">
        <v>1.5773584905660378</v>
      </c>
      <c r="BI199" s="1">
        <v>0.34221698113207549</v>
      </c>
      <c r="BJ199" s="1">
        <v>1.3002631814854744</v>
      </c>
    </row>
    <row r="200" spans="1:62">
      <c r="A200" t="s">
        <v>177</v>
      </c>
      <c r="B200" t="s">
        <v>1090</v>
      </c>
      <c r="C200" s="63" t="s">
        <v>168</v>
      </c>
      <c r="D200" s="87" t="s">
        <v>170</v>
      </c>
      <c r="E200" t="s">
        <v>959</v>
      </c>
      <c r="F200" s="1" t="s">
        <v>778</v>
      </c>
      <c r="G200" s="1" t="s">
        <v>781</v>
      </c>
      <c r="H200" s="1">
        <v>11.7667</v>
      </c>
      <c r="I200" s="1">
        <v>7.3787599999999998</v>
      </c>
      <c r="J200" s="1">
        <v>614</v>
      </c>
      <c r="K200" s="1" t="s">
        <v>782</v>
      </c>
      <c r="L200" s="1" t="s">
        <v>709</v>
      </c>
      <c r="M200" s="88">
        <v>2016</v>
      </c>
      <c r="N200" s="88">
        <v>2</v>
      </c>
      <c r="O200" s="89" t="s">
        <v>714</v>
      </c>
      <c r="P200" s="63">
        <v>336</v>
      </c>
      <c r="Q200" s="1" t="s">
        <v>773</v>
      </c>
      <c r="R200" s="63" t="s">
        <v>712</v>
      </c>
      <c r="S200" s="63" t="s">
        <v>1027</v>
      </c>
      <c r="T200" s="63" t="s">
        <v>1094</v>
      </c>
      <c r="U200" s="1"/>
      <c r="V200" s="90"/>
      <c r="W200" s="91">
        <v>42648</v>
      </c>
      <c r="X200" s="63">
        <v>9</v>
      </c>
      <c r="Y200" s="63">
        <v>48</v>
      </c>
      <c r="Z200" s="92">
        <v>29</v>
      </c>
      <c r="AA200" s="93">
        <v>6</v>
      </c>
      <c r="AB200" s="93">
        <v>3.31</v>
      </c>
      <c r="AC200" s="63">
        <v>1.44</v>
      </c>
      <c r="AD200" s="1">
        <v>0.82</v>
      </c>
      <c r="AE200" s="63">
        <v>0.92</v>
      </c>
      <c r="AF200" s="1">
        <v>1</v>
      </c>
      <c r="AG200" s="1">
        <v>11.1</v>
      </c>
      <c r="AH200" s="1">
        <f t="shared" si="50"/>
        <v>82</v>
      </c>
      <c r="AI200" s="1">
        <v>0.42</v>
      </c>
      <c r="AJ200" s="1">
        <f t="shared" si="51"/>
        <v>2.2986111111111112</v>
      </c>
      <c r="AK200" s="1">
        <f t="shared" si="52"/>
        <v>1.9713429738562092</v>
      </c>
      <c r="AL200" s="1">
        <f t="shared" si="53"/>
        <v>2.7391304347826084</v>
      </c>
      <c r="AM200" s="1">
        <f t="shared" si="54"/>
        <v>2190.3810820624544</v>
      </c>
      <c r="AN200" s="1">
        <f t="shared" si="55"/>
        <v>3043.478260869565</v>
      </c>
      <c r="AO200" s="1">
        <f t="shared" si="56"/>
        <v>5233.859342932019</v>
      </c>
      <c r="AP200" s="1">
        <f t="shared" si="57"/>
        <v>2.1903810820624545</v>
      </c>
      <c r="AQ200" s="1">
        <f t="shared" si="57"/>
        <v>3.043478260869565</v>
      </c>
      <c r="AR200" s="1">
        <f t="shared" si="57"/>
        <v>5.2338593429320186</v>
      </c>
      <c r="AS200" s="90"/>
      <c r="AT200" s="1">
        <v>2.259293680297398</v>
      </c>
      <c r="AU200" s="1">
        <v>0.2163642515727448</v>
      </c>
      <c r="AV200" s="1">
        <v>1.7281878416925693</v>
      </c>
      <c r="AW200" s="1">
        <v>0.49282696810553805</v>
      </c>
      <c r="AX200" s="1">
        <v>0.23215485620931711</v>
      </c>
      <c r="AY200" s="1">
        <v>0.15439665561295743</v>
      </c>
      <c r="AZ200" s="1">
        <v>8.2364498057351199</v>
      </c>
      <c r="BA200" s="1">
        <v>132.99854389330548</v>
      </c>
      <c r="BB200" s="1">
        <v>81.990351231979716</v>
      </c>
      <c r="BC200" s="1">
        <v>8.8704494674343017</v>
      </c>
      <c r="BD200" s="1">
        <v>38.229658253387505</v>
      </c>
      <c r="BE200" s="94">
        <v>0.48346228239845257</v>
      </c>
      <c r="BF200" s="94">
        <v>7.7611218568665388E-2</v>
      </c>
      <c r="BG200" s="94">
        <v>1.8455383552177111</v>
      </c>
      <c r="BH200" s="1">
        <v>1.5932122370936905</v>
      </c>
      <c r="BI200" s="1">
        <v>0.28197896749521989</v>
      </c>
      <c r="BJ200" s="1">
        <v>1.2030942469015702</v>
      </c>
    </row>
    <row r="201" spans="1:62">
      <c r="A201" t="s">
        <v>177</v>
      </c>
      <c r="B201" t="s">
        <v>1090</v>
      </c>
      <c r="C201" s="63" t="s">
        <v>168</v>
      </c>
      <c r="D201" s="87" t="s">
        <v>170</v>
      </c>
      <c r="E201" t="s">
        <v>959</v>
      </c>
      <c r="F201" s="1" t="s">
        <v>778</v>
      </c>
      <c r="G201" s="1" t="s">
        <v>783</v>
      </c>
      <c r="H201" s="1">
        <v>11.755269999999999</v>
      </c>
      <c r="I201" s="1">
        <v>7.37697</v>
      </c>
      <c r="J201" s="1">
        <v>615</v>
      </c>
      <c r="K201" s="1" t="s">
        <v>784</v>
      </c>
      <c r="L201" s="1" t="s">
        <v>709</v>
      </c>
      <c r="M201" s="88">
        <v>2016</v>
      </c>
      <c r="N201" s="88">
        <v>2</v>
      </c>
      <c r="O201" s="89" t="s">
        <v>155</v>
      </c>
      <c r="P201" s="63">
        <v>343</v>
      </c>
      <c r="Q201" s="1" t="s">
        <v>773</v>
      </c>
      <c r="R201" s="63" t="s">
        <v>712</v>
      </c>
      <c r="S201" s="63" t="s">
        <v>1027</v>
      </c>
      <c r="T201" s="63" t="s">
        <v>1094</v>
      </c>
      <c r="U201" s="1" t="s">
        <v>774</v>
      </c>
      <c r="V201" s="90">
        <v>42621</v>
      </c>
      <c r="W201" s="91">
        <v>42648</v>
      </c>
      <c r="X201" s="63">
        <v>9</v>
      </c>
      <c r="Y201" s="63">
        <v>48</v>
      </c>
      <c r="Z201" s="92">
        <v>38</v>
      </c>
      <c r="AA201" s="93">
        <v>8.0299999999999994</v>
      </c>
      <c r="AB201" s="93">
        <v>5.8</v>
      </c>
      <c r="AC201" s="63">
        <v>1.56</v>
      </c>
      <c r="AD201" s="1">
        <v>0.96</v>
      </c>
      <c r="AE201" s="63">
        <v>1.26</v>
      </c>
      <c r="AF201" s="1">
        <v>1.18</v>
      </c>
      <c r="AG201" s="1">
        <v>11.1</v>
      </c>
      <c r="AH201" s="1">
        <f t="shared" si="50"/>
        <v>81.355932203389841</v>
      </c>
      <c r="AI201" s="1">
        <v>0.52</v>
      </c>
      <c r="AJ201" s="1">
        <f t="shared" si="51"/>
        <v>4.3871794871794867</v>
      </c>
      <c r="AK201" s="1">
        <f t="shared" si="52"/>
        <v>3.732995475113122</v>
      </c>
      <c r="AL201" s="1">
        <f t="shared" si="53"/>
        <v>3.313968253968254</v>
      </c>
      <c r="AM201" s="1">
        <f t="shared" si="54"/>
        <v>4147.7727501256913</v>
      </c>
      <c r="AN201" s="1">
        <f t="shared" si="55"/>
        <v>3682.1869488536154</v>
      </c>
      <c r="AO201" s="1">
        <f t="shared" si="56"/>
        <v>7829.9596989793063</v>
      </c>
      <c r="AP201" s="1">
        <f t="shared" si="57"/>
        <v>4.1477727501256911</v>
      </c>
      <c r="AQ201" s="1">
        <f t="shared" si="57"/>
        <v>3.6821869488536154</v>
      </c>
      <c r="AR201" s="1">
        <f t="shared" si="57"/>
        <v>7.8299596989793061</v>
      </c>
      <c r="AS201" s="90">
        <v>42469</v>
      </c>
      <c r="AT201" s="1">
        <v>1.8926499032882012</v>
      </c>
      <c r="AU201" s="1">
        <v>0.17586984995084193</v>
      </c>
      <c r="AV201" s="1">
        <v>1.5110462146786094</v>
      </c>
      <c r="AW201" s="1">
        <v>0.76089985944962202</v>
      </c>
      <c r="AX201" s="1">
        <v>0.31747280264168332</v>
      </c>
      <c r="AY201" s="1">
        <v>0.1689616389743655</v>
      </c>
      <c r="AZ201" s="1">
        <v>7.5939563398981438</v>
      </c>
      <c r="BA201" s="1">
        <v>257.60694161376358</v>
      </c>
      <c r="BB201" s="1">
        <v>36.648342777909491</v>
      </c>
      <c r="BC201" s="1">
        <v>10.310707687293183</v>
      </c>
      <c r="BD201" s="1">
        <v>5.4670267513284294</v>
      </c>
      <c r="BE201" s="94">
        <v>0.3148058252427185</v>
      </c>
      <c r="BF201" s="94">
        <v>5.0388349514563113E-2</v>
      </c>
      <c r="BG201" s="94">
        <v>1.8340777444445056</v>
      </c>
      <c r="BH201" s="1">
        <v>1.1774647887323946</v>
      </c>
      <c r="BI201" s="1">
        <v>0.29070422535211271</v>
      </c>
      <c r="BJ201" s="1">
        <v>1.2556869912402941</v>
      </c>
    </row>
    <row r="202" spans="1:62">
      <c r="A202" t="s">
        <v>177</v>
      </c>
      <c r="B202" t="s">
        <v>1090</v>
      </c>
      <c r="C202" s="63" t="s">
        <v>168</v>
      </c>
      <c r="D202" s="87" t="s">
        <v>170</v>
      </c>
      <c r="E202" t="s">
        <v>959</v>
      </c>
      <c r="F202" s="1" t="s">
        <v>778</v>
      </c>
      <c r="G202" s="1" t="s">
        <v>783</v>
      </c>
      <c r="H202" s="1">
        <v>11.755269999999999</v>
      </c>
      <c r="I202" s="1">
        <v>7.37697</v>
      </c>
      <c r="J202" s="1">
        <v>615</v>
      </c>
      <c r="K202" s="1" t="s">
        <v>784</v>
      </c>
      <c r="L202" s="1" t="s">
        <v>709</v>
      </c>
      <c r="M202" s="88">
        <v>2016</v>
      </c>
      <c r="N202" s="88">
        <v>2</v>
      </c>
      <c r="O202" s="89" t="s">
        <v>156</v>
      </c>
      <c r="P202" s="63">
        <v>344</v>
      </c>
      <c r="Q202" s="1" t="s">
        <v>773</v>
      </c>
      <c r="R202" s="63" t="s">
        <v>712</v>
      </c>
      <c r="S202" s="63" t="s">
        <v>1027</v>
      </c>
      <c r="T202" s="63" t="s">
        <v>1094</v>
      </c>
      <c r="U202" s="1"/>
      <c r="V202" s="90"/>
      <c r="W202" s="91">
        <v>42648</v>
      </c>
      <c r="X202" s="63">
        <v>9</v>
      </c>
      <c r="Y202" s="63">
        <v>47</v>
      </c>
      <c r="Z202" s="92">
        <v>38</v>
      </c>
      <c r="AA202" s="93">
        <v>8.0399999999999991</v>
      </c>
      <c r="AB202" s="93">
        <v>4.24</v>
      </c>
      <c r="AC202" s="63">
        <v>1.62</v>
      </c>
      <c r="AD202" s="1">
        <v>0.96</v>
      </c>
      <c r="AE202" s="63">
        <v>0.7</v>
      </c>
      <c r="AF202" s="1">
        <v>1.18</v>
      </c>
      <c r="AG202" s="1">
        <v>10.4</v>
      </c>
      <c r="AH202" s="1">
        <f t="shared" si="50"/>
        <v>81.355932203389841</v>
      </c>
      <c r="AI202" s="1">
        <v>0.42</v>
      </c>
      <c r="AJ202" s="1">
        <f t="shared" si="51"/>
        <v>3.0883950617283946</v>
      </c>
      <c r="AK202" s="1">
        <f t="shared" si="52"/>
        <v>2.6485681917211323</v>
      </c>
      <c r="AL202" s="1">
        <f t="shared" si="53"/>
        <v>4.823999999999999</v>
      </c>
      <c r="AM202" s="1">
        <f t="shared" si="54"/>
        <v>2942.8535463568137</v>
      </c>
      <c r="AN202" s="1">
        <f t="shared" si="55"/>
        <v>5359.9999999999991</v>
      </c>
      <c r="AO202" s="1">
        <f t="shared" si="56"/>
        <v>8302.8535463568132</v>
      </c>
      <c r="AP202" s="1">
        <f t="shared" si="57"/>
        <v>2.9428535463568135</v>
      </c>
      <c r="AQ202" s="1">
        <f t="shared" si="57"/>
        <v>5.3599999999999994</v>
      </c>
      <c r="AR202" s="1">
        <f t="shared" si="57"/>
        <v>8.3028535463568129</v>
      </c>
      <c r="AS202" s="90"/>
      <c r="AT202" s="1">
        <v>1.7536023054755046</v>
      </c>
      <c r="AU202" s="1">
        <v>0.19805439400436381</v>
      </c>
      <c r="AV202" s="1">
        <v>1.317254469738832</v>
      </c>
      <c r="AW202" s="1">
        <v>0.84391407624918169</v>
      </c>
      <c r="AX202" s="1">
        <v>0.35994072330679294</v>
      </c>
      <c r="AY202" s="1">
        <v>0.14069350375942111</v>
      </c>
      <c r="AZ202" s="1">
        <v>6.9997141363111579</v>
      </c>
      <c r="BA202" s="1">
        <v>610.74370102928197</v>
      </c>
      <c r="BB202" s="1">
        <v>96.96560410967183</v>
      </c>
      <c r="BC202" s="1">
        <v>6.9182954384366679</v>
      </c>
      <c r="BD202" s="1">
        <v>3.5776285352195809</v>
      </c>
      <c r="BE202" s="94">
        <v>0.32762135922330093</v>
      </c>
      <c r="BF202" s="94">
        <v>5.6067961165048551E-2</v>
      </c>
      <c r="BG202" s="94">
        <v>2.4741603286937961</v>
      </c>
      <c r="BH202" s="1">
        <v>1.2116301239275502</v>
      </c>
      <c r="BI202" s="1">
        <v>0.43603431839847479</v>
      </c>
      <c r="BJ202" s="1">
        <v>1.3687755758239604</v>
      </c>
    </row>
    <row r="203" spans="1:62">
      <c r="A203" t="s">
        <v>177</v>
      </c>
      <c r="B203" t="s">
        <v>1090</v>
      </c>
      <c r="C203" s="63" t="s">
        <v>168</v>
      </c>
      <c r="D203" s="87" t="s">
        <v>170</v>
      </c>
      <c r="E203" t="s">
        <v>959</v>
      </c>
      <c r="F203" s="1" t="s">
        <v>778</v>
      </c>
      <c r="G203" s="1" t="s">
        <v>783</v>
      </c>
      <c r="H203" s="1">
        <v>11.755269999999999</v>
      </c>
      <c r="I203" s="1">
        <v>7.37697</v>
      </c>
      <c r="J203" s="1">
        <v>615</v>
      </c>
      <c r="K203" s="1" t="s">
        <v>784</v>
      </c>
      <c r="L203" s="1" t="s">
        <v>709</v>
      </c>
      <c r="M203" s="88">
        <v>2016</v>
      </c>
      <c r="N203" s="88">
        <v>2</v>
      </c>
      <c r="O203" s="89" t="s">
        <v>157</v>
      </c>
      <c r="P203" s="63">
        <v>345</v>
      </c>
      <c r="Q203" s="1" t="s">
        <v>773</v>
      </c>
      <c r="R203" s="63" t="s">
        <v>712</v>
      </c>
      <c r="S203" s="63" t="s">
        <v>1027</v>
      </c>
      <c r="T203" s="63" t="s">
        <v>1094</v>
      </c>
      <c r="U203" s="1"/>
      <c r="V203" s="90"/>
      <c r="W203" s="91">
        <v>42648</v>
      </c>
      <c r="X203" s="63">
        <v>9</v>
      </c>
      <c r="Y203" s="63">
        <v>48</v>
      </c>
      <c r="Z203" s="92">
        <v>53</v>
      </c>
      <c r="AA203" s="93">
        <v>12.88</v>
      </c>
      <c r="AB203" s="93">
        <v>8.93</v>
      </c>
      <c r="AC203" s="63">
        <v>2.6</v>
      </c>
      <c r="AD203" s="1">
        <v>1.58</v>
      </c>
      <c r="AE203" s="63">
        <v>1.02</v>
      </c>
      <c r="AF203" s="1">
        <v>1.9</v>
      </c>
      <c r="AG203" s="1">
        <v>11</v>
      </c>
      <c r="AH203" s="1">
        <f t="shared" si="50"/>
        <v>83.15789473684211</v>
      </c>
      <c r="AI203" s="1">
        <v>0.42</v>
      </c>
      <c r="AJ203" s="1">
        <f t="shared" si="51"/>
        <v>6.5257692307692299</v>
      </c>
      <c r="AK203" s="1">
        <f t="shared" si="52"/>
        <v>5.6820660633484161</v>
      </c>
      <c r="AL203" s="1">
        <f t="shared" si="53"/>
        <v>5.303529411764706</v>
      </c>
      <c r="AM203" s="1">
        <f t="shared" si="54"/>
        <v>6313.406737053796</v>
      </c>
      <c r="AN203" s="1">
        <f t="shared" si="55"/>
        <v>5892.8104575163406</v>
      </c>
      <c r="AO203" s="1">
        <f t="shared" si="56"/>
        <v>12206.217194570138</v>
      </c>
      <c r="AP203" s="1">
        <f t="shared" si="57"/>
        <v>6.3134067370537963</v>
      </c>
      <c r="AQ203" s="1">
        <f t="shared" si="57"/>
        <v>5.8928104575163403</v>
      </c>
      <c r="AR203" s="1">
        <f t="shared" si="57"/>
        <v>12.206217194570138</v>
      </c>
      <c r="AS203" s="90"/>
      <c r="AT203" s="1">
        <v>2.5937193326790973</v>
      </c>
      <c r="AU203" s="1">
        <v>0.23934057995611374</v>
      </c>
      <c r="AV203" s="1">
        <v>2.2246524537362347</v>
      </c>
      <c r="AW203" s="1">
        <v>0.6190846270845809</v>
      </c>
      <c r="AX203" s="1">
        <v>0.25278923433084532</v>
      </c>
      <c r="AY203" s="1">
        <v>0.18598547591412853</v>
      </c>
      <c r="AZ203" s="1">
        <v>5.7997181359995338</v>
      </c>
      <c r="BA203" s="1">
        <v>141.16000920366037</v>
      </c>
      <c r="BB203" s="1">
        <v>37.944969927367339</v>
      </c>
      <c r="BC203" s="1">
        <v>12.600526872191274</v>
      </c>
      <c r="BD203" s="1">
        <v>5.8576821116834052</v>
      </c>
      <c r="BE203" s="94">
        <v>0.48384030418250951</v>
      </c>
      <c r="BF203" s="94">
        <v>5.7509505703422059E-2</v>
      </c>
      <c r="BG203" s="94">
        <v>1.6675073655001986</v>
      </c>
      <c r="BH203" s="1">
        <v>1.6778656126482214</v>
      </c>
      <c r="BI203" s="1">
        <v>0.39752964426877468</v>
      </c>
      <c r="BJ203" s="1">
        <v>1.5567021328582775</v>
      </c>
    </row>
    <row r="204" spans="1:62">
      <c r="A204" t="s">
        <v>177</v>
      </c>
      <c r="B204" t="s">
        <v>1090</v>
      </c>
      <c r="C204" s="63" t="s">
        <v>168</v>
      </c>
      <c r="D204" s="87" t="s">
        <v>170</v>
      </c>
      <c r="E204" t="s">
        <v>959</v>
      </c>
      <c r="F204" s="1" t="s">
        <v>778</v>
      </c>
      <c r="G204" s="1" t="s">
        <v>783</v>
      </c>
      <c r="H204" s="1">
        <v>11.755269999999999</v>
      </c>
      <c r="I204" s="1">
        <v>7.37697</v>
      </c>
      <c r="J204" s="1">
        <v>615</v>
      </c>
      <c r="K204" s="1" t="s">
        <v>784</v>
      </c>
      <c r="L204" s="1" t="s">
        <v>709</v>
      </c>
      <c r="M204" s="88">
        <v>2016</v>
      </c>
      <c r="N204" s="88">
        <v>2</v>
      </c>
      <c r="O204" s="89" t="s">
        <v>158</v>
      </c>
      <c r="P204" s="63">
        <v>346</v>
      </c>
      <c r="Q204" s="1" t="s">
        <v>773</v>
      </c>
      <c r="R204" s="63" t="s">
        <v>712</v>
      </c>
      <c r="S204" s="63" t="s">
        <v>1027</v>
      </c>
      <c r="T204" s="63" t="s">
        <v>1094</v>
      </c>
      <c r="U204" s="1"/>
      <c r="V204" s="90"/>
      <c r="W204" s="91">
        <v>42648</v>
      </c>
      <c r="X204" s="63">
        <v>9</v>
      </c>
      <c r="Y204" s="63">
        <v>47</v>
      </c>
      <c r="Z204" s="92">
        <v>50</v>
      </c>
      <c r="AA204" s="93">
        <v>18.16</v>
      </c>
      <c r="AB204" s="93">
        <v>11.67</v>
      </c>
      <c r="AC204" s="63">
        <v>2.82</v>
      </c>
      <c r="AD204" s="1">
        <v>1.72</v>
      </c>
      <c r="AE204" s="63">
        <v>1.48</v>
      </c>
      <c r="AF204" s="1">
        <v>2.06</v>
      </c>
      <c r="AG204" s="1">
        <v>12.5</v>
      </c>
      <c r="AH204" s="1">
        <f t="shared" si="50"/>
        <v>83.495145631067956</v>
      </c>
      <c r="AI204" s="1">
        <v>0.64</v>
      </c>
      <c r="AJ204" s="1">
        <f t="shared" si="51"/>
        <v>8.5248936170212772</v>
      </c>
      <c r="AK204" s="1">
        <f t="shared" si="52"/>
        <v>7.3272215269086356</v>
      </c>
      <c r="AL204" s="1">
        <f t="shared" si="53"/>
        <v>7.8529729729729736</v>
      </c>
      <c r="AM204" s="1">
        <f t="shared" si="54"/>
        <v>8141.3572521207061</v>
      </c>
      <c r="AN204" s="1">
        <f t="shared" si="55"/>
        <v>8725.5255255255252</v>
      </c>
      <c r="AO204" s="1">
        <f t="shared" si="56"/>
        <v>16866.882777646231</v>
      </c>
      <c r="AP204" s="1">
        <f t="shared" si="57"/>
        <v>8.1413572521207058</v>
      </c>
      <c r="AQ204" s="1">
        <f t="shared" si="57"/>
        <v>8.7255255255255246</v>
      </c>
      <c r="AR204" s="1">
        <f t="shared" si="57"/>
        <v>16.866882777646232</v>
      </c>
      <c r="AS204" s="90"/>
      <c r="AT204" s="1">
        <v>2.3334919124643201</v>
      </c>
      <c r="AU204" s="1">
        <v>0.34238660432558615</v>
      </c>
      <c r="AV204" s="1">
        <v>2.2994743859510436</v>
      </c>
      <c r="AW204" s="1">
        <v>0.67101912548564846</v>
      </c>
      <c r="AX204" s="1">
        <v>0.30877876807913329</v>
      </c>
      <c r="AY204" s="1">
        <v>0.17487142199271458</v>
      </c>
      <c r="AZ204" s="1">
        <v>5.251944891299833</v>
      </c>
      <c r="BA204" s="1">
        <v>150.33587546058558</v>
      </c>
      <c r="BB204" s="1">
        <v>35.660886566297052</v>
      </c>
      <c r="BC204" s="1">
        <v>15.394993922469205</v>
      </c>
      <c r="BD204" s="1">
        <v>5.1590345617743214</v>
      </c>
      <c r="BE204" s="94">
        <v>0.32758954501452081</v>
      </c>
      <c r="BF204" s="94">
        <v>0.11060019361084221</v>
      </c>
      <c r="BG204" s="94">
        <v>1.7168909909836998</v>
      </c>
      <c r="BH204" s="1">
        <v>1.6497607655502393</v>
      </c>
      <c r="BI204" s="1">
        <v>0.4089952153110048</v>
      </c>
      <c r="BJ204" s="1">
        <v>1.7407102739933054</v>
      </c>
    </row>
    <row r="205" spans="1:62">
      <c r="A205" t="s">
        <v>177</v>
      </c>
      <c r="B205" t="s">
        <v>1090</v>
      </c>
      <c r="C205" s="63" t="s">
        <v>168</v>
      </c>
      <c r="D205" s="87" t="s">
        <v>170</v>
      </c>
      <c r="E205" t="s">
        <v>959</v>
      </c>
      <c r="F205" s="1" t="s">
        <v>778</v>
      </c>
      <c r="G205" s="1" t="s">
        <v>783</v>
      </c>
      <c r="H205" s="1">
        <v>11.755269999999999</v>
      </c>
      <c r="I205" s="1">
        <v>7.37697</v>
      </c>
      <c r="J205" s="1">
        <v>615</v>
      </c>
      <c r="K205" s="1" t="s">
        <v>784</v>
      </c>
      <c r="L205" s="1" t="s">
        <v>709</v>
      </c>
      <c r="M205" s="88">
        <v>2016</v>
      </c>
      <c r="N205" s="88">
        <v>2</v>
      </c>
      <c r="O205" s="89" t="s">
        <v>159</v>
      </c>
      <c r="P205" s="63">
        <v>347</v>
      </c>
      <c r="Q205" s="1" t="s">
        <v>773</v>
      </c>
      <c r="R205" s="63" t="s">
        <v>712</v>
      </c>
      <c r="S205" s="63" t="s">
        <v>1027</v>
      </c>
      <c r="T205" s="63" t="s">
        <v>1094</v>
      </c>
      <c r="U205" s="1"/>
      <c r="V205" s="90"/>
      <c r="W205" s="91">
        <v>42648</v>
      </c>
      <c r="X205" s="63">
        <v>9</v>
      </c>
      <c r="Y205" s="63">
        <v>44</v>
      </c>
      <c r="Z205" s="92">
        <v>53</v>
      </c>
      <c r="AA205" s="93">
        <v>21.12</v>
      </c>
      <c r="AB205" s="93">
        <v>12.96</v>
      </c>
      <c r="AC205" s="63">
        <v>2.98</v>
      </c>
      <c r="AD205" s="1">
        <v>1.84</v>
      </c>
      <c r="AE205" s="63">
        <v>0.84</v>
      </c>
      <c r="AF205" s="1">
        <v>2.16</v>
      </c>
      <c r="AG205" s="1">
        <v>13</v>
      </c>
      <c r="AH205" s="1">
        <f t="shared" si="50"/>
        <v>85.18518518518519</v>
      </c>
      <c r="AI205" s="1">
        <v>0.32</v>
      </c>
      <c r="AJ205" s="1">
        <f t="shared" si="51"/>
        <v>9.393825503355707</v>
      </c>
      <c r="AK205" s="1">
        <f t="shared" si="52"/>
        <v>8.1904334780892238</v>
      </c>
      <c r="AL205" s="1">
        <f t="shared" si="53"/>
        <v>8.0457142857142863</v>
      </c>
      <c r="AM205" s="1">
        <f t="shared" si="54"/>
        <v>9100.4816423213597</v>
      </c>
      <c r="AN205" s="1">
        <f t="shared" si="55"/>
        <v>8939.6825396825407</v>
      </c>
      <c r="AO205" s="1">
        <f t="shared" si="56"/>
        <v>18040.1641820039</v>
      </c>
      <c r="AP205" s="1">
        <f t="shared" si="57"/>
        <v>9.100481642321359</v>
      </c>
      <c r="AQ205" s="1">
        <f t="shared" si="57"/>
        <v>8.9396825396825399</v>
      </c>
      <c r="AR205" s="1">
        <f t="shared" si="57"/>
        <v>18.040164182003899</v>
      </c>
      <c r="AS205" s="90"/>
      <c r="AT205" s="1">
        <v>2.9034917555771096</v>
      </c>
      <c r="AU205" s="1">
        <v>0.25275315888817584</v>
      </c>
      <c r="AV205" s="1">
        <v>1.7141292871793143</v>
      </c>
      <c r="AW205" s="1">
        <v>0.79344442573500884</v>
      </c>
      <c r="AX205" s="1">
        <v>0.25458182863665951</v>
      </c>
      <c r="AY205" s="1">
        <v>0.2066370671226708</v>
      </c>
      <c r="AZ205" s="1">
        <v>11.5836520906206</v>
      </c>
      <c r="BA205" s="1">
        <v>95.643761503499604</v>
      </c>
      <c r="BB205" s="1">
        <v>39.902704409004826</v>
      </c>
      <c r="BC205" s="1">
        <v>15.732860995487837</v>
      </c>
      <c r="BD205" s="1">
        <v>6.5291872836195495</v>
      </c>
      <c r="BE205" s="94">
        <v>0.59351851851851856</v>
      </c>
      <c r="BF205" s="94">
        <v>9.6018518518518517E-2</v>
      </c>
      <c r="BG205" s="94">
        <v>1.7846783902148184</v>
      </c>
      <c r="BH205" s="1">
        <v>1.4643874643874644</v>
      </c>
      <c r="BI205" s="1">
        <v>0.33983855650522321</v>
      </c>
      <c r="BJ205" s="1">
        <v>1.4872581715411795</v>
      </c>
    </row>
    <row r="206" spans="1:62">
      <c r="A206" t="s">
        <v>177</v>
      </c>
      <c r="B206" t="s">
        <v>1090</v>
      </c>
      <c r="C206" s="63" t="s">
        <v>168</v>
      </c>
      <c r="D206" s="87" t="s">
        <v>170</v>
      </c>
      <c r="E206" t="s">
        <v>959</v>
      </c>
      <c r="F206" s="1" t="s">
        <v>778</v>
      </c>
      <c r="G206" s="1" t="s">
        <v>783</v>
      </c>
      <c r="H206" s="1">
        <v>11.755269999999999</v>
      </c>
      <c r="I206" s="1">
        <v>7.37697</v>
      </c>
      <c r="J206" s="1">
        <v>615</v>
      </c>
      <c r="K206" s="1" t="s">
        <v>784</v>
      </c>
      <c r="L206" s="1" t="s">
        <v>709</v>
      </c>
      <c r="M206" s="88">
        <v>2016</v>
      </c>
      <c r="N206" s="88">
        <v>2</v>
      </c>
      <c r="O206" s="89" t="s">
        <v>714</v>
      </c>
      <c r="P206" s="63">
        <v>348</v>
      </c>
      <c r="Q206" s="1" t="s">
        <v>773</v>
      </c>
      <c r="R206" s="63" t="s">
        <v>712</v>
      </c>
      <c r="S206" s="63" t="s">
        <v>1027</v>
      </c>
      <c r="T206" s="63" t="s">
        <v>1094</v>
      </c>
      <c r="U206" s="1"/>
      <c r="V206" s="90"/>
      <c r="W206" s="91">
        <v>42648</v>
      </c>
      <c r="X206" s="63">
        <v>9</v>
      </c>
      <c r="Y206" s="63">
        <v>43</v>
      </c>
      <c r="Z206" s="92">
        <v>51</v>
      </c>
      <c r="AA206" s="93">
        <v>19.71</v>
      </c>
      <c r="AB206" s="93">
        <v>11.04</v>
      </c>
      <c r="AC206" s="63">
        <v>2.8</v>
      </c>
      <c r="AD206" s="1">
        <v>1.68</v>
      </c>
      <c r="AE206" s="63">
        <v>0.72</v>
      </c>
      <c r="AF206" s="1">
        <v>2</v>
      </c>
      <c r="AG206" s="1">
        <v>12.1</v>
      </c>
      <c r="AH206" s="1">
        <f t="shared" si="50"/>
        <v>84</v>
      </c>
      <c r="AI206" s="1">
        <v>0.32</v>
      </c>
      <c r="AJ206" s="1">
        <f t="shared" si="51"/>
        <v>7.8857142857142852</v>
      </c>
      <c r="AK206" s="1">
        <f t="shared" si="52"/>
        <v>6.8499952941176465</v>
      </c>
      <c r="AL206" s="1">
        <f t="shared" si="53"/>
        <v>8.7600000000000016</v>
      </c>
      <c r="AM206" s="1">
        <f t="shared" si="54"/>
        <v>7611.1058823529402</v>
      </c>
      <c r="AN206" s="1">
        <f t="shared" si="55"/>
        <v>9733.3333333333358</v>
      </c>
      <c r="AO206" s="1">
        <f t="shared" si="56"/>
        <v>17344.439215686274</v>
      </c>
      <c r="AP206" s="1">
        <f t="shared" si="57"/>
        <v>7.6111058823529403</v>
      </c>
      <c r="AQ206" s="1">
        <f t="shared" si="57"/>
        <v>9.7333333333333361</v>
      </c>
      <c r="AR206" s="1">
        <f t="shared" si="57"/>
        <v>17.344439215686275</v>
      </c>
      <c r="AS206" s="90"/>
      <c r="AT206" s="1">
        <v>2.5071090047393367</v>
      </c>
      <c r="AU206" s="1">
        <v>0.34157949317996611</v>
      </c>
      <c r="AV206" s="1">
        <v>2.1036041710898887</v>
      </c>
      <c r="AW206" s="1">
        <v>0.63405636853587688</v>
      </c>
      <c r="AX206" s="1">
        <v>0.19564502041269932</v>
      </c>
      <c r="AY206" s="1">
        <v>0.1622398205207429</v>
      </c>
      <c r="AZ206" s="1">
        <v>3.9897002430497781</v>
      </c>
      <c r="BA206" s="1">
        <v>133.74358494273486</v>
      </c>
      <c r="BB206" s="1">
        <v>28.822466028407842</v>
      </c>
      <c r="BC206" s="1">
        <v>16.899561686974018</v>
      </c>
      <c r="BD206" s="1">
        <v>30.541115000964457</v>
      </c>
      <c r="BE206" s="94">
        <v>0.63721618953603154</v>
      </c>
      <c r="BF206" s="94">
        <v>9.4274432379072071E-2</v>
      </c>
      <c r="BG206" s="94">
        <v>2.4974316771671798</v>
      </c>
      <c r="BH206" s="1">
        <v>1.7434579439252338</v>
      </c>
      <c r="BI206" s="1">
        <v>0.34761682242990655</v>
      </c>
      <c r="BJ206" s="1">
        <v>1.4374689328608661</v>
      </c>
    </row>
    <row r="207" spans="1:62">
      <c r="A207" t="s">
        <v>177</v>
      </c>
      <c r="B207" t="s">
        <v>1090</v>
      </c>
      <c r="C207" s="63" t="s">
        <v>168</v>
      </c>
      <c r="D207" s="87" t="s">
        <v>170</v>
      </c>
      <c r="E207" t="s">
        <v>959</v>
      </c>
      <c r="F207" s="1" t="s">
        <v>198</v>
      </c>
      <c r="G207" s="1" t="s">
        <v>785</v>
      </c>
      <c r="H207" s="1">
        <v>11.576180000000001</v>
      </c>
      <c r="I207" s="1">
        <v>7.45716</v>
      </c>
      <c r="J207" s="1">
        <v>638</v>
      </c>
      <c r="K207" s="1" t="s">
        <v>786</v>
      </c>
      <c r="L207" s="1" t="s">
        <v>737</v>
      </c>
      <c r="M207" s="88">
        <v>2016</v>
      </c>
      <c r="N207" s="88">
        <v>2</v>
      </c>
      <c r="O207" s="89" t="s">
        <v>155</v>
      </c>
      <c r="P207" s="63">
        <v>355</v>
      </c>
      <c r="Q207" s="1" t="s">
        <v>773</v>
      </c>
      <c r="R207" s="63" t="s">
        <v>712</v>
      </c>
      <c r="S207" s="63" t="s">
        <v>1027</v>
      </c>
      <c r="T207" s="63" t="s">
        <v>1094</v>
      </c>
      <c r="U207" s="1" t="s">
        <v>774</v>
      </c>
      <c r="V207" s="90">
        <v>42621</v>
      </c>
      <c r="W207" s="91">
        <v>42649</v>
      </c>
      <c r="X207" s="63">
        <v>9</v>
      </c>
      <c r="Y207" s="63">
        <v>42</v>
      </c>
      <c r="Z207" s="92">
        <v>43</v>
      </c>
      <c r="AA207" s="93">
        <v>5.44</v>
      </c>
      <c r="AB207" s="93">
        <v>4.62</v>
      </c>
      <c r="AC207" s="63">
        <v>1.28</v>
      </c>
      <c r="AD207" s="1">
        <v>0.7</v>
      </c>
      <c r="AE207" s="63">
        <v>0.54</v>
      </c>
      <c r="AF207" s="1">
        <v>0.88</v>
      </c>
      <c r="AG207" s="1">
        <v>10.4</v>
      </c>
      <c r="AH207" s="1">
        <f t="shared" si="50"/>
        <v>79.545454545454547</v>
      </c>
      <c r="AI207" s="1">
        <v>0.34</v>
      </c>
      <c r="AJ207" s="1">
        <f t="shared" si="51"/>
        <v>3.17625</v>
      </c>
      <c r="AK207" s="1">
        <f t="shared" si="52"/>
        <v>2.6632941176470584</v>
      </c>
      <c r="AL207" s="1">
        <f t="shared" si="53"/>
        <v>3.4251851851851853</v>
      </c>
      <c r="AM207" s="1">
        <f t="shared" si="54"/>
        <v>2959.2156862745092</v>
      </c>
      <c r="AN207" s="1">
        <f t="shared" si="55"/>
        <v>3805.7613168724283</v>
      </c>
      <c r="AO207" s="1">
        <f t="shared" si="56"/>
        <v>6764.9770031469379</v>
      </c>
      <c r="AP207" s="1">
        <f t="shared" si="57"/>
        <v>2.9592156862745091</v>
      </c>
      <c r="AQ207" s="1">
        <f t="shared" si="57"/>
        <v>3.8057613168724282</v>
      </c>
      <c r="AR207" s="1">
        <f t="shared" si="57"/>
        <v>6.7649770031469378</v>
      </c>
      <c r="AS207" s="90">
        <v>42469</v>
      </c>
      <c r="AT207" s="1">
        <v>2.1663433559650827</v>
      </c>
      <c r="AU207" s="1">
        <v>0.17738286996365207</v>
      </c>
      <c r="AV207" s="1">
        <v>2.0514614061230385</v>
      </c>
      <c r="AW207" s="1">
        <v>0.5361549453636173</v>
      </c>
      <c r="AX207" s="1">
        <v>0.28245872712554004</v>
      </c>
      <c r="AY207" s="1">
        <v>0.22340731122858992</v>
      </c>
      <c r="AZ207" s="1">
        <v>9.7927165796546429</v>
      </c>
      <c r="BA207" s="1">
        <v>154.91602076017168</v>
      </c>
      <c r="BB207" s="1">
        <v>55.287010899148392</v>
      </c>
      <c r="BC207" s="1">
        <v>15.631152855315408</v>
      </c>
      <c r="BD207" s="1">
        <v>3.817609081163428</v>
      </c>
      <c r="BE207" s="94">
        <v>0.48628192999053926</v>
      </c>
      <c r="BF207" s="94">
        <v>2.0823084200567641E-2</v>
      </c>
      <c r="BG207" s="94">
        <v>2.3934704720627749</v>
      </c>
      <c r="BH207" s="1">
        <v>1.4351585014409223</v>
      </c>
      <c r="BI207" s="1">
        <v>0.28275696445725262</v>
      </c>
      <c r="BJ207" s="1">
        <v>1.4094922437134352</v>
      </c>
    </row>
    <row r="208" spans="1:62">
      <c r="A208" t="s">
        <v>177</v>
      </c>
      <c r="B208" t="s">
        <v>1090</v>
      </c>
      <c r="C208" s="63" t="s">
        <v>168</v>
      </c>
      <c r="D208" s="87" t="s">
        <v>170</v>
      </c>
      <c r="E208" t="s">
        <v>959</v>
      </c>
      <c r="F208" s="1" t="s">
        <v>198</v>
      </c>
      <c r="G208" s="1" t="s">
        <v>785</v>
      </c>
      <c r="H208" s="1">
        <v>11.576180000000001</v>
      </c>
      <c r="I208" s="1">
        <v>7.45716</v>
      </c>
      <c r="J208" s="1">
        <v>638</v>
      </c>
      <c r="K208" s="1" t="s">
        <v>786</v>
      </c>
      <c r="L208" s="1" t="s">
        <v>737</v>
      </c>
      <c r="M208" s="88">
        <v>2016</v>
      </c>
      <c r="N208" s="88">
        <v>2</v>
      </c>
      <c r="O208" s="89" t="s">
        <v>156</v>
      </c>
      <c r="P208" s="63">
        <v>356</v>
      </c>
      <c r="Q208" s="1" t="s">
        <v>773</v>
      </c>
      <c r="R208" s="63" t="s">
        <v>712</v>
      </c>
      <c r="S208" s="63" t="s">
        <v>1027</v>
      </c>
      <c r="T208" s="63" t="s">
        <v>1094</v>
      </c>
      <c r="U208" s="1"/>
      <c r="V208" s="90"/>
      <c r="W208" s="91">
        <v>42649</v>
      </c>
      <c r="X208" s="63">
        <v>9</v>
      </c>
      <c r="Y208" s="63">
        <v>45</v>
      </c>
      <c r="Z208" s="92">
        <v>38</v>
      </c>
      <c r="AA208" s="93">
        <v>8.58</v>
      </c>
      <c r="AB208" s="93">
        <v>5.44</v>
      </c>
      <c r="AC208" s="63">
        <v>1.58</v>
      </c>
      <c r="AD208" s="1">
        <v>0.9</v>
      </c>
      <c r="AE208" s="63">
        <v>0.66</v>
      </c>
      <c r="AF208" s="1">
        <v>1.1200000000000001</v>
      </c>
      <c r="AG208" s="1">
        <v>7.8</v>
      </c>
      <c r="AH208" s="1">
        <f t="shared" si="50"/>
        <v>80.357142857142847</v>
      </c>
      <c r="AI208" s="1">
        <v>0.36</v>
      </c>
      <c r="AJ208" s="1">
        <f t="shared" si="51"/>
        <v>3.8562025316455699</v>
      </c>
      <c r="AK208" s="1">
        <f t="shared" si="52"/>
        <v>3.3612151898734175</v>
      </c>
      <c r="AL208" s="1">
        <f t="shared" si="53"/>
        <v>4.68</v>
      </c>
      <c r="AM208" s="1">
        <f t="shared" si="54"/>
        <v>3734.6835443037971</v>
      </c>
      <c r="AN208" s="1">
        <f t="shared" si="55"/>
        <v>5200</v>
      </c>
      <c r="AO208" s="1">
        <f t="shared" si="56"/>
        <v>8934.6835443037962</v>
      </c>
      <c r="AP208" s="1">
        <f t="shared" si="57"/>
        <v>3.7346835443037971</v>
      </c>
      <c r="AQ208" s="1">
        <f t="shared" si="57"/>
        <v>5.2</v>
      </c>
      <c r="AR208" s="1">
        <f t="shared" si="57"/>
        <v>8.9346835443037964</v>
      </c>
      <c r="AS208" s="90"/>
      <c r="AT208" s="1">
        <v>2.2037754114230399</v>
      </c>
      <c r="AU208" s="1">
        <v>0.27372928626435256</v>
      </c>
      <c r="AV208" s="1">
        <v>2.2435889509589821</v>
      </c>
      <c r="AW208" s="1">
        <v>0.69357058161100926</v>
      </c>
      <c r="AX208" s="1">
        <v>0.21233751263556133</v>
      </c>
      <c r="AY208" s="1">
        <v>0.20930601012354616</v>
      </c>
      <c r="AZ208" s="1">
        <v>9.5090785386734495</v>
      </c>
      <c r="BA208" s="1">
        <v>160.26910175162737</v>
      </c>
      <c r="BB208" s="1">
        <v>74.260352803519538</v>
      </c>
      <c r="BC208" s="1">
        <v>16.5667507231529</v>
      </c>
      <c r="BD208" s="1">
        <v>4.0464838776336975</v>
      </c>
      <c r="BE208" s="94">
        <v>0.48919172932330829</v>
      </c>
      <c r="BF208" s="94">
        <v>0.13900375939849627</v>
      </c>
      <c r="BG208" s="94">
        <v>2.2380287580850737</v>
      </c>
      <c r="BH208" s="1">
        <v>1.3125585754451734</v>
      </c>
      <c r="BI208" s="1">
        <v>0.35515463917525769</v>
      </c>
      <c r="BJ208" s="1">
        <v>1.1967703332625157</v>
      </c>
    </row>
    <row r="209" spans="1:62">
      <c r="A209" t="s">
        <v>177</v>
      </c>
      <c r="B209" t="s">
        <v>1090</v>
      </c>
      <c r="C209" s="63" t="s">
        <v>168</v>
      </c>
      <c r="D209" s="87" t="s">
        <v>170</v>
      </c>
      <c r="E209" t="s">
        <v>959</v>
      </c>
      <c r="F209" s="1" t="s">
        <v>198</v>
      </c>
      <c r="G209" s="1" t="s">
        <v>785</v>
      </c>
      <c r="H209" s="1">
        <v>11.576180000000001</v>
      </c>
      <c r="I209" s="1">
        <v>7.45716</v>
      </c>
      <c r="J209" s="1">
        <v>638</v>
      </c>
      <c r="K209" s="1" t="s">
        <v>786</v>
      </c>
      <c r="L209" s="1" t="s">
        <v>737</v>
      </c>
      <c r="M209" s="88">
        <v>2016</v>
      </c>
      <c r="N209" s="88">
        <v>2</v>
      </c>
      <c r="O209" s="89" t="s">
        <v>157</v>
      </c>
      <c r="P209" s="63">
        <v>357</v>
      </c>
      <c r="Q209" s="1" t="s">
        <v>773</v>
      </c>
      <c r="R209" s="63" t="s">
        <v>712</v>
      </c>
      <c r="S209" s="63" t="s">
        <v>1027</v>
      </c>
      <c r="T209" s="63" t="s">
        <v>1094</v>
      </c>
      <c r="U209" s="1"/>
      <c r="V209" s="90"/>
      <c r="W209" s="91">
        <v>42649</v>
      </c>
      <c r="X209" s="63">
        <v>9</v>
      </c>
      <c r="Y209" s="63">
        <v>44</v>
      </c>
      <c r="Z209" s="92">
        <v>42</v>
      </c>
      <c r="AA209" s="93">
        <v>6</v>
      </c>
      <c r="AB209" s="93">
        <v>3.86</v>
      </c>
      <c r="AC209" s="63">
        <v>0.92</v>
      </c>
      <c r="AD209" s="1">
        <v>0.52</v>
      </c>
      <c r="AE209" s="63">
        <v>0.66</v>
      </c>
      <c r="AF209" s="1">
        <v>0.68</v>
      </c>
      <c r="AG209" s="1">
        <v>10.6</v>
      </c>
      <c r="AH209" s="1">
        <f t="shared" si="50"/>
        <v>76.470588235294116</v>
      </c>
      <c r="AI209" s="1">
        <v>0.44</v>
      </c>
      <c r="AJ209" s="1">
        <f t="shared" si="51"/>
        <v>2.8530434782608696</v>
      </c>
      <c r="AK209" s="1">
        <f t="shared" si="52"/>
        <v>2.2946762148337592</v>
      </c>
      <c r="AL209" s="1">
        <f t="shared" si="53"/>
        <v>4</v>
      </c>
      <c r="AM209" s="1">
        <f t="shared" si="54"/>
        <v>2549.6402387041767</v>
      </c>
      <c r="AN209" s="1">
        <f t="shared" si="55"/>
        <v>4444.4444444444443</v>
      </c>
      <c r="AO209" s="1">
        <f t="shared" si="56"/>
        <v>6994.0846831486215</v>
      </c>
      <c r="AP209" s="1">
        <f t="shared" si="57"/>
        <v>2.5496402387041766</v>
      </c>
      <c r="AQ209" s="1">
        <f t="shared" si="57"/>
        <v>4.4444444444444446</v>
      </c>
      <c r="AR209" s="1">
        <f t="shared" si="57"/>
        <v>6.9940846831486212</v>
      </c>
      <c r="AS209" s="90"/>
      <c r="AT209" s="1">
        <v>2.0570377184912605</v>
      </c>
      <c r="AU209" s="1">
        <v>0.21782594113243353</v>
      </c>
      <c r="AV209" s="1">
        <v>2.3943561313827528</v>
      </c>
      <c r="AW209" s="1">
        <v>0.48575990072071074</v>
      </c>
      <c r="AX209" s="1">
        <v>0.24312899161368035</v>
      </c>
      <c r="AY209" s="1">
        <v>0.17532149557818505</v>
      </c>
      <c r="AZ209" s="1">
        <v>8.2545307043040719</v>
      </c>
      <c r="BA209" s="1">
        <v>132.5940907972761</v>
      </c>
      <c r="BB209" s="1">
        <v>67.410205810923884</v>
      </c>
      <c r="BC209" s="1">
        <v>24.197521443885961</v>
      </c>
      <c r="BD209" s="1">
        <v>4.6294572393579694</v>
      </c>
      <c r="BE209" s="94">
        <v>0.61238095238095247</v>
      </c>
      <c r="BF209" s="94">
        <v>3.7890476190476197E-2</v>
      </c>
      <c r="BG209" s="94">
        <v>2.0531803975284051</v>
      </c>
      <c r="BH209" s="1">
        <v>1.5322274881516589</v>
      </c>
      <c r="BI209" s="1">
        <v>0.26009478672985786</v>
      </c>
      <c r="BJ209" s="1">
        <v>1.2520882187709805</v>
      </c>
    </row>
    <row r="210" spans="1:62">
      <c r="A210" t="s">
        <v>177</v>
      </c>
      <c r="B210" t="s">
        <v>1090</v>
      </c>
      <c r="C210" s="63" t="s">
        <v>168</v>
      </c>
      <c r="D210" s="87" t="s">
        <v>170</v>
      </c>
      <c r="E210" t="s">
        <v>959</v>
      </c>
      <c r="F210" s="1" t="s">
        <v>198</v>
      </c>
      <c r="G210" s="1" t="s">
        <v>785</v>
      </c>
      <c r="H210" s="1">
        <v>11.576180000000001</v>
      </c>
      <c r="I210" s="1">
        <v>7.45716</v>
      </c>
      <c r="J210" s="1">
        <v>638</v>
      </c>
      <c r="K210" s="1" t="s">
        <v>786</v>
      </c>
      <c r="L210" s="1" t="s">
        <v>737</v>
      </c>
      <c r="M210" s="88">
        <v>2016</v>
      </c>
      <c r="N210" s="88">
        <v>2</v>
      </c>
      <c r="O210" s="89" t="s">
        <v>158</v>
      </c>
      <c r="P210" s="63">
        <v>358</v>
      </c>
      <c r="Q210" s="1" t="s">
        <v>773</v>
      </c>
      <c r="R210" s="63" t="s">
        <v>712</v>
      </c>
      <c r="S210" s="63" t="s">
        <v>1027</v>
      </c>
      <c r="T210" s="63" t="s">
        <v>1094</v>
      </c>
      <c r="U210" s="1"/>
      <c r="V210" s="90"/>
      <c r="W210" s="91">
        <v>42649</v>
      </c>
      <c r="X210" s="63">
        <v>9</v>
      </c>
      <c r="Y210" s="63">
        <v>42</v>
      </c>
      <c r="Z210" s="92">
        <v>48</v>
      </c>
      <c r="AA210" s="93">
        <v>7.38</v>
      </c>
      <c r="AB210" s="93">
        <v>5.82</v>
      </c>
      <c r="AC210" s="63">
        <v>1.68</v>
      </c>
      <c r="AD210" s="1">
        <v>1.02</v>
      </c>
      <c r="AE210" s="63">
        <v>0.52</v>
      </c>
      <c r="AF210" s="1">
        <v>1.28</v>
      </c>
      <c r="AG210" s="1">
        <v>10.4</v>
      </c>
      <c r="AH210" s="1">
        <f t="shared" si="50"/>
        <v>79.6875</v>
      </c>
      <c r="AI210" s="1">
        <v>0.44</v>
      </c>
      <c r="AJ210" s="1">
        <f t="shared" si="51"/>
        <v>4.4342857142857151</v>
      </c>
      <c r="AK210" s="1">
        <f t="shared" si="52"/>
        <v>3.7248000000000001</v>
      </c>
      <c r="AL210" s="1">
        <f t="shared" si="53"/>
        <v>6.2446153846153845</v>
      </c>
      <c r="AM210" s="1">
        <f t="shared" si="54"/>
        <v>4138.666666666667</v>
      </c>
      <c r="AN210" s="1">
        <f t="shared" si="55"/>
        <v>6938.4615384615381</v>
      </c>
      <c r="AO210" s="1">
        <f t="shared" si="56"/>
        <v>11077.128205128205</v>
      </c>
      <c r="AP210" s="1">
        <f t="shared" si="57"/>
        <v>4.1386666666666674</v>
      </c>
      <c r="AQ210" s="1">
        <f t="shared" si="57"/>
        <v>6.9384615384615378</v>
      </c>
      <c r="AR210" s="1">
        <f t="shared" si="57"/>
        <v>11.077128205128204</v>
      </c>
      <c r="AS210" s="90"/>
      <c r="AT210" s="1">
        <v>2.1336448598130842</v>
      </c>
      <c r="AU210" s="1">
        <v>0.24488949728623907</v>
      </c>
      <c r="AV210" s="1">
        <v>1.9872363052045681</v>
      </c>
      <c r="AW210" s="1">
        <v>0.68946008951040105</v>
      </c>
      <c r="AX210" s="1">
        <v>0.40303289731469799</v>
      </c>
      <c r="AY210" s="1">
        <v>0.19904213235127308</v>
      </c>
      <c r="AZ210" s="1">
        <v>10.206111606447275</v>
      </c>
      <c r="BA210" s="1">
        <v>169.93704181926407</v>
      </c>
      <c r="BB210" s="1">
        <v>102.873393924944</v>
      </c>
      <c r="BC210" s="1">
        <v>12.62767257660272</v>
      </c>
      <c r="BD210" s="1">
        <v>3.445095653064469</v>
      </c>
      <c r="BE210" s="94">
        <v>0.25707116788321172</v>
      </c>
      <c r="BF210" s="94">
        <v>1.0707116788321168E-2</v>
      </c>
      <c r="BG210" s="94">
        <v>2.0530345798910252</v>
      </c>
      <c r="BH210" s="1">
        <v>1.5952606635071089</v>
      </c>
      <c r="BI210" s="1">
        <v>0.29639810426540286</v>
      </c>
      <c r="BJ210" s="1">
        <v>1.3041399465117116</v>
      </c>
    </row>
    <row r="211" spans="1:62">
      <c r="A211" t="s">
        <v>177</v>
      </c>
      <c r="B211" t="s">
        <v>1090</v>
      </c>
      <c r="C211" s="63" t="s">
        <v>168</v>
      </c>
      <c r="D211" s="87" t="s">
        <v>170</v>
      </c>
      <c r="E211" t="s">
        <v>959</v>
      </c>
      <c r="F211" s="1" t="s">
        <v>198</v>
      </c>
      <c r="G211" s="1" t="s">
        <v>785</v>
      </c>
      <c r="H211" s="1">
        <v>11.576180000000001</v>
      </c>
      <c r="I211" s="1">
        <v>7.45716</v>
      </c>
      <c r="J211" s="1">
        <v>638</v>
      </c>
      <c r="K211" s="1" t="s">
        <v>786</v>
      </c>
      <c r="L211" s="1" t="s">
        <v>737</v>
      </c>
      <c r="M211" s="88">
        <v>2016</v>
      </c>
      <c r="N211" s="88">
        <v>2</v>
      </c>
      <c r="O211" s="89" t="s">
        <v>159</v>
      </c>
      <c r="P211" s="63">
        <v>359</v>
      </c>
      <c r="Q211" s="1" t="s">
        <v>773</v>
      </c>
      <c r="R211" s="63" t="s">
        <v>712</v>
      </c>
      <c r="S211" s="63" t="s">
        <v>1027</v>
      </c>
      <c r="T211" s="63" t="s">
        <v>1094</v>
      </c>
      <c r="U211" s="1"/>
      <c r="V211" s="90"/>
      <c r="W211" s="91">
        <v>42649</v>
      </c>
      <c r="X211" s="63">
        <v>9</v>
      </c>
      <c r="Y211" s="63">
        <v>46</v>
      </c>
      <c r="Z211" s="92">
        <v>45</v>
      </c>
      <c r="AA211" s="93">
        <v>10.52</v>
      </c>
      <c r="AB211" s="93">
        <v>7.18</v>
      </c>
      <c r="AC211" s="63">
        <v>2.1</v>
      </c>
      <c r="AD211" s="1">
        <v>1.34</v>
      </c>
      <c r="AE211" s="63">
        <v>0.96</v>
      </c>
      <c r="AF211" s="1">
        <v>1.58</v>
      </c>
      <c r="AG211" s="1">
        <v>10.9</v>
      </c>
      <c r="AH211" s="1">
        <f t="shared" si="50"/>
        <v>84.810126582278471</v>
      </c>
      <c r="AI211" s="1">
        <v>0.54</v>
      </c>
      <c r="AJ211" s="1">
        <f t="shared" si="51"/>
        <v>5.4020952380952378</v>
      </c>
      <c r="AK211" s="1">
        <f t="shared" si="52"/>
        <v>4.8025149579831918</v>
      </c>
      <c r="AL211" s="1">
        <f t="shared" si="53"/>
        <v>5.9175000000000013</v>
      </c>
      <c r="AM211" s="1">
        <f t="shared" si="54"/>
        <v>5336.1277310924352</v>
      </c>
      <c r="AN211" s="1">
        <f t="shared" si="55"/>
        <v>6575.0000000000018</v>
      </c>
      <c r="AO211" s="1">
        <f t="shared" si="56"/>
        <v>11911.127731092438</v>
      </c>
      <c r="AP211" s="1">
        <f t="shared" si="57"/>
        <v>5.3361277310924349</v>
      </c>
      <c r="AQ211" s="1">
        <f t="shared" si="57"/>
        <v>6.575000000000002</v>
      </c>
      <c r="AR211" s="1">
        <f t="shared" si="57"/>
        <v>11.911127731092439</v>
      </c>
      <c r="AS211" s="90"/>
      <c r="AT211" s="1">
        <v>2.674257425742574</v>
      </c>
      <c r="AU211" s="1">
        <v>0.26837162380043428</v>
      </c>
      <c r="AV211" s="1">
        <v>2.0747635298115106</v>
      </c>
      <c r="AW211" s="1">
        <v>0.59150874811613763</v>
      </c>
      <c r="AX211" s="1">
        <v>0.23640988608282837</v>
      </c>
      <c r="AY211" s="1">
        <v>0.21924058540633179</v>
      </c>
      <c r="AZ211" s="1">
        <v>11.609711875879725</v>
      </c>
      <c r="BA211" s="1">
        <v>165.22789866328364</v>
      </c>
      <c r="BB211" s="1">
        <v>65.704172998952416</v>
      </c>
      <c r="BC211" s="1">
        <v>15.186989023230394</v>
      </c>
      <c r="BD211" s="1">
        <v>3.6261940449921961</v>
      </c>
      <c r="BE211" s="94">
        <v>0.91011235955056191</v>
      </c>
      <c r="BF211" s="94">
        <v>9.5552434456928834E-2</v>
      </c>
      <c r="BG211" s="94">
        <v>2.6604642323695216</v>
      </c>
      <c r="BH211" s="1">
        <v>1.4411496350364963</v>
      </c>
      <c r="BI211" s="1">
        <v>0.2374087591240876</v>
      </c>
      <c r="BJ211" s="1">
        <v>9.7482955988940017</v>
      </c>
    </row>
    <row r="212" spans="1:62">
      <c r="A212" t="s">
        <v>177</v>
      </c>
      <c r="B212" t="s">
        <v>1090</v>
      </c>
      <c r="C212" s="63" t="s">
        <v>168</v>
      </c>
      <c r="D212" s="87" t="s">
        <v>170</v>
      </c>
      <c r="E212" t="s">
        <v>959</v>
      </c>
      <c r="F212" s="1" t="s">
        <v>198</v>
      </c>
      <c r="G212" s="1" t="s">
        <v>785</v>
      </c>
      <c r="H212" s="1">
        <v>11.576180000000001</v>
      </c>
      <c r="I212" s="1">
        <v>7.45716</v>
      </c>
      <c r="J212" s="1">
        <v>638</v>
      </c>
      <c r="K212" s="1" t="s">
        <v>786</v>
      </c>
      <c r="L212" s="1" t="s">
        <v>737</v>
      </c>
      <c r="M212" s="88">
        <v>2016</v>
      </c>
      <c r="N212" s="88">
        <v>2</v>
      </c>
      <c r="O212" s="89" t="s">
        <v>714</v>
      </c>
      <c r="P212" s="63">
        <v>360</v>
      </c>
      <c r="Q212" s="1" t="s">
        <v>773</v>
      </c>
      <c r="R212" s="63" t="s">
        <v>712</v>
      </c>
      <c r="S212" s="63" t="s">
        <v>1027</v>
      </c>
      <c r="T212" s="63" t="s">
        <v>1094</v>
      </c>
      <c r="U212" s="1"/>
      <c r="V212" s="90"/>
      <c r="W212" s="91">
        <v>42649</v>
      </c>
      <c r="X212" s="63">
        <v>9</v>
      </c>
      <c r="Y212" s="63">
        <v>46</v>
      </c>
      <c r="Z212" s="92">
        <v>45</v>
      </c>
      <c r="AA212" s="93">
        <v>10.64</v>
      </c>
      <c r="AB212" s="93">
        <v>8.06</v>
      </c>
      <c r="AC212" s="63">
        <v>2.2799999999999998</v>
      </c>
      <c r="AD212" s="1">
        <v>1.36</v>
      </c>
      <c r="AE212" s="63">
        <v>0.46</v>
      </c>
      <c r="AF212" s="1">
        <v>1.68</v>
      </c>
      <c r="AG212" s="1">
        <v>10.8</v>
      </c>
      <c r="AH212" s="1">
        <f t="shared" si="50"/>
        <v>80.952380952380963</v>
      </c>
      <c r="AI212" s="1">
        <v>0.36</v>
      </c>
      <c r="AJ212" s="1">
        <f t="shared" si="51"/>
        <v>5.9389473684210534</v>
      </c>
      <c r="AK212" s="1">
        <f t="shared" si="52"/>
        <v>5.045277192982458</v>
      </c>
      <c r="AL212" s="1">
        <f t="shared" si="53"/>
        <v>8.3269565217391293</v>
      </c>
      <c r="AM212" s="1">
        <f t="shared" si="54"/>
        <v>5605.8635477582866</v>
      </c>
      <c r="AN212" s="1">
        <f t="shared" si="55"/>
        <v>9252.173913043478</v>
      </c>
      <c r="AO212" s="1">
        <f t="shared" si="56"/>
        <v>14858.037460801765</v>
      </c>
      <c r="AP212" s="1">
        <f t="shared" si="57"/>
        <v>5.605863547758287</v>
      </c>
      <c r="AQ212" s="1">
        <f t="shared" si="57"/>
        <v>9.2521739130434781</v>
      </c>
      <c r="AR212" s="1">
        <f t="shared" si="57"/>
        <v>14.858037460801764</v>
      </c>
      <c r="AS212" s="90"/>
      <c r="AT212" s="1">
        <v>2.5038240917782031</v>
      </c>
      <c r="AU212" s="1">
        <v>0.23643471609474359</v>
      </c>
      <c r="AV212" s="1">
        <v>1.9576362316874634</v>
      </c>
      <c r="AW212" s="1">
        <v>0.58231752276278292</v>
      </c>
      <c r="AX212" s="1">
        <v>0.25322521695473987</v>
      </c>
      <c r="AY212" s="1">
        <v>0.18996093026024644</v>
      </c>
      <c r="AZ212" s="1">
        <v>8.5935544271414646</v>
      </c>
      <c r="BA212" s="1">
        <v>182.39029389792819</v>
      </c>
      <c r="BB212" s="1">
        <v>73.328356332769786</v>
      </c>
      <c r="BC212" s="1">
        <v>18.81520311255078</v>
      </c>
      <c r="BD212" s="1">
        <v>19.334061345932241</v>
      </c>
      <c r="BE212" s="94">
        <v>0.74124513618677046</v>
      </c>
      <c r="BF212" s="94">
        <v>8.1566147859922195E-2</v>
      </c>
      <c r="BG212" s="94">
        <v>2.6042965320950255</v>
      </c>
      <c r="BH212" s="1">
        <v>1.6424606845513414</v>
      </c>
      <c r="BI212" s="1">
        <v>0.28543015726179466</v>
      </c>
      <c r="BJ212" s="1">
        <v>0.95933679841453778</v>
      </c>
    </row>
    <row r="213" spans="1:62">
      <c r="A213" t="s">
        <v>177</v>
      </c>
      <c r="B213" t="s">
        <v>1090</v>
      </c>
      <c r="C213" s="63" t="s">
        <v>168</v>
      </c>
      <c r="D213" s="87" t="s">
        <v>170</v>
      </c>
      <c r="E213" t="s">
        <v>959</v>
      </c>
      <c r="F213" s="1" t="s">
        <v>787</v>
      </c>
      <c r="G213" s="1" t="s">
        <v>788</v>
      </c>
      <c r="H213" s="1">
        <v>11.542719999999999</v>
      </c>
      <c r="I213" s="1">
        <v>7.3646399999999996</v>
      </c>
      <c r="J213" s="1">
        <v>691</v>
      </c>
      <c r="K213" s="1" t="s">
        <v>789</v>
      </c>
      <c r="L213" s="1" t="s">
        <v>737</v>
      </c>
      <c r="M213" s="88">
        <v>2016</v>
      </c>
      <c r="N213" s="88">
        <v>2</v>
      </c>
      <c r="O213" s="89" t="s">
        <v>155</v>
      </c>
      <c r="P213" s="63">
        <v>367</v>
      </c>
      <c r="Q213" s="1" t="s">
        <v>773</v>
      </c>
      <c r="R213" s="63" t="s">
        <v>712</v>
      </c>
      <c r="S213" s="63" t="s">
        <v>1027</v>
      </c>
      <c r="T213" s="63" t="s">
        <v>1094</v>
      </c>
      <c r="U213" s="1" t="s">
        <v>774</v>
      </c>
      <c r="V213" s="90">
        <v>42621</v>
      </c>
      <c r="W213" s="91">
        <v>42649</v>
      </c>
      <c r="X213" s="63">
        <v>9</v>
      </c>
      <c r="Y213" s="63">
        <v>44</v>
      </c>
      <c r="Z213" s="92">
        <v>28</v>
      </c>
      <c r="AA213" s="93">
        <v>9.1999999999999993</v>
      </c>
      <c r="AB213" s="93">
        <v>2.73</v>
      </c>
      <c r="AC213" s="63">
        <v>1.32</v>
      </c>
      <c r="AD213" s="1">
        <v>0.68</v>
      </c>
      <c r="AE213" s="63">
        <v>0.96</v>
      </c>
      <c r="AF213" s="1">
        <v>0.84</v>
      </c>
      <c r="AG213" s="1">
        <v>12.6</v>
      </c>
      <c r="AH213" s="1">
        <f t="shared" si="50"/>
        <v>80.952380952380963</v>
      </c>
      <c r="AI213" s="1">
        <v>0.4</v>
      </c>
      <c r="AJ213" s="1">
        <f t="shared" si="51"/>
        <v>1.7372727272727273</v>
      </c>
      <c r="AK213" s="1">
        <f t="shared" si="52"/>
        <v>1.4460727272727276</v>
      </c>
      <c r="AL213" s="1">
        <f t="shared" si="53"/>
        <v>3.833333333333333</v>
      </c>
      <c r="AM213" s="1">
        <f t="shared" si="54"/>
        <v>1606.7474747474751</v>
      </c>
      <c r="AN213" s="1">
        <f t="shared" si="55"/>
        <v>4259.2592592592591</v>
      </c>
      <c r="AO213" s="1">
        <f t="shared" si="56"/>
        <v>5866.0067340067344</v>
      </c>
      <c r="AP213" s="1">
        <f t="shared" si="57"/>
        <v>1.606747474747475</v>
      </c>
      <c r="AQ213" s="1">
        <f t="shared" si="57"/>
        <v>4.2592592592592595</v>
      </c>
      <c r="AR213" s="1">
        <f t="shared" si="57"/>
        <v>5.8660067340067341</v>
      </c>
      <c r="AS213" s="90">
        <v>42469</v>
      </c>
      <c r="AT213" s="1">
        <v>1.892718446601942</v>
      </c>
      <c r="AU213" s="1">
        <v>0.20727562250366782</v>
      </c>
      <c r="AV213" s="1">
        <v>2.1537609161525606</v>
      </c>
      <c r="AW213" s="1">
        <v>0.61869346762070154</v>
      </c>
      <c r="AX213" s="1">
        <v>0.23916782204679402</v>
      </c>
      <c r="AY213" s="1">
        <v>0.1836811982539128</v>
      </c>
      <c r="AZ213" s="1">
        <v>6.6369548208938811</v>
      </c>
      <c r="BA213" s="1">
        <v>162.68589282161571</v>
      </c>
      <c r="BB213" s="1">
        <v>27.609639942265783</v>
      </c>
      <c r="BC213" s="1">
        <v>13.515668973841967</v>
      </c>
      <c r="BD213" s="1">
        <v>4.5738003889305832</v>
      </c>
      <c r="BE213" s="94">
        <v>0.52056807051909892</v>
      </c>
      <c r="BF213" s="94">
        <v>5.2154750244857981E-2</v>
      </c>
      <c r="BG213" s="94">
        <v>1.8314328245643337</v>
      </c>
      <c r="BH213" s="1">
        <v>1.235812133072407</v>
      </c>
      <c r="BI213" s="1">
        <v>0.2651174168297456</v>
      </c>
      <c r="BJ213" s="1">
        <v>0.81155519474543458</v>
      </c>
    </row>
    <row r="214" spans="1:62">
      <c r="A214" t="s">
        <v>177</v>
      </c>
      <c r="B214" t="s">
        <v>1090</v>
      </c>
      <c r="C214" s="63" t="s">
        <v>168</v>
      </c>
      <c r="D214" s="87" t="s">
        <v>170</v>
      </c>
      <c r="E214" t="s">
        <v>959</v>
      </c>
      <c r="F214" s="1" t="s">
        <v>787</v>
      </c>
      <c r="G214" s="1" t="s">
        <v>788</v>
      </c>
      <c r="H214" s="1">
        <v>11.542719999999999</v>
      </c>
      <c r="I214" s="1">
        <v>7.3646399999999996</v>
      </c>
      <c r="J214" s="1">
        <v>691</v>
      </c>
      <c r="K214" s="1" t="s">
        <v>789</v>
      </c>
      <c r="L214" s="1" t="s">
        <v>737</v>
      </c>
      <c r="M214" s="88">
        <v>2016</v>
      </c>
      <c r="N214" s="88">
        <v>2</v>
      </c>
      <c r="O214" s="89" t="s">
        <v>156</v>
      </c>
      <c r="P214" s="63">
        <v>368</v>
      </c>
      <c r="Q214" s="1" t="s">
        <v>773</v>
      </c>
      <c r="R214" s="63" t="s">
        <v>712</v>
      </c>
      <c r="S214" s="63" t="s">
        <v>1027</v>
      </c>
      <c r="T214" s="63" t="s">
        <v>1094</v>
      </c>
      <c r="U214" s="1"/>
      <c r="V214" s="90"/>
      <c r="W214" s="91">
        <v>42649</v>
      </c>
      <c r="X214" s="63">
        <v>9</v>
      </c>
      <c r="Y214" s="63">
        <v>43</v>
      </c>
      <c r="Z214" s="92">
        <v>38</v>
      </c>
      <c r="AA214" s="93">
        <v>10.3</v>
      </c>
      <c r="AB214" s="93">
        <v>4.7300000000000004</v>
      </c>
      <c r="AC214" s="63">
        <v>1.64</v>
      </c>
      <c r="AD214" s="1">
        <v>0.96</v>
      </c>
      <c r="AE214" s="63">
        <v>0.88</v>
      </c>
      <c r="AF214" s="1">
        <v>1.1399999999999999</v>
      </c>
      <c r="AG214" s="1">
        <v>11.6</v>
      </c>
      <c r="AH214" s="1">
        <f t="shared" si="50"/>
        <v>84.21052631578948</v>
      </c>
      <c r="AI214" s="1">
        <v>0.44</v>
      </c>
      <c r="AJ214" s="1">
        <f t="shared" si="51"/>
        <v>3.2879268292682928</v>
      </c>
      <c r="AK214" s="1">
        <f t="shared" si="52"/>
        <v>2.8795317073170734</v>
      </c>
      <c r="AL214" s="1">
        <f t="shared" si="53"/>
        <v>5.15</v>
      </c>
      <c r="AM214" s="1">
        <f t="shared" si="54"/>
        <v>3199.479674796748</v>
      </c>
      <c r="AN214" s="1">
        <f t="shared" si="55"/>
        <v>5722.2222222222226</v>
      </c>
      <c r="AO214" s="1">
        <f t="shared" si="56"/>
        <v>8921.7018970189711</v>
      </c>
      <c r="AP214" s="1">
        <f t="shared" si="57"/>
        <v>3.199479674796748</v>
      </c>
      <c r="AQ214" s="1">
        <f t="shared" si="57"/>
        <v>5.7222222222222223</v>
      </c>
      <c r="AR214" s="1">
        <f t="shared" si="57"/>
        <v>8.9217018970189716</v>
      </c>
      <c r="AS214" s="90"/>
      <c r="AT214" s="1">
        <v>2.1504381694255112</v>
      </c>
      <c r="AU214" s="1">
        <v>0.2396600926867932</v>
      </c>
      <c r="AV214" s="1">
        <v>1.7791731413178571</v>
      </c>
      <c r="AW214" s="1">
        <v>0.60424126971284742</v>
      </c>
      <c r="AX214" s="1">
        <v>0.27461335859848346</v>
      </c>
      <c r="AY214" s="1">
        <v>0.16666098102927701</v>
      </c>
      <c r="AZ214" s="1">
        <v>7.2535043735272513</v>
      </c>
      <c r="BA214" s="1">
        <v>199.73810685329377</v>
      </c>
      <c r="BB214" s="1">
        <v>29.783482182724843</v>
      </c>
      <c r="BC214" s="1">
        <v>11.214988249436761</v>
      </c>
      <c r="BD214" s="1">
        <v>3.5811946072459491</v>
      </c>
      <c r="BE214" s="94">
        <v>0.24986187845303867</v>
      </c>
      <c r="BF214" s="94">
        <v>0.13089318600368324</v>
      </c>
      <c r="BG214" s="94">
        <v>1.7924475904129937</v>
      </c>
      <c r="BH214" s="1">
        <v>1.3134842519685042</v>
      </c>
      <c r="BI214" s="1">
        <v>0.35068897637795277</v>
      </c>
      <c r="BJ214" s="1">
        <v>0.88163751738734764</v>
      </c>
    </row>
    <row r="215" spans="1:62">
      <c r="A215" t="s">
        <v>177</v>
      </c>
      <c r="B215" t="s">
        <v>1090</v>
      </c>
      <c r="C215" s="63" t="s">
        <v>168</v>
      </c>
      <c r="D215" s="87" t="s">
        <v>170</v>
      </c>
      <c r="E215" t="s">
        <v>959</v>
      </c>
      <c r="F215" s="1" t="s">
        <v>787</v>
      </c>
      <c r="G215" s="1" t="s">
        <v>788</v>
      </c>
      <c r="H215" s="1">
        <v>11.542719999999999</v>
      </c>
      <c r="I215" s="1">
        <v>7.3646399999999996</v>
      </c>
      <c r="J215" s="1">
        <v>691</v>
      </c>
      <c r="K215" s="1" t="s">
        <v>789</v>
      </c>
      <c r="L215" s="1" t="s">
        <v>737</v>
      </c>
      <c r="M215" s="88">
        <v>2016</v>
      </c>
      <c r="N215" s="88">
        <v>2</v>
      </c>
      <c r="O215" s="89" t="s">
        <v>157</v>
      </c>
      <c r="P215" s="63">
        <v>369</v>
      </c>
      <c r="Q215" s="1" t="s">
        <v>773</v>
      </c>
      <c r="R215" s="63" t="s">
        <v>712</v>
      </c>
      <c r="S215" s="63" t="s">
        <v>1027</v>
      </c>
      <c r="T215" s="63" t="s">
        <v>1094</v>
      </c>
      <c r="U215" s="1"/>
      <c r="V215" s="90"/>
      <c r="W215" s="91">
        <v>42649</v>
      </c>
      <c r="X215" s="63">
        <v>9</v>
      </c>
      <c r="Y215" s="63">
        <v>42</v>
      </c>
      <c r="Z215" s="92">
        <v>45</v>
      </c>
      <c r="AA215" s="93">
        <v>12.43</v>
      </c>
      <c r="AB215" s="93">
        <v>6.98</v>
      </c>
      <c r="AC215" s="63">
        <v>1.96</v>
      </c>
      <c r="AD215" s="1">
        <v>1.04</v>
      </c>
      <c r="AE215" s="63">
        <v>0.48</v>
      </c>
      <c r="AF215" s="1">
        <v>1.28</v>
      </c>
      <c r="AG215" s="1">
        <v>12.2</v>
      </c>
      <c r="AH215" s="1">
        <f t="shared" si="50"/>
        <v>81.25</v>
      </c>
      <c r="AI215" s="1">
        <v>0.24</v>
      </c>
      <c r="AJ215" s="1">
        <f t="shared" si="51"/>
        <v>4.558367346938776</v>
      </c>
      <c r="AK215" s="1">
        <f t="shared" si="52"/>
        <v>3.8256768307322933</v>
      </c>
      <c r="AL215" s="1">
        <f t="shared" si="53"/>
        <v>6.2149999999999999</v>
      </c>
      <c r="AM215" s="1">
        <f t="shared" si="54"/>
        <v>4250.7520341469926</v>
      </c>
      <c r="AN215" s="1">
        <f t="shared" si="55"/>
        <v>6905.5555555555557</v>
      </c>
      <c r="AO215" s="1">
        <f t="shared" si="56"/>
        <v>11156.307589702548</v>
      </c>
      <c r="AP215" s="1">
        <f t="shared" si="57"/>
        <v>4.2507520341469922</v>
      </c>
      <c r="AQ215" s="1">
        <f t="shared" si="57"/>
        <v>6.9055555555555559</v>
      </c>
      <c r="AR215" s="1">
        <f t="shared" si="57"/>
        <v>11.156307589702548</v>
      </c>
      <c r="AS215" s="90"/>
      <c r="AT215" s="1">
        <v>2.1401480111008326</v>
      </c>
      <c r="AU215" s="1">
        <v>0.18169229151429958</v>
      </c>
      <c r="AV215" s="1">
        <v>2.2205751618393279</v>
      </c>
      <c r="AW215" s="1">
        <v>0.58178670190975801</v>
      </c>
      <c r="AX215" s="1">
        <v>0.19655112797565982</v>
      </c>
      <c r="AY215" s="1">
        <v>0.19401444857953115</v>
      </c>
      <c r="AZ215" s="1">
        <v>7.7779241896854581</v>
      </c>
      <c r="BA215" s="1">
        <v>204.15696513048323</v>
      </c>
      <c r="BB215" s="1">
        <v>34.35553999713585</v>
      </c>
      <c r="BC215" s="1">
        <v>15.573553966272691</v>
      </c>
      <c r="BD215" s="1">
        <v>5.1828986169351579</v>
      </c>
      <c r="BE215" s="94">
        <v>0.48545101842871002</v>
      </c>
      <c r="BF215" s="94">
        <v>2.3360814742967993E-2</v>
      </c>
      <c r="BG215" s="94">
        <v>1.5885564398045122</v>
      </c>
      <c r="BH215" s="1">
        <v>1.4115942028985509</v>
      </c>
      <c r="BI215" s="1">
        <v>0.25009661835748792</v>
      </c>
      <c r="BJ215" s="1">
        <v>1.0010458009004344</v>
      </c>
    </row>
    <row r="216" spans="1:62">
      <c r="A216" t="s">
        <v>177</v>
      </c>
      <c r="B216" t="s">
        <v>1090</v>
      </c>
      <c r="C216" s="63" t="s">
        <v>168</v>
      </c>
      <c r="D216" s="87" t="s">
        <v>170</v>
      </c>
      <c r="E216" t="s">
        <v>959</v>
      </c>
      <c r="F216" s="1" t="s">
        <v>787</v>
      </c>
      <c r="G216" s="1" t="s">
        <v>788</v>
      </c>
      <c r="H216" s="1">
        <v>11.542719999999999</v>
      </c>
      <c r="I216" s="1">
        <v>7.3646399999999996</v>
      </c>
      <c r="J216" s="1">
        <v>691</v>
      </c>
      <c r="K216" s="1" t="s">
        <v>789</v>
      </c>
      <c r="L216" s="1" t="s">
        <v>737</v>
      </c>
      <c r="M216" s="88">
        <v>2016</v>
      </c>
      <c r="N216" s="88">
        <v>2</v>
      </c>
      <c r="O216" s="89" t="s">
        <v>158</v>
      </c>
      <c r="P216" s="63">
        <v>370</v>
      </c>
      <c r="Q216" s="1" t="s">
        <v>773</v>
      </c>
      <c r="R216" s="63" t="s">
        <v>712</v>
      </c>
      <c r="S216" s="63" t="s">
        <v>1027</v>
      </c>
      <c r="T216" s="63" t="s">
        <v>1094</v>
      </c>
      <c r="U216" s="1"/>
      <c r="V216" s="90"/>
      <c r="W216" s="91">
        <v>42649</v>
      </c>
      <c r="X216" s="63">
        <v>9</v>
      </c>
      <c r="Y216" s="63">
        <v>48</v>
      </c>
      <c r="Z216" s="92">
        <v>57</v>
      </c>
      <c r="AA216" s="93">
        <v>18.510000000000002</v>
      </c>
      <c r="AB216" s="93">
        <v>8.64</v>
      </c>
      <c r="AC216" s="63">
        <v>2.16</v>
      </c>
      <c r="AD216" s="1">
        <v>1.18</v>
      </c>
      <c r="AE216" s="63">
        <v>0.74</v>
      </c>
      <c r="AF216" s="1">
        <v>1.46</v>
      </c>
      <c r="AG216" s="1">
        <v>11.7</v>
      </c>
      <c r="AH216" s="1">
        <f t="shared" si="50"/>
        <v>80.821917808219183</v>
      </c>
      <c r="AI216" s="1">
        <v>0.3</v>
      </c>
      <c r="AJ216" s="1">
        <f t="shared" si="51"/>
        <v>5.84</v>
      </c>
      <c r="AK216" s="1">
        <f t="shared" si="52"/>
        <v>4.9032470588235295</v>
      </c>
      <c r="AL216" s="1">
        <f t="shared" si="53"/>
        <v>7.5040540540540537</v>
      </c>
      <c r="AM216" s="1">
        <f t="shared" si="54"/>
        <v>5448.0522875816996</v>
      </c>
      <c r="AN216" s="1">
        <f t="shared" si="55"/>
        <v>8337.8378378378366</v>
      </c>
      <c r="AO216" s="1">
        <f t="shared" si="56"/>
        <v>13785.890125419537</v>
      </c>
      <c r="AP216" s="1">
        <f t="shared" si="57"/>
        <v>5.4480522875816995</v>
      </c>
      <c r="AQ216" s="1">
        <f t="shared" si="57"/>
        <v>8.3378378378378368</v>
      </c>
      <c r="AR216" s="1">
        <f t="shared" si="57"/>
        <v>13.785890125419536</v>
      </c>
      <c r="AS216" s="90"/>
      <c r="AT216" s="1">
        <v>2.4920262664165103</v>
      </c>
      <c r="AU216" s="1">
        <v>0.28917041216180039</v>
      </c>
      <c r="AV216" s="1">
        <v>1.851607850631432</v>
      </c>
      <c r="AW216" s="1">
        <v>0.62726967644847076</v>
      </c>
      <c r="AX216" s="1">
        <v>0.24103313164692808</v>
      </c>
      <c r="AY216" s="1">
        <v>0.18459310910818594</v>
      </c>
      <c r="AZ216" s="1">
        <v>7.7320531395652816</v>
      </c>
      <c r="BA216" s="1">
        <v>149.39561897524476</v>
      </c>
      <c r="BB216" s="1">
        <v>27.285144807080542</v>
      </c>
      <c r="BC216" s="1">
        <v>13.334171957179944</v>
      </c>
      <c r="BD216" s="1">
        <v>5.4760607548920754</v>
      </c>
      <c r="BE216" s="94">
        <v>0.30323047251687563</v>
      </c>
      <c r="BF216" s="94">
        <v>2.7603664416586307E-2</v>
      </c>
      <c r="BG216" s="94">
        <v>2.7611235147425912</v>
      </c>
      <c r="BH216" s="1">
        <v>1.6185220729366603</v>
      </c>
      <c r="BI216" s="1">
        <v>0.38416506717850291</v>
      </c>
      <c r="BJ216" s="1">
        <v>0.80603977109182479</v>
      </c>
    </row>
    <row r="217" spans="1:62">
      <c r="A217" t="s">
        <v>177</v>
      </c>
      <c r="B217" t="s">
        <v>1090</v>
      </c>
      <c r="C217" s="63" t="s">
        <v>168</v>
      </c>
      <c r="D217" s="87" t="s">
        <v>170</v>
      </c>
      <c r="E217" t="s">
        <v>959</v>
      </c>
      <c r="F217" s="1" t="s">
        <v>787</v>
      </c>
      <c r="G217" s="1" t="s">
        <v>788</v>
      </c>
      <c r="H217" s="1">
        <v>11.542719999999999</v>
      </c>
      <c r="I217" s="1">
        <v>7.3646399999999996</v>
      </c>
      <c r="J217" s="1">
        <v>691</v>
      </c>
      <c r="K217" s="1" t="s">
        <v>789</v>
      </c>
      <c r="L217" s="1" t="s">
        <v>737</v>
      </c>
      <c r="M217" s="88">
        <v>2016</v>
      </c>
      <c r="N217" s="88">
        <v>2</v>
      </c>
      <c r="O217" s="89" t="s">
        <v>159</v>
      </c>
      <c r="P217" s="63">
        <v>371</v>
      </c>
      <c r="Q217" s="1" t="s">
        <v>773</v>
      </c>
      <c r="R217" s="63" t="s">
        <v>712</v>
      </c>
      <c r="S217" s="63" t="s">
        <v>1027</v>
      </c>
      <c r="T217" s="63" t="s">
        <v>1094</v>
      </c>
      <c r="U217" s="1"/>
      <c r="V217" s="90"/>
      <c r="W217" s="91">
        <v>42649</v>
      </c>
      <c r="X217" s="63">
        <v>9</v>
      </c>
      <c r="Y217" s="63">
        <v>42</v>
      </c>
      <c r="Z217" s="92">
        <v>38</v>
      </c>
      <c r="AA217" s="93">
        <v>11.15</v>
      </c>
      <c r="AB217" s="93">
        <v>5.96</v>
      </c>
      <c r="AC217" s="63">
        <v>1.82</v>
      </c>
      <c r="AD217" s="1">
        <v>1.02</v>
      </c>
      <c r="AE217" s="63">
        <v>1.06</v>
      </c>
      <c r="AF217" s="1">
        <v>1.22</v>
      </c>
      <c r="AG217" s="1">
        <v>12.4</v>
      </c>
      <c r="AH217" s="1">
        <f t="shared" si="50"/>
        <v>83.606557377049185</v>
      </c>
      <c r="AI217" s="1">
        <v>0.52</v>
      </c>
      <c r="AJ217" s="1">
        <f t="shared" si="51"/>
        <v>3.995164835164835</v>
      </c>
      <c r="AK217" s="1">
        <f t="shared" si="52"/>
        <v>3.4423912087912085</v>
      </c>
      <c r="AL217" s="1">
        <f t="shared" si="53"/>
        <v>5.469811320754717</v>
      </c>
      <c r="AM217" s="1">
        <f t="shared" si="54"/>
        <v>3824.8791208791204</v>
      </c>
      <c r="AN217" s="1">
        <f t="shared" si="55"/>
        <v>6077.5681341719073</v>
      </c>
      <c r="AO217" s="1">
        <f t="shared" si="56"/>
        <v>9902.4472550510272</v>
      </c>
      <c r="AP217" s="1">
        <f t="shared" si="57"/>
        <v>3.8248791208791202</v>
      </c>
      <c r="AQ217" s="1">
        <f t="shared" si="57"/>
        <v>6.0775681341719077</v>
      </c>
      <c r="AR217" s="1">
        <f t="shared" si="57"/>
        <v>9.9024472550510279</v>
      </c>
      <c r="AS217" s="90"/>
      <c r="AT217" s="1">
        <v>1.6313976377952757</v>
      </c>
      <c r="AU217" s="1">
        <v>0.17955925358010916</v>
      </c>
      <c r="AV217" s="1">
        <v>2.2056306930681768</v>
      </c>
      <c r="AW217" s="1">
        <v>0.43034786722107821</v>
      </c>
      <c r="AX217" s="1">
        <v>0.21780716181456991</v>
      </c>
      <c r="AY217" s="1">
        <v>0.13861045349987461</v>
      </c>
      <c r="AZ217" s="1">
        <v>4.784827769867543</v>
      </c>
      <c r="BA217" s="1">
        <v>139.05427194490051</v>
      </c>
      <c r="BB217" s="1">
        <v>36.657478469244644</v>
      </c>
      <c r="BC217" s="1">
        <v>9.1927237218420483</v>
      </c>
      <c r="BD217" s="1">
        <v>3.6167729809208686</v>
      </c>
      <c r="BE217" s="94">
        <v>0.39185623293903549</v>
      </c>
      <c r="BF217" s="94">
        <v>2.7597816196542318E-2</v>
      </c>
      <c r="BG217" s="94">
        <v>1.7074223719148183</v>
      </c>
      <c r="BH217" s="1">
        <v>1.7140221402214022</v>
      </c>
      <c r="BI217" s="1">
        <v>0.33302583025830257</v>
      </c>
      <c r="BJ217" s="1">
        <v>1.03980846502049</v>
      </c>
    </row>
    <row r="218" spans="1:62">
      <c r="A218" t="s">
        <v>177</v>
      </c>
      <c r="B218" t="s">
        <v>1090</v>
      </c>
      <c r="C218" s="63" t="s">
        <v>168</v>
      </c>
      <c r="D218" s="87" t="s">
        <v>706</v>
      </c>
      <c r="E218" t="s">
        <v>959</v>
      </c>
      <c r="F218" s="1" t="s">
        <v>787</v>
      </c>
      <c r="G218" s="1" t="s">
        <v>788</v>
      </c>
      <c r="H218" s="1">
        <v>11.542719999999999</v>
      </c>
      <c r="I218" s="1">
        <v>7.3646399999999996</v>
      </c>
      <c r="J218" s="1">
        <v>691</v>
      </c>
      <c r="K218" s="1" t="s">
        <v>789</v>
      </c>
      <c r="L218" s="1" t="s">
        <v>737</v>
      </c>
      <c r="M218" s="88">
        <v>2016</v>
      </c>
      <c r="N218" s="88">
        <v>2</v>
      </c>
      <c r="O218" s="89" t="s">
        <v>714</v>
      </c>
      <c r="P218" s="63">
        <v>372</v>
      </c>
      <c r="Q218" s="1" t="s">
        <v>773</v>
      </c>
      <c r="R218" s="63" t="s">
        <v>712</v>
      </c>
      <c r="S218" s="63" t="s">
        <v>1027</v>
      </c>
      <c r="T218" s="63" t="s">
        <v>1094</v>
      </c>
      <c r="U218" s="1"/>
      <c r="V218" s="90"/>
      <c r="W218" s="91">
        <v>42649</v>
      </c>
      <c r="X218" s="63">
        <v>9</v>
      </c>
      <c r="Y218" s="63">
        <v>45</v>
      </c>
      <c r="Z218" s="92">
        <v>48</v>
      </c>
      <c r="AA218" s="93">
        <v>15.36</v>
      </c>
      <c r="AB218" s="93">
        <v>9.66</v>
      </c>
      <c r="AC218" s="63">
        <v>1.98</v>
      </c>
      <c r="AD218" s="1">
        <v>1.1000000000000001</v>
      </c>
      <c r="AE218" s="63">
        <v>1.6</v>
      </c>
      <c r="AF218" s="1">
        <v>1.36</v>
      </c>
      <c r="AG218" s="1">
        <v>12.3</v>
      </c>
      <c r="AH218" s="1">
        <f t="shared" si="50"/>
        <v>80.882352941176478</v>
      </c>
      <c r="AI218" s="1">
        <v>0.8</v>
      </c>
      <c r="AJ218" s="1">
        <f t="shared" si="51"/>
        <v>6.6351515151515166</v>
      </c>
      <c r="AK218" s="1">
        <f t="shared" si="52"/>
        <v>5.5371372549019631</v>
      </c>
      <c r="AL218" s="1">
        <f t="shared" si="53"/>
        <v>7.68</v>
      </c>
      <c r="AM218" s="1">
        <f t="shared" si="54"/>
        <v>6152.3747276688473</v>
      </c>
      <c r="AN218" s="1">
        <f t="shared" si="55"/>
        <v>8533.3333333333339</v>
      </c>
      <c r="AO218" s="1">
        <f t="shared" si="56"/>
        <v>14685.70806100218</v>
      </c>
      <c r="AP218" s="1">
        <f t="shared" si="57"/>
        <v>6.152374727668847</v>
      </c>
      <c r="AQ218" s="1">
        <f t="shared" si="57"/>
        <v>8.5333333333333332</v>
      </c>
      <c r="AR218" s="1">
        <f t="shared" si="57"/>
        <v>14.685708061002181</v>
      </c>
      <c r="AS218" s="90"/>
      <c r="AT218" s="1">
        <v>2.2864344637946838</v>
      </c>
      <c r="AU218" s="1">
        <v>0.24052028063159883</v>
      </c>
      <c r="AV218" s="1">
        <v>2.028466350986041</v>
      </c>
      <c r="AW218" s="1">
        <v>0.56274638208258931</v>
      </c>
      <c r="AX218" s="1">
        <v>0.22922422680311394</v>
      </c>
      <c r="AY218" s="1">
        <v>0.17488368153353515</v>
      </c>
      <c r="AZ218" s="1">
        <v>6.3029195983842721</v>
      </c>
      <c r="BA218" s="1">
        <v>236.47717239411611</v>
      </c>
      <c r="BB218" s="1">
        <v>37.548254722997484</v>
      </c>
      <c r="BC218" s="1">
        <v>15.424151376927263</v>
      </c>
      <c r="BD218" s="1">
        <v>18.572803851974882</v>
      </c>
      <c r="BE218" s="94">
        <v>0.22594752186588923</v>
      </c>
      <c r="BF218" s="94">
        <v>1.2701652089407191E-2</v>
      </c>
      <c r="BG218" s="94">
        <v>0.77327143470543991</v>
      </c>
      <c r="BH218" s="1">
        <v>1.6226874391431356</v>
      </c>
      <c r="BI218" s="1">
        <v>0.38369036027263875</v>
      </c>
      <c r="BJ218" s="1">
        <v>1.043850480433592</v>
      </c>
    </row>
    <row r="219" spans="1:62">
      <c r="C219" s="63"/>
      <c r="D219" s="87"/>
      <c r="F219" s="1"/>
      <c r="G219" s="1"/>
      <c r="H219" s="1"/>
      <c r="I219" s="1"/>
      <c r="J219" s="1"/>
      <c r="K219" s="1"/>
      <c r="L219" s="1"/>
      <c r="M219" s="88"/>
      <c r="N219" s="88"/>
      <c r="O219" s="89"/>
      <c r="P219" s="63"/>
      <c r="Q219" s="1"/>
      <c r="R219" s="63"/>
      <c r="S219" s="63"/>
      <c r="T219" s="63"/>
      <c r="U219" s="1"/>
      <c r="V219" s="90"/>
      <c r="W219" s="91"/>
      <c r="X219" s="63"/>
      <c r="Y219" s="63"/>
      <c r="Z219" s="92"/>
      <c r="AA219" s="93"/>
      <c r="AB219" s="93"/>
      <c r="AC219" s="63"/>
      <c r="AD219" s="1"/>
      <c r="AE219" s="63"/>
      <c r="AF219" s="1"/>
      <c r="AG219" s="1"/>
      <c r="AH219" s="1"/>
      <c r="AI219" s="1"/>
      <c r="AJ219" s="1"/>
      <c r="AK219" s="1"/>
      <c r="AL219" s="1"/>
      <c r="AM219" s="1"/>
      <c r="AN219" s="1"/>
      <c r="AO219" s="1"/>
      <c r="AP219" s="1"/>
      <c r="AQ219" s="1"/>
      <c r="AR219" s="1"/>
      <c r="AS219" s="90"/>
      <c r="AT219" s="1"/>
      <c r="AU219" s="1"/>
      <c r="AV219" s="1"/>
      <c r="AW219" s="1"/>
      <c r="AX219" s="1"/>
      <c r="AY219" s="1"/>
      <c r="AZ219" s="1"/>
      <c r="BA219" s="1"/>
      <c r="BB219" s="1"/>
      <c r="BC219" s="1"/>
      <c r="BD219" s="1"/>
      <c r="BE219" s="94"/>
      <c r="BF219" s="94"/>
      <c r="BG219" s="94"/>
      <c r="BH219" s="1"/>
      <c r="BI219" s="1"/>
      <c r="BJ219" s="1"/>
    </row>
    <row r="220" spans="1:62">
      <c r="C220" s="63"/>
      <c r="D220" s="87"/>
      <c r="F220" s="1"/>
      <c r="G220" s="1"/>
      <c r="H220" s="1"/>
      <c r="I220" s="1"/>
      <c r="J220" s="1"/>
      <c r="K220" s="1"/>
      <c r="L220" s="1"/>
      <c r="M220" s="88"/>
      <c r="N220" s="88"/>
      <c r="O220" s="89"/>
      <c r="P220" s="63"/>
      <c r="Q220" s="1"/>
      <c r="R220" s="63"/>
      <c r="S220" s="63"/>
      <c r="T220" s="63"/>
      <c r="U220" s="1"/>
      <c r="V220" s="90"/>
      <c r="W220" s="91"/>
      <c r="X220" s="63"/>
      <c r="Y220" s="63"/>
      <c r="Z220" s="92"/>
      <c r="AA220" s="93"/>
      <c r="AB220" s="93"/>
      <c r="AC220" s="63"/>
      <c r="AD220" s="1"/>
      <c r="AE220" s="63"/>
      <c r="AF220" s="1"/>
      <c r="AG220" s="1"/>
      <c r="AH220" s="1"/>
      <c r="AI220" s="1"/>
      <c r="AJ220" s="1"/>
      <c r="AK220" s="1"/>
      <c r="AL220" s="1"/>
      <c r="AM220" s="1"/>
      <c r="AN220" s="1"/>
      <c r="AO220" s="1"/>
      <c r="AP220" s="1"/>
      <c r="AQ220" s="1"/>
      <c r="AR220" s="1"/>
      <c r="AS220" s="90"/>
      <c r="AT220" s="1"/>
      <c r="AU220" s="1"/>
      <c r="AV220" s="1"/>
      <c r="AW220" s="1"/>
      <c r="AX220" s="1"/>
      <c r="AY220" s="1"/>
      <c r="AZ220" s="1"/>
      <c r="BA220" s="1"/>
      <c r="BB220" s="1"/>
      <c r="BC220" s="1"/>
      <c r="BD220" s="1"/>
      <c r="BE220" s="94"/>
      <c r="BF220" s="94"/>
      <c r="BG220" s="94"/>
      <c r="BH220" s="1"/>
      <c r="BI220" s="1"/>
      <c r="BJ220" s="1"/>
    </row>
    <row r="221" spans="1:62">
      <c r="C221" s="63"/>
      <c r="D221" s="87"/>
      <c r="F221" s="1"/>
      <c r="G221" s="1"/>
      <c r="H221" s="1"/>
      <c r="I221" s="1"/>
      <c r="J221" s="1"/>
      <c r="K221" s="1"/>
      <c r="L221" s="1"/>
      <c r="M221" s="88"/>
      <c r="N221" s="88"/>
      <c r="O221" s="89"/>
      <c r="P221" s="63"/>
      <c r="Q221" s="1"/>
      <c r="R221" s="63"/>
      <c r="S221" s="63"/>
      <c r="T221" s="63"/>
      <c r="U221" s="1"/>
      <c r="V221" s="90"/>
      <c r="W221" s="91"/>
      <c r="X221" s="63"/>
      <c r="Y221" s="63"/>
      <c r="Z221" s="92"/>
      <c r="AA221" s="93"/>
      <c r="AB221" s="93"/>
      <c r="AC221" s="63"/>
      <c r="AD221" s="1"/>
      <c r="AE221" s="63"/>
      <c r="AF221" s="1"/>
      <c r="AG221" s="1"/>
      <c r="AH221" s="1"/>
      <c r="AI221" s="1"/>
      <c r="AJ221" s="1"/>
      <c r="AK221" s="1"/>
      <c r="AL221" s="1"/>
      <c r="AM221" s="1"/>
      <c r="AN221" s="1"/>
      <c r="AO221" s="1"/>
      <c r="AP221" s="1"/>
      <c r="AQ221" s="1"/>
      <c r="AR221" s="1"/>
      <c r="AS221" s="90"/>
      <c r="AT221" s="1"/>
      <c r="AU221" s="1"/>
      <c r="AV221" s="1"/>
      <c r="AW221" s="1"/>
      <c r="AX221" s="1"/>
      <c r="AY221" s="1"/>
      <c r="AZ221" s="1"/>
      <c r="BA221" s="1"/>
      <c r="BB221" s="1"/>
      <c r="BC221" s="1"/>
      <c r="BD221" s="1"/>
      <c r="BE221" s="94"/>
      <c r="BF221" s="94"/>
      <c r="BG221" s="94"/>
      <c r="BH221" s="1"/>
      <c r="BI221" s="1"/>
      <c r="BJ221" s="1"/>
    </row>
    <row r="222" spans="1:62">
      <c r="C222" s="63"/>
      <c r="D222" s="87"/>
      <c r="F222" s="1"/>
      <c r="G222" s="1"/>
      <c r="H222" s="1"/>
      <c r="I222" s="1"/>
      <c r="J222" s="1"/>
      <c r="K222" s="1"/>
      <c r="L222" s="1"/>
      <c r="M222" s="88"/>
      <c r="N222" s="88"/>
      <c r="O222" s="89"/>
      <c r="P222" s="63"/>
      <c r="Q222" s="1"/>
      <c r="R222" s="63"/>
      <c r="S222" s="63"/>
      <c r="T222" s="63"/>
      <c r="U222" s="1"/>
      <c r="V222" s="90"/>
      <c r="W222" s="91"/>
      <c r="X222" s="63"/>
      <c r="Y222" s="63"/>
      <c r="Z222" s="92"/>
      <c r="AA222" s="93"/>
      <c r="AB222" s="93"/>
      <c r="AC222" s="63"/>
      <c r="AD222" s="1"/>
      <c r="AE222" s="63"/>
      <c r="AF222" s="1"/>
      <c r="AG222" s="1"/>
      <c r="AH222" s="1"/>
      <c r="AI222" s="1"/>
      <c r="AJ222" s="1"/>
      <c r="AK222" s="1"/>
      <c r="AL222" s="1"/>
      <c r="AM222" s="1"/>
      <c r="AN222" s="1"/>
      <c r="AO222" s="1"/>
      <c r="AP222" s="1"/>
      <c r="AQ222" s="1"/>
      <c r="AR222" s="1"/>
      <c r="AS222" s="90"/>
      <c r="AT222" s="1"/>
      <c r="AU222" s="1"/>
      <c r="AV222" s="1"/>
      <c r="AW222" s="1"/>
      <c r="AX222" s="1"/>
      <c r="AY222" s="1"/>
      <c r="AZ222" s="1"/>
      <c r="BA222" s="1"/>
      <c r="BB222" s="1"/>
      <c r="BC222" s="1"/>
      <c r="BD222" s="1"/>
      <c r="BE222" s="94"/>
      <c r="BF222" s="94"/>
      <c r="BG222" s="94"/>
      <c r="BH222" s="1"/>
      <c r="BI222" s="1"/>
      <c r="BJ222" s="1"/>
    </row>
    <row r="223" spans="1:62">
      <c r="C223" s="63"/>
      <c r="D223" s="87"/>
      <c r="F223" s="1"/>
      <c r="G223" s="1"/>
      <c r="H223" s="1"/>
      <c r="I223" s="1"/>
      <c r="J223" s="1"/>
      <c r="K223" s="1"/>
      <c r="L223" s="1"/>
      <c r="M223" s="88"/>
      <c r="N223" s="88"/>
      <c r="O223" s="89"/>
      <c r="P223" s="63"/>
      <c r="Q223" s="1"/>
      <c r="R223" s="63"/>
      <c r="S223" s="63"/>
      <c r="T223" s="63"/>
      <c r="U223" s="1"/>
      <c r="V223" s="90"/>
      <c r="W223" s="91"/>
      <c r="X223" s="63"/>
      <c r="Y223" s="63"/>
      <c r="Z223" s="92"/>
      <c r="AA223" s="93"/>
      <c r="AB223" s="93"/>
      <c r="AC223" s="63"/>
      <c r="AD223" s="1"/>
      <c r="AE223" s="63"/>
      <c r="AF223" s="1"/>
      <c r="AG223" s="1"/>
      <c r="AH223" s="1"/>
      <c r="AI223" s="1"/>
      <c r="AJ223" s="1"/>
      <c r="AK223" s="1"/>
      <c r="AL223" s="1"/>
      <c r="AM223" s="1"/>
      <c r="AN223" s="1"/>
      <c r="AO223" s="1"/>
      <c r="AP223" s="1"/>
      <c r="AQ223" s="1"/>
      <c r="AR223" s="1"/>
      <c r="AS223" s="90"/>
      <c r="AT223" s="1"/>
      <c r="AU223" s="1"/>
      <c r="AV223" s="1"/>
      <c r="AW223" s="1"/>
      <c r="AX223" s="1"/>
      <c r="AY223" s="1"/>
      <c r="AZ223" s="1"/>
      <c r="BA223" s="1"/>
      <c r="BB223" s="1"/>
      <c r="BC223" s="1"/>
      <c r="BD223" s="1"/>
      <c r="BE223" s="94"/>
      <c r="BF223" s="94"/>
      <c r="BG223" s="94"/>
      <c r="BH223" s="1"/>
      <c r="BI223" s="1"/>
      <c r="BJ223" s="1"/>
    </row>
    <row r="224" spans="1:62">
      <c r="C224" s="63"/>
      <c r="D224" s="87"/>
      <c r="F224" s="1"/>
      <c r="G224" s="1"/>
      <c r="H224" s="1"/>
      <c r="I224" s="1"/>
      <c r="J224" s="1"/>
      <c r="K224" s="1"/>
      <c r="L224" s="1"/>
      <c r="M224" s="88"/>
      <c r="N224" s="88"/>
      <c r="O224" s="89"/>
      <c r="P224" s="63"/>
      <c r="Q224" s="1"/>
      <c r="R224" s="63"/>
      <c r="S224" s="63"/>
      <c r="T224" s="63"/>
      <c r="U224" s="1"/>
      <c r="V224" s="90"/>
      <c r="W224" s="91"/>
      <c r="X224" s="63"/>
      <c r="Y224" s="63"/>
      <c r="Z224" s="92"/>
      <c r="AA224" s="93"/>
      <c r="AB224" s="93"/>
      <c r="AC224" s="63"/>
      <c r="AD224" s="1"/>
      <c r="AE224" s="63"/>
      <c r="AF224" s="1"/>
      <c r="AG224" s="1"/>
      <c r="AH224" s="1"/>
      <c r="AI224" s="1"/>
      <c r="AJ224" s="1"/>
      <c r="AK224" s="1"/>
      <c r="AL224" s="1"/>
      <c r="AM224" s="1"/>
      <c r="AN224" s="1"/>
      <c r="AO224" s="1"/>
      <c r="AP224" s="1"/>
      <c r="AQ224" s="1"/>
      <c r="AR224" s="1"/>
      <c r="AS224" s="90"/>
      <c r="AT224" s="1"/>
      <c r="AU224" s="1"/>
      <c r="AV224" s="1"/>
      <c r="AW224" s="1"/>
      <c r="AX224" s="1"/>
      <c r="AY224" s="1"/>
      <c r="AZ224" s="1"/>
      <c r="BA224" s="1"/>
      <c r="BB224" s="1"/>
      <c r="BC224" s="1"/>
      <c r="BD224" s="1"/>
      <c r="BE224" s="94"/>
      <c r="BF224" s="94"/>
      <c r="BG224" s="94"/>
      <c r="BH224" s="1"/>
      <c r="BI224" s="1"/>
      <c r="BJ224" s="1"/>
    </row>
    <row r="225" spans="1:62">
      <c r="A225" t="s">
        <v>177</v>
      </c>
      <c r="B225" t="s">
        <v>1090</v>
      </c>
      <c r="C225" s="63" t="s">
        <v>168</v>
      </c>
      <c r="D225" s="87" t="s">
        <v>170</v>
      </c>
      <c r="E225" t="s">
        <v>959</v>
      </c>
      <c r="F225" s="1" t="s">
        <v>197</v>
      </c>
      <c r="G225" s="1" t="s">
        <v>790</v>
      </c>
      <c r="H225" s="1">
        <v>11.620100000000001</v>
      </c>
      <c r="I225" s="1">
        <v>7.4514300000000002</v>
      </c>
      <c r="J225" s="1">
        <v>667</v>
      </c>
      <c r="K225" s="1" t="s">
        <v>791</v>
      </c>
      <c r="L225" s="1" t="s">
        <v>737</v>
      </c>
      <c r="M225" s="88">
        <v>2016</v>
      </c>
      <c r="N225" s="88">
        <v>2</v>
      </c>
      <c r="O225" s="89" t="s">
        <v>155</v>
      </c>
      <c r="P225" s="63">
        <v>391</v>
      </c>
      <c r="Q225" s="1" t="s">
        <v>773</v>
      </c>
      <c r="R225" s="63" t="s">
        <v>712</v>
      </c>
      <c r="S225" s="63" t="s">
        <v>1027</v>
      </c>
      <c r="T225" s="63" t="s">
        <v>1094</v>
      </c>
      <c r="U225" s="1" t="s">
        <v>774</v>
      </c>
      <c r="V225" s="90">
        <v>42621</v>
      </c>
      <c r="W225" s="91">
        <v>42649</v>
      </c>
      <c r="X225" s="63">
        <v>9</v>
      </c>
      <c r="Y225" s="63">
        <v>45</v>
      </c>
      <c r="Z225" s="92">
        <v>35</v>
      </c>
      <c r="AA225" s="93">
        <v>9.74</v>
      </c>
      <c r="AB225" s="93">
        <v>4.57</v>
      </c>
      <c r="AC225" s="63">
        <v>1.56</v>
      </c>
      <c r="AD225" s="1">
        <v>0.84</v>
      </c>
      <c r="AE225" s="63">
        <v>0.38</v>
      </c>
      <c r="AF225" s="1">
        <v>1.02</v>
      </c>
      <c r="AG225" s="1">
        <v>11.1</v>
      </c>
      <c r="AH225" s="1">
        <f t="shared" ref="AH225:AH242" si="58">(AD225/AF225)*100</f>
        <v>82.35294117647058</v>
      </c>
      <c r="AI225" s="1">
        <v>0.18</v>
      </c>
      <c r="AJ225" s="1">
        <f t="shared" ref="AJ225:AJ242" si="59">(AF225/AC225)*AB225</f>
        <v>2.9880769230769233</v>
      </c>
      <c r="AK225" s="1">
        <f t="shared" ref="AK225:AK242" si="60">AJ225*((100-AG225)/85)*(AH225/100)</f>
        <v>2.5736751131221722</v>
      </c>
      <c r="AL225" s="1">
        <f t="shared" ref="AL225:AL242" si="61">(AI225/AE225)*AA225</f>
        <v>4.6136842105263156</v>
      </c>
      <c r="AM225" s="1">
        <f t="shared" ref="AM225:AM242" si="62">AK225*(10000/9)</f>
        <v>2859.6390145801911</v>
      </c>
      <c r="AN225" s="1">
        <f t="shared" ref="AN225:AN242" si="63">(AL225*10000)/9</f>
        <v>5126.3157894736833</v>
      </c>
      <c r="AO225" s="1">
        <f t="shared" ref="AO225:AO242" si="64">AM225+AN225</f>
        <v>7985.9548040538739</v>
      </c>
      <c r="AP225" s="1">
        <f t="shared" ref="AP225:AR242" si="65">AM225/1000</f>
        <v>2.8596390145801909</v>
      </c>
      <c r="AQ225" s="1">
        <f t="shared" si="65"/>
        <v>5.1263157894736828</v>
      </c>
      <c r="AR225" s="1">
        <f t="shared" si="65"/>
        <v>7.9859548040538737</v>
      </c>
      <c r="AS225" s="90">
        <v>42469</v>
      </c>
      <c r="AT225" s="1">
        <v>1.4936708860759496</v>
      </c>
      <c r="AU225" s="1">
        <v>0.21442573529826606</v>
      </c>
      <c r="AV225" s="1">
        <v>2.2701792812663202</v>
      </c>
      <c r="AW225" s="1">
        <v>0.46503602118515125</v>
      </c>
      <c r="AX225" s="1">
        <v>0.20473718831734122</v>
      </c>
      <c r="AY225" s="1">
        <v>0.1269174414524058</v>
      </c>
      <c r="AZ225" s="1">
        <v>4.406747454717709</v>
      </c>
      <c r="BA225" s="1">
        <v>115.96097974061495</v>
      </c>
      <c r="BB225" s="1">
        <v>26.244734610179311</v>
      </c>
      <c r="BC225" s="1">
        <v>13.18811509242267</v>
      </c>
      <c r="BD225" s="1">
        <v>4.1282860383535409</v>
      </c>
      <c r="BE225" s="94">
        <v>0.38761552680221806</v>
      </c>
      <c r="BF225" s="94">
        <v>0.16769870609981516</v>
      </c>
      <c r="BG225" s="94">
        <v>2.8229451249394883</v>
      </c>
      <c r="BH225" s="1">
        <v>1.2753134040501446</v>
      </c>
      <c r="BI225" s="1">
        <v>0.37810993249758923</v>
      </c>
      <c r="BJ225" s="1">
        <v>1.2182453843428849</v>
      </c>
    </row>
    <row r="226" spans="1:62">
      <c r="A226" t="s">
        <v>177</v>
      </c>
      <c r="B226" t="s">
        <v>1090</v>
      </c>
      <c r="C226" s="63" t="s">
        <v>168</v>
      </c>
      <c r="D226" s="87" t="s">
        <v>170</v>
      </c>
      <c r="E226" t="s">
        <v>959</v>
      </c>
      <c r="F226" s="1" t="s">
        <v>197</v>
      </c>
      <c r="G226" s="1" t="s">
        <v>790</v>
      </c>
      <c r="H226" s="1">
        <v>11.620100000000001</v>
      </c>
      <c r="I226" s="1">
        <v>7.4514300000000002</v>
      </c>
      <c r="J226" s="1">
        <v>667</v>
      </c>
      <c r="K226" s="1" t="s">
        <v>791</v>
      </c>
      <c r="L226" s="1" t="s">
        <v>737</v>
      </c>
      <c r="M226" s="88">
        <v>2016</v>
      </c>
      <c r="N226" s="88">
        <v>2</v>
      </c>
      <c r="O226" s="89" t="s">
        <v>156</v>
      </c>
      <c r="P226" s="63">
        <v>392</v>
      </c>
      <c r="Q226" s="1" t="s">
        <v>773</v>
      </c>
      <c r="R226" s="63" t="s">
        <v>712</v>
      </c>
      <c r="S226" s="63" t="s">
        <v>1027</v>
      </c>
      <c r="T226" s="63" t="s">
        <v>1094</v>
      </c>
      <c r="U226" s="1"/>
      <c r="V226" s="90"/>
      <c r="W226" s="91">
        <v>42649</v>
      </c>
      <c r="X226" s="63">
        <v>9</v>
      </c>
      <c r="Y226" s="63">
        <v>42</v>
      </c>
      <c r="Z226" s="92">
        <v>48</v>
      </c>
      <c r="AA226" s="93">
        <v>14.28</v>
      </c>
      <c r="AB226" s="93">
        <v>5.76</v>
      </c>
      <c r="AC226" s="63">
        <v>1.5</v>
      </c>
      <c r="AD226" s="1">
        <v>0.82</v>
      </c>
      <c r="AE226" s="63">
        <v>1.32</v>
      </c>
      <c r="AF226" s="1">
        <v>1.02</v>
      </c>
      <c r="AG226" s="1">
        <v>10.7</v>
      </c>
      <c r="AH226" s="1">
        <f t="shared" si="58"/>
        <v>80.392156862745097</v>
      </c>
      <c r="AI226" s="1">
        <v>0.6</v>
      </c>
      <c r="AJ226" s="1">
        <f t="shared" si="59"/>
        <v>3.9168000000000003</v>
      </c>
      <c r="AK226" s="1">
        <f t="shared" si="60"/>
        <v>3.3080922352941182</v>
      </c>
      <c r="AL226" s="1">
        <f t="shared" si="61"/>
        <v>6.4909090909090903</v>
      </c>
      <c r="AM226" s="1">
        <f t="shared" si="62"/>
        <v>3675.658039215687</v>
      </c>
      <c r="AN226" s="1">
        <f t="shared" si="63"/>
        <v>7212.121212121212</v>
      </c>
      <c r="AO226" s="1">
        <f t="shared" si="64"/>
        <v>10887.779251336899</v>
      </c>
      <c r="AP226" s="1">
        <f t="shared" si="65"/>
        <v>3.675658039215687</v>
      </c>
      <c r="AQ226" s="1">
        <f t="shared" si="65"/>
        <v>7.2121212121212119</v>
      </c>
      <c r="AR226" s="1">
        <f t="shared" si="65"/>
        <v>10.887779251336898</v>
      </c>
      <c r="AS226" s="90"/>
      <c r="AT226" s="1">
        <v>1.3738916256157636</v>
      </c>
      <c r="AU226" s="1">
        <v>0.21233703884645908</v>
      </c>
      <c r="AV226" s="1">
        <v>2.0346992701383586</v>
      </c>
      <c r="AW226" s="1">
        <v>0.44998246489491533</v>
      </c>
      <c r="AX226" s="1">
        <v>0.19559729740814835</v>
      </c>
      <c r="AY226" s="1">
        <v>0.12417700304351391</v>
      </c>
      <c r="AZ226" s="1">
        <v>3.8267228658106758</v>
      </c>
      <c r="BA226" s="1">
        <v>93.663646313115422</v>
      </c>
      <c r="BB226" s="1">
        <v>20.950552988643416</v>
      </c>
      <c r="BC226" s="1">
        <v>8.2613621740128327</v>
      </c>
      <c r="BD226" s="1">
        <v>3.4951940937135237</v>
      </c>
      <c r="BE226" s="94">
        <v>0.2116602687140115</v>
      </c>
      <c r="BF226" s="94">
        <v>0.15321497120921304</v>
      </c>
      <c r="BG226" s="94">
        <v>2.3872258464357912</v>
      </c>
      <c r="BH226" s="1">
        <v>1.1540307101727447</v>
      </c>
      <c r="BI226" s="1">
        <v>0.41559500959692897</v>
      </c>
      <c r="BJ226" s="1">
        <v>1.1348640233030656</v>
      </c>
    </row>
    <row r="227" spans="1:62">
      <c r="A227" t="s">
        <v>177</v>
      </c>
      <c r="B227" t="s">
        <v>1090</v>
      </c>
      <c r="C227" s="63" t="s">
        <v>168</v>
      </c>
      <c r="D227" s="87" t="s">
        <v>170</v>
      </c>
      <c r="E227" t="s">
        <v>959</v>
      </c>
      <c r="F227" s="1" t="s">
        <v>197</v>
      </c>
      <c r="G227" s="1" t="s">
        <v>790</v>
      </c>
      <c r="H227" s="1">
        <v>11.620100000000001</v>
      </c>
      <c r="I227" s="1">
        <v>7.4514300000000002</v>
      </c>
      <c r="J227" s="1">
        <v>667</v>
      </c>
      <c r="K227" s="1" t="s">
        <v>791</v>
      </c>
      <c r="L227" s="1" t="s">
        <v>737</v>
      </c>
      <c r="M227" s="88">
        <v>2016</v>
      </c>
      <c r="N227" s="88">
        <v>2</v>
      </c>
      <c r="O227" s="89" t="s">
        <v>157</v>
      </c>
      <c r="P227" s="63">
        <v>393</v>
      </c>
      <c r="Q227" s="1" t="s">
        <v>773</v>
      </c>
      <c r="R227" s="63" t="s">
        <v>712</v>
      </c>
      <c r="S227" s="63" t="s">
        <v>1027</v>
      </c>
      <c r="T227" s="63" t="s">
        <v>1094</v>
      </c>
      <c r="U227" s="1"/>
      <c r="V227" s="90"/>
      <c r="W227" s="91">
        <v>42649</v>
      </c>
      <c r="X227" s="63">
        <v>9</v>
      </c>
      <c r="Y227" s="63">
        <v>46</v>
      </c>
      <c r="Z227" s="92">
        <v>60</v>
      </c>
      <c r="AA227" s="93">
        <v>20.88</v>
      </c>
      <c r="AB227" s="93">
        <v>11.04</v>
      </c>
      <c r="AC227" s="63">
        <v>2.76</v>
      </c>
      <c r="AD227" s="1">
        <v>1.64</v>
      </c>
      <c r="AE227" s="63">
        <v>0.96</v>
      </c>
      <c r="AF227" s="1">
        <v>1.94</v>
      </c>
      <c r="AG227" s="1">
        <v>13.2</v>
      </c>
      <c r="AH227" s="1">
        <f t="shared" si="58"/>
        <v>84.536082474226802</v>
      </c>
      <c r="AI227" s="1">
        <v>0.34</v>
      </c>
      <c r="AJ227" s="1">
        <f t="shared" si="59"/>
        <v>7.76</v>
      </c>
      <c r="AK227" s="1">
        <f t="shared" si="60"/>
        <v>6.6989176470588232</v>
      </c>
      <c r="AL227" s="1">
        <f t="shared" si="61"/>
        <v>7.3950000000000005</v>
      </c>
      <c r="AM227" s="1">
        <f t="shared" si="62"/>
        <v>7443.241830065359</v>
      </c>
      <c r="AN227" s="1">
        <f t="shared" si="63"/>
        <v>8216.6666666666661</v>
      </c>
      <c r="AO227" s="1">
        <f t="shared" si="64"/>
        <v>15659.908496732025</v>
      </c>
      <c r="AP227" s="1">
        <f t="shared" si="65"/>
        <v>7.4432418300653591</v>
      </c>
      <c r="AQ227" s="1">
        <f t="shared" si="65"/>
        <v>8.2166666666666668</v>
      </c>
      <c r="AR227" s="1">
        <f t="shared" si="65"/>
        <v>15.659908496732026</v>
      </c>
      <c r="AS227" s="90"/>
      <c r="AT227" s="1">
        <v>2.2006610009442871</v>
      </c>
      <c r="AU227" s="1">
        <v>0.18983171308222543</v>
      </c>
      <c r="AV227" s="1">
        <v>1.6507827358098226</v>
      </c>
      <c r="AW227" s="1">
        <v>0.5685633734183746</v>
      </c>
      <c r="AX227" s="1">
        <v>0.14336361840308157</v>
      </c>
      <c r="AY227" s="1">
        <v>0.16177167811569107</v>
      </c>
      <c r="AZ227" s="1">
        <v>7.1977767530692409</v>
      </c>
      <c r="BA227" s="1">
        <v>118.6269052548939</v>
      </c>
      <c r="BB227" s="1">
        <v>24.400459478261713</v>
      </c>
      <c r="BC227" s="1">
        <v>12.41745248583671</v>
      </c>
      <c r="BD227" s="1">
        <v>6.596823795965947</v>
      </c>
      <c r="BE227" s="94">
        <v>0.19299424184261038</v>
      </c>
      <c r="BF227" s="94">
        <v>2.172264875239923E-2</v>
      </c>
      <c r="BG227" s="94">
        <v>4.0451259914739843</v>
      </c>
      <c r="BH227" s="1">
        <v>1.6139921722113504</v>
      </c>
      <c r="BI227" s="1">
        <v>0.35484344422700587</v>
      </c>
      <c r="BJ227" s="1">
        <v>1.0862358267328387</v>
      </c>
    </row>
    <row r="228" spans="1:62">
      <c r="A228" t="s">
        <v>177</v>
      </c>
      <c r="B228" t="s">
        <v>1090</v>
      </c>
      <c r="C228" s="63" t="s">
        <v>168</v>
      </c>
      <c r="D228" s="87" t="s">
        <v>170</v>
      </c>
      <c r="E228" t="s">
        <v>959</v>
      </c>
      <c r="F228" s="1" t="s">
        <v>197</v>
      </c>
      <c r="G228" s="1" t="s">
        <v>790</v>
      </c>
      <c r="H228" s="1">
        <v>11.620100000000001</v>
      </c>
      <c r="I228" s="1">
        <v>7.4514300000000002</v>
      </c>
      <c r="J228" s="1">
        <v>667</v>
      </c>
      <c r="K228" s="1" t="s">
        <v>791</v>
      </c>
      <c r="L228" s="1" t="s">
        <v>737</v>
      </c>
      <c r="M228" s="88">
        <v>2016</v>
      </c>
      <c r="N228" s="88">
        <v>2</v>
      </c>
      <c r="O228" s="89" t="s">
        <v>158</v>
      </c>
      <c r="P228" s="63">
        <v>394</v>
      </c>
      <c r="Q228" s="1" t="s">
        <v>773</v>
      </c>
      <c r="R228" s="63" t="s">
        <v>712</v>
      </c>
      <c r="S228" s="63" t="s">
        <v>1027</v>
      </c>
      <c r="T228" s="63" t="s">
        <v>1094</v>
      </c>
      <c r="U228" s="1"/>
      <c r="V228" s="90"/>
      <c r="W228" s="91">
        <v>42649</v>
      </c>
      <c r="X228" s="63">
        <v>9</v>
      </c>
      <c r="Y228" s="63">
        <v>42</v>
      </c>
      <c r="Z228" s="92">
        <v>48</v>
      </c>
      <c r="AA228" s="93">
        <v>15.36</v>
      </c>
      <c r="AB228" s="93">
        <v>10.3</v>
      </c>
      <c r="AC228" s="63">
        <v>2.5</v>
      </c>
      <c r="AD228" s="1">
        <v>1.46</v>
      </c>
      <c r="AE228" s="63">
        <v>0.82</v>
      </c>
      <c r="AF228" s="1">
        <v>1.76</v>
      </c>
      <c r="AG228" s="1">
        <v>12.4</v>
      </c>
      <c r="AH228" s="1">
        <f t="shared" si="58"/>
        <v>82.954545454545453</v>
      </c>
      <c r="AI228" s="1">
        <v>0.32</v>
      </c>
      <c r="AJ228" s="1">
        <f t="shared" si="59"/>
        <v>7.2511999999999999</v>
      </c>
      <c r="AK228" s="1">
        <f t="shared" si="60"/>
        <v>6.1991943529411762</v>
      </c>
      <c r="AL228" s="1">
        <f t="shared" si="61"/>
        <v>5.9941463414634146</v>
      </c>
      <c r="AM228" s="1">
        <f t="shared" si="62"/>
        <v>6887.9937254901952</v>
      </c>
      <c r="AN228" s="1">
        <f t="shared" si="63"/>
        <v>6660.1626016260161</v>
      </c>
      <c r="AO228" s="1">
        <f t="shared" si="64"/>
        <v>13548.156327116212</v>
      </c>
      <c r="AP228" s="1">
        <f t="shared" si="65"/>
        <v>6.8879937254901948</v>
      </c>
      <c r="AQ228" s="1">
        <f t="shared" si="65"/>
        <v>6.6601626016260163</v>
      </c>
      <c r="AR228" s="1">
        <f t="shared" si="65"/>
        <v>13.548156327116212</v>
      </c>
      <c r="AS228" s="90"/>
      <c r="AT228" s="1">
        <v>2.0220729366602685</v>
      </c>
      <c r="AU228" s="1">
        <v>0.29404758537050663</v>
      </c>
      <c r="AV228" s="1">
        <v>2.5769368838155495</v>
      </c>
      <c r="AW228" s="1">
        <v>0.69917412722431527</v>
      </c>
      <c r="AX228" s="1">
        <v>0.23776778174601873</v>
      </c>
      <c r="AY228" s="1">
        <v>0.20960132009230606</v>
      </c>
      <c r="AZ228" s="1">
        <v>8.8327317517714423</v>
      </c>
      <c r="BA228" s="1">
        <v>120.85257899065434</v>
      </c>
      <c r="BB228" s="1">
        <v>38.313503396900693</v>
      </c>
      <c r="BC228" s="1">
        <v>14.094011568412093</v>
      </c>
      <c r="BD228" s="1">
        <v>6.0130510258528043</v>
      </c>
      <c r="BE228" s="94">
        <v>0.37897727272727272</v>
      </c>
      <c r="BF228" s="94">
        <v>9.9810606060606072E-2</v>
      </c>
      <c r="BG228" s="94">
        <v>2.6694936354714476</v>
      </c>
      <c r="BH228" s="1">
        <v>1.6706753006475483</v>
      </c>
      <c r="BI228" s="1">
        <v>0.39565217391304347</v>
      </c>
      <c r="BJ228" s="1">
        <v>1.1892094175688406</v>
      </c>
    </row>
    <row r="229" spans="1:62">
      <c r="A229" t="s">
        <v>177</v>
      </c>
      <c r="B229" t="s">
        <v>1090</v>
      </c>
      <c r="C229" s="63" t="s">
        <v>168</v>
      </c>
      <c r="D229" s="87" t="s">
        <v>170</v>
      </c>
      <c r="E229" t="s">
        <v>959</v>
      </c>
      <c r="F229" s="1" t="s">
        <v>197</v>
      </c>
      <c r="G229" s="1" t="s">
        <v>790</v>
      </c>
      <c r="H229" s="1">
        <v>11.620100000000001</v>
      </c>
      <c r="I229" s="1">
        <v>7.4514300000000002</v>
      </c>
      <c r="J229" s="1">
        <v>667</v>
      </c>
      <c r="K229" s="1" t="s">
        <v>791</v>
      </c>
      <c r="L229" s="1" t="s">
        <v>737</v>
      </c>
      <c r="M229" s="88">
        <v>2016</v>
      </c>
      <c r="N229" s="88">
        <v>2</v>
      </c>
      <c r="O229" s="89" t="s">
        <v>159</v>
      </c>
      <c r="P229" s="63">
        <v>395</v>
      </c>
      <c r="Q229" s="1" t="s">
        <v>773</v>
      </c>
      <c r="R229" s="63" t="s">
        <v>712</v>
      </c>
      <c r="S229" s="63" t="s">
        <v>1027</v>
      </c>
      <c r="T229" s="63" t="s">
        <v>1094</v>
      </c>
      <c r="U229" s="1"/>
      <c r="V229" s="90"/>
      <c r="W229" s="91">
        <v>42649</v>
      </c>
      <c r="X229" s="63">
        <v>9</v>
      </c>
      <c r="Y229" s="63">
        <v>43</v>
      </c>
      <c r="Z229" s="92">
        <v>52</v>
      </c>
      <c r="AA229" s="93">
        <v>22.27</v>
      </c>
      <c r="AB229" s="93">
        <v>13.75</v>
      </c>
      <c r="AC229" s="63">
        <v>2.42</v>
      </c>
      <c r="AD229" s="1">
        <v>1.36</v>
      </c>
      <c r="AE229" s="63">
        <v>1.4</v>
      </c>
      <c r="AF229" s="1">
        <v>1.62</v>
      </c>
      <c r="AG229" s="1">
        <v>13.3</v>
      </c>
      <c r="AH229" s="1">
        <f t="shared" si="58"/>
        <v>83.950617283950606</v>
      </c>
      <c r="AI229" s="1">
        <v>0.5</v>
      </c>
      <c r="AJ229" s="1">
        <f t="shared" si="59"/>
        <v>9.2045454545454568</v>
      </c>
      <c r="AK229" s="1">
        <f t="shared" si="60"/>
        <v>7.8818181818181818</v>
      </c>
      <c r="AL229" s="1">
        <f t="shared" si="61"/>
        <v>7.9535714285714283</v>
      </c>
      <c r="AM229" s="1">
        <f t="shared" si="62"/>
        <v>8757.575757575758</v>
      </c>
      <c r="AN229" s="1">
        <f t="shared" si="63"/>
        <v>8837.3015873015884</v>
      </c>
      <c r="AO229" s="1">
        <f t="shared" si="64"/>
        <v>17594.877344877346</v>
      </c>
      <c r="AP229" s="1">
        <f t="shared" si="65"/>
        <v>8.7575757575757578</v>
      </c>
      <c r="AQ229" s="1">
        <f t="shared" si="65"/>
        <v>8.8373015873015888</v>
      </c>
      <c r="AR229" s="1">
        <f t="shared" si="65"/>
        <v>17.594877344877347</v>
      </c>
      <c r="AS229" s="90"/>
      <c r="AT229" s="1">
        <v>2.4132310642377761</v>
      </c>
      <c r="AU229" s="1">
        <v>0.2372578854233916</v>
      </c>
      <c r="AV229" s="1">
        <v>1.6752601545717494</v>
      </c>
      <c r="AW229" s="1">
        <v>0.58280127159958817</v>
      </c>
      <c r="AX229" s="1">
        <v>0.15706578905447457</v>
      </c>
      <c r="AY229" s="1">
        <v>0.15122613536290525</v>
      </c>
      <c r="AZ229" s="1">
        <v>6.6414510412899164</v>
      </c>
      <c r="BA229" s="1">
        <v>115.11833940450478</v>
      </c>
      <c r="BB229" s="1">
        <v>35.031904031794085</v>
      </c>
      <c r="BC229" s="1">
        <v>12.845899365042367</v>
      </c>
      <c r="BD229" s="1">
        <v>5.4450401756375104</v>
      </c>
      <c r="BE229" s="94">
        <v>0.44755985267034992</v>
      </c>
      <c r="BF229" s="94">
        <v>7.0441988950276244E-2</v>
      </c>
      <c r="BG229" s="94">
        <v>3.1400906298692348</v>
      </c>
      <c r="BH229" s="1">
        <v>1.5968809073724008</v>
      </c>
      <c r="BI229" s="1">
        <v>0.4</v>
      </c>
      <c r="BJ229" s="1">
        <v>1.0344135375248174</v>
      </c>
    </row>
    <row r="230" spans="1:62">
      <c r="A230" t="s">
        <v>177</v>
      </c>
      <c r="B230" t="s">
        <v>1090</v>
      </c>
      <c r="C230" s="63" t="s">
        <v>168</v>
      </c>
      <c r="D230" s="87" t="s">
        <v>170</v>
      </c>
      <c r="E230" t="s">
        <v>959</v>
      </c>
      <c r="F230" s="1" t="s">
        <v>197</v>
      </c>
      <c r="G230" s="1" t="s">
        <v>790</v>
      </c>
      <c r="H230" s="1">
        <v>11.620100000000001</v>
      </c>
      <c r="I230" s="1">
        <v>7.4514300000000002</v>
      </c>
      <c r="J230" s="1">
        <v>667</v>
      </c>
      <c r="K230" s="1" t="s">
        <v>791</v>
      </c>
      <c r="L230" s="1" t="s">
        <v>737</v>
      </c>
      <c r="M230" s="88">
        <v>2016</v>
      </c>
      <c r="N230" s="88">
        <v>2</v>
      </c>
      <c r="O230" s="89" t="s">
        <v>714</v>
      </c>
      <c r="P230" s="63">
        <v>396</v>
      </c>
      <c r="Q230" s="1" t="s">
        <v>773</v>
      </c>
      <c r="R230" s="63" t="s">
        <v>712</v>
      </c>
      <c r="S230" s="63" t="s">
        <v>1027</v>
      </c>
      <c r="T230" s="63" t="s">
        <v>1094</v>
      </c>
      <c r="U230" s="1"/>
      <c r="V230" s="90"/>
      <c r="W230" s="91">
        <v>42649</v>
      </c>
      <c r="X230" s="63">
        <v>9</v>
      </c>
      <c r="Y230" s="63">
        <v>43</v>
      </c>
      <c r="Z230" s="92">
        <v>46</v>
      </c>
      <c r="AA230" s="93">
        <v>17.86</v>
      </c>
      <c r="AB230" s="93">
        <v>11.58</v>
      </c>
      <c r="AC230" s="63">
        <v>2.56</v>
      </c>
      <c r="AD230" s="1">
        <v>1.5</v>
      </c>
      <c r="AE230" s="63">
        <v>1.36</v>
      </c>
      <c r="AF230" s="1">
        <v>1.78</v>
      </c>
      <c r="AG230" s="1">
        <v>14.4</v>
      </c>
      <c r="AH230" s="1">
        <f t="shared" si="58"/>
        <v>84.269662921348313</v>
      </c>
      <c r="AI230" s="1">
        <v>0.62</v>
      </c>
      <c r="AJ230" s="1">
        <f t="shared" si="59"/>
        <v>8.0517187500000009</v>
      </c>
      <c r="AK230" s="1">
        <f t="shared" si="60"/>
        <v>6.8330514705882361</v>
      </c>
      <c r="AL230" s="1">
        <f t="shared" si="61"/>
        <v>8.1420588235294105</v>
      </c>
      <c r="AM230" s="1">
        <f t="shared" si="62"/>
        <v>7592.2794117647063</v>
      </c>
      <c r="AN230" s="1">
        <f t="shared" si="63"/>
        <v>9046.7320261437908</v>
      </c>
      <c r="AO230" s="1">
        <f t="shared" si="64"/>
        <v>16639.011437908499</v>
      </c>
      <c r="AP230" s="1">
        <f t="shared" si="65"/>
        <v>7.5922794117647063</v>
      </c>
      <c r="AQ230" s="1">
        <f t="shared" si="65"/>
        <v>9.0467320261437916</v>
      </c>
      <c r="AR230" s="1">
        <f t="shared" si="65"/>
        <v>16.639011437908501</v>
      </c>
      <c r="AS230" s="90"/>
      <c r="AT230" s="1">
        <v>2.248789932236205</v>
      </c>
      <c r="AU230" s="1">
        <v>0.33922903326257869</v>
      </c>
      <c r="AV230" s="1">
        <v>2.6047346336091457</v>
      </c>
      <c r="AW230" s="1">
        <v>0.56657959213677711</v>
      </c>
      <c r="AX230" s="1">
        <v>0.21076383909303881</v>
      </c>
      <c r="AY230" s="1">
        <v>0.17690487517989123</v>
      </c>
      <c r="AZ230" s="1">
        <v>5.2949115557030959</v>
      </c>
      <c r="BA230" s="1">
        <v>147.37219759888745</v>
      </c>
      <c r="BB230" s="1">
        <v>45.691695571566768</v>
      </c>
      <c r="BC230" s="1">
        <v>19.357799013050748</v>
      </c>
      <c r="BD230" s="1">
        <v>17.892747387534705</v>
      </c>
      <c r="BE230" s="94">
        <v>0.29771178188899711</v>
      </c>
      <c r="BF230" s="94">
        <v>5.1265822784810122E-2</v>
      </c>
      <c r="BG230" s="94">
        <v>2.8157581540184884</v>
      </c>
      <c r="BH230" s="1">
        <v>1.4646766169154228</v>
      </c>
      <c r="BI230" s="1">
        <v>0.42393034825870657</v>
      </c>
      <c r="BJ230" s="1">
        <v>1.2213812665465484</v>
      </c>
    </row>
    <row r="231" spans="1:62">
      <c r="A231" t="s">
        <v>177</v>
      </c>
      <c r="B231" t="s">
        <v>1090</v>
      </c>
      <c r="C231" s="63" t="s">
        <v>168</v>
      </c>
      <c r="D231" s="87" t="s">
        <v>170</v>
      </c>
      <c r="E231" t="s">
        <v>959</v>
      </c>
      <c r="F231" s="1" t="s">
        <v>792</v>
      </c>
      <c r="G231" s="1" t="s">
        <v>793</v>
      </c>
      <c r="H231" s="1">
        <v>11.530849999999999</v>
      </c>
      <c r="I231" s="1">
        <v>7.3606699999999998</v>
      </c>
      <c r="J231" s="1">
        <v>694</v>
      </c>
      <c r="K231" s="1" t="s">
        <v>794</v>
      </c>
      <c r="L231" s="1" t="s">
        <v>737</v>
      </c>
      <c r="M231" s="88">
        <v>2016</v>
      </c>
      <c r="N231" s="88">
        <v>2</v>
      </c>
      <c r="O231" s="89" t="s">
        <v>155</v>
      </c>
      <c r="P231" s="63">
        <v>403</v>
      </c>
      <c r="Q231" s="1" t="s">
        <v>773</v>
      </c>
      <c r="R231" s="63" t="s">
        <v>712</v>
      </c>
      <c r="S231" s="63" t="s">
        <v>1027</v>
      </c>
      <c r="T231" s="63" t="s">
        <v>1094</v>
      </c>
      <c r="U231" s="1" t="s">
        <v>774</v>
      </c>
      <c r="V231" s="90">
        <v>42621</v>
      </c>
      <c r="W231" s="91">
        <v>42649</v>
      </c>
      <c r="X231" s="63">
        <v>9</v>
      </c>
      <c r="Y231" s="63">
        <v>44</v>
      </c>
      <c r="Z231" s="92">
        <v>41</v>
      </c>
      <c r="AA231" s="93">
        <v>11.3</v>
      </c>
      <c r="AB231" s="93">
        <v>5.35</v>
      </c>
      <c r="AC231" s="63">
        <v>1.66</v>
      </c>
      <c r="AD231" s="1">
        <v>0.9</v>
      </c>
      <c r="AE231" s="63">
        <v>0.82</v>
      </c>
      <c r="AF231" s="1">
        <v>1.08</v>
      </c>
      <c r="AG231" s="1">
        <v>12.5</v>
      </c>
      <c r="AH231" s="1">
        <f t="shared" si="58"/>
        <v>83.333333333333329</v>
      </c>
      <c r="AI231" s="1">
        <v>0.42</v>
      </c>
      <c r="AJ231" s="1">
        <f t="shared" si="59"/>
        <v>3.4807228915662654</v>
      </c>
      <c r="AK231" s="1">
        <f t="shared" si="60"/>
        <v>2.9859142452161587</v>
      </c>
      <c r="AL231" s="1">
        <f t="shared" si="61"/>
        <v>5.7878048780487807</v>
      </c>
      <c r="AM231" s="1">
        <f t="shared" si="62"/>
        <v>3317.6824946846205</v>
      </c>
      <c r="AN231" s="1">
        <f t="shared" si="63"/>
        <v>6430.8943089430895</v>
      </c>
      <c r="AO231" s="1">
        <f t="shared" si="64"/>
        <v>9748.5768036277095</v>
      </c>
      <c r="AP231" s="1">
        <f t="shared" si="65"/>
        <v>3.3176824946846204</v>
      </c>
      <c r="AQ231" s="1">
        <f t="shared" si="65"/>
        <v>6.4308943089430892</v>
      </c>
      <c r="AR231" s="1">
        <f t="shared" si="65"/>
        <v>9.7485768036277101</v>
      </c>
      <c r="AS231" s="90">
        <v>42469</v>
      </c>
      <c r="AT231" s="1">
        <v>2.0485436893203888</v>
      </c>
      <c r="AU231" s="1">
        <v>0.1659557920134902</v>
      </c>
      <c r="AV231" s="1">
        <v>1.627866237573667</v>
      </c>
      <c r="AW231" s="1">
        <v>0.70939703330301851</v>
      </c>
      <c r="AX231" s="1">
        <v>0.24784777322442197</v>
      </c>
      <c r="AY231" s="1">
        <v>0.16162967306597992</v>
      </c>
      <c r="AZ231" s="1">
        <v>6.1372636426815745</v>
      </c>
      <c r="BA231" s="1">
        <v>137.50329643780609</v>
      </c>
      <c r="BB231" s="1">
        <v>19.864929589183319</v>
      </c>
      <c r="BC231" s="1">
        <v>9.6084631605479416</v>
      </c>
      <c r="BD231" s="1">
        <v>3.601492961880969</v>
      </c>
      <c r="BE231" s="94">
        <v>0.53839122486288848</v>
      </c>
      <c r="BF231" s="94">
        <v>0.10393053016453384</v>
      </c>
      <c r="BG231" s="94">
        <v>2.3174525631467304</v>
      </c>
      <c r="BH231" s="1">
        <v>0.98237022526934381</v>
      </c>
      <c r="BI231" s="1">
        <v>0.23065621939275222</v>
      </c>
      <c r="BJ231" s="1">
        <v>1.0612169593224854</v>
      </c>
    </row>
    <row r="232" spans="1:62">
      <c r="A232" t="s">
        <v>177</v>
      </c>
      <c r="B232" t="s">
        <v>1090</v>
      </c>
      <c r="C232" s="63" t="s">
        <v>168</v>
      </c>
      <c r="D232" s="87" t="s">
        <v>170</v>
      </c>
      <c r="E232" t="s">
        <v>959</v>
      </c>
      <c r="F232" s="1" t="s">
        <v>792</v>
      </c>
      <c r="G232" s="1" t="s">
        <v>793</v>
      </c>
      <c r="H232" s="1">
        <v>11.530849999999999</v>
      </c>
      <c r="I232" s="1">
        <v>7.3606699999999998</v>
      </c>
      <c r="J232" s="1">
        <v>694</v>
      </c>
      <c r="K232" s="1" t="s">
        <v>794</v>
      </c>
      <c r="L232" s="1" t="s">
        <v>737</v>
      </c>
      <c r="M232" s="88">
        <v>2016</v>
      </c>
      <c r="N232" s="88">
        <v>2</v>
      </c>
      <c r="O232" s="89" t="s">
        <v>156</v>
      </c>
      <c r="P232" s="63">
        <v>404</v>
      </c>
      <c r="Q232" s="1" t="s">
        <v>773</v>
      </c>
      <c r="R232" s="63" t="s">
        <v>712</v>
      </c>
      <c r="S232" s="63" t="s">
        <v>1027</v>
      </c>
      <c r="T232" s="63" t="s">
        <v>1094</v>
      </c>
      <c r="U232" s="1"/>
      <c r="V232" s="90"/>
      <c r="W232" s="91">
        <v>42649</v>
      </c>
      <c r="X232" s="63">
        <v>9</v>
      </c>
      <c r="Y232" s="63">
        <v>43</v>
      </c>
      <c r="Z232" s="92">
        <v>31</v>
      </c>
      <c r="AA232" s="93">
        <v>7.58</v>
      </c>
      <c r="AB232" s="93">
        <v>2.2999999999999998</v>
      </c>
      <c r="AC232" s="63">
        <v>1.4</v>
      </c>
      <c r="AD232" s="1">
        <v>0.82</v>
      </c>
      <c r="AE232" s="63">
        <v>0.62</v>
      </c>
      <c r="AF232" s="1">
        <v>0.96</v>
      </c>
      <c r="AG232" s="1">
        <v>10.6</v>
      </c>
      <c r="AH232" s="1">
        <f t="shared" si="58"/>
        <v>85.416666666666657</v>
      </c>
      <c r="AI232" s="1">
        <v>0.28000000000000003</v>
      </c>
      <c r="AJ232" s="1">
        <f t="shared" si="59"/>
        <v>1.577142857142857</v>
      </c>
      <c r="AK232" s="1">
        <f t="shared" si="60"/>
        <v>1.4168773109243693</v>
      </c>
      <c r="AL232" s="1">
        <f t="shared" si="61"/>
        <v>3.4232258064516135</v>
      </c>
      <c r="AM232" s="1">
        <f t="shared" si="62"/>
        <v>1574.3081232492991</v>
      </c>
      <c r="AN232" s="1">
        <f t="shared" si="63"/>
        <v>3803.5842293906817</v>
      </c>
      <c r="AO232" s="1">
        <f t="shared" si="64"/>
        <v>5377.8923526399813</v>
      </c>
      <c r="AP232" s="1">
        <f t="shared" si="65"/>
        <v>1.574308123249299</v>
      </c>
      <c r="AQ232" s="1">
        <f t="shared" si="65"/>
        <v>3.8035842293906819</v>
      </c>
      <c r="AR232" s="1">
        <f t="shared" si="65"/>
        <v>5.3778923526399813</v>
      </c>
      <c r="AS232" s="90"/>
      <c r="AT232" s="1">
        <v>1.4844045368620036</v>
      </c>
      <c r="AU232" s="1">
        <v>0.16094658489066266</v>
      </c>
      <c r="AV232" s="1">
        <v>1.6255545627354515</v>
      </c>
      <c r="AW232" s="1">
        <v>0.58612800397231235</v>
      </c>
      <c r="AX232" s="1">
        <v>0.20881827595829491</v>
      </c>
      <c r="AY232" s="1">
        <v>0.12791085066516095</v>
      </c>
      <c r="AZ232" s="1">
        <v>4.0709075508481742</v>
      </c>
      <c r="BA232" s="1">
        <v>123.22503416415142</v>
      </c>
      <c r="BB232" s="1">
        <v>26.126847775520321</v>
      </c>
      <c r="BC232" s="1">
        <v>8.0236448371581996</v>
      </c>
      <c r="BD232" s="1">
        <v>4.0895312537119342</v>
      </c>
      <c r="BE232" s="94">
        <v>0.36326429980276137</v>
      </c>
      <c r="BF232" s="94">
        <v>0.14718934911242604</v>
      </c>
      <c r="BG232" s="94">
        <v>2.9224272878881909</v>
      </c>
      <c r="BH232" s="1">
        <v>0.9285714285714286</v>
      </c>
      <c r="BI232" s="1">
        <v>0.24369458128078816</v>
      </c>
      <c r="BJ232" s="1">
        <v>0.96295382442129651</v>
      </c>
    </row>
    <row r="233" spans="1:62">
      <c r="A233" t="s">
        <v>177</v>
      </c>
      <c r="B233" t="s">
        <v>1090</v>
      </c>
      <c r="C233" s="63" t="s">
        <v>168</v>
      </c>
      <c r="D233" s="87" t="s">
        <v>170</v>
      </c>
      <c r="E233" t="s">
        <v>959</v>
      </c>
      <c r="F233" s="1" t="s">
        <v>792</v>
      </c>
      <c r="G233" s="1" t="s">
        <v>793</v>
      </c>
      <c r="H233" s="1">
        <v>11.530849999999999</v>
      </c>
      <c r="I233" s="1">
        <v>7.3606699999999998</v>
      </c>
      <c r="J233" s="1">
        <v>694</v>
      </c>
      <c r="K233" s="1" t="s">
        <v>794</v>
      </c>
      <c r="L233" s="1" t="s">
        <v>737</v>
      </c>
      <c r="M233" s="88">
        <v>2016</v>
      </c>
      <c r="N233" s="88">
        <v>2</v>
      </c>
      <c r="O233" s="89" t="s">
        <v>157</v>
      </c>
      <c r="P233" s="63">
        <v>405</v>
      </c>
      <c r="Q233" s="1" t="s">
        <v>773</v>
      </c>
      <c r="R233" s="63" t="s">
        <v>712</v>
      </c>
      <c r="S233" s="63" t="s">
        <v>1027</v>
      </c>
      <c r="T233" s="63" t="s">
        <v>1094</v>
      </c>
      <c r="U233" s="1"/>
      <c r="V233" s="90"/>
      <c r="W233" s="91">
        <v>42649</v>
      </c>
      <c r="X233" s="63">
        <v>9</v>
      </c>
      <c r="Y233" s="63">
        <v>43</v>
      </c>
      <c r="Z233" s="92">
        <v>46</v>
      </c>
      <c r="AA233" s="93">
        <v>11.78</v>
      </c>
      <c r="AB233" s="93">
        <v>6.91</v>
      </c>
      <c r="AC233" s="63">
        <v>2.34</v>
      </c>
      <c r="AD233" s="1">
        <v>1.28</v>
      </c>
      <c r="AE233" s="63">
        <v>1.06</v>
      </c>
      <c r="AF233" s="1">
        <v>1.58</v>
      </c>
      <c r="AG233" s="1">
        <v>13</v>
      </c>
      <c r="AH233" s="1">
        <f t="shared" si="58"/>
        <v>81.012658227848107</v>
      </c>
      <c r="AI233" s="1">
        <v>0.44</v>
      </c>
      <c r="AJ233" s="1">
        <f t="shared" si="59"/>
        <v>4.6657264957264966</v>
      </c>
      <c r="AK233" s="1">
        <f t="shared" si="60"/>
        <v>3.8687662141779802</v>
      </c>
      <c r="AL233" s="1">
        <f t="shared" si="61"/>
        <v>4.889811320754716</v>
      </c>
      <c r="AM233" s="1">
        <f t="shared" si="62"/>
        <v>4298.6291268644227</v>
      </c>
      <c r="AN233" s="1">
        <f t="shared" si="63"/>
        <v>5433.1236897274621</v>
      </c>
      <c r="AO233" s="1">
        <f t="shared" si="64"/>
        <v>9731.7528165918848</v>
      </c>
      <c r="AP233" s="1">
        <f t="shared" si="65"/>
        <v>4.298629126864423</v>
      </c>
      <c r="AQ233" s="1">
        <f t="shared" si="65"/>
        <v>5.433123689727462</v>
      </c>
      <c r="AR233" s="1">
        <f t="shared" si="65"/>
        <v>9.7317528165918841</v>
      </c>
      <c r="AS233" s="90"/>
      <c r="AT233" s="1">
        <v>2.3572825024437929</v>
      </c>
      <c r="AU233" s="1">
        <v>0.16276675650817765</v>
      </c>
      <c r="AV233" s="1">
        <v>1.9254880017573499</v>
      </c>
      <c r="AW233" s="1">
        <v>0.50251976708356516</v>
      </c>
      <c r="AX233" s="1">
        <v>0.18381492583865727</v>
      </c>
      <c r="AY233" s="1">
        <v>0.17504849957250407</v>
      </c>
      <c r="AZ233" s="1">
        <v>6.4525497883112415</v>
      </c>
      <c r="BA233" s="1">
        <v>128.81124004661439</v>
      </c>
      <c r="BB233" s="1">
        <v>39.354271471964942</v>
      </c>
      <c r="BC233" s="1">
        <v>16.277064296870353</v>
      </c>
      <c r="BD233" s="1">
        <v>4.3925744509410256</v>
      </c>
      <c r="BE233" s="94">
        <v>0.80471050049067705</v>
      </c>
      <c r="BF233" s="94">
        <v>6.6781157998037285E-2</v>
      </c>
      <c r="BG233" s="94">
        <v>2.881672622943503</v>
      </c>
      <c r="BH233" s="1">
        <v>1.1697761194029852</v>
      </c>
      <c r="BI233" s="1">
        <v>0.17737873134328358</v>
      </c>
      <c r="BJ233" s="1">
        <v>0.76231798055116429</v>
      </c>
    </row>
    <row r="234" spans="1:62">
      <c r="A234" t="s">
        <v>177</v>
      </c>
      <c r="B234" t="s">
        <v>1090</v>
      </c>
      <c r="C234" s="63" t="s">
        <v>168</v>
      </c>
      <c r="D234" s="87" t="s">
        <v>170</v>
      </c>
      <c r="E234" t="s">
        <v>959</v>
      </c>
      <c r="F234" s="1" t="s">
        <v>792</v>
      </c>
      <c r="G234" s="1" t="s">
        <v>793</v>
      </c>
      <c r="H234" s="1">
        <v>11.530849999999999</v>
      </c>
      <c r="I234" s="1">
        <v>7.3606699999999998</v>
      </c>
      <c r="J234" s="1">
        <v>694</v>
      </c>
      <c r="K234" s="1" t="s">
        <v>794</v>
      </c>
      <c r="L234" s="1" t="s">
        <v>737</v>
      </c>
      <c r="M234" s="88">
        <v>2016</v>
      </c>
      <c r="N234" s="88">
        <v>2</v>
      </c>
      <c r="O234" s="89" t="s">
        <v>158</v>
      </c>
      <c r="P234" s="63">
        <v>406</v>
      </c>
      <c r="Q234" s="1" t="s">
        <v>773</v>
      </c>
      <c r="R234" s="63" t="s">
        <v>712</v>
      </c>
      <c r="S234" s="63" t="s">
        <v>1027</v>
      </c>
      <c r="T234" s="63" t="s">
        <v>1094</v>
      </c>
      <c r="U234" s="1"/>
      <c r="V234" s="90"/>
      <c r="W234" s="91">
        <v>42649</v>
      </c>
      <c r="X234" s="63">
        <v>9</v>
      </c>
      <c r="Y234" s="63">
        <v>43</v>
      </c>
      <c r="Z234" s="92">
        <v>44</v>
      </c>
      <c r="AA234" s="93">
        <v>14.69</v>
      </c>
      <c r="AB234" s="93">
        <v>8.8699999999999992</v>
      </c>
      <c r="AC234" s="63">
        <v>2.48</v>
      </c>
      <c r="AD234" s="1">
        <v>1.5</v>
      </c>
      <c r="AE234" s="63">
        <v>0.76</v>
      </c>
      <c r="AF234" s="1">
        <v>1.84</v>
      </c>
      <c r="AG234" s="1">
        <v>12.5</v>
      </c>
      <c r="AH234" s="1">
        <f t="shared" si="58"/>
        <v>81.521739130434781</v>
      </c>
      <c r="AI234" s="1">
        <v>0.36</v>
      </c>
      <c r="AJ234" s="1">
        <f t="shared" si="59"/>
        <v>6.5809677419354831</v>
      </c>
      <c r="AK234" s="1">
        <f t="shared" si="60"/>
        <v>5.522711100569258</v>
      </c>
      <c r="AL234" s="1">
        <f t="shared" si="61"/>
        <v>6.9584210526315786</v>
      </c>
      <c r="AM234" s="1">
        <f t="shared" si="62"/>
        <v>6136.3456672991751</v>
      </c>
      <c r="AN234" s="1">
        <f t="shared" si="63"/>
        <v>7731.5789473684208</v>
      </c>
      <c r="AO234" s="1">
        <f t="shared" si="64"/>
        <v>13867.924614667596</v>
      </c>
      <c r="AP234" s="1">
        <f t="shared" si="65"/>
        <v>6.1363456672991754</v>
      </c>
      <c r="AQ234" s="1">
        <f t="shared" si="65"/>
        <v>7.7315789473684209</v>
      </c>
      <c r="AR234" s="1">
        <f t="shared" si="65"/>
        <v>13.867924614667595</v>
      </c>
      <c r="AS234" s="90"/>
      <c r="AT234" s="1">
        <v>2.3280038759689923</v>
      </c>
      <c r="AU234" s="1">
        <v>0.23891032261941714</v>
      </c>
      <c r="AV234" s="1">
        <v>1.7093110558372211</v>
      </c>
      <c r="AW234" s="1">
        <v>0.74418378862733081</v>
      </c>
      <c r="AX234" s="1">
        <v>0.26856342369135539</v>
      </c>
      <c r="AY234" s="1">
        <v>0.19513290872580194</v>
      </c>
      <c r="AZ234" s="1">
        <v>7.3062592544921925</v>
      </c>
      <c r="BA234" s="1">
        <v>141.02187103976109</v>
      </c>
      <c r="BB234" s="1">
        <v>37.971835577778471</v>
      </c>
      <c r="BC234" s="1">
        <v>14.612559148058514</v>
      </c>
      <c r="BD234" s="1">
        <v>6.6066016443838311</v>
      </c>
      <c r="BE234" s="94">
        <v>0.69398642095053353</v>
      </c>
      <c r="BF234" s="94">
        <v>5.1454898157129003E-2</v>
      </c>
      <c r="BG234" s="94">
        <v>1.9892726096801683</v>
      </c>
      <c r="BH234" s="1">
        <v>1.317204301075269</v>
      </c>
      <c r="BI234" s="1">
        <v>0.32145650048875857</v>
      </c>
      <c r="BJ234" s="1">
        <v>1.2417776138267953</v>
      </c>
    </row>
    <row r="235" spans="1:62">
      <c r="A235" t="s">
        <v>177</v>
      </c>
      <c r="B235" t="s">
        <v>1090</v>
      </c>
      <c r="C235" s="63" t="s">
        <v>168</v>
      </c>
      <c r="D235" s="87" t="s">
        <v>170</v>
      </c>
      <c r="E235" t="s">
        <v>959</v>
      </c>
      <c r="F235" s="1" t="s">
        <v>792</v>
      </c>
      <c r="G235" s="1" t="s">
        <v>793</v>
      </c>
      <c r="H235" s="1">
        <v>11.530849999999999</v>
      </c>
      <c r="I235" s="1">
        <v>7.3606699999999998</v>
      </c>
      <c r="J235" s="1">
        <v>694</v>
      </c>
      <c r="K235" s="1" t="s">
        <v>794</v>
      </c>
      <c r="L235" s="1" t="s">
        <v>737</v>
      </c>
      <c r="M235" s="88">
        <v>2016</v>
      </c>
      <c r="N235" s="88">
        <v>2</v>
      </c>
      <c r="O235" s="89" t="s">
        <v>159</v>
      </c>
      <c r="P235" s="63">
        <v>407</v>
      </c>
      <c r="Q235" s="1" t="s">
        <v>773</v>
      </c>
      <c r="R235" s="63" t="s">
        <v>712</v>
      </c>
      <c r="S235" s="63" t="s">
        <v>1027</v>
      </c>
      <c r="T235" s="63" t="s">
        <v>1094</v>
      </c>
      <c r="U235" s="1"/>
      <c r="V235" s="90"/>
      <c r="W235" s="91">
        <v>42649</v>
      </c>
      <c r="X235" s="63">
        <v>9</v>
      </c>
      <c r="Y235" s="63">
        <v>43</v>
      </c>
      <c r="Z235" s="92">
        <v>44</v>
      </c>
      <c r="AA235" s="93">
        <v>18.010000000000002</v>
      </c>
      <c r="AB235" s="93">
        <v>9.83</v>
      </c>
      <c r="AC235" s="63">
        <v>2.52</v>
      </c>
      <c r="AD235" s="1">
        <v>1.42</v>
      </c>
      <c r="AE235" s="63">
        <v>1.98</v>
      </c>
      <c r="AF235" s="1">
        <v>1.72</v>
      </c>
      <c r="AG235" s="1">
        <v>12</v>
      </c>
      <c r="AH235" s="1">
        <f t="shared" si="58"/>
        <v>82.558139534883722</v>
      </c>
      <c r="AI235" s="1">
        <v>0.98</v>
      </c>
      <c r="AJ235" s="1">
        <f t="shared" si="59"/>
        <v>6.7093650793650799</v>
      </c>
      <c r="AK235" s="1">
        <f t="shared" si="60"/>
        <v>5.7346255835667614</v>
      </c>
      <c r="AL235" s="1">
        <f t="shared" si="61"/>
        <v>8.9140404040404047</v>
      </c>
      <c r="AM235" s="1">
        <f t="shared" si="62"/>
        <v>6371.8062039630677</v>
      </c>
      <c r="AN235" s="1">
        <f t="shared" si="63"/>
        <v>9904.4893378226716</v>
      </c>
      <c r="AO235" s="1">
        <f t="shared" si="64"/>
        <v>16276.295541785739</v>
      </c>
      <c r="AP235" s="1">
        <f t="shared" si="65"/>
        <v>6.3718062039630681</v>
      </c>
      <c r="AQ235" s="1">
        <f t="shared" si="65"/>
        <v>9.904489337822671</v>
      </c>
      <c r="AR235" s="1">
        <f t="shared" si="65"/>
        <v>16.276295541785739</v>
      </c>
      <c r="AS235" s="90"/>
      <c r="AT235" s="1">
        <v>2.2879227053140099</v>
      </c>
      <c r="AU235" s="1">
        <v>0.21996054555982164</v>
      </c>
      <c r="AV235" s="1">
        <v>1.8904626702617147</v>
      </c>
      <c r="AW235" s="1">
        <v>0.72565785559908458</v>
      </c>
      <c r="AX235" s="1">
        <v>0.31145509938576355</v>
      </c>
      <c r="AY235" s="1">
        <v>0.20241323825459284</v>
      </c>
      <c r="AZ235" s="1">
        <v>6.7984514978653836</v>
      </c>
      <c r="BA235" s="1">
        <v>120.94136910244893</v>
      </c>
      <c r="BB235" s="1">
        <v>57.558341333991123</v>
      </c>
      <c r="BC235" s="1">
        <v>13.544009517367256</v>
      </c>
      <c r="BD235" s="1">
        <v>4.4679020308460986</v>
      </c>
      <c r="BE235" s="94">
        <v>0.80391221374045818</v>
      </c>
      <c r="BF235" s="94">
        <v>7.0276717557251914E-2</v>
      </c>
      <c r="BG235" s="94">
        <v>2.3122916002503224</v>
      </c>
      <c r="BH235" s="1">
        <v>1.1004878048780489</v>
      </c>
      <c r="BI235" s="1">
        <v>0.20004878048780492</v>
      </c>
      <c r="BJ235" s="1">
        <v>0.94261595668788078</v>
      </c>
    </row>
    <row r="236" spans="1:62">
      <c r="A236" t="s">
        <v>177</v>
      </c>
      <c r="B236" t="s">
        <v>1090</v>
      </c>
      <c r="C236" s="63" t="s">
        <v>168</v>
      </c>
      <c r="D236" s="87" t="s">
        <v>170</v>
      </c>
      <c r="E236" t="s">
        <v>959</v>
      </c>
      <c r="F236" s="1" t="s">
        <v>792</v>
      </c>
      <c r="G236" s="1" t="s">
        <v>793</v>
      </c>
      <c r="H236" s="1">
        <v>11.530849999999999</v>
      </c>
      <c r="I236" s="1">
        <v>7.3606699999999998</v>
      </c>
      <c r="J236" s="1">
        <v>694</v>
      </c>
      <c r="K236" s="1" t="s">
        <v>794</v>
      </c>
      <c r="L236" s="1" t="s">
        <v>737</v>
      </c>
      <c r="M236" s="88">
        <v>2016</v>
      </c>
      <c r="N236" s="88">
        <v>2</v>
      </c>
      <c r="O236" s="89" t="s">
        <v>714</v>
      </c>
      <c r="P236" s="63">
        <v>408</v>
      </c>
      <c r="Q236" s="1" t="s">
        <v>773</v>
      </c>
      <c r="R236" s="63" t="s">
        <v>712</v>
      </c>
      <c r="S236" s="63" t="s">
        <v>1027</v>
      </c>
      <c r="T236" s="63" t="s">
        <v>1094</v>
      </c>
      <c r="U236" s="1"/>
      <c r="V236" s="90"/>
      <c r="W236" s="91">
        <v>42649</v>
      </c>
      <c r="X236" s="63">
        <v>9</v>
      </c>
      <c r="Y236" s="63">
        <v>46</v>
      </c>
      <c r="Z236" s="92">
        <v>44</v>
      </c>
      <c r="AA236" s="93">
        <v>13.14</v>
      </c>
      <c r="AB236" s="93">
        <v>7.34</v>
      </c>
      <c r="AC236" s="63">
        <v>2.2000000000000002</v>
      </c>
      <c r="AD236" s="1">
        <v>1.2</v>
      </c>
      <c r="AE236" s="63">
        <v>1.28</v>
      </c>
      <c r="AF236" s="1">
        <v>1.46</v>
      </c>
      <c r="AG236" s="1">
        <v>13</v>
      </c>
      <c r="AH236" s="1">
        <f t="shared" si="58"/>
        <v>82.191780821917803</v>
      </c>
      <c r="AI236" s="1">
        <v>0.56000000000000005</v>
      </c>
      <c r="AJ236" s="1">
        <f t="shared" si="59"/>
        <v>4.8710909090909089</v>
      </c>
      <c r="AK236" s="1">
        <f t="shared" si="60"/>
        <v>4.0978395721925125</v>
      </c>
      <c r="AL236" s="1">
        <f t="shared" si="61"/>
        <v>5.7487500000000011</v>
      </c>
      <c r="AM236" s="1">
        <f t="shared" si="62"/>
        <v>4553.1550802139027</v>
      </c>
      <c r="AN236" s="1">
        <f t="shared" si="63"/>
        <v>6387.5000000000018</v>
      </c>
      <c r="AO236" s="1">
        <f t="shared" si="64"/>
        <v>10940.655080213905</v>
      </c>
      <c r="AP236" s="1">
        <f t="shared" si="65"/>
        <v>4.5531550802139025</v>
      </c>
      <c r="AQ236" s="1">
        <f t="shared" si="65"/>
        <v>6.387500000000002</v>
      </c>
      <c r="AR236" s="1">
        <f t="shared" si="65"/>
        <v>10.940655080213904</v>
      </c>
      <c r="AS236" s="90"/>
      <c r="AT236" s="1">
        <v>2.3676880222841223</v>
      </c>
      <c r="AU236" s="1">
        <v>0.24693220156832901</v>
      </c>
      <c r="AV236" s="1">
        <v>1.781329883381072</v>
      </c>
      <c r="AW236" s="1">
        <v>0.63971101413488751</v>
      </c>
      <c r="AX236" s="1">
        <v>0.22088157924085175</v>
      </c>
      <c r="AY236" s="1">
        <v>0.17858952197562278</v>
      </c>
      <c r="AZ236" s="1">
        <v>5.9067256741261502</v>
      </c>
      <c r="BA236" s="1">
        <v>105.14596604468508</v>
      </c>
      <c r="BB236" s="1">
        <v>39.303389146777761</v>
      </c>
      <c r="BC236" s="1">
        <v>10.677545290459697</v>
      </c>
      <c r="BD236" s="1">
        <v>10.581629877099497</v>
      </c>
      <c r="BE236" s="94">
        <v>0.34868791002811622</v>
      </c>
      <c r="BF236" s="94">
        <v>9.3908153701968144E-2</v>
      </c>
      <c r="BG236" s="94">
        <v>2.3994150069303011</v>
      </c>
      <c r="BH236" s="1">
        <v>1.1013195098963242</v>
      </c>
      <c r="BI236" s="1">
        <v>0.17054665409990577</v>
      </c>
      <c r="BJ236" s="1">
        <v>0.72917372052720064</v>
      </c>
    </row>
    <row r="237" spans="1:62">
      <c r="A237" t="s">
        <v>177</v>
      </c>
      <c r="B237" t="s">
        <v>1090</v>
      </c>
      <c r="C237" s="63" t="s">
        <v>164</v>
      </c>
      <c r="D237" s="87" t="s">
        <v>795</v>
      </c>
      <c r="E237" t="s">
        <v>959</v>
      </c>
      <c r="F237" s="1" t="s">
        <v>796</v>
      </c>
      <c r="G237" s="1" t="s">
        <v>797</v>
      </c>
      <c r="H237" s="1">
        <v>11.28899</v>
      </c>
      <c r="I237" s="1">
        <v>7.4188299999999998</v>
      </c>
      <c r="J237" s="1">
        <v>652</v>
      </c>
      <c r="K237" s="1" t="s">
        <v>798</v>
      </c>
      <c r="L237" s="1" t="s">
        <v>709</v>
      </c>
      <c r="M237" s="88">
        <v>2016</v>
      </c>
      <c r="N237" s="88">
        <v>2</v>
      </c>
      <c r="O237" s="89" t="s">
        <v>155</v>
      </c>
      <c r="P237" s="63">
        <v>415</v>
      </c>
      <c r="Q237" s="90">
        <v>42710</v>
      </c>
      <c r="R237" s="63" t="s">
        <v>712</v>
      </c>
      <c r="S237" s="63" t="s">
        <v>1027</v>
      </c>
      <c r="T237" s="63" t="s">
        <v>1094</v>
      </c>
      <c r="U237" s="90">
        <v>42650</v>
      </c>
      <c r="V237" s="90">
        <v>42529</v>
      </c>
      <c r="W237" s="91">
        <v>42645</v>
      </c>
      <c r="X237" s="63">
        <v>9</v>
      </c>
      <c r="Y237" s="63">
        <v>44</v>
      </c>
      <c r="Z237" s="92">
        <v>42</v>
      </c>
      <c r="AA237" s="93">
        <v>5.43</v>
      </c>
      <c r="AB237" s="93">
        <v>3.55</v>
      </c>
      <c r="AC237" s="63">
        <v>1.1200000000000001</v>
      </c>
      <c r="AD237" s="1">
        <v>0.6</v>
      </c>
      <c r="AE237" s="63">
        <v>0.26</v>
      </c>
      <c r="AF237" s="1">
        <v>0.72</v>
      </c>
      <c r="AG237" s="1">
        <v>10.6</v>
      </c>
      <c r="AH237" s="1">
        <f t="shared" si="58"/>
        <v>83.333333333333343</v>
      </c>
      <c r="AI237" s="1">
        <v>0.14000000000000001</v>
      </c>
      <c r="AJ237" s="1">
        <f t="shared" si="59"/>
        <v>2.2821428571428566</v>
      </c>
      <c r="AK237" s="1">
        <f t="shared" si="60"/>
        <v>2.0002310924369748</v>
      </c>
      <c r="AL237" s="1">
        <f t="shared" si="61"/>
        <v>2.9238461538461542</v>
      </c>
      <c r="AM237" s="1">
        <f t="shared" si="62"/>
        <v>2222.4789915966385</v>
      </c>
      <c r="AN237" s="1">
        <f t="shared" si="63"/>
        <v>3248.7179487179492</v>
      </c>
      <c r="AO237" s="1">
        <f t="shared" si="64"/>
        <v>5471.1969403145877</v>
      </c>
      <c r="AP237" s="1">
        <f t="shared" si="65"/>
        <v>2.2224789915966383</v>
      </c>
      <c r="AQ237" s="1">
        <f t="shared" si="65"/>
        <v>3.2487179487179492</v>
      </c>
      <c r="AR237" s="1">
        <f t="shared" si="65"/>
        <v>5.4711969403145879</v>
      </c>
      <c r="AS237" s="1" t="s">
        <v>799</v>
      </c>
      <c r="AT237" s="1">
        <v>1.5338664158043274</v>
      </c>
      <c r="AU237" s="1">
        <v>0.15190598328657412</v>
      </c>
      <c r="AV237" s="1">
        <v>1.8741486122538196</v>
      </c>
      <c r="AW237" s="1">
        <v>0.4244431104911438</v>
      </c>
      <c r="AX237" s="1">
        <v>0.30355352257899554</v>
      </c>
      <c r="AY237" s="1">
        <v>0.12532259246096139</v>
      </c>
      <c r="AZ237" s="1">
        <v>4.1244228616427279</v>
      </c>
      <c r="BA237" s="1">
        <v>137.44394702400695</v>
      </c>
      <c r="BB237" s="1">
        <v>12.921238895223732</v>
      </c>
      <c r="BC237" s="1">
        <v>12.527676626451028</v>
      </c>
      <c r="BD237" s="1">
        <v>19.790558463661</v>
      </c>
      <c r="BE237" s="94">
        <v>0.62847222222222221</v>
      </c>
      <c r="BF237" s="94">
        <v>2.6016865079365077E-2</v>
      </c>
      <c r="BG237" s="94">
        <v>2.5390397820887562</v>
      </c>
      <c r="BH237" s="1">
        <v>1.0464454976303319</v>
      </c>
      <c r="BI237" s="1">
        <v>0.153175355450237</v>
      </c>
      <c r="BJ237" s="1">
        <v>1.1422840162184427</v>
      </c>
    </row>
    <row r="238" spans="1:62">
      <c r="A238" t="s">
        <v>177</v>
      </c>
      <c r="B238" t="s">
        <v>1090</v>
      </c>
      <c r="C238" s="63" t="s">
        <v>164</v>
      </c>
      <c r="D238" s="87" t="s">
        <v>795</v>
      </c>
      <c r="E238" t="s">
        <v>959</v>
      </c>
      <c r="F238" s="1" t="s">
        <v>796</v>
      </c>
      <c r="G238" s="1" t="s">
        <v>797</v>
      </c>
      <c r="H238" s="1">
        <v>11.28899</v>
      </c>
      <c r="I238" s="1">
        <v>7.4188299999999998</v>
      </c>
      <c r="J238" s="1">
        <v>652</v>
      </c>
      <c r="K238" s="1" t="s">
        <v>798</v>
      </c>
      <c r="L238" s="1" t="s">
        <v>709</v>
      </c>
      <c r="M238" s="88">
        <v>2016</v>
      </c>
      <c r="N238" s="88">
        <v>2</v>
      </c>
      <c r="O238" s="89" t="s">
        <v>156</v>
      </c>
      <c r="P238" s="63">
        <v>416</v>
      </c>
      <c r="Q238" s="90">
        <v>42710</v>
      </c>
      <c r="R238" s="63" t="s">
        <v>712</v>
      </c>
      <c r="S238" s="63" t="s">
        <v>1027</v>
      </c>
      <c r="T238" s="63" t="s">
        <v>1094</v>
      </c>
      <c r="U238" s="1"/>
      <c r="V238" s="90"/>
      <c r="W238" s="91">
        <v>42645</v>
      </c>
      <c r="X238" s="63">
        <v>9</v>
      </c>
      <c r="Y238" s="63">
        <v>46</v>
      </c>
      <c r="Z238" s="92">
        <v>45</v>
      </c>
      <c r="AA238" s="93">
        <v>9.09</v>
      </c>
      <c r="AB238" s="93">
        <v>3.63</v>
      </c>
      <c r="AC238" s="63">
        <v>1.24</v>
      </c>
      <c r="AD238" s="1">
        <v>0.68</v>
      </c>
      <c r="AE238" s="63">
        <v>0.42</v>
      </c>
      <c r="AF238" s="1">
        <v>0.84</v>
      </c>
      <c r="AG238" s="1">
        <v>11.2</v>
      </c>
      <c r="AH238" s="1">
        <f t="shared" si="58"/>
        <v>80.952380952380963</v>
      </c>
      <c r="AI238" s="1">
        <v>0.2</v>
      </c>
      <c r="AJ238" s="1">
        <f t="shared" si="59"/>
        <v>2.4590322580645161</v>
      </c>
      <c r="AK238" s="1">
        <f t="shared" si="60"/>
        <v>2.0796387096774196</v>
      </c>
      <c r="AL238" s="1">
        <f t="shared" si="61"/>
        <v>4.3285714285714292</v>
      </c>
      <c r="AM238" s="1">
        <f t="shared" si="62"/>
        <v>2310.7096774193551</v>
      </c>
      <c r="AN238" s="1">
        <f t="shared" si="63"/>
        <v>4809.5238095238101</v>
      </c>
      <c r="AO238" s="1">
        <f t="shared" si="64"/>
        <v>7120.2334869431652</v>
      </c>
      <c r="AP238" s="1">
        <f t="shared" si="65"/>
        <v>2.310709677419355</v>
      </c>
      <c r="AQ238" s="1">
        <f t="shared" si="65"/>
        <v>4.8095238095238102</v>
      </c>
      <c r="AR238" s="1">
        <f t="shared" si="65"/>
        <v>7.1202334869431656</v>
      </c>
      <c r="AS238" s="90"/>
      <c r="AT238" s="1">
        <v>1.9104046242774564</v>
      </c>
      <c r="AU238" s="1">
        <v>0.18779984744473249</v>
      </c>
      <c r="AV238" s="1">
        <v>1.6431973510531432</v>
      </c>
      <c r="AW238" s="1">
        <v>0.54945305574889225</v>
      </c>
      <c r="AX238" s="1">
        <v>0.26150550000902129</v>
      </c>
      <c r="AY238" s="1">
        <v>0.14078295190784779</v>
      </c>
      <c r="AZ238" s="1">
        <v>5.0883228335553472</v>
      </c>
      <c r="BA238" s="1">
        <v>80.48045661629024</v>
      </c>
      <c r="BB238" s="1">
        <v>13.664081815463756</v>
      </c>
      <c r="BC238" s="1">
        <v>12.62672964572759</v>
      </c>
      <c r="BD238" s="1">
        <v>3.6616390587868368</v>
      </c>
      <c r="BE238" s="94">
        <v>0.44409788867562389</v>
      </c>
      <c r="BF238" s="94">
        <v>0.19265834932821496</v>
      </c>
      <c r="BG238" s="94">
        <v>2.6237392823753951</v>
      </c>
      <c r="BH238" s="1">
        <v>0.89884947267497595</v>
      </c>
      <c r="BI238" s="1">
        <v>0.22790028763183123</v>
      </c>
      <c r="BJ238" s="1">
        <v>1.2128234674191831</v>
      </c>
    </row>
    <row r="239" spans="1:62">
      <c r="A239" t="s">
        <v>177</v>
      </c>
      <c r="B239" t="s">
        <v>1090</v>
      </c>
      <c r="C239" s="63" t="s">
        <v>164</v>
      </c>
      <c r="D239" s="87" t="s">
        <v>795</v>
      </c>
      <c r="E239" t="s">
        <v>959</v>
      </c>
      <c r="F239" s="1" t="s">
        <v>796</v>
      </c>
      <c r="G239" s="1" t="s">
        <v>797</v>
      </c>
      <c r="H239" s="1">
        <v>11.28899</v>
      </c>
      <c r="I239" s="1">
        <v>7.4188299999999998</v>
      </c>
      <c r="J239" s="1">
        <v>652</v>
      </c>
      <c r="K239" s="1" t="s">
        <v>798</v>
      </c>
      <c r="L239" s="1" t="s">
        <v>709</v>
      </c>
      <c r="M239" s="88">
        <v>2016</v>
      </c>
      <c r="N239" s="88">
        <v>2</v>
      </c>
      <c r="O239" s="89" t="s">
        <v>157</v>
      </c>
      <c r="P239" s="63">
        <v>417</v>
      </c>
      <c r="Q239" s="90">
        <v>42710</v>
      </c>
      <c r="R239" s="63" t="s">
        <v>712</v>
      </c>
      <c r="S239" s="63" t="s">
        <v>1027</v>
      </c>
      <c r="T239" s="63" t="s">
        <v>1094</v>
      </c>
      <c r="U239" s="1"/>
      <c r="V239" s="90"/>
      <c r="W239" s="91">
        <v>42645</v>
      </c>
      <c r="X239" s="63">
        <v>9</v>
      </c>
      <c r="Y239" s="63">
        <v>43</v>
      </c>
      <c r="Z239" s="92">
        <v>43</v>
      </c>
      <c r="AA239" s="93">
        <v>9.34</v>
      </c>
      <c r="AB239" s="93">
        <v>3.84</v>
      </c>
      <c r="AC239" s="63">
        <v>1.06</v>
      </c>
      <c r="AD239" s="1">
        <v>0.54</v>
      </c>
      <c r="AE239" s="63">
        <v>0.62</v>
      </c>
      <c r="AF239" s="1">
        <v>0.66</v>
      </c>
      <c r="AG239" s="1">
        <v>10.8</v>
      </c>
      <c r="AH239" s="1">
        <f t="shared" si="58"/>
        <v>81.818181818181827</v>
      </c>
      <c r="AI239" s="1">
        <v>0.22</v>
      </c>
      <c r="AJ239" s="1">
        <f t="shared" si="59"/>
        <v>2.3909433962264148</v>
      </c>
      <c r="AK239" s="1">
        <f t="shared" si="60"/>
        <v>2.0528870144284133</v>
      </c>
      <c r="AL239" s="1">
        <f t="shared" si="61"/>
        <v>3.314193548387097</v>
      </c>
      <c r="AM239" s="1">
        <f t="shared" si="62"/>
        <v>2280.9855715871258</v>
      </c>
      <c r="AN239" s="1">
        <f t="shared" si="63"/>
        <v>3682.4372759856633</v>
      </c>
      <c r="AO239" s="1">
        <f t="shared" si="64"/>
        <v>5963.4228475727887</v>
      </c>
      <c r="AP239" s="1">
        <f t="shared" si="65"/>
        <v>2.2809855715871259</v>
      </c>
      <c r="AQ239" s="1">
        <f t="shared" si="65"/>
        <v>3.6824372759856634</v>
      </c>
      <c r="AR239" s="1">
        <f t="shared" si="65"/>
        <v>5.9634228475727884</v>
      </c>
      <c r="AS239" s="90"/>
      <c r="AT239" s="1">
        <v>1.8369863013698631</v>
      </c>
      <c r="AU239" s="1">
        <v>0.12508851243894634</v>
      </c>
      <c r="AV239" s="1">
        <v>1.9431004034279824</v>
      </c>
      <c r="AW239" s="1">
        <v>0.32709779223751195</v>
      </c>
      <c r="AX239" s="1">
        <v>0.20639104232725841</v>
      </c>
      <c r="AY239" s="1">
        <v>0.11228103017412805</v>
      </c>
      <c r="AZ239" s="1">
        <v>4.7678755273626487</v>
      </c>
      <c r="BA239" s="1">
        <v>117.49519438821095</v>
      </c>
      <c r="BB239" s="1">
        <v>18.72787809897018</v>
      </c>
      <c r="BC239" s="1">
        <v>12.160532736450921</v>
      </c>
      <c r="BD239" s="1">
        <v>2.627331100352627</v>
      </c>
      <c r="BE239" s="94">
        <v>0.94263105835806138</v>
      </c>
      <c r="BF239" s="94">
        <v>2.7631058358061327E-2</v>
      </c>
      <c r="BG239" s="94">
        <v>2.3774632673113665</v>
      </c>
      <c r="BH239" s="1">
        <v>1.1989194499017681</v>
      </c>
      <c r="BI239" s="1">
        <v>0.14975442043222004</v>
      </c>
      <c r="BJ239" s="1">
        <v>1.2085787955105243</v>
      </c>
    </row>
    <row r="240" spans="1:62">
      <c r="A240" t="s">
        <v>177</v>
      </c>
      <c r="B240" t="s">
        <v>1090</v>
      </c>
      <c r="C240" s="63" t="s">
        <v>164</v>
      </c>
      <c r="D240" s="87" t="s">
        <v>795</v>
      </c>
      <c r="E240" t="s">
        <v>959</v>
      </c>
      <c r="F240" s="1" t="s">
        <v>796</v>
      </c>
      <c r="G240" s="1" t="s">
        <v>797</v>
      </c>
      <c r="H240" s="1">
        <v>11.28899</v>
      </c>
      <c r="I240" s="1">
        <v>7.4188299999999998</v>
      </c>
      <c r="J240" s="1">
        <v>652</v>
      </c>
      <c r="K240" s="1" t="s">
        <v>798</v>
      </c>
      <c r="L240" s="1" t="s">
        <v>709</v>
      </c>
      <c r="M240" s="88">
        <v>2016</v>
      </c>
      <c r="N240" s="88">
        <v>2</v>
      </c>
      <c r="O240" s="89" t="s">
        <v>158</v>
      </c>
      <c r="P240" s="63">
        <v>418</v>
      </c>
      <c r="Q240" s="90">
        <v>42710</v>
      </c>
      <c r="R240" s="63" t="s">
        <v>712</v>
      </c>
      <c r="S240" s="63" t="s">
        <v>1027</v>
      </c>
      <c r="T240" s="63" t="s">
        <v>1094</v>
      </c>
      <c r="U240" s="1"/>
      <c r="V240" s="90"/>
      <c r="W240" s="91">
        <v>42645</v>
      </c>
      <c r="X240" s="63">
        <v>9</v>
      </c>
      <c r="Y240" s="63">
        <v>47</v>
      </c>
      <c r="Z240" s="92">
        <v>43</v>
      </c>
      <c r="AA240" s="93">
        <v>12.01</v>
      </c>
      <c r="AB240" s="93">
        <v>6.47</v>
      </c>
      <c r="AC240" s="63">
        <v>2.1</v>
      </c>
      <c r="AD240" s="1">
        <v>1.28</v>
      </c>
      <c r="AE240" s="63">
        <v>1.08</v>
      </c>
      <c r="AF240" s="1">
        <v>1.48</v>
      </c>
      <c r="AG240" s="1">
        <v>12.1</v>
      </c>
      <c r="AH240" s="1">
        <f t="shared" si="58"/>
        <v>86.486486486486484</v>
      </c>
      <c r="AI240" s="1">
        <v>0.4</v>
      </c>
      <c r="AJ240" s="1">
        <f t="shared" si="59"/>
        <v>4.5598095238095233</v>
      </c>
      <c r="AK240" s="1">
        <f t="shared" si="60"/>
        <v>4.078166050420168</v>
      </c>
      <c r="AL240" s="1">
        <f t="shared" si="61"/>
        <v>4.4481481481481477</v>
      </c>
      <c r="AM240" s="1">
        <f t="shared" si="62"/>
        <v>4531.2956115779643</v>
      </c>
      <c r="AN240" s="1">
        <f t="shared" si="63"/>
        <v>4942.3868312757195</v>
      </c>
      <c r="AO240" s="1">
        <f t="shared" si="64"/>
        <v>9473.6824428536838</v>
      </c>
      <c r="AP240" s="1">
        <f t="shared" si="65"/>
        <v>4.5312956115779643</v>
      </c>
      <c r="AQ240" s="1">
        <f t="shared" si="65"/>
        <v>4.9423868312757193</v>
      </c>
      <c r="AR240" s="1">
        <f t="shared" si="65"/>
        <v>9.4736824428536845</v>
      </c>
      <c r="AS240" s="90"/>
      <c r="AT240" s="1">
        <v>2.092215013901761</v>
      </c>
      <c r="AU240" s="1">
        <v>0.19388339164603036</v>
      </c>
      <c r="AV240" s="1">
        <v>1.4768694596471146</v>
      </c>
      <c r="AW240" s="1">
        <v>0.59173105696686323</v>
      </c>
      <c r="AX240" s="1">
        <v>0.30998280320776467</v>
      </c>
      <c r="AY240" s="1">
        <v>0.13344118110657108</v>
      </c>
      <c r="AZ240" s="1">
        <v>7.0852921310136114</v>
      </c>
      <c r="BA240" s="1">
        <v>121.96711013271606</v>
      </c>
      <c r="BB240" s="1">
        <v>18.555649774999029</v>
      </c>
      <c r="BC240" s="1">
        <v>11.147643137677244</v>
      </c>
      <c r="BD240" s="1">
        <v>4.3372013823863727</v>
      </c>
      <c r="BE240" s="94">
        <v>0.59196515004840278</v>
      </c>
      <c r="BF240" s="94">
        <v>2.037754114230397E-2</v>
      </c>
      <c r="BG240" s="94">
        <v>2.3765190136857921</v>
      </c>
      <c r="BH240" s="1">
        <v>1.0154142581888248</v>
      </c>
      <c r="BI240" s="1">
        <v>0.18294797687861272</v>
      </c>
      <c r="BJ240" s="1">
        <v>0.8575174375273662</v>
      </c>
    </row>
    <row r="241" spans="1:62">
      <c r="A241" t="s">
        <v>177</v>
      </c>
      <c r="B241" t="s">
        <v>1090</v>
      </c>
      <c r="C241" s="63" t="s">
        <v>164</v>
      </c>
      <c r="D241" s="87" t="s">
        <v>795</v>
      </c>
      <c r="E241" t="s">
        <v>959</v>
      </c>
      <c r="F241" s="1" t="s">
        <v>796</v>
      </c>
      <c r="G241" s="1" t="s">
        <v>797</v>
      </c>
      <c r="H241" s="1">
        <v>11.28899</v>
      </c>
      <c r="I241" s="1">
        <v>7.4188299999999998</v>
      </c>
      <c r="J241" s="1">
        <v>652</v>
      </c>
      <c r="K241" s="1" t="s">
        <v>798</v>
      </c>
      <c r="L241" s="1" t="s">
        <v>709</v>
      </c>
      <c r="M241" s="88">
        <v>2016</v>
      </c>
      <c r="N241" s="88">
        <v>2</v>
      </c>
      <c r="O241" s="89" t="s">
        <v>159</v>
      </c>
      <c r="P241" s="63">
        <v>419</v>
      </c>
      <c r="Q241" s="90">
        <v>42710</v>
      </c>
      <c r="R241" s="63" t="s">
        <v>712</v>
      </c>
      <c r="S241" s="63" t="s">
        <v>1027</v>
      </c>
      <c r="T241" s="63" t="s">
        <v>1094</v>
      </c>
      <c r="U241" s="1"/>
      <c r="V241" s="90"/>
      <c r="W241" s="91">
        <v>42645</v>
      </c>
      <c r="X241" s="63">
        <v>9</v>
      </c>
      <c r="Y241" s="63">
        <v>42</v>
      </c>
      <c r="Z241" s="92">
        <v>42</v>
      </c>
      <c r="AA241" s="93">
        <v>8.16</v>
      </c>
      <c r="AB241" s="93">
        <v>4.3</v>
      </c>
      <c r="AC241" s="63">
        <v>1.28</v>
      </c>
      <c r="AD241" s="1">
        <v>0.78</v>
      </c>
      <c r="AE241" s="63">
        <v>0.46</v>
      </c>
      <c r="AF241" s="1">
        <v>0.92</v>
      </c>
      <c r="AG241" s="1">
        <v>10.7</v>
      </c>
      <c r="AH241" s="1">
        <f t="shared" si="58"/>
        <v>84.782608695652172</v>
      </c>
      <c r="AI241" s="1">
        <v>0.16</v>
      </c>
      <c r="AJ241" s="1">
        <f t="shared" si="59"/>
        <v>3.0906249999999997</v>
      </c>
      <c r="AK241" s="1">
        <f t="shared" si="60"/>
        <v>2.7528694852941173</v>
      </c>
      <c r="AL241" s="1">
        <f t="shared" si="61"/>
        <v>2.8382608695652172</v>
      </c>
      <c r="AM241" s="1">
        <f t="shared" si="62"/>
        <v>3058.7438725490192</v>
      </c>
      <c r="AN241" s="1">
        <f t="shared" si="63"/>
        <v>3153.623188405797</v>
      </c>
      <c r="AO241" s="1">
        <f t="shared" si="64"/>
        <v>6212.3670609548162</v>
      </c>
      <c r="AP241" s="1">
        <f t="shared" si="65"/>
        <v>3.058743872549019</v>
      </c>
      <c r="AQ241" s="1">
        <f t="shared" si="65"/>
        <v>3.1536231884057968</v>
      </c>
      <c r="AR241" s="1">
        <f t="shared" si="65"/>
        <v>6.2123670609548158</v>
      </c>
      <c r="AS241" s="90"/>
      <c r="AT241" s="1">
        <v>1.8261070110701112</v>
      </c>
      <c r="AU241" s="1">
        <v>0.16486328554810331</v>
      </c>
      <c r="AV241" s="1">
        <v>1.5578420751549396</v>
      </c>
      <c r="AW241" s="1">
        <v>0.50930944039128856</v>
      </c>
      <c r="AX241" s="1">
        <v>0.25355278055406821</v>
      </c>
      <c r="AY241" s="1">
        <v>0.11847050805482806</v>
      </c>
      <c r="AZ241" s="1">
        <v>5.263702763243149</v>
      </c>
      <c r="BA241" s="1">
        <v>117.21897882603716</v>
      </c>
      <c r="BB241" s="1">
        <v>15.343647923822649</v>
      </c>
      <c r="BC241" s="1">
        <v>11.558374568063799</v>
      </c>
      <c r="BD241" s="1">
        <v>4.2462064600884473</v>
      </c>
      <c r="BE241" s="94">
        <v>0.55265748031496076</v>
      </c>
      <c r="BF241" s="94">
        <v>1.5738188976377954E-2</v>
      </c>
      <c r="BG241" s="94">
        <v>2.1809161030201141</v>
      </c>
      <c r="BH241" s="1">
        <v>0.89990689013035385</v>
      </c>
      <c r="BI241" s="1">
        <v>0.18710428305400376</v>
      </c>
      <c r="BJ241" s="1">
        <v>1.6001739270889459</v>
      </c>
    </row>
    <row r="242" spans="1:62">
      <c r="A242" t="s">
        <v>177</v>
      </c>
      <c r="B242" t="s">
        <v>1090</v>
      </c>
      <c r="C242" s="63" t="s">
        <v>164</v>
      </c>
      <c r="D242" s="87" t="s">
        <v>795</v>
      </c>
      <c r="E242" t="s">
        <v>959</v>
      </c>
      <c r="F242" s="1" t="s">
        <v>796</v>
      </c>
      <c r="G242" s="1" t="s">
        <v>797</v>
      </c>
      <c r="H242" s="1">
        <v>11.28899</v>
      </c>
      <c r="I242" s="1">
        <v>7.4188299999999998</v>
      </c>
      <c r="J242" s="1">
        <v>652</v>
      </c>
      <c r="K242" s="1" t="s">
        <v>798</v>
      </c>
      <c r="L242" s="1" t="s">
        <v>709</v>
      </c>
      <c r="M242" s="88">
        <v>2016</v>
      </c>
      <c r="N242" s="88">
        <v>2</v>
      </c>
      <c r="O242" s="89" t="s">
        <v>714</v>
      </c>
      <c r="P242" s="63">
        <v>420</v>
      </c>
      <c r="Q242" s="90">
        <v>42710</v>
      </c>
      <c r="R242" s="63" t="s">
        <v>712</v>
      </c>
      <c r="S242" s="63" t="s">
        <v>1027</v>
      </c>
      <c r="T242" s="63" t="s">
        <v>1094</v>
      </c>
      <c r="U242" s="1"/>
      <c r="V242" s="90"/>
      <c r="W242" s="91">
        <v>42645</v>
      </c>
      <c r="X242" s="63">
        <v>9</v>
      </c>
      <c r="Y242" s="63">
        <v>47</v>
      </c>
      <c r="Z242" s="92">
        <v>50</v>
      </c>
      <c r="AA242" s="93">
        <v>12.13</v>
      </c>
      <c r="AB242" s="93">
        <v>9.0299999999999994</v>
      </c>
      <c r="AC242" s="63">
        <v>2.16</v>
      </c>
      <c r="AD242" s="1">
        <v>1.26</v>
      </c>
      <c r="AE242" s="63">
        <v>0.96</v>
      </c>
      <c r="AF242" s="1">
        <v>1.48</v>
      </c>
      <c r="AG242" s="1">
        <v>11.9</v>
      </c>
      <c r="AH242" s="1">
        <f t="shared" si="58"/>
        <v>85.13513513513513</v>
      </c>
      <c r="AI242" s="1">
        <v>0.42</v>
      </c>
      <c r="AJ242" s="1">
        <f t="shared" si="59"/>
        <v>6.1872222222222213</v>
      </c>
      <c r="AK242" s="1">
        <f t="shared" si="60"/>
        <v>5.4596088235294102</v>
      </c>
      <c r="AL242" s="1">
        <f t="shared" si="61"/>
        <v>5.3068750000000007</v>
      </c>
      <c r="AM242" s="1">
        <f t="shared" si="62"/>
        <v>6066.232026143789</v>
      </c>
      <c r="AN242" s="1">
        <f t="shared" si="63"/>
        <v>5896.5277777777783</v>
      </c>
      <c r="AO242" s="1">
        <f t="shared" si="64"/>
        <v>11962.759803921566</v>
      </c>
      <c r="AP242" s="1">
        <f t="shared" si="65"/>
        <v>6.0662320261437888</v>
      </c>
      <c r="AQ242" s="1">
        <f t="shared" si="65"/>
        <v>5.896527777777778</v>
      </c>
      <c r="AR242" s="1">
        <f t="shared" si="65"/>
        <v>11.962759803921566</v>
      </c>
      <c r="AS242" s="90"/>
      <c r="AT242" s="1">
        <v>2.3957169459962762</v>
      </c>
      <c r="AU242" s="1">
        <v>0.23722397639173085</v>
      </c>
      <c r="AV242" s="1">
        <v>1.7238311086793856</v>
      </c>
      <c r="AW242" s="1">
        <v>0.78184185080537039</v>
      </c>
      <c r="AX242" s="1">
        <v>0.34692939735883488</v>
      </c>
      <c r="AY242" s="1">
        <v>0.18401845359697483</v>
      </c>
      <c r="AZ242" s="1">
        <v>9.5009790046247513</v>
      </c>
      <c r="BA242" s="1">
        <v>95.857039445505691</v>
      </c>
      <c r="BB242" s="1">
        <v>21.730998438991808</v>
      </c>
      <c r="BC242" s="1">
        <v>14.640056112668844</v>
      </c>
      <c r="BD242" s="1">
        <v>9.0596082913181011</v>
      </c>
      <c r="BE242" s="94">
        <v>0.43810444874274657</v>
      </c>
      <c r="BF242" s="94">
        <v>6.4410058027079303E-2</v>
      </c>
      <c r="BG242" s="94">
        <v>3.7879713892446807</v>
      </c>
      <c r="BH242" s="1">
        <v>0.98493683187560743</v>
      </c>
      <c r="BI242" s="1">
        <v>0.17103984450923226</v>
      </c>
      <c r="BJ242" s="1">
        <v>1.324996261599743</v>
      </c>
    </row>
    <row r="243" spans="1:62">
      <c r="C243" s="63"/>
      <c r="D243" s="87"/>
      <c r="F243" s="1"/>
      <c r="G243" s="1"/>
      <c r="H243" s="1"/>
      <c r="I243" s="1"/>
      <c r="J243" s="1"/>
      <c r="K243" s="1"/>
      <c r="L243" s="1"/>
      <c r="M243" s="88"/>
      <c r="N243" s="88"/>
      <c r="O243" s="89"/>
      <c r="P243" s="63"/>
      <c r="Q243" s="90"/>
      <c r="R243" s="63"/>
      <c r="S243" s="63"/>
      <c r="T243" s="63"/>
      <c r="U243" s="90"/>
      <c r="V243" s="90"/>
      <c r="W243" s="91"/>
      <c r="X243" s="63"/>
      <c r="Y243" s="63"/>
      <c r="Z243" s="92"/>
      <c r="AA243" s="93"/>
      <c r="AB243" s="93"/>
      <c r="AC243" s="63"/>
      <c r="AD243" s="1"/>
      <c r="AE243" s="63"/>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94"/>
      <c r="BF243" s="94"/>
      <c r="BG243" s="94"/>
      <c r="BH243" s="1"/>
      <c r="BI243" s="1"/>
      <c r="BJ243" s="1"/>
    </row>
    <row r="244" spans="1:62">
      <c r="C244" s="63"/>
      <c r="D244" s="87"/>
      <c r="F244" s="1"/>
      <c r="G244" s="1"/>
      <c r="H244" s="1"/>
      <c r="I244" s="1"/>
      <c r="J244" s="1"/>
      <c r="K244" s="1"/>
      <c r="L244" s="1"/>
      <c r="M244" s="88"/>
      <c r="N244" s="88"/>
      <c r="O244" s="89"/>
      <c r="P244" s="63"/>
      <c r="Q244" s="90"/>
      <c r="R244" s="63"/>
      <c r="S244" s="63"/>
      <c r="T244" s="63"/>
      <c r="U244" s="1"/>
      <c r="V244" s="90"/>
      <c r="W244" s="91"/>
      <c r="X244" s="63"/>
      <c r="Y244" s="63"/>
      <c r="Z244" s="92"/>
      <c r="AA244" s="93"/>
      <c r="AB244" s="93"/>
      <c r="AC244" s="63"/>
      <c r="AD244" s="1"/>
      <c r="AE244" s="63"/>
      <c r="AF244" s="1"/>
      <c r="AG244" s="1"/>
      <c r="AH244" s="1"/>
      <c r="AI244" s="1"/>
      <c r="AJ244" s="1"/>
      <c r="AK244" s="1"/>
      <c r="AL244" s="1"/>
      <c r="AM244" s="1"/>
      <c r="AN244" s="1"/>
      <c r="AO244" s="1"/>
      <c r="AP244" s="1"/>
      <c r="AQ244" s="1"/>
      <c r="AR244" s="1"/>
      <c r="AS244" s="90"/>
      <c r="AT244" s="1"/>
      <c r="AU244" s="1"/>
      <c r="AV244" s="1"/>
      <c r="AW244" s="1"/>
      <c r="AX244" s="1"/>
      <c r="AY244" s="1"/>
      <c r="AZ244" s="1"/>
      <c r="BA244" s="1"/>
      <c r="BB244" s="1"/>
      <c r="BC244" s="1"/>
      <c r="BD244" s="1"/>
      <c r="BE244" s="94"/>
      <c r="BF244" s="94"/>
      <c r="BG244" s="94"/>
      <c r="BH244" s="1"/>
      <c r="BI244" s="1"/>
      <c r="BJ244" s="1"/>
    </row>
    <row r="245" spans="1:62">
      <c r="C245" s="63"/>
      <c r="D245" s="87"/>
      <c r="F245" s="1"/>
      <c r="G245" s="1"/>
      <c r="H245" s="1"/>
      <c r="I245" s="1"/>
      <c r="J245" s="1"/>
      <c r="K245" s="1"/>
      <c r="L245" s="1"/>
      <c r="M245" s="88"/>
      <c r="N245" s="88"/>
      <c r="O245" s="89"/>
      <c r="P245" s="63"/>
      <c r="Q245" s="90"/>
      <c r="R245" s="63"/>
      <c r="S245" s="63"/>
      <c r="T245" s="63"/>
      <c r="U245" s="1"/>
      <c r="V245" s="90"/>
      <c r="W245" s="91"/>
      <c r="X245" s="63"/>
      <c r="Y245" s="63"/>
      <c r="Z245" s="92"/>
      <c r="AA245" s="93"/>
      <c r="AB245" s="93"/>
      <c r="AC245" s="63"/>
      <c r="AD245" s="1"/>
      <c r="AE245" s="63"/>
      <c r="AF245" s="1"/>
      <c r="AG245" s="1"/>
      <c r="AH245" s="1"/>
      <c r="AI245" s="1"/>
      <c r="AJ245" s="1"/>
      <c r="AK245" s="1"/>
      <c r="AL245" s="1"/>
      <c r="AM245" s="1"/>
      <c r="AN245" s="1"/>
      <c r="AO245" s="1"/>
      <c r="AP245" s="1"/>
      <c r="AQ245" s="1"/>
      <c r="AR245" s="1"/>
      <c r="AS245" s="90"/>
      <c r="AT245" s="1"/>
      <c r="AU245" s="1"/>
      <c r="AV245" s="1"/>
      <c r="AW245" s="1"/>
      <c r="AX245" s="1"/>
      <c r="AY245" s="1"/>
      <c r="AZ245" s="1"/>
      <c r="BA245" s="1"/>
      <c r="BB245" s="1"/>
      <c r="BC245" s="1"/>
      <c r="BD245" s="1"/>
      <c r="BE245" s="94"/>
      <c r="BF245" s="94"/>
      <c r="BG245" s="94"/>
      <c r="BH245" s="1"/>
      <c r="BI245" s="1"/>
      <c r="BJ245" s="1"/>
    </row>
    <row r="246" spans="1:62">
      <c r="C246" s="63"/>
      <c r="D246" s="87"/>
      <c r="F246" s="1"/>
      <c r="G246" s="1"/>
      <c r="H246" s="1"/>
      <c r="I246" s="1"/>
      <c r="J246" s="1"/>
      <c r="K246" s="1"/>
      <c r="L246" s="1"/>
      <c r="M246" s="88"/>
      <c r="N246" s="88"/>
      <c r="O246" s="89"/>
      <c r="P246" s="63"/>
      <c r="Q246" s="90"/>
      <c r="R246" s="63"/>
      <c r="S246" s="63"/>
      <c r="T246" s="63"/>
      <c r="U246" s="1"/>
      <c r="V246" s="90"/>
      <c r="W246" s="91"/>
      <c r="X246" s="63"/>
      <c r="Y246" s="63"/>
      <c r="Z246" s="92"/>
      <c r="AA246" s="93"/>
      <c r="AB246" s="93"/>
      <c r="AC246" s="63"/>
      <c r="AD246" s="1"/>
      <c r="AE246" s="63"/>
      <c r="AF246" s="1"/>
      <c r="AG246" s="1"/>
      <c r="AH246" s="1"/>
      <c r="AI246" s="1"/>
      <c r="AJ246" s="1"/>
      <c r="AK246" s="1"/>
      <c r="AL246" s="1"/>
      <c r="AM246" s="1"/>
      <c r="AN246" s="1"/>
      <c r="AO246" s="1"/>
      <c r="AP246" s="1"/>
      <c r="AQ246" s="1"/>
      <c r="AR246" s="1"/>
      <c r="AS246" s="90"/>
      <c r="AT246" s="1"/>
      <c r="AU246" s="1"/>
      <c r="AV246" s="1"/>
      <c r="AW246" s="1"/>
      <c r="AX246" s="1"/>
      <c r="AY246" s="1"/>
      <c r="AZ246" s="1"/>
      <c r="BA246" s="1"/>
      <c r="BB246" s="1"/>
      <c r="BC246" s="1"/>
      <c r="BD246" s="1"/>
      <c r="BE246" s="94"/>
      <c r="BF246" s="94"/>
      <c r="BG246" s="94"/>
      <c r="BH246" s="1"/>
      <c r="BI246" s="1"/>
      <c r="BJ246" s="1"/>
    </row>
    <row r="247" spans="1:62">
      <c r="C247" s="63"/>
      <c r="D247" s="87"/>
      <c r="F247" s="1"/>
      <c r="G247" s="1"/>
      <c r="H247" s="1"/>
      <c r="I247" s="1"/>
      <c r="J247" s="1"/>
      <c r="K247" s="1"/>
      <c r="L247" s="1"/>
      <c r="M247" s="88"/>
      <c r="N247" s="88"/>
      <c r="O247" s="89"/>
      <c r="P247" s="63"/>
      <c r="Q247" s="90"/>
      <c r="R247" s="63"/>
      <c r="S247" s="63"/>
      <c r="T247" s="63"/>
      <c r="U247" s="1"/>
      <c r="V247" s="90"/>
      <c r="W247" s="91"/>
      <c r="X247" s="63"/>
      <c r="Y247" s="63"/>
      <c r="Z247" s="92"/>
      <c r="AA247" s="93"/>
      <c r="AB247" s="93"/>
      <c r="AC247" s="63"/>
      <c r="AD247" s="1"/>
      <c r="AE247" s="63"/>
      <c r="AF247" s="1"/>
      <c r="AG247" s="1"/>
      <c r="AH247" s="1"/>
      <c r="AI247" s="1"/>
      <c r="AJ247" s="1"/>
      <c r="AK247" s="1"/>
      <c r="AL247" s="1"/>
      <c r="AM247" s="1"/>
      <c r="AN247" s="1"/>
      <c r="AO247" s="1"/>
      <c r="AP247" s="1"/>
      <c r="AQ247" s="1"/>
      <c r="AR247" s="1"/>
      <c r="AS247" s="90"/>
      <c r="AT247" s="1"/>
      <c r="AU247" s="1"/>
      <c r="AV247" s="1"/>
      <c r="AW247" s="1"/>
      <c r="AX247" s="1"/>
      <c r="AY247" s="1"/>
      <c r="AZ247" s="1"/>
      <c r="BA247" s="1"/>
      <c r="BB247" s="1"/>
      <c r="BC247" s="1"/>
      <c r="BD247" s="1"/>
      <c r="BE247" s="94"/>
      <c r="BF247" s="94"/>
      <c r="BG247" s="94"/>
      <c r="BH247" s="1"/>
      <c r="BI247" s="1"/>
      <c r="BJ247" s="1"/>
    </row>
    <row r="248" spans="1:62">
      <c r="C248" s="63"/>
      <c r="D248" s="87"/>
      <c r="F248" s="1"/>
      <c r="G248" s="1"/>
      <c r="H248" s="1"/>
      <c r="I248" s="1"/>
      <c r="J248" s="1"/>
      <c r="K248" s="1"/>
      <c r="L248" s="1"/>
      <c r="M248" s="88"/>
      <c r="N248" s="88"/>
      <c r="O248" s="89"/>
      <c r="P248" s="63"/>
      <c r="Q248" s="90"/>
      <c r="R248" s="63"/>
      <c r="S248" s="63"/>
      <c r="T248" s="63"/>
      <c r="U248" s="1"/>
      <c r="V248" s="90"/>
      <c r="W248" s="91"/>
      <c r="X248" s="63"/>
      <c r="Y248" s="63"/>
      <c r="Z248" s="92"/>
      <c r="AA248" s="93"/>
      <c r="AB248" s="93"/>
      <c r="AC248" s="63"/>
      <c r="AD248" s="1"/>
      <c r="AE248" s="63"/>
      <c r="AF248" s="1"/>
      <c r="AG248" s="1"/>
      <c r="AH248" s="1"/>
      <c r="AI248" s="1"/>
      <c r="AJ248" s="1"/>
      <c r="AK248" s="1"/>
      <c r="AL248" s="1"/>
      <c r="AM248" s="1"/>
      <c r="AN248" s="1"/>
      <c r="AO248" s="1"/>
      <c r="AP248" s="1"/>
      <c r="AQ248" s="1"/>
      <c r="AR248" s="1"/>
      <c r="AS248" s="90"/>
      <c r="AT248" s="1"/>
      <c r="AU248" s="1"/>
      <c r="AV248" s="1"/>
      <c r="AW248" s="1"/>
      <c r="AX248" s="1"/>
      <c r="AY248" s="1"/>
      <c r="AZ248" s="1"/>
      <c r="BA248" s="1"/>
      <c r="BB248" s="1"/>
      <c r="BC248" s="1"/>
      <c r="BD248" s="1"/>
      <c r="BE248" s="94"/>
      <c r="BF248" s="94"/>
      <c r="BG248" s="94"/>
      <c r="BH248" s="1"/>
      <c r="BI248" s="1"/>
      <c r="BJ248" s="1"/>
    </row>
    <row r="249" spans="1:62">
      <c r="A249" t="s">
        <v>177</v>
      </c>
      <c r="B249" t="s">
        <v>1090</v>
      </c>
      <c r="C249" s="63" t="s">
        <v>164</v>
      </c>
      <c r="D249" s="87" t="s">
        <v>795</v>
      </c>
      <c r="E249" t="s">
        <v>959</v>
      </c>
      <c r="F249" s="1" t="s">
        <v>796</v>
      </c>
      <c r="G249" s="1" t="s">
        <v>797</v>
      </c>
      <c r="H249" s="1">
        <v>11.289619999999999</v>
      </c>
      <c r="I249" s="1">
        <v>7.41594</v>
      </c>
      <c r="J249" s="1">
        <v>655</v>
      </c>
      <c r="K249" s="1" t="s">
        <v>800</v>
      </c>
      <c r="L249" s="1" t="s">
        <v>709</v>
      </c>
      <c r="M249" s="88">
        <v>2016</v>
      </c>
      <c r="N249" s="88">
        <v>2</v>
      </c>
      <c r="O249" s="89" t="s">
        <v>155</v>
      </c>
      <c r="P249" s="63">
        <v>439</v>
      </c>
      <c r="Q249" s="1" t="s">
        <v>801</v>
      </c>
      <c r="R249" s="63" t="s">
        <v>712</v>
      </c>
      <c r="S249" s="63" t="s">
        <v>1027</v>
      </c>
      <c r="T249" s="63" t="s">
        <v>1094</v>
      </c>
      <c r="U249" s="90">
        <v>42650</v>
      </c>
      <c r="V249" s="90">
        <v>42529</v>
      </c>
      <c r="W249" s="91">
        <v>42645</v>
      </c>
      <c r="X249" s="63">
        <v>9</v>
      </c>
      <c r="Y249" s="63">
        <v>43</v>
      </c>
      <c r="Z249" s="92">
        <v>29</v>
      </c>
      <c r="AA249" s="93">
        <v>6.34</v>
      </c>
      <c r="AB249" s="93">
        <v>1.25</v>
      </c>
      <c r="AC249" s="63">
        <v>0.26</v>
      </c>
      <c r="AD249" s="1">
        <v>0.08</v>
      </c>
      <c r="AE249" s="63">
        <v>0.46</v>
      </c>
      <c r="AF249" s="1">
        <v>0.12</v>
      </c>
      <c r="AG249" s="1">
        <v>4.5</v>
      </c>
      <c r="AH249" s="1">
        <f t="shared" ref="AH249:AH290" si="66">(AD249/AF249)*100</f>
        <v>66.666666666666671</v>
      </c>
      <c r="AI249" s="1">
        <v>0.22</v>
      </c>
      <c r="AJ249" s="1">
        <f t="shared" ref="AJ249:AJ290" si="67">(AF249/AC249)*AB249</f>
        <v>0.57692307692307687</v>
      </c>
      <c r="AK249" s="1">
        <f t="shared" ref="AK249:AK290" si="68">AJ249*((100-AG249)/85)*(AH249/100)</f>
        <v>0.4321266968325792</v>
      </c>
      <c r="AL249" s="1">
        <f t="shared" ref="AL249:AL290" si="69">(AI249/AE249)*AA249</f>
        <v>3.0321739130434779</v>
      </c>
      <c r="AM249" s="1">
        <f t="shared" ref="AM249:AM290" si="70">AK249*(10000/9)</f>
        <v>480.14077425842135</v>
      </c>
      <c r="AN249" s="1">
        <f t="shared" ref="AN249:AN290" si="71">(AL249*10000)/9</f>
        <v>3369.0821256038644</v>
      </c>
      <c r="AO249" s="1">
        <f t="shared" ref="AO249:AO290" si="72">AM249+AN249</f>
        <v>3849.2228998622859</v>
      </c>
      <c r="AP249" s="1">
        <f t="shared" ref="AP249:AR290" si="73">AM249/1000</f>
        <v>0.48014077425842133</v>
      </c>
      <c r="AQ249" s="1">
        <f t="shared" si="73"/>
        <v>3.3690821256038643</v>
      </c>
      <c r="AR249" s="1">
        <f t="shared" si="73"/>
        <v>3.8492228998622857</v>
      </c>
      <c r="AS249" s="1" t="s">
        <v>799</v>
      </c>
      <c r="AT249" s="1">
        <v>1.3792079207920791</v>
      </c>
      <c r="AU249" s="1">
        <v>0.12654304759831583</v>
      </c>
      <c r="AV249" s="1">
        <v>2.4918578064570438</v>
      </c>
      <c r="AW249" s="1">
        <v>0.42544807972097337</v>
      </c>
      <c r="AX249" s="1">
        <v>0.19268186693606315</v>
      </c>
      <c r="AY249" s="1">
        <v>0.11782040926946505</v>
      </c>
      <c r="AZ249" s="1">
        <v>4.5490880277819468</v>
      </c>
      <c r="BA249" s="1">
        <v>164.68223945671585</v>
      </c>
      <c r="BB249" s="1">
        <v>25.52355310483399</v>
      </c>
      <c r="BC249" s="1">
        <v>16.105156836606664</v>
      </c>
      <c r="BD249" s="1">
        <v>3.7455792864213087</v>
      </c>
      <c r="BE249" s="94">
        <v>0.46795634920634926</v>
      </c>
      <c r="BF249" s="94">
        <v>4.4449404761904759E-2</v>
      </c>
      <c r="BG249" s="94">
        <v>5.1588324076724295</v>
      </c>
      <c r="BH249" s="1">
        <v>1.1182648401826485</v>
      </c>
      <c r="BI249" s="1">
        <v>0.2597716894977169</v>
      </c>
      <c r="BJ249" s="1">
        <v>0.67990998263035385</v>
      </c>
    </row>
    <row r="250" spans="1:62">
      <c r="A250" t="s">
        <v>177</v>
      </c>
      <c r="B250" t="s">
        <v>1090</v>
      </c>
      <c r="C250" s="63" t="s">
        <v>164</v>
      </c>
      <c r="D250" s="87" t="s">
        <v>795</v>
      </c>
      <c r="E250" t="s">
        <v>959</v>
      </c>
      <c r="F250" s="1" t="s">
        <v>796</v>
      </c>
      <c r="G250" s="1" t="s">
        <v>797</v>
      </c>
      <c r="H250" s="1">
        <v>11.289619999999999</v>
      </c>
      <c r="I250" s="1">
        <v>7.41594</v>
      </c>
      <c r="J250" s="1">
        <v>655</v>
      </c>
      <c r="K250" s="1" t="s">
        <v>800</v>
      </c>
      <c r="L250" s="1" t="s">
        <v>709</v>
      </c>
      <c r="M250" s="88">
        <v>2016</v>
      </c>
      <c r="N250" s="88">
        <v>2</v>
      </c>
      <c r="O250" s="89" t="s">
        <v>156</v>
      </c>
      <c r="P250" s="63">
        <v>440</v>
      </c>
      <c r="Q250" s="1" t="s">
        <v>801</v>
      </c>
      <c r="R250" s="63" t="s">
        <v>712</v>
      </c>
      <c r="S250" s="63" t="s">
        <v>1027</v>
      </c>
      <c r="T250" s="63" t="s">
        <v>1094</v>
      </c>
      <c r="U250" s="1"/>
      <c r="V250" s="90"/>
      <c r="W250" s="91">
        <v>42645</v>
      </c>
      <c r="X250" s="63">
        <v>9</v>
      </c>
      <c r="Y250" s="63">
        <v>44</v>
      </c>
      <c r="Z250" s="92">
        <v>26</v>
      </c>
      <c r="AA250" s="93">
        <v>4.87</v>
      </c>
      <c r="AB250" s="93">
        <v>1.05</v>
      </c>
      <c r="AC250" s="63">
        <v>0.52</v>
      </c>
      <c r="AD250" s="1">
        <v>0.28000000000000003</v>
      </c>
      <c r="AE250" s="63">
        <v>0.72</v>
      </c>
      <c r="AF250" s="1">
        <v>0.36</v>
      </c>
      <c r="AG250" s="1">
        <v>11.4</v>
      </c>
      <c r="AH250" s="1">
        <f t="shared" si="66"/>
        <v>77.777777777777786</v>
      </c>
      <c r="AI250" s="1">
        <v>0.26</v>
      </c>
      <c r="AJ250" s="1">
        <f t="shared" si="67"/>
        <v>0.72692307692307689</v>
      </c>
      <c r="AK250" s="1">
        <f t="shared" si="68"/>
        <v>0.58933031674208147</v>
      </c>
      <c r="AL250" s="1">
        <f t="shared" si="69"/>
        <v>1.7586111111111113</v>
      </c>
      <c r="AM250" s="1">
        <f t="shared" si="70"/>
        <v>654.81146304675713</v>
      </c>
      <c r="AN250" s="1">
        <f t="shared" si="71"/>
        <v>1954.0123456790125</v>
      </c>
      <c r="AO250" s="1">
        <f t="shared" si="72"/>
        <v>2608.8238087257696</v>
      </c>
      <c r="AP250" s="1">
        <f t="shared" si="73"/>
        <v>0.65481146304675708</v>
      </c>
      <c r="AQ250" s="1">
        <f t="shared" si="73"/>
        <v>1.9540123456790124</v>
      </c>
      <c r="AR250" s="1">
        <f t="shared" si="73"/>
        <v>2.6088238087257696</v>
      </c>
      <c r="AS250" s="90"/>
      <c r="AT250" s="1">
        <v>1.2755710029791461</v>
      </c>
      <c r="AU250" s="1">
        <v>0.18502351102075537</v>
      </c>
      <c r="AV250" s="1">
        <v>1.9794740637050097</v>
      </c>
      <c r="AW250" s="1">
        <v>0.47846289237740036</v>
      </c>
      <c r="AX250" s="1">
        <v>0.19114570236043696</v>
      </c>
      <c r="AY250" s="1">
        <v>0.11149993582837373</v>
      </c>
      <c r="AZ250" s="1">
        <v>3.7813258004398609</v>
      </c>
      <c r="BA250" s="1">
        <v>82.84672564482436</v>
      </c>
      <c r="BB250" s="1">
        <v>26.541959194962399</v>
      </c>
      <c r="BC250" s="1">
        <v>10.404939395727414</v>
      </c>
      <c r="BD250" s="1">
        <v>4.519716362718837</v>
      </c>
      <c r="BE250" s="94">
        <v>0.3657740993184031</v>
      </c>
      <c r="BF250" s="94">
        <v>9.3476144109055512E-2</v>
      </c>
      <c r="BG250" s="94">
        <v>4.3357464199373235</v>
      </c>
      <c r="BH250" s="1">
        <v>1.1498073217726397</v>
      </c>
      <c r="BI250" s="1">
        <v>0.25568400770712907</v>
      </c>
      <c r="BJ250" s="1">
        <v>0.74412451283117409</v>
      </c>
    </row>
    <row r="251" spans="1:62">
      <c r="A251" t="s">
        <v>177</v>
      </c>
      <c r="B251" t="s">
        <v>1090</v>
      </c>
      <c r="C251" s="63" t="s">
        <v>164</v>
      </c>
      <c r="D251" s="87" t="s">
        <v>795</v>
      </c>
      <c r="E251" t="s">
        <v>959</v>
      </c>
      <c r="F251" s="1" t="s">
        <v>796</v>
      </c>
      <c r="G251" s="1" t="s">
        <v>797</v>
      </c>
      <c r="H251" s="1">
        <v>11.289619999999999</v>
      </c>
      <c r="I251" s="1">
        <v>7.41594</v>
      </c>
      <c r="J251" s="1">
        <v>655</v>
      </c>
      <c r="K251" s="1" t="s">
        <v>800</v>
      </c>
      <c r="L251" s="1" t="s">
        <v>709</v>
      </c>
      <c r="M251" s="88">
        <v>2016</v>
      </c>
      <c r="N251" s="88">
        <v>2</v>
      </c>
      <c r="O251" s="89" t="s">
        <v>157</v>
      </c>
      <c r="P251" s="63">
        <v>441</v>
      </c>
      <c r="Q251" s="1" t="s">
        <v>801</v>
      </c>
      <c r="R251" s="63" t="s">
        <v>712</v>
      </c>
      <c r="S251" s="63" t="s">
        <v>1027</v>
      </c>
      <c r="T251" s="63" t="s">
        <v>1094</v>
      </c>
      <c r="U251" s="1"/>
      <c r="V251" s="90"/>
      <c r="W251" s="91">
        <v>42645</v>
      </c>
      <c r="X251" s="63">
        <v>9</v>
      </c>
      <c r="Y251" s="63">
        <v>47</v>
      </c>
      <c r="Z251" s="92">
        <v>38</v>
      </c>
      <c r="AA251" s="93">
        <v>6.27</v>
      </c>
      <c r="AB251" s="93">
        <v>2.65</v>
      </c>
      <c r="AC251" s="63">
        <v>1.06</v>
      </c>
      <c r="AD251" s="1">
        <v>0.48</v>
      </c>
      <c r="AE251" s="63">
        <v>0.64</v>
      </c>
      <c r="AF251" s="1">
        <v>0.56000000000000005</v>
      </c>
      <c r="AG251" s="1">
        <v>10.3</v>
      </c>
      <c r="AH251" s="1">
        <f t="shared" si="66"/>
        <v>85.714285714285694</v>
      </c>
      <c r="AI251" s="1">
        <v>0.2</v>
      </c>
      <c r="AJ251" s="1">
        <f t="shared" si="67"/>
        <v>1.4</v>
      </c>
      <c r="AK251" s="1">
        <f t="shared" si="68"/>
        <v>1.2663529411764705</v>
      </c>
      <c r="AL251" s="1">
        <f t="shared" si="69"/>
        <v>1.9593749999999999</v>
      </c>
      <c r="AM251" s="1">
        <f t="shared" si="70"/>
        <v>1407.0588235294115</v>
      </c>
      <c r="AN251" s="1">
        <f t="shared" si="71"/>
        <v>2177.0833333333335</v>
      </c>
      <c r="AO251" s="1">
        <f t="shared" si="72"/>
        <v>3584.1421568627447</v>
      </c>
      <c r="AP251" s="1">
        <f t="shared" si="73"/>
        <v>1.4070588235294115</v>
      </c>
      <c r="AQ251" s="1">
        <f t="shared" si="73"/>
        <v>2.1770833333333335</v>
      </c>
      <c r="AR251" s="1">
        <f t="shared" si="73"/>
        <v>3.584142156862745</v>
      </c>
      <c r="AS251" s="90"/>
      <c r="AT251" s="1">
        <v>1.9259077526987243</v>
      </c>
      <c r="AU251" s="1">
        <v>0.12882679494529065</v>
      </c>
      <c r="AV251" s="1">
        <v>2.0288254427122747</v>
      </c>
      <c r="AW251" s="1">
        <v>0.42226365601665988</v>
      </c>
      <c r="AX251" s="1">
        <v>0.21733736450954586</v>
      </c>
      <c r="AY251" s="1">
        <v>0.15074373377263522</v>
      </c>
      <c r="AZ251" s="1">
        <v>6.910219948797871</v>
      </c>
      <c r="BA251" s="1">
        <v>135.96050758086989</v>
      </c>
      <c r="BB251" s="1">
        <v>43.633513022694189</v>
      </c>
      <c r="BC251" s="1">
        <v>19.710944392194989</v>
      </c>
      <c r="BD251" s="1">
        <v>3.7884041363126935</v>
      </c>
      <c r="BE251" s="94">
        <v>0.85906040268456385</v>
      </c>
      <c r="BF251" s="94">
        <v>3.7876318312559921E-2</v>
      </c>
      <c r="BG251" s="94">
        <v>3.9991226782033835</v>
      </c>
      <c r="BH251" s="1">
        <v>1.1778202676864244</v>
      </c>
      <c r="BI251" s="1">
        <v>0.1711281070745698</v>
      </c>
      <c r="BJ251" s="1">
        <v>0.70533327057146966</v>
      </c>
    </row>
    <row r="252" spans="1:62">
      <c r="A252" t="s">
        <v>177</v>
      </c>
      <c r="B252" t="s">
        <v>1090</v>
      </c>
      <c r="C252" s="63" t="s">
        <v>164</v>
      </c>
      <c r="D252" s="87" t="s">
        <v>795</v>
      </c>
      <c r="E252" t="s">
        <v>959</v>
      </c>
      <c r="F252" s="1" t="s">
        <v>796</v>
      </c>
      <c r="G252" s="1" t="s">
        <v>797</v>
      </c>
      <c r="H252" s="1">
        <v>11.289619999999999</v>
      </c>
      <c r="I252" s="1">
        <v>7.41594</v>
      </c>
      <c r="J252" s="1">
        <v>655</v>
      </c>
      <c r="K252" s="1" t="s">
        <v>800</v>
      </c>
      <c r="L252" s="1" t="s">
        <v>709</v>
      </c>
      <c r="M252" s="88">
        <v>2016</v>
      </c>
      <c r="N252" s="88">
        <v>2</v>
      </c>
      <c r="O252" s="89" t="s">
        <v>158</v>
      </c>
      <c r="P252" s="63">
        <v>442</v>
      </c>
      <c r="Q252" s="1" t="s">
        <v>801</v>
      </c>
      <c r="R252" s="63" t="s">
        <v>712</v>
      </c>
      <c r="S252" s="63" t="s">
        <v>1027</v>
      </c>
      <c r="T252" s="63" t="s">
        <v>1094</v>
      </c>
      <c r="U252" s="1"/>
      <c r="V252" s="90"/>
      <c r="W252" s="91">
        <v>42645</v>
      </c>
      <c r="X252" s="63">
        <v>9</v>
      </c>
      <c r="Y252" s="63">
        <v>43</v>
      </c>
      <c r="Z252" s="92">
        <v>39</v>
      </c>
      <c r="AA252" s="93">
        <v>9.31</v>
      </c>
      <c r="AB252" s="93">
        <v>4.18</v>
      </c>
      <c r="AC252" s="63">
        <v>1.06</v>
      </c>
      <c r="AD252" s="1">
        <v>0.57999999999999996</v>
      </c>
      <c r="AE252" s="63">
        <v>0.54</v>
      </c>
      <c r="AF252" s="1">
        <v>0.7</v>
      </c>
      <c r="AG252" s="1">
        <v>9.8000000000000007</v>
      </c>
      <c r="AH252" s="1">
        <f t="shared" si="66"/>
        <v>82.857142857142847</v>
      </c>
      <c r="AI252" s="1">
        <v>0.32</v>
      </c>
      <c r="AJ252" s="1">
        <f t="shared" si="67"/>
        <v>2.7603773584905658</v>
      </c>
      <c r="AK252" s="1">
        <f t="shared" si="68"/>
        <v>2.4270907880133183</v>
      </c>
      <c r="AL252" s="1">
        <f t="shared" si="69"/>
        <v>5.5170370370370367</v>
      </c>
      <c r="AM252" s="1">
        <f t="shared" si="70"/>
        <v>2696.7675422370203</v>
      </c>
      <c r="AN252" s="1">
        <f t="shared" si="71"/>
        <v>6130.041152263374</v>
      </c>
      <c r="AO252" s="1">
        <f t="shared" si="72"/>
        <v>8826.8086945003943</v>
      </c>
      <c r="AP252" s="1">
        <f t="shared" si="73"/>
        <v>2.6967675422370201</v>
      </c>
      <c r="AQ252" s="1">
        <f t="shared" si="73"/>
        <v>6.1300411522633738</v>
      </c>
      <c r="AR252" s="1">
        <f t="shared" si="73"/>
        <v>8.8268086945003947</v>
      </c>
      <c r="AS252" s="90"/>
      <c r="AT252" s="1">
        <v>2.2862103174603177</v>
      </c>
      <c r="AU252" s="1">
        <v>0.19196284690430709</v>
      </c>
      <c r="AV252" s="1">
        <v>1.6239096483213775</v>
      </c>
      <c r="AW252" s="1">
        <v>0.61023157906915204</v>
      </c>
      <c r="AX252" s="1">
        <v>0.21403613332835897</v>
      </c>
      <c r="AY252" s="1">
        <v>0.16324337101631864</v>
      </c>
      <c r="AZ252" s="1">
        <v>7.89124738479667</v>
      </c>
      <c r="BA252" s="1">
        <v>118.05642724706713</v>
      </c>
      <c r="BB252" s="1">
        <v>39.341575780591363</v>
      </c>
      <c r="BC252" s="1">
        <v>12.62448283066402</v>
      </c>
      <c r="BD252" s="1">
        <v>5.4261601911026558</v>
      </c>
      <c r="BE252" s="94">
        <v>0.72125603864734311</v>
      </c>
      <c r="BF252" s="94">
        <v>4.7710144927536238E-2</v>
      </c>
      <c r="BG252" s="94">
        <v>3.5767203267819099</v>
      </c>
      <c r="BH252" s="1">
        <v>1.1993110236220472</v>
      </c>
      <c r="BI252" s="1">
        <v>0.17750984251968507</v>
      </c>
      <c r="BJ252" s="1">
        <v>0.63360312868455981</v>
      </c>
    </row>
    <row r="253" spans="1:62">
      <c r="A253" t="s">
        <v>177</v>
      </c>
      <c r="B253" t="s">
        <v>1090</v>
      </c>
      <c r="C253" s="63" t="s">
        <v>164</v>
      </c>
      <c r="D253" s="87" t="s">
        <v>795</v>
      </c>
      <c r="E253" t="s">
        <v>959</v>
      </c>
      <c r="F253" s="1" t="s">
        <v>796</v>
      </c>
      <c r="G253" s="1" t="s">
        <v>797</v>
      </c>
      <c r="H253" s="1">
        <v>11.289619999999999</v>
      </c>
      <c r="I253" s="1">
        <v>7.41594</v>
      </c>
      <c r="J253" s="1">
        <v>655</v>
      </c>
      <c r="K253" s="1" t="s">
        <v>800</v>
      </c>
      <c r="L253" s="1" t="s">
        <v>709</v>
      </c>
      <c r="M253" s="88">
        <v>2016</v>
      </c>
      <c r="N253" s="88">
        <v>2</v>
      </c>
      <c r="O253" s="89" t="s">
        <v>159</v>
      </c>
      <c r="P253" s="63">
        <v>443</v>
      </c>
      <c r="Q253" s="1" t="s">
        <v>801</v>
      </c>
      <c r="R253" s="63" t="s">
        <v>712</v>
      </c>
      <c r="S253" s="63" t="s">
        <v>1027</v>
      </c>
      <c r="T253" s="63" t="s">
        <v>1094</v>
      </c>
      <c r="U253" s="1"/>
      <c r="V253" s="90"/>
      <c r="W253" s="91">
        <v>42645</v>
      </c>
      <c r="X253" s="63">
        <v>9</v>
      </c>
      <c r="Y253" s="63">
        <v>42</v>
      </c>
      <c r="Z253" s="92">
        <v>47</v>
      </c>
      <c r="AA253" s="93">
        <v>14.48</v>
      </c>
      <c r="AB253" s="93">
        <v>8.64</v>
      </c>
      <c r="AC253" s="63">
        <v>2.16</v>
      </c>
      <c r="AD253" s="1">
        <v>1.24</v>
      </c>
      <c r="AE253" s="63">
        <v>1.1599999999999999</v>
      </c>
      <c r="AF253" s="1">
        <v>1.54</v>
      </c>
      <c r="AG253" s="1">
        <v>10.9</v>
      </c>
      <c r="AH253" s="1">
        <f t="shared" si="66"/>
        <v>80.51948051948051</v>
      </c>
      <c r="AI253" s="1">
        <v>0.48</v>
      </c>
      <c r="AJ253" s="1">
        <f t="shared" si="67"/>
        <v>6.16</v>
      </c>
      <c r="AK253" s="1">
        <f t="shared" si="68"/>
        <v>5.199247058823528</v>
      </c>
      <c r="AL253" s="1">
        <f t="shared" si="69"/>
        <v>5.9917241379310342</v>
      </c>
      <c r="AM253" s="1">
        <f t="shared" si="70"/>
        <v>5776.9411764705865</v>
      </c>
      <c r="AN253" s="1">
        <f t="shared" si="71"/>
        <v>6657.4712643678158</v>
      </c>
      <c r="AO253" s="1">
        <f t="shared" si="72"/>
        <v>12434.412440838401</v>
      </c>
      <c r="AP253" s="1">
        <f t="shared" si="73"/>
        <v>5.7769411764705865</v>
      </c>
      <c r="AQ253" s="1">
        <f t="shared" si="73"/>
        <v>6.6574712643678158</v>
      </c>
      <c r="AR253" s="1">
        <f t="shared" si="73"/>
        <v>12.434412440838402</v>
      </c>
      <c r="AS253" s="90"/>
      <c r="AT253" s="1">
        <v>2.1479963570127505</v>
      </c>
      <c r="AU253" s="1">
        <v>0.2385612890229821</v>
      </c>
      <c r="AV253" s="1">
        <v>1.9833026725912686</v>
      </c>
      <c r="AW253" s="1">
        <v>0.59627061861034381</v>
      </c>
      <c r="AX253" s="1">
        <v>0.20205297241303394</v>
      </c>
      <c r="AY253" s="1">
        <v>0.18572417224616872</v>
      </c>
      <c r="AZ253" s="1">
        <v>9.545174092309237</v>
      </c>
      <c r="BA253" s="1">
        <v>103.05393138648795</v>
      </c>
      <c r="BB253" s="1">
        <v>30.110962232444791</v>
      </c>
      <c r="BC253" s="1">
        <v>14.09431988043039</v>
      </c>
      <c r="BD253" s="1">
        <v>7.0184373761798602</v>
      </c>
      <c r="BE253" s="94">
        <v>0.71543560606060608</v>
      </c>
      <c r="BF253" s="94">
        <v>4.6202651515151523E-2</v>
      </c>
      <c r="BG253" s="94">
        <v>4.0986631137209306</v>
      </c>
      <c r="BH253" s="1">
        <v>1.1721311475409837</v>
      </c>
      <c r="BI253" s="1">
        <v>0.26957569913211188</v>
      </c>
      <c r="BJ253" s="1">
        <v>0.57604144375634325</v>
      </c>
    </row>
    <row r="254" spans="1:62">
      <c r="A254" t="s">
        <v>177</v>
      </c>
      <c r="B254" t="s">
        <v>1090</v>
      </c>
      <c r="C254" s="63" t="s">
        <v>164</v>
      </c>
      <c r="D254" s="87" t="s">
        <v>795</v>
      </c>
      <c r="E254" t="s">
        <v>959</v>
      </c>
      <c r="F254" s="1" t="s">
        <v>796</v>
      </c>
      <c r="G254" s="1" t="s">
        <v>797</v>
      </c>
      <c r="H254" s="1">
        <v>11.289619999999999</v>
      </c>
      <c r="I254" s="1">
        <v>7.41594</v>
      </c>
      <c r="J254" s="1">
        <v>655</v>
      </c>
      <c r="K254" s="1" t="s">
        <v>800</v>
      </c>
      <c r="L254" s="1" t="s">
        <v>709</v>
      </c>
      <c r="M254" s="88">
        <v>2016</v>
      </c>
      <c r="N254" s="88">
        <v>2</v>
      </c>
      <c r="O254" s="89" t="s">
        <v>714</v>
      </c>
      <c r="P254" s="63">
        <v>444</v>
      </c>
      <c r="Q254" s="1" t="s">
        <v>801</v>
      </c>
      <c r="R254" s="63" t="s">
        <v>712</v>
      </c>
      <c r="S254" s="63" t="s">
        <v>1027</v>
      </c>
      <c r="T254" s="63" t="s">
        <v>1094</v>
      </c>
      <c r="U254" s="1"/>
      <c r="V254" s="90"/>
      <c r="W254" s="91">
        <v>42645</v>
      </c>
      <c r="X254" s="63">
        <v>9</v>
      </c>
      <c r="Y254" s="63">
        <v>43</v>
      </c>
      <c r="Z254" s="92">
        <v>32</v>
      </c>
      <c r="AA254" s="93">
        <v>6.6</v>
      </c>
      <c r="AB254" s="93">
        <v>4.68</v>
      </c>
      <c r="AC254" s="63">
        <v>1.62</v>
      </c>
      <c r="AD254" s="1">
        <v>0.92</v>
      </c>
      <c r="AE254" s="63">
        <v>0.46</v>
      </c>
      <c r="AF254" s="1">
        <v>1.1200000000000001</v>
      </c>
      <c r="AG254" s="1">
        <v>10.6</v>
      </c>
      <c r="AH254" s="1">
        <f t="shared" si="66"/>
        <v>82.142857142857139</v>
      </c>
      <c r="AI254" s="1">
        <v>0.22</v>
      </c>
      <c r="AJ254" s="1">
        <f t="shared" si="67"/>
        <v>3.2355555555555555</v>
      </c>
      <c r="AK254" s="1">
        <f t="shared" si="68"/>
        <v>2.795356862745098</v>
      </c>
      <c r="AL254" s="1">
        <f t="shared" si="69"/>
        <v>3.1565217391304343</v>
      </c>
      <c r="AM254" s="1">
        <f t="shared" si="70"/>
        <v>3105.9520697167754</v>
      </c>
      <c r="AN254" s="1">
        <f t="shared" si="71"/>
        <v>3507.246376811594</v>
      </c>
      <c r="AO254" s="1">
        <f t="shared" si="72"/>
        <v>6613.1984465283695</v>
      </c>
      <c r="AP254" s="1">
        <f t="shared" si="73"/>
        <v>3.1059520697167753</v>
      </c>
      <c r="AQ254" s="1">
        <f t="shared" si="73"/>
        <v>3.5072463768115942</v>
      </c>
      <c r="AR254" s="1">
        <f t="shared" si="73"/>
        <v>6.6131984465283695</v>
      </c>
      <c r="AS254" s="90"/>
      <c r="AT254" s="1">
        <v>2.076026119402985</v>
      </c>
      <c r="AU254" s="1">
        <v>0.17770231553608343</v>
      </c>
      <c r="AV254" s="1">
        <v>1.9336302039204387</v>
      </c>
      <c r="AW254" s="1">
        <v>0.5865245008393295</v>
      </c>
      <c r="AX254" s="1">
        <v>0.21778514117660511</v>
      </c>
      <c r="AY254" s="1">
        <v>0.16974039749056041</v>
      </c>
      <c r="AZ254" s="1">
        <v>7.3575488394764159</v>
      </c>
      <c r="BA254" s="1">
        <v>148.87705497344604</v>
      </c>
      <c r="BB254" s="1">
        <v>43.70318128819931</v>
      </c>
      <c r="BC254" s="1">
        <v>14.010071077489185</v>
      </c>
      <c r="BD254" s="1">
        <v>22.848746181372025</v>
      </c>
      <c r="BE254" s="94">
        <v>0.73129251700680264</v>
      </c>
      <c r="BF254" s="94">
        <v>5.9961127308066089E-2</v>
      </c>
      <c r="BG254" s="94">
        <v>3.2687285003333066</v>
      </c>
      <c r="BH254" s="1">
        <v>1.2709107806691451</v>
      </c>
      <c r="BI254" s="1">
        <v>0.24047397769516729</v>
      </c>
      <c r="BJ254" s="1">
        <v>0.6811690751907804</v>
      </c>
    </row>
    <row r="255" spans="1:62">
      <c r="A255" t="s">
        <v>177</v>
      </c>
      <c r="B255" t="s">
        <v>1090</v>
      </c>
      <c r="C255" s="63" t="s">
        <v>164</v>
      </c>
      <c r="D255" s="87" t="s">
        <v>795</v>
      </c>
      <c r="E255" t="s">
        <v>959</v>
      </c>
      <c r="F255" s="1" t="s">
        <v>802</v>
      </c>
      <c r="G255" s="1" t="s">
        <v>803</v>
      </c>
      <c r="H255" s="1">
        <v>11.29636</v>
      </c>
      <c r="I255" s="1">
        <v>7.4091800000000001</v>
      </c>
      <c r="J255" s="1">
        <v>644</v>
      </c>
      <c r="K255" s="1" t="s">
        <v>804</v>
      </c>
      <c r="L255" s="1" t="s">
        <v>709</v>
      </c>
      <c r="M255" s="88">
        <v>2016</v>
      </c>
      <c r="N255" s="88">
        <v>2</v>
      </c>
      <c r="O255" s="89" t="s">
        <v>155</v>
      </c>
      <c r="P255" s="63">
        <v>451</v>
      </c>
      <c r="Q255" s="90">
        <v>42710</v>
      </c>
      <c r="R255" s="63" t="s">
        <v>712</v>
      </c>
      <c r="S255" s="63" t="s">
        <v>1027</v>
      </c>
      <c r="T255" s="63" t="s">
        <v>1094</v>
      </c>
      <c r="U255" s="90">
        <v>42650</v>
      </c>
      <c r="V255" s="90">
        <v>42529</v>
      </c>
      <c r="W255" s="91">
        <v>42645</v>
      </c>
      <c r="X255" s="63">
        <v>9</v>
      </c>
      <c r="Y255" s="63">
        <v>42</v>
      </c>
      <c r="Z255" s="92">
        <v>36</v>
      </c>
      <c r="AA255" s="93">
        <v>6.24</v>
      </c>
      <c r="AB255" s="93">
        <v>2.57</v>
      </c>
      <c r="AC255" s="63">
        <v>0.74</v>
      </c>
      <c r="AD255" s="1">
        <v>0.4</v>
      </c>
      <c r="AE255" s="63">
        <v>0.46</v>
      </c>
      <c r="AF255" s="1">
        <v>0.46</v>
      </c>
      <c r="AG255" s="1">
        <v>9.5</v>
      </c>
      <c r="AH255" s="1">
        <f t="shared" si="66"/>
        <v>86.956521739130437</v>
      </c>
      <c r="AI255" s="1">
        <v>0.22</v>
      </c>
      <c r="AJ255" s="1">
        <f t="shared" si="67"/>
        <v>1.5975675675675673</v>
      </c>
      <c r="AK255" s="1">
        <f t="shared" si="68"/>
        <v>1.4790779014308424</v>
      </c>
      <c r="AL255" s="1">
        <f t="shared" si="69"/>
        <v>2.9843478260869563</v>
      </c>
      <c r="AM255" s="1">
        <f t="shared" si="70"/>
        <v>1643.4198904787138</v>
      </c>
      <c r="AN255" s="1">
        <f t="shared" si="71"/>
        <v>3315.942028985507</v>
      </c>
      <c r="AO255" s="1">
        <f t="shared" si="72"/>
        <v>4959.3619194642206</v>
      </c>
      <c r="AP255" s="1">
        <f t="shared" si="73"/>
        <v>1.6434198904787138</v>
      </c>
      <c r="AQ255" s="1">
        <f t="shared" si="73"/>
        <v>3.3159420289855071</v>
      </c>
      <c r="AR255" s="1">
        <f t="shared" si="73"/>
        <v>4.9593619194642207</v>
      </c>
      <c r="AS255" s="1" t="s">
        <v>799</v>
      </c>
      <c r="AT255" s="1">
        <v>0.91711229946524075</v>
      </c>
      <c r="AU255" s="1">
        <v>0.1650292894064441</v>
      </c>
      <c r="AV255" s="1">
        <v>1.5553529698806314</v>
      </c>
      <c r="AW255" s="1">
        <v>0.39047371457457181</v>
      </c>
      <c r="AX255" s="1">
        <v>0.30048148359201898</v>
      </c>
      <c r="AY255" s="1">
        <v>0.14714340806582263</v>
      </c>
      <c r="AZ255" s="1">
        <v>6.4256298080952154</v>
      </c>
      <c r="BA255" s="1">
        <v>112.29212896838175</v>
      </c>
      <c r="BB255" s="1">
        <v>32.395313244250524</v>
      </c>
      <c r="BC255" s="1">
        <v>10.916656438959834</v>
      </c>
      <c r="BD255" s="1">
        <v>2.8697623188981471</v>
      </c>
      <c r="BE255" s="94">
        <v>0.7068114511352418</v>
      </c>
      <c r="BF255" s="94">
        <v>5.5429417571569599E-2</v>
      </c>
      <c r="BG255" s="94">
        <v>3.1094354716761576</v>
      </c>
      <c r="BH255" s="1">
        <v>1.1063303659742829</v>
      </c>
      <c r="BI255" s="1">
        <v>0.1981206726013848</v>
      </c>
      <c r="BJ255" s="1">
        <v>0.85817083195212063</v>
      </c>
    </row>
    <row r="256" spans="1:62">
      <c r="A256" t="s">
        <v>177</v>
      </c>
      <c r="B256" t="s">
        <v>1090</v>
      </c>
      <c r="C256" s="63" t="s">
        <v>164</v>
      </c>
      <c r="D256" s="87" t="s">
        <v>795</v>
      </c>
      <c r="E256" t="s">
        <v>959</v>
      </c>
      <c r="F256" s="1" t="s">
        <v>802</v>
      </c>
      <c r="G256" s="1" t="s">
        <v>803</v>
      </c>
      <c r="H256" s="1">
        <v>11.29636</v>
      </c>
      <c r="I256" s="1">
        <v>7.4091800000000001</v>
      </c>
      <c r="J256" s="1">
        <v>644</v>
      </c>
      <c r="K256" s="1" t="s">
        <v>804</v>
      </c>
      <c r="L256" s="1" t="s">
        <v>709</v>
      </c>
      <c r="M256" s="88">
        <v>2016</v>
      </c>
      <c r="N256" s="88">
        <v>2</v>
      </c>
      <c r="O256" s="89" t="s">
        <v>156</v>
      </c>
      <c r="P256" s="63">
        <v>452</v>
      </c>
      <c r="Q256" s="90">
        <v>42710</v>
      </c>
      <c r="R256" s="63" t="s">
        <v>712</v>
      </c>
      <c r="S256" s="63" t="s">
        <v>1027</v>
      </c>
      <c r="T256" s="63" t="s">
        <v>1094</v>
      </c>
      <c r="U256" s="1"/>
      <c r="V256" s="90"/>
      <c r="W256" s="91">
        <v>42645</v>
      </c>
      <c r="X256" s="63">
        <v>9</v>
      </c>
      <c r="Y256" s="63">
        <v>44</v>
      </c>
      <c r="Z256" s="92">
        <v>26</v>
      </c>
      <c r="AA256" s="93">
        <v>9.2899999999999991</v>
      </c>
      <c r="AB256" s="93">
        <v>3.49</v>
      </c>
      <c r="AC256" s="63">
        <v>1.32</v>
      </c>
      <c r="AD256" s="1">
        <v>0.64</v>
      </c>
      <c r="AE256" s="63">
        <v>0.76</v>
      </c>
      <c r="AF256" s="1">
        <v>0.8</v>
      </c>
      <c r="AG256" s="1">
        <v>11.3</v>
      </c>
      <c r="AH256" s="1">
        <f t="shared" si="66"/>
        <v>80</v>
      </c>
      <c r="AI256" s="1">
        <v>0.36</v>
      </c>
      <c r="AJ256" s="1">
        <f t="shared" si="67"/>
        <v>2.1151515151515152</v>
      </c>
      <c r="AK256" s="1">
        <f t="shared" si="68"/>
        <v>1.7657782531194297</v>
      </c>
      <c r="AL256" s="1">
        <f t="shared" si="69"/>
        <v>4.400526315789473</v>
      </c>
      <c r="AM256" s="1">
        <f t="shared" si="70"/>
        <v>1961.9758367993663</v>
      </c>
      <c r="AN256" s="1">
        <f t="shared" si="71"/>
        <v>4889.4736842105258</v>
      </c>
      <c r="AO256" s="1">
        <f t="shared" si="72"/>
        <v>6851.4495210098921</v>
      </c>
      <c r="AP256" s="1">
        <f t="shared" si="73"/>
        <v>1.9619758367993663</v>
      </c>
      <c r="AQ256" s="1">
        <f t="shared" si="73"/>
        <v>4.8894736842105262</v>
      </c>
      <c r="AR256" s="1">
        <f t="shared" si="73"/>
        <v>6.8514495210098918</v>
      </c>
      <c r="AS256" s="90"/>
      <c r="AT256" s="1">
        <v>2.1177625122669284</v>
      </c>
      <c r="AU256" s="1">
        <v>0.2158106580489243</v>
      </c>
      <c r="AV256" s="1">
        <v>1.5572717027065344</v>
      </c>
      <c r="AW256" s="1">
        <v>0.51124573428325193</v>
      </c>
      <c r="AX256" s="1">
        <v>0.28148207478012638</v>
      </c>
      <c r="AY256" s="1">
        <v>0.15806211341729534</v>
      </c>
      <c r="AZ256" s="1">
        <v>7.4378594516120513</v>
      </c>
      <c r="BA256" s="1">
        <v>108.10775057713984</v>
      </c>
      <c r="BB256" s="1">
        <v>28.252789123522174</v>
      </c>
      <c r="BC256" s="1">
        <v>8.5679792441910987</v>
      </c>
      <c r="BD256" s="1">
        <v>3.1138000630514235</v>
      </c>
      <c r="BE256" s="94">
        <v>0.30626836434867777</v>
      </c>
      <c r="BF256" s="94">
        <v>3.6684622918707152E-2</v>
      </c>
      <c r="BG256" s="94">
        <v>2.0822261399180939</v>
      </c>
      <c r="BH256" s="1">
        <v>1.2607897153351699</v>
      </c>
      <c r="BI256" s="1">
        <v>0.24550045913682284</v>
      </c>
      <c r="BJ256" s="1">
        <v>0.84138093376063905</v>
      </c>
    </row>
    <row r="257" spans="1:62">
      <c r="A257" t="s">
        <v>177</v>
      </c>
      <c r="B257" t="s">
        <v>1090</v>
      </c>
      <c r="C257" s="63" t="s">
        <v>164</v>
      </c>
      <c r="D257" s="87" t="s">
        <v>795</v>
      </c>
      <c r="E257" t="s">
        <v>959</v>
      </c>
      <c r="F257" s="1" t="s">
        <v>802</v>
      </c>
      <c r="G257" s="1" t="s">
        <v>803</v>
      </c>
      <c r="H257" s="1">
        <v>11.29636</v>
      </c>
      <c r="I257" s="1">
        <v>7.4091800000000001</v>
      </c>
      <c r="J257" s="1">
        <v>644</v>
      </c>
      <c r="K257" s="1" t="s">
        <v>804</v>
      </c>
      <c r="L257" s="1" t="s">
        <v>709</v>
      </c>
      <c r="M257" s="88">
        <v>2016</v>
      </c>
      <c r="N257" s="88">
        <v>2</v>
      </c>
      <c r="O257" s="89" t="s">
        <v>157</v>
      </c>
      <c r="P257" s="63">
        <v>453</v>
      </c>
      <c r="Q257" s="90">
        <v>42710</v>
      </c>
      <c r="R257" s="63" t="s">
        <v>712</v>
      </c>
      <c r="S257" s="63" t="s">
        <v>1027</v>
      </c>
      <c r="T257" s="63" t="s">
        <v>1094</v>
      </c>
      <c r="U257" s="1"/>
      <c r="V257" s="90"/>
      <c r="W257" s="91">
        <v>42645</v>
      </c>
      <c r="X257" s="63">
        <v>9</v>
      </c>
      <c r="Y257" s="63">
        <v>43</v>
      </c>
      <c r="Z257" s="92">
        <v>32</v>
      </c>
      <c r="AA257" s="93">
        <v>8.32</v>
      </c>
      <c r="AB257" s="93">
        <v>3.31</v>
      </c>
      <c r="AC257" s="63">
        <v>0.96</v>
      </c>
      <c r="AD257" s="1">
        <v>0.4</v>
      </c>
      <c r="AE257" s="63">
        <v>0.68</v>
      </c>
      <c r="AF257" s="1">
        <v>0.52</v>
      </c>
      <c r="AG257" s="1">
        <v>10.3</v>
      </c>
      <c r="AH257" s="1">
        <f t="shared" si="66"/>
        <v>76.923076923076934</v>
      </c>
      <c r="AI257" s="1">
        <v>0.22</v>
      </c>
      <c r="AJ257" s="1">
        <f t="shared" si="67"/>
        <v>1.7929166666666669</v>
      </c>
      <c r="AK257" s="1">
        <f t="shared" si="68"/>
        <v>1.455426470588236</v>
      </c>
      <c r="AL257" s="1">
        <f t="shared" si="69"/>
        <v>2.6917647058823526</v>
      </c>
      <c r="AM257" s="1">
        <f t="shared" si="70"/>
        <v>1617.1405228758179</v>
      </c>
      <c r="AN257" s="1">
        <f t="shared" si="71"/>
        <v>2990.8496732026142</v>
      </c>
      <c r="AO257" s="1">
        <f t="shared" si="72"/>
        <v>4607.9901960784318</v>
      </c>
      <c r="AP257" s="1">
        <f t="shared" si="73"/>
        <v>1.6171405228758178</v>
      </c>
      <c r="AQ257" s="1">
        <f t="shared" si="73"/>
        <v>2.9908496732026144</v>
      </c>
      <c r="AR257" s="1">
        <f t="shared" si="73"/>
        <v>4.6079901960784317</v>
      </c>
      <c r="AS257" s="90"/>
      <c r="AT257" s="1">
        <v>2.4327398615232445</v>
      </c>
      <c r="AU257" s="1">
        <v>0.17912199657936775</v>
      </c>
      <c r="AV257" s="1">
        <v>1.7864267326552796</v>
      </c>
      <c r="AW257" s="1">
        <v>0.48795658833123517</v>
      </c>
      <c r="AX257" s="1">
        <v>0.25038392807298204</v>
      </c>
      <c r="AY257" s="1">
        <v>0.18214850991570924</v>
      </c>
      <c r="AZ257" s="1">
        <v>8.9837357114869896</v>
      </c>
      <c r="BA257" s="1">
        <v>156.32004117585524</v>
      </c>
      <c r="BB257" s="1">
        <v>54.060149112484297</v>
      </c>
      <c r="BC257" s="1">
        <v>15.970695922359655</v>
      </c>
      <c r="BD257" s="1">
        <v>3.8225933590175738</v>
      </c>
      <c r="BE257" s="94">
        <v>0.98382624768946392</v>
      </c>
      <c r="BF257" s="94">
        <v>5.8317929759704255E-2</v>
      </c>
      <c r="BG257" s="94">
        <v>2.5735252477582868</v>
      </c>
      <c r="BH257" s="1">
        <v>1.6150278293135436</v>
      </c>
      <c r="BI257" s="1">
        <v>0.19475881261595546</v>
      </c>
      <c r="BJ257" s="1">
        <v>0.8928277309348025</v>
      </c>
    </row>
    <row r="258" spans="1:62">
      <c r="A258" t="s">
        <v>177</v>
      </c>
      <c r="B258" t="s">
        <v>1090</v>
      </c>
      <c r="C258" s="63" t="s">
        <v>164</v>
      </c>
      <c r="D258" s="87" t="s">
        <v>795</v>
      </c>
      <c r="E258" t="s">
        <v>959</v>
      </c>
      <c r="F258" s="1" t="s">
        <v>802</v>
      </c>
      <c r="G258" s="1" t="s">
        <v>803</v>
      </c>
      <c r="H258" s="1">
        <v>11.29636</v>
      </c>
      <c r="I258" s="1">
        <v>7.4091800000000001</v>
      </c>
      <c r="J258" s="1">
        <v>644</v>
      </c>
      <c r="K258" s="1" t="s">
        <v>804</v>
      </c>
      <c r="L258" s="1" t="s">
        <v>709</v>
      </c>
      <c r="M258" s="88">
        <v>2016</v>
      </c>
      <c r="N258" s="88">
        <v>2</v>
      </c>
      <c r="O258" s="89" t="s">
        <v>158</v>
      </c>
      <c r="P258" s="63">
        <v>454</v>
      </c>
      <c r="Q258" s="90">
        <v>42710</v>
      </c>
      <c r="R258" s="63" t="s">
        <v>712</v>
      </c>
      <c r="S258" s="63" t="s">
        <v>1027</v>
      </c>
      <c r="T258" s="63" t="s">
        <v>1094</v>
      </c>
      <c r="U258" s="1"/>
      <c r="V258" s="90"/>
      <c r="W258" s="91">
        <v>42645</v>
      </c>
      <c r="X258" s="63">
        <v>9</v>
      </c>
      <c r="Y258" s="63">
        <v>47</v>
      </c>
      <c r="Z258" s="92">
        <v>55</v>
      </c>
      <c r="AA258" s="93">
        <v>7.98</v>
      </c>
      <c r="AB258" s="93">
        <v>7.09</v>
      </c>
      <c r="AC258" s="63">
        <v>1.56</v>
      </c>
      <c r="AD258" s="1">
        <v>0.84</v>
      </c>
      <c r="AE258" s="63">
        <v>0.62</v>
      </c>
      <c r="AF258" s="1">
        <v>1.02</v>
      </c>
      <c r="AG258" s="1">
        <v>10.5</v>
      </c>
      <c r="AH258" s="1">
        <f t="shared" si="66"/>
        <v>82.35294117647058</v>
      </c>
      <c r="AI258" s="1">
        <v>0.26</v>
      </c>
      <c r="AJ258" s="1">
        <f t="shared" si="67"/>
        <v>4.6357692307692311</v>
      </c>
      <c r="AK258" s="1">
        <f t="shared" si="68"/>
        <v>4.0198054298642543</v>
      </c>
      <c r="AL258" s="1">
        <f t="shared" si="69"/>
        <v>3.346451612903226</v>
      </c>
      <c r="AM258" s="1">
        <f t="shared" si="70"/>
        <v>4466.4504776269487</v>
      </c>
      <c r="AN258" s="1">
        <f t="shared" si="71"/>
        <v>3718.2795698924729</v>
      </c>
      <c r="AO258" s="1">
        <f t="shared" si="72"/>
        <v>8184.7300475194215</v>
      </c>
      <c r="AP258" s="1">
        <f t="shared" si="73"/>
        <v>4.4664504776269487</v>
      </c>
      <c r="AQ258" s="1">
        <f t="shared" si="73"/>
        <v>3.7182795698924727</v>
      </c>
      <c r="AR258" s="1">
        <f t="shared" si="73"/>
        <v>8.1847300475194213</v>
      </c>
      <c r="AS258" s="90"/>
      <c r="AT258" s="1">
        <v>2.7294288480154889</v>
      </c>
      <c r="AU258" s="1">
        <v>0.25459221584498787</v>
      </c>
      <c r="AV258" s="1">
        <v>1.3727483754828467</v>
      </c>
      <c r="AW258" s="1">
        <v>0.66196652935487821</v>
      </c>
      <c r="AX258" s="1">
        <v>0.32455731479586925</v>
      </c>
      <c r="AY258" s="1">
        <v>0.17526075788260603</v>
      </c>
      <c r="AZ258" s="1">
        <v>9.8896951130949944</v>
      </c>
      <c r="BA258" s="1">
        <v>177.2535940923247</v>
      </c>
      <c r="BB258" s="1">
        <v>83.718371069242806</v>
      </c>
      <c r="BC258" s="1">
        <v>9.1490006721412911</v>
      </c>
      <c r="BD258" s="1">
        <v>2.9096030467825464</v>
      </c>
      <c r="BE258" s="94">
        <v>0.83207902163687686</v>
      </c>
      <c r="BF258" s="94">
        <v>7.4459078080903102E-2</v>
      </c>
      <c r="BG258" s="94">
        <v>2.7634770671724938</v>
      </c>
      <c r="BH258" s="1">
        <v>1.4021739130434783</v>
      </c>
      <c r="BI258" s="1">
        <v>0.27228260869565218</v>
      </c>
      <c r="BJ258" s="1">
        <v>0.84564249553336213</v>
      </c>
    </row>
    <row r="259" spans="1:62">
      <c r="A259" t="s">
        <v>177</v>
      </c>
      <c r="B259" t="s">
        <v>1090</v>
      </c>
      <c r="C259" s="63" t="s">
        <v>164</v>
      </c>
      <c r="D259" s="87" t="s">
        <v>795</v>
      </c>
      <c r="E259" t="s">
        <v>959</v>
      </c>
      <c r="F259" s="1" t="s">
        <v>802</v>
      </c>
      <c r="G259" s="1" t="s">
        <v>803</v>
      </c>
      <c r="H259" s="1">
        <v>11.29636</v>
      </c>
      <c r="I259" s="1">
        <v>7.4091800000000001</v>
      </c>
      <c r="J259" s="1">
        <v>644</v>
      </c>
      <c r="K259" s="1" t="s">
        <v>804</v>
      </c>
      <c r="L259" s="1" t="s">
        <v>709</v>
      </c>
      <c r="M259" s="88">
        <v>2016</v>
      </c>
      <c r="N259" s="88">
        <v>2</v>
      </c>
      <c r="O259" s="89" t="s">
        <v>159</v>
      </c>
      <c r="P259" s="63">
        <v>455</v>
      </c>
      <c r="Q259" s="90">
        <v>42710</v>
      </c>
      <c r="R259" s="63" t="s">
        <v>712</v>
      </c>
      <c r="S259" s="63" t="s">
        <v>1027</v>
      </c>
      <c r="T259" s="63" t="s">
        <v>1094</v>
      </c>
      <c r="U259" s="1"/>
      <c r="V259" s="90"/>
      <c r="W259" s="91">
        <v>42645</v>
      </c>
      <c r="X259" s="63">
        <v>9</v>
      </c>
      <c r="Y259" s="63">
        <v>43</v>
      </c>
      <c r="Z259" s="92">
        <v>45</v>
      </c>
      <c r="AA259" s="93">
        <v>15.76</v>
      </c>
      <c r="AB259" s="93">
        <v>7.12</v>
      </c>
      <c r="AC259" s="63">
        <v>2.12</v>
      </c>
      <c r="AD259" s="1">
        <v>1.06</v>
      </c>
      <c r="AE259" s="63">
        <v>2.1</v>
      </c>
      <c r="AF259" s="1">
        <v>1.32</v>
      </c>
      <c r="AG259" s="1">
        <v>11.5</v>
      </c>
      <c r="AH259" s="1">
        <f t="shared" si="66"/>
        <v>80.303030303030297</v>
      </c>
      <c r="AI259" s="1">
        <v>0.76</v>
      </c>
      <c r="AJ259" s="1">
        <f t="shared" si="67"/>
        <v>4.4332075471698111</v>
      </c>
      <c r="AK259" s="1">
        <f t="shared" si="68"/>
        <v>3.7065882352941175</v>
      </c>
      <c r="AL259" s="1">
        <f t="shared" si="69"/>
        <v>5.7036190476190471</v>
      </c>
      <c r="AM259" s="1">
        <f t="shared" si="70"/>
        <v>4118.4313725490192</v>
      </c>
      <c r="AN259" s="1">
        <f t="shared" si="71"/>
        <v>6337.3544973544967</v>
      </c>
      <c r="AO259" s="1">
        <f t="shared" si="72"/>
        <v>10455.785869903517</v>
      </c>
      <c r="AP259" s="1">
        <f t="shared" si="73"/>
        <v>4.1184313725490194</v>
      </c>
      <c r="AQ259" s="1">
        <f t="shared" si="73"/>
        <v>6.3373544973544966</v>
      </c>
      <c r="AR259" s="1">
        <f t="shared" si="73"/>
        <v>10.455785869903517</v>
      </c>
      <c r="AS259" s="90"/>
      <c r="AT259" s="1">
        <v>2.4489503816793889</v>
      </c>
      <c r="AU259" s="1">
        <v>0.28869211030913938</v>
      </c>
      <c r="AV259" s="1">
        <v>1.6002001673375723</v>
      </c>
      <c r="AW259" s="1">
        <v>0.69924898130322</v>
      </c>
      <c r="AX259" s="1">
        <v>0.31590433547614483</v>
      </c>
      <c r="AY259" s="1">
        <v>0.18878164446952506</v>
      </c>
      <c r="AZ259" s="1">
        <v>12.985761514279883</v>
      </c>
      <c r="BA259" s="1">
        <v>190.49481290079405</v>
      </c>
      <c r="BB259" s="1">
        <v>88.628906694992097</v>
      </c>
      <c r="BC259" s="1">
        <v>8.2498252424759748</v>
      </c>
      <c r="BD259" s="1">
        <v>3.3154795179636292</v>
      </c>
      <c r="BE259" s="94">
        <v>0.86556603773584917</v>
      </c>
      <c r="BF259" s="94">
        <v>0.10033018867924529</v>
      </c>
      <c r="BG259" s="94">
        <v>2.6431101028374742</v>
      </c>
      <c r="BH259" s="1">
        <v>1.5193236714975846</v>
      </c>
      <c r="BI259" s="1">
        <v>0.29676328502415461</v>
      </c>
      <c r="BJ259" s="1">
        <v>0.82444254439185716</v>
      </c>
    </row>
    <row r="260" spans="1:62">
      <c r="A260" t="s">
        <v>177</v>
      </c>
      <c r="B260" t="s">
        <v>1090</v>
      </c>
      <c r="C260" s="63" t="s">
        <v>164</v>
      </c>
      <c r="D260" s="87" t="s">
        <v>795</v>
      </c>
      <c r="E260" t="s">
        <v>959</v>
      </c>
      <c r="F260" s="1" t="s">
        <v>802</v>
      </c>
      <c r="G260" s="1" t="s">
        <v>803</v>
      </c>
      <c r="H260" s="1">
        <v>11.29636</v>
      </c>
      <c r="I260" s="1">
        <v>7.4091800000000001</v>
      </c>
      <c r="J260" s="1">
        <v>644</v>
      </c>
      <c r="K260" s="1" t="s">
        <v>804</v>
      </c>
      <c r="L260" s="1" t="s">
        <v>709</v>
      </c>
      <c r="M260" s="88">
        <v>2016</v>
      </c>
      <c r="N260" s="88">
        <v>2</v>
      </c>
      <c r="O260" s="89" t="s">
        <v>714</v>
      </c>
      <c r="P260" s="63">
        <v>456</v>
      </c>
      <c r="Q260" s="90">
        <v>42710</v>
      </c>
      <c r="R260" s="63" t="s">
        <v>712</v>
      </c>
      <c r="S260" s="63" t="s">
        <v>1027</v>
      </c>
      <c r="T260" s="63" t="s">
        <v>1094</v>
      </c>
      <c r="U260" s="1"/>
      <c r="V260" s="90"/>
      <c r="W260" s="91">
        <v>42645</v>
      </c>
      <c r="X260" s="63">
        <v>9</v>
      </c>
      <c r="Y260" s="63">
        <v>46</v>
      </c>
      <c r="Z260" s="92">
        <v>74</v>
      </c>
      <c r="AA260" s="93">
        <v>17.86</v>
      </c>
      <c r="AB260" s="93">
        <v>10.56</v>
      </c>
      <c r="AC260" s="63">
        <v>2</v>
      </c>
      <c r="AD260" s="1">
        <v>1.04</v>
      </c>
      <c r="AE260" s="63">
        <v>0.98</v>
      </c>
      <c r="AF260" s="1">
        <v>1.26</v>
      </c>
      <c r="AG260" s="1">
        <v>8.4</v>
      </c>
      <c r="AH260" s="1">
        <f t="shared" si="66"/>
        <v>82.539682539682545</v>
      </c>
      <c r="AI260" s="1">
        <v>0.34</v>
      </c>
      <c r="AJ260" s="1">
        <f t="shared" si="67"/>
        <v>6.6528</v>
      </c>
      <c r="AK260" s="1">
        <f t="shared" si="68"/>
        <v>5.9175755294117653</v>
      </c>
      <c r="AL260" s="1">
        <f t="shared" si="69"/>
        <v>6.1963265306122457</v>
      </c>
      <c r="AM260" s="1">
        <f t="shared" si="70"/>
        <v>6575.0839215686283</v>
      </c>
      <c r="AN260" s="1">
        <f t="shared" si="71"/>
        <v>6884.8072562358284</v>
      </c>
      <c r="AO260" s="1">
        <f t="shared" si="72"/>
        <v>13459.891177804457</v>
      </c>
      <c r="AP260" s="1">
        <f t="shared" si="73"/>
        <v>6.5750839215686279</v>
      </c>
      <c r="AQ260" s="1">
        <f t="shared" si="73"/>
        <v>6.8848072562358285</v>
      </c>
      <c r="AR260" s="1">
        <f t="shared" si="73"/>
        <v>13.459891177804456</v>
      </c>
      <c r="AS260" s="90"/>
      <c r="AT260" s="1">
        <v>2.6868344627299128</v>
      </c>
      <c r="AU260" s="1">
        <v>0.19701279485073084</v>
      </c>
      <c r="AV260" s="1">
        <v>1.7114757846187989</v>
      </c>
      <c r="AW260" s="1">
        <v>0.6341278551346835</v>
      </c>
      <c r="AX260" s="1">
        <v>0.38218514667112108</v>
      </c>
      <c r="AY260" s="1">
        <v>0.19776419533563955</v>
      </c>
      <c r="AZ260" s="1">
        <v>8.3447621767919777</v>
      </c>
      <c r="BA260" s="1">
        <v>181.27649885031528</v>
      </c>
      <c r="BB260" s="1">
        <v>53.360740030832787</v>
      </c>
      <c r="BC260" s="1">
        <v>10.068013875793785</v>
      </c>
      <c r="BD260" s="1">
        <v>12.762510320111957</v>
      </c>
      <c r="BE260" s="94">
        <v>0.84596695821185619</v>
      </c>
      <c r="BF260" s="94">
        <v>6.4625850340136057E-2</v>
      </c>
      <c r="BG260" s="94">
        <v>3.714044125179675</v>
      </c>
      <c r="BH260" s="1">
        <v>1.6087962962962965</v>
      </c>
      <c r="BI260" s="1">
        <v>0.3280555555555556</v>
      </c>
      <c r="BJ260" s="1">
        <v>0.85541870935455688</v>
      </c>
    </row>
    <row r="261" spans="1:62">
      <c r="A261" t="s">
        <v>177</v>
      </c>
      <c r="B261" t="s">
        <v>1090</v>
      </c>
      <c r="C261" s="63" t="s">
        <v>164</v>
      </c>
      <c r="D261" s="87" t="s">
        <v>795</v>
      </c>
      <c r="E261" t="s">
        <v>959</v>
      </c>
      <c r="F261" s="1" t="s">
        <v>805</v>
      </c>
      <c r="G261" s="1" t="s">
        <v>806</v>
      </c>
      <c r="H261" s="1">
        <v>11.334479999999999</v>
      </c>
      <c r="I261" s="1">
        <v>7.3863300000000001</v>
      </c>
      <c r="J261" s="1">
        <v>638</v>
      </c>
      <c r="K261" s="1" t="s">
        <v>807</v>
      </c>
      <c r="L261" s="1" t="s">
        <v>709</v>
      </c>
      <c r="M261" s="88">
        <v>2016</v>
      </c>
      <c r="N261" s="88">
        <v>2</v>
      </c>
      <c r="O261" s="89" t="s">
        <v>155</v>
      </c>
      <c r="P261" s="63">
        <v>463</v>
      </c>
      <c r="Q261" s="1" t="s">
        <v>801</v>
      </c>
      <c r="R261" s="63" t="s">
        <v>712</v>
      </c>
      <c r="S261" s="63" t="s">
        <v>1027</v>
      </c>
      <c r="T261" s="63" t="s">
        <v>1094</v>
      </c>
      <c r="U261" s="90">
        <v>42650</v>
      </c>
      <c r="V261" s="90">
        <v>42529</v>
      </c>
      <c r="W261" s="91">
        <v>42644</v>
      </c>
      <c r="X261" s="63">
        <v>9</v>
      </c>
      <c r="Y261" s="63">
        <v>47</v>
      </c>
      <c r="Z261" s="92">
        <v>41</v>
      </c>
      <c r="AA261" s="93">
        <v>6.66</v>
      </c>
      <c r="AB261" s="93">
        <v>4.42</v>
      </c>
      <c r="AC261" s="63">
        <v>1.28</v>
      </c>
      <c r="AD261" s="1">
        <v>0.76</v>
      </c>
      <c r="AE261" s="63">
        <v>0.44</v>
      </c>
      <c r="AF261" s="1">
        <v>0.9</v>
      </c>
      <c r="AG261" s="1">
        <v>11.1</v>
      </c>
      <c r="AH261" s="1">
        <f t="shared" si="66"/>
        <v>84.444444444444443</v>
      </c>
      <c r="AI261" s="1">
        <v>0.28000000000000003</v>
      </c>
      <c r="AJ261" s="1">
        <f t="shared" si="67"/>
        <v>3.1078125000000001</v>
      </c>
      <c r="AK261" s="1">
        <f t="shared" si="68"/>
        <v>2.7447875000000002</v>
      </c>
      <c r="AL261" s="1">
        <f t="shared" si="69"/>
        <v>4.2381818181818192</v>
      </c>
      <c r="AM261" s="1">
        <f t="shared" si="70"/>
        <v>3049.7638888888891</v>
      </c>
      <c r="AN261" s="1">
        <f t="shared" si="71"/>
        <v>4709.0909090909099</v>
      </c>
      <c r="AO261" s="1">
        <f t="shared" si="72"/>
        <v>7758.8547979797986</v>
      </c>
      <c r="AP261" s="1">
        <f t="shared" si="73"/>
        <v>3.0497638888888892</v>
      </c>
      <c r="AQ261" s="1">
        <f t="shared" si="73"/>
        <v>4.7090909090909099</v>
      </c>
      <c r="AR261" s="1">
        <f t="shared" si="73"/>
        <v>7.758854797979799</v>
      </c>
      <c r="AS261" s="1" t="s">
        <v>799</v>
      </c>
      <c r="AT261" s="1">
        <v>2.8270469181232749</v>
      </c>
      <c r="AU261" s="1">
        <v>0.19781056020347176</v>
      </c>
      <c r="AV261" s="1">
        <v>1.6856202947667085</v>
      </c>
      <c r="AW261" s="1">
        <v>0.47297671468553404</v>
      </c>
      <c r="AX261" s="1">
        <v>0.20666169839024606</v>
      </c>
      <c r="AY261" s="1">
        <v>0.18277300056581697</v>
      </c>
      <c r="AZ261" s="1">
        <v>6.7398166985900865</v>
      </c>
      <c r="BA261" s="1">
        <v>138.95941990746343</v>
      </c>
      <c r="BB261" s="1">
        <v>59.422215261312168</v>
      </c>
      <c r="BC261" s="1">
        <v>21.671127006274936</v>
      </c>
      <c r="BD261" s="1">
        <v>2.7082555071829741</v>
      </c>
      <c r="BE261" s="94">
        <v>0.5430308699719365</v>
      </c>
      <c r="BF261" s="94">
        <v>4.6000935453695053E-2</v>
      </c>
      <c r="BG261" s="94">
        <v>2.7240770141451276</v>
      </c>
      <c r="BH261" s="1">
        <v>1.3705607476635515</v>
      </c>
      <c r="BI261" s="1">
        <v>0.1661214953271028</v>
      </c>
      <c r="BJ261" s="1">
        <v>0.57142089945564534</v>
      </c>
    </row>
    <row r="262" spans="1:62">
      <c r="A262" t="s">
        <v>177</v>
      </c>
      <c r="B262" t="s">
        <v>1090</v>
      </c>
      <c r="C262" s="63" t="s">
        <v>164</v>
      </c>
      <c r="D262" s="87" t="s">
        <v>795</v>
      </c>
      <c r="E262" t="s">
        <v>959</v>
      </c>
      <c r="F262" s="1" t="s">
        <v>805</v>
      </c>
      <c r="G262" s="1" t="s">
        <v>806</v>
      </c>
      <c r="H262" s="1">
        <v>11.334479999999999</v>
      </c>
      <c r="I262" s="1">
        <v>7.3863300000000001</v>
      </c>
      <c r="J262" s="1">
        <v>638</v>
      </c>
      <c r="K262" s="1" t="s">
        <v>807</v>
      </c>
      <c r="L262" s="1" t="s">
        <v>709</v>
      </c>
      <c r="M262" s="88">
        <v>2016</v>
      </c>
      <c r="N262" s="88">
        <v>2</v>
      </c>
      <c r="O262" s="89" t="s">
        <v>156</v>
      </c>
      <c r="P262" s="63">
        <v>464</v>
      </c>
      <c r="Q262" s="1" t="s">
        <v>801</v>
      </c>
      <c r="R262" s="63" t="s">
        <v>712</v>
      </c>
      <c r="S262" s="63" t="s">
        <v>1027</v>
      </c>
      <c r="T262" s="63" t="s">
        <v>1094</v>
      </c>
      <c r="U262" s="1"/>
      <c r="V262" s="90"/>
      <c r="W262" s="91">
        <v>42644</v>
      </c>
      <c r="X262" s="63">
        <v>9</v>
      </c>
      <c r="Y262" s="63">
        <v>45</v>
      </c>
      <c r="Z262" s="92">
        <v>50</v>
      </c>
      <c r="AA262" s="93">
        <v>7.64</v>
      </c>
      <c r="AB262" s="93">
        <v>6.87</v>
      </c>
      <c r="AC262" s="63">
        <v>2.2400000000000002</v>
      </c>
      <c r="AD262" s="1">
        <v>1.34</v>
      </c>
      <c r="AE262" s="63">
        <v>0.96</v>
      </c>
      <c r="AF262" s="1">
        <v>1.6</v>
      </c>
      <c r="AG262" s="1">
        <v>11.1</v>
      </c>
      <c r="AH262" s="1">
        <f t="shared" si="66"/>
        <v>83.75</v>
      </c>
      <c r="AI262" s="1">
        <v>0.38</v>
      </c>
      <c r="AJ262" s="1">
        <f t="shared" si="67"/>
        <v>4.9071428571428575</v>
      </c>
      <c r="AK262" s="1">
        <f t="shared" si="68"/>
        <v>4.2982963235294118</v>
      </c>
      <c r="AL262" s="1">
        <f t="shared" si="69"/>
        <v>3.0241666666666669</v>
      </c>
      <c r="AM262" s="1">
        <f t="shared" si="70"/>
        <v>4775.8848039215682</v>
      </c>
      <c r="AN262" s="1">
        <f t="shared" si="71"/>
        <v>3360.1851851851852</v>
      </c>
      <c r="AO262" s="1">
        <f t="shared" si="72"/>
        <v>8136.0699891067534</v>
      </c>
      <c r="AP262" s="1">
        <f t="shared" si="73"/>
        <v>4.775884803921568</v>
      </c>
      <c r="AQ262" s="1">
        <f t="shared" si="73"/>
        <v>3.3601851851851854</v>
      </c>
      <c r="AR262" s="1">
        <f t="shared" si="73"/>
        <v>8.1360699891067529</v>
      </c>
      <c r="AS262" s="90"/>
      <c r="AT262" s="1">
        <v>2.7090823084200566</v>
      </c>
      <c r="AU262" s="1">
        <v>0.23109015247266265</v>
      </c>
      <c r="AV262" s="1">
        <v>1.6179158464402588</v>
      </c>
      <c r="AW262" s="1">
        <v>0.61427820505275454</v>
      </c>
      <c r="AX262" s="1">
        <v>0.24158001461814652</v>
      </c>
      <c r="AY262" s="1">
        <v>0.19430302996557985</v>
      </c>
      <c r="AZ262" s="1">
        <v>8.1384942204073063</v>
      </c>
      <c r="BA262" s="1">
        <v>126.5132372604008</v>
      </c>
      <c r="BB262" s="1">
        <v>44.45140233779977</v>
      </c>
      <c r="BC262" s="1">
        <v>12.219915759471386</v>
      </c>
      <c r="BD262" s="1">
        <v>5.405219657163304</v>
      </c>
      <c r="BE262" s="94">
        <v>0.53646308113035546</v>
      </c>
      <c r="BF262" s="94">
        <v>7.771194165907018E-2</v>
      </c>
      <c r="BG262" s="94">
        <v>3.0580093359311498</v>
      </c>
      <c r="BH262" s="1">
        <v>1.3647738209817133</v>
      </c>
      <c r="BI262" s="1">
        <v>0.25375360923965351</v>
      </c>
      <c r="BJ262" s="1">
        <v>0.71099869049340381</v>
      </c>
    </row>
    <row r="263" spans="1:62">
      <c r="A263" t="s">
        <v>177</v>
      </c>
      <c r="B263" t="s">
        <v>1090</v>
      </c>
      <c r="C263" s="63" t="s">
        <v>164</v>
      </c>
      <c r="D263" s="87" t="s">
        <v>795</v>
      </c>
      <c r="E263" t="s">
        <v>959</v>
      </c>
      <c r="F263" s="1" t="s">
        <v>805</v>
      </c>
      <c r="G263" s="1" t="s">
        <v>806</v>
      </c>
      <c r="H263" s="1">
        <v>11.334479999999999</v>
      </c>
      <c r="I263" s="1">
        <v>7.3863300000000001</v>
      </c>
      <c r="J263" s="1">
        <v>638</v>
      </c>
      <c r="K263" s="1" t="s">
        <v>807</v>
      </c>
      <c r="L263" s="1" t="s">
        <v>709</v>
      </c>
      <c r="M263" s="88">
        <v>2016</v>
      </c>
      <c r="N263" s="88">
        <v>2</v>
      </c>
      <c r="O263" s="89" t="s">
        <v>157</v>
      </c>
      <c r="P263" s="63">
        <v>465</v>
      </c>
      <c r="Q263" s="1" t="s">
        <v>801</v>
      </c>
      <c r="R263" s="63" t="s">
        <v>712</v>
      </c>
      <c r="S263" s="63" t="s">
        <v>1027</v>
      </c>
      <c r="T263" s="63" t="s">
        <v>1094</v>
      </c>
      <c r="U263" s="1"/>
      <c r="V263" s="90"/>
      <c r="W263" s="91">
        <v>42644</v>
      </c>
      <c r="X263" s="63">
        <v>9</v>
      </c>
      <c r="Y263" s="63">
        <v>48</v>
      </c>
      <c r="Z263" s="92">
        <v>39</v>
      </c>
      <c r="AA263" s="93">
        <v>6.93</v>
      </c>
      <c r="AB263" s="93">
        <v>4.12</v>
      </c>
      <c r="AC263" s="63">
        <v>1.26</v>
      </c>
      <c r="AD263" s="1">
        <v>0.56000000000000005</v>
      </c>
      <c r="AE263" s="63">
        <v>0.52</v>
      </c>
      <c r="AF263" s="1">
        <v>0.68</v>
      </c>
      <c r="AG263" s="1">
        <v>10.9</v>
      </c>
      <c r="AH263" s="1">
        <f t="shared" si="66"/>
        <v>82.352941176470594</v>
      </c>
      <c r="AI263" s="1">
        <v>0.18</v>
      </c>
      <c r="AJ263" s="1">
        <f t="shared" si="67"/>
        <v>2.2234920634920639</v>
      </c>
      <c r="AK263" s="1">
        <f t="shared" si="68"/>
        <v>1.9194352941176476</v>
      </c>
      <c r="AL263" s="1">
        <f t="shared" si="69"/>
        <v>2.3988461538461539</v>
      </c>
      <c r="AM263" s="1">
        <f t="shared" si="70"/>
        <v>2132.7058823529419</v>
      </c>
      <c r="AN263" s="1">
        <f t="shared" si="71"/>
        <v>2665.3846153846152</v>
      </c>
      <c r="AO263" s="1">
        <f t="shared" si="72"/>
        <v>4798.0904977375576</v>
      </c>
      <c r="AP263" s="1">
        <f t="shared" si="73"/>
        <v>2.1327058823529419</v>
      </c>
      <c r="AQ263" s="1">
        <f t="shared" si="73"/>
        <v>2.6653846153846152</v>
      </c>
      <c r="AR263" s="1">
        <f t="shared" si="73"/>
        <v>4.798090497737558</v>
      </c>
      <c r="AS263" s="90"/>
      <c r="AT263" s="1">
        <v>2.7242718446601946</v>
      </c>
      <c r="AU263" s="1">
        <v>0.20191209456703021</v>
      </c>
      <c r="AV263" s="1">
        <v>1.9848116503101441</v>
      </c>
      <c r="AW263" s="1">
        <v>0.44691030225997236</v>
      </c>
      <c r="AX263" s="1">
        <v>0.163754171502943</v>
      </c>
      <c r="AY263" s="1">
        <v>0.2131383332621537</v>
      </c>
      <c r="AZ263" s="1">
        <v>7.8749073731459918</v>
      </c>
      <c r="BA263" s="1">
        <v>166.17810233183917</v>
      </c>
      <c r="BB263" s="1">
        <v>167.23402691698919</v>
      </c>
      <c r="BC263" s="1">
        <v>37.107172673353084</v>
      </c>
      <c r="BD263" s="1">
        <v>3.6763512187065475</v>
      </c>
      <c r="BE263" s="94">
        <v>1.2087753134040502</v>
      </c>
      <c r="BF263" s="94">
        <v>6.0800385728061714E-2</v>
      </c>
      <c r="BG263" s="94">
        <v>2.7221316005032032</v>
      </c>
      <c r="BH263" s="1">
        <v>1.6292682926829269</v>
      </c>
      <c r="BI263" s="1">
        <v>0.217609756097561</v>
      </c>
      <c r="BJ263" s="1">
        <v>0.74906230267653728</v>
      </c>
    </row>
    <row r="264" spans="1:62">
      <c r="A264" t="s">
        <v>177</v>
      </c>
      <c r="B264" t="s">
        <v>1090</v>
      </c>
      <c r="C264" s="63" t="s">
        <v>164</v>
      </c>
      <c r="D264" s="87" t="s">
        <v>795</v>
      </c>
      <c r="E264" t="s">
        <v>959</v>
      </c>
      <c r="F264" s="1" t="s">
        <v>805</v>
      </c>
      <c r="G264" s="1" t="s">
        <v>806</v>
      </c>
      <c r="H264" s="1">
        <v>11.334479999999999</v>
      </c>
      <c r="I264" s="1">
        <v>7.3863300000000001</v>
      </c>
      <c r="J264" s="1">
        <v>638</v>
      </c>
      <c r="K264" s="1" t="s">
        <v>807</v>
      </c>
      <c r="L264" s="1" t="s">
        <v>709</v>
      </c>
      <c r="M264" s="88">
        <v>2016</v>
      </c>
      <c r="N264" s="88">
        <v>2</v>
      </c>
      <c r="O264" s="89" t="s">
        <v>158</v>
      </c>
      <c r="P264" s="63">
        <v>466</v>
      </c>
      <c r="Q264" s="1" t="s">
        <v>801</v>
      </c>
      <c r="R264" s="63" t="s">
        <v>712</v>
      </c>
      <c r="S264" s="63" t="s">
        <v>1027</v>
      </c>
      <c r="T264" s="63" t="s">
        <v>1094</v>
      </c>
      <c r="U264" s="1"/>
      <c r="V264" s="90"/>
      <c r="W264" s="91">
        <v>42644</v>
      </c>
      <c r="X264" s="63">
        <v>9</v>
      </c>
      <c r="Y264" s="63">
        <v>46</v>
      </c>
      <c r="Z264" s="92">
        <v>50</v>
      </c>
      <c r="AA264" s="93">
        <v>13.19</v>
      </c>
      <c r="AB264" s="93">
        <v>10.130000000000001</v>
      </c>
      <c r="AC264" s="63">
        <v>2.56</v>
      </c>
      <c r="AD264" s="1">
        <v>1.58</v>
      </c>
      <c r="AE264" s="63">
        <v>1.56</v>
      </c>
      <c r="AF264" s="1">
        <v>1.86</v>
      </c>
      <c r="AG264" s="1">
        <v>12.7</v>
      </c>
      <c r="AH264" s="1">
        <f t="shared" si="66"/>
        <v>84.946236559139791</v>
      </c>
      <c r="AI264" s="1">
        <v>0.62</v>
      </c>
      <c r="AJ264" s="1">
        <f t="shared" si="67"/>
        <v>7.3600781250000002</v>
      </c>
      <c r="AK264" s="1">
        <f t="shared" si="68"/>
        <v>6.4212840992647058</v>
      </c>
      <c r="AL264" s="1">
        <f t="shared" si="69"/>
        <v>5.2421794871794862</v>
      </c>
      <c r="AM264" s="1">
        <f t="shared" si="70"/>
        <v>7134.7601102941171</v>
      </c>
      <c r="AN264" s="1">
        <f t="shared" si="71"/>
        <v>5824.6438746438735</v>
      </c>
      <c r="AO264" s="1">
        <f t="shared" si="72"/>
        <v>12959.403984937991</v>
      </c>
      <c r="AP264" s="1">
        <f t="shared" si="73"/>
        <v>7.1347601102941169</v>
      </c>
      <c r="AQ264" s="1">
        <f t="shared" si="73"/>
        <v>5.8246438746438738</v>
      </c>
      <c r="AR264" s="1">
        <f t="shared" si="73"/>
        <v>12.959403984937991</v>
      </c>
      <c r="AS264" s="90"/>
      <c r="AT264" s="1">
        <v>3.0257032007759457</v>
      </c>
      <c r="AU264" s="1">
        <v>0.23001083230996699</v>
      </c>
      <c r="AV264" s="1">
        <v>1.6337104519659822</v>
      </c>
      <c r="AW264" s="1">
        <v>0.58933624318326649</v>
      </c>
      <c r="AX264" s="1">
        <v>0.19804611864793509</v>
      </c>
      <c r="AY264" s="1">
        <v>0.20178971875697652</v>
      </c>
      <c r="AZ264" s="1">
        <v>6.1751427202925493</v>
      </c>
      <c r="BA264" s="1">
        <v>113.81601490678577</v>
      </c>
      <c r="BB264" s="1">
        <v>124.02299793253536</v>
      </c>
      <c r="BC264" s="1">
        <v>14.958609204613566</v>
      </c>
      <c r="BD264" s="1">
        <v>3.5271844057690411</v>
      </c>
      <c r="BE264" s="94">
        <v>0.49677121771217714</v>
      </c>
      <c r="BF264" s="94">
        <v>5.1845018450184514E-2</v>
      </c>
      <c r="BG264" s="94">
        <v>2.1070747775999292</v>
      </c>
      <c r="BH264" s="1">
        <v>1.5299516908212563</v>
      </c>
      <c r="BI264" s="1">
        <v>0.23903381642512084</v>
      </c>
      <c r="BJ264" s="1">
        <v>0.73037168859823576</v>
      </c>
    </row>
    <row r="265" spans="1:62">
      <c r="A265" t="s">
        <v>177</v>
      </c>
      <c r="B265" t="s">
        <v>1090</v>
      </c>
      <c r="C265" s="63" t="s">
        <v>164</v>
      </c>
      <c r="D265" s="87" t="s">
        <v>795</v>
      </c>
      <c r="E265" t="s">
        <v>959</v>
      </c>
      <c r="F265" s="1" t="s">
        <v>805</v>
      </c>
      <c r="G265" s="1" t="s">
        <v>806</v>
      </c>
      <c r="H265" s="1">
        <v>11.334479999999999</v>
      </c>
      <c r="I265" s="1">
        <v>7.3863300000000001</v>
      </c>
      <c r="J265" s="1">
        <v>638</v>
      </c>
      <c r="K265" s="1" t="s">
        <v>807</v>
      </c>
      <c r="L265" s="1" t="s">
        <v>709</v>
      </c>
      <c r="M265" s="88">
        <v>2016</v>
      </c>
      <c r="N265" s="88">
        <v>2</v>
      </c>
      <c r="O265" s="89" t="s">
        <v>159</v>
      </c>
      <c r="P265" s="63">
        <v>467</v>
      </c>
      <c r="Q265" s="1" t="s">
        <v>801</v>
      </c>
      <c r="R265" s="63" t="s">
        <v>712</v>
      </c>
      <c r="S265" s="63" t="s">
        <v>1027</v>
      </c>
      <c r="T265" s="63" t="s">
        <v>1094</v>
      </c>
      <c r="U265" s="1"/>
      <c r="V265" s="90"/>
      <c r="W265" s="91">
        <v>42644</v>
      </c>
      <c r="X265" s="63">
        <v>9</v>
      </c>
      <c r="Y265" s="63">
        <v>43</v>
      </c>
      <c r="Z265" s="92">
        <v>53</v>
      </c>
      <c r="AA265" s="93">
        <v>11.83</v>
      </c>
      <c r="AB265" s="93">
        <v>10.15</v>
      </c>
      <c r="AC265" s="63">
        <v>3.36</v>
      </c>
      <c r="AD265" s="1">
        <v>1.54</v>
      </c>
      <c r="AE265" s="63">
        <v>0.78</v>
      </c>
      <c r="AF265" s="1">
        <v>1.84</v>
      </c>
      <c r="AG265" s="1">
        <v>12.2</v>
      </c>
      <c r="AH265" s="1">
        <f t="shared" si="66"/>
        <v>83.695652173913032</v>
      </c>
      <c r="AI265" s="1">
        <v>0.38</v>
      </c>
      <c r="AJ265" s="1">
        <f t="shared" si="67"/>
        <v>5.5583333333333345</v>
      </c>
      <c r="AK265" s="1">
        <f t="shared" si="68"/>
        <v>4.8053284313725495</v>
      </c>
      <c r="AL265" s="1">
        <f t="shared" si="69"/>
        <v>5.7633333333333336</v>
      </c>
      <c r="AM265" s="1">
        <f t="shared" si="70"/>
        <v>5339.253812636166</v>
      </c>
      <c r="AN265" s="1">
        <f t="shared" si="71"/>
        <v>6403.7037037037044</v>
      </c>
      <c r="AO265" s="1">
        <f t="shared" si="72"/>
        <v>11742.957516339869</v>
      </c>
      <c r="AP265" s="1">
        <f t="shared" si="73"/>
        <v>5.3392538126361657</v>
      </c>
      <c r="AQ265" s="1">
        <f t="shared" si="73"/>
        <v>6.4037037037037043</v>
      </c>
      <c r="AR265" s="1">
        <f t="shared" si="73"/>
        <v>11.742957516339869</v>
      </c>
      <c r="AS265" s="90"/>
      <c r="AT265" s="1">
        <v>3.239190432382705</v>
      </c>
      <c r="AU265" s="1">
        <v>0.257570302828322</v>
      </c>
      <c r="AV265" s="1">
        <v>1.6211776196839167</v>
      </c>
      <c r="AW265" s="1">
        <v>0.66368946457543188</v>
      </c>
      <c r="AX265" s="1">
        <v>0.21722761772487251</v>
      </c>
      <c r="AY265" s="1">
        <v>0.22441655300309823</v>
      </c>
      <c r="AZ265" s="1">
        <v>6.0258355070897531</v>
      </c>
      <c r="BA265" s="1">
        <v>118.85320180114033</v>
      </c>
      <c r="BB265" s="1">
        <v>119.55229620660438</v>
      </c>
      <c r="BC265" s="1">
        <v>14.691034608178622</v>
      </c>
      <c r="BD265" s="1">
        <v>3.7004880925017538</v>
      </c>
      <c r="BE265" s="94">
        <v>0.5601325757575758</v>
      </c>
      <c r="BF265" s="94">
        <v>3.0312499999999999E-2</v>
      </c>
      <c r="BG265" s="94">
        <v>3.9872882042980269</v>
      </c>
      <c r="BH265" s="1">
        <v>1.7869158878504674</v>
      </c>
      <c r="BI265" s="1">
        <v>0.22780373831775702</v>
      </c>
      <c r="BJ265" s="1">
        <v>0.71729245949044473</v>
      </c>
    </row>
    <row r="266" spans="1:62">
      <c r="A266" t="s">
        <v>177</v>
      </c>
      <c r="B266" t="s">
        <v>1090</v>
      </c>
      <c r="C266" s="63" t="s">
        <v>164</v>
      </c>
      <c r="D266" s="87" t="s">
        <v>795</v>
      </c>
      <c r="E266" t="s">
        <v>959</v>
      </c>
      <c r="F266" s="1" t="s">
        <v>805</v>
      </c>
      <c r="G266" s="1" t="s">
        <v>806</v>
      </c>
      <c r="H266" s="1">
        <v>11.334479999999999</v>
      </c>
      <c r="I266" s="1">
        <v>7.3863300000000001</v>
      </c>
      <c r="J266" s="1">
        <v>638</v>
      </c>
      <c r="K266" s="1" t="s">
        <v>807</v>
      </c>
      <c r="L266" s="1" t="s">
        <v>709</v>
      </c>
      <c r="M266" s="88">
        <v>2016</v>
      </c>
      <c r="N266" s="88">
        <v>2</v>
      </c>
      <c r="O266" s="89" t="s">
        <v>714</v>
      </c>
      <c r="P266" s="63">
        <v>468</v>
      </c>
      <c r="Q266" s="1" t="s">
        <v>801</v>
      </c>
      <c r="R266" s="63" t="s">
        <v>712</v>
      </c>
      <c r="S266" s="63" t="s">
        <v>1027</v>
      </c>
      <c r="T266" s="63" t="s">
        <v>1094</v>
      </c>
      <c r="U266" s="1"/>
      <c r="V266" s="90"/>
      <c r="W266" s="91">
        <v>42644</v>
      </c>
      <c r="X266" s="63">
        <v>9</v>
      </c>
      <c r="Y266" s="63">
        <v>42</v>
      </c>
      <c r="Z266" s="92">
        <v>47</v>
      </c>
      <c r="AA266" s="93">
        <v>9.3000000000000007</v>
      </c>
      <c r="AB266" s="93">
        <v>8.2200000000000006</v>
      </c>
      <c r="AC266" s="63">
        <v>2.0099999999999998</v>
      </c>
      <c r="AD266" s="1">
        <v>1.06</v>
      </c>
      <c r="AE266" s="63">
        <v>0.96</v>
      </c>
      <c r="AF266" s="1">
        <v>1.2</v>
      </c>
      <c r="AG266" s="1">
        <v>10.4</v>
      </c>
      <c r="AH266" s="1">
        <f t="shared" si="66"/>
        <v>88.333333333333343</v>
      </c>
      <c r="AI266" s="1">
        <v>0.38</v>
      </c>
      <c r="AJ266" s="1">
        <f t="shared" si="67"/>
        <v>4.9074626865671647</v>
      </c>
      <c r="AK266" s="1">
        <f t="shared" si="68"/>
        <v>4.5695213345039516</v>
      </c>
      <c r="AL266" s="1">
        <f t="shared" si="69"/>
        <v>3.6812500000000008</v>
      </c>
      <c r="AM266" s="1">
        <f t="shared" si="70"/>
        <v>5077.2459272266124</v>
      </c>
      <c r="AN266" s="1">
        <f t="shared" si="71"/>
        <v>4090.2777777777787</v>
      </c>
      <c r="AO266" s="1">
        <f t="shared" si="72"/>
        <v>9167.5237050043906</v>
      </c>
      <c r="AP266" s="1">
        <f t="shared" si="73"/>
        <v>5.0772459272266124</v>
      </c>
      <c r="AQ266" s="1">
        <f t="shared" si="73"/>
        <v>4.0902777777777786</v>
      </c>
      <c r="AR266" s="1">
        <f t="shared" si="73"/>
        <v>9.1675237050043901</v>
      </c>
      <c r="AS266" s="90"/>
      <c r="AT266" s="1">
        <v>2.6924603174603177</v>
      </c>
      <c r="AU266" s="1">
        <v>0.19349965045688869</v>
      </c>
      <c r="AV266" s="1">
        <v>1.5731772665160531</v>
      </c>
      <c r="AW266" s="1">
        <v>0.92070904339597492</v>
      </c>
      <c r="AX266" s="1">
        <v>0.32627844404895245</v>
      </c>
      <c r="AY266" s="1">
        <v>0.19333951209104452</v>
      </c>
      <c r="AZ266" s="1">
        <v>6.67637659272593</v>
      </c>
      <c r="BA266" s="1">
        <v>155.90282153005521</v>
      </c>
      <c r="BB266" s="1">
        <v>77.910593670581662</v>
      </c>
      <c r="BC266" s="1">
        <v>17.089288730257941</v>
      </c>
      <c r="BD266" s="1">
        <v>23.410444604550278</v>
      </c>
      <c r="BE266" s="94">
        <v>0.86913696060037537</v>
      </c>
      <c r="BF266" s="94">
        <v>6.4962476547842402E-2</v>
      </c>
      <c r="BG266" s="94">
        <v>1.7135987297178781</v>
      </c>
      <c r="BH266" s="1">
        <v>1.4904942965779466</v>
      </c>
      <c r="BI266" s="1">
        <v>0.21834600760456277</v>
      </c>
      <c r="BJ266" s="1">
        <v>0.7520230232404761</v>
      </c>
    </row>
    <row r="267" spans="1:62">
      <c r="A267" t="s">
        <v>177</v>
      </c>
      <c r="B267" t="s">
        <v>1090</v>
      </c>
      <c r="C267" s="63" t="s">
        <v>164</v>
      </c>
      <c r="D267" s="87" t="s">
        <v>795</v>
      </c>
      <c r="E267" t="s">
        <v>959</v>
      </c>
      <c r="F267" s="1" t="s">
        <v>808</v>
      </c>
      <c r="G267" s="1" t="s">
        <v>809</v>
      </c>
      <c r="H267" s="1">
        <v>11.24194</v>
      </c>
      <c r="I267" s="1">
        <v>7.2962300000000004</v>
      </c>
      <c r="J267" s="1">
        <v>658</v>
      </c>
      <c r="K267" s="1" t="s">
        <v>810</v>
      </c>
      <c r="L267" s="1" t="s">
        <v>709</v>
      </c>
      <c r="M267" s="88">
        <v>2016</v>
      </c>
      <c r="N267" s="88">
        <v>2</v>
      </c>
      <c r="O267" s="89" t="s">
        <v>155</v>
      </c>
      <c r="P267" s="63">
        <v>475</v>
      </c>
      <c r="Q267" s="90">
        <v>42710</v>
      </c>
      <c r="R267" s="63" t="s">
        <v>712</v>
      </c>
      <c r="S267" s="63" t="s">
        <v>1027</v>
      </c>
      <c r="T267" s="63" t="s">
        <v>1094</v>
      </c>
      <c r="U267" s="90">
        <v>42650</v>
      </c>
      <c r="V267" s="90">
        <v>42529</v>
      </c>
      <c r="W267" s="91">
        <v>42644</v>
      </c>
      <c r="X267" s="63">
        <v>9</v>
      </c>
      <c r="Y267" s="63">
        <v>44</v>
      </c>
      <c r="Z267" s="92">
        <v>42</v>
      </c>
      <c r="AA267" s="93">
        <v>11.52</v>
      </c>
      <c r="AB267" s="93">
        <v>5.8</v>
      </c>
      <c r="AC267" s="63">
        <v>1.78</v>
      </c>
      <c r="AD267" s="1">
        <v>1.02</v>
      </c>
      <c r="AE267" s="63">
        <v>0.92</v>
      </c>
      <c r="AF267" s="1">
        <v>1.28</v>
      </c>
      <c r="AG267" s="1">
        <v>11.2</v>
      </c>
      <c r="AH267" s="1">
        <f t="shared" si="66"/>
        <v>79.6875</v>
      </c>
      <c r="AI267" s="1">
        <v>0.4</v>
      </c>
      <c r="AJ267" s="1">
        <f t="shared" si="67"/>
        <v>4.1707865168539326</v>
      </c>
      <c r="AK267" s="1">
        <f t="shared" si="68"/>
        <v>3.4721797752808987</v>
      </c>
      <c r="AL267" s="1">
        <f t="shared" si="69"/>
        <v>5.0086956521739125</v>
      </c>
      <c r="AM267" s="1">
        <f t="shared" si="70"/>
        <v>3857.9775280898875</v>
      </c>
      <c r="AN267" s="1">
        <f t="shared" si="71"/>
        <v>5565.217391304348</v>
      </c>
      <c r="AO267" s="1">
        <f t="shared" si="72"/>
        <v>9423.1949193942346</v>
      </c>
      <c r="AP267" s="1">
        <f t="shared" si="73"/>
        <v>3.8579775280898874</v>
      </c>
      <c r="AQ267" s="1">
        <f t="shared" si="73"/>
        <v>5.5652173913043477</v>
      </c>
      <c r="AR267" s="1">
        <f t="shared" si="73"/>
        <v>9.4231949193942341</v>
      </c>
      <c r="AS267" s="1" t="s">
        <v>799</v>
      </c>
      <c r="AT267" s="1">
        <v>2.111577964519141</v>
      </c>
      <c r="AU267" s="1">
        <v>0.18416117373782306</v>
      </c>
      <c r="AV267" s="1">
        <v>1.4739068935890893</v>
      </c>
      <c r="AW267" s="1">
        <v>0.49257580881404922</v>
      </c>
      <c r="AX267" s="1">
        <v>0.22236403816900982</v>
      </c>
      <c r="AY267" s="1">
        <v>0.14429243848521286</v>
      </c>
      <c r="AZ267" s="1">
        <v>4.5115931843416339</v>
      </c>
      <c r="BA267" s="1">
        <v>88.505441358799061</v>
      </c>
      <c r="BB267" s="1">
        <v>44.99284245823641</v>
      </c>
      <c r="BC267" s="1">
        <v>10.788210200059641</v>
      </c>
      <c r="BD267" s="1">
        <v>2.9724699772441143</v>
      </c>
      <c r="BE267" s="94">
        <v>0.49710703953712637</v>
      </c>
      <c r="BF267" s="94">
        <v>3.5323047251687563E-2</v>
      </c>
      <c r="BG267" s="94">
        <v>2.036189319859075</v>
      </c>
      <c r="BH267" s="1">
        <v>1.1360576923076924</v>
      </c>
      <c r="BI267" s="1">
        <v>0.2533173076923077</v>
      </c>
      <c r="BJ267" s="1">
        <v>0.85392987747700577</v>
      </c>
    </row>
    <row r="268" spans="1:62">
      <c r="A268" t="s">
        <v>177</v>
      </c>
      <c r="B268" t="s">
        <v>1090</v>
      </c>
      <c r="C268" s="63" t="s">
        <v>164</v>
      </c>
      <c r="D268" s="87" t="s">
        <v>795</v>
      </c>
      <c r="E268" t="s">
        <v>959</v>
      </c>
      <c r="F268" s="1" t="s">
        <v>808</v>
      </c>
      <c r="G268" s="1" t="s">
        <v>809</v>
      </c>
      <c r="H268" s="1">
        <v>11.24194</v>
      </c>
      <c r="I268" s="1">
        <v>7.2962300000000004</v>
      </c>
      <c r="J268" s="1">
        <v>658</v>
      </c>
      <c r="K268" s="1" t="s">
        <v>810</v>
      </c>
      <c r="L268" s="1" t="s">
        <v>709</v>
      </c>
      <c r="M268" s="88">
        <v>2016</v>
      </c>
      <c r="N268" s="88">
        <v>2</v>
      </c>
      <c r="O268" s="89" t="s">
        <v>156</v>
      </c>
      <c r="P268" s="63">
        <v>476</v>
      </c>
      <c r="Q268" s="90">
        <v>42710</v>
      </c>
      <c r="R268" s="63" t="s">
        <v>712</v>
      </c>
      <c r="S268" s="63" t="s">
        <v>1027</v>
      </c>
      <c r="T268" s="63" t="s">
        <v>1094</v>
      </c>
      <c r="U268" s="1"/>
      <c r="V268" s="90"/>
      <c r="W268" s="91">
        <v>42644</v>
      </c>
      <c r="X268" s="63">
        <v>9</v>
      </c>
      <c r="Y268" s="63">
        <v>44</v>
      </c>
      <c r="Z268" s="92">
        <v>40</v>
      </c>
      <c r="AA268" s="93">
        <v>9.4700000000000006</v>
      </c>
      <c r="AB268" s="93">
        <v>3.87</v>
      </c>
      <c r="AC268" s="63">
        <v>1.4</v>
      </c>
      <c r="AD268" s="1">
        <v>0.88</v>
      </c>
      <c r="AE268" s="63">
        <v>0.66</v>
      </c>
      <c r="AF268" s="1">
        <v>1.02</v>
      </c>
      <c r="AG268" s="1">
        <v>12</v>
      </c>
      <c r="AH268" s="1">
        <f t="shared" si="66"/>
        <v>86.274509803921575</v>
      </c>
      <c r="AI268" s="1">
        <v>0.28000000000000003</v>
      </c>
      <c r="AJ268" s="1">
        <f t="shared" si="67"/>
        <v>2.8195714285714288</v>
      </c>
      <c r="AK268" s="1">
        <f t="shared" si="68"/>
        <v>2.5184268907563032</v>
      </c>
      <c r="AL268" s="1">
        <f t="shared" si="69"/>
        <v>4.0175757575757576</v>
      </c>
      <c r="AM268" s="1">
        <f t="shared" si="70"/>
        <v>2798.2521008403369</v>
      </c>
      <c r="AN268" s="1">
        <f t="shared" si="71"/>
        <v>4463.9730639730642</v>
      </c>
      <c r="AO268" s="1">
        <f t="shared" si="72"/>
        <v>7262.2251648134006</v>
      </c>
      <c r="AP268" s="1">
        <f t="shared" si="73"/>
        <v>2.7982521008403367</v>
      </c>
      <c r="AQ268" s="1">
        <f t="shared" si="73"/>
        <v>4.4639730639730644</v>
      </c>
      <c r="AR268" s="1">
        <f t="shared" si="73"/>
        <v>7.2622251648134002</v>
      </c>
      <c r="AS268" s="90"/>
      <c r="AT268" s="1">
        <v>1.9101964452759592</v>
      </c>
      <c r="AU268" s="1">
        <v>0.22211493929804785</v>
      </c>
      <c r="AV268" s="1">
        <v>1.5527172441605199</v>
      </c>
      <c r="AW268" s="1">
        <v>0.49716092408285373</v>
      </c>
      <c r="AX268" s="1">
        <v>0.15259575274901779</v>
      </c>
      <c r="AY268" s="1">
        <v>0.13313531275681981</v>
      </c>
      <c r="AZ268" s="1">
        <v>3.715767956501395</v>
      </c>
      <c r="BA268" s="1">
        <v>99.1655402782376</v>
      </c>
      <c r="BB268" s="1">
        <v>39.117961351445913</v>
      </c>
      <c r="BC268" s="1">
        <v>8.6393202667016737</v>
      </c>
      <c r="BD268" s="1">
        <v>3.243815021158718</v>
      </c>
      <c r="BE268" s="94">
        <v>0.51564027370478982</v>
      </c>
      <c r="BF268" s="94">
        <v>0.23137829912023461</v>
      </c>
      <c r="BG268" s="94">
        <v>2.5822904977544736</v>
      </c>
      <c r="BH268" s="1">
        <v>1.2291666666666667</v>
      </c>
      <c r="BI268" s="1">
        <v>0.328827519379845</v>
      </c>
      <c r="BJ268" s="1">
        <v>1.0340549717228789</v>
      </c>
    </row>
    <row r="269" spans="1:62">
      <c r="A269" t="s">
        <v>177</v>
      </c>
      <c r="B269" t="s">
        <v>1090</v>
      </c>
      <c r="C269" s="63" t="s">
        <v>164</v>
      </c>
      <c r="D269" s="87" t="s">
        <v>795</v>
      </c>
      <c r="E269" t="s">
        <v>959</v>
      </c>
      <c r="F269" s="1" t="s">
        <v>808</v>
      </c>
      <c r="G269" s="1" t="s">
        <v>809</v>
      </c>
      <c r="H269" s="1">
        <v>11.24194</v>
      </c>
      <c r="I269" s="1">
        <v>7.2962300000000004</v>
      </c>
      <c r="J269" s="1">
        <v>658</v>
      </c>
      <c r="K269" s="1" t="s">
        <v>810</v>
      </c>
      <c r="L269" s="1" t="s">
        <v>709</v>
      </c>
      <c r="M269" s="88">
        <v>2016</v>
      </c>
      <c r="N269" s="88">
        <v>2</v>
      </c>
      <c r="O269" s="89" t="s">
        <v>157</v>
      </c>
      <c r="P269" s="63">
        <v>477</v>
      </c>
      <c r="Q269" s="90">
        <v>42710</v>
      </c>
      <c r="R269" s="63" t="s">
        <v>712</v>
      </c>
      <c r="S269" s="63" t="s">
        <v>1027</v>
      </c>
      <c r="T269" s="63" t="s">
        <v>1094</v>
      </c>
      <c r="U269" s="1"/>
      <c r="V269" s="90"/>
      <c r="W269" s="91">
        <v>42644</v>
      </c>
      <c r="X269" s="63">
        <v>9</v>
      </c>
      <c r="Y269" s="63">
        <v>48</v>
      </c>
      <c r="Z269" s="92">
        <v>48</v>
      </c>
      <c r="AA269" s="93">
        <v>17.46</v>
      </c>
      <c r="AB269" s="93">
        <v>8.9</v>
      </c>
      <c r="AC269" s="63">
        <v>2.2200000000000002</v>
      </c>
      <c r="AD269" s="1">
        <v>1.1200000000000001</v>
      </c>
      <c r="AE269" s="63">
        <v>1.32</v>
      </c>
      <c r="AF269" s="1">
        <v>1.34</v>
      </c>
      <c r="AG269" s="1">
        <v>11.4</v>
      </c>
      <c r="AH269" s="1">
        <f t="shared" si="66"/>
        <v>83.582089552238813</v>
      </c>
      <c r="AI269" s="1">
        <v>0.44</v>
      </c>
      <c r="AJ269" s="1">
        <f t="shared" si="67"/>
        <v>5.372072072072072</v>
      </c>
      <c r="AK269" s="1">
        <f t="shared" si="68"/>
        <v>4.6802586115527287</v>
      </c>
      <c r="AL269" s="1">
        <f t="shared" si="69"/>
        <v>5.82</v>
      </c>
      <c r="AM269" s="1">
        <f t="shared" si="70"/>
        <v>5200.2873461696981</v>
      </c>
      <c r="AN269" s="1">
        <f t="shared" si="71"/>
        <v>6466.666666666667</v>
      </c>
      <c r="AO269" s="1">
        <f t="shared" si="72"/>
        <v>11666.954012836366</v>
      </c>
      <c r="AP269" s="1">
        <f t="shared" si="73"/>
        <v>5.2002873461696986</v>
      </c>
      <c r="AQ269" s="1">
        <f t="shared" si="73"/>
        <v>6.4666666666666668</v>
      </c>
      <c r="AR269" s="1">
        <f t="shared" si="73"/>
        <v>11.666954012836365</v>
      </c>
      <c r="AS269" s="90"/>
      <c r="AT269" s="1">
        <v>2.5967583497053046</v>
      </c>
      <c r="AU269" s="1">
        <v>0.20766711800836063</v>
      </c>
      <c r="AV269" s="1">
        <v>1.7328667699179809</v>
      </c>
      <c r="AW269" s="1">
        <v>0.69791554622998153</v>
      </c>
      <c r="AX269" s="1">
        <v>0.23990575920271101</v>
      </c>
      <c r="AY269" s="1">
        <v>0.20435655073563397</v>
      </c>
      <c r="AZ269" s="1">
        <v>7.4488892789222314</v>
      </c>
      <c r="BA269" s="1">
        <v>147.32920895152554</v>
      </c>
      <c r="BB269" s="1">
        <v>42.336957110216176</v>
      </c>
      <c r="BC269" s="1">
        <v>12.917640979360138</v>
      </c>
      <c r="BD269" s="1">
        <v>4.5409850940741139</v>
      </c>
      <c r="BE269" s="94">
        <v>0.76787372330547821</v>
      </c>
      <c r="BF269" s="94">
        <v>5.1392757660167127E-2</v>
      </c>
      <c r="BG269" s="94">
        <v>1.2936187955271858</v>
      </c>
      <c r="BH269" s="1">
        <v>1.3613678373382625</v>
      </c>
      <c r="BI269" s="1">
        <v>0.25688539741219962</v>
      </c>
      <c r="BJ269" s="1">
        <v>0.77625273780847703</v>
      </c>
    </row>
    <row r="270" spans="1:62">
      <c r="A270" t="s">
        <v>177</v>
      </c>
      <c r="B270" t="s">
        <v>1090</v>
      </c>
      <c r="C270" s="63" t="s">
        <v>164</v>
      </c>
      <c r="D270" s="87" t="s">
        <v>795</v>
      </c>
      <c r="E270" t="s">
        <v>959</v>
      </c>
      <c r="F270" s="1" t="s">
        <v>808</v>
      </c>
      <c r="G270" s="1" t="s">
        <v>809</v>
      </c>
      <c r="H270" s="1">
        <v>11.24194</v>
      </c>
      <c r="I270" s="1">
        <v>7.2962300000000004</v>
      </c>
      <c r="J270" s="1">
        <v>658</v>
      </c>
      <c r="K270" s="1" t="s">
        <v>810</v>
      </c>
      <c r="L270" s="1" t="s">
        <v>709</v>
      </c>
      <c r="M270" s="88">
        <v>2016</v>
      </c>
      <c r="N270" s="88">
        <v>2</v>
      </c>
      <c r="O270" s="89" t="s">
        <v>158</v>
      </c>
      <c r="P270" s="63">
        <v>478</v>
      </c>
      <c r="Q270" s="90">
        <v>42710</v>
      </c>
      <c r="R270" s="63" t="s">
        <v>712</v>
      </c>
      <c r="S270" s="63" t="s">
        <v>1027</v>
      </c>
      <c r="T270" s="63" t="s">
        <v>1094</v>
      </c>
      <c r="U270" s="1"/>
      <c r="V270" s="90"/>
      <c r="W270" s="91">
        <v>42644</v>
      </c>
      <c r="X270" s="63">
        <v>9</v>
      </c>
      <c r="Y270" s="63">
        <v>43</v>
      </c>
      <c r="Z270" s="92">
        <v>52</v>
      </c>
      <c r="AA270" s="93">
        <v>19.39</v>
      </c>
      <c r="AB270" s="93">
        <v>11</v>
      </c>
      <c r="AC270" s="63">
        <v>2.92</v>
      </c>
      <c r="AD270" s="1">
        <v>1.88</v>
      </c>
      <c r="AE270" s="63">
        <v>1.9</v>
      </c>
      <c r="AF270" s="1">
        <v>2.2200000000000002</v>
      </c>
      <c r="AG270" s="1">
        <v>11.8</v>
      </c>
      <c r="AH270" s="1">
        <f t="shared" si="66"/>
        <v>84.684684684684669</v>
      </c>
      <c r="AI270" s="1">
        <v>0.76</v>
      </c>
      <c r="AJ270" s="1">
        <f t="shared" si="67"/>
        <v>8.3630136986301373</v>
      </c>
      <c r="AK270" s="1">
        <f t="shared" si="68"/>
        <v>7.3488154713940341</v>
      </c>
      <c r="AL270" s="1">
        <f t="shared" si="69"/>
        <v>7.7560000000000002</v>
      </c>
      <c r="AM270" s="1">
        <f t="shared" si="70"/>
        <v>8165.3505237711488</v>
      </c>
      <c r="AN270" s="1">
        <f t="shared" si="71"/>
        <v>8617.7777777777774</v>
      </c>
      <c r="AO270" s="1">
        <f t="shared" si="72"/>
        <v>16783.128301548924</v>
      </c>
      <c r="AP270" s="1">
        <f t="shared" si="73"/>
        <v>8.1653505237711492</v>
      </c>
      <c r="AQ270" s="1">
        <f t="shared" si="73"/>
        <v>8.6177777777777766</v>
      </c>
      <c r="AR270" s="1">
        <f t="shared" si="73"/>
        <v>16.783128301548924</v>
      </c>
      <c r="AS270" s="90"/>
      <c r="AT270" s="1">
        <v>2.5614871306005722</v>
      </c>
      <c r="AU270" s="1">
        <v>0.2413862052138438</v>
      </c>
      <c r="AV270" s="1">
        <v>1.6257297102015305</v>
      </c>
      <c r="AW270" s="1">
        <v>0.79476688731610245</v>
      </c>
      <c r="AX270" s="1">
        <v>0.30702309334731048</v>
      </c>
      <c r="AY270" s="1">
        <v>0.19782571920306327</v>
      </c>
      <c r="AZ270" s="1">
        <v>7.59895149933722</v>
      </c>
      <c r="BA270" s="1">
        <v>126.67634857288137</v>
      </c>
      <c r="BB270" s="1">
        <v>88.595921035437556</v>
      </c>
      <c r="BC270" s="1">
        <v>17.711893040409226</v>
      </c>
      <c r="BD270" s="1">
        <v>3.2647203875774782</v>
      </c>
      <c r="BE270" s="94">
        <v>0.55935422602089269</v>
      </c>
      <c r="BF270" s="94">
        <v>6.3200379867046533E-2</v>
      </c>
      <c r="BG270" s="94">
        <v>2.3784054849566139</v>
      </c>
      <c r="BH270" s="1">
        <v>1.5838709677419354</v>
      </c>
      <c r="BI270" s="1">
        <v>0.27479262672811056</v>
      </c>
      <c r="BJ270" s="1">
        <v>0.80236595074920858</v>
      </c>
    </row>
    <row r="271" spans="1:62">
      <c r="A271" t="s">
        <v>177</v>
      </c>
      <c r="B271" t="s">
        <v>1090</v>
      </c>
      <c r="C271" s="63" t="s">
        <v>164</v>
      </c>
      <c r="D271" s="87" t="s">
        <v>795</v>
      </c>
      <c r="E271" t="s">
        <v>959</v>
      </c>
      <c r="F271" s="1" t="s">
        <v>808</v>
      </c>
      <c r="G271" s="1" t="s">
        <v>809</v>
      </c>
      <c r="H271" s="1">
        <v>11.24194</v>
      </c>
      <c r="I271" s="1">
        <v>7.2962300000000004</v>
      </c>
      <c r="J271" s="1">
        <v>658</v>
      </c>
      <c r="K271" s="1" t="s">
        <v>810</v>
      </c>
      <c r="L271" s="1" t="s">
        <v>709</v>
      </c>
      <c r="M271" s="88">
        <v>2016</v>
      </c>
      <c r="N271" s="88">
        <v>2</v>
      </c>
      <c r="O271" s="89" t="s">
        <v>159</v>
      </c>
      <c r="P271" s="63">
        <v>479</v>
      </c>
      <c r="Q271" s="90">
        <v>42710</v>
      </c>
      <c r="R271" s="63" t="s">
        <v>712</v>
      </c>
      <c r="S271" s="63" t="s">
        <v>1027</v>
      </c>
      <c r="T271" s="63" t="s">
        <v>1094</v>
      </c>
      <c r="U271" s="1"/>
      <c r="V271" s="90"/>
      <c r="W271" s="91">
        <v>42644</v>
      </c>
      <c r="X271" s="63">
        <v>9</v>
      </c>
      <c r="Y271" s="63">
        <v>46</v>
      </c>
      <c r="Z271" s="92">
        <v>49</v>
      </c>
      <c r="AA271" s="93">
        <v>11.92</v>
      </c>
      <c r="AB271" s="93">
        <v>7.9</v>
      </c>
      <c r="AC271" s="63">
        <v>2.2400000000000002</v>
      </c>
      <c r="AD271" s="1">
        <v>1.18</v>
      </c>
      <c r="AE271" s="63">
        <v>0.7</v>
      </c>
      <c r="AF271" s="1">
        <v>1.44</v>
      </c>
      <c r="AG271" s="1">
        <v>11.5</v>
      </c>
      <c r="AH271" s="1">
        <f t="shared" si="66"/>
        <v>81.944444444444443</v>
      </c>
      <c r="AI271" s="1">
        <v>0.28000000000000003</v>
      </c>
      <c r="AJ271" s="1">
        <f t="shared" si="67"/>
        <v>5.0785714285714283</v>
      </c>
      <c r="AK271" s="1">
        <f t="shared" si="68"/>
        <v>4.3329674369747906</v>
      </c>
      <c r="AL271" s="1">
        <f t="shared" si="69"/>
        <v>4.7680000000000007</v>
      </c>
      <c r="AM271" s="1">
        <f t="shared" si="70"/>
        <v>4814.4082633053231</v>
      </c>
      <c r="AN271" s="1">
        <f t="shared" si="71"/>
        <v>5297.7777777777783</v>
      </c>
      <c r="AO271" s="1">
        <f t="shared" si="72"/>
        <v>10112.186041083101</v>
      </c>
      <c r="AP271" s="1">
        <f t="shared" si="73"/>
        <v>4.8144082633053227</v>
      </c>
      <c r="AQ271" s="1">
        <f t="shared" si="73"/>
        <v>5.2977777777777781</v>
      </c>
      <c r="AR271" s="1">
        <f t="shared" si="73"/>
        <v>10.112186041083101</v>
      </c>
      <c r="AS271" s="90"/>
      <c r="AT271" s="1">
        <v>2.3199626865671643</v>
      </c>
      <c r="AU271" s="1">
        <v>0.25563003565597592</v>
      </c>
      <c r="AV271" s="1">
        <v>1.9234084401634697</v>
      </c>
      <c r="AW271" s="1">
        <v>0.68166230314779419</v>
      </c>
      <c r="AX271" s="1">
        <v>0.24315673213447903</v>
      </c>
      <c r="AY271" s="1">
        <v>0.19158255609211799</v>
      </c>
      <c r="AZ271" s="1">
        <v>6.3791886144701149</v>
      </c>
      <c r="BA271" s="1">
        <v>107.09919882198919</v>
      </c>
      <c r="BB271" s="1">
        <v>53.062003269378785</v>
      </c>
      <c r="BC271" s="1">
        <v>10.113938222218245</v>
      </c>
      <c r="BD271" s="1">
        <v>3.119131759774064</v>
      </c>
      <c r="BE271" s="94">
        <v>0.58649173955296408</v>
      </c>
      <c r="BF271" s="94">
        <v>6.4674441205053446E-2</v>
      </c>
      <c r="BG271" s="94">
        <v>2.1791400449860379</v>
      </c>
      <c r="BH271" s="1">
        <v>1.3490838958534233</v>
      </c>
      <c r="BI271" s="1">
        <v>0.29903567984570878</v>
      </c>
      <c r="BJ271" s="1">
        <v>0.73959893053387926</v>
      </c>
    </row>
    <row r="272" spans="1:62">
      <c r="A272" t="s">
        <v>177</v>
      </c>
      <c r="B272" t="s">
        <v>1090</v>
      </c>
      <c r="C272" s="63" t="s">
        <v>164</v>
      </c>
      <c r="D272" s="87" t="s">
        <v>795</v>
      </c>
      <c r="E272" t="s">
        <v>959</v>
      </c>
      <c r="F272" s="1" t="s">
        <v>808</v>
      </c>
      <c r="G272" s="1" t="s">
        <v>809</v>
      </c>
      <c r="H272" s="1">
        <v>11.24194</v>
      </c>
      <c r="I272" s="1">
        <v>7.2962300000000004</v>
      </c>
      <c r="J272" s="1">
        <v>658</v>
      </c>
      <c r="K272" s="1" t="s">
        <v>810</v>
      </c>
      <c r="L272" s="1" t="s">
        <v>709</v>
      </c>
      <c r="M272" s="88">
        <v>2016</v>
      </c>
      <c r="N272" s="88">
        <v>2</v>
      </c>
      <c r="O272" s="89" t="s">
        <v>714</v>
      </c>
      <c r="P272" s="63">
        <v>480</v>
      </c>
      <c r="Q272" s="90">
        <v>42710</v>
      </c>
      <c r="R272" s="63" t="s">
        <v>712</v>
      </c>
      <c r="S272" s="63" t="s">
        <v>1027</v>
      </c>
      <c r="T272" s="63" t="s">
        <v>1094</v>
      </c>
      <c r="U272" s="1"/>
      <c r="V272" s="90"/>
      <c r="W272" s="91">
        <v>42644</v>
      </c>
      <c r="X272" s="63">
        <v>9</v>
      </c>
      <c r="Y272" s="63">
        <v>44</v>
      </c>
      <c r="Z272" s="92">
        <v>45</v>
      </c>
      <c r="AA272" s="93">
        <v>18.510000000000002</v>
      </c>
      <c r="AB272" s="93">
        <v>8.64</v>
      </c>
      <c r="AC272" s="63">
        <v>2.74</v>
      </c>
      <c r="AD272" s="1">
        <v>1.6</v>
      </c>
      <c r="AE272" s="63">
        <v>1.46</v>
      </c>
      <c r="AF272" s="1">
        <v>1.92</v>
      </c>
      <c r="AG272" s="1">
        <v>10.5</v>
      </c>
      <c r="AH272" s="1">
        <f t="shared" si="66"/>
        <v>83.333333333333343</v>
      </c>
      <c r="AI272" s="1">
        <v>0.5</v>
      </c>
      <c r="AJ272" s="1">
        <f t="shared" si="67"/>
        <v>6.0543065693430655</v>
      </c>
      <c r="AK272" s="1">
        <f t="shared" si="68"/>
        <v>5.3123572348647494</v>
      </c>
      <c r="AL272" s="1">
        <f t="shared" si="69"/>
        <v>6.3390410958904111</v>
      </c>
      <c r="AM272" s="1">
        <f t="shared" si="70"/>
        <v>5902.619149849721</v>
      </c>
      <c r="AN272" s="1">
        <f t="shared" si="71"/>
        <v>7043.3789954337899</v>
      </c>
      <c r="AO272" s="1">
        <f t="shared" si="72"/>
        <v>12945.998145283511</v>
      </c>
      <c r="AP272" s="1">
        <f t="shared" si="73"/>
        <v>5.9026191498497207</v>
      </c>
      <c r="AQ272" s="1">
        <f t="shared" si="73"/>
        <v>7.0433789954337902</v>
      </c>
      <c r="AR272" s="1">
        <f t="shared" si="73"/>
        <v>12.945998145283511</v>
      </c>
      <c r="AS272" s="90"/>
      <c r="AT272" s="1">
        <v>2.528265107212476</v>
      </c>
      <c r="AU272" s="1">
        <v>0.24841910382824822</v>
      </c>
      <c r="AV272" s="1">
        <v>1.8343292320183955</v>
      </c>
      <c r="AW272" s="1">
        <v>0.60950960848994495</v>
      </c>
      <c r="AX272" s="1">
        <v>0.26171180158607343</v>
      </c>
      <c r="AY272" s="1">
        <v>0.20243533561814181</v>
      </c>
      <c r="AZ272" s="1">
        <v>4.7699139711699425</v>
      </c>
      <c r="BA272" s="1">
        <v>144.21879205668429</v>
      </c>
      <c r="BB272" s="1">
        <v>73.22639286722864</v>
      </c>
      <c r="BC272" s="1">
        <v>19.730748038356687</v>
      </c>
      <c r="BD272" s="1">
        <v>15.29931241368287</v>
      </c>
      <c r="BE272" s="94">
        <v>0.5803657362848893</v>
      </c>
      <c r="BF272" s="94">
        <v>4.5721847930702594E-2</v>
      </c>
      <c r="BG272" s="94">
        <v>3.6694431604968827</v>
      </c>
      <c r="BH272" s="1">
        <v>1.423217550274223</v>
      </c>
      <c r="BI272" s="1">
        <v>0.26494515539305302</v>
      </c>
      <c r="BJ272" s="1">
        <v>0.84543472818452159</v>
      </c>
    </row>
    <row r="273" spans="1:62">
      <c r="A273" t="s">
        <v>177</v>
      </c>
      <c r="B273" t="s">
        <v>1090</v>
      </c>
      <c r="C273" s="63" t="s">
        <v>164</v>
      </c>
      <c r="D273" s="87" t="s">
        <v>795</v>
      </c>
      <c r="E273" t="s">
        <v>959</v>
      </c>
      <c r="F273" s="1" t="s">
        <v>808</v>
      </c>
      <c r="G273" s="1" t="s">
        <v>811</v>
      </c>
      <c r="H273" s="1">
        <v>11.24248</v>
      </c>
      <c r="I273" s="1">
        <v>7.2916800000000004</v>
      </c>
      <c r="J273" s="1">
        <v>660</v>
      </c>
      <c r="K273" s="1" t="s">
        <v>812</v>
      </c>
      <c r="L273" s="1" t="s">
        <v>709</v>
      </c>
      <c r="M273" s="88">
        <v>2016</v>
      </c>
      <c r="N273" s="88">
        <v>2</v>
      </c>
      <c r="O273" s="89" t="s">
        <v>155</v>
      </c>
      <c r="P273" s="63">
        <v>487</v>
      </c>
      <c r="Q273" s="1" t="s">
        <v>801</v>
      </c>
      <c r="R273" s="63" t="s">
        <v>712</v>
      </c>
      <c r="S273" s="63" t="s">
        <v>1027</v>
      </c>
      <c r="T273" s="63" t="s">
        <v>1094</v>
      </c>
      <c r="U273" s="90">
        <v>42650</v>
      </c>
      <c r="V273" s="90">
        <v>42529</v>
      </c>
      <c r="W273" s="91">
        <v>42644</v>
      </c>
      <c r="X273" s="63">
        <v>9</v>
      </c>
      <c r="Y273" s="63">
        <v>46</v>
      </c>
      <c r="Z273" s="92">
        <v>35</v>
      </c>
      <c r="AA273" s="93">
        <v>6.42</v>
      </c>
      <c r="AB273" s="93">
        <v>4.26</v>
      </c>
      <c r="AC273" s="63">
        <v>1.74</v>
      </c>
      <c r="AD273" s="1">
        <v>0.84</v>
      </c>
      <c r="AE273" s="63">
        <v>0.3</v>
      </c>
      <c r="AF273" s="1">
        <v>1.06</v>
      </c>
      <c r="AG273" s="1">
        <v>10.3</v>
      </c>
      <c r="AH273" s="1">
        <f t="shared" si="66"/>
        <v>79.245283018867923</v>
      </c>
      <c r="AI273" s="1">
        <v>0.14000000000000001</v>
      </c>
      <c r="AJ273" s="1">
        <f t="shared" si="67"/>
        <v>2.5951724137931036</v>
      </c>
      <c r="AK273" s="1">
        <f t="shared" si="68"/>
        <v>2.1702669371196759</v>
      </c>
      <c r="AL273" s="1">
        <f t="shared" si="69"/>
        <v>2.9960000000000004</v>
      </c>
      <c r="AM273" s="1">
        <f t="shared" si="70"/>
        <v>2411.407707910751</v>
      </c>
      <c r="AN273" s="1">
        <f t="shared" si="71"/>
        <v>3328.8888888888891</v>
      </c>
      <c r="AO273" s="1">
        <f t="shared" si="72"/>
        <v>5740.2965967996406</v>
      </c>
      <c r="AP273" s="1">
        <f t="shared" si="73"/>
        <v>2.411407707910751</v>
      </c>
      <c r="AQ273" s="1">
        <f t="shared" si="73"/>
        <v>3.3288888888888892</v>
      </c>
      <c r="AR273" s="1">
        <f t="shared" si="73"/>
        <v>5.7402965967996407</v>
      </c>
      <c r="AS273" s="1" t="s">
        <v>799</v>
      </c>
      <c r="AT273" s="1">
        <v>2.5670974155069586</v>
      </c>
      <c r="AU273" s="1">
        <v>0.1876661506815108</v>
      </c>
      <c r="AV273" s="1">
        <v>1.8735684015378495</v>
      </c>
      <c r="AW273" s="1">
        <v>0.61844403365911682</v>
      </c>
      <c r="AX273" s="1">
        <v>0.23967601087912752</v>
      </c>
      <c r="AY273" s="1">
        <v>0.18879996433673876</v>
      </c>
      <c r="AZ273" s="1">
        <v>7.4456963748528979</v>
      </c>
      <c r="BA273" s="1">
        <v>160.83947921038708</v>
      </c>
      <c r="BB273" s="1">
        <v>18.808499873383035</v>
      </c>
      <c r="BC273" s="1">
        <v>17.410465037284126</v>
      </c>
      <c r="BD273" s="1">
        <v>17.140162355446694</v>
      </c>
      <c r="BE273" s="94">
        <v>0.33306063522617901</v>
      </c>
      <c r="BF273" s="94">
        <v>8.782483156881616E-3</v>
      </c>
      <c r="BG273" s="94">
        <v>1.6630044338062686</v>
      </c>
      <c r="BH273" s="1">
        <v>1.2113702623906706</v>
      </c>
      <c r="BI273" s="1">
        <v>0.18309037900874633</v>
      </c>
      <c r="BJ273" s="1">
        <v>0.727505442175017</v>
      </c>
    </row>
    <row r="274" spans="1:62">
      <c r="A274" t="s">
        <v>177</v>
      </c>
      <c r="B274" t="s">
        <v>1090</v>
      </c>
      <c r="C274" s="63" t="s">
        <v>164</v>
      </c>
      <c r="D274" s="87" t="s">
        <v>795</v>
      </c>
      <c r="E274" t="s">
        <v>959</v>
      </c>
      <c r="F274" s="1" t="s">
        <v>808</v>
      </c>
      <c r="G274" s="1" t="s">
        <v>811</v>
      </c>
      <c r="H274" s="1">
        <v>11.24248</v>
      </c>
      <c r="I274" s="1">
        <v>7.2916800000000004</v>
      </c>
      <c r="J274" s="1">
        <v>660</v>
      </c>
      <c r="K274" s="1" t="s">
        <v>812</v>
      </c>
      <c r="L274" s="1" t="s">
        <v>709</v>
      </c>
      <c r="M274" s="88">
        <v>2016</v>
      </c>
      <c r="N274" s="88">
        <v>2</v>
      </c>
      <c r="O274" s="89" t="s">
        <v>156</v>
      </c>
      <c r="P274" s="63">
        <v>488</v>
      </c>
      <c r="Q274" s="1" t="s">
        <v>801</v>
      </c>
      <c r="R274" s="63" t="s">
        <v>712</v>
      </c>
      <c r="S274" s="63" t="s">
        <v>1027</v>
      </c>
      <c r="T274" s="63" t="s">
        <v>1094</v>
      </c>
      <c r="U274" s="1"/>
      <c r="V274" s="90"/>
      <c r="W274" s="91">
        <v>42644</v>
      </c>
      <c r="X274" s="63">
        <v>9</v>
      </c>
      <c r="Y274" s="63">
        <v>43</v>
      </c>
      <c r="Z274" s="92">
        <v>45</v>
      </c>
      <c r="AA274" s="93">
        <v>11.36</v>
      </c>
      <c r="AB274" s="93">
        <v>6.76</v>
      </c>
      <c r="AC274" s="63">
        <v>2.06</v>
      </c>
      <c r="AD274" s="1">
        <v>1.1399999999999999</v>
      </c>
      <c r="AE274" s="63">
        <v>0.56000000000000005</v>
      </c>
      <c r="AF274" s="1">
        <v>1.4</v>
      </c>
      <c r="AG274" s="1">
        <v>11</v>
      </c>
      <c r="AH274" s="1">
        <f t="shared" si="66"/>
        <v>81.428571428571431</v>
      </c>
      <c r="AI274" s="1">
        <v>0.3</v>
      </c>
      <c r="AJ274" s="1">
        <f t="shared" si="67"/>
        <v>4.5941747572815528</v>
      </c>
      <c r="AK274" s="1">
        <f t="shared" si="68"/>
        <v>3.9170165619645916</v>
      </c>
      <c r="AL274" s="1">
        <f t="shared" si="69"/>
        <v>6.0857142857142854</v>
      </c>
      <c r="AM274" s="1">
        <f t="shared" si="70"/>
        <v>4352.2406244051017</v>
      </c>
      <c r="AN274" s="1">
        <f t="shared" si="71"/>
        <v>6761.9047619047615</v>
      </c>
      <c r="AO274" s="1">
        <f t="shared" si="72"/>
        <v>11114.145386309863</v>
      </c>
      <c r="AP274" s="1">
        <f t="shared" si="73"/>
        <v>4.352240624405102</v>
      </c>
      <c r="AQ274" s="1">
        <f t="shared" si="73"/>
        <v>6.7619047619047619</v>
      </c>
      <c r="AR274" s="1">
        <f t="shared" si="73"/>
        <v>11.114145386309863</v>
      </c>
      <c r="AS274" s="90"/>
      <c r="AT274" s="1">
        <v>2.291666666666667</v>
      </c>
      <c r="AU274" s="1">
        <v>0.18421749142460025</v>
      </c>
      <c r="AV274" s="1">
        <v>1.517383779579409</v>
      </c>
      <c r="AW274" s="1">
        <v>0.63833288966973667</v>
      </c>
      <c r="AX274" s="1">
        <v>0.2535406470984124</v>
      </c>
      <c r="AY274" s="1">
        <v>0.15477200328729987</v>
      </c>
      <c r="AZ274" s="1">
        <v>5.8473690544025114</v>
      </c>
      <c r="BA274" s="1">
        <v>93.885427591504595</v>
      </c>
      <c r="BB274" s="1">
        <v>23.23569667714904</v>
      </c>
      <c r="BC274" s="1">
        <v>9.5676673493131332</v>
      </c>
      <c r="BD274" s="1">
        <v>5.3605701755114001</v>
      </c>
      <c r="BE274" s="94">
        <v>0.18364624505928856</v>
      </c>
      <c r="BF274" s="94">
        <v>-1.3305335968379448E-3</v>
      </c>
      <c r="BG274" s="94">
        <v>4.3881236178310115</v>
      </c>
      <c r="BH274" s="1">
        <v>1.1142857142857143</v>
      </c>
      <c r="BI274" s="1">
        <v>0.21461904761904763</v>
      </c>
      <c r="BJ274" s="1">
        <v>0.85507463419534946</v>
      </c>
    </row>
    <row r="275" spans="1:62">
      <c r="A275" t="s">
        <v>177</v>
      </c>
      <c r="B275" t="s">
        <v>1090</v>
      </c>
      <c r="C275" s="63" t="s">
        <v>164</v>
      </c>
      <c r="D275" s="87" t="s">
        <v>795</v>
      </c>
      <c r="E275" t="s">
        <v>959</v>
      </c>
      <c r="F275" s="1" t="s">
        <v>808</v>
      </c>
      <c r="G275" s="1" t="s">
        <v>811</v>
      </c>
      <c r="H275" s="1">
        <v>11.24248</v>
      </c>
      <c r="I275" s="1">
        <v>7.2916800000000004</v>
      </c>
      <c r="J275" s="1">
        <v>660</v>
      </c>
      <c r="K275" s="1" t="s">
        <v>812</v>
      </c>
      <c r="L275" s="1" t="s">
        <v>709</v>
      </c>
      <c r="M275" s="88">
        <v>2016</v>
      </c>
      <c r="N275" s="88">
        <v>2</v>
      </c>
      <c r="O275" s="89" t="s">
        <v>157</v>
      </c>
      <c r="P275" s="63">
        <v>489</v>
      </c>
      <c r="Q275" s="1" t="s">
        <v>801</v>
      </c>
      <c r="R275" s="63" t="s">
        <v>712</v>
      </c>
      <c r="S275" s="63" t="s">
        <v>1027</v>
      </c>
      <c r="T275" s="63" t="s">
        <v>1094</v>
      </c>
      <c r="U275" s="1"/>
      <c r="V275" s="90"/>
      <c r="W275" s="91">
        <v>42644</v>
      </c>
      <c r="X275" s="63">
        <v>9</v>
      </c>
      <c r="Y275" s="63">
        <v>45</v>
      </c>
      <c r="Z275" s="92">
        <v>45</v>
      </c>
      <c r="AA275" s="93">
        <v>11.48</v>
      </c>
      <c r="AB275" s="93">
        <v>6.74</v>
      </c>
      <c r="AC275" s="63">
        <v>1.96</v>
      </c>
      <c r="AD275" s="1">
        <v>1.08</v>
      </c>
      <c r="AE275" s="63">
        <v>0.78</v>
      </c>
      <c r="AF275" s="1">
        <v>1.24</v>
      </c>
      <c r="AG275" s="1">
        <v>12.5</v>
      </c>
      <c r="AH275" s="1">
        <f t="shared" si="66"/>
        <v>87.096774193548399</v>
      </c>
      <c r="AI275" s="1">
        <v>0.26</v>
      </c>
      <c r="AJ275" s="1">
        <f t="shared" si="67"/>
        <v>4.2640816326530615</v>
      </c>
      <c r="AK275" s="1">
        <f t="shared" si="68"/>
        <v>3.8231092436974792</v>
      </c>
      <c r="AL275" s="1">
        <f t="shared" si="69"/>
        <v>3.8266666666666667</v>
      </c>
      <c r="AM275" s="1">
        <f t="shared" si="70"/>
        <v>4247.8991596638652</v>
      </c>
      <c r="AN275" s="1">
        <f t="shared" si="71"/>
        <v>4251.8518518518513</v>
      </c>
      <c r="AO275" s="1">
        <f t="shared" si="72"/>
        <v>8499.7510115157165</v>
      </c>
      <c r="AP275" s="1">
        <f t="shared" si="73"/>
        <v>4.2478991596638656</v>
      </c>
      <c r="AQ275" s="1">
        <f t="shared" si="73"/>
        <v>4.2518518518518515</v>
      </c>
      <c r="AR275" s="1">
        <f t="shared" si="73"/>
        <v>8.4997510115157162</v>
      </c>
      <c r="AS275" s="90"/>
      <c r="AT275" s="1">
        <v>2.5037700282752122</v>
      </c>
      <c r="AU275" s="1">
        <v>0.14151508104587923</v>
      </c>
      <c r="AV275" s="1">
        <v>1.983898544620585</v>
      </c>
      <c r="AW275" s="1">
        <v>0.55742853661674363</v>
      </c>
      <c r="AX275" s="1">
        <v>0.25659331126307688</v>
      </c>
      <c r="AY275" s="1">
        <v>0.18545181947658745</v>
      </c>
      <c r="AZ275" s="1">
        <v>7.9367307632145589</v>
      </c>
      <c r="BA275" s="1">
        <v>123.17675095132111</v>
      </c>
      <c r="BB275" s="1">
        <v>22.068361822991069</v>
      </c>
      <c r="BC275" s="1">
        <v>17.348035749648847</v>
      </c>
      <c r="BD275" s="1">
        <v>3.2082317434497107</v>
      </c>
      <c r="BE275" s="94">
        <v>0.61013011152416352</v>
      </c>
      <c r="BF275" s="94">
        <v>1.2755576208178441E-2</v>
      </c>
      <c r="BG275" s="94">
        <v>2.2302492723910534</v>
      </c>
      <c r="BH275" s="1">
        <v>1.4239024390243904</v>
      </c>
      <c r="BI275" s="1">
        <v>0.18643902439024393</v>
      </c>
      <c r="BJ275" s="1">
        <v>0.90787661325807534</v>
      </c>
    </row>
    <row r="276" spans="1:62">
      <c r="A276" t="s">
        <v>177</v>
      </c>
      <c r="B276" t="s">
        <v>1090</v>
      </c>
      <c r="C276" s="63" t="s">
        <v>164</v>
      </c>
      <c r="D276" s="87" t="s">
        <v>795</v>
      </c>
      <c r="E276" t="s">
        <v>959</v>
      </c>
      <c r="F276" s="1" t="s">
        <v>808</v>
      </c>
      <c r="G276" s="1" t="s">
        <v>811</v>
      </c>
      <c r="H276" s="1">
        <v>11.24248</v>
      </c>
      <c r="I276" s="1">
        <v>7.2916800000000004</v>
      </c>
      <c r="J276" s="1">
        <v>660</v>
      </c>
      <c r="K276" s="1" t="s">
        <v>812</v>
      </c>
      <c r="L276" s="1" t="s">
        <v>709</v>
      </c>
      <c r="M276" s="88">
        <v>2016</v>
      </c>
      <c r="N276" s="88">
        <v>2</v>
      </c>
      <c r="O276" s="89" t="s">
        <v>158</v>
      </c>
      <c r="P276" s="63">
        <v>490</v>
      </c>
      <c r="Q276" s="1" t="s">
        <v>801</v>
      </c>
      <c r="R276" s="63" t="s">
        <v>712</v>
      </c>
      <c r="S276" s="63" t="s">
        <v>1027</v>
      </c>
      <c r="T276" s="63" t="s">
        <v>1094</v>
      </c>
      <c r="U276" s="1"/>
      <c r="V276" s="90"/>
      <c r="W276" s="91">
        <v>42644</v>
      </c>
      <c r="X276" s="63">
        <v>9</v>
      </c>
      <c r="Y276" s="63">
        <v>42</v>
      </c>
      <c r="Z276" s="92">
        <v>42</v>
      </c>
      <c r="AA276" s="93">
        <v>10.82</v>
      </c>
      <c r="AB276" s="93">
        <v>9.18</v>
      </c>
      <c r="AC276" s="63">
        <v>2.44</v>
      </c>
      <c r="AD276" s="1">
        <v>1.38</v>
      </c>
      <c r="AE276" s="63">
        <v>1.1399999999999999</v>
      </c>
      <c r="AF276" s="1">
        <v>1.64</v>
      </c>
      <c r="AG276" s="1">
        <v>10.3</v>
      </c>
      <c r="AH276" s="1">
        <f t="shared" si="66"/>
        <v>84.146341463414629</v>
      </c>
      <c r="AI276" s="1">
        <v>0.48</v>
      </c>
      <c r="AJ276" s="1">
        <f t="shared" si="67"/>
        <v>6.1701639344262293</v>
      </c>
      <c r="AK276" s="1">
        <f t="shared" si="68"/>
        <v>5.479052459016394</v>
      </c>
      <c r="AL276" s="1">
        <f t="shared" si="69"/>
        <v>4.5557894736842108</v>
      </c>
      <c r="AM276" s="1">
        <f t="shared" si="70"/>
        <v>6087.8360655737706</v>
      </c>
      <c r="AN276" s="1">
        <f t="shared" si="71"/>
        <v>5061.9883040935674</v>
      </c>
      <c r="AO276" s="1">
        <f t="shared" si="72"/>
        <v>11149.824369667338</v>
      </c>
      <c r="AP276" s="1">
        <f t="shared" si="73"/>
        <v>6.0878360655737707</v>
      </c>
      <c r="AQ276" s="1">
        <f t="shared" si="73"/>
        <v>5.0619883040935676</v>
      </c>
      <c r="AR276" s="1">
        <f t="shared" si="73"/>
        <v>11.149824369667337</v>
      </c>
      <c r="AS276" s="90"/>
      <c r="AT276" s="1">
        <v>2.935756972111554</v>
      </c>
      <c r="AU276" s="1">
        <v>0.22944616334144211</v>
      </c>
      <c r="AV276" s="1">
        <v>1.5790841439617356</v>
      </c>
      <c r="AW276" s="1">
        <v>0.80011840404749945</v>
      </c>
      <c r="AX276" s="1">
        <v>0.35260469740857558</v>
      </c>
      <c r="AY276" s="1">
        <v>0.21002120480286984</v>
      </c>
      <c r="AZ276" s="1">
        <v>9.7377206431421524</v>
      </c>
      <c r="BA276" s="1">
        <v>143.95320572873339</v>
      </c>
      <c r="BB276" s="1">
        <v>31.903322847108431</v>
      </c>
      <c r="BC276" s="1">
        <v>15.322630426794859</v>
      </c>
      <c r="BD276" s="1">
        <v>3.5566458680363517</v>
      </c>
      <c r="BE276" s="94">
        <v>0.71491228070175439</v>
      </c>
      <c r="BF276" s="94">
        <v>3.0136452241715402E-2</v>
      </c>
      <c r="BG276" s="94">
        <v>3.0830379409699074</v>
      </c>
      <c r="BH276" s="1">
        <v>1.5198216055500497</v>
      </c>
      <c r="BI276" s="1">
        <v>0.24326065411298314</v>
      </c>
      <c r="BJ276" s="1">
        <v>0.87715898348618571</v>
      </c>
    </row>
    <row r="277" spans="1:62">
      <c r="A277" t="s">
        <v>177</v>
      </c>
      <c r="B277" t="s">
        <v>1090</v>
      </c>
      <c r="C277" s="63" t="s">
        <v>164</v>
      </c>
      <c r="D277" s="87" t="s">
        <v>795</v>
      </c>
      <c r="E277" t="s">
        <v>959</v>
      </c>
      <c r="F277" s="1" t="s">
        <v>808</v>
      </c>
      <c r="G277" s="1" t="s">
        <v>811</v>
      </c>
      <c r="H277" s="1">
        <v>11.24248</v>
      </c>
      <c r="I277" s="1">
        <v>7.2916800000000004</v>
      </c>
      <c r="J277" s="1">
        <v>660</v>
      </c>
      <c r="K277" s="1" t="s">
        <v>812</v>
      </c>
      <c r="L277" s="1" t="s">
        <v>709</v>
      </c>
      <c r="M277" s="88">
        <v>2016</v>
      </c>
      <c r="N277" s="88">
        <v>2</v>
      </c>
      <c r="O277" s="89" t="s">
        <v>159</v>
      </c>
      <c r="P277" s="63">
        <v>491</v>
      </c>
      <c r="Q277" s="1" t="s">
        <v>801</v>
      </c>
      <c r="R277" s="63" t="s">
        <v>712</v>
      </c>
      <c r="S277" s="63" t="s">
        <v>1027</v>
      </c>
      <c r="T277" s="63" t="s">
        <v>1094</v>
      </c>
      <c r="U277" s="1"/>
      <c r="V277" s="90"/>
      <c r="W277" s="91">
        <v>42644</v>
      </c>
      <c r="X277" s="63">
        <v>9</v>
      </c>
      <c r="Y277" s="63">
        <v>48</v>
      </c>
      <c r="Z277" s="92">
        <v>45</v>
      </c>
      <c r="AA277" s="93">
        <v>15.86</v>
      </c>
      <c r="AB277" s="93">
        <v>10.38</v>
      </c>
      <c r="AC277" s="63">
        <v>3.3</v>
      </c>
      <c r="AD277" s="1">
        <v>1.9</v>
      </c>
      <c r="AE277" s="63">
        <v>1.76</v>
      </c>
      <c r="AF277" s="1">
        <v>2.2999999999999998</v>
      </c>
      <c r="AG277" s="1">
        <v>12.5</v>
      </c>
      <c r="AH277" s="1">
        <f t="shared" si="66"/>
        <v>82.608695652173907</v>
      </c>
      <c r="AI277" s="1">
        <v>0.8</v>
      </c>
      <c r="AJ277" s="1">
        <f t="shared" si="67"/>
        <v>7.2345454545454544</v>
      </c>
      <c r="AK277" s="1">
        <f t="shared" si="68"/>
        <v>6.1521390374331535</v>
      </c>
      <c r="AL277" s="1">
        <f t="shared" si="69"/>
        <v>7.2090909090909099</v>
      </c>
      <c r="AM277" s="1">
        <f t="shared" si="70"/>
        <v>6835.7100415923924</v>
      </c>
      <c r="AN277" s="1">
        <f t="shared" si="71"/>
        <v>8010.1010101010115</v>
      </c>
      <c r="AO277" s="1">
        <f t="shared" si="72"/>
        <v>14845.811051693403</v>
      </c>
      <c r="AP277" s="1">
        <f t="shared" si="73"/>
        <v>6.8357100415923924</v>
      </c>
      <c r="AQ277" s="1">
        <f t="shared" si="73"/>
        <v>8.0101010101010122</v>
      </c>
      <c r="AR277" s="1">
        <f t="shared" si="73"/>
        <v>14.845811051693403</v>
      </c>
      <c r="AS277" s="90"/>
      <c r="AT277" s="1">
        <v>2.8928234183191694</v>
      </c>
      <c r="AU277" s="1">
        <v>0.25828297464956762</v>
      </c>
      <c r="AV277" s="1">
        <v>1.6954062151260838</v>
      </c>
      <c r="AW277" s="1">
        <v>0.86331376397909376</v>
      </c>
      <c r="AX277" s="1">
        <v>0.23378971334338919</v>
      </c>
      <c r="AY277" s="1">
        <v>0.20956752074684831</v>
      </c>
      <c r="AZ277" s="1">
        <v>11.841780973991966</v>
      </c>
      <c r="BA277" s="1">
        <v>156.97275859728319</v>
      </c>
      <c r="BB277" s="1">
        <v>24.379062412444892</v>
      </c>
      <c r="BC277" s="1">
        <v>12.902618847757084</v>
      </c>
      <c r="BD277" s="1">
        <v>4.2572022576796629</v>
      </c>
      <c r="BE277" s="94">
        <v>0.87120515179392843</v>
      </c>
      <c r="BF277" s="94">
        <v>5.3035878564857405E-2</v>
      </c>
      <c r="BG277" s="94">
        <v>1.9109186526614017</v>
      </c>
      <c r="BH277" s="1">
        <v>1.5204081632653061</v>
      </c>
      <c r="BI277" s="1">
        <v>0.31294063079777362</v>
      </c>
      <c r="BJ277" s="1">
        <v>0.891406856794559</v>
      </c>
    </row>
    <row r="278" spans="1:62">
      <c r="A278" t="s">
        <v>177</v>
      </c>
      <c r="B278" t="s">
        <v>1090</v>
      </c>
      <c r="C278" s="63" t="s">
        <v>164</v>
      </c>
      <c r="D278" s="87" t="s">
        <v>795</v>
      </c>
      <c r="E278" t="s">
        <v>959</v>
      </c>
      <c r="F278" s="1" t="s">
        <v>808</v>
      </c>
      <c r="G278" s="1" t="s">
        <v>811</v>
      </c>
      <c r="H278" s="1">
        <v>11.24248</v>
      </c>
      <c r="I278" s="1">
        <v>7.2916800000000004</v>
      </c>
      <c r="J278" s="1">
        <v>660</v>
      </c>
      <c r="K278" s="1" t="s">
        <v>812</v>
      </c>
      <c r="L278" s="1" t="s">
        <v>709</v>
      </c>
      <c r="M278" s="88">
        <v>2016</v>
      </c>
      <c r="N278" s="88">
        <v>2</v>
      </c>
      <c r="O278" s="89" t="s">
        <v>714</v>
      </c>
      <c r="P278" s="63">
        <v>492</v>
      </c>
      <c r="Q278" s="1" t="s">
        <v>801</v>
      </c>
      <c r="R278" s="63" t="s">
        <v>712</v>
      </c>
      <c r="S278" s="63" t="s">
        <v>1027</v>
      </c>
      <c r="T278" s="63" t="s">
        <v>1094</v>
      </c>
      <c r="U278" s="1"/>
      <c r="V278" s="90"/>
      <c r="W278" s="91">
        <v>42644</v>
      </c>
      <c r="X278" s="63">
        <v>9</v>
      </c>
      <c r="Y278" s="63">
        <v>42</v>
      </c>
      <c r="Z278" s="92">
        <v>44</v>
      </c>
      <c r="AA278" s="93">
        <v>11.36</v>
      </c>
      <c r="AB278" s="93">
        <v>8.06</v>
      </c>
      <c r="AC278" s="63">
        <v>2.78</v>
      </c>
      <c r="AD278" s="1">
        <v>1.62</v>
      </c>
      <c r="AE278" s="63">
        <v>0.6</v>
      </c>
      <c r="AF278" s="1">
        <v>1.96</v>
      </c>
      <c r="AG278" s="1">
        <v>11.9</v>
      </c>
      <c r="AH278" s="1">
        <f t="shared" si="66"/>
        <v>82.653061224489804</v>
      </c>
      <c r="AI278" s="1">
        <v>0.28000000000000003</v>
      </c>
      <c r="AJ278" s="1">
        <f t="shared" si="67"/>
        <v>5.6825899280575545</v>
      </c>
      <c r="AK278" s="1">
        <f t="shared" si="68"/>
        <v>4.8681308506136265</v>
      </c>
      <c r="AL278" s="1">
        <f t="shared" si="69"/>
        <v>5.3013333333333339</v>
      </c>
      <c r="AM278" s="1">
        <f t="shared" si="70"/>
        <v>5409.034278459585</v>
      </c>
      <c r="AN278" s="1">
        <f t="shared" si="71"/>
        <v>5890.3703703703704</v>
      </c>
      <c r="AO278" s="1">
        <f t="shared" si="72"/>
        <v>11299.404648829955</v>
      </c>
      <c r="AP278" s="1">
        <f t="shared" si="73"/>
        <v>5.4090342784595853</v>
      </c>
      <c r="AQ278" s="1">
        <f t="shared" si="73"/>
        <v>5.8903703703703707</v>
      </c>
      <c r="AR278" s="1">
        <f t="shared" si="73"/>
        <v>11.299404648829956</v>
      </c>
      <c r="AS278" s="90"/>
      <c r="AT278" s="1">
        <v>2.8672607879924956</v>
      </c>
      <c r="AU278" s="1">
        <v>0.2822092887116972</v>
      </c>
      <c r="AV278" s="1">
        <v>1.8211510839466292</v>
      </c>
      <c r="AW278" s="1">
        <v>0.92311833930200682</v>
      </c>
      <c r="AX278" s="1">
        <v>0.33365177487923536</v>
      </c>
      <c r="AY278" s="1">
        <v>0.22553074134317899</v>
      </c>
      <c r="AZ278" s="1">
        <v>9.4084728902181727</v>
      </c>
      <c r="BA278" s="1">
        <v>113.12915563767734</v>
      </c>
      <c r="BB278" s="1">
        <v>34.091065424734467</v>
      </c>
      <c r="BC278" s="1">
        <v>14.026958295783986</v>
      </c>
      <c r="BD278" s="1">
        <v>7.8457817799938958</v>
      </c>
      <c r="BE278" s="94">
        <v>0.66105054509415273</v>
      </c>
      <c r="BF278" s="94">
        <v>3.9217046580773046E-2</v>
      </c>
      <c r="BG278" s="94">
        <v>4.1943518297391176</v>
      </c>
      <c r="BH278" s="1">
        <v>1.447539461467038</v>
      </c>
      <c r="BI278" s="1">
        <v>0.30102135561745585</v>
      </c>
      <c r="BJ278" s="1">
        <v>0.89944780994551432</v>
      </c>
    </row>
    <row r="279" spans="1:62">
      <c r="A279" t="s">
        <v>177</v>
      </c>
      <c r="B279" t="s">
        <v>1090</v>
      </c>
      <c r="C279" s="63" t="s">
        <v>164</v>
      </c>
      <c r="D279" s="87" t="s">
        <v>795</v>
      </c>
      <c r="E279" t="s">
        <v>959</v>
      </c>
      <c r="F279" s="1" t="s">
        <v>813</v>
      </c>
      <c r="G279" s="1" t="s">
        <v>814</v>
      </c>
      <c r="H279" s="1">
        <v>11.251139999999999</v>
      </c>
      <c r="I279" s="1">
        <v>7.2677699999999996</v>
      </c>
      <c r="J279" s="1">
        <v>668</v>
      </c>
      <c r="K279" s="1" t="s">
        <v>815</v>
      </c>
      <c r="L279" s="1" t="s">
        <v>709</v>
      </c>
      <c r="M279" s="88">
        <v>2016</v>
      </c>
      <c r="N279" s="88">
        <v>2</v>
      </c>
      <c r="O279" s="89" t="s">
        <v>155</v>
      </c>
      <c r="P279" s="63">
        <v>499</v>
      </c>
      <c r="Q279" s="90">
        <v>42710</v>
      </c>
      <c r="R279" s="63" t="s">
        <v>712</v>
      </c>
      <c r="S279" s="63" t="s">
        <v>1027</v>
      </c>
      <c r="T279" s="63" t="s">
        <v>1094</v>
      </c>
      <c r="U279" s="90">
        <v>42650</v>
      </c>
      <c r="V279" s="90">
        <v>42529</v>
      </c>
      <c r="W279" s="91">
        <v>42644</v>
      </c>
      <c r="X279" s="63">
        <v>9</v>
      </c>
      <c r="Y279" s="63">
        <v>47</v>
      </c>
      <c r="Z279" s="92">
        <v>48</v>
      </c>
      <c r="AA279" s="93">
        <v>7.87</v>
      </c>
      <c r="AB279" s="93">
        <v>3.61</v>
      </c>
      <c r="AC279" s="63">
        <v>1.1599999999999999</v>
      </c>
      <c r="AD279" s="1">
        <v>0.62</v>
      </c>
      <c r="AE279" s="63">
        <v>0.96</v>
      </c>
      <c r="AF279" s="1">
        <v>0.74</v>
      </c>
      <c r="AG279" s="1">
        <v>10.9</v>
      </c>
      <c r="AH279" s="1">
        <f t="shared" si="66"/>
        <v>83.78378378378379</v>
      </c>
      <c r="AI279" s="1">
        <v>0.32</v>
      </c>
      <c r="AJ279" s="1">
        <f t="shared" si="67"/>
        <v>2.3029310344827589</v>
      </c>
      <c r="AK279" s="1">
        <f t="shared" si="68"/>
        <v>2.0225519269776879</v>
      </c>
      <c r="AL279" s="1">
        <f t="shared" si="69"/>
        <v>2.6233333333333335</v>
      </c>
      <c r="AM279" s="1">
        <f t="shared" si="70"/>
        <v>2247.2799188640975</v>
      </c>
      <c r="AN279" s="1">
        <f t="shared" si="71"/>
        <v>2914.8148148148152</v>
      </c>
      <c r="AO279" s="1">
        <f t="shared" si="72"/>
        <v>5162.0947336789122</v>
      </c>
      <c r="AP279" s="1">
        <f t="shared" si="73"/>
        <v>2.2472799188640975</v>
      </c>
      <c r="AQ279" s="1">
        <f t="shared" si="73"/>
        <v>2.9148148148148154</v>
      </c>
      <c r="AR279" s="1">
        <f t="shared" si="73"/>
        <v>5.162094733678912</v>
      </c>
      <c r="AS279" s="1" t="s">
        <v>799</v>
      </c>
      <c r="AT279" s="1">
        <v>1.9930830039525698</v>
      </c>
      <c r="AU279" s="1">
        <v>0.17488619281255877</v>
      </c>
      <c r="AV279" s="1">
        <v>1.7091208859790612</v>
      </c>
      <c r="AW279" s="1">
        <v>0.45320579131674055</v>
      </c>
      <c r="AX279" s="1">
        <v>0.2287533747225115</v>
      </c>
      <c r="AY279" s="1">
        <v>0.15576369896280948</v>
      </c>
      <c r="AZ279" s="1">
        <v>4.7629079409126813</v>
      </c>
      <c r="BA279" s="1">
        <v>124.24203102038099</v>
      </c>
      <c r="BB279" s="1">
        <v>29.371516499733811</v>
      </c>
      <c r="BC279" s="1">
        <v>11.357406908933552</v>
      </c>
      <c r="BD279" s="1">
        <v>8.8853297480501787</v>
      </c>
      <c r="BE279" s="94">
        <v>0.89057899901864568</v>
      </c>
      <c r="BF279" s="94">
        <v>7.3797841020608448E-2</v>
      </c>
      <c r="BG279" s="94">
        <v>2.32821631135449</v>
      </c>
      <c r="BH279" s="1">
        <v>1.1096207215541165</v>
      </c>
      <c r="BI279" s="1">
        <v>0.2148936170212766</v>
      </c>
      <c r="BJ279" s="1">
        <v>0.98243968160481598</v>
      </c>
    </row>
    <row r="280" spans="1:62">
      <c r="A280" t="s">
        <v>177</v>
      </c>
      <c r="B280" t="s">
        <v>1090</v>
      </c>
      <c r="C280" s="63" t="s">
        <v>164</v>
      </c>
      <c r="D280" s="87" t="s">
        <v>795</v>
      </c>
      <c r="E280" t="s">
        <v>959</v>
      </c>
      <c r="F280" s="1" t="s">
        <v>813</v>
      </c>
      <c r="G280" s="1" t="s">
        <v>814</v>
      </c>
      <c r="H280" s="1">
        <v>11.251139999999999</v>
      </c>
      <c r="I280" s="1">
        <v>7.2677699999999996</v>
      </c>
      <c r="J280" s="1">
        <v>668</v>
      </c>
      <c r="K280" s="1" t="s">
        <v>815</v>
      </c>
      <c r="L280" s="1" t="s">
        <v>709</v>
      </c>
      <c r="M280" s="88">
        <v>2016</v>
      </c>
      <c r="N280" s="88">
        <v>2</v>
      </c>
      <c r="O280" s="89" t="s">
        <v>156</v>
      </c>
      <c r="P280" s="63">
        <v>500</v>
      </c>
      <c r="Q280" s="90">
        <v>42710</v>
      </c>
      <c r="R280" s="63" t="s">
        <v>712</v>
      </c>
      <c r="S280" s="63" t="s">
        <v>1027</v>
      </c>
      <c r="T280" s="63" t="s">
        <v>1094</v>
      </c>
      <c r="U280" s="1"/>
      <c r="V280" s="90"/>
      <c r="W280" s="91">
        <v>42644</v>
      </c>
      <c r="X280" s="63">
        <v>9</v>
      </c>
      <c r="Y280" s="63">
        <v>44</v>
      </c>
      <c r="Z280" s="92">
        <v>46</v>
      </c>
      <c r="AA280" s="93">
        <v>11.42</v>
      </c>
      <c r="AB280" s="93">
        <v>4.75</v>
      </c>
      <c r="AC280" s="63">
        <v>1.54</v>
      </c>
      <c r="AD280" s="1">
        <v>0.82</v>
      </c>
      <c r="AE280" s="63">
        <v>1.3</v>
      </c>
      <c r="AF280" s="1">
        <v>1.02</v>
      </c>
      <c r="AG280" s="1">
        <v>10.8</v>
      </c>
      <c r="AH280" s="1">
        <f t="shared" si="66"/>
        <v>80.392156862745097</v>
      </c>
      <c r="AI280" s="1">
        <v>0.57999999999999996</v>
      </c>
      <c r="AJ280" s="1">
        <f t="shared" si="67"/>
        <v>3.1461038961038961</v>
      </c>
      <c r="AK280" s="1">
        <f t="shared" si="68"/>
        <v>2.6541940412528651</v>
      </c>
      <c r="AL280" s="1">
        <f t="shared" si="69"/>
        <v>5.0950769230769231</v>
      </c>
      <c r="AM280" s="1">
        <f t="shared" si="70"/>
        <v>2949.1044902809613</v>
      </c>
      <c r="AN280" s="1">
        <f t="shared" si="71"/>
        <v>5661.196581196582</v>
      </c>
      <c r="AO280" s="1">
        <f t="shared" si="72"/>
        <v>8610.3010714775428</v>
      </c>
      <c r="AP280" s="1">
        <f t="shared" si="73"/>
        <v>2.9491044902809613</v>
      </c>
      <c r="AQ280" s="1">
        <f t="shared" si="73"/>
        <v>5.6611965811965819</v>
      </c>
      <c r="AR280" s="1">
        <f t="shared" si="73"/>
        <v>8.6103010714775436</v>
      </c>
      <c r="AS280" s="90"/>
      <c r="AT280" s="1">
        <v>1.9287683823529413</v>
      </c>
      <c r="AU280" s="1">
        <v>0.15652224991065078</v>
      </c>
      <c r="AV280" s="1">
        <v>1.4768827771291428</v>
      </c>
      <c r="AW280" s="1">
        <v>0.60833427485944291</v>
      </c>
      <c r="AX280" s="1">
        <v>0.2638452318329787</v>
      </c>
      <c r="AY280" s="1">
        <v>0.14537561449716421</v>
      </c>
      <c r="AZ280" s="1">
        <v>5.4518292687392309</v>
      </c>
      <c r="BA280" s="1">
        <v>156.50658888209995</v>
      </c>
      <c r="BB280" s="1">
        <v>28.633223465702745</v>
      </c>
      <c r="BC280" s="1">
        <v>7.2934530001625895</v>
      </c>
      <c r="BD280" s="1">
        <v>2.7982931864466893</v>
      </c>
      <c r="BE280" s="94">
        <v>0.43758169934640517</v>
      </c>
      <c r="BF280" s="94">
        <v>3.2726423902894493E-2</v>
      </c>
      <c r="BG280" s="94">
        <v>2.8680469849487675</v>
      </c>
      <c r="BH280" s="1">
        <v>1.0222993062438057</v>
      </c>
      <c r="BI280" s="1">
        <v>0.24177403369672942</v>
      </c>
      <c r="BJ280" s="1">
        <v>0.80119008830395</v>
      </c>
    </row>
    <row r="281" spans="1:62">
      <c r="A281" t="s">
        <v>177</v>
      </c>
      <c r="B281" t="s">
        <v>1090</v>
      </c>
      <c r="C281" s="63" t="s">
        <v>164</v>
      </c>
      <c r="D281" s="87" t="s">
        <v>795</v>
      </c>
      <c r="E281" t="s">
        <v>959</v>
      </c>
      <c r="F281" s="1" t="s">
        <v>813</v>
      </c>
      <c r="G281" s="1" t="s">
        <v>814</v>
      </c>
      <c r="H281" s="1">
        <v>11.251139999999999</v>
      </c>
      <c r="I281" s="1">
        <v>7.2677699999999996</v>
      </c>
      <c r="J281" s="1">
        <v>668</v>
      </c>
      <c r="K281" s="1" t="s">
        <v>815</v>
      </c>
      <c r="L281" s="1" t="s">
        <v>709</v>
      </c>
      <c r="M281" s="88">
        <v>2016</v>
      </c>
      <c r="N281" s="88">
        <v>2</v>
      </c>
      <c r="O281" s="89" t="s">
        <v>157</v>
      </c>
      <c r="P281" s="63">
        <v>501</v>
      </c>
      <c r="Q281" s="90">
        <v>42710</v>
      </c>
      <c r="R281" s="63" t="s">
        <v>712</v>
      </c>
      <c r="S281" s="63" t="s">
        <v>1027</v>
      </c>
      <c r="T281" s="63" t="s">
        <v>1094</v>
      </c>
      <c r="U281" s="1"/>
      <c r="V281" s="90"/>
      <c r="W281" s="91">
        <v>42644</v>
      </c>
      <c r="X281" s="63">
        <v>9</v>
      </c>
      <c r="Y281" s="63">
        <v>46</v>
      </c>
      <c r="Z281" s="92">
        <v>48</v>
      </c>
      <c r="AA281" s="93">
        <v>6.77</v>
      </c>
      <c r="AB281" s="93">
        <v>2.78</v>
      </c>
      <c r="AC281" s="63">
        <v>1.1200000000000001</v>
      </c>
      <c r="AD281" s="1">
        <v>0.5</v>
      </c>
      <c r="AE281" s="63">
        <v>0.94</v>
      </c>
      <c r="AF281" s="1">
        <v>0.62</v>
      </c>
      <c r="AG281" s="1">
        <v>10.9</v>
      </c>
      <c r="AH281" s="1">
        <f t="shared" si="66"/>
        <v>80.645161290322591</v>
      </c>
      <c r="AI281" s="1">
        <v>0.32</v>
      </c>
      <c r="AJ281" s="1">
        <f t="shared" si="67"/>
        <v>1.5389285714285712</v>
      </c>
      <c r="AK281" s="1">
        <f t="shared" si="68"/>
        <v>1.3009348739495796</v>
      </c>
      <c r="AL281" s="1">
        <f t="shared" si="69"/>
        <v>2.3046808510638299</v>
      </c>
      <c r="AM281" s="1">
        <f t="shared" si="70"/>
        <v>1445.4831932773106</v>
      </c>
      <c r="AN281" s="1">
        <f t="shared" si="71"/>
        <v>2560.7565011820334</v>
      </c>
      <c r="AO281" s="1">
        <f t="shared" si="72"/>
        <v>4006.2396944593438</v>
      </c>
      <c r="AP281" s="1">
        <f t="shared" si="73"/>
        <v>1.4454831932773107</v>
      </c>
      <c r="AQ281" s="1">
        <f t="shared" si="73"/>
        <v>2.5607565011820332</v>
      </c>
      <c r="AR281" s="1">
        <f t="shared" si="73"/>
        <v>4.0062396944593441</v>
      </c>
      <c r="AS281" s="90"/>
      <c r="AT281" s="1">
        <v>2.2344827586206897</v>
      </c>
      <c r="AU281" s="1">
        <v>0.1353213240068421</v>
      </c>
      <c r="AV281" s="1">
        <v>1.9358732970938022</v>
      </c>
      <c r="AW281" s="1">
        <v>0.3960500399578466</v>
      </c>
      <c r="AX281" s="1">
        <v>0.25719681216650631</v>
      </c>
      <c r="AY281" s="1">
        <v>0.16585667687929928</v>
      </c>
      <c r="AZ281" s="1">
        <v>5.6593274408890251</v>
      </c>
      <c r="BA281" s="1">
        <v>94.434406786813781</v>
      </c>
      <c r="BB281" s="1">
        <v>84.400614477555195</v>
      </c>
      <c r="BC281" s="1">
        <v>14.352843974044344</v>
      </c>
      <c r="BD281" s="1">
        <v>2.8973369517088923</v>
      </c>
      <c r="BE281" s="94">
        <v>0.48800383877159309</v>
      </c>
      <c r="BF281" s="94">
        <v>4.6741842610364681E-2</v>
      </c>
      <c r="BG281" s="94">
        <v>2.841208276131689</v>
      </c>
      <c r="BH281" s="1">
        <v>1.235265700483092</v>
      </c>
      <c r="BI281" s="1">
        <v>0.19463768115942029</v>
      </c>
      <c r="BJ281" s="1">
        <v>0.75398100780275956</v>
      </c>
    </row>
    <row r="282" spans="1:62">
      <c r="A282" t="s">
        <v>177</v>
      </c>
      <c r="B282" t="s">
        <v>1090</v>
      </c>
      <c r="C282" s="63" t="s">
        <v>164</v>
      </c>
      <c r="D282" s="87" t="s">
        <v>795</v>
      </c>
      <c r="E282" t="s">
        <v>959</v>
      </c>
      <c r="F282" s="1" t="s">
        <v>813</v>
      </c>
      <c r="G282" s="1" t="s">
        <v>814</v>
      </c>
      <c r="H282" s="1">
        <v>11.251139999999999</v>
      </c>
      <c r="I282" s="1">
        <v>7.2677699999999996</v>
      </c>
      <c r="J282" s="1">
        <v>668</v>
      </c>
      <c r="K282" s="1" t="s">
        <v>815</v>
      </c>
      <c r="L282" s="1" t="s">
        <v>709</v>
      </c>
      <c r="M282" s="88">
        <v>2016</v>
      </c>
      <c r="N282" s="88">
        <v>2</v>
      </c>
      <c r="O282" s="89" t="s">
        <v>158</v>
      </c>
      <c r="P282" s="63">
        <v>502</v>
      </c>
      <c r="Q282" s="90">
        <v>42710</v>
      </c>
      <c r="R282" s="63" t="s">
        <v>712</v>
      </c>
      <c r="S282" s="63" t="s">
        <v>1027</v>
      </c>
      <c r="T282" s="63" t="s">
        <v>1094</v>
      </c>
      <c r="U282" s="1"/>
      <c r="V282" s="90"/>
      <c r="W282" s="91">
        <v>42644</v>
      </c>
      <c r="X282" s="63">
        <v>9</v>
      </c>
      <c r="Y282" s="63">
        <v>44</v>
      </c>
      <c r="Z282" s="92">
        <v>48</v>
      </c>
      <c r="AA282" s="93">
        <v>16.100000000000001</v>
      </c>
      <c r="AB282" s="93">
        <v>7.42</v>
      </c>
      <c r="AC282" s="63">
        <v>2.04</v>
      </c>
      <c r="AD282" s="1">
        <v>1.1200000000000001</v>
      </c>
      <c r="AE282" s="63">
        <v>1.44</v>
      </c>
      <c r="AF282" s="1">
        <v>1.32</v>
      </c>
      <c r="AG282" s="1">
        <v>11.6</v>
      </c>
      <c r="AH282" s="1">
        <f t="shared" si="66"/>
        <v>84.848484848484844</v>
      </c>
      <c r="AI282" s="1">
        <v>0.6</v>
      </c>
      <c r="AJ282" s="1">
        <f t="shared" si="67"/>
        <v>4.8011764705882358</v>
      </c>
      <c r="AK282" s="1">
        <f t="shared" si="68"/>
        <v>4.2366745098039216</v>
      </c>
      <c r="AL282" s="1">
        <f t="shared" si="69"/>
        <v>6.7083333333333339</v>
      </c>
      <c r="AM282" s="1">
        <f t="shared" si="70"/>
        <v>4707.416122004357</v>
      </c>
      <c r="AN282" s="1">
        <f t="shared" si="71"/>
        <v>7453.7037037037044</v>
      </c>
      <c r="AO282" s="1">
        <f t="shared" si="72"/>
        <v>12161.119825708061</v>
      </c>
      <c r="AP282" s="1">
        <f t="shared" si="73"/>
        <v>4.7074161220043571</v>
      </c>
      <c r="AQ282" s="1">
        <f t="shared" si="73"/>
        <v>7.4537037037037042</v>
      </c>
      <c r="AR282" s="1">
        <f t="shared" si="73"/>
        <v>12.161119825708061</v>
      </c>
      <c r="AS282" s="90"/>
      <c r="AT282" s="1">
        <v>2.3097261567516529</v>
      </c>
      <c r="AU282" s="1">
        <v>0.21294637654661625</v>
      </c>
      <c r="AV282" s="1">
        <v>1.8409928177980066</v>
      </c>
      <c r="AW282" s="1">
        <v>0.50969179333929693</v>
      </c>
      <c r="AX282" s="1">
        <v>0.17761175862718082</v>
      </c>
      <c r="AY282" s="1">
        <v>0.17277700028857979</v>
      </c>
      <c r="AZ282" s="1">
        <v>6.4665078347943821</v>
      </c>
      <c r="BA282" s="1">
        <v>120.70914050710749</v>
      </c>
      <c r="BB282" s="1">
        <v>37.293107745754561</v>
      </c>
      <c r="BC282" s="1">
        <v>10.804533750852812</v>
      </c>
      <c r="BD282" s="1">
        <v>2.8380978425879428</v>
      </c>
      <c r="BE282" s="94">
        <v>0.76204523107177979</v>
      </c>
      <c r="BF282" s="94">
        <v>8.8495575221238951E-2</v>
      </c>
      <c r="BG282" s="94">
        <v>2.8816425522939682</v>
      </c>
      <c r="BH282" s="1">
        <v>1.1944181646168401</v>
      </c>
      <c r="BI282" s="1">
        <v>0.18457899716177861</v>
      </c>
      <c r="BJ282" s="1">
        <v>0.83361732781082265</v>
      </c>
    </row>
    <row r="283" spans="1:62">
      <c r="A283" t="s">
        <v>177</v>
      </c>
      <c r="B283" t="s">
        <v>1090</v>
      </c>
      <c r="C283" s="63" t="s">
        <v>164</v>
      </c>
      <c r="D283" s="87" t="s">
        <v>795</v>
      </c>
      <c r="E283" t="s">
        <v>959</v>
      </c>
      <c r="F283" s="1" t="s">
        <v>813</v>
      </c>
      <c r="G283" s="1" t="s">
        <v>814</v>
      </c>
      <c r="H283" s="1">
        <v>11.251139999999999</v>
      </c>
      <c r="I283" s="1">
        <v>7.2677699999999996</v>
      </c>
      <c r="J283" s="1">
        <v>668</v>
      </c>
      <c r="K283" s="1" t="s">
        <v>815</v>
      </c>
      <c r="L283" s="1" t="s">
        <v>709</v>
      </c>
      <c r="M283" s="88">
        <v>2016</v>
      </c>
      <c r="N283" s="88">
        <v>2</v>
      </c>
      <c r="O283" s="89" t="s">
        <v>159</v>
      </c>
      <c r="P283" s="63">
        <v>503</v>
      </c>
      <c r="Q283" s="90">
        <v>42710</v>
      </c>
      <c r="R283" s="63" t="s">
        <v>712</v>
      </c>
      <c r="S283" s="63" t="s">
        <v>1027</v>
      </c>
      <c r="T283" s="63" t="s">
        <v>1094</v>
      </c>
      <c r="U283" s="1"/>
      <c r="V283" s="90"/>
      <c r="W283" s="91">
        <v>42644</v>
      </c>
      <c r="X283" s="63">
        <v>9</v>
      </c>
      <c r="Y283" s="63">
        <v>43</v>
      </c>
      <c r="Z283" s="92">
        <v>47</v>
      </c>
      <c r="AA283" s="93">
        <v>15.45</v>
      </c>
      <c r="AB283" s="93">
        <v>7.38</v>
      </c>
      <c r="AC283" s="63">
        <v>2.2000000000000002</v>
      </c>
      <c r="AD283" s="1">
        <v>1.18</v>
      </c>
      <c r="AE283" s="63">
        <v>0.78</v>
      </c>
      <c r="AF283" s="1">
        <v>1.4</v>
      </c>
      <c r="AG283" s="1">
        <v>11.1</v>
      </c>
      <c r="AH283" s="1">
        <f t="shared" si="66"/>
        <v>84.285714285714292</v>
      </c>
      <c r="AI283" s="1">
        <v>0.3</v>
      </c>
      <c r="AJ283" s="1">
        <f t="shared" si="67"/>
        <v>4.6963636363636354</v>
      </c>
      <c r="AK283" s="1">
        <f t="shared" si="68"/>
        <v>4.1399826737967906</v>
      </c>
      <c r="AL283" s="1">
        <f t="shared" si="69"/>
        <v>5.9423076923076916</v>
      </c>
      <c r="AM283" s="1">
        <f t="shared" si="70"/>
        <v>4599.9807486631007</v>
      </c>
      <c r="AN283" s="1">
        <f t="shared" si="71"/>
        <v>6602.5641025641016</v>
      </c>
      <c r="AO283" s="1">
        <f t="shared" si="72"/>
        <v>11202.544851227201</v>
      </c>
      <c r="AP283" s="1">
        <f t="shared" si="73"/>
        <v>4.5999807486631008</v>
      </c>
      <c r="AQ283" s="1">
        <f t="shared" si="73"/>
        <v>6.6025641025641013</v>
      </c>
      <c r="AR283" s="1">
        <f t="shared" si="73"/>
        <v>11.202544851227202</v>
      </c>
      <c r="AS283" s="90"/>
      <c r="AT283" s="1">
        <v>2.0788964181994189</v>
      </c>
      <c r="AU283" s="1">
        <v>0.1815265686960908</v>
      </c>
      <c r="AV283" s="1">
        <v>1.8444197670017364</v>
      </c>
      <c r="AW283" s="1">
        <v>0.55034305642457404</v>
      </c>
      <c r="AX283" s="1">
        <v>0.20683842309193007</v>
      </c>
      <c r="AY283" s="1">
        <v>0.15665937781355796</v>
      </c>
      <c r="AZ283" s="1">
        <v>3.9571638889780965</v>
      </c>
      <c r="BA283" s="1">
        <v>114.47451275271709</v>
      </c>
      <c r="BB283" s="1">
        <v>47.852957195770166</v>
      </c>
      <c r="BC283" s="1">
        <v>9.1609281472472102</v>
      </c>
      <c r="BD283" s="1">
        <v>3.457888153776612</v>
      </c>
      <c r="BE283" s="94">
        <v>0.5762795275590552</v>
      </c>
      <c r="BF283" s="94">
        <v>1.488681102362205E-2</v>
      </c>
      <c r="BG283" s="94">
        <v>5.2748213259189614</v>
      </c>
      <c r="BH283" s="1">
        <v>1.4546755725190839</v>
      </c>
      <c r="BI283" s="1">
        <v>0.39360687022900764</v>
      </c>
      <c r="BJ283" s="1">
        <v>0.52900800104357604</v>
      </c>
    </row>
    <row r="284" spans="1:62">
      <c r="A284" t="s">
        <v>177</v>
      </c>
      <c r="B284" t="s">
        <v>1090</v>
      </c>
      <c r="C284" s="63" t="s">
        <v>164</v>
      </c>
      <c r="D284" s="87" t="s">
        <v>795</v>
      </c>
      <c r="E284" t="s">
        <v>959</v>
      </c>
      <c r="F284" s="1" t="s">
        <v>813</v>
      </c>
      <c r="G284" s="1" t="s">
        <v>814</v>
      </c>
      <c r="H284" s="1">
        <v>11.251139999999999</v>
      </c>
      <c r="I284" s="1">
        <v>7.2677699999999996</v>
      </c>
      <c r="J284" s="1">
        <v>668</v>
      </c>
      <c r="K284" s="1" t="s">
        <v>815</v>
      </c>
      <c r="L284" s="1" t="s">
        <v>709</v>
      </c>
      <c r="M284" s="88">
        <v>2016</v>
      </c>
      <c r="N284" s="88">
        <v>2</v>
      </c>
      <c r="O284" s="89" t="s">
        <v>714</v>
      </c>
      <c r="P284" s="63">
        <v>504</v>
      </c>
      <c r="Q284" s="90">
        <v>42710</v>
      </c>
      <c r="R284" s="63" t="s">
        <v>712</v>
      </c>
      <c r="S284" s="63" t="s">
        <v>1027</v>
      </c>
      <c r="T284" s="63" t="s">
        <v>1094</v>
      </c>
      <c r="U284" s="1"/>
      <c r="V284" s="90"/>
      <c r="W284" s="91">
        <v>42644</v>
      </c>
      <c r="X284" s="63">
        <v>9</v>
      </c>
      <c r="Y284" s="63">
        <v>46</v>
      </c>
      <c r="Z284" s="92">
        <v>48</v>
      </c>
      <c r="AA284" s="93">
        <v>14.88</v>
      </c>
      <c r="AB284" s="93">
        <v>8.41</v>
      </c>
      <c r="AC284" s="63">
        <v>2.16</v>
      </c>
      <c r="AD284" s="1">
        <v>1.1000000000000001</v>
      </c>
      <c r="AE284" s="63">
        <v>2.14</v>
      </c>
      <c r="AF284" s="1">
        <v>1.36</v>
      </c>
      <c r="AG284" s="1">
        <v>10</v>
      </c>
      <c r="AH284" s="1">
        <f t="shared" si="66"/>
        <v>80.882352941176478</v>
      </c>
      <c r="AI284" s="1">
        <v>0.88</v>
      </c>
      <c r="AJ284" s="1">
        <f t="shared" si="67"/>
        <v>5.2951851851851854</v>
      </c>
      <c r="AK284" s="1">
        <f t="shared" si="68"/>
        <v>4.5348039215686287</v>
      </c>
      <c r="AL284" s="1">
        <f t="shared" si="69"/>
        <v>6.1188785046728977</v>
      </c>
      <c r="AM284" s="1">
        <f t="shared" si="70"/>
        <v>5038.6710239651429</v>
      </c>
      <c r="AN284" s="1">
        <f t="shared" si="71"/>
        <v>6798.7538940809973</v>
      </c>
      <c r="AO284" s="1">
        <f t="shared" si="72"/>
        <v>11837.424918046141</v>
      </c>
      <c r="AP284" s="1">
        <f t="shared" si="73"/>
        <v>5.0386710239651427</v>
      </c>
      <c r="AQ284" s="1">
        <f t="shared" si="73"/>
        <v>6.7987538940809973</v>
      </c>
      <c r="AR284" s="1">
        <f t="shared" si="73"/>
        <v>11.837424918046141</v>
      </c>
      <c r="AS284" s="90"/>
      <c r="AT284" s="1">
        <v>1.9615384615384617</v>
      </c>
      <c r="AU284" s="1">
        <v>0.17725424246549948</v>
      </c>
      <c r="AV284" s="1">
        <v>1.8551549174439319</v>
      </c>
      <c r="AW284" s="1">
        <v>0.3615472612216169</v>
      </c>
      <c r="AX284" s="1">
        <v>0.17859962914054481</v>
      </c>
      <c r="AY284" s="1">
        <v>0.13768229641288293</v>
      </c>
      <c r="AZ284" s="1">
        <v>3.2568924852643786</v>
      </c>
      <c r="BA284" s="1">
        <v>103.34885896330918</v>
      </c>
      <c r="BB284" s="1">
        <v>46.585926898309744</v>
      </c>
      <c r="BC284" s="1">
        <v>9.8582855468834723</v>
      </c>
      <c r="BD284" s="1">
        <v>7.6362583199264087</v>
      </c>
      <c r="BE284" s="94">
        <v>0.53750000000000009</v>
      </c>
      <c r="BF284" s="94">
        <v>4.0855769230769237E-2</v>
      </c>
      <c r="BG284" s="94">
        <v>3.7303962009210432</v>
      </c>
      <c r="BH284" s="1">
        <v>1.1825787401574803</v>
      </c>
      <c r="BI284" s="1">
        <v>0.24547244094488194</v>
      </c>
      <c r="BJ284" s="1">
        <v>0.64598405510588308</v>
      </c>
    </row>
    <row r="285" spans="1:62">
      <c r="A285" t="s">
        <v>177</v>
      </c>
      <c r="B285" t="s">
        <v>1090</v>
      </c>
      <c r="C285" s="63" t="s">
        <v>164</v>
      </c>
      <c r="D285" s="87" t="s">
        <v>795</v>
      </c>
      <c r="E285" t="s">
        <v>959</v>
      </c>
      <c r="F285" s="1" t="s">
        <v>813</v>
      </c>
      <c r="G285" s="1" t="s">
        <v>816</v>
      </c>
      <c r="H285" s="1">
        <v>11.245810000000001</v>
      </c>
      <c r="I285" s="1">
        <v>7.2791399999999999</v>
      </c>
      <c r="J285" s="1">
        <v>671</v>
      </c>
      <c r="K285" s="1" t="s">
        <v>817</v>
      </c>
      <c r="L285" s="1" t="s">
        <v>709</v>
      </c>
      <c r="M285" s="88">
        <v>2016</v>
      </c>
      <c r="N285" s="88">
        <v>2</v>
      </c>
      <c r="O285" s="89" t="s">
        <v>155</v>
      </c>
      <c r="P285" s="63">
        <v>511</v>
      </c>
      <c r="Q285" s="1" t="s">
        <v>801</v>
      </c>
      <c r="R285" s="63" t="s">
        <v>712</v>
      </c>
      <c r="S285" s="63" t="s">
        <v>1027</v>
      </c>
      <c r="T285" s="63" t="s">
        <v>1094</v>
      </c>
      <c r="U285" s="90">
        <v>42650</v>
      </c>
      <c r="V285" s="90">
        <v>42529</v>
      </c>
      <c r="W285" s="91">
        <v>42644</v>
      </c>
      <c r="X285" s="63">
        <v>9</v>
      </c>
      <c r="Y285" s="63">
        <v>47</v>
      </c>
      <c r="Z285" s="92">
        <v>17</v>
      </c>
      <c r="AA285" s="93">
        <v>4.8</v>
      </c>
      <c r="AB285" s="93">
        <v>0.91</v>
      </c>
      <c r="AC285" s="63">
        <v>0.66</v>
      </c>
      <c r="AD285" s="1">
        <v>0.22</v>
      </c>
      <c r="AE285" s="63">
        <v>0.34</v>
      </c>
      <c r="AF285" s="1">
        <v>0.3</v>
      </c>
      <c r="AG285" s="1">
        <v>10.6</v>
      </c>
      <c r="AH285" s="1">
        <f t="shared" si="66"/>
        <v>73.333333333333343</v>
      </c>
      <c r="AI285" s="1">
        <v>0.16</v>
      </c>
      <c r="AJ285" s="1">
        <f t="shared" si="67"/>
        <v>0.41363636363636364</v>
      </c>
      <c r="AK285" s="1">
        <f t="shared" si="68"/>
        <v>0.31903529411764708</v>
      </c>
      <c r="AL285" s="1">
        <f t="shared" si="69"/>
        <v>2.2588235294117647</v>
      </c>
      <c r="AM285" s="1">
        <f t="shared" si="70"/>
        <v>354.48366013071899</v>
      </c>
      <c r="AN285" s="1">
        <f t="shared" si="71"/>
        <v>2509.8039215686276</v>
      </c>
      <c r="AO285" s="1">
        <f t="shared" si="72"/>
        <v>2864.2875816993464</v>
      </c>
      <c r="AP285" s="1">
        <f t="shared" si="73"/>
        <v>0.35448366013071897</v>
      </c>
      <c r="AQ285" s="1">
        <f t="shared" si="73"/>
        <v>2.5098039215686274</v>
      </c>
      <c r="AR285" s="1">
        <f t="shared" si="73"/>
        <v>2.8642875816993465</v>
      </c>
      <c r="AS285" s="1" t="s">
        <v>799</v>
      </c>
      <c r="AT285" s="1">
        <v>1.7687861271676302</v>
      </c>
      <c r="AU285" s="1">
        <v>0.10081754561502647</v>
      </c>
      <c r="AV285" s="1">
        <v>2.1545434577192375</v>
      </c>
      <c r="AW285" s="1">
        <v>0.35150177995256615</v>
      </c>
      <c r="AX285" s="1">
        <v>0.25383057978546492</v>
      </c>
      <c r="AY285" s="1">
        <v>0.14790457882826238</v>
      </c>
      <c r="AZ285" s="1">
        <v>6.6011309999609118</v>
      </c>
      <c r="BA285" s="1">
        <v>128.29345422124436</v>
      </c>
      <c r="BB285" s="1">
        <v>37.697760655783746</v>
      </c>
      <c r="BC285" s="1">
        <v>14.270362028587778</v>
      </c>
      <c r="BD285" s="1">
        <v>7.5014600294118168</v>
      </c>
      <c r="BE285" s="94">
        <v>0.42555448408871749</v>
      </c>
      <c r="BF285" s="94">
        <v>4.5347155255544835E-3</v>
      </c>
      <c r="BG285" s="94">
        <v>4.6648979114229938</v>
      </c>
      <c r="BH285" s="1">
        <v>1.3473025048169556</v>
      </c>
      <c r="BI285" s="1">
        <v>0.16849710982658961</v>
      </c>
      <c r="BJ285" s="1">
        <v>0.95462388478035975</v>
      </c>
    </row>
    <row r="286" spans="1:62">
      <c r="A286" t="s">
        <v>177</v>
      </c>
      <c r="B286" t="s">
        <v>1090</v>
      </c>
      <c r="C286" s="63" t="s">
        <v>164</v>
      </c>
      <c r="D286" s="87" t="s">
        <v>795</v>
      </c>
      <c r="E286" t="s">
        <v>959</v>
      </c>
      <c r="F286" s="1" t="s">
        <v>813</v>
      </c>
      <c r="G286" s="1" t="s">
        <v>816</v>
      </c>
      <c r="H286" s="1">
        <v>11.245810000000001</v>
      </c>
      <c r="I286" s="1">
        <v>7.2791399999999999</v>
      </c>
      <c r="J286" s="1">
        <v>671</v>
      </c>
      <c r="K286" s="1" t="s">
        <v>817</v>
      </c>
      <c r="L286" s="1" t="s">
        <v>709</v>
      </c>
      <c r="M286" s="88">
        <v>2016</v>
      </c>
      <c r="N286" s="88">
        <v>2</v>
      </c>
      <c r="O286" s="89" t="s">
        <v>156</v>
      </c>
      <c r="P286" s="63">
        <v>512</v>
      </c>
      <c r="Q286" s="1" t="s">
        <v>801</v>
      </c>
      <c r="R286" s="63" t="s">
        <v>712</v>
      </c>
      <c r="S286" s="63" t="s">
        <v>1027</v>
      </c>
      <c r="T286" s="63" t="s">
        <v>1094</v>
      </c>
      <c r="U286" s="1"/>
      <c r="V286" s="90"/>
      <c r="W286" s="91">
        <v>42644</v>
      </c>
      <c r="X286" s="63">
        <v>9</v>
      </c>
      <c r="Y286" s="63">
        <v>45</v>
      </c>
      <c r="Z286" s="92">
        <v>24</v>
      </c>
      <c r="AA286" s="93">
        <v>8.44</v>
      </c>
      <c r="AB286" s="93">
        <v>3.14</v>
      </c>
      <c r="AC286" s="63">
        <v>1.2</v>
      </c>
      <c r="AD286" s="1">
        <v>0.62</v>
      </c>
      <c r="AE286" s="63">
        <v>1</v>
      </c>
      <c r="AF286" s="1">
        <v>0.76</v>
      </c>
      <c r="AG286" s="1">
        <v>10.4</v>
      </c>
      <c r="AH286" s="1">
        <f t="shared" si="66"/>
        <v>81.578947368421055</v>
      </c>
      <c r="AI286" s="1">
        <v>0.48</v>
      </c>
      <c r="AJ286" s="1">
        <f t="shared" si="67"/>
        <v>1.988666666666667</v>
      </c>
      <c r="AK286" s="1">
        <f t="shared" si="68"/>
        <v>1.7101301960784314</v>
      </c>
      <c r="AL286" s="1">
        <f t="shared" si="69"/>
        <v>4.0511999999999997</v>
      </c>
      <c r="AM286" s="1">
        <f t="shared" si="70"/>
        <v>1900.1446623093682</v>
      </c>
      <c r="AN286" s="1">
        <f t="shared" si="71"/>
        <v>4501.333333333333</v>
      </c>
      <c r="AO286" s="1">
        <f t="shared" si="72"/>
        <v>6401.477995642701</v>
      </c>
      <c r="AP286" s="1">
        <f t="shared" si="73"/>
        <v>1.9001446623093683</v>
      </c>
      <c r="AQ286" s="1">
        <f t="shared" si="73"/>
        <v>4.5013333333333332</v>
      </c>
      <c r="AR286" s="1">
        <f t="shared" si="73"/>
        <v>6.4014779956427006</v>
      </c>
      <c r="AS286" s="90"/>
      <c r="AT286" s="1">
        <v>1.5746753246753249</v>
      </c>
      <c r="AU286" s="1">
        <v>0.22756923896152861</v>
      </c>
      <c r="AV286" s="1">
        <v>1.8841865340665691</v>
      </c>
      <c r="AW286" s="1">
        <v>0.40570015186364056</v>
      </c>
      <c r="AX286" s="1">
        <v>0.20222226772163171</v>
      </c>
      <c r="AY286" s="1">
        <v>0.12852591072977035</v>
      </c>
      <c r="AZ286" s="1">
        <v>5.5002707490366358</v>
      </c>
      <c r="BA286" s="1">
        <v>101.82668280377366</v>
      </c>
      <c r="BB286" s="1">
        <v>26.502043169019434</v>
      </c>
      <c r="BC286" s="1">
        <v>8.6942754144723455</v>
      </c>
      <c r="BD286" s="1">
        <v>5.7035703920182845</v>
      </c>
      <c r="BE286" s="94">
        <v>0.30038872691933916</v>
      </c>
      <c r="BF286" s="94">
        <v>0.10004859086491739</v>
      </c>
      <c r="BG286" s="94">
        <v>2.7468002371467923</v>
      </c>
      <c r="BH286" s="1">
        <v>1.0889662027833003</v>
      </c>
      <c r="BI286" s="1">
        <v>0.22097415506958251</v>
      </c>
      <c r="BJ286" s="1">
        <v>1.0754057859765362</v>
      </c>
    </row>
    <row r="287" spans="1:62">
      <c r="A287" t="s">
        <v>177</v>
      </c>
      <c r="B287" t="s">
        <v>1090</v>
      </c>
      <c r="C287" s="63" t="s">
        <v>164</v>
      </c>
      <c r="D287" s="87" t="s">
        <v>795</v>
      </c>
      <c r="E287" t="s">
        <v>959</v>
      </c>
      <c r="F287" s="1" t="s">
        <v>813</v>
      </c>
      <c r="G287" s="1" t="s">
        <v>816</v>
      </c>
      <c r="H287" s="1">
        <v>11.245810000000001</v>
      </c>
      <c r="I287" s="1">
        <v>7.2791399999999999</v>
      </c>
      <c r="J287" s="1">
        <v>671</v>
      </c>
      <c r="K287" s="1" t="s">
        <v>817</v>
      </c>
      <c r="L287" s="1" t="s">
        <v>709</v>
      </c>
      <c r="M287" s="88">
        <v>2016</v>
      </c>
      <c r="N287" s="88">
        <v>2</v>
      </c>
      <c r="O287" s="89" t="s">
        <v>157</v>
      </c>
      <c r="P287" s="63">
        <v>513</v>
      </c>
      <c r="Q287" s="1" t="s">
        <v>801</v>
      </c>
      <c r="R287" s="63" t="s">
        <v>712</v>
      </c>
      <c r="S287" s="63" t="s">
        <v>1027</v>
      </c>
      <c r="T287" s="63" t="s">
        <v>1094</v>
      </c>
      <c r="U287" s="1"/>
      <c r="V287" s="90"/>
      <c r="W287" s="91">
        <v>42644</v>
      </c>
      <c r="X287" s="63">
        <v>9</v>
      </c>
      <c r="Y287" s="63">
        <v>44</v>
      </c>
      <c r="Z287" s="92">
        <v>13</v>
      </c>
      <c r="AA287" s="93">
        <v>4.18</v>
      </c>
      <c r="AB287" s="93">
        <v>0.7</v>
      </c>
      <c r="AC287" s="63">
        <v>0.54</v>
      </c>
      <c r="AD287" s="1">
        <v>0.22</v>
      </c>
      <c r="AE287" s="63">
        <v>0.3</v>
      </c>
      <c r="AF287" s="1">
        <v>0.3</v>
      </c>
      <c r="AG287" s="1">
        <v>8.4</v>
      </c>
      <c r="AH287" s="1">
        <f t="shared" si="66"/>
        <v>73.333333333333343</v>
      </c>
      <c r="AI287" s="1">
        <v>0.1</v>
      </c>
      <c r="AJ287" s="1">
        <f t="shared" si="67"/>
        <v>0.38888888888888878</v>
      </c>
      <c r="AK287" s="1">
        <f t="shared" si="68"/>
        <v>0.30732897603485837</v>
      </c>
      <c r="AL287" s="1">
        <f t="shared" si="69"/>
        <v>1.3933333333333333</v>
      </c>
      <c r="AM287" s="1">
        <f t="shared" si="70"/>
        <v>341.47664003873149</v>
      </c>
      <c r="AN287" s="1">
        <f t="shared" si="71"/>
        <v>1548.1481481481483</v>
      </c>
      <c r="AO287" s="1">
        <f t="shared" si="72"/>
        <v>1889.6247881868799</v>
      </c>
      <c r="AP287" s="1">
        <f t="shared" si="73"/>
        <v>0.34147664003873152</v>
      </c>
      <c r="AQ287" s="1">
        <f t="shared" si="73"/>
        <v>1.5481481481481483</v>
      </c>
      <c r="AR287" s="1">
        <f t="shared" si="73"/>
        <v>1.88962478818688</v>
      </c>
      <c r="AS287" s="90"/>
      <c r="AT287" s="1">
        <v>2.2521166509877704</v>
      </c>
      <c r="AU287" s="1">
        <v>0.11274283867486938</v>
      </c>
      <c r="AV287" s="1">
        <v>2.0344045733411784</v>
      </c>
      <c r="AW287" s="1">
        <v>0.3775176638891502</v>
      </c>
      <c r="AX287" s="1">
        <v>0.23601927101688838</v>
      </c>
      <c r="AY287" s="1">
        <v>0.16410573012045965</v>
      </c>
      <c r="AZ287" s="1">
        <v>7.3665421477337452</v>
      </c>
      <c r="BA287" s="1">
        <v>153.04867617720171</v>
      </c>
      <c r="BB287" s="1">
        <v>45.262147205186352</v>
      </c>
      <c r="BC287" s="1">
        <v>22.585064016926935</v>
      </c>
      <c r="BD287" s="1">
        <v>4.0589461689710005</v>
      </c>
      <c r="BE287" s="94">
        <v>1.3564356435643565</v>
      </c>
      <c r="BF287" s="94">
        <v>4.478217821782178E-2</v>
      </c>
      <c r="BG287" s="94">
        <v>3.4934677324086527</v>
      </c>
      <c r="BH287" s="1">
        <v>1.7021174205967273</v>
      </c>
      <c r="BI287" s="1">
        <v>0.16939364773820981</v>
      </c>
      <c r="BJ287" s="1">
        <v>0.80568934466862518</v>
      </c>
    </row>
    <row r="288" spans="1:62">
      <c r="A288" t="s">
        <v>177</v>
      </c>
      <c r="B288" t="s">
        <v>1090</v>
      </c>
      <c r="C288" s="63" t="s">
        <v>164</v>
      </c>
      <c r="D288" s="87" t="s">
        <v>795</v>
      </c>
      <c r="E288" t="s">
        <v>959</v>
      </c>
      <c r="F288" s="1" t="s">
        <v>813</v>
      </c>
      <c r="G288" s="1" t="s">
        <v>816</v>
      </c>
      <c r="H288" s="1">
        <v>11.245810000000001</v>
      </c>
      <c r="I288" s="1">
        <v>7.2791399999999999</v>
      </c>
      <c r="J288" s="1">
        <v>671</v>
      </c>
      <c r="K288" s="1" t="s">
        <v>817</v>
      </c>
      <c r="L288" s="1" t="s">
        <v>709</v>
      </c>
      <c r="M288" s="88">
        <v>2016</v>
      </c>
      <c r="N288" s="88">
        <v>2</v>
      </c>
      <c r="O288" s="89" t="s">
        <v>158</v>
      </c>
      <c r="P288" s="63">
        <v>514</v>
      </c>
      <c r="Q288" s="1" t="s">
        <v>801</v>
      </c>
      <c r="R288" s="63" t="s">
        <v>712</v>
      </c>
      <c r="S288" s="63" t="s">
        <v>1027</v>
      </c>
      <c r="T288" s="63" t="s">
        <v>1094</v>
      </c>
      <c r="U288" s="1"/>
      <c r="V288" s="90"/>
      <c r="W288" s="91">
        <v>42644</v>
      </c>
      <c r="X288" s="63">
        <v>9</v>
      </c>
      <c r="Y288" s="63">
        <v>42</v>
      </c>
      <c r="Z288" s="92">
        <v>35</v>
      </c>
      <c r="AA288" s="93">
        <v>11.86</v>
      </c>
      <c r="AB288" s="93">
        <v>6.12</v>
      </c>
      <c r="AC288" s="63">
        <v>2.3199999999999998</v>
      </c>
      <c r="AD288" s="1">
        <v>1.24</v>
      </c>
      <c r="AE288" s="63">
        <v>1.1599999999999999</v>
      </c>
      <c r="AF288" s="1">
        <v>1.48</v>
      </c>
      <c r="AG288" s="1">
        <v>12</v>
      </c>
      <c r="AH288" s="1">
        <f t="shared" si="66"/>
        <v>83.78378378378379</v>
      </c>
      <c r="AI288" s="1">
        <v>0.46</v>
      </c>
      <c r="AJ288" s="1">
        <f t="shared" si="67"/>
        <v>3.9041379310344833</v>
      </c>
      <c r="AK288" s="1">
        <f t="shared" si="68"/>
        <v>3.3864827586206911</v>
      </c>
      <c r="AL288" s="1">
        <f t="shared" si="69"/>
        <v>4.7031034482758622</v>
      </c>
      <c r="AM288" s="1">
        <f t="shared" si="70"/>
        <v>3762.7586206896567</v>
      </c>
      <c r="AN288" s="1">
        <f t="shared" si="71"/>
        <v>5225.6704980842915</v>
      </c>
      <c r="AO288" s="1">
        <f t="shared" si="72"/>
        <v>8988.4291187739473</v>
      </c>
      <c r="AP288" s="1">
        <f t="shared" si="73"/>
        <v>3.7627586206896568</v>
      </c>
      <c r="AQ288" s="1">
        <f t="shared" si="73"/>
        <v>5.2256704980842912</v>
      </c>
      <c r="AR288" s="1">
        <f t="shared" si="73"/>
        <v>8.9884291187739471</v>
      </c>
      <c r="AS288" s="90"/>
      <c r="AT288" s="1">
        <v>2.1702127659574471</v>
      </c>
      <c r="AU288" s="1">
        <v>0.22791605058377015</v>
      </c>
      <c r="AV288" s="1">
        <v>1.7265822272257352</v>
      </c>
      <c r="AW288" s="1">
        <v>0.66673645234637691</v>
      </c>
      <c r="AX288" s="1">
        <v>0.210631581780651</v>
      </c>
      <c r="AY288" s="1">
        <v>0.15526654190815806</v>
      </c>
      <c r="AZ288" s="1">
        <v>9.0921385199737905</v>
      </c>
      <c r="BA288" s="1">
        <v>150.37257373919059</v>
      </c>
      <c r="BB288" s="1">
        <v>60.003266564681688</v>
      </c>
      <c r="BC288" s="1">
        <v>9.3348965527960868</v>
      </c>
      <c r="BD288" s="1">
        <v>3.343910963392446</v>
      </c>
      <c r="BE288" s="94">
        <v>0.56517602283539492</v>
      </c>
      <c r="BF288" s="94">
        <v>1.7169362511893438E-2</v>
      </c>
      <c r="BG288" s="94">
        <v>1.7657778407216282</v>
      </c>
      <c r="BH288" s="1">
        <v>1.27734375</v>
      </c>
      <c r="BI288" s="1">
        <v>0.26152343750000001</v>
      </c>
      <c r="BJ288" s="1">
        <v>0.54287040575697187</v>
      </c>
    </row>
    <row r="289" spans="1:62">
      <c r="A289" t="s">
        <v>177</v>
      </c>
      <c r="B289" t="s">
        <v>1090</v>
      </c>
      <c r="C289" s="63" t="s">
        <v>164</v>
      </c>
      <c r="D289" s="87" t="s">
        <v>795</v>
      </c>
      <c r="E289" t="s">
        <v>959</v>
      </c>
      <c r="F289" s="1" t="s">
        <v>813</v>
      </c>
      <c r="G289" s="1" t="s">
        <v>816</v>
      </c>
      <c r="H289" s="1">
        <v>11.245810000000001</v>
      </c>
      <c r="I289" s="1">
        <v>7.2791399999999999</v>
      </c>
      <c r="J289" s="1">
        <v>671</v>
      </c>
      <c r="K289" s="1" t="s">
        <v>817</v>
      </c>
      <c r="L289" s="1" t="s">
        <v>709</v>
      </c>
      <c r="M289" s="88">
        <v>2016</v>
      </c>
      <c r="N289" s="88">
        <v>2</v>
      </c>
      <c r="O289" s="89" t="s">
        <v>159</v>
      </c>
      <c r="P289" s="63">
        <v>515</v>
      </c>
      <c r="Q289" s="1" t="s">
        <v>801</v>
      </c>
      <c r="R289" s="63" t="s">
        <v>712</v>
      </c>
      <c r="S289" s="63" t="s">
        <v>1027</v>
      </c>
      <c r="T289" s="63" t="s">
        <v>1094</v>
      </c>
      <c r="U289" s="1"/>
      <c r="V289" s="90"/>
      <c r="W289" s="91">
        <v>42644</v>
      </c>
      <c r="X289" s="63">
        <v>9</v>
      </c>
      <c r="Y289" s="63">
        <v>45</v>
      </c>
      <c r="Z289" s="92">
        <v>39</v>
      </c>
      <c r="AA289" s="93">
        <v>13.52</v>
      </c>
      <c r="AB289" s="93">
        <v>5.56</v>
      </c>
      <c r="AC289" s="63">
        <v>1.9</v>
      </c>
      <c r="AD289" s="1">
        <v>0.96</v>
      </c>
      <c r="AE289" s="63">
        <v>1.1200000000000001</v>
      </c>
      <c r="AF289" s="1">
        <v>1.18</v>
      </c>
      <c r="AG289" s="1">
        <v>10.1</v>
      </c>
      <c r="AH289" s="1">
        <f t="shared" si="66"/>
        <v>81.355932203389841</v>
      </c>
      <c r="AI289" s="1">
        <v>0.36</v>
      </c>
      <c r="AJ289" s="1">
        <f t="shared" si="67"/>
        <v>3.4530526315789474</v>
      </c>
      <c r="AK289" s="1">
        <f t="shared" si="68"/>
        <v>2.9712089164086688</v>
      </c>
      <c r="AL289" s="1">
        <f t="shared" si="69"/>
        <v>4.3457142857142852</v>
      </c>
      <c r="AM289" s="1">
        <f t="shared" si="70"/>
        <v>3301.3432404540763</v>
      </c>
      <c r="AN289" s="1">
        <f t="shared" si="71"/>
        <v>4828.5714285714284</v>
      </c>
      <c r="AO289" s="1">
        <f t="shared" si="72"/>
        <v>8129.9146690255047</v>
      </c>
      <c r="AP289" s="1">
        <f t="shared" si="73"/>
        <v>3.3013432404540763</v>
      </c>
      <c r="AQ289" s="1">
        <f t="shared" si="73"/>
        <v>4.8285714285714283</v>
      </c>
      <c r="AR289" s="1">
        <f t="shared" si="73"/>
        <v>8.1299146690255046</v>
      </c>
      <c r="AS289" s="90"/>
      <c r="AT289" s="1">
        <v>2.3081452404317959</v>
      </c>
      <c r="AU289" s="1">
        <v>0.30452989832127925</v>
      </c>
      <c r="AV289" s="1">
        <v>2.135814259811585</v>
      </c>
      <c r="AW289" s="1">
        <v>0.72622449164666281</v>
      </c>
      <c r="AX289" s="1">
        <v>0.2640354338435319</v>
      </c>
      <c r="AY289" s="1">
        <v>0.18551542156130957</v>
      </c>
      <c r="AZ289" s="1">
        <v>15.206521543268286</v>
      </c>
      <c r="BA289" s="1">
        <v>319.08075263267347</v>
      </c>
      <c r="BB289" s="1">
        <v>77.934342025429245</v>
      </c>
      <c r="BC289" s="1">
        <v>9.9521212026247046</v>
      </c>
      <c r="BD289" s="1">
        <v>16.629019083787984</v>
      </c>
      <c r="BE289" s="94">
        <v>1.0372993389990559</v>
      </c>
      <c r="BF289" s="94">
        <v>3.4782813975448537E-2</v>
      </c>
      <c r="BG289" s="94">
        <v>2.3723767799836679</v>
      </c>
      <c r="BH289" s="1">
        <v>1.3596491228070178</v>
      </c>
      <c r="BI289" s="1">
        <v>0.23299220272904483</v>
      </c>
      <c r="BJ289" s="1">
        <v>0.66301564977910787</v>
      </c>
    </row>
    <row r="290" spans="1:62">
      <c r="A290" t="s">
        <v>177</v>
      </c>
      <c r="B290" t="s">
        <v>1090</v>
      </c>
      <c r="C290" s="63" t="s">
        <v>164</v>
      </c>
      <c r="D290" s="87" t="s">
        <v>795</v>
      </c>
      <c r="E290" t="s">
        <v>959</v>
      </c>
      <c r="F290" s="1" t="s">
        <v>813</v>
      </c>
      <c r="G290" s="1" t="s">
        <v>816</v>
      </c>
      <c r="H290" s="1">
        <v>11.245810000000001</v>
      </c>
      <c r="I290" s="1">
        <v>7.2791399999999999</v>
      </c>
      <c r="J290" s="1">
        <v>671</v>
      </c>
      <c r="K290" s="1" t="s">
        <v>817</v>
      </c>
      <c r="L290" s="1" t="s">
        <v>709</v>
      </c>
      <c r="M290" s="88">
        <v>2016</v>
      </c>
      <c r="N290" s="88">
        <v>2</v>
      </c>
      <c r="O290" s="89" t="s">
        <v>714</v>
      </c>
      <c r="P290" s="63">
        <v>516</v>
      </c>
      <c r="Q290" s="1" t="s">
        <v>801</v>
      </c>
      <c r="R290" s="63" t="s">
        <v>712</v>
      </c>
      <c r="S290" s="63" t="s">
        <v>1027</v>
      </c>
      <c r="T290" s="63" t="s">
        <v>1094</v>
      </c>
      <c r="U290" s="1"/>
      <c r="V290" s="90"/>
      <c r="W290" s="91">
        <v>42644</v>
      </c>
      <c r="X290" s="63">
        <v>9</v>
      </c>
      <c r="Y290" s="63">
        <v>44</v>
      </c>
      <c r="Z290" s="92">
        <v>44</v>
      </c>
      <c r="AA290" s="93">
        <v>13.26</v>
      </c>
      <c r="AB290" s="93">
        <v>6.64</v>
      </c>
      <c r="AC290" s="63">
        <v>2.2000000000000002</v>
      </c>
      <c r="AD290" s="1">
        <v>1.1599999999999999</v>
      </c>
      <c r="AE290" s="63">
        <v>1.36</v>
      </c>
      <c r="AF290" s="1">
        <v>1.36</v>
      </c>
      <c r="AG290" s="1">
        <v>10.6</v>
      </c>
      <c r="AH290" s="1">
        <f t="shared" si="66"/>
        <v>85.294117647058812</v>
      </c>
      <c r="AI290" s="1">
        <v>0.48</v>
      </c>
      <c r="AJ290" s="1">
        <f t="shared" si="67"/>
        <v>4.1047272727272723</v>
      </c>
      <c r="AK290" s="1">
        <f t="shared" si="68"/>
        <v>3.682323850267379</v>
      </c>
      <c r="AL290" s="1">
        <f t="shared" si="69"/>
        <v>4.68</v>
      </c>
      <c r="AM290" s="1">
        <f t="shared" si="70"/>
        <v>4091.4709447415321</v>
      </c>
      <c r="AN290" s="1">
        <f t="shared" si="71"/>
        <v>5200</v>
      </c>
      <c r="AO290" s="1">
        <f t="shared" si="72"/>
        <v>9291.4709447415316</v>
      </c>
      <c r="AP290" s="1">
        <f t="shared" si="73"/>
        <v>4.0914709447415323</v>
      </c>
      <c r="AQ290" s="1">
        <f t="shared" si="73"/>
        <v>5.2</v>
      </c>
      <c r="AR290" s="1">
        <f t="shared" si="73"/>
        <v>9.2914709447415316</v>
      </c>
      <c r="AS290" s="90"/>
      <c r="AT290" s="1">
        <v>2.7447657028913257</v>
      </c>
      <c r="AU290" s="1">
        <v>0.24422014695340583</v>
      </c>
      <c r="AV290" s="1">
        <v>1.7401279603881707</v>
      </c>
      <c r="AW290" s="1">
        <v>0.72703779421049786</v>
      </c>
      <c r="AX290" s="1">
        <v>0.23333051046248068</v>
      </c>
      <c r="AY290" s="1">
        <v>0.2070846763531228</v>
      </c>
      <c r="AZ290" s="1">
        <v>10.640417643098722</v>
      </c>
      <c r="BA290" s="1">
        <v>122.11225511671596</v>
      </c>
      <c r="BB290" s="1">
        <v>41.576251057287415</v>
      </c>
      <c r="BC290" s="1">
        <v>10.335504770244542</v>
      </c>
      <c r="BD290" s="1">
        <v>7.5311045833111772</v>
      </c>
      <c r="BE290" s="94">
        <v>0.4323615160349854</v>
      </c>
      <c r="BF290" s="94">
        <v>3.1895043731778427E-2</v>
      </c>
      <c r="BG290" s="94">
        <v>2.3911457424428022</v>
      </c>
      <c r="BH290" s="1">
        <v>1.5307057745187902</v>
      </c>
      <c r="BI290" s="1">
        <v>0.25375802016498628</v>
      </c>
      <c r="BJ290" s="1">
        <v>0.46490176039010722</v>
      </c>
    </row>
    <row r="291" spans="1:62">
      <c r="C291" s="63"/>
      <c r="D291" s="87"/>
      <c r="F291" s="1"/>
      <c r="G291" s="1"/>
      <c r="H291" s="1"/>
      <c r="I291" s="1"/>
      <c r="J291" s="1"/>
      <c r="K291" s="1"/>
      <c r="L291" s="1"/>
      <c r="M291" s="88"/>
      <c r="N291" s="88"/>
      <c r="O291" s="89"/>
      <c r="P291" s="63"/>
      <c r="Q291" s="1"/>
      <c r="R291" s="63"/>
      <c r="S291" s="63"/>
      <c r="T291" s="63"/>
      <c r="U291" s="90"/>
      <c r="V291" s="90"/>
      <c r="W291" s="91"/>
      <c r="X291" s="63"/>
      <c r="Y291" s="63"/>
      <c r="Z291" s="92"/>
      <c r="AA291" s="93"/>
      <c r="AB291" s="93"/>
      <c r="AC291" s="63"/>
      <c r="AD291" s="1"/>
      <c r="AE291" s="63"/>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94"/>
      <c r="BF291" s="94"/>
      <c r="BG291" s="94"/>
      <c r="BH291" s="1"/>
      <c r="BI291" s="1"/>
      <c r="BJ291" s="1"/>
    </row>
    <row r="292" spans="1:62">
      <c r="C292" s="63"/>
      <c r="D292" s="87"/>
      <c r="F292" s="1"/>
      <c r="G292" s="1"/>
      <c r="H292" s="1"/>
      <c r="I292" s="1"/>
      <c r="J292" s="1"/>
      <c r="K292" s="1"/>
      <c r="L292" s="1"/>
      <c r="M292" s="88"/>
      <c r="N292" s="88"/>
      <c r="O292" s="89"/>
      <c r="P292" s="63"/>
      <c r="Q292" s="1"/>
      <c r="R292" s="63"/>
      <c r="S292" s="63"/>
      <c r="T292" s="63"/>
      <c r="U292" s="1"/>
      <c r="V292" s="90"/>
      <c r="W292" s="91"/>
      <c r="X292" s="63"/>
      <c r="Y292" s="63"/>
      <c r="Z292" s="92"/>
      <c r="AA292" s="93"/>
      <c r="AB292" s="93"/>
      <c r="AC292" s="63"/>
      <c r="AD292" s="1"/>
      <c r="AE292" s="63"/>
      <c r="AF292" s="1"/>
      <c r="AG292" s="1"/>
      <c r="AH292" s="1"/>
      <c r="AI292" s="1"/>
      <c r="AJ292" s="1"/>
      <c r="AK292" s="1"/>
      <c r="AL292" s="1"/>
      <c r="AM292" s="1"/>
      <c r="AN292" s="1"/>
      <c r="AO292" s="1"/>
      <c r="AP292" s="1"/>
      <c r="AQ292" s="1"/>
      <c r="AR292" s="1"/>
      <c r="AS292" s="90"/>
      <c r="AT292" s="1"/>
      <c r="AU292" s="1"/>
      <c r="AV292" s="1"/>
      <c r="AW292" s="1"/>
      <c r="AX292" s="1"/>
      <c r="AY292" s="1"/>
      <c r="AZ292" s="1"/>
      <c r="BA292" s="1"/>
      <c r="BB292" s="1"/>
      <c r="BC292" s="1"/>
      <c r="BD292" s="1"/>
      <c r="BE292" s="94"/>
      <c r="BF292" s="94"/>
      <c r="BG292" s="94"/>
      <c r="BH292" s="1"/>
      <c r="BI292" s="1"/>
      <c r="BJ292" s="1"/>
    </row>
    <row r="293" spans="1:62">
      <c r="C293" s="63"/>
      <c r="D293" s="87"/>
      <c r="F293" s="1"/>
      <c r="G293" s="1"/>
      <c r="H293" s="1"/>
      <c r="I293" s="1"/>
      <c r="J293" s="1"/>
      <c r="K293" s="1"/>
      <c r="L293" s="1"/>
      <c r="M293" s="88"/>
      <c r="N293" s="88"/>
      <c r="O293" s="89"/>
      <c r="P293" s="63"/>
      <c r="Q293" s="1"/>
      <c r="R293" s="63"/>
      <c r="S293" s="63"/>
      <c r="T293" s="63"/>
      <c r="U293" s="1"/>
      <c r="V293" s="90"/>
      <c r="W293" s="91"/>
      <c r="X293" s="63"/>
      <c r="Y293" s="63"/>
      <c r="Z293" s="92"/>
      <c r="AA293" s="93"/>
      <c r="AB293" s="93"/>
      <c r="AC293" s="63"/>
      <c r="AD293" s="1"/>
      <c r="AE293" s="63"/>
      <c r="AF293" s="1"/>
      <c r="AG293" s="1"/>
      <c r="AH293" s="1"/>
      <c r="AI293" s="1"/>
      <c r="AJ293" s="1"/>
      <c r="AK293" s="1"/>
      <c r="AL293" s="1"/>
      <c r="AM293" s="1"/>
      <c r="AN293" s="1"/>
      <c r="AO293" s="1"/>
      <c r="AP293" s="1"/>
      <c r="AQ293" s="1"/>
      <c r="AR293" s="1"/>
      <c r="AS293" s="90"/>
      <c r="AT293" s="1"/>
      <c r="AU293" s="1"/>
      <c r="AV293" s="1"/>
      <c r="AW293" s="1"/>
      <c r="AX293" s="1"/>
      <c r="AY293" s="1"/>
      <c r="AZ293" s="1"/>
      <c r="BA293" s="1"/>
      <c r="BB293" s="1"/>
      <c r="BC293" s="1"/>
      <c r="BD293" s="1"/>
      <c r="BE293" s="94"/>
      <c r="BF293" s="94"/>
      <c r="BG293" s="94"/>
      <c r="BH293" s="1"/>
      <c r="BI293" s="1"/>
      <c r="BJ293" s="1"/>
    </row>
    <row r="294" spans="1:62">
      <c r="C294" s="63"/>
      <c r="D294" s="87"/>
      <c r="F294" s="1"/>
      <c r="G294" s="1"/>
      <c r="H294" s="1"/>
      <c r="I294" s="1"/>
      <c r="J294" s="1"/>
      <c r="K294" s="1"/>
      <c r="L294" s="1"/>
      <c r="M294" s="88"/>
      <c r="N294" s="88"/>
      <c r="O294" s="89"/>
      <c r="P294" s="63"/>
      <c r="Q294" s="1"/>
      <c r="R294" s="63"/>
      <c r="S294" s="63"/>
      <c r="T294" s="63"/>
      <c r="U294" s="1"/>
      <c r="V294" s="90"/>
      <c r="W294" s="91"/>
      <c r="X294" s="63"/>
      <c r="Y294" s="63"/>
      <c r="Z294" s="92"/>
      <c r="AA294" s="93"/>
      <c r="AB294" s="93"/>
      <c r="AC294" s="63"/>
      <c r="AD294" s="1"/>
      <c r="AE294" s="63"/>
      <c r="AF294" s="1"/>
      <c r="AG294" s="1"/>
      <c r="AH294" s="1"/>
      <c r="AI294" s="1"/>
      <c r="AJ294" s="1"/>
      <c r="AK294" s="1"/>
      <c r="AL294" s="1"/>
      <c r="AM294" s="1"/>
      <c r="AN294" s="1"/>
      <c r="AO294" s="1"/>
      <c r="AP294" s="1"/>
      <c r="AQ294" s="1"/>
      <c r="AR294" s="1"/>
      <c r="AS294" s="90"/>
      <c r="AT294" s="1"/>
      <c r="AU294" s="1"/>
      <c r="AV294" s="1"/>
      <c r="AW294" s="1"/>
      <c r="AX294" s="1"/>
      <c r="AY294" s="1"/>
      <c r="AZ294" s="1"/>
      <c r="BA294" s="1"/>
      <c r="BB294" s="1"/>
      <c r="BC294" s="1"/>
      <c r="BD294" s="1"/>
      <c r="BE294" s="94"/>
      <c r="BF294" s="94"/>
      <c r="BG294" s="94"/>
      <c r="BH294" s="1"/>
      <c r="BI294" s="1"/>
      <c r="BJ294" s="1"/>
    </row>
    <row r="295" spans="1:62">
      <c r="C295" s="63"/>
      <c r="D295" s="87"/>
      <c r="F295" s="1"/>
      <c r="G295" s="1"/>
      <c r="H295" s="1"/>
      <c r="I295" s="1"/>
      <c r="J295" s="1"/>
      <c r="K295" s="1"/>
      <c r="L295" s="1"/>
      <c r="M295" s="88"/>
      <c r="N295" s="88"/>
      <c r="O295" s="89"/>
      <c r="P295" s="63"/>
      <c r="Q295" s="1"/>
      <c r="R295" s="63"/>
      <c r="S295" s="63"/>
      <c r="T295" s="63"/>
      <c r="U295" s="1"/>
      <c r="V295" s="90"/>
      <c r="W295" s="91"/>
      <c r="X295" s="63"/>
      <c r="Y295" s="63"/>
      <c r="Z295" s="92"/>
      <c r="AA295" s="93"/>
      <c r="AB295" s="93"/>
      <c r="AC295" s="63"/>
      <c r="AD295" s="1"/>
      <c r="AE295" s="63"/>
      <c r="AF295" s="1"/>
      <c r="AG295" s="1"/>
      <c r="AH295" s="1"/>
      <c r="AI295" s="1"/>
      <c r="AJ295" s="1"/>
      <c r="AK295" s="1"/>
      <c r="AL295" s="1"/>
      <c r="AM295" s="1"/>
      <c r="AN295" s="1"/>
      <c r="AO295" s="1"/>
      <c r="AP295" s="1"/>
      <c r="AQ295" s="1"/>
      <c r="AR295" s="1"/>
      <c r="AS295" s="90"/>
      <c r="AT295" s="1"/>
      <c r="AU295" s="1"/>
      <c r="AV295" s="1"/>
      <c r="AW295" s="1"/>
      <c r="AX295" s="1"/>
      <c r="AY295" s="1"/>
      <c r="AZ295" s="1"/>
      <c r="BA295" s="1"/>
      <c r="BB295" s="1"/>
      <c r="BC295" s="1"/>
      <c r="BD295" s="1"/>
      <c r="BE295" s="94"/>
      <c r="BF295" s="94"/>
      <c r="BG295" s="94"/>
      <c r="BH295" s="1"/>
      <c r="BI295" s="1"/>
      <c r="BJ295" s="1"/>
    </row>
    <row r="296" spans="1:62">
      <c r="C296" s="63"/>
      <c r="D296" s="87"/>
      <c r="F296" s="1"/>
      <c r="G296" s="1"/>
      <c r="H296" s="1"/>
      <c r="I296" s="1"/>
      <c r="J296" s="1"/>
      <c r="K296" s="1"/>
      <c r="L296" s="1"/>
      <c r="M296" s="88"/>
      <c r="N296" s="88"/>
      <c r="O296" s="89"/>
      <c r="P296" s="63"/>
      <c r="Q296" s="1"/>
      <c r="R296" s="63"/>
      <c r="S296" s="63"/>
      <c r="T296" s="63"/>
      <c r="U296" s="1"/>
      <c r="V296" s="90"/>
      <c r="W296" s="91"/>
      <c r="X296" s="63"/>
      <c r="Y296" s="63"/>
      <c r="Z296" s="92"/>
      <c r="AA296" s="93"/>
      <c r="AB296" s="93"/>
      <c r="AC296" s="63"/>
      <c r="AD296" s="1"/>
      <c r="AE296" s="63"/>
      <c r="AF296" s="1"/>
      <c r="AG296" s="1"/>
      <c r="AH296" s="1"/>
      <c r="AI296" s="1"/>
      <c r="AJ296" s="1"/>
      <c r="AK296" s="1"/>
      <c r="AL296" s="1"/>
      <c r="AM296" s="1"/>
      <c r="AN296" s="1"/>
      <c r="AO296" s="1"/>
      <c r="AP296" s="1"/>
      <c r="AQ296" s="1"/>
      <c r="AR296" s="1"/>
      <c r="AS296" s="90"/>
      <c r="AT296" s="1"/>
      <c r="AU296" s="1"/>
      <c r="AV296" s="1"/>
      <c r="AW296" s="1"/>
      <c r="AX296" s="1"/>
      <c r="AY296" s="1"/>
      <c r="AZ296" s="1"/>
      <c r="BA296" s="1"/>
      <c r="BB296" s="1"/>
      <c r="BC296" s="1"/>
      <c r="BD296" s="1"/>
      <c r="BE296" s="94"/>
      <c r="BF296" s="94"/>
      <c r="BG296" s="94"/>
      <c r="BH296" s="1"/>
      <c r="BI296" s="1"/>
      <c r="BJ296" s="1"/>
    </row>
    <row r="297" spans="1:62">
      <c r="A297" t="s">
        <v>177</v>
      </c>
      <c r="B297" t="s">
        <v>1090</v>
      </c>
      <c r="C297" s="63" t="s">
        <v>164</v>
      </c>
      <c r="D297" s="87" t="s">
        <v>174</v>
      </c>
      <c r="E297" t="s">
        <v>959</v>
      </c>
      <c r="F297" s="1" t="s">
        <v>219</v>
      </c>
      <c r="G297" s="1" t="s">
        <v>302</v>
      </c>
      <c r="H297" s="1">
        <v>11.45124</v>
      </c>
      <c r="I297" s="1">
        <v>7.9165799999999997</v>
      </c>
      <c r="J297" s="1">
        <v>636</v>
      </c>
      <c r="K297" s="1" t="s">
        <v>818</v>
      </c>
      <c r="L297" s="1" t="s">
        <v>737</v>
      </c>
      <c r="M297" s="88">
        <v>2016</v>
      </c>
      <c r="N297" s="88">
        <v>2</v>
      </c>
      <c r="O297" s="89" t="s">
        <v>155</v>
      </c>
      <c r="P297" s="63">
        <v>535</v>
      </c>
      <c r="Q297" s="1" t="s">
        <v>765</v>
      </c>
      <c r="R297" s="63" t="s">
        <v>712</v>
      </c>
      <c r="S297" s="63" t="s">
        <v>1027</v>
      </c>
      <c r="T297" s="63" t="s">
        <v>1094</v>
      </c>
      <c r="U297" s="1" t="s">
        <v>819</v>
      </c>
      <c r="V297" s="90">
        <v>42682</v>
      </c>
      <c r="W297" s="91">
        <v>42643</v>
      </c>
      <c r="X297" s="63">
        <v>9</v>
      </c>
      <c r="Y297" s="63">
        <v>42</v>
      </c>
      <c r="Z297" s="92">
        <v>33</v>
      </c>
      <c r="AA297" s="93">
        <v>5.22</v>
      </c>
      <c r="AB297" s="93">
        <v>2.16</v>
      </c>
      <c r="AC297" s="63">
        <v>0.8</v>
      </c>
      <c r="AD297" s="1">
        <v>0.36</v>
      </c>
      <c r="AE297" s="63">
        <v>0.32</v>
      </c>
      <c r="AF297" s="1">
        <v>0.42</v>
      </c>
      <c r="AG297" s="1">
        <v>9.1999999999999993</v>
      </c>
      <c r="AH297" s="1">
        <f t="shared" ref="AH297:AH302" si="74">(AD297/AF297)*100</f>
        <v>85.714285714285708</v>
      </c>
      <c r="AI297" s="1">
        <v>0.12</v>
      </c>
      <c r="AJ297" s="1">
        <f t="shared" ref="AJ297:AJ302" si="75">(AF297/AC297)*AB297</f>
        <v>1.1339999999999999</v>
      </c>
      <c r="AK297" s="1">
        <f t="shared" ref="AK297:AK302" si="76">AJ297*((100-AG297)/85)*(AH297/100)</f>
        <v>1.0383247058823528</v>
      </c>
      <c r="AL297" s="1">
        <f t="shared" ref="AL297:AL302" si="77">(AI297/AE297)*AA297</f>
        <v>1.9575</v>
      </c>
      <c r="AM297" s="1">
        <f t="shared" ref="AM297:AM302" si="78">AK297*(10000/9)</f>
        <v>1153.6941176470586</v>
      </c>
      <c r="AN297" s="1">
        <f t="shared" ref="AN297:AN302" si="79">(AL297*10000)/9</f>
        <v>2175</v>
      </c>
      <c r="AO297" s="1">
        <f t="shared" ref="AO297:AO302" si="80">AM297+AN297</f>
        <v>3328.6941176470586</v>
      </c>
      <c r="AP297" s="1">
        <f t="shared" ref="AP297:AR302" si="81">AM297/1000</f>
        <v>1.1536941176470585</v>
      </c>
      <c r="AQ297" s="1">
        <f t="shared" si="81"/>
        <v>2.1749999999999998</v>
      </c>
      <c r="AR297" s="1">
        <f t="shared" si="81"/>
        <v>3.3286941176470588</v>
      </c>
      <c r="AS297" s="90">
        <v>42469</v>
      </c>
      <c r="AT297" s="1">
        <v>1.5088785046728974</v>
      </c>
      <c r="AU297" s="1">
        <v>0.19998334480770147</v>
      </c>
      <c r="AV297" s="1">
        <v>1.7175349530536113</v>
      </c>
      <c r="AW297" s="1">
        <v>0.52906658877723989</v>
      </c>
      <c r="AX297" s="1">
        <v>0.1948373195597341</v>
      </c>
      <c r="AY297" s="1">
        <v>0.14334776786795025</v>
      </c>
      <c r="AZ297" s="1">
        <v>4.4614144906124196</v>
      </c>
      <c r="BA297" s="1">
        <v>108.43276063867086</v>
      </c>
      <c r="BB297" s="1">
        <v>22.909544757584083</v>
      </c>
      <c r="BC297" s="1">
        <v>9.6429813626941581</v>
      </c>
      <c r="BD297" s="1">
        <v>2.9922082738824214</v>
      </c>
      <c r="BE297" s="94">
        <v>0.35351598173515986</v>
      </c>
      <c r="BF297" s="94">
        <v>0.11488584474885846</v>
      </c>
      <c r="BG297" s="94">
        <v>3.0878528362697555</v>
      </c>
      <c r="BH297" s="1">
        <v>0.80149812734082404</v>
      </c>
      <c r="BI297" s="1">
        <v>0.20823970037453185</v>
      </c>
      <c r="BJ297" s="1">
        <v>1.1095436371795231</v>
      </c>
    </row>
    <row r="298" spans="1:62">
      <c r="A298" t="s">
        <v>177</v>
      </c>
      <c r="B298" t="s">
        <v>1090</v>
      </c>
      <c r="C298" s="63" t="s">
        <v>164</v>
      </c>
      <c r="D298" s="87" t="s">
        <v>174</v>
      </c>
      <c r="E298" t="s">
        <v>959</v>
      </c>
      <c r="F298" s="1" t="s">
        <v>219</v>
      </c>
      <c r="G298" s="1" t="s">
        <v>302</v>
      </c>
      <c r="H298" s="1">
        <v>11.45124</v>
      </c>
      <c r="I298" s="1">
        <v>7.9165799999999997</v>
      </c>
      <c r="J298" s="1">
        <v>636</v>
      </c>
      <c r="K298" s="1" t="s">
        <v>818</v>
      </c>
      <c r="L298" s="1" t="s">
        <v>737</v>
      </c>
      <c r="M298" s="88">
        <v>2016</v>
      </c>
      <c r="N298" s="88">
        <v>2</v>
      </c>
      <c r="O298" s="89" t="s">
        <v>156</v>
      </c>
      <c r="P298" s="63">
        <v>536</v>
      </c>
      <c r="Q298" s="1" t="s">
        <v>765</v>
      </c>
      <c r="R298" s="63" t="s">
        <v>712</v>
      </c>
      <c r="S298" s="63" t="s">
        <v>1027</v>
      </c>
      <c r="T298" s="63" t="s">
        <v>1094</v>
      </c>
      <c r="U298" s="1"/>
      <c r="V298" s="90"/>
      <c r="W298" s="91">
        <v>42643</v>
      </c>
      <c r="X298" s="63">
        <v>9</v>
      </c>
      <c r="Y298" s="63">
        <v>42</v>
      </c>
      <c r="Z298" s="92">
        <v>24</v>
      </c>
      <c r="AA298" s="93">
        <v>9.51</v>
      </c>
      <c r="AB298" s="93">
        <v>4.2300000000000004</v>
      </c>
      <c r="AC298" s="63">
        <v>0.88</v>
      </c>
      <c r="AD298" s="1">
        <v>0.45</v>
      </c>
      <c r="AE298" s="63">
        <v>0.76</v>
      </c>
      <c r="AF298" s="1">
        <v>0.6</v>
      </c>
      <c r="AG298" s="1">
        <v>10.9</v>
      </c>
      <c r="AH298" s="1">
        <f t="shared" si="74"/>
        <v>75</v>
      </c>
      <c r="AI298" s="1">
        <v>0.24</v>
      </c>
      <c r="AJ298" s="1">
        <f t="shared" si="75"/>
        <v>2.8840909090909093</v>
      </c>
      <c r="AK298" s="1">
        <f t="shared" si="76"/>
        <v>2.2674044117647059</v>
      </c>
      <c r="AL298" s="1">
        <f t="shared" si="77"/>
        <v>3.0031578947368418</v>
      </c>
      <c r="AM298" s="1">
        <f t="shared" si="78"/>
        <v>2519.3382352941176</v>
      </c>
      <c r="AN298" s="1">
        <f t="shared" si="79"/>
        <v>3336.8421052631575</v>
      </c>
      <c r="AO298" s="1">
        <f t="shared" si="80"/>
        <v>5856.1803405572755</v>
      </c>
      <c r="AP298" s="1">
        <f t="shared" si="81"/>
        <v>2.5193382352941174</v>
      </c>
      <c r="AQ298" s="1">
        <f t="shared" si="81"/>
        <v>3.3368421052631576</v>
      </c>
      <c r="AR298" s="1">
        <f t="shared" si="81"/>
        <v>5.8561803405572759</v>
      </c>
      <c r="AS298" s="90"/>
      <c r="AT298" s="1">
        <v>1.7631318136769079</v>
      </c>
      <c r="AU298" s="1">
        <v>0.23483766061476316</v>
      </c>
      <c r="AV298" s="1">
        <v>1.7938352015274224</v>
      </c>
      <c r="AW298" s="1">
        <v>0.57013891442322762</v>
      </c>
      <c r="AX298" s="1">
        <v>0.24531137130433875</v>
      </c>
      <c r="AY298" s="1">
        <v>0.1439263359849095</v>
      </c>
      <c r="AZ298" s="1">
        <v>4.4318903313813491</v>
      </c>
      <c r="BA298" s="1">
        <v>82.194929369349026</v>
      </c>
      <c r="BB298" s="1">
        <v>20.975710057602658</v>
      </c>
      <c r="BC298" s="1">
        <v>8.3913749392721186</v>
      </c>
      <c r="BD298" s="1">
        <v>2.5008237147722387</v>
      </c>
      <c r="BE298" s="94">
        <v>0.22358949416342414</v>
      </c>
      <c r="BF298" s="94">
        <v>-8.1809338521400786E-3</v>
      </c>
      <c r="BG298" s="94">
        <v>2.3702843536060181</v>
      </c>
      <c r="BH298" s="1">
        <v>1.08809963099631</v>
      </c>
      <c r="BI298" s="1">
        <v>0.24215867158671589</v>
      </c>
      <c r="BJ298" s="1">
        <v>0.76469567137574912</v>
      </c>
    </row>
    <row r="299" spans="1:62">
      <c r="A299" t="s">
        <v>177</v>
      </c>
      <c r="B299" t="s">
        <v>1090</v>
      </c>
      <c r="C299" s="63" t="s">
        <v>164</v>
      </c>
      <c r="D299" s="87" t="s">
        <v>174</v>
      </c>
      <c r="E299" t="s">
        <v>959</v>
      </c>
      <c r="F299" s="1" t="s">
        <v>219</v>
      </c>
      <c r="G299" s="1" t="s">
        <v>302</v>
      </c>
      <c r="H299" s="1">
        <v>11.45124</v>
      </c>
      <c r="I299" s="1">
        <v>7.9165799999999997</v>
      </c>
      <c r="J299" s="1">
        <v>636</v>
      </c>
      <c r="K299" s="1" t="s">
        <v>818</v>
      </c>
      <c r="L299" s="1" t="s">
        <v>737</v>
      </c>
      <c r="M299" s="88">
        <v>2016</v>
      </c>
      <c r="N299" s="88">
        <v>2</v>
      </c>
      <c r="O299" s="89" t="s">
        <v>157</v>
      </c>
      <c r="P299" s="63">
        <v>537</v>
      </c>
      <c r="Q299" s="1" t="s">
        <v>765</v>
      </c>
      <c r="R299" s="63" t="s">
        <v>712</v>
      </c>
      <c r="S299" s="63" t="s">
        <v>1027</v>
      </c>
      <c r="T299" s="63" t="s">
        <v>1094</v>
      </c>
      <c r="U299" s="1"/>
      <c r="V299" s="90"/>
      <c r="W299" s="91">
        <v>42643</v>
      </c>
      <c r="X299" s="63">
        <v>9</v>
      </c>
      <c r="Y299" s="63">
        <v>45</v>
      </c>
      <c r="Z299" s="92">
        <v>48</v>
      </c>
      <c r="AA299" s="93">
        <v>15.81</v>
      </c>
      <c r="AB299" s="93">
        <v>10.59</v>
      </c>
      <c r="AC299" s="63">
        <v>2.34</v>
      </c>
      <c r="AD299" s="1">
        <v>1.1200000000000001</v>
      </c>
      <c r="AE299" s="63">
        <v>0.78</v>
      </c>
      <c r="AF299" s="1">
        <v>1.36</v>
      </c>
      <c r="AG299" s="1">
        <v>11</v>
      </c>
      <c r="AH299" s="1">
        <f t="shared" si="74"/>
        <v>82.352941176470594</v>
      </c>
      <c r="AI299" s="1">
        <v>0.2</v>
      </c>
      <c r="AJ299" s="1">
        <f t="shared" si="75"/>
        <v>6.154871794871795</v>
      </c>
      <c r="AK299" s="1">
        <f t="shared" si="76"/>
        <v>5.3072458521870294</v>
      </c>
      <c r="AL299" s="1">
        <f t="shared" si="77"/>
        <v>4.0538461538461545</v>
      </c>
      <c r="AM299" s="1">
        <f t="shared" si="78"/>
        <v>5896.9398357633654</v>
      </c>
      <c r="AN299" s="1">
        <f t="shared" si="79"/>
        <v>4504.2735042735048</v>
      </c>
      <c r="AO299" s="1">
        <f t="shared" si="80"/>
        <v>10401.213340036869</v>
      </c>
      <c r="AP299" s="1">
        <f t="shared" si="81"/>
        <v>5.8969398357633658</v>
      </c>
      <c r="AQ299" s="1">
        <f t="shared" si="81"/>
        <v>4.5042735042735051</v>
      </c>
      <c r="AR299" s="1">
        <f t="shared" si="81"/>
        <v>10.40121334003687</v>
      </c>
      <c r="AS299" s="90"/>
      <c r="AT299" s="1">
        <v>2.3590573012939005</v>
      </c>
      <c r="AU299" s="1">
        <v>0.25761737784400812</v>
      </c>
      <c r="AV299" s="1">
        <v>1.9907095913659343</v>
      </c>
      <c r="AW299" s="1">
        <v>0.63076221754397188</v>
      </c>
      <c r="AX299" s="1">
        <v>0.19789970292196962</v>
      </c>
      <c r="AY299" s="1">
        <v>0.19972148459356234</v>
      </c>
      <c r="AZ299" s="1">
        <v>6.8371365464124416</v>
      </c>
      <c r="BA299" s="1">
        <v>116.21096429320919</v>
      </c>
      <c r="BB299" s="1">
        <v>32.761086253409374</v>
      </c>
      <c r="BC299" s="1">
        <v>10.511392114018813</v>
      </c>
      <c r="BD299" s="1">
        <v>3.8375284421502163</v>
      </c>
      <c r="BE299" s="94">
        <v>0.61004566210045663</v>
      </c>
      <c r="BF299" s="94">
        <v>4.1232876712328767E-2</v>
      </c>
      <c r="BG299" s="94">
        <v>2.6367875184618357</v>
      </c>
      <c r="BH299" s="1">
        <v>1.1678932842686294</v>
      </c>
      <c r="BI299" s="1">
        <v>0.227506899724011</v>
      </c>
      <c r="BJ299" s="1">
        <v>0.69589627816121546</v>
      </c>
    </row>
    <row r="300" spans="1:62">
      <c r="A300" t="s">
        <v>177</v>
      </c>
      <c r="B300" t="s">
        <v>1090</v>
      </c>
      <c r="C300" s="63" t="s">
        <v>164</v>
      </c>
      <c r="D300" s="87" t="s">
        <v>174</v>
      </c>
      <c r="E300" t="s">
        <v>959</v>
      </c>
      <c r="F300" s="1" t="s">
        <v>219</v>
      </c>
      <c r="G300" s="1" t="s">
        <v>302</v>
      </c>
      <c r="H300" s="1">
        <v>11.45124</v>
      </c>
      <c r="I300" s="1">
        <v>7.9165799999999997</v>
      </c>
      <c r="J300" s="1">
        <v>636</v>
      </c>
      <c r="K300" s="1" t="s">
        <v>818</v>
      </c>
      <c r="L300" s="1" t="s">
        <v>737</v>
      </c>
      <c r="M300" s="88">
        <v>2016</v>
      </c>
      <c r="N300" s="88">
        <v>2</v>
      </c>
      <c r="O300" s="89" t="s">
        <v>158</v>
      </c>
      <c r="P300" s="63">
        <v>538</v>
      </c>
      <c r="Q300" s="1" t="s">
        <v>765</v>
      </c>
      <c r="R300" s="63" t="s">
        <v>712</v>
      </c>
      <c r="S300" s="63" t="s">
        <v>1027</v>
      </c>
      <c r="T300" s="63" t="s">
        <v>1094</v>
      </c>
      <c r="U300" s="1"/>
      <c r="V300" s="90"/>
      <c r="W300" s="91">
        <v>42643</v>
      </c>
      <c r="X300" s="63">
        <v>9</v>
      </c>
      <c r="Y300" s="63">
        <v>43</v>
      </c>
      <c r="Z300" s="92">
        <v>44</v>
      </c>
      <c r="AA300" s="93">
        <v>17.18</v>
      </c>
      <c r="AB300" s="93">
        <v>9.58</v>
      </c>
      <c r="AC300" s="63">
        <v>2.06</v>
      </c>
      <c r="AD300" s="1">
        <v>1.1100000000000001</v>
      </c>
      <c r="AE300" s="63">
        <v>1.24</v>
      </c>
      <c r="AF300" s="1">
        <v>1.38</v>
      </c>
      <c r="AG300" s="1">
        <v>10.9</v>
      </c>
      <c r="AH300" s="1">
        <f t="shared" si="74"/>
        <v>80.43478260869567</v>
      </c>
      <c r="AI300" s="1">
        <v>0.56000000000000005</v>
      </c>
      <c r="AJ300" s="1">
        <f t="shared" si="75"/>
        <v>6.4176699029126203</v>
      </c>
      <c r="AK300" s="1">
        <f t="shared" si="76"/>
        <v>5.4110312964020553</v>
      </c>
      <c r="AL300" s="1">
        <f t="shared" si="77"/>
        <v>7.7587096774193558</v>
      </c>
      <c r="AM300" s="1">
        <f t="shared" si="78"/>
        <v>6012.2569960022838</v>
      </c>
      <c r="AN300" s="1">
        <f t="shared" si="79"/>
        <v>8620.7885304659503</v>
      </c>
      <c r="AO300" s="1">
        <f t="shared" si="80"/>
        <v>14633.045526468235</v>
      </c>
      <c r="AP300" s="1">
        <f t="shared" si="81"/>
        <v>6.012256996002284</v>
      </c>
      <c r="AQ300" s="1">
        <f t="shared" si="81"/>
        <v>8.6207885304659495</v>
      </c>
      <c r="AR300" s="1">
        <f t="shared" si="81"/>
        <v>14.633045526468235</v>
      </c>
      <c r="AS300" s="90"/>
      <c r="AT300" s="1">
        <v>2.2186274509803923</v>
      </c>
      <c r="AU300" s="1">
        <v>0.31162824233681896</v>
      </c>
      <c r="AV300" s="1">
        <v>1.8708999403689528</v>
      </c>
      <c r="AW300" s="1">
        <v>0.58327936244377987</v>
      </c>
      <c r="AX300" s="1">
        <v>0.20211783812252143</v>
      </c>
      <c r="AY300" s="1">
        <v>0.15769624776072408</v>
      </c>
      <c r="AZ300" s="1">
        <v>2.8941014313324276</v>
      </c>
      <c r="BA300" s="1">
        <v>77.487428584382585</v>
      </c>
      <c r="BB300" s="1">
        <v>38.900209707506946</v>
      </c>
      <c r="BC300" s="1">
        <v>9.7202593754203903</v>
      </c>
      <c r="BD300" s="1">
        <v>3.3867101625532672</v>
      </c>
      <c r="BE300" s="94">
        <v>0.45099502487562193</v>
      </c>
      <c r="BF300" s="94">
        <v>9.6169154228855733E-2</v>
      </c>
      <c r="BG300" s="94">
        <v>3.310996493297679</v>
      </c>
      <c r="BH300" s="1">
        <v>1.2155411655874191</v>
      </c>
      <c r="BI300" s="1">
        <v>0.28871415356151714</v>
      </c>
      <c r="BJ300" s="1">
        <v>0.7374726129197855</v>
      </c>
    </row>
    <row r="301" spans="1:62">
      <c r="A301" t="s">
        <v>177</v>
      </c>
      <c r="B301" t="s">
        <v>1090</v>
      </c>
      <c r="C301" s="63" t="s">
        <v>164</v>
      </c>
      <c r="D301" s="87" t="s">
        <v>174</v>
      </c>
      <c r="E301" t="s">
        <v>959</v>
      </c>
      <c r="F301" s="1" t="s">
        <v>219</v>
      </c>
      <c r="G301" s="1" t="s">
        <v>302</v>
      </c>
      <c r="H301" s="1">
        <v>11.45124</v>
      </c>
      <c r="I301" s="1">
        <v>7.9165799999999997</v>
      </c>
      <c r="J301" s="1">
        <v>636</v>
      </c>
      <c r="K301" s="1" t="s">
        <v>818</v>
      </c>
      <c r="L301" s="1" t="s">
        <v>737</v>
      </c>
      <c r="M301" s="88">
        <v>2016</v>
      </c>
      <c r="N301" s="88">
        <v>2</v>
      </c>
      <c r="O301" s="89" t="s">
        <v>159</v>
      </c>
      <c r="P301" s="63">
        <v>539</v>
      </c>
      <c r="Q301" s="1" t="s">
        <v>765</v>
      </c>
      <c r="R301" s="63" t="s">
        <v>712</v>
      </c>
      <c r="S301" s="63" t="s">
        <v>1027</v>
      </c>
      <c r="T301" s="63" t="s">
        <v>1094</v>
      </c>
      <c r="U301" s="1"/>
      <c r="V301" s="90"/>
      <c r="W301" s="91">
        <v>42643</v>
      </c>
      <c r="X301" s="63">
        <v>9</v>
      </c>
      <c r="Y301" s="63">
        <v>47</v>
      </c>
      <c r="Z301" s="92">
        <v>48</v>
      </c>
      <c r="AA301" s="93">
        <v>18.79</v>
      </c>
      <c r="AB301" s="93">
        <v>9.08</v>
      </c>
      <c r="AC301" s="63">
        <v>1.66</v>
      </c>
      <c r="AD301" s="1">
        <v>0.88</v>
      </c>
      <c r="AE301" s="63">
        <v>1.02</v>
      </c>
      <c r="AF301" s="1">
        <v>1.21</v>
      </c>
      <c r="AG301" s="1">
        <v>11.6</v>
      </c>
      <c r="AH301" s="1">
        <f t="shared" si="74"/>
        <v>72.727272727272734</v>
      </c>
      <c r="AI301" s="1">
        <v>0.38</v>
      </c>
      <c r="AJ301" s="1">
        <f t="shared" si="75"/>
        <v>6.6185542168674694</v>
      </c>
      <c r="AK301" s="1">
        <f t="shared" si="76"/>
        <v>5.0060337349397592</v>
      </c>
      <c r="AL301" s="1">
        <f t="shared" si="77"/>
        <v>7.0001960784313724</v>
      </c>
      <c r="AM301" s="1">
        <f t="shared" si="78"/>
        <v>5562.259705488621</v>
      </c>
      <c r="AN301" s="1">
        <f t="shared" si="79"/>
        <v>7777.995642701524</v>
      </c>
      <c r="AO301" s="1">
        <f t="shared" si="80"/>
        <v>13340.255348190145</v>
      </c>
      <c r="AP301" s="1">
        <f t="shared" si="81"/>
        <v>5.5622597054886214</v>
      </c>
      <c r="AQ301" s="1">
        <f t="shared" si="81"/>
        <v>7.7779956427015238</v>
      </c>
      <c r="AR301" s="1">
        <f t="shared" si="81"/>
        <v>13.340255348190144</v>
      </c>
      <c r="AS301" s="90"/>
      <c r="AT301" s="1">
        <v>2.1014692378328741</v>
      </c>
      <c r="AU301" s="1">
        <v>0.28025965269029218</v>
      </c>
      <c r="AV301" s="1">
        <v>2.0383353757554903</v>
      </c>
      <c r="AW301" s="1">
        <v>0.56424450895086775</v>
      </c>
      <c r="AX301" s="1">
        <v>0.20256466684558014</v>
      </c>
      <c r="AY301" s="1">
        <v>0.15724794230183595</v>
      </c>
      <c r="AZ301" s="1">
        <v>3.4799690853274878</v>
      </c>
      <c r="BA301" s="1">
        <v>100.32435107500979</v>
      </c>
      <c r="BB301" s="1">
        <v>27.438722113952306</v>
      </c>
      <c r="BC301" s="1">
        <v>8.5764661334863597</v>
      </c>
      <c r="BD301" s="1">
        <v>4.6110773919601309</v>
      </c>
      <c r="BE301" s="94">
        <v>0.40048732943469789</v>
      </c>
      <c r="BF301" s="94">
        <v>2.5048732943469789E-2</v>
      </c>
      <c r="BG301" s="94">
        <v>3.404795758572511</v>
      </c>
      <c r="BH301" s="1">
        <v>1.1471962616822431</v>
      </c>
      <c r="BI301" s="1">
        <v>0.23915887850467291</v>
      </c>
      <c r="BJ301" s="1">
        <v>0.78752770759437429</v>
      </c>
    </row>
    <row r="302" spans="1:62">
      <c r="A302" t="s">
        <v>177</v>
      </c>
      <c r="B302" t="s">
        <v>1090</v>
      </c>
      <c r="C302" s="63" t="s">
        <v>164</v>
      </c>
      <c r="D302" s="87" t="s">
        <v>174</v>
      </c>
      <c r="E302" t="s">
        <v>959</v>
      </c>
      <c r="F302" s="1" t="s">
        <v>219</v>
      </c>
      <c r="G302" s="1" t="s">
        <v>302</v>
      </c>
      <c r="H302" s="1">
        <v>11.45124</v>
      </c>
      <c r="I302" s="1">
        <v>7.9165799999999997</v>
      </c>
      <c r="J302" s="1">
        <v>636</v>
      </c>
      <c r="K302" s="1" t="s">
        <v>818</v>
      </c>
      <c r="L302" s="1" t="s">
        <v>737</v>
      </c>
      <c r="M302" s="88">
        <v>2016</v>
      </c>
      <c r="N302" s="88">
        <v>2</v>
      </c>
      <c r="O302" s="89" t="s">
        <v>714</v>
      </c>
      <c r="P302" s="63">
        <v>540</v>
      </c>
      <c r="Q302" s="1" t="s">
        <v>765</v>
      </c>
      <c r="R302" s="63" t="s">
        <v>712</v>
      </c>
      <c r="S302" s="63" t="s">
        <v>1027</v>
      </c>
      <c r="T302" s="63" t="s">
        <v>1094</v>
      </c>
      <c r="U302" s="1"/>
      <c r="V302" s="90"/>
      <c r="W302" s="91">
        <v>42643</v>
      </c>
      <c r="X302" s="63">
        <v>9</v>
      </c>
      <c r="Y302" s="63">
        <v>43</v>
      </c>
      <c r="Z302" s="92">
        <v>52</v>
      </c>
      <c r="AA302" s="93">
        <v>10.99</v>
      </c>
      <c r="AB302" s="93">
        <v>19.45</v>
      </c>
      <c r="AC302" s="63">
        <v>2.12</v>
      </c>
      <c r="AD302" s="1">
        <v>1.02</v>
      </c>
      <c r="AE302" s="63">
        <v>1.44</v>
      </c>
      <c r="AF302" s="1">
        <v>1.22</v>
      </c>
      <c r="AG302" s="1">
        <v>10.7</v>
      </c>
      <c r="AH302" s="1">
        <f t="shared" si="74"/>
        <v>83.606557377049185</v>
      </c>
      <c r="AI302" s="1">
        <v>0.48</v>
      </c>
      <c r="AJ302" s="1">
        <f t="shared" si="75"/>
        <v>11.192924528301885</v>
      </c>
      <c r="AK302" s="1">
        <f t="shared" si="76"/>
        <v>9.8314245283018842</v>
      </c>
      <c r="AL302" s="1">
        <f t="shared" si="77"/>
        <v>3.6633333333333331</v>
      </c>
      <c r="AM302" s="1">
        <f t="shared" si="78"/>
        <v>10923.805031446538</v>
      </c>
      <c r="AN302" s="1">
        <f t="shared" si="79"/>
        <v>4070.37037037037</v>
      </c>
      <c r="AO302" s="1">
        <f t="shared" si="80"/>
        <v>14994.175401816909</v>
      </c>
      <c r="AP302" s="1">
        <f t="shared" si="81"/>
        <v>10.923805031446538</v>
      </c>
      <c r="AQ302" s="1">
        <f t="shared" si="81"/>
        <v>4.0703703703703704</v>
      </c>
      <c r="AR302" s="1">
        <f t="shared" si="81"/>
        <v>14.994175401816909</v>
      </c>
      <c r="AS302" s="90"/>
      <c r="AT302" s="1">
        <v>2.1576354679802954</v>
      </c>
      <c r="AU302" s="1">
        <v>0.2810292420486018</v>
      </c>
      <c r="AV302" s="1">
        <v>1.7210515112565965</v>
      </c>
      <c r="AW302" s="1">
        <v>0.54332482955343253</v>
      </c>
      <c r="AX302" s="1">
        <v>0.19070741178087991</v>
      </c>
      <c r="AY302" s="1">
        <v>0.15636234680520045</v>
      </c>
      <c r="AZ302" s="1">
        <v>4.94755523914184</v>
      </c>
      <c r="BA302" s="1">
        <v>463.4556258233489</v>
      </c>
      <c r="BB302" s="1">
        <v>28.823319875565314</v>
      </c>
      <c r="BC302" s="1">
        <v>10.029927384535913</v>
      </c>
      <c r="BD302" s="1">
        <v>15.939811095140792</v>
      </c>
      <c r="BE302" s="94">
        <v>0.21424302788844618</v>
      </c>
      <c r="BF302" s="94">
        <v>3.0214143426294821E-2</v>
      </c>
      <c r="BG302" s="94">
        <v>3.5736911410481493</v>
      </c>
      <c r="BH302" s="1">
        <v>1.0052034058656576</v>
      </c>
      <c r="BI302" s="1">
        <v>0.25193945127719958</v>
      </c>
      <c r="BJ302" s="1">
        <v>0.90506552619951919</v>
      </c>
    </row>
    <row r="303" spans="1:62">
      <c r="C303" s="63"/>
      <c r="D303" s="87"/>
      <c r="F303" s="1"/>
      <c r="G303" s="1"/>
      <c r="H303" s="1"/>
      <c r="I303" s="1"/>
      <c r="J303" s="1"/>
      <c r="K303" s="1"/>
      <c r="L303" s="1"/>
      <c r="M303" s="88"/>
      <c r="N303" s="88"/>
      <c r="O303" s="89"/>
      <c r="P303" s="63"/>
      <c r="Q303" s="1"/>
      <c r="R303" s="63"/>
      <c r="S303" s="63"/>
      <c r="T303" s="63"/>
      <c r="U303" s="1"/>
      <c r="V303" s="90"/>
      <c r="W303" s="91"/>
      <c r="X303" s="63"/>
      <c r="Y303" s="63"/>
      <c r="Z303" s="92"/>
      <c r="AA303" s="93"/>
      <c r="AB303" s="93"/>
      <c r="AC303" s="63"/>
      <c r="AD303" s="1"/>
      <c r="AE303" s="63"/>
      <c r="AF303" s="1"/>
      <c r="AG303" s="1"/>
      <c r="AH303" s="1"/>
      <c r="AI303" s="1"/>
      <c r="AJ303" s="1"/>
      <c r="AK303" s="1"/>
      <c r="AL303" s="1"/>
      <c r="AM303" s="1"/>
      <c r="AN303" s="1"/>
      <c r="AO303" s="1"/>
      <c r="AP303" s="1"/>
      <c r="AQ303" s="1"/>
      <c r="AR303" s="1"/>
      <c r="AS303" s="90"/>
      <c r="AT303" s="1"/>
      <c r="AU303" s="1"/>
      <c r="AV303" s="1"/>
      <c r="AW303" s="1"/>
      <c r="AX303" s="1"/>
      <c r="AY303" s="1"/>
      <c r="AZ303" s="1"/>
      <c r="BA303" s="1"/>
      <c r="BB303" s="1"/>
      <c r="BC303" s="1"/>
      <c r="BD303" s="1"/>
      <c r="BE303" s="94"/>
      <c r="BF303" s="94"/>
      <c r="BG303" s="94"/>
      <c r="BH303" s="1"/>
      <c r="BI303" s="1"/>
      <c r="BJ303" s="1"/>
    </row>
    <row r="304" spans="1:62">
      <c r="C304" s="63"/>
      <c r="D304" s="87"/>
      <c r="F304" s="1"/>
      <c r="G304" s="1"/>
      <c r="H304" s="1"/>
      <c r="I304" s="1"/>
      <c r="J304" s="1"/>
      <c r="K304" s="1"/>
      <c r="L304" s="1"/>
      <c r="M304" s="88"/>
      <c r="N304" s="88"/>
      <c r="O304" s="89"/>
      <c r="P304" s="63"/>
      <c r="Q304" s="1"/>
      <c r="R304" s="63"/>
      <c r="S304" s="63"/>
      <c r="T304" s="63"/>
      <c r="U304" s="1"/>
      <c r="V304" s="90"/>
      <c r="W304" s="91"/>
      <c r="X304" s="63"/>
      <c r="Y304" s="63"/>
      <c r="Z304" s="92"/>
      <c r="AA304" s="93"/>
      <c r="AB304" s="93"/>
      <c r="AC304" s="63"/>
      <c r="AD304" s="1"/>
      <c r="AE304" s="63"/>
      <c r="AF304" s="1"/>
      <c r="AG304" s="1"/>
      <c r="AH304" s="1"/>
      <c r="AI304" s="1"/>
      <c r="AJ304" s="1"/>
      <c r="AK304" s="1"/>
      <c r="AL304" s="1"/>
      <c r="AM304" s="1"/>
      <c r="AN304" s="1"/>
      <c r="AO304" s="1"/>
      <c r="AP304" s="1"/>
      <c r="AQ304" s="1"/>
      <c r="AR304" s="1"/>
      <c r="AS304" s="90"/>
      <c r="AT304" s="1"/>
      <c r="AU304" s="1"/>
      <c r="AV304" s="1"/>
      <c r="AW304" s="1"/>
      <c r="AX304" s="1"/>
      <c r="AY304" s="1"/>
      <c r="AZ304" s="1"/>
      <c r="BA304" s="1"/>
      <c r="BB304" s="1"/>
      <c r="BC304" s="1"/>
      <c r="BD304" s="1"/>
      <c r="BE304" s="94"/>
      <c r="BF304" s="94"/>
      <c r="BG304" s="94"/>
      <c r="BH304" s="1"/>
      <c r="BI304" s="1"/>
      <c r="BJ304" s="1"/>
    </row>
    <row r="305" spans="1:62">
      <c r="C305" s="63"/>
      <c r="D305" s="87"/>
      <c r="F305" s="1"/>
      <c r="G305" s="1"/>
      <c r="H305" s="1"/>
      <c r="I305" s="1"/>
      <c r="J305" s="1"/>
      <c r="K305" s="1"/>
      <c r="L305" s="1"/>
      <c r="M305" s="88"/>
      <c r="N305" s="88"/>
      <c r="O305" s="89"/>
      <c r="P305" s="63"/>
      <c r="Q305" s="1"/>
      <c r="R305" s="63"/>
      <c r="S305" s="63"/>
      <c r="T305" s="63"/>
      <c r="U305" s="1"/>
      <c r="V305" s="90"/>
      <c r="W305" s="91"/>
      <c r="X305" s="63"/>
      <c r="Y305" s="63"/>
      <c r="Z305" s="92"/>
      <c r="AA305" s="93"/>
      <c r="AB305" s="93"/>
      <c r="AC305" s="63"/>
      <c r="AD305" s="1"/>
      <c r="AE305" s="63"/>
      <c r="AF305" s="1"/>
      <c r="AG305" s="1"/>
      <c r="AH305" s="1"/>
      <c r="AI305" s="1"/>
      <c r="AJ305" s="1"/>
      <c r="AK305" s="1"/>
      <c r="AL305" s="1"/>
      <c r="AM305" s="1"/>
      <c r="AN305" s="1"/>
      <c r="AO305" s="1"/>
      <c r="AP305" s="1"/>
      <c r="AQ305" s="1"/>
      <c r="AR305" s="1"/>
      <c r="AS305" s="90"/>
      <c r="AT305" s="1"/>
      <c r="AU305" s="1"/>
      <c r="AV305" s="1"/>
      <c r="AW305" s="1"/>
      <c r="AX305" s="1"/>
      <c r="AY305" s="1"/>
      <c r="AZ305" s="1"/>
      <c r="BA305" s="1"/>
      <c r="BB305" s="1"/>
      <c r="BC305" s="1"/>
      <c r="BD305" s="1"/>
      <c r="BE305" s="94"/>
      <c r="BF305" s="94"/>
      <c r="BG305" s="94"/>
      <c r="BH305" s="1"/>
      <c r="BI305" s="1"/>
      <c r="BJ305" s="1"/>
    </row>
    <row r="306" spans="1:62">
      <c r="C306" s="63"/>
      <c r="D306" s="87"/>
      <c r="F306" s="1"/>
      <c r="G306" s="1"/>
      <c r="H306" s="1"/>
      <c r="I306" s="1"/>
      <c r="J306" s="1"/>
      <c r="K306" s="1"/>
      <c r="L306" s="1"/>
      <c r="M306" s="88"/>
      <c r="N306" s="88"/>
      <c r="O306" s="89"/>
      <c r="P306" s="63"/>
      <c r="Q306" s="1"/>
      <c r="R306" s="63"/>
      <c r="S306" s="63"/>
      <c r="T306" s="63"/>
      <c r="U306" s="1"/>
      <c r="V306" s="90"/>
      <c r="W306" s="91"/>
      <c r="X306" s="63"/>
      <c r="Y306" s="63"/>
      <c r="Z306" s="92"/>
      <c r="AA306" s="93"/>
      <c r="AB306" s="93"/>
      <c r="AC306" s="63"/>
      <c r="AD306" s="1"/>
      <c r="AE306" s="63"/>
      <c r="AF306" s="1"/>
      <c r="AG306" s="1"/>
      <c r="AH306" s="1"/>
      <c r="AI306" s="1"/>
      <c r="AJ306" s="1"/>
      <c r="AK306" s="1"/>
      <c r="AL306" s="1"/>
      <c r="AM306" s="1"/>
      <c r="AN306" s="1"/>
      <c r="AO306" s="1"/>
      <c r="AP306" s="1"/>
      <c r="AQ306" s="1"/>
      <c r="AR306" s="1"/>
      <c r="AS306" s="90"/>
      <c r="AT306" s="1"/>
      <c r="AU306" s="1"/>
      <c r="AV306" s="1"/>
      <c r="AW306" s="1"/>
      <c r="AX306" s="1"/>
      <c r="AY306" s="1"/>
      <c r="AZ306" s="1"/>
      <c r="BA306" s="1"/>
      <c r="BB306" s="1"/>
      <c r="BC306" s="1"/>
      <c r="BD306" s="1"/>
      <c r="BE306" s="94"/>
      <c r="BF306" s="94"/>
      <c r="BG306" s="94"/>
      <c r="BH306" s="1"/>
      <c r="BI306" s="1"/>
      <c r="BJ306" s="1"/>
    </row>
    <row r="307" spans="1:62">
      <c r="C307" s="63"/>
      <c r="D307" s="87"/>
      <c r="F307" s="1"/>
      <c r="G307" s="1"/>
      <c r="H307" s="1"/>
      <c r="I307" s="1"/>
      <c r="J307" s="1"/>
      <c r="K307" s="1"/>
      <c r="L307" s="1"/>
      <c r="M307" s="88"/>
      <c r="N307" s="88"/>
      <c r="O307" s="89"/>
      <c r="P307" s="63"/>
      <c r="Q307" s="1"/>
      <c r="R307" s="63"/>
      <c r="S307" s="63"/>
      <c r="T307" s="63"/>
      <c r="U307" s="1"/>
      <c r="V307" s="90"/>
      <c r="W307" s="91"/>
      <c r="X307" s="63"/>
      <c r="Y307" s="63"/>
      <c r="Z307" s="92"/>
      <c r="AA307" s="93"/>
      <c r="AB307" s="93"/>
      <c r="AC307" s="63"/>
      <c r="AD307" s="1"/>
      <c r="AE307" s="63"/>
      <c r="AF307" s="1"/>
      <c r="AG307" s="1"/>
      <c r="AH307" s="1"/>
      <c r="AI307" s="1"/>
      <c r="AJ307" s="1"/>
      <c r="AK307" s="1"/>
      <c r="AL307" s="1"/>
      <c r="AM307" s="1"/>
      <c r="AN307" s="1"/>
      <c r="AO307" s="1"/>
      <c r="AP307" s="1"/>
      <c r="AQ307" s="1"/>
      <c r="AR307" s="1"/>
      <c r="AS307" s="90"/>
      <c r="AT307" s="1"/>
      <c r="AU307" s="1"/>
      <c r="AV307" s="1"/>
      <c r="AW307" s="1"/>
      <c r="AX307" s="1"/>
      <c r="AY307" s="1"/>
      <c r="AZ307" s="1"/>
      <c r="BA307" s="1"/>
      <c r="BB307" s="1"/>
      <c r="BC307" s="1"/>
      <c r="BD307" s="1"/>
      <c r="BE307" s="94"/>
      <c r="BF307" s="94"/>
      <c r="BG307" s="94"/>
      <c r="BH307" s="1"/>
      <c r="BI307" s="1"/>
      <c r="BJ307" s="1"/>
    </row>
    <row r="308" spans="1:62">
      <c r="C308" s="63"/>
      <c r="D308" s="87"/>
      <c r="F308" s="1"/>
      <c r="G308" s="1"/>
      <c r="H308" s="1"/>
      <c r="I308" s="1"/>
      <c r="J308" s="1"/>
      <c r="K308" s="1"/>
      <c r="L308" s="1"/>
      <c r="M308" s="88"/>
      <c r="N308" s="88"/>
      <c r="O308" s="89"/>
      <c r="P308" s="63"/>
      <c r="Q308" s="1"/>
      <c r="R308" s="63"/>
      <c r="S308" s="63"/>
      <c r="T308" s="63"/>
      <c r="U308" s="1"/>
      <c r="V308" s="90"/>
      <c r="W308" s="91"/>
      <c r="X308" s="63"/>
      <c r="Y308" s="63"/>
      <c r="Z308" s="92"/>
      <c r="AA308" s="93"/>
      <c r="AB308" s="93"/>
      <c r="AC308" s="63"/>
      <c r="AD308" s="1"/>
      <c r="AE308" s="63"/>
      <c r="AF308" s="1"/>
      <c r="AG308" s="1"/>
      <c r="AH308" s="1"/>
      <c r="AI308" s="1"/>
      <c r="AJ308" s="1"/>
      <c r="AK308" s="1"/>
      <c r="AL308" s="1"/>
      <c r="AM308" s="1"/>
      <c r="AN308" s="1"/>
      <c r="AO308" s="1"/>
      <c r="AP308" s="1"/>
      <c r="AQ308" s="1"/>
      <c r="AR308" s="1"/>
      <c r="AS308" s="90"/>
      <c r="AT308" s="1"/>
      <c r="AU308" s="1"/>
      <c r="AV308" s="1"/>
      <c r="AW308" s="1"/>
      <c r="AX308" s="1"/>
      <c r="AY308" s="1"/>
      <c r="AZ308" s="1"/>
      <c r="BA308" s="1"/>
      <c r="BB308" s="1"/>
      <c r="BC308" s="1"/>
      <c r="BD308" s="1"/>
      <c r="BE308" s="94"/>
      <c r="BF308" s="94"/>
      <c r="BG308" s="94"/>
      <c r="BH308" s="1"/>
      <c r="BI308" s="1"/>
      <c r="BJ308" s="1"/>
    </row>
    <row r="309" spans="1:62">
      <c r="A309" t="s">
        <v>177</v>
      </c>
      <c r="B309" t="s">
        <v>1090</v>
      </c>
      <c r="C309" s="63" t="s">
        <v>164</v>
      </c>
      <c r="D309" s="87" t="s">
        <v>174</v>
      </c>
      <c r="E309" t="s">
        <v>959</v>
      </c>
      <c r="F309" s="1" t="s">
        <v>820</v>
      </c>
      <c r="G309" s="1" t="s">
        <v>821</v>
      </c>
      <c r="H309" s="1">
        <v>11.386200000000001</v>
      </c>
      <c r="I309" s="1">
        <v>7.9184999999999999</v>
      </c>
      <c r="J309" s="1">
        <v>673</v>
      </c>
      <c r="K309" s="1" t="s">
        <v>822</v>
      </c>
      <c r="L309" s="1" t="s">
        <v>737</v>
      </c>
      <c r="M309" s="88">
        <v>2016</v>
      </c>
      <c r="N309" s="88">
        <v>2</v>
      </c>
      <c r="O309" s="89" t="s">
        <v>155</v>
      </c>
      <c r="P309" s="63">
        <v>559</v>
      </c>
      <c r="Q309" s="1" t="s">
        <v>765</v>
      </c>
      <c r="R309" s="63" t="s">
        <v>712</v>
      </c>
      <c r="S309" s="63" t="s">
        <v>1027</v>
      </c>
      <c r="T309" s="63" t="s">
        <v>1094</v>
      </c>
      <c r="U309" s="1" t="s">
        <v>819</v>
      </c>
      <c r="V309" s="90">
        <v>42682</v>
      </c>
      <c r="W309" s="91">
        <v>42643</v>
      </c>
      <c r="X309" s="63">
        <v>9</v>
      </c>
      <c r="Y309" s="63">
        <v>44</v>
      </c>
      <c r="Z309" s="92">
        <v>26</v>
      </c>
      <c r="AA309" s="93">
        <v>7.77</v>
      </c>
      <c r="AB309" s="93">
        <v>2.82</v>
      </c>
      <c r="AC309" s="63">
        <v>1.28</v>
      </c>
      <c r="AD309" s="1">
        <v>0.48</v>
      </c>
      <c r="AE309" s="63">
        <v>0.46</v>
      </c>
      <c r="AF309" s="1">
        <v>0.62</v>
      </c>
      <c r="AG309" s="1">
        <v>10.3</v>
      </c>
      <c r="AH309" s="1">
        <f t="shared" ref="AH309:AH362" si="82">(AD309/AF309)*100</f>
        <v>77.41935483870968</v>
      </c>
      <c r="AI309" s="1">
        <v>0.16</v>
      </c>
      <c r="AJ309" s="1">
        <f t="shared" ref="AJ309:AJ362" si="83">(AF309/AC309)*AB309</f>
        <v>1.3659375</v>
      </c>
      <c r="AK309" s="1">
        <f t="shared" ref="AK309:AK362" si="84">AJ309*((100-AG309)/85)*(AH309/100)</f>
        <v>1.115973529411765</v>
      </c>
      <c r="AL309" s="1">
        <f t="shared" ref="AL309:AL362" si="85">(AI309/AE309)*AA309</f>
        <v>2.7026086956521738</v>
      </c>
      <c r="AM309" s="1">
        <f t="shared" ref="AM309:AM362" si="86">AK309*(10000/9)</f>
        <v>1239.9705882352944</v>
      </c>
      <c r="AN309" s="1">
        <f t="shared" ref="AN309:AN362" si="87">(AL309*10000)/9</f>
        <v>3002.8985507246375</v>
      </c>
      <c r="AO309" s="1">
        <f t="shared" ref="AO309:AO362" si="88">AM309+AN309</f>
        <v>4242.8691389599317</v>
      </c>
      <c r="AP309" s="1">
        <f t="shared" ref="AP309:AR362" si="89">AM309/1000</f>
        <v>1.2399705882352943</v>
      </c>
      <c r="AQ309" s="1">
        <f t="shared" si="89"/>
        <v>3.0028985507246375</v>
      </c>
      <c r="AR309" s="1">
        <f t="shared" si="89"/>
        <v>4.2428691389599313</v>
      </c>
      <c r="AS309" s="90">
        <v>42469</v>
      </c>
      <c r="AT309" s="1">
        <v>1.827471482889734</v>
      </c>
      <c r="AU309" s="1">
        <v>0.16553590122556988</v>
      </c>
      <c r="AV309" s="1">
        <v>1.8020785189768316</v>
      </c>
      <c r="AW309" s="1">
        <v>0.46862505749493799</v>
      </c>
      <c r="AX309" s="1">
        <v>0.20629091902850907</v>
      </c>
      <c r="AY309" s="1">
        <v>0.16885124695072687</v>
      </c>
      <c r="AZ309" s="1">
        <v>6.7412018024945519</v>
      </c>
      <c r="BA309" s="1">
        <v>108.73086160714725</v>
      </c>
      <c r="BB309" s="1">
        <v>40.108217271277269</v>
      </c>
      <c r="BC309" s="1">
        <v>8.5373775216709387</v>
      </c>
      <c r="BD309" s="1">
        <v>3.2766724140276717</v>
      </c>
      <c r="BE309" s="94">
        <v>0.51097895699908513</v>
      </c>
      <c r="BF309" s="94">
        <v>7.493138151875571E-2</v>
      </c>
      <c r="BG309" s="94">
        <v>1.1080345605438189</v>
      </c>
      <c r="BH309" s="1">
        <v>1.2520891364902507</v>
      </c>
      <c r="BI309" s="1">
        <v>0.24178272980501395</v>
      </c>
      <c r="BJ309" s="1">
        <v>0.55349791917914648</v>
      </c>
    </row>
    <row r="310" spans="1:62">
      <c r="A310" t="s">
        <v>177</v>
      </c>
      <c r="B310" t="s">
        <v>1090</v>
      </c>
      <c r="C310" s="63" t="s">
        <v>164</v>
      </c>
      <c r="D310" s="87" t="s">
        <v>174</v>
      </c>
      <c r="E310" t="s">
        <v>959</v>
      </c>
      <c r="F310" s="1" t="s">
        <v>820</v>
      </c>
      <c r="G310" s="1" t="s">
        <v>821</v>
      </c>
      <c r="H310" s="1">
        <v>11.386200000000001</v>
      </c>
      <c r="I310" s="1">
        <v>7.9184999999999999</v>
      </c>
      <c r="J310" s="1">
        <v>673</v>
      </c>
      <c r="K310" s="1" t="s">
        <v>822</v>
      </c>
      <c r="L310" s="1" t="s">
        <v>737</v>
      </c>
      <c r="M310" s="88">
        <v>2016</v>
      </c>
      <c r="N310" s="88">
        <v>2</v>
      </c>
      <c r="O310" s="89" t="s">
        <v>156</v>
      </c>
      <c r="P310" s="63">
        <v>560</v>
      </c>
      <c r="Q310" s="1" t="s">
        <v>765</v>
      </c>
      <c r="R310" s="63" t="s">
        <v>712</v>
      </c>
      <c r="S310" s="63" t="s">
        <v>1027</v>
      </c>
      <c r="T310" s="63" t="s">
        <v>1094</v>
      </c>
      <c r="U310" s="1"/>
      <c r="V310" s="90"/>
      <c r="W310" s="91">
        <v>42643</v>
      </c>
      <c r="X310" s="63">
        <v>9</v>
      </c>
      <c r="Y310" s="63">
        <v>46</v>
      </c>
      <c r="Z310" s="92">
        <v>38</v>
      </c>
      <c r="AA310" s="93">
        <v>9.34</v>
      </c>
      <c r="AB310" s="93">
        <v>4.29</v>
      </c>
      <c r="AC310" s="63">
        <v>1.28</v>
      </c>
      <c r="AD310" s="1">
        <v>0.57999999999999996</v>
      </c>
      <c r="AE310" s="63">
        <v>0.9</v>
      </c>
      <c r="AF310" s="1">
        <v>0.7</v>
      </c>
      <c r="AG310" s="1">
        <v>10.199999999999999</v>
      </c>
      <c r="AH310" s="1">
        <f t="shared" si="82"/>
        <v>82.857142857142847</v>
      </c>
      <c r="AI310" s="1">
        <v>0.32</v>
      </c>
      <c r="AJ310" s="1">
        <f t="shared" si="83"/>
        <v>2.3460937500000001</v>
      </c>
      <c r="AK310" s="1">
        <f t="shared" si="84"/>
        <v>2.0536797794117647</v>
      </c>
      <c r="AL310" s="1">
        <f t="shared" si="85"/>
        <v>3.3208888888888888</v>
      </c>
      <c r="AM310" s="1">
        <f t="shared" si="86"/>
        <v>2281.8664215686276</v>
      </c>
      <c r="AN310" s="1">
        <f t="shared" si="87"/>
        <v>3689.8765432098767</v>
      </c>
      <c r="AO310" s="1">
        <f t="shared" si="88"/>
        <v>5971.7429647785048</v>
      </c>
      <c r="AP310" s="1">
        <f t="shared" si="89"/>
        <v>2.2818664215686275</v>
      </c>
      <c r="AQ310" s="1">
        <f t="shared" si="89"/>
        <v>3.6898765432098766</v>
      </c>
      <c r="AR310" s="1">
        <f t="shared" si="89"/>
        <v>5.971742964778505</v>
      </c>
      <c r="AS310" s="90"/>
      <c r="AT310" s="1">
        <v>1.7046123650637881</v>
      </c>
      <c r="AU310" s="1">
        <v>0.18347919895337245</v>
      </c>
      <c r="AV310" s="1">
        <v>1.627375958714619</v>
      </c>
      <c r="AW310" s="1">
        <v>0.49567121668270386</v>
      </c>
      <c r="AX310" s="1">
        <v>0.20543562810352731</v>
      </c>
      <c r="AY310" s="1">
        <v>0.13218950858768622</v>
      </c>
      <c r="AZ310" s="1">
        <v>4.6531266275160705</v>
      </c>
      <c r="BA310" s="1">
        <v>75.136986599925677</v>
      </c>
      <c r="BB310" s="1">
        <v>46.999806308345249</v>
      </c>
      <c r="BC310" s="1">
        <v>9.1461304116476381</v>
      </c>
      <c r="BD310" s="1">
        <v>2.2536666659546287</v>
      </c>
      <c r="BE310" s="94">
        <v>0.46533333333333343</v>
      </c>
      <c r="BF310" s="94">
        <v>6.933333333333333E-2</v>
      </c>
      <c r="BG310" s="94">
        <v>1.0176367099545693</v>
      </c>
      <c r="BH310" s="1">
        <v>0.91690682036503368</v>
      </c>
      <c r="BI310" s="1">
        <v>0.21724303554274735</v>
      </c>
      <c r="BJ310" s="1">
        <v>0.49625579642756995</v>
      </c>
    </row>
    <row r="311" spans="1:62">
      <c r="A311" t="s">
        <v>177</v>
      </c>
      <c r="B311" t="s">
        <v>1090</v>
      </c>
      <c r="C311" s="63" t="s">
        <v>164</v>
      </c>
      <c r="D311" s="87" t="s">
        <v>174</v>
      </c>
      <c r="E311" t="s">
        <v>959</v>
      </c>
      <c r="F311" s="1" t="s">
        <v>820</v>
      </c>
      <c r="G311" s="1" t="s">
        <v>821</v>
      </c>
      <c r="H311" s="1">
        <v>11.386200000000001</v>
      </c>
      <c r="I311" s="1">
        <v>7.9184999999999999</v>
      </c>
      <c r="J311" s="1">
        <v>673</v>
      </c>
      <c r="K311" s="1" t="s">
        <v>822</v>
      </c>
      <c r="L311" s="1" t="s">
        <v>737</v>
      </c>
      <c r="M311" s="88">
        <v>2016</v>
      </c>
      <c r="N311" s="88">
        <v>2</v>
      </c>
      <c r="O311" s="89" t="s">
        <v>157</v>
      </c>
      <c r="P311" s="63">
        <v>561</v>
      </c>
      <c r="Q311" s="1" t="s">
        <v>765</v>
      </c>
      <c r="R311" s="63" t="s">
        <v>712</v>
      </c>
      <c r="S311" s="63" t="s">
        <v>1027</v>
      </c>
      <c r="T311" s="63" t="s">
        <v>1094</v>
      </c>
      <c r="U311" s="1"/>
      <c r="V311" s="90"/>
      <c r="W311" s="91">
        <v>42643</v>
      </c>
      <c r="X311" s="63">
        <v>9</v>
      </c>
      <c r="Y311" s="63">
        <v>44</v>
      </c>
      <c r="Z311" s="92">
        <v>35</v>
      </c>
      <c r="AA311" s="93">
        <v>13.51</v>
      </c>
      <c r="AB311" s="93">
        <v>4.8</v>
      </c>
      <c r="AC311" s="63">
        <v>1.66</v>
      </c>
      <c r="AD311" s="1">
        <v>0.54</v>
      </c>
      <c r="AE311" s="63">
        <v>1.02</v>
      </c>
      <c r="AF311" s="1">
        <v>0.7</v>
      </c>
      <c r="AG311" s="1">
        <v>8.5</v>
      </c>
      <c r="AH311" s="1">
        <f t="shared" si="82"/>
        <v>77.142857142857153</v>
      </c>
      <c r="AI311" s="1">
        <v>0.36</v>
      </c>
      <c r="AJ311" s="1">
        <f t="shared" si="83"/>
        <v>2.0240963855421685</v>
      </c>
      <c r="AK311" s="1">
        <f t="shared" si="84"/>
        <v>1.6808504606661943</v>
      </c>
      <c r="AL311" s="1">
        <f t="shared" si="85"/>
        <v>4.7682352941176465</v>
      </c>
      <c r="AM311" s="1">
        <f t="shared" si="86"/>
        <v>1867.6116229624381</v>
      </c>
      <c r="AN311" s="1">
        <f t="shared" si="87"/>
        <v>5298.0392156862736</v>
      </c>
      <c r="AO311" s="1">
        <f t="shared" si="88"/>
        <v>7165.6508386487112</v>
      </c>
      <c r="AP311" s="1">
        <f t="shared" si="89"/>
        <v>1.8676116229624382</v>
      </c>
      <c r="AQ311" s="1">
        <f t="shared" si="89"/>
        <v>5.2980392156862735</v>
      </c>
      <c r="AR311" s="1">
        <f t="shared" si="89"/>
        <v>7.1656508386487108</v>
      </c>
      <c r="AS311" s="90"/>
      <c r="AT311" s="1">
        <v>2.3761595547309828</v>
      </c>
      <c r="AU311" s="1">
        <v>0.20837939522175661</v>
      </c>
      <c r="AV311" s="1">
        <v>1.9578421241380517</v>
      </c>
      <c r="AW311" s="1">
        <v>0.40487731160783785</v>
      </c>
      <c r="AX311" s="1">
        <v>0.17605147083573153</v>
      </c>
      <c r="AY311" s="1">
        <v>0.18165197586579604</v>
      </c>
      <c r="AZ311" s="1">
        <v>8.5243627650952565</v>
      </c>
      <c r="BA311" s="1">
        <v>97.223552454479801</v>
      </c>
      <c r="BB311" s="1">
        <v>98.388974588973284</v>
      </c>
      <c r="BC311" s="1">
        <v>14.081459391358266</v>
      </c>
      <c r="BD311" s="1">
        <v>2.753068395694799</v>
      </c>
      <c r="BE311" s="94">
        <v>0.74288518155053973</v>
      </c>
      <c r="BF311" s="94">
        <v>6.7419038272816492E-2</v>
      </c>
      <c r="BG311" s="94">
        <v>0.74814460956142659</v>
      </c>
      <c r="BH311" s="1">
        <v>0.93116634799235187</v>
      </c>
      <c r="BI311" s="1">
        <v>0.22409177820267687</v>
      </c>
      <c r="BJ311" s="1">
        <v>0.55243247563885933</v>
      </c>
    </row>
    <row r="312" spans="1:62">
      <c r="A312" t="s">
        <v>177</v>
      </c>
      <c r="B312" t="s">
        <v>1090</v>
      </c>
      <c r="C312" s="63" t="s">
        <v>164</v>
      </c>
      <c r="D312" s="87" t="s">
        <v>174</v>
      </c>
      <c r="E312" t="s">
        <v>959</v>
      </c>
      <c r="F312" s="1" t="s">
        <v>820</v>
      </c>
      <c r="G312" s="1" t="s">
        <v>821</v>
      </c>
      <c r="H312" s="1">
        <v>11.386200000000001</v>
      </c>
      <c r="I312" s="1">
        <v>7.9184999999999999</v>
      </c>
      <c r="J312" s="1">
        <v>673</v>
      </c>
      <c r="K312" s="1" t="s">
        <v>822</v>
      </c>
      <c r="L312" s="1" t="s">
        <v>737</v>
      </c>
      <c r="M312" s="88">
        <v>2016</v>
      </c>
      <c r="N312" s="88">
        <v>2</v>
      </c>
      <c r="O312" s="89" t="s">
        <v>158</v>
      </c>
      <c r="P312" s="63">
        <v>562</v>
      </c>
      <c r="Q312" s="1" t="s">
        <v>765</v>
      </c>
      <c r="R312" s="63" t="s">
        <v>712</v>
      </c>
      <c r="S312" s="63" t="s">
        <v>1027</v>
      </c>
      <c r="T312" s="63" t="s">
        <v>1094</v>
      </c>
      <c r="U312" s="1"/>
      <c r="V312" s="90"/>
      <c r="W312" s="91">
        <v>42643</v>
      </c>
      <c r="X312" s="63">
        <v>9</v>
      </c>
      <c r="Y312" s="63">
        <v>45</v>
      </c>
      <c r="Z312" s="92">
        <v>46</v>
      </c>
      <c r="AA312" s="93">
        <v>14.19</v>
      </c>
      <c r="AB312" s="93">
        <v>7.19</v>
      </c>
      <c r="AC312" s="63">
        <v>1.88</v>
      </c>
      <c r="AD312" s="1">
        <v>0.82</v>
      </c>
      <c r="AE312" s="63">
        <v>1.04</v>
      </c>
      <c r="AF312" s="1">
        <v>1.02</v>
      </c>
      <c r="AG312" s="1">
        <v>10</v>
      </c>
      <c r="AH312" s="1">
        <f t="shared" si="82"/>
        <v>80.392156862745097</v>
      </c>
      <c r="AI312" s="1">
        <v>0.34</v>
      </c>
      <c r="AJ312" s="1">
        <f t="shared" si="83"/>
        <v>3.9009574468085111</v>
      </c>
      <c r="AK312" s="1">
        <f t="shared" si="84"/>
        <v>3.3205381727158954</v>
      </c>
      <c r="AL312" s="1">
        <f t="shared" si="85"/>
        <v>4.639038461538461</v>
      </c>
      <c r="AM312" s="1">
        <f t="shared" si="86"/>
        <v>3689.486858573217</v>
      </c>
      <c r="AN312" s="1">
        <f t="shared" si="87"/>
        <v>5154.4871794871788</v>
      </c>
      <c r="AO312" s="1">
        <f t="shared" si="88"/>
        <v>8843.9740380603962</v>
      </c>
      <c r="AP312" s="1">
        <f t="shared" si="89"/>
        <v>3.689486858573217</v>
      </c>
      <c r="AQ312" s="1">
        <f t="shared" si="89"/>
        <v>5.1544871794871785</v>
      </c>
      <c r="AR312" s="1">
        <f t="shared" si="89"/>
        <v>8.8439740380603968</v>
      </c>
      <c r="AS312" s="90"/>
      <c r="AT312" s="1">
        <v>1.9688412852969817</v>
      </c>
      <c r="AU312" s="1">
        <v>0.19570153950329891</v>
      </c>
      <c r="AV312" s="1">
        <v>1.1517802395072261</v>
      </c>
      <c r="AW312" s="1">
        <v>0.67446606293709199</v>
      </c>
      <c r="AX312" s="1">
        <v>0.2819473355620411</v>
      </c>
      <c r="AY312" s="1">
        <v>0.14620105752068199</v>
      </c>
      <c r="AZ312" s="1">
        <v>4.2357391215924238</v>
      </c>
      <c r="BA312" s="1">
        <v>100.21118776720763</v>
      </c>
      <c r="BB312" s="1">
        <v>97.038258370501879</v>
      </c>
      <c r="BC312" s="1">
        <v>8.221549114278206</v>
      </c>
      <c r="BD312" s="1">
        <v>3.0490608187290196</v>
      </c>
      <c r="BE312" s="94">
        <v>0.93047882136279925</v>
      </c>
      <c r="BF312" s="94">
        <v>5.994475138121548E-2</v>
      </c>
      <c r="BG312" s="94">
        <v>0.64643990113801653</v>
      </c>
      <c r="BH312" s="1">
        <v>1.2268518518518519</v>
      </c>
      <c r="BI312" s="1">
        <v>0.18250000000000002</v>
      </c>
      <c r="BJ312" s="1">
        <v>0.66756017040919891</v>
      </c>
    </row>
    <row r="313" spans="1:62">
      <c r="A313" t="s">
        <v>177</v>
      </c>
      <c r="B313" t="s">
        <v>1090</v>
      </c>
      <c r="C313" s="63" t="s">
        <v>164</v>
      </c>
      <c r="D313" s="87" t="s">
        <v>174</v>
      </c>
      <c r="E313" t="s">
        <v>959</v>
      </c>
      <c r="F313" s="1" t="s">
        <v>820</v>
      </c>
      <c r="G313" s="1" t="s">
        <v>821</v>
      </c>
      <c r="H313" s="1">
        <v>11.386200000000001</v>
      </c>
      <c r="I313" s="1">
        <v>7.9184999999999999</v>
      </c>
      <c r="J313" s="1">
        <v>673</v>
      </c>
      <c r="K313" s="1" t="s">
        <v>822</v>
      </c>
      <c r="L313" s="1" t="s">
        <v>737</v>
      </c>
      <c r="M313" s="88">
        <v>2016</v>
      </c>
      <c r="N313" s="88">
        <v>2</v>
      </c>
      <c r="O313" s="89" t="s">
        <v>159</v>
      </c>
      <c r="P313" s="63">
        <v>563</v>
      </c>
      <c r="Q313" s="1" t="s">
        <v>765</v>
      </c>
      <c r="R313" s="63" t="s">
        <v>712</v>
      </c>
      <c r="S313" s="63" t="s">
        <v>1027</v>
      </c>
      <c r="T313" s="63" t="s">
        <v>1094</v>
      </c>
      <c r="U313" s="1"/>
      <c r="V313" s="90"/>
      <c r="W313" s="91">
        <v>42643</v>
      </c>
      <c r="X313" s="63">
        <v>9</v>
      </c>
      <c r="Y313" s="63">
        <v>45</v>
      </c>
      <c r="Z313" s="92">
        <v>27</v>
      </c>
      <c r="AA313" s="93">
        <v>12.7</v>
      </c>
      <c r="AB313" s="93">
        <v>2.58</v>
      </c>
      <c r="AC313" s="63">
        <v>1.28</v>
      </c>
      <c r="AD313" s="1">
        <v>0.46</v>
      </c>
      <c r="AE313" s="63">
        <v>1.1599999999999999</v>
      </c>
      <c r="AF313" s="1">
        <v>0.6</v>
      </c>
      <c r="AG313" s="1">
        <v>9.4</v>
      </c>
      <c r="AH313" s="1">
        <f t="shared" si="82"/>
        <v>76.666666666666671</v>
      </c>
      <c r="AI313" s="1">
        <v>0.42</v>
      </c>
      <c r="AJ313" s="1">
        <f t="shared" si="83"/>
        <v>1.2093750000000001</v>
      </c>
      <c r="AK313" s="1">
        <f t="shared" si="84"/>
        <v>0.98827279411764724</v>
      </c>
      <c r="AL313" s="1">
        <f t="shared" si="85"/>
        <v>4.5982758620689657</v>
      </c>
      <c r="AM313" s="1">
        <f t="shared" si="86"/>
        <v>1098.0808823529414</v>
      </c>
      <c r="AN313" s="1">
        <f t="shared" si="87"/>
        <v>5109.1954022988511</v>
      </c>
      <c r="AO313" s="1">
        <f t="shared" si="88"/>
        <v>6207.2762846517926</v>
      </c>
      <c r="AP313" s="1">
        <f t="shared" si="89"/>
        <v>1.0980808823529415</v>
      </c>
      <c r="AQ313" s="1">
        <f t="shared" si="89"/>
        <v>5.1091954022988508</v>
      </c>
      <c r="AR313" s="1">
        <f t="shared" si="89"/>
        <v>6.2072762846517922</v>
      </c>
      <c r="AS313" s="90"/>
      <c r="AT313" s="1">
        <v>1.5470532319391632</v>
      </c>
      <c r="AU313" s="1">
        <v>0.27884153779903154</v>
      </c>
      <c r="AV313" s="1">
        <v>1.7792024445905787</v>
      </c>
      <c r="AW313" s="1">
        <v>0.70111725084836685</v>
      </c>
      <c r="AX313" s="1">
        <v>0.28517581631517613</v>
      </c>
      <c r="AY313" s="1">
        <v>0.12391492008483981</v>
      </c>
      <c r="AZ313" s="1">
        <v>5.3139970552085956</v>
      </c>
      <c r="BA313" s="1">
        <v>153.5327563127226</v>
      </c>
      <c r="BB313" s="1">
        <v>152.64523303665027</v>
      </c>
      <c r="BC313" s="1">
        <v>11.674944937189878</v>
      </c>
      <c r="BD313" s="1">
        <v>3.763815358278968</v>
      </c>
      <c r="BE313" s="94">
        <v>0.82125124131082439</v>
      </c>
      <c r="BF313" s="94">
        <v>9.9155908639523352E-2</v>
      </c>
      <c r="BG313" s="94">
        <v>0.49180354650675862</v>
      </c>
      <c r="BH313" s="1">
        <v>0.85938989513822706</v>
      </c>
      <c r="BI313" s="1">
        <v>0.17616777883698764</v>
      </c>
      <c r="BJ313" s="1">
        <v>0.57718962150611386</v>
      </c>
    </row>
    <row r="314" spans="1:62">
      <c r="A314" t="s">
        <v>177</v>
      </c>
      <c r="B314" t="s">
        <v>1090</v>
      </c>
      <c r="C314" s="63" t="s">
        <v>164</v>
      </c>
      <c r="D314" s="87" t="s">
        <v>174</v>
      </c>
      <c r="E314" t="s">
        <v>959</v>
      </c>
      <c r="F314" s="1" t="s">
        <v>820</v>
      </c>
      <c r="G314" s="1" t="s">
        <v>821</v>
      </c>
      <c r="H314" s="1">
        <v>11.386200000000001</v>
      </c>
      <c r="I314" s="1">
        <v>7.9184999999999999</v>
      </c>
      <c r="J314" s="1">
        <v>673</v>
      </c>
      <c r="K314" s="1" t="s">
        <v>822</v>
      </c>
      <c r="L314" s="1" t="s">
        <v>737</v>
      </c>
      <c r="M314" s="88">
        <v>2016</v>
      </c>
      <c r="N314" s="88">
        <v>2</v>
      </c>
      <c r="O314" s="89" t="s">
        <v>714</v>
      </c>
      <c r="P314" s="63">
        <v>564</v>
      </c>
      <c r="Q314" s="1" t="s">
        <v>765</v>
      </c>
      <c r="R314" s="63" t="s">
        <v>712</v>
      </c>
      <c r="S314" s="63" t="s">
        <v>1027</v>
      </c>
      <c r="T314" s="63" t="s">
        <v>1094</v>
      </c>
      <c r="U314" s="1"/>
      <c r="V314" s="90"/>
      <c r="W314" s="91">
        <v>42643</v>
      </c>
      <c r="X314" s="63">
        <v>9</v>
      </c>
      <c r="Y314" s="63">
        <v>47</v>
      </c>
      <c r="Z314" s="92">
        <v>44</v>
      </c>
      <c r="AA314" s="93">
        <v>15.1</v>
      </c>
      <c r="AB314" s="93">
        <v>8.15</v>
      </c>
      <c r="AC314" s="63">
        <v>2.12</v>
      </c>
      <c r="AD314" s="1">
        <v>0.9</v>
      </c>
      <c r="AE314" s="63">
        <v>0.48</v>
      </c>
      <c r="AF314" s="1">
        <v>1.1399999999999999</v>
      </c>
      <c r="AG314" s="1">
        <v>9</v>
      </c>
      <c r="AH314" s="1">
        <f t="shared" si="82"/>
        <v>78.947368421052644</v>
      </c>
      <c r="AI314" s="1">
        <v>0.16</v>
      </c>
      <c r="AJ314" s="1">
        <f t="shared" si="83"/>
        <v>4.3825471698113203</v>
      </c>
      <c r="AK314" s="1">
        <f t="shared" si="84"/>
        <v>3.7041342952275254</v>
      </c>
      <c r="AL314" s="1">
        <f t="shared" si="85"/>
        <v>5.0333333333333341</v>
      </c>
      <c r="AM314" s="1">
        <f t="shared" si="86"/>
        <v>4115.7047724750282</v>
      </c>
      <c r="AN314" s="1">
        <f t="shared" si="87"/>
        <v>5592.592592592594</v>
      </c>
      <c r="AO314" s="1">
        <f t="shared" si="88"/>
        <v>9708.2973650676213</v>
      </c>
      <c r="AP314" s="1">
        <f t="shared" si="89"/>
        <v>4.115704772475028</v>
      </c>
      <c r="AQ314" s="1">
        <f t="shared" si="89"/>
        <v>5.5925925925925943</v>
      </c>
      <c r="AR314" s="1">
        <f t="shared" si="89"/>
        <v>9.7082973650676205</v>
      </c>
      <c r="AS314" s="90"/>
      <c r="AT314" s="1">
        <v>2.4107635694572216</v>
      </c>
      <c r="AU314" s="1">
        <v>0.2868150910850773</v>
      </c>
      <c r="AV314" s="1">
        <v>1.4236500884703183</v>
      </c>
      <c r="AW314" s="1">
        <v>0.6490121126843752</v>
      </c>
      <c r="AX314" s="1">
        <v>0.27483936960718985</v>
      </c>
      <c r="AY314" s="1">
        <v>0.19791656170573835</v>
      </c>
      <c r="AZ314" s="1">
        <v>3.9065718939896943</v>
      </c>
      <c r="BA314" s="1">
        <v>81.041295599251356</v>
      </c>
      <c r="BB314" s="1">
        <v>218.12385290218666</v>
      </c>
      <c r="BC314" s="1">
        <v>19.357254683537224</v>
      </c>
      <c r="BD314" s="1">
        <v>56.715566374731957</v>
      </c>
      <c r="BE314" s="94">
        <v>0.79748062015503873</v>
      </c>
      <c r="BF314" s="94">
        <v>5.2713178294573657E-2</v>
      </c>
      <c r="BG314" s="94">
        <v>0.50785869186421939</v>
      </c>
      <c r="BH314" s="1">
        <v>1.2855831037649221</v>
      </c>
      <c r="BI314" s="1">
        <v>0.25325987144168965</v>
      </c>
      <c r="BJ314" s="1">
        <v>0.55834371808246575</v>
      </c>
    </row>
    <row r="315" spans="1:62">
      <c r="A315" t="s">
        <v>177</v>
      </c>
      <c r="B315" t="s">
        <v>1090</v>
      </c>
      <c r="C315" s="63" t="s">
        <v>164</v>
      </c>
      <c r="D315" s="87" t="s">
        <v>174</v>
      </c>
      <c r="E315" t="s">
        <v>959</v>
      </c>
      <c r="F315" s="1" t="s">
        <v>820</v>
      </c>
      <c r="G315" s="1" t="s">
        <v>821</v>
      </c>
      <c r="H315" s="1">
        <v>11.394769999999999</v>
      </c>
      <c r="I315" s="1">
        <v>7.9254199999999999</v>
      </c>
      <c r="J315" s="1">
        <v>664</v>
      </c>
      <c r="K315" s="1" t="s">
        <v>823</v>
      </c>
      <c r="L315" s="1" t="s">
        <v>737</v>
      </c>
      <c r="M315" s="88">
        <v>2016</v>
      </c>
      <c r="N315" s="88">
        <v>2</v>
      </c>
      <c r="O315" s="89" t="s">
        <v>155</v>
      </c>
      <c r="P315" s="63">
        <v>571</v>
      </c>
      <c r="Q315" s="1" t="s">
        <v>765</v>
      </c>
      <c r="R315" s="63" t="s">
        <v>712</v>
      </c>
      <c r="S315" s="63" t="s">
        <v>1027</v>
      </c>
      <c r="T315" s="63" t="s">
        <v>1094</v>
      </c>
      <c r="U315" s="1" t="s">
        <v>819</v>
      </c>
      <c r="V315" s="90">
        <v>42682</v>
      </c>
      <c r="W315" s="91">
        <v>42643</v>
      </c>
      <c r="X315" s="63">
        <v>9</v>
      </c>
      <c r="Y315" s="63">
        <v>43</v>
      </c>
      <c r="Z315" s="92">
        <v>44</v>
      </c>
      <c r="AA315" s="93">
        <v>15.21</v>
      </c>
      <c r="AB315" s="93">
        <v>6.45</v>
      </c>
      <c r="AC315" s="63">
        <v>1.02</v>
      </c>
      <c r="AD315" s="1">
        <v>0.74</v>
      </c>
      <c r="AE315" s="63">
        <v>0.68</v>
      </c>
      <c r="AF315" s="1">
        <v>0.94</v>
      </c>
      <c r="AG315" s="1">
        <v>10.4</v>
      </c>
      <c r="AH315" s="1">
        <f t="shared" si="82"/>
        <v>78.723404255319153</v>
      </c>
      <c r="AI315" s="1">
        <v>0.24</v>
      </c>
      <c r="AJ315" s="1">
        <f t="shared" si="83"/>
        <v>5.9441176470588237</v>
      </c>
      <c r="AK315" s="1">
        <f t="shared" si="84"/>
        <v>4.9326505190311414</v>
      </c>
      <c r="AL315" s="1">
        <f t="shared" si="85"/>
        <v>5.368235294117647</v>
      </c>
      <c r="AM315" s="1">
        <f t="shared" si="86"/>
        <v>5480.7227989234907</v>
      </c>
      <c r="AN315" s="1">
        <f t="shared" si="87"/>
        <v>5964.7058823529405</v>
      </c>
      <c r="AO315" s="1">
        <f t="shared" si="88"/>
        <v>11445.428681276431</v>
      </c>
      <c r="AP315" s="1">
        <f t="shared" si="89"/>
        <v>5.480722798923491</v>
      </c>
      <c r="AQ315" s="1">
        <f t="shared" si="89"/>
        <v>5.9647058823529404</v>
      </c>
      <c r="AR315" s="1">
        <f t="shared" si="89"/>
        <v>11.445428681276431</v>
      </c>
      <c r="AS315" s="90">
        <v>42469</v>
      </c>
      <c r="AT315" s="1">
        <v>2.3313492063492065</v>
      </c>
      <c r="AU315" s="1">
        <v>0.17172350714302426</v>
      </c>
      <c r="AV315" s="1">
        <v>1.8492260751906529</v>
      </c>
      <c r="AW315" s="1">
        <v>0.50567217214936666</v>
      </c>
      <c r="AX315" s="1">
        <v>0.28881290536156701</v>
      </c>
      <c r="AY315" s="1">
        <v>0.19905093032923665</v>
      </c>
      <c r="AZ315" s="1">
        <v>7.7710913568931685</v>
      </c>
      <c r="BA315" s="1">
        <v>126.97611349622117</v>
      </c>
      <c r="BB315" s="1">
        <v>34.700048154155354</v>
      </c>
      <c r="BC315" s="1">
        <v>10.366168181357642</v>
      </c>
      <c r="BD315" s="1">
        <v>3.1479625996460165</v>
      </c>
      <c r="BE315" s="94">
        <v>0.50600739371534198</v>
      </c>
      <c r="BF315" s="94">
        <v>2.3941774491682073E-2</v>
      </c>
      <c r="BG315" s="94">
        <v>3.2259633008888358</v>
      </c>
      <c r="BH315" s="1">
        <v>1.3924783027965284</v>
      </c>
      <c r="BI315" s="1">
        <v>0.2447926711668274</v>
      </c>
      <c r="BJ315" s="1">
        <v>0.71515683703278388</v>
      </c>
    </row>
    <row r="316" spans="1:62">
      <c r="A316" t="s">
        <v>177</v>
      </c>
      <c r="B316" t="s">
        <v>1090</v>
      </c>
      <c r="C316" s="63" t="s">
        <v>164</v>
      </c>
      <c r="D316" s="87" t="s">
        <v>174</v>
      </c>
      <c r="E316" t="s">
        <v>959</v>
      </c>
      <c r="F316" s="1" t="s">
        <v>820</v>
      </c>
      <c r="G316" s="1" t="s">
        <v>821</v>
      </c>
      <c r="H316" s="1">
        <v>11.394769999999999</v>
      </c>
      <c r="I316" s="1">
        <v>7.9254199999999999</v>
      </c>
      <c r="J316" s="1">
        <v>664</v>
      </c>
      <c r="K316" s="1" t="s">
        <v>823</v>
      </c>
      <c r="L316" s="1" t="s">
        <v>737</v>
      </c>
      <c r="M316" s="88">
        <v>2016</v>
      </c>
      <c r="N316" s="88">
        <v>2</v>
      </c>
      <c r="O316" s="89" t="s">
        <v>156</v>
      </c>
      <c r="P316" s="63">
        <v>572</v>
      </c>
      <c r="Q316" s="1" t="s">
        <v>765</v>
      </c>
      <c r="R316" s="63" t="s">
        <v>712</v>
      </c>
      <c r="S316" s="63" t="s">
        <v>1027</v>
      </c>
      <c r="T316" s="63" t="s">
        <v>1094</v>
      </c>
      <c r="U316" s="1"/>
      <c r="V316" s="90"/>
      <c r="W316" s="91">
        <v>42643</v>
      </c>
      <c r="X316" s="63">
        <v>9</v>
      </c>
      <c r="Y316" s="63">
        <v>44</v>
      </c>
      <c r="Z316" s="92">
        <v>45</v>
      </c>
      <c r="AA316" s="93">
        <v>17.149999999999999</v>
      </c>
      <c r="AB316" s="93">
        <v>7.24</v>
      </c>
      <c r="AC316" s="63">
        <v>1.96</v>
      </c>
      <c r="AD316" s="1">
        <v>1.26</v>
      </c>
      <c r="AE316" s="63">
        <v>1.04</v>
      </c>
      <c r="AF316" s="1">
        <v>1.54</v>
      </c>
      <c r="AG316" s="1">
        <v>11.5</v>
      </c>
      <c r="AH316" s="1">
        <f t="shared" si="82"/>
        <v>81.818181818181813</v>
      </c>
      <c r="AI316" s="1">
        <v>0.38</v>
      </c>
      <c r="AJ316" s="1">
        <f t="shared" si="83"/>
        <v>5.6885714285714286</v>
      </c>
      <c r="AK316" s="1">
        <f t="shared" si="84"/>
        <v>4.8459327731092436</v>
      </c>
      <c r="AL316" s="1">
        <f t="shared" si="85"/>
        <v>6.2663461538461531</v>
      </c>
      <c r="AM316" s="1">
        <f t="shared" si="86"/>
        <v>5384.3697478991598</v>
      </c>
      <c r="AN316" s="1">
        <f t="shared" si="87"/>
        <v>6962.606837606837</v>
      </c>
      <c r="AO316" s="1">
        <f t="shared" si="88"/>
        <v>12346.976585505996</v>
      </c>
      <c r="AP316" s="1">
        <f t="shared" si="89"/>
        <v>5.3843697478991599</v>
      </c>
      <c r="AQ316" s="1">
        <f t="shared" si="89"/>
        <v>6.9626068376068373</v>
      </c>
      <c r="AR316" s="1">
        <f t="shared" si="89"/>
        <v>12.346976585505995</v>
      </c>
      <c r="AS316" s="90"/>
      <c r="AT316" s="1">
        <v>2.5855513307984794</v>
      </c>
      <c r="AU316" s="1">
        <v>0.19640208838770584</v>
      </c>
      <c r="AV316" s="1">
        <v>1.6050600889967552</v>
      </c>
      <c r="AW316" s="1">
        <v>0.62105648103479827</v>
      </c>
      <c r="AX316" s="1">
        <v>0.27675953220599953</v>
      </c>
      <c r="AY316" s="1">
        <v>0.19230447258286859</v>
      </c>
      <c r="AZ316" s="1">
        <v>8.736952317337126</v>
      </c>
      <c r="BA316" s="1">
        <v>96.979495913841234</v>
      </c>
      <c r="BB316" s="1">
        <v>53.099182536703992</v>
      </c>
      <c r="BC316" s="1">
        <v>10.407547363308986</v>
      </c>
      <c r="BD316" s="1">
        <v>3.6631217359536503</v>
      </c>
      <c r="BE316" s="94">
        <v>0.44219056974459725</v>
      </c>
      <c r="BF316" s="94">
        <v>4.148821218074656E-2</v>
      </c>
      <c r="BG316" s="94">
        <v>2.4768331318752383</v>
      </c>
      <c r="BH316" s="1">
        <v>1.3708487084870851</v>
      </c>
      <c r="BI316" s="1">
        <v>0.21462177121771217</v>
      </c>
      <c r="BJ316" s="1">
        <v>0.71886399301476644</v>
      </c>
    </row>
    <row r="317" spans="1:62">
      <c r="A317" t="s">
        <v>177</v>
      </c>
      <c r="B317" t="s">
        <v>1090</v>
      </c>
      <c r="C317" s="63" t="s">
        <v>164</v>
      </c>
      <c r="D317" s="87" t="s">
        <v>174</v>
      </c>
      <c r="E317" t="s">
        <v>959</v>
      </c>
      <c r="F317" s="1" t="s">
        <v>820</v>
      </c>
      <c r="G317" s="1" t="s">
        <v>821</v>
      </c>
      <c r="H317" s="1">
        <v>11.394769999999999</v>
      </c>
      <c r="I317" s="1">
        <v>7.9254199999999999</v>
      </c>
      <c r="J317" s="1">
        <v>664</v>
      </c>
      <c r="K317" s="1" t="s">
        <v>823</v>
      </c>
      <c r="L317" s="1" t="s">
        <v>737</v>
      </c>
      <c r="M317" s="88">
        <v>2016</v>
      </c>
      <c r="N317" s="88">
        <v>2</v>
      </c>
      <c r="O317" s="89" t="s">
        <v>157</v>
      </c>
      <c r="P317" s="63">
        <v>573</v>
      </c>
      <c r="Q317" s="1" t="s">
        <v>765</v>
      </c>
      <c r="R317" s="63" t="s">
        <v>712</v>
      </c>
      <c r="S317" s="63" t="s">
        <v>1027</v>
      </c>
      <c r="T317" s="63" t="s">
        <v>1094</v>
      </c>
      <c r="U317" s="1"/>
      <c r="V317" s="90"/>
      <c r="W317" s="91">
        <v>42643</v>
      </c>
      <c r="X317" s="63">
        <v>9</v>
      </c>
      <c r="Y317" s="63">
        <v>47</v>
      </c>
      <c r="Z317" s="92">
        <v>35</v>
      </c>
      <c r="AA317" s="93">
        <v>16.27</v>
      </c>
      <c r="AB317" s="93">
        <v>6.55</v>
      </c>
      <c r="AC317" s="63">
        <v>2.04</v>
      </c>
      <c r="AD317" s="1">
        <v>1.02</v>
      </c>
      <c r="AE317" s="63">
        <v>1.1599999999999999</v>
      </c>
      <c r="AF317" s="1">
        <v>1.32</v>
      </c>
      <c r="AG317" s="1">
        <v>12</v>
      </c>
      <c r="AH317" s="1">
        <f t="shared" si="82"/>
        <v>77.272727272727266</v>
      </c>
      <c r="AI317" s="1">
        <v>0.38</v>
      </c>
      <c r="AJ317" s="1">
        <f t="shared" si="83"/>
        <v>4.2382352941176471</v>
      </c>
      <c r="AK317" s="1">
        <f t="shared" si="84"/>
        <v>3.3905882352941181</v>
      </c>
      <c r="AL317" s="1">
        <f t="shared" si="85"/>
        <v>5.3298275862068971</v>
      </c>
      <c r="AM317" s="1">
        <f t="shared" si="86"/>
        <v>3767.3202614379088</v>
      </c>
      <c r="AN317" s="1">
        <f t="shared" si="87"/>
        <v>5922.0306513409969</v>
      </c>
      <c r="AO317" s="1">
        <f t="shared" si="88"/>
        <v>9689.3509127789057</v>
      </c>
      <c r="AP317" s="1">
        <f t="shared" si="89"/>
        <v>3.7673202614379089</v>
      </c>
      <c r="AQ317" s="1">
        <f t="shared" si="89"/>
        <v>5.9220306513409966</v>
      </c>
      <c r="AR317" s="1">
        <f t="shared" si="89"/>
        <v>9.6893509127789059</v>
      </c>
      <c r="AS317" s="90"/>
      <c r="AT317" s="1">
        <v>2.8810426540284362</v>
      </c>
      <c r="AU317" s="1">
        <v>0.20628711011783044</v>
      </c>
      <c r="AV317" s="1">
        <v>1.7661675343432148</v>
      </c>
      <c r="AW317" s="1">
        <v>0.57265666026458539</v>
      </c>
      <c r="AX317" s="1">
        <v>0.29622268700936272</v>
      </c>
      <c r="AY317" s="1">
        <v>0.23466239772474123</v>
      </c>
      <c r="AZ317" s="1">
        <v>10.436531539891032</v>
      </c>
      <c r="BA317" s="1">
        <v>110.20201457117905</v>
      </c>
      <c r="BB317" s="1">
        <v>57.053636239620957</v>
      </c>
      <c r="BC317" s="1">
        <v>12.636613345559637</v>
      </c>
      <c r="BD317" s="1">
        <v>3.3795686596626728</v>
      </c>
      <c r="BE317" s="94">
        <v>0.78488372093023262</v>
      </c>
      <c r="BF317" s="94">
        <v>3.9689922480620164E-2</v>
      </c>
      <c r="BG317" s="94">
        <v>2.1906577977342168</v>
      </c>
      <c r="BH317" s="1">
        <v>1.4638728323699421</v>
      </c>
      <c r="BI317" s="1">
        <v>0.27100192678227364</v>
      </c>
      <c r="BJ317" s="1">
        <v>0.90229703012842322</v>
      </c>
    </row>
    <row r="318" spans="1:62">
      <c r="A318" t="s">
        <v>177</v>
      </c>
      <c r="B318" t="s">
        <v>1090</v>
      </c>
      <c r="C318" s="63" t="s">
        <v>164</v>
      </c>
      <c r="D318" s="87" t="s">
        <v>174</v>
      </c>
      <c r="E318" t="s">
        <v>959</v>
      </c>
      <c r="F318" s="1" t="s">
        <v>820</v>
      </c>
      <c r="G318" s="1" t="s">
        <v>821</v>
      </c>
      <c r="H318" s="1">
        <v>11.394769999999999</v>
      </c>
      <c r="I318" s="1">
        <v>7.9254199999999999</v>
      </c>
      <c r="J318" s="1">
        <v>664</v>
      </c>
      <c r="K318" s="1" t="s">
        <v>823</v>
      </c>
      <c r="L318" s="1" t="s">
        <v>737</v>
      </c>
      <c r="M318" s="88">
        <v>2016</v>
      </c>
      <c r="N318" s="88">
        <v>2</v>
      </c>
      <c r="O318" s="89" t="s">
        <v>158</v>
      </c>
      <c r="P318" s="63">
        <v>574</v>
      </c>
      <c r="Q318" s="1" t="s">
        <v>765</v>
      </c>
      <c r="R318" s="63" t="s">
        <v>712</v>
      </c>
      <c r="S318" s="63" t="s">
        <v>1027</v>
      </c>
      <c r="T318" s="63" t="s">
        <v>1094</v>
      </c>
      <c r="U318" s="1"/>
      <c r="V318" s="90"/>
      <c r="W318" s="91">
        <v>42643</v>
      </c>
      <c r="X318" s="63">
        <v>9</v>
      </c>
      <c r="Y318" s="63">
        <v>46</v>
      </c>
      <c r="Z318" s="92">
        <v>46</v>
      </c>
      <c r="AA318" s="93">
        <v>19.13</v>
      </c>
      <c r="AB318" s="93">
        <v>9.6199999999999992</v>
      </c>
      <c r="AC318" s="63">
        <v>2.4</v>
      </c>
      <c r="AD318" s="1">
        <v>1.02</v>
      </c>
      <c r="AE318" s="63">
        <v>1.54</v>
      </c>
      <c r="AF318" s="1">
        <v>1.36</v>
      </c>
      <c r="AG318" s="1">
        <v>11.2</v>
      </c>
      <c r="AH318" s="1">
        <f t="shared" si="82"/>
        <v>75</v>
      </c>
      <c r="AI318" s="1">
        <v>0.6</v>
      </c>
      <c r="AJ318" s="1">
        <f t="shared" si="83"/>
        <v>5.4513333333333343</v>
      </c>
      <c r="AK318" s="1">
        <f t="shared" si="84"/>
        <v>4.2712800000000009</v>
      </c>
      <c r="AL318" s="1">
        <f t="shared" si="85"/>
        <v>7.4532467532467521</v>
      </c>
      <c r="AM318" s="1">
        <f t="shared" si="86"/>
        <v>4745.8666666666677</v>
      </c>
      <c r="AN318" s="1">
        <f t="shared" si="87"/>
        <v>8281.3852813852791</v>
      </c>
      <c r="AO318" s="1">
        <f t="shared" si="88"/>
        <v>13027.251948051948</v>
      </c>
      <c r="AP318" s="1">
        <f t="shared" si="89"/>
        <v>4.745866666666668</v>
      </c>
      <c r="AQ318" s="1">
        <f t="shared" si="89"/>
        <v>8.2813852813852797</v>
      </c>
      <c r="AR318" s="1">
        <f t="shared" si="89"/>
        <v>13.027251948051948</v>
      </c>
      <c r="AS318" s="90"/>
      <c r="AT318" s="1">
        <v>2.8850467289719628</v>
      </c>
      <c r="AU318" s="1">
        <v>0.27116586588430164</v>
      </c>
      <c r="AV318" s="1">
        <v>1.8809249461774917</v>
      </c>
      <c r="AW318" s="1">
        <v>0.67115056573407383</v>
      </c>
      <c r="AX318" s="1">
        <v>0.26727532750644334</v>
      </c>
      <c r="AY318" s="1">
        <v>0.22589159603960166</v>
      </c>
      <c r="AZ318" s="1">
        <v>8.8479290125875227</v>
      </c>
      <c r="BA318" s="1">
        <v>130.2667499571364</v>
      </c>
      <c r="BB318" s="1">
        <v>79.091195514713121</v>
      </c>
      <c r="BC318" s="1">
        <v>10.134150776802473</v>
      </c>
      <c r="BD318" s="1">
        <v>4.7507576090644283</v>
      </c>
      <c r="BE318" s="94">
        <v>0.63504672897196257</v>
      </c>
      <c r="BF318" s="94">
        <v>6.0560747663551399E-2</v>
      </c>
      <c r="BG318" s="94">
        <v>2.6339166390113724</v>
      </c>
      <c r="BH318" s="1">
        <v>1.2206303724928367</v>
      </c>
      <c r="BI318" s="1">
        <v>0.14431709646609361</v>
      </c>
      <c r="BJ318" s="1">
        <v>0.66978022386043667</v>
      </c>
    </row>
    <row r="319" spans="1:62">
      <c r="A319" t="s">
        <v>177</v>
      </c>
      <c r="B319" t="s">
        <v>1090</v>
      </c>
      <c r="C319" s="63" t="s">
        <v>164</v>
      </c>
      <c r="D319" s="87" t="s">
        <v>174</v>
      </c>
      <c r="E319" t="s">
        <v>959</v>
      </c>
      <c r="F319" s="1" t="s">
        <v>820</v>
      </c>
      <c r="G319" s="1" t="s">
        <v>821</v>
      </c>
      <c r="H319" s="1">
        <v>11.394769999999999</v>
      </c>
      <c r="I319" s="1">
        <v>7.9254199999999999</v>
      </c>
      <c r="J319" s="1">
        <v>664</v>
      </c>
      <c r="K319" s="1" t="s">
        <v>823</v>
      </c>
      <c r="L319" s="1" t="s">
        <v>737</v>
      </c>
      <c r="M319" s="88">
        <v>2016</v>
      </c>
      <c r="N319" s="88">
        <v>2</v>
      </c>
      <c r="O319" s="89" t="s">
        <v>159</v>
      </c>
      <c r="P319" s="63">
        <v>575</v>
      </c>
      <c r="Q319" s="1" t="s">
        <v>765</v>
      </c>
      <c r="R319" s="63" t="s">
        <v>712</v>
      </c>
      <c r="S319" s="63" t="s">
        <v>1027</v>
      </c>
      <c r="T319" s="63" t="s">
        <v>1094</v>
      </c>
      <c r="U319" s="1"/>
      <c r="V319" s="90"/>
      <c r="W319" s="91">
        <v>42643</v>
      </c>
      <c r="X319" s="63">
        <v>9</v>
      </c>
      <c r="Y319" s="63">
        <v>47</v>
      </c>
      <c r="Z319" s="92">
        <v>44</v>
      </c>
      <c r="AA319" s="93">
        <v>15.62</v>
      </c>
      <c r="AB319" s="93">
        <v>8.1</v>
      </c>
      <c r="AC319" s="63">
        <v>2.2200000000000002</v>
      </c>
      <c r="AD319" s="1">
        <v>0.96</v>
      </c>
      <c r="AE319" s="63">
        <v>1.62</v>
      </c>
      <c r="AF319" s="1">
        <v>1.18</v>
      </c>
      <c r="AG319" s="1">
        <v>10.199999999999999</v>
      </c>
      <c r="AH319" s="1">
        <f t="shared" si="82"/>
        <v>81.355932203389841</v>
      </c>
      <c r="AI319" s="1">
        <v>0.6</v>
      </c>
      <c r="AJ319" s="1">
        <f t="shared" si="83"/>
        <v>4.3054054054054047</v>
      </c>
      <c r="AK319" s="1">
        <f t="shared" si="84"/>
        <v>3.7005023847376779</v>
      </c>
      <c r="AL319" s="1">
        <f t="shared" si="85"/>
        <v>5.7851851851851848</v>
      </c>
      <c r="AM319" s="1">
        <f t="shared" si="86"/>
        <v>4111.6693163751979</v>
      </c>
      <c r="AN319" s="1">
        <f t="shared" si="87"/>
        <v>6427.98353909465</v>
      </c>
      <c r="AO319" s="1">
        <f t="shared" si="88"/>
        <v>10539.652855469849</v>
      </c>
      <c r="AP319" s="1">
        <f t="shared" si="89"/>
        <v>4.1116693163751981</v>
      </c>
      <c r="AQ319" s="1">
        <f t="shared" si="89"/>
        <v>6.42798353909465</v>
      </c>
      <c r="AR319" s="1">
        <f t="shared" si="89"/>
        <v>10.539652855469848</v>
      </c>
      <c r="AS319" s="90"/>
      <c r="AT319" s="1">
        <v>2.6669865642994246</v>
      </c>
      <c r="AU319" s="1">
        <v>0.23214133060957159</v>
      </c>
      <c r="AV319" s="1">
        <v>2.2776353374195</v>
      </c>
      <c r="AW319" s="1">
        <v>0.59217728976377515</v>
      </c>
      <c r="AX319" s="1">
        <v>0.26399276538919147</v>
      </c>
      <c r="AY319" s="1">
        <v>0.21155624909005072</v>
      </c>
      <c r="AZ319" s="1">
        <v>6.9212226551592275</v>
      </c>
      <c r="BA319" s="1">
        <v>107.10756256955138</v>
      </c>
      <c r="BB319" s="1">
        <v>65.318006798708538</v>
      </c>
      <c r="BC319" s="1">
        <v>9.3413230601085964</v>
      </c>
      <c r="BD319" s="1">
        <v>3.5704544108241461</v>
      </c>
      <c r="BE319" s="94">
        <v>1.0032467532467533</v>
      </c>
      <c r="BF319" s="94">
        <v>6.7254174397031533E-2</v>
      </c>
      <c r="BG319" s="94">
        <v>1.9476535286449093</v>
      </c>
      <c r="BH319" s="1">
        <v>1.5099715099715099</v>
      </c>
      <c r="BI319" s="1">
        <v>0.28281101614434945</v>
      </c>
      <c r="BJ319" s="1">
        <v>0.75186753681410234</v>
      </c>
    </row>
    <row r="320" spans="1:62">
      <c r="A320" t="s">
        <v>177</v>
      </c>
      <c r="B320" t="s">
        <v>1090</v>
      </c>
      <c r="C320" s="63" t="s">
        <v>164</v>
      </c>
      <c r="D320" s="87" t="s">
        <v>174</v>
      </c>
      <c r="E320" t="s">
        <v>959</v>
      </c>
      <c r="F320" s="1" t="s">
        <v>820</v>
      </c>
      <c r="G320" s="1" t="s">
        <v>821</v>
      </c>
      <c r="H320" s="1">
        <v>11.394769999999999</v>
      </c>
      <c r="I320" s="1">
        <v>7.9254199999999999</v>
      </c>
      <c r="J320" s="1">
        <v>664</v>
      </c>
      <c r="K320" s="1" t="s">
        <v>823</v>
      </c>
      <c r="L320" s="1" t="s">
        <v>737</v>
      </c>
      <c r="M320" s="88">
        <v>2016</v>
      </c>
      <c r="N320" s="88">
        <v>2</v>
      </c>
      <c r="O320" s="89" t="s">
        <v>714</v>
      </c>
      <c r="P320" s="63">
        <v>576</v>
      </c>
      <c r="Q320" s="1" t="s">
        <v>765</v>
      </c>
      <c r="R320" s="63" t="s">
        <v>712</v>
      </c>
      <c r="S320" s="63" t="s">
        <v>1027</v>
      </c>
      <c r="T320" s="63" t="s">
        <v>1094</v>
      </c>
      <c r="U320" s="1"/>
      <c r="V320" s="90"/>
      <c r="W320" s="91">
        <v>42643</v>
      </c>
      <c r="X320" s="63">
        <v>9</v>
      </c>
      <c r="Y320" s="63">
        <v>46</v>
      </c>
      <c r="Z320" s="92">
        <v>48</v>
      </c>
      <c r="AA320" s="93">
        <v>17.53</v>
      </c>
      <c r="AB320" s="93">
        <v>9.82</v>
      </c>
      <c r="AC320" s="63">
        <v>2.34</v>
      </c>
      <c r="AD320" s="1">
        <v>1.08</v>
      </c>
      <c r="AE320" s="63">
        <v>1.08</v>
      </c>
      <c r="AF320" s="1">
        <v>1.34</v>
      </c>
      <c r="AG320" s="1">
        <v>10.7</v>
      </c>
      <c r="AH320" s="1">
        <f t="shared" si="82"/>
        <v>80.597014925373131</v>
      </c>
      <c r="AI320" s="1">
        <v>0.36</v>
      </c>
      <c r="AJ320" s="1">
        <f t="shared" si="83"/>
        <v>5.6234188034188044</v>
      </c>
      <c r="AK320" s="1">
        <f t="shared" si="84"/>
        <v>4.7615891402714938</v>
      </c>
      <c r="AL320" s="1">
        <f t="shared" si="85"/>
        <v>5.8433333333333337</v>
      </c>
      <c r="AM320" s="1">
        <f t="shared" si="86"/>
        <v>5290.6546003016601</v>
      </c>
      <c r="AN320" s="1">
        <f t="shared" si="87"/>
        <v>6492.5925925925931</v>
      </c>
      <c r="AO320" s="1">
        <f t="shared" si="88"/>
        <v>11783.247192894254</v>
      </c>
      <c r="AP320" s="1">
        <f t="shared" si="89"/>
        <v>5.2906546003016599</v>
      </c>
      <c r="AQ320" s="1">
        <f t="shared" si="89"/>
        <v>6.4925925925925929</v>
      </c>
      <c r="AR320" s="1">
        <f t="shared" si="89"/>
        <v>11.783247192894255</v>
      </c>
      <c r="AS320" s="90"/>
      <c r="AT320" s="1">
        <v>2.5428994082840237</v>
      </c>
      <c r="AU320" s="1">
        <v>0.23852347085144715</v>
      </c>
      <c r="AV320" s="1">
        <v>2.0910811318491875</v>
      </c>
      <c r="AW320" s="1">
        <v>0.41858281707749334</v>
      </c>
      <c r="AX320" s="1">
        <v>0.14979502930666644</v>
      </c>
      <c r="AY320" s="1">
        <v>0.18345651860421464</v>
      </c>
      <c r="AZ320" s="1">
        <v>4.9452475517968617</v>
      </c>
      <c r="BA320" s="1">
        <v>174.25054328437611</v>
      </c>
      <c r="BB320" s="1">
        <v>49.260798084772453</v>
      </c>
      <c r="BC320" s="1">
        <v>10.459081200490735</v>
      </c>
      <c r="BD320" s="1">
        <v>14.976881219297482</v>
      </c>
      <c r="BE320" s="94">
        <v>0.81360946745562135</v>
      </c>
      <c r="BF320" s="94">
        <v>8.7771203155818531E-2</v>
      </c>
      <c r="BG320" s="94">
        <v>3.9730659363762313</v>
      </c>
      <c r="BH320" s="1">
        <v>1.7962107208872458</v>
      </c>
      <c r="BI320" s="1">
        <v>0.27365988909426986</v>
      </c>
      <c r="BJ320" s="1">
        <v>0.72614868082963735</v>
      </c>
    </row>
    <row r="321" spans="3:62">
      <c r="C321" s="63"/>
      <c r="D321" s="87"/>
      <c r="F321" s="1"/>
      <c r="G321" s="1"/>
      <c r="H321" s="1"/>
      <c r="I321" s="1"/>
      <c r="J321" s="1"/>
      <c r="K321" s="1"/>
      <c r="L321" s="1"/>
      <c r="M321" s="88"/>
      <c r="N321" s="88"/>
      <c r="O321" s="89"/>
      <c r="P321" s="63"/>
      <c r="Q321" s="1"/>
      <c r="R321" s="63"/>
      <c r="S321" s="63"/>
      <c r="T321" s="63"/>
      <c r="U321" s="1"/>
      <c r="V321" s="90"/>
      <c r="W321" s="91"/>
      <c r="X321" s="63"/>
      <c r="Y321" s="63"/>
      <c r="Z321" s="92"/>
      <c r="AA321" s="93"/>
      <c r="AB321" s="93"/>
      <c r="AC321" s="63"/>
      <c r="AD321" s="1"/>
      <c r="AE321" s="63"/>
      <c r="AF321" s="1"/>
      <c r="AG321" s="1"/>
      <c r="AH321" s="1"/>
      <c r="AI321" s="1"/>
      <c r="AJ321" s="1"/>
      <c r="AK321" s="1"/>
      <c r="AL321" s="1"/>
      <c r="AM321" s="1"/>
      <c r="AN321" s="1"/>
      <c r="AO321" s="1"/>
      <c r="AP321" s="1"/>
      <c r="AQ321" s="1"/>
      <c r="AR321" s="1"/>
      <c r="AS321" s="90"/>
      <c r="AT321" s="1"/>
      <c r="AU321" s="1"/>
      <c r="AV321" s="1"/>
      <c r="AW321" s="1"/>
      <c r="AX321" s="1"/>
      <c r="AY321" s="1"/>
      <c r="AZ321" s="1"/>
      <c r="BA321" s="1"/>
      <c r="BB321" s="1"/>
      <c r="BC321" s="1"/>
      <c r="BD321" s="1"/>
      <c r="BE321" s="94"/>
      <c r="BF321" s="94"/>
      <c r="BG321" s="94"/>
      <c r="BH321" s="1"/>
      <c r="BI321" s="1"/>
      <c r="BJ321" s="1"/>
    </row>
    <row r="322" spans="3:62">
      <c r="C322" s="63"/>
      <c r="D322" s="87"/>
      <c r="F322" s="1"/>
      <c r="G322" s="1"/>
      <c r="H322" s="1"/>
      <c r="I322" s="1"/>
      <c r="J322" s="1"/>
      <c r="K322" s="1"/>
      <c r="L322" s="1"/>
      <c r="M322" s="88"/>
      <c r="N322" s="88"/>
      <c r="O322" s="89"/>
      <c r="P322" s="63"/>
      <c r="Q322" s="1"/>
      <c r="R322" s="63"/>
      <c r="S322" s="63"/>
      <c r="T322" s="63"/>
      <c r="U322" s="1"/>
      <c r="V322" s="90"/>
      <c r="W322" s="91"/>
      <c r="X322" s="63"/>
      <c r="Y322" s="63"/>
      <c r="Z322" s="92"/>
      <c r="AA322" s="93"/>
      <c r="AB322" s="93"/>
      <c r="AC322" s="63"/>
      <c r="AD322" s="1"/>
      <c r="AE322" s="63"/>
      <c r="AF322" s="1"/>
      <c r="AG322" s="1"/>
      <c r="AH322" s="1"/>
      <c r="AI322" s="1"/>
      <c r="AJ322" s="1"/>
      <c r="AK322" s="1"/>
      <c r="AL322" s="1"/>
      <c r="AM322" s="1"/>
      <c r="AN322" s="1"/>
      <c r="AO322" s="1"/>
      <c r="AP322" s="1"/>
      <c r="AQ322" s="1"/>
      <c r="AR322" s="1"/>
      <c r="AS322" s="90"/>
      <c r="AT322" s="1"/>
      <c r="AU322" s="1"/>
      <c r="AV322" s="1"/>
      <c r="AW322" s="1"/>
      <c r="AX322" s="1"/>
      <c r="AY322" s="1"/>
      <c r="AZ322" s="1"/>
      <c r="BA322" s="1"/>
      <c r="BB322" s="1"/>
      <c r="BC322" s="1"/>
      <c r="BD322" s="1"/>
      <c r="BE322" s="94"/>
      <c r="BF322" s="94"/>
      <c r="BG322" s="94"/>
      <c r="BH322" s="1"/>
      <c r="BI322" s="1"/>
      <c r="BJ322" s="1"/>
    </row>
    <row r="323" spans="3:62">
      <c r="C323" s="63"/>
      <c r="D323" s="87"/>
      <c r="F323" s="1"/>
      <c r="G323" s="1"/>
      <c r="H323" s="1"/>
      <c r="I323" s="1"/>
      <c r="J323" s="1"/>
      <c r="K323" s="1"/>
      <c r="L323" s="1"/>
      <c r="M323" s="88"/>
      <c r="N323" s="88"/>
      <c r="O323" s="89"/>
      <c r="P323" s="63"/>
      <c r="Q323" s="1"/>
      <c r="R323" s="63"/>
      <c r="S323" s="63"/>
      <c r="T323" s="63"/>
      <c r="U323" s="1"/>
      <c r="V323" s="90"/>
      <c r="W323" s="91"/>
      <c r="X323" s="63"/>
      <c r="Y323" s="63"/>
      <c r="Z323" s="92"/>
      <c r="AA323" s="93"/>
      <c r="AB323" s="93"/>
      <c r="AC323" s="63"/>
      <c r="AD323" s="1"/>
      <c r="AE323" s="63"/>
      <c r="AF323" s="1"/>
      <c r="AG323" s="1"/>
      <c r="AH323" s="1"/>
      <c r="AI323" s="1"/>
      <c r="AJ323" s="1"/>
      <c r="AK323" s="1"/>
      <c r="AL323" s="1"/>
      <c r="AM323" s="1"/>
      <c r="AN323" s="1"/>
      <c r="AO323" s="1"/>
      <c r="AP323" s="1"/>
      <c r="AQ323" s="1"/>
      <c r="AR323" s="1"/>
      <c r="AS323" s="90"/>
      <c r="AT323" s="1"/>
      <c r="AU323" s="1"/>
      <c r="AV323" s="1"/>
      <c r="AW323" s="1"/>
      <c r="AX323" s="1"/>
      <c r="AY323" s="1"/>
      <c r="AZ323" s="1"/>
      <c r="BA323" s="1"/>
      <c r="BB323" s="1"/>
      <c r="BC323" s="1"/>
      <c r="BD323" s="1"/>
      <c r="BE323" s="94"/>
      <c r="BF323" s="94"/>
      <c r="BG323" s="94"/>
      <c r="BH323" s="1"/>
      <c r="BI323" s="1"/>
      <c r="BJ323" s="1"/>
    </row>
    <row r="324" spans="3:62">
      <c r="C324" s="63"/>
      <c r="D324" s="87"/>
      <c r="F324" s="1"/>
      <c r="G324" s="1"/>
      <c r="H324" s="1"/>
      <c r="I324" s="1"/>
      <c r="J324" s="1"/>
      <c r="K324" s="1"/>
      <c r="L324" s="1"/>
      <c r="M324" s="88"/>
      <c r="N324" s="88"/>
      <c r="O324" s="89"/>
      <c r="P324" s="63"/>
      <c r="Q324" s="1"/>
      <c r="R324" s="63"/>
      <c r="S324" s="63"/>
      <c r="T324" s="63"/>
      <c r="U324" s="1"/>
      <c r="V324" s="90"/>
      <c r="W324" s="91"/>
      <c r="X324" s="63"/>
      <c r="Y324" s="63"/>
      <c r="Z324" s="92"/>
      <c r="AA324" s="93"/>
      <c r="AB324" s="93"/>
      <c r="AC324" s="63"/>
      <c r="AD324" s="1"/>
      <c r="AE324" s="63"/>
      <c r="AF324" s="1"/>
      <c r="AG324" s="1"/>
      <c r="AH324" s="1"/>
      <c r="AI324" s="1"/>
      <c r="AJ324" s="1"/>
      <c r="AK324" s="1"/>
      <c r="AL324" s="1"/>
      <c r="AM324" s="1"/>
      <c r="AN324" s="1"/>
      <c r="AO324" s="1"/>
      <c r="AP324" s="1"/>
      <c r="AQ324" s="1"/>
      <c r="AR324" s="1"/>
      <c r="AS324" s="90"/>
      <c r="AT324" s="1"/>
      <c r="AU324" s="1"/>
      <c r="AV324" s="1"/>
      <c r="AW324" s="1"/>
      <c r="AX324" s="1"/>
      <c r="AY324" s="1"/>
      <c r="AZ324" s="1"/>
      <c r="BA324" s="1"/>
      <c r="BB324" s="1"/>
      <c r="BC324" s="1"/>
      <c r="BD324" s="1"/>
      <c r="BE324" s="94"/>
      <c r="BF324" s="94"/>
      <c r="BG324" s="94"/>
      <c r="BH324" s="1"/>
      <c r="BI324" s="1"/>
      <c r="BJ324" s="1"/>
    </row>
    <row r="325" spans="3:62">
      <c r="C325" s="63"/>
      <c r="D325" s="87"/>
      <c r="F325" s="1"/>
      <c r="G325" s="1"/>
      <c r="H325" s="1"/>
      <c r="I325" s="1"/>
      <c r="J325" s="1"/>
      <c r="K325" s="1"/>
      <c r="L325" s="1"/>
      <c r="M325" s="88"/>
      <c r="N325" s="88"/>
      <c r="O325" s="89"/>
      <c r="P325" s="63"/>
      <c r="Q325" s="1"/>
      <c r="R325" s="63"/>
      <c r="S325" s="63"/>
      <c r="T325" s="63"/>
      <c r="U325" s="1"/>
      <c r="V325" s="90"/>
      <c r="W325" s="91"/>
      <c r="X325" s="63"/>
      <c r="Y325" s="63"/>
      <c r="Z325" s="92"/>
      <c r="AA325" s="93"/>
      <c r="AB325" s="93"/>
      <c r="AC325" s="63"/>
      <c r="AD325" s="1"/>
      <c r="AE325" s="63"/>
      <c r="AF325" s="1"/>
      <c r="AG325" s="1"/>
      <c r="AH325" s="1"/>
      <c r="AI325" s="1"/>
      <c r="AJ325" s="1"/>
      <c r="AK325" s="1"/>
      <c r="AL325" s="1"/>
      <c r="AM325" s="1"/>
      <c r="AN325" s="1"/>
      <c r="AO325" s="1"/>
      <c r="AP325" s="1"/>
      <c r="AQ325" s="1"/>
      <c r="AR325" s="1"/>
      <c r="AS325" s="90"/>
      <c r="AT325" s="1"/>
      <c r="AU325" s="1"/>
      <c r="AV325" s="1"/>
      <c r="AW325" s="1"/>
      <c r="AX325" s="1"/>
      <c r="AY325" s="1"/>
      <c r="AZ325" s="1"/>
      <c r="BA325" s="1"/>
      <c r="BB325" s="1"/>
      <c r="BC325" s="1"/>
      <c r="BD325" s="1"/>
      <c r="BE325" s="94"/>
      <c r="BF325" s="94"/>
      <c r="BG325" s="94"/>
      <c r="BH325" s="1"/>
      <c r="BI325" s="1"/>
      <c r="BJ325" s="1"/>
    </row>
    <row r="326" spans="3:62">
      <c r="C326" s="63"/>
      <c r="D326" s="87"/>
      <c r="F326" s="1"/>
      <c r="G326" s="1"/>
      <c r="H326" s="1"/>
      <c r="I326" s="1"/>
      <c r="J326" s="1"/>
      <c r="K326" s="1"/>
      <c r="L326" s="1"/>
      <c r="M326" s="88"/>
      <c r="N326" s="88"/>
      <c r="O326" s="89"/>
      <c r="P326" s="63"/>
      <c r="Q326" s="1"/>
      <c r="R326" s="63"/>
      <c r="S326" s="63"/>
      <c r="T326" s="63"/>
      <c r="U326" s="1"/>
      <c r="V326" s="90"/>
      <c r="W326" s="91"/>
      <c r="X326" s="63"/>
      <c r="Y326" s="63"/>
      <c r="Z326" s="92"/>
      <c r="AA326" s="93"/>
      <c r="AB326" s="93"/>
      <c r="AC326" s="63"/>
      <c r="AD326" s="1"/>
      <c r="AE326" s="63"/>
      <c r="AF326" s="1"/>
      <c r="AG326" s="1"/>
      <c r="AH326" s="1"/>
      <c r="AI326" s="1"/>
      <c r="AJ326" s="1"/>
      <c r="AK326" s="1"/>
      <c r="AL326" s="1"/>
      <c r="AM326" s="1"/>
      <c r="AN326" s="1"/>
      <c r="AO326" s="1"/>
      <c r="AP326" s="1"/>
      <c r="AQ326" s="1"/>
      <c r="AR326" s="1"/>
      <c r="AS326" s="90"/>
      <c r="AT326" s="1"/>
      <c r="AU326" s="1"/>
      <c r="AV326" s="1"/>
      <c r="AW326" s="1"/>
      <c r="AX326" s="1"/>
      <c r="AY326" s="1"/>
      <c r="AZ326" s="1"/>
      <c r="BA326" s="1"/>
      <c r="BB326" s="1"/>
      <c r="BC326" s="1"/>
      <c r="BD326" s="1"/>
      <c r="BE326" s="94"/>
      <c r="BF326" s="94"/>
      <c r="BG326" s="94"/>
      <c r="BH326" s="1"/>
      <c r="BI326" s="1"/>
      <c r="BJ326" s="1"/>
    </row>
    <row r="327" spans="3:62">
      <c r="C327" s="63"/>
      <c r="D327" s="87"/>
      <c r="F327" s="1"/>
      <c r="G327" s="1"/>
      <c r="H327" s="1"/>
      <c r="I327" s="1"/>
      <c r="J327" s="1"/>
      <c r="K327" s="1"/>
      <c r="L327" s="1"/>
      <c r="M327" s="88"/>
      <c r="N327" s="88"/>
      <c r="O327" s="89"/>
      <c r="P327" s="63"/>
      <c r="Q327" s="1"/>
      <c r="R327" s="63"/>
      <c r="S327" s="63"/>
      <c r="T327" s="63"/>
      <c r="U327" s="1"/>
      <c r="V327" s="90"/>
      <c r="W327" s="91"/>
      <c r="X327" s="63"/>
      <c r="Y327" s="63"/>
      <c r="Z327" s="92"/>
      <c r="AA327" s="93"/>
      <c r="AB327" s="93"/>
      <c r="AC327" s="63"/>
      <c r="AD327" s="1"/>
      <c r="AE327" s="63"/>
      <c r="AF327" s="1"/>
      <c r="AG327" s="1"/>
      <c r="AH327" s="1"/>
      <c r="AI327" s="1"/>
      <c r="AJ327" s="1"/>
      <c r="AK327" s="1"/>
      <c r="AL327" s="1"/>
      <c r="AM327" s="1"/>
      <c r="AN327" s="1"/>
      <c r="AO327" s="1"/>
      <c r="AP327" s="1"/>
      <c r="AQ327" s="1"/>
      <c r="AR327" s="1"/>
      <c r="AS327" s="90"/>
      <c r="AT327" s="1"/>
      <c r="AU327" s="1"/>
      <c r="AV327" s="1"/>
      <c r="AW327" s="1"/>
      <c r="AX327" s="1"/>
      <c r="AY327" s="1"/>
      <c r="AZ327" s="1"/>
      <c r="BA327" s="1"/>
      <c r="BB327" s="1"/>
      <c r="BC327" s="1"/>
      <c r="BD327" s="1"/>
      <c r="BE327" s="94"/>
      <c r="BF327" s="94"/>
      <c r="BG327" s="94"/>
      <c r="BH327" s="1"/>
      <c r="BI327" s="1"/>
      <c r="BJ327" s="1"/>
    </row>
    <row r="328" spans="3:62">
      <c r="C328" s="63"/>
      <c r="D328" s="87"/>
      <c r="F328" s="1"/>
      <c r="G328" s="1"/>
      <c r="H328" s="1"/>
      <c r="I328" s="1"/>
      <c r="J328" s="1"/>
      <c r="K328" s="1"/>
      <c r="L328" s="1"/>
      <c r="M328" s="88"/>
      <c r="N328" s="88"/>
      <c r="O328" s="89"/>
      <c r="P328" s="63"/>
      <c r="Q328" s="1"/>
      <c r="R328" s="63"/>
      <c r="S328" s="63"/>
      <c r="T328" s="63"/>
      <c r="U328" s="1"/>
      <c r="V328" s="90"/>
      <c r="W328" s="91"/>
      <c r="X328" s="63"/>
      <c r="Y328" s="63"/>
      <c r="Z328" s="92"/>
      <c r="AA328" s="93"/>
      <c r="AB328" s="93"/>
      <c r="AC328" s="63"/>
      <c r="AD328" s="1"/>
      <c r="AE328" s="63"/>
      <c r="AF328" s="1"/>
      <c r="AG328" s="1"/>
      <c r="AH328" s="1"/>
      <c r="AI328" s="1"/>
      <c r="AJ328" s="1"/>
      <c r="AK328" s="1"/>
      <c r="AL328" s="1"/>
      <c r="AM328" s="1"/>
      <c r="AN328" s="1"/>
      <c r="AO328" s="1"/>
      <c r="AP328" s="1"/>
      <c r="AQ328" s="1"/>
      <c r="AR328" s="1"/>
      <c r="AS328" s="90"/>
      <c r="AT328" s="1"/>
      <c r="AU328" s="1"/>
      <c r="AV328" s="1"/>
      <c r="AW328" s="1"/>
      <c r="AX328" s="1"/>
      <c r="AY328" s="1"/>
      <c r="AZ328" s="1"/>
      <c r="BA328" s="1"/>
      <c r="BB328" s="1"/>
      <c r="BC328" s="1"/>
      <c r="BD328" s="1"/>
      <c r="BE328" s="94"/>
      <c r="BF328" s="94"/>
      <c r="BG328" s="94"/>
      <c r="BH328" s="1"/>
      <c r="BI328" s="1"/>
      <c r="BJ328" s="1"/>
    </row>
    <row r="329" spans="3:62">
      <c r="C329" s="63"/>
      <c r="D329" s="87"/>
      <c r="F329" s="1"/>
      <c r="G329" s="1"/>
      <c r="H329" s="1"/>
      <c r="I329" s="1"/>
      <c r="J329" s="1"/>
      <c r="K329" s="1"/>
      <c r="L329" s="1"/>
      <c r="M329" s="88"/>
      <c r="N329" s="88"/>
      <c r="O329" s="89"/>
      <c r="P329" s="63"/>
      <c r="Q329" s="1"/>
      <c r="R329" s="63"/>
      <c r="S329" s="63"/>
      <c r="T329" s="63"/>
      <c r="U329" s="1"/>
      <c r="V329" s="90"/>
      <c r="W329" s="91"/>
      <c r="X329" s="63"/>
      <c r="Y329" s="63"/>
      <c r="Z329" s="92"/>
      <c r="AA329" s="93"/>
      <c r="AB329" s="93"/>
      <c r="AC329" s="63"/>
      <c r="AD329" s="1"/>
      <c r="AE329" s="63"/>
      <c r="AF329" s="1"/>
      <c r="AG329" s="1"/>
      <c r="AH329" s="1"/>
      <c r="AI329" s="1"/>
      <c r="AJ329" s="1"/>
      <c r="AK329" s="1"/>
      <c r="AL329" s="1"/>
      <c r="AM329" s="1"/>
      <c r="AN329" s="1"/>
      <c r="AO329" s="1"/>
      <c r="AP329" s="1"/>
      <c r="AQ329" s="1"/>
      <c r="AR329" s="1"/>
      <c r="AS329" s="90"/>
      <c r="AT329" s="1"/>
      <c r="AU329" s="1"/>
      <c r="AV329" s="1"/>
      <c r="AW329" s="1"/>
      <c r="AX329" s="1"/>
      <c r="AY329" s="1"/>
      <c r="AZ329" s="1"/>
      <c r="BA329" s="1"/>
      <c r="BB329" s="1"/>
      <c r="BC329" s="1"/>
      <c r="BD329" s="1"/>
      <c r="BE329" s="94"/>
      <c r="BF329" s="94"/>
      <c r="BG329" s="94"/>
      <c r="BH329" s="1"/>
      <c r="BI329" s="1"/>
      <c r="BJ329" s="1"/>
    </row>
    <row r="330" spans="3:62">
      <c r="C330" s="63"/>
      <c r="D330" s="87"/>
      <c r="F330" s="1"/>
      <c r="G330" s="1"/>
      <c r="H330" s="1"/>
      <c r="I330" s="1"/>
      <c r="J330" s="1"/>
      <c r="K330" s="1"/>
      <c r="L330" s="1"/>
      <c r="M330" s="88"/>
      <c r="N330" s="88"/>
      <c r="O330" s="89"/>
      <c r="P330" s="63"/>
      <c r="Q330" s="1"/>
      <c r="R330" s="63"/>
      <c r="S330" s="63"/>
      <c r="T330" s="63"/>
      <c r="U330" s="1"/>
      <c r="V330" s="90"/>
      <c r="W330" s="91"/>
      <c r="X330" s="63"/>
      <c r="Y330" s="63"/>
      <c r="Z330" s="92"/>
      <c r="AA330" s="93"/>
      <c r="AB330" s="93"/>
      <c r="AC330" s="63"/>
      <c r="AD330" s="1"/>
      <c r="AE330" s="63"/>
      <c r="AF330" s="1"/>
      <c r="AG330" s="1"/>
      <c r="AH330" s="1"/>
      <c r="AI330" s="1"/>
      <c r="AJ330" s="1"/>
      <c r="AK330" s="1"/>
      <c r="AL330" s="1"/>
      <c r="AM330" s="1"/>
      <c r="AN330" s="1"/>
      <c r="AO330" s="1"/>
      <c r="AP330" s="1"/>
      <c r="AQ330" s="1"/>
      <c r="AR330" s="1"/>
      <c r="AS330" s="90"/>
      <c r="AT330" s="1"/>
      <c r="AU330" s="1"/>
      <c r="AV330" s="1"/>
      <c r="AW330" s="1"/>
      <c r="AX330" s="1"/>
      <c r="AY330" s="1"/>
      <c r="AZ330" s="1"/>
      <c r="BA330" s="1"/>
      <c r="BB330" s="1"/>
      <c r="BC330" s="1"/>
      <c r="BD330" s="1"/>
      <c r="BE330" s="94"/>
      <c r="BF330" s="94"/>
      <c r="BG330" s="94"/>
      <c r="BH330" s="1"/>
      <c r="BI330" s="1"/>
      <c r="BJ330" s="1"/>
    </row>
    <row r="331" spans="3:62">
      <c r="C331" s="63"/>
      <c r="D331" s="87"/>
      <c r="F331" s="1"/>
      <c r="G331" s="1"/>
      <c r="H331" s="1"/>
      <c r="I331" s="1"/>
      <c r="J331" s="1"/>
      <c r="K331" s="1"/>
      <c r="L331" s="1"/>
      <c r="M331" s="88"/>
      <c r="N331" s="88"/>
      <c r="O331" s="89"/>
      <c r="P331" s="63"/>
      <c r="Q331" s="1"/>
      <c r="R331" s="63"/>
      <c r="S331" s="63"/>
      <c r="T331" s="63"/>
      <c r="U331" s="1"/>
      <c r="V331" s="90"/>
      <c r="W331" s="91"/>
      <c r="X331" s="63"/>
      <c r="Y331" s="63"/>
      <c r="Z331" s="92"/>
      <c r="AA331" s="93"/>
      <c r="AB331" s="93"/>
      <c r="AC331" s="63"/>
      <c r="AD331" s="1"/>
      <c r="AE331" s="63"/>
      <c r="AF331" s="1"/>
      <c r="AG331" s="1"/>
      <c r="AH331" s="1"/>
      <c r="AI331" s="1"/>
      <c r="AJ331" s="1"/>
      <c r="AK331" s="1"/>
      <c r="AL331" s="1"/>
      <c r="AM331" s="1"/>
      <c r="AN331" s="1"/>
      <c r="AO331" s="1"/>
      <c r="AP331" s="1"/>
      <c r="AQ331" s="1"/>
      <c r="AR331" s="1"/>
      <c r="AS331" s="90"/>
      <c r="AT331" s="1"/>
      <c r="AU331" s="1"/>
      <c r="AV331" s="1"/>
      <c r="AW331" s="1"/>
      <c r="AX331" s="1"/>
      <c r="AY331" s="1"/>
      <c r="AZ331" s="1"/>
      <c r="BA331" s="1"/>
      <c r="BB331" s="1"/>
      <c r="BC331" s="1"/>
      <c r="BD331" s="1"/>
      <c r="BE331" s="94"/>
      <c r="BF331" s="94"/>
      <c r="BG331" s="94"/>
      <c r="BH331" s="1"/>
      <c r="BI331" s="1"/>
      <c r="BJ331" s="1"/>
    </row>
    <row r="332" spans="3:62">
      <c r="C332" s="63"/>
      <c r="D332" s="87"/>
      <c r="F332" s="1"/>
      <c r="G332" s="1"/>
      <c r="H332" s="1"/>
      <c r="I332" s="1"/>
      <c r="J332" s="1"/>
      <c r="K332" s="1"/>
      <c r="L332" s="1"/>
      <c r="M332" s="88"/>
      <c r="N332" s="88"/>
      <c r="O332" s="89"/>
      <c r="P332" s="63"/>
      <c r="Q332" s="1"/>
      <c r="R332" s="63"/>
      <c r="S332" s="63"/>
      <c r="T332" s="63"/>
      <c r="U332" s="1"/>
      <c r="V332" s="90"/>
      <c r="W332" s="91"/>
      <c r="X332" s="63"/>
      <c r="Y332" s="63"/>
      <c r="Z332" s="92"/>
      <c r="AA332" s="93"/>
      <c r="AB332" s="93"/>
      <c r="AC332" s="63"/>
      <c r="AD332" s="1"/>
      <c r="AE332" s="63"/>
      <c r="AF332" s="1"/>
      <c r="AG332" s="1"/>
      <c r="AH332" s="1"/>
      <c r="AI332" s="1"/>
      <c r="AJ332" s="1"/>
      <c r="AK332" s="1"/>
      <c r="AL332" s="1"/>
      <c r="AM332" s="1"/>
      <c r="AN332" s="1"/>
      <c r="AO332" s="1"/>
      <c r="AP332" s="1"/>
      <c r="AQ332" s="1"/>
      <c r="AR332" s="1"/>
      <c r="AS332" s="90"/>
      <c r="AT332" s="1"/>
      <c r="AU332" s="1"/>
      <c r="AV332" s="1"/>
      <c r="AW332" s="1"/>
      <c r="AX332" s="1"/>
      <c r="AY332" s="1"/>
      <c r="AZ332" s="1"/>
      <c r="BA332" s="1"/>
      <c r="BB332" s="1"/>
      <c r="BC332" s="1"/>
      <c r="BD332" s="1"/>
      <c r="BE332" s="94"/>
      <c r="BF332" s="94"/>
      <c r="BG332" s="94"/>
      <c r="BH332" s="1"/>
      <c r="BI332" s="1"/>
      <c r="BJ332" s="1"/>
    </row>
    <row r="333" spans="3:62">
      <c r="C333" s="63"/>
      <c r="D333" s="87"/>
      <c r="F333" s="1"/>
      <c r="G333" s="1"/>
      <c r="H333" s="1"/>
      <c r="I333" s="1"/>
      <c r="J333" s="1"/>
      <c r="K333" s="1"/>
      <c r="L333" s="1"/>
      <c r="M333" s="88"/>
      <c r="N333" s="88"/>
      <c r="O333" s="89"/>
      <c r="P333" s="63"/>
      <c r="Q333" s="1"/>
      <c r="R333" s="63"/>
      <c r="S333" s="63"/>
      <c r="T333" s="63"/>
      <c r="U333" s="1"/>
      <c r="V333" s="90"/>
      <c r="W333" s="91"/>
      <c r="X333" s="63"/>
      <c r="Y333" s="63"/>
      <c r="Z333" s="92"/>
      <c r="AA333" s="93"/>
      <c r="AB333" s="93"/>
      <c r="AC333" s="63"/>
      <c r="AD333" s="1"/>
      <c r="AE333" s="63"/>
      <c r="AF333" s="1"/>
      <c r="AG333" s="1"/>
      <c r="AH333" s="1"/>
      <c r="AI333" s="1"/>
      <c r="AJ333" s="1"/>
      <c r="AK333" s="1"/>
      <c r="AL333" s="1"/>
      <c r="AM333" s="1"/>
      <c r="AN333" s="1"/>
      <c r="AO333" s="1"/>
      <c r="AP333" s="1"/>
      <c r="AQ333" s="1"/>
      <c r="AR333" s="1"/>
      <c r="AS333" s="90"/>
      <c r="AT333" s="1"/>
      <c r="AU333" s="1"/>
      <c r="AV333" s="1"/>
      <c r="AW333" s="1"/>
      <c r="AX333" s="1"/>
      <c r="AY333" s="1"/>
      <c r="AZ333" s="1"/>
      <c r="BA333" s="1"/>
      <c r="BB333" s="1"/>
      <c r="BC333" s="1"/>
      <c r="BD333" s="1"/>
      <c r="BE333" s="94"/>
      <c r="BF333" s="94"/>
      <c r="BG333" s="94"/>
      <c r="BH333" s="1"/>
      <c r="BI333" s="1"/>
      <c r="BJ333" s="1"/>
    </row>
    <row r="334" spans="3:62">
      <c r="C334" s="63"/>
      <c r="D334" s="87"/>
      <c r="F334" s="1"/>
      <c r="G334" s="1"/>
      <c r="H334" s="1"/>
      <c r="I334" s="1"/>
      <c r="J334" s="1"/>
      <c r="K334" s="1"/>
      <c r="L334" s="1"/>
      <c r="M334" s="88"/>
      <c r="N334" s="88"/>
      <c r="O334" s="89"/>
      <c r="P334" s="63"/>
      <c r="Q334" s="1"/>
      <c r="R334" s="63"/>
      <c r="S334" s="63"/>
      <c r="T334" s="63"/>
      <c r="U334" s="1"/>
      <c r="V334" s="90"/>
      <c r="W334" s="91"/>
      <c r="X334" s="63"/>
      <c r="Y334" s="63"/>
      <c r="Z334" s="92"/>
      <c r="AA334" s="93"/>
      <c r="AB334" s="93"/>
      <c r="AC334" s="63"/>
      <c r="AD334" s="1"/>
      <c r="AE334" s="63"/>
      <c r="AF334" s="1"/>
      <c r="AG334" s="1"/>
      <c r="AH334" s="1"/>
      <c r="AI334" s="1"/>
      <c r="AJ334" s="1"/>
      <c r="AK334" s="1"/>
      <c r="AL334" s="1"/>
      <c r="AM334" s="1"/>
      <c r="AN334" s="1"/>
      <c r="AO334" s="1"/>
      <c r="AP334" s="1"/>
      <c r="AQ334" s="1"/>
      <c r="AR334" s="1"/>
      <c r="AS334" s="90"/>
      <c r="AT334" s="1"/>
      <c r="AU334" s="1"/>
      <c r="AV334" s="1"/>
      <c r="AW334" s="1"/>
      <c r="AX334" s="1"/>
      <c r="AY334" s="1"/>
      <c r="AZ334" s="1"/>
      <c r="BA334" s="1"/>
      <c r="BB334" s="1"/>
      <c r="BC334" s="1"/>
      <c r="BD334" s="1"/>
      <c r="BE334" s="94"/>
      <c r="BF334" s="94"/>
      <c r="BG334" s="94"/>
      <c r="BH334" s="1"/>
      <c r="BI334" s="1"/>
      <c r="BJ334" s="1"/>
    </row>
    <row r="335" spans="3:62">
      <c r="C335" s="63"/>
      <c r="D335" s="87"/>
      <c r="F335" s="1"/>
      <c r="G335" s="1"/>
      <c r="H335" s="1"/>
      <c r="I335" s="1"/>
      <c r="J335" s="1"/>
      <c r="K335" s="1"/>
      <c r="L335" s="1"/>
      <c r="M335" s="88"/>
      <c r="N335" s="88"/>
      <c r="O335" s="89"/>
      <c r="P335" s="63"/>
      <c r="Q335" s="1"/>
      <c r="R335" s="63"/>
      <c r="S335" s="63"/>
      <c r="T335" s="63"/>
      <c r="U335" s="1"/>
      <c r="V335" s="90"/>
      <c r="W335" s="91"/>
      <c r="X335" s="63"/>
      <c r="Y335" s="63"/>
      <c r="Z335" s="92"/>
      <c r="AA335" s="93"/>
      <c r="AB335" s="93"/>
      <c r="AC335" s="63"/>
      <c r="AD335" s="1"/>
      <c r="AE335" s="63"/>
      <c r="AF335" s="1"/>
      <c r="AG335" s="1"/>
      <c r="AH335" s="1"/>
      <c r="AI335" s="1"/>
      <c r="AJ335" s="1"/>
      <c r="AK335" s="1"/>
      <c r="AL335" s="1"/>
      <c r="AM335" s="1"/>
      <c r="AN335" s="1"/>
      <c r="AO335" s="1"/>
      <c r="AP335" s="1"/>
      <c r="AQ335" s="1"/>
      <c r="AR335" s="1"/>
      <c r="AS335" s="90"/>
      <c r="AT335" s="1"/>
      <c r="AU335" s="1"/>
      <c r="AV335" s="1"/>
      <c r="AW335" s="1"/>
      <c r="AX335" s="1"/>
      <c r="AY335" s="1"/>
      <c r="AZ335" s="1"/>
      <c r="BA335" s="1"/>
      <c r="BB335" s="1"/>
      <c r="BC335" s="1"/>
      <c r="BD335" s="1"/>
      <c r="BE335" s="94"/>
      <c r="BF335" s="94"/>
      <c r="BG335" s="94"/>
      <c r="BH335" s="1"/>
      <c r="BI335" s="1"/>
      <c r="BJ335" s="1"/>
    </row>
    <row r="336" spans="3:62">
      <c r="C336" s="63"/>
      <c r="D336" s="87"/>
      <c r="F336" s="1"/>
      <c r="G336" s="1"/>
      <c r="H336" s="1"/>
      <c r="I336" s="1"/>
      <c r="J336" s="1"/>
      <c r="K336" s="1"/>
      <c r="L336" s="1"/>
      <c r="M336" s="88"/>
      <c r="N336" s="88"/>
      <c r="O336" s="89"/>
      <c r="P336" s="63"/>
      <c r="Q336" s="1"/>
      <c r="R336" s="63"/>
      <c r="S336" s="63"/>
      <c r="T336" s="63"/>
      <c r="U336" s="1"/>
      <c r="V336" s="90"/>
      <c r="W336" s="91"/>
      <c r="X336" s="63"/>
      <c r="Y336" s="63"/>
      <c r="Z336" s="92"/>
      <c r="AA336" s="93"/>
      <c r="AB336" s="93"/>
      <c r="AC336" s="63"/>
      <c r="AD336" s="1"/>
      <c r="AE336" s="63"/>
      <c r="AF336" s="1"/>
      <c r="AG336" s="1"/>
      <c r="AH336" s="1"/>
      <c r="AI336" s="1"/>
      <c r="AJ336" s="1"/>
      <c r="AK336" s="1"/>
      <c r="AL336" s="1"/>
      <c r="AM336" s="1"/>
      <c r="AN336" s="1"/>
      <c r="AO336" s="1"/>
      <c r="AP336" s="1"/>
      <c r="AQ336" s="1"/>
      <c r="AR336" s="1"/>
      <c r="AS336" s="90"/>
      <c r="AT336" s="1"/>
      <c r="AU336" s="1"/>
      <c r="AV336" s="1"/>
      <c r="AW336" s="1"/>
      <c r="AX336" s="1"/>
      <c r="AY336" s="1"/>
      <c r="AZ336" s="1"/>
      <c r="BA336" s="1"/>
      <c r="BB336" s="1"/>
      <c r="BC336" s="1"/>
      <c r="BD336" s="1"/>
      <c r="BE336" s="94"/>
      <c r="BF336" s="94"/>
      <c r="BG336" s="94"/>
      <c r="BH336" s="1"/>
      <c r="BI336" s="1"/>
      <c r="BJ336" s="1"/>
    </row>
    <row r="337" spans="3:62">
      <c r="C337" s="63"/>
      <c r="D337" s="87"/>
      <c r="F337" s="1"/>
      <c r="G337" s="1"/>
      <c r="H337" s="1"/>
      <c r="I337" s="1"/>
      <c r="J337" s="1"/>
      <c r="K337" s="1"/>
      <c r="L337" s="1"/>
      <c r="M337" s="88"/>
      <c r="N337" s="88"/>
      <c r="O337" s="89"/>
      <c r="P337" s="63"/>
      <c r="Q337" s="1"/>
      <c r="R337" s="63"/>
      <c r="S337" s="63"/>
      <c r="T337" s="63"/>
      <c r="U337" s="1"/>
      <c r="V337" s="90"/>
      <c r="W337" s="91"/>
      <c r="X337" s="63"/>
      <c r="Y337" s="63"/>
      <c r="Z337" s="92"/>
      <c r="AA337" s="93"/>
      <c r="AB337" s="93"/>
      <c r="AC337" s="63"/>
      <c r="AD337" s="1"/>
      <c r="AE337" s="63"/>
      <c r="AF337" s="1"/>
      <c r="AG337" s="1"/>
      <c r="AH337" s="1"/>
      <c r="AI337" s="1"/>
      <c r="AJ337" s="1"/>
      <c r="AK337" s="1"/>
      <c r="AL337" s="1"/>
      <c r="AM337" s="1"/>
      <c r="AN337" s="1"/>
      <c r="AO337" s="1"/>
      <c r="AP337" s="1"/>
      <c r="AQ337" s="1"/>
      <c r="AR337" s="1"/>
      <c r="AS337" s="90"/>
      <c r="AT337" s="1"/>
      <c r="AU337" s="1"/>
      <c r="AV337" s="1"/>
      <c r="AW337" s="1"/>
      <c r="AX337" s="1"/>
      <c r="AY337" s="1"/>
      <c r="AZ337" s="1"/>
      <c r="BA337" s="1"/>
      <c r="BB337" s="1"/>
      <c r="BC337" s="1"/>
      <c r="BD337" s="1"/>
      <c r="BE337" s="94"/>
      <c r="BF337" s="94"/>
      <c r="BG337" s="94"/>
      <c r="BH337" s="1"/>
      <c r="BI337" s="1"/>
      <c r="BJ337" s="1"/>
    </row>
    <row r="338" spans="3:62">
      <c r="C338" s="63"/>
      <c r="D338" s="87"/>
      <c r="F338" s="1"/>
      <c r="G338" s="1"/>
      <c r="H338" s="1"/>
      <c r="I338" s="1"/>
      <c r="J338" s="1"/>
      <c r="K338" s="1"/>
      <c r="L338" s="1"/>
      <c r="M338" s="88"/>
      <c r="N338" s="88"/>
      <c r="O338" s="89"/>
      <c r="P338" s="63"/>
      <c r="Q338" s="1"/>
      <c r="R338" s="63"/>
      <c r="S338" s="63"/>
      <c r="T338" s="63"/>
      <c r="U338" s="1"/>
      <c r="V338" s="90"/>
      <c r="W338" s="91"/>
      <c r="X338" s="63"/>
      <c r="Y338" s="63"/>
      <c r="Z338" s="92"/>
      <c r="AA338" s="93"/>
      <c r="AB338" s="93"/>
      <c r="AC338" s="63"/>
      <c r="AD338" s="1"/>
      <c r="AE338" s="63"/>
      <c r="AF338" s="1"/>
      <c r="AG338" s="1"/>
      <c r="AH338" s="1"/>
      <c r="AI338" s="1"/>
      <c r="AJ338" s="1"/>
      <c r="AK338" s="1"/>
      <c r="AL338" s="1"/>
      <c r="AM338" s="1"/>
      <c r="AN338" s="1"/>
      <c r="AO338" s="1"/>
      <c r="AP338" s="1"/>
      <c r="AQ338" s="1"/>
      <c r="AR338" s="1"/>
      <c r="AS338" s="90"/>
      <c r="AT338" s="1"/>
      <c r="AU338" s="1"/>
      <c r="AV338" s="1"/>
      <c r="AW338" s="1"/>
      <c r="AX338" s="1"/>
      <c r="AY338" s="1"/>
      <c r="AZ338" s="1"/>
      <c r="BA338" s="1"/>
      <c r="BB338" s="1"/>
      <c r="BC338" s="1"/>
      <c r="BD338" s="1"/>
      <c r="BE338" s="94"/>
      <c r="BF338" s="94"/>
      <c r="BG338" s="94"/>
      <c r="BH338" s="1"/>
      <c r="BI338" s="1"/>
      <c r="BJ338" s="1"/>
    </row>
    <row r="339" spans="3:62">
      <c r="C339" s="63"/>
      <c r="D339" s="87"/>
      <c r="F339" s="1"/>
      <c r="G339" s="1"/>
      <c r="H339" s="1"/>
      <c r="I339" s="1"/>
      <c r="J339" s="1"/>
      <c r="K339" s="1"/>
      <c r="L339" s="1"/>
      <c r="M339" s="88"/>
      <c r="N339" s="88"/>
      <c r="O339" s="89"/>
      <c r="P339" s="63"/>
      <c r="Q339" s="1"/>
      <c r="R339" s="63"/>
      <c r="S339" s="63"/>
      <c r="T339" s="63"/>
      <c r="U339" s="1"/>
      <c r="V339" s="90"/>
      <c r="W339" s="91"/>
      <c r="X339" s="63"/>
      <c r="Y339" s="63"/>
      <c r="Z339" s="92"/>
      <c r="AA339" s="93"/>
      <c r="AB339" s="93"/>
      <c r="AC339" s="63"/>
      <c r="AD339" s="1"/>
      <c r="AE339" s="63"/>
      <c r="AF339" s="1"/>
      <c r="AG339" s="1"/>
      <c r="AH339" s="1"/>
      <c r="AI339" s="1"/>
      <c r="AJ339" s="1"/>
      <c r="AK339" s="1"/>
      <c r="AL339" s="1"/>
      <c r="AM339" s="1"/>
      <c r="AN339" s="1"/>
      <c r="AO339" s="1"/>
      <c r="AP339" s="1"/>
      <c r="AQ339" s="1"/>
      <c r="AR339" s="1"/>
      <c r="AS339" s="90"/>
      <c r="AT339" s="1"/>
      <c r="AU339" s="1"/>
      <c r="AV339" s="1"/>
      <c r="AW339" s="1"/>
      <c r="AX339" s="1"/>
      <c r="AY339" s="1"/>
      <c r="AZ339" s="1"/>
      <c r="BA339" s="1"/>
      <c r="BB339" s="1"/>
      <c r="BC339" s="1"/>
      <c r="BD339" s="1"/>
      <c r="BE339" s="94"/>
      <c r="BF339" s="94"/>
      <c r="BG339" s="94"/>
      <c r="BH339" s="1"/>
      <c r="BI339" s="1"/>
      <c r="BJ339" s="1"/>
    </row>
    <row r="340" spans="3:62">
      <c r="C340" s="63"/>
      <c r="D340" s="87"/>
      <c r="F340" s="1"/>
      <c r="G340" s="1"/>
      <c r="H340" s="1"/>
      <c r="I340" s="1"/>
      <c r="J340" s="1"/>
      <c r="K340" s="1"/>
      <c r="L340" s="1"/>
      <c r="M340" s="88"/>
      <c r="N340" s="88"/>
      <c r="O340" s="89"/>
      <c r="P340" s="63"/>
      <c r="Q340" s="1"/>
      <c r="R340" s="63"/>
      <c r="S340" s="63"/>
      <c r="T340" s="63"/>
      <c r="U340" s="1"/>
      <c r="V340" s="90"/>
      <c r="W340" s="91"/>
      <c r="X340" s="63"/>
      <c r="Y340" s="63"/>
      <c r="Z340" s="92"/>
      <c r="AA340" s="93"/>
      <c r="AB340" s="93"/>
      <c r="AC340" s="63"/>
      <c r="AD340" s="1"/>
      <c r="AE340" s="63"/>
      <c r="AF340" s="1"/>
      <c r="AG340" s="1"/>
      <c r="AH340" s="1"/>
      <c r="AI340" s="1"/>
      <c r="AJ340" s="1"/>
      <c r="AK340" s="1"/>
      <c r="AL340" s="1"/>
      <c r="AM340" s="1"/>
      <c r="AN340" s="1"/>
      <c r="AO340" s="1"/>
      <c r="AP340" s="1"/>
      <c r="AQ340" s="1"/>
      <c r="AR340" s="1"/>
      <c r="AS340" s="90"/>
      <c r="AT340" s="1"/>
      <c r="AU340" s="1"/>
      <c r="AV340" s="1"/>
      <c r="AW340" s="1"/>
      <c r="AX340" s="1"/>
      <c r="AY340" s="1"/>
      <c r="AZ340" s="1"/>
      <c r="BA340" s="1"/>
      <c r="BB340" s="1"/>
      <c r="BC340" s="1"/>
      <c r="BD340" s="1"/>
      <c r="BE340" s="94"/>
      <c r="BF340" s="94"/>
      <c r="BG340" s="94"/>
      <c r="BH340" s="1"/>
      <c r="BI340" s="1"/>
      <c r="BJ340" s="1"/>
    </row>
    <row r="341" spans="3:62">
      <c r="C341" s="63"/>
      <c r="D341" s="87"/>
      <c r="F341" s="1"/>
      <c r="G341" s="1"/>
      <c r="H341" s="1"/>
      <c r="I341" s="1"/>
      <c r="J341" s="1"/>
      <c r="K341" s="1"/>
      <c r="L341" s="1"/>
      <c r="M341" s="88"/>
      <c r="N341" s="88"/>
      <c r="O341" s="89"/>
      <c r="P341" s="63"/>
      <c r="Q341" s="1"/>
      <c r="R341" s="63"/>
      <c r="S341" s="63"/>
      <c r="T341" s="63"/>
      <c r="U341" s="1"/>
      <c r="V341" s="90"/>
      <c r="W341" s="91"/>
      <c r="X341" s="63"/>
      <c r="Y341" s="63"/>
      <c r="Z341" s="92"/>
      <c r="AA341" s="93"/>
      <c r="AB341" s="93"/>
      <c r="AC341" s="63"/>
      <c r="AD341" s="1"/>
      <c r="AE341" s="63"/>
      <c r="AF341" s="1"/>
      <c r="AG341" s="1"/>
      <c r="AH341" s="1"/>
      <c r="AI341" s="1"/>
      <c r="AJ341" s="1"/>
      <c r="AK341" s="1"/>
      <c r="AL341" s="1"/>
      <c r="AM341" s="1"/>
      <c r="AN341" s="1"/>
      <c r="AO341" s="1"/>
      <c r="AP341" s="1"/>
      <c r="AQ341" s="1"/>
      <c r="AR341" s="1"/>
      <c r="AS341" s="90"/>
      <c r="AT341" s="1"/>
      <c r="AU341" s="1"/>
      <c r="AV341" s="1"/>
      <c r="AW341" s="1"/>
      <c r="AX341" s="1"/>
      <c r="AY341" s="1"/>
      <c r="AZ341" s="1"/>
      <c r="BA341" s="1"/>
      <c r="BB341" s="1"/>
      <c r="BC341" s="1"/>
      <c r="BD341" s="1"/>
      <c r="BE341" s="94"/>
      <c r="BF341" s="94"/>
      <c r="BG341" s="94"/>
      <c r="BH341" s="1"/>
      <c r="BI341" s="1"/>
      <c r="BJ341" s="1"/>
    </row>
    <row r="342" spans="3:62">
      <c r="C342" s="63"/>
      <c r="D342" s="87"/>
      <c r="F342" s="1"/>
      <c r="G342" s="1"/>
      <c r="H342" s="1"/>
      <c r="I342" s="1"/>
      <c r="J342" s="1"/>
      <c r="K342" s="1"/>
      <c r="L342" s="1"/>
      <c r="M342" s="88"/>
      <c r="N342" s="88"/>
      <c r="O342" s="89"/>
      <c r="P342" s="63"/>
      <c r="Q342" s="1"/>
      <c r="R342" s="63"/>
      <c r="S342" s="63"/>
      <c r="T342" s="63"/>
      <c r="U342" s="1"/>
      <c r="V342" s="90"/>
      <c r="W342" s="91"/>
      <c r="X342" s="63"/>
      <c r="Y342" s="63"/>
      <c r="Z342" s="92"/>
      <c r="AA342" s="93"/>
      <c r="AB342" s="93"/>
      <c r="AC342" s="63"/>
      <c r="AD342" s="1"/>
      <c r="AE342" s="63"/>
      <c r="AF342" s="1"/>
      <c r="AG342" s="1"/>
      <c r="AH342" s="1"/>
      <c r="AI342" s="1"/>
      <c r="AJ342" s="1"/>
      <c r="AK342" s="1"/>
      <c r="AL342" s="1"/>
      <c r="AM342" s="1"/>
      <c r="AN342" s="1"/>
      <c r="AO342" s="1"/>
      <c r="AP342" s="1"/>
      <c r="AQ342" s="1"/>
      <c r="AR342" s="1"/>
      <c r="AS342" s="90"/>
      <c r="AT342" s="1"/>
      <c r="AU342" s="1"/>
      <c r="AV342" s="1"/>
      <c r="AW342" s="1"/>
      <c r="AX342" s="1"/>
      <c r="AY342" s="1"/>
      <c r="AZ342" s="1"/>
      <c r="BA342" s="1"/>
      <c r="BB342" s="1"/>
      <c r="BC342" s="1"/>
      <c r="BD342" s="1"/>
      <c r="BE342" s="94"/>
      <c r="BF342" s="94"/>
      <c r="BG342" s="94"/>
      <c r="BH342" s="1"/>
      <c r="BI342" s="1"/>
      <c r="BJ342" s="1"/>
    </row>
    <row r="343" spans="3:62">
      <c r="C343" s="63"/>
      <c r="D343" s="87"/>
      <c r="F343" s="1"/>
      <c r="G343" s="1"/>
      <c r="H343" s="1"/>
      <c r="I343" s="1"/>
      <c r="J343" s="1"/>
      <c r="K343" s="1"/>
      <c r="L343" s="1"/>
      <c r="M343" s="88"/>
      <c r="N343" s="88"/>
      <c r="O343" s="89"/>
      <c r="P343" s="63"/>
      <c r="Q343" s="1"/>
      <c r="R343" s="63"/>
      <c r="S343" s="63"/>
      <c r="T343" s="63"/>
      <c r="U343" s="1"/>
      <c r="V343" s="90"/>
      <c r="W343" s="91"/>
      <c r="X343" s="63"/>
      <c r="Y343" s="63"/>
      <c r="Z343" s="92"/>
      <c r="AA343" s="93"/>
      <c r="AB343" s="93"/>
      <c r="AC343" s="63"/>
      <c r="AD343" s="1"/>
      <c r="AE343" s="63"/>
      <c r="AF343" s="1"/>
      <c r="AG343" s="1"/>
      <c r="AH343" s="1"/>
      <c r="AI343" s="1"/>
      <c r="AJ343" s="1"/>
      <c r="AK343" s="1"/>
      <c r="AL343" s="1"/>
      <c r="AM343" s="1"/>
      <c r="AN343" s="1"/>
      <c r="AO343" s="1"/>
      <c r="AP343" s="1"/>
      <c r="AQ343" s="1"/>
      <c r="AR343" s="1"/>
      <c r="AS343" s="90"/>
      <c r="AT343" s="1"/>
      <c r="AU343" s="1"/>
      <c r="AV343" s="1"/>
      <c r="AW343" s="1"/>
      <c r="AX343" s="1"/>
      <c r="AY343" s="1"/>
      <c r="AZ343" s="1"/>
      <c r="BA343" s="1"/>
      <c r="BB343" s="1"/>
      <c r="BC343" s="1"/>
      <c r="BD343" s="1"/>
      <c r="BE343" s="94"/>
      <c r="BF343" s="94"/>
      <c r="BG343" s="94"/>
      <c r="BH343" s="1"/>
      <c r="BI343" s="1"/>
      <c r="BJ343" s="1"/>
    </row>
    <row r="344" spans="3:62">
      <c r="C344" s="63"/>
      <c r="D344" s="87"/>
      <c r="F344" s="1"/>
      <c r="G344" s="1"/>
      <c r="H344" s="1"/>
      <c r="I344" s="1"/>
      <c r="J344" s="1"/>
      <c r="K344" s="1"/>
      <c r="L344" s="1"/>
      <c r="M344" s="88"/>
      <c r="N344" s="88"/>
      <c r="O344" s="89"/>
      <c r="P344" s="63"/>
      <c r="Q344" s="1"/>
      <c r="R344" s="63"/>
      <c r="S344" s="63"/>
      <c r="T344" s="63"/>
      <c r="U344" s="1"/>
      <c r="V344" s="90"/>
      <c r="W344" s="91"/>
      <c r="X344" s="63"/>
      <c r="Y344" s="63"/>
      <c r="Z344" s="92"/>
      <c r="AA344" s="93"/>
      <c r="AB344" s="93"/>
      <c r="AC344" s="63"/>
      <c r="AD344" s="1"/>
      <c r="AE344" s="63"/>
      <c r="AF344" s="1"/>
      <c r="AG344" s="1"/>
      <c r="AH344" s="1"/>
      <c r="AI344" s="1"/>
      <c r="AJ344" s="1"/>
      <c r="AK344" s="1"/>
      <c r="AL344" s="1"/>
      <c r="AM344" s="1"/>
      <c r="AN344" s="1"/>
      <c r="AO344" s="1"/>
      <c r="AP344" s="1"/>
      <c r="AQ344" s="1"/>
      <c r="AR344" s="1"/>
      <c r="AS344" s="90"/>
      <c r="AT344" s="1"/>
      <c r="AU344" s="1"/>
      <c r="AV344" s="1"/>
      <c r="AW344" s="1"/>
      <c r="AX344" s="1"/>
      <c r="AY344" s="1"/>
      <c r="AZ344" s="1"/>
      <c r="BA344" s="1"/>
      <c r="BB344" s="1"/>
      <c r="BC344" s="1"/>
      <c r="BD344" s="1"/>
      <c r="BE344" s="94"/>
      <c r="BF344" s="94"/>
      <c r="BG344" s="94"/>
      <c r="BH344" s="1"/>
      <c r="BI344" s="1"/>
      <c r="BJ344" s="1"/>
    </row>
    <row r="345" spans="3:62">
      <c r="C345" s="63"/>
      <c r="D345" s="87"/>
      <c r="F345" s="1"/>
      <c r="G345" s="1"/>
      <c r="H345" s="1"/>
      <c r="I345" s="1"/>
      <c r="J345" s="1"/>
      <c r="K345" s="1"/>
      <c r="L345" s="1"/>
      <c r="M345" s="88"/>
      <c r="N345" s="88"/>
      <c r="O345" s="89"/>
      <c r="P345" s="63"/>
      <c r="Q345" s="1"/>
      <c r="R345" s="63"/>
      <c r="S345" s="63"/>
      <c r="T345" s="63"/>
      <c r="U345" s="1"/>
      <c r="V345" s="90"/>
      <c r="W345" s="91"/>
      <c r="X345" s="63"/>
      <c r="Y345" s="63"/>
      <c r="Z345" s="92"/>
      <c r="AA345" s="93"/>
      <c r="AB345" s="93"/>
      <c r="AC345" s="63"/>
      <c r="AD345" s="1"/>
      <c r="AE345" s="63"/>
      <c r="AF345" s="1"/>
      <c r="AG345" s="1"/>
      <c r="AH345" s="1"/>
      <c r="AI345" s="1"/>
      <c r="AJ345" s="1"/>
      <c r="AK345" s="1"/>
      <c r="AL345" s="1"/>
      <c r="AM345" s="1"/>
      <c r="AN345" s="1"/>
      <c r="AO345" s="1"/>
      <c r="AP345" s="1"/>
      <c r="AQ345" s="1"/>
      <c r="AR345" s="1"/>
      <c r="AS345" s="90"/>
      <c r="AT345" s="1"/>
      <c r="AU345" s="1"/>
      <c r="AV345" s="1"/>
      <c r="AW345" s="1"/>
      <c r="AX345" s="1"/>
      <c r="AY345" s="1"/>
      <c r="AZ345" s="1"/>
      <c r="BA345" s="1"/>
      <c r="BB345" s="1"/>
      <c r="BC345" s="1"/>
      <c r="BD345" s="1"/>
      <c r="BE345" s="94"/>
      <c r="BF345" s="94"/>
      <c r="BG345" s="94"/>
      <c r="BH345" s="1"/>
      <c r="BI345" s="1"/>
      <c r="BJ345" s="1"/>
    </row>
    <row r="346" spans="3:62">
      <c r="C346" s="63"/>
      <c r="D346" s="87"/>
      <c r="F346" s="1"/>
      <c r="G346" s="1"/>
      <c r="H346" s="1"/>
      <c r="I346" s="1"/>
      <c r="J346" s="1"/>
      <c r="K346" s="1"/>
      <c r="L346" s="1"/>
      <c r="M346" s="88"/>
      <c r="N346" s="88"/>
      <c r="O346" s="89"/>
      <c r="P346" s="63"/>
      <c r="Q346" s="1"/>
      <c r="R346" s="63"/>
      <c r="S346" s="63"/>
      <c r="T346" s="63"/>
      <c r="U346" s="1"/>
      <c r="V346" s="90"/>
      <c r="W346" s="91"/>
      <c r="X346" s="63"/>
      <c r="Y346" s="63"/>
      <c r="Z346" s="92"/>
      <c r="AA346" s="93"/>
      <c r="AB346" s="93"/>
      <c r="AC346" s="63"/>
      <c r="AD346" s="1"/>
      <c r="AE346" s="63"/>
      <c r="AF346" s="1"/>
      <c r="AG346" s="1"/>
      <c r="AH346" s="1"/>
      <c r="AI346" s="1"/>
      <c r="AJ346" s="1"/>
      <c r="AK346" s="1"/>
      <c r="AL346" s="1"/>
      <c r="AM346" s="1"/>
      <c r="AN346" s="1"/>
      <c r="AO346" s="1"/>
      <c r="AP346" s="1"/>
      <c r="AQ346" s="1"/>
      <c r="AR346" s="1"/>
      <c r="AS346" s="90"/>
      <c r="AT346" s="1"/>
      <c r="AU346" s="1"/>
      <c r="AV346" s="1"/>
      <c r="AW346" s="1"/>
      <c r="AX346" s="1"/>
      <c r="AY346" s="1"/>
      <c r="AZ346" s="1"/>
      <c r="BA346" s="1"/>
      <c r="BB346" s="1"/>
      <c r="BC346" s="1"/>
      <c r="BD346" s="1"/>
      <c r="BE346" s="94"/>
      <c r="BF346" s="94"/>
      <c r="BG346" s="94"/>
      <c r="BH346" s="1"/>
      <c r="BI346" s="1"/>
      <c r="BJ346" s="1"/>
    </row>
    <row r="347" spans="3:62">
      <c r="C347" s="63"/>
      <c r="D347" s="87"/>
      <c r="F347" s="1"/>
      <c r="G347" s="1"/>
      <c r="H347" s="1"/>
      <c r="I347" s="1"/>
      <c r="J347" s="1"/>
      <c r="K347" s="1"/>
      <c r="L347" s="1"/>
      <c r="M347" s="88"/>
      <c r="N347" s="88"/>
      <c r="O347" s="89"/>
      <c r="P347" s="63"/>
      <c r="Q347" s="1"/>
      <c r="R347" s="63"/>
      <c r="S347" s="63"/>
      <c r="T347" s="63"/>
      <c r="U347" s="1"/>
      <c r="V347" s="90"/>
      <c r="W347" s="91"/>
      <c r="X347" s="63"/>
      <c r="Y347" s="63"/>
      <c r="Z347" s="92"/>
      <c r="AA347" s="93"/>
      <c r="AB347" s="93"/>
      <c r="AC347" s="63"/>
      <c r="AD347" s="1"/>
      <c r="AE347" s="63"/>
      <c r="AF347" s="1"/>
      <c r="AG347" s="1"/>
      <c r="AH347" s="1"/>
      <c r="AI347" s="1"/>
      <c r="AJ347" s="1"/>
      <c r="AK347" s="1"/>
      <c r="AL347" s="1"/>
      <c r="AM347" s="1"/>
      <c r="AN347" s="1"/>
      <c r="AO347" s="1"/>
      <c r="AP347" s="1"/>
      <c r="AQ347" s="1"/>
      <c r="AR347" s="1"/>
      <c r="AS347" s="90"/>
      <c r="AT347" s="1"/>
      <c r="AU347" s="1"/>
      <c r="AV347" s="1"/>
      <c r="AW347" s="1"/>
      <c r="AX347" s="1"/>
      <c r="AY347" s="1"/>
      <c r="AZ347" s="1"/>
      <c r="BA347" s="1"/>
      <c r="BB347" s="1"/>
      <c r="BC347" s="1"/>
      <c r="BD347" s="1"/>
      <c r="BE347" s="94"/>
      <c r="BF347" s="94"/>
      <c r="BG347" s="94"/>
      <c r="BH347" s="1"/>
      <c r="BI347" s="1"/>
      <c r="BJ347" s="1"/>
    </row>
    <row r="348" spans="3:62">
      <c r="C348" s="63"/>
      <c r="D348" s="87"/>
      <c r="F348" s="1"/>
      <c r="G348" s="1"/>
      <c r="H348" s="1"/>
      <c r="I348" s="1"/>
      <c r="J348" s="1"/>
      <c r="K348" s="1"/>
      <c r="L348" s="1"/>
      <c r="M348" s="88"/>
      <c r="N348" s="88"/>
      <c r="O348" s="89"/>
      <c r="P348" s="63"/>
      <c r="Q348" s="1"/>
      <c r="R348" s="63"/>
      <c r="S348" s="63"/>
      <c r="T348" s="63"/>
      <c r="U348" s="1"/>
      <c r="V348" s="90"/>
      <c r="W348" s="91"/>
      <c r="X348" s="63"/>
      <c r="Y348" s="63"/>
      <c r="Z348" s="92"/>
      <c r="AA348" s="93"/>
      <c r="AB348" s="93"/>
      <c r="AC348" s="63"/>
      <c r="AD348" s="1"/>
      <c r="AE348" s="63"/>
      <c r="AF348" s="1"/>
      <c r="AG348" s="1"/>
      <c r="AH348" s="1"/>
      <c r="AI348" s="1"/>
      <c r="AJ348" s="1"/>
      <c r="AK348" s="1"/>
      <c r="AL348" s="1"/>
      <c r="AM348" s="1"/>
      <c r="AN348" s="1"/>
      <c r="AO348" s="1"/>
      <c r="AP348" s="1"/>
      <c r="AQ348" s="1"/>
      <c r="AR348" s="1"/>
      <c r="AS348" s="90"/>
      <c r="AT348" s="1"/>
      <c r="AU348" s="1"/>
      <c r="AV348" s="1"/>
      <c r="AW348" s="1"/>
      <c r="AX348" s="1"/>
      <c r="AY348" s="1"/>
      <c r="AZ348" s="1"/>
      <c r="BA348" s="1"/>
      <c r="BB348" s="1"/>
      <c r="BC348" s="1"/>
      <c r="BD348" s="1"/>
      <c r="BE348" s="94"/>
      <c r="BF348" s="94"/>
      <c r="BG348" s="94"/>
      <c r="BH348" s="1"/>
      <c r="BI348" s="1"/>
      <c r="BJ348" s="1"/>
    </row>
    <row r="349" spans="3:62">
      <c r="C349" s="63"/>
      <c r="D349" s="87"/>
      <c r="F349" s="1"/>
      <c r="G349" s="1"/>
      <c r="H349" s="1"/>
      <c r="I349" s="1"/>
      <c r="J349" s="1"/>
      <c r="K349" s="1"/>
      <c r="L349" s="1"/>
      <c r="M349" s="88"/>
      <c r="N349" s="88"/>
      <c r="O349" s="89"/>
      <c r="P349" s="63"/>
      <c r="Q349" s="1"/>
      <c r="R349" s="63"/>
      <c r="S349" s="63"/>
      <c r="T349" s="63"/>
      <c r="U349" s="1"/>
      <c r="V349" s="90"/>
      <c r="W349" s="91"/>
      <c r="X349" s="63"/>
      <c r="Y349" s="63"/>
      <c r="Z349" s="92"/>
      <c r="AA349" s="93"/>
      <c r="AB349" s="93"/>
      <c r="AC349" s="63"/>
      <c r="AD349" s="1"/>
      <c r="AE349" s="63"/>
      <c r="AF349" s="1"/>
      <c r="AG349" s="1"/>
      <c r="AH349" s="1"/>
      <c r="AI349" s="1"/>
      <c r="AJ349" s="1"/>
      <c r="AK349" s="1"/>
      <c r="AL349" s="1"/>
      <c r="AM349" s="1"/>
      <c r="AN349" s="1"/>
      <c r="AO349" s="1"/>
      <c r="AP349" s="1"/>
      <c r="AQ349" s="1"/>
      <c r="AR349" s="1"/>
      <c r="AS349" s="90"/>
      <c r="AT349" s="1"/>
      <c r="AU349" s="1"/>
      <c r="AV349" s="1"/>
      <c r="AW349" s="1"/>
      <c r="AX349" s="1"/>
      <c r="AY349" s="1"/>
      <c r="AZ349" s="1"/>
      <c r="BA349" s="1"/>
      <c r="BB349" s="1"/>
      <c r="BC349" s="1"/>
      <c r="BD349" s="1"/>
      <c r="BE349" s="94"/>
      <c r="BF349" s="94"/>
      <c r="BG349" s="94"/>
      <c r="BH349" s="1"/>
      <c r="BI349" s="1"/>
      <c r="BJ349" s="1"/>
    </row>
    <row r="350" spans="3:62">
      <c r="C350" s="63"/>
      <c r="D350" s="87"/>
      <c r="F350" s="1"/>
      <c r="G350" s="1"/>
      <c r="H350" s="1"/>
      <c r="I350" s="1"/>
      <c r="J350" s="1"/>
      <c r="K350" s="1"/>
      <c r="L350" s="1"/>
      <c r="M350" s="88"/>
      <c r="N350" s="88"/>
      <c r="O350" s="89"/>
      <c r="P350" s="63"/>
      <c r="Q350" s="1"/>
      <c r="R350" s="63"/>
      <c r="S350" s="63"/>
      <c r="T350" s="63"/>
      <c r="U350" s="1"/>
      <c r="V350" s="90"/>
      <c r="W350" s="91"/>
      <c r="X350" s="63"/>
      <c r="Y350" s="63"/>
      <c r="Z350" s="92"/>
      <c r="AA350" s="93"/>
      <c r="AB350" s="93"/>
      <c r="AC350" s="63"/>
      <c r="AD350" s="1"/>
      <c r="AE350" s="63"/>
      <c r="AF350" s="1"/>
      <c r="AG350" s="1"/>
      <c r="AH350" s="1"/>
      <c r="AI350" s="1"/>
      <c r="AJ350" s="1"/>
      <c r="AK350" s="1"/>
      <c r="AL350" s="1"/>
      <c r="AM350" s="1"/>
      <c r="AN350" s="1"/>
      <c r="AO350" s="1"/>
      <c r="AP350" s="1"/>
      <c r="AQ350" s="1"/>
      <c r="AR350" s="1"/>
      <c r="AS350" s="90"/>
      <c r="AT350" s="1"/>
      <c r="AU350" s="1"/>
      <c r="AV350" s="1"/>
      <c r="AW350" s="1"/>
      <c r="AX350" s="1"/>
      <c r="AY350" s="1"/>
      <c r="AZ350" s="1"/>
      <c r="BA350" s="1"/>
      <c r="BB350" s="1"/>
      <c r="BC350" s="1"/>
      <c r="BD350" s="1"/>
      <c r="BE350" s="94"/>
      <c r="BF350" s="94"/>
      <c r="BG350" s="94"/>
      <c r="BH350" s="1"/>
      <c r="BI350" s="1"/>
      <c r="BJ350" s="1"/>
    </row>
    <row r="351" spans="3:62">
      <c r="C351" s="63"/>
      <c r="D351" s="87"/>
      <c r="F351" s="1"/>
      <c r="G351" s="1"/>
      <c r="H351" s="1"/>
      <c r="I351" s="1"/>
      <c r="J351" s="1"/>
      <c r="K351" s="1"/>
      <c r="L351" s="1"/>
      <c r="M351" s="88"/>
      <c r="N351" s="88"/>
      <c r="O351" s="89"/>
      <c r="P351" s="63"/>
      <c r="Q351" s="1"/>
      <c r="R351" s="63"/>
      <c r="S351" s="63"/>
      <c r="T351" s="63"/>
      <c r="U351" s="1"/>
      <c r="V351" s="90"/>
      <c r="W351" s="91"/>
      <c r="X351" s="63"/>
      <c r="Y351" s="63"/>
      <c r="Z351" s="92"/>
      <c r="AA351" s="93"/>
      <c r="AB351" s="93"/>
      <c r="AC351" s="63"/>
      <c r="AD351" s="1"/>
      <c r="AE351" s="63"/>
      <c r="AF351" s="1"/>
      <c r="AG351" s="1"/>
      <c r="AH351" s="1"/>
      <c r="AI351" s="1"/>
      <c r="AJ351" s="1"/>
      <c r="AK351" s="1"/>
      <c r="AL351" s="1"/>
      <c r="AM351" s="1"/>
      <c r="AN351" s="1"/>
      <c r="AO351" s="1"/>
      <c r="AP351" s="1"/>
      <c r="AQ351" s="1"/>
      <c r="AR351" s="1"/>
      <c r="AS351" s="90"/>
      <c r="AT351" s="1"/>
      <c r="AU351" s="1"/>
      <c r="AV351" s="1"/>
      <c r="AW351" s="1"/>
      <c r="AX351" s="1"/>
      <c r="AY351" s="1"/>
      <c r="AZ351" s="1"/>
      <c r="BA351" s="1"/>
      <c r="BB351" s="1"/>
      <c r="BC351" s="1"/>
      <c r="BD351" s="1"/>
      <c r="BE351" s="94"/>
      <c r="BF351" s="94"/>
      <c r="BG351" s="94"/>
      <c r="BH351" s="1"/>
      <c r="BI351" s="1"/>
      <c r="BJ351" s="1"/>
    </row>
    <row r="352" spans="3:62">
      <c r="C352" s="63"/>
      <c r="D352" s="87"/>
      <c r="F352" s="1"/>
      <c r="G352" s="1"/>
      <c r="H352" s="1"/>
      <c r="I352" s="1"/>
      <c r="J352" s="1"/>
      <c r="K352" s="1"/>
      <c r="L352" s="1"/>
      <c r="M352" s="88"/>
      <c r="N352" s="88"/>
      <c r="O352" s="89"/>
      <c r="P352" s="63"/>
      <c r="Q352" s="1"/>
      <c r="R352" s="63"/>
      <c r="S352" s="63"/>
      <c r="T352" s="63"/>
      <c r="U352" s="1"/>
      <c r="V352" s="90"/>
      <c r="W352" s="91"/>
      <c r="X352" s="63"/>
      <c r="Y352" s="63"/>
      <c r="Z352" s="92"/>
      <c r="AA352" s="93"/>
      <c r="AB352" s="93"/>
      <c r="AC352" s="63"/>
      <c r="AD352" s="1"/>
      <c r="AE352" s="63"/>
      <c r="AF352" s="1"/>
      <c r="AG352" s="1"/>
      <c r="AH352" s="1"/>
      <c r="AI352" s="1"/>
      <c r="AJ352" s="1"/>
      <c r="AK352" s="1"/>
      <c r="AL352" s="1"/>
      <c r="AM352" s="1"/>
      <c r="AN352" s="1"/>
      <c r="AO352" s="1"/>
      <c r="AP352" s="1"/>
      <c r="AQ352" s="1"/>
      <c r="AR352" s="1"/>
      <c r="AS352" s="90"/>
      <c r="AT352" s="1"/>
      <c r="AU352" s="1"/>
      <c r="AV352" s="1"/>
      <c r="AW352" s="1"/>
      <c r="AX352" s="1"/>
      <c r="AY352" s="1"/>
      <c r="AZ352" s="1"/>
      <c r="BA352" s="1"/>
      <c r="BB352" s="1"/>
      <c r="BC352" s="1"/>
      <c r="BD352" s="1"/>
      <c r="BE352" s="94"/>
      <c r="BF352" s="94"/>
      <c r="BG352" s="94"/>
      <c r="BH352" s="1"/>
      <c r="BI352" s="1"/>
      <c r="BJ352" s="1"/>
    </row>
    <row r="353" spans="1:62">
      <c r="C353" s="63"/>
      <c r="D353" s="87"/>
      <c r="F353" s="1"/>
      <c r="G353" s="1"/>
      <c r="H353" s="1"/>
      <c r="I353" s="1"/>
      <c r="J353" s="1"/>
      <c r="K353" s="1"/>
      <c r="L353" s="1"/>
      <c r="M353" s="88"/>
      <c r="N353" s="88"/>
      <c r="O353" s="89"/>
      <c r="P353" s="63"/>
      <c r="Q353" s="1"/>
      <c r="R353" s="63"/>
      <c r="S353" s="63"/>
      <c r="T353" s="63"/>
      <c r="U353" s="1"/>
      <c r="V353" s="90"/>
      <c r="W353" s="91"/>
      <c r="X353" s="63"/>
      <c r="Y353" s="63"/>
      <c r="Z353" s="92"/>
      <c r="AA353" s="93"/>
      <c r="AB353" s="93"/>
      <c r="AC353" s="63"/>
      <c r="AD353" s="1"/>
      <c r="AE353" s="63"/>
      <c r="AF353" s="1"/>
      <c r="AG353" s="1"/>
      <c r="AH353" s="1"/>
      <c r="AI353" s="1"/>
      <c r="AJ353" s="1"/>
      <c r="AK353" s="1"/>
      <c r="AL353" s="1"/>
      <c r="AM353" s="1"/>
      <c r="AN353" s="1"/>
      <c r="AO353" s="1"/>
      <c r="AP353" s="1"/>
      <c r="AQ353" s="1"/>
      <c r="AR353" s="1"/>
      <c r="AS353" s="90"/>
      <c r="AT353" s="1"/>
      <c r="AU353" s="1"/>
      <c r="AV353" s="1"/>
      <c r="AW353" s="1"/>
      <c r="AX353" s="1"/>
      <c r="AY353" s="1"/>
      <c r="AZ353" s="1"/>
      <c r="BA353" s="1"/>
      <c r="BB353" s="1"/>
      <c r="BC353" s="1"/>
      <c r="BD353" s="1"/>
      <c r="BE353" s="94"/>
      <c r="BF353" s="94"/>
      <c r="BG353" s="94"/>
      <c r="BH353" s="1"/>
      <c r="BI353" s="1"/>
      <c r="BJ353" s="1"/>
    </row>
    <row r="354" spans="1:62">
      <c r="C354" s="63"/>
      <c r="D354" s="87"/>
      <c r="F354" s="1"/>
      <c r="G354" s="1"/>
      <c r="H354" s="1"/>
      <c r="I354" s="1"/>
      <c r="J354" s="1"/>
      <c r="K354" s="1"/>
      <c r="L354" s="1"/>
      <c r="M354" s="88"/>
      <c r="N354" s="88"/>
      <c r="O354" s="89"/>
      <c r="P354" s="63"/>
      <c r="Q354" s="1"/>
      <c r="R354" s="63"/>
      <c r="S354" s="63"/>
      <c r="T354" s="63"/>
      <c r="U354" s="1"/>
      <c r="V354" s="90"/>
      <c r="W354" s="91"/>
      <c r="X354" s="63"/>
      <c r="Y354" s="63"/>
      <c r="Z354" s="92"/>
      <c r="AA354" s="93"/>
      <c r="AB354" s="93"/>
      <c r="AC354" s="63"/>
      <c r="AD354" s="1"/>
      <c r="AE354" s="63"/>
      <c r="AF354" s="1"/>
      <c r="AG354" s="1"/>
      <c r="AH354" s="1"/>
      <c r="AI354" s="1"/>
      <c r="AJ354" s="1"/>
      <c r="AK354" s="1"/>
      <c r="AL354" s="1"/>
      <c r="AM354" s="1"/>
      <c r="AN354" s="1"/>
      <c r="AO354" s="1"/>
      <c r="AP354" s="1"/>
      <c r="AQ354" s="1"/>
      <c r="AR354" s="1"/>
      <c r="AS354" s="90"/>
      <c r="AT354" s="1"/>
      <c r="AU354" s="1"/>
      <c r="AV354" s="1"/>
      <c r="AW354" s="1"/>
      <c r="AX354" s="1"/>
      <c r="AY354" s="1"/>
      <c r="AZ354" s="1"/>
      <c r="BA354" s="1"/>
      <c r="BB354" s="1"/>
      <c r="BC354" s="1"/>
      <c r="BD354" s="1"/>
      <c r="BE354" s="94"/>
      <c r="BF354" s="94"/>
      <c r="BG354" s="94"/>
      <c r="BH354" s="1"/>
      <c r="BI354" s="1"/>
      <c r="BJ354" s="1"/>
    </row>
    <row r="355" spans="1:62">
      <c r="C355" s="63"/>
      <c r="D355" s="87"/>
      <c r="F355" s="1"/>
      <c r="G355" s="1"/>
      <c r="H355" s="1"/>
      <c r="I355" s="1"/>
      <c r="J355" s="1"/>
      <c r="K355" s="1"/>
      <c r="L355" s="1"/>
      <c r="M355" s="88"/>
      <c r="N355" s="88"/>
      <c r="O355" s="89"/>
      <c r="P355" s="63"/>
      <c r="Q355" s="1"/>
      <c r="R355" s="63"/>
      <c r="S355" s="63"/>
      <c r="T355" s="63"/>
      <c r="U355" s="1"/>
      <c r="V355" s="90"/>
      <c r="W355" s="91"/>
      <c r="X355" s="63"/>
      <c r="Y355" s="63"/>
      <c r="Z355" s="92"/>
      <c r="AA355" s="93"/>
      <c r="AB355" s="93"/>
      <c r="AC355" s="63"/>
      <c r="AD355" s="1"/>
      <c r="AE355" s="63"/>
      <c r="AF355" s="1"/>
      <c r="AG355" s="1"/>
      <c r="AH355" s="1"/>
      <c r="AI355" s="1"/>
      <c r="AJ355" s="1"/>
      <c r="AK355" s="1"/>
      <c r="AL355" s="1"/>
      <c r="AM355" s="1"/>
      <c r="AN355" s="1"/>
      <c r="AO355" s="1"/>
      <c r="AP355" s="1"/>
      <c r="AQ355" s="1"/>
      <c r="AR355" s="1"/>
      <c r="AS355" s="90"/>
      <c r="AT355" s="1"/>
      <c r="AU355" s="1"/>
      <c r="AV355" s="1"/>
      <c r="AW355" s="1"/>
      <c r="AX355" s="1"/>
      <c r="AY355" s="1"/>
      <c r="AZ355" s="1"/>
      <c r="BA355" s="1"/>
      <c r="BB355" s="1"/>
      <c r="BC355" s="1"/>
      <c r="BD355" s="1"/>
      <c r="BE355" s="94"/>
      <c r="BF355" s="94"/>
      <c r="BG355" s="94"/>
      <c r="BH355" s="1"/>
      <c r="BI355" s="1"/>
      <c r="BJ355" s="1"/>
    </row>
    <row r="356" spans="1:62">
      <c r="C356" s="63"/>
      <c r="D356" s="87"/>
      <c r="F356" s="1"/>
      <c r="G356" s="1"/>
      <c r="H356" s="1"/>
      <c r="I356" s="1"/>
      <c r="J356" s="1"/>
      <c r="K356" s="1"/>
      <c r="L356" s="1"/>
      <c r="M356" s="88"/>
      <c r="N356" s="88"/>
      <c r="O356" s="89"/>
      <c r="P356" s="63"/>
      <c r="Q356" s="1"/>
      <c r="R356" s="63"/>
      <c r="S356" s="63"/>
      <c r="T356" s="63"/>
      <c r="U356" s="1"/>
      <c r="V356" s="90"/>
      <c r="W356" s="91"/>
      <c r="X356" s="63"/>
      <c r="Y356" s="63"/>
      <c r="Z356" s="92"/>
      <c r="AA356" s="93"/>
      <c r="AB356" s="93"/>
      <c r="AC356" s="63"/>
      <c r="AD356" s="1"/>
      <c r="AE356" s="63"/>
      <c r="AF356" s="1"/>
      <c r="AG356" s="1"/>
      <c r="AH356" s="1"/>
      <c r="AI356" s="1"/>
      <c r="AJ356" s="1"/>
      <c r="AK356" s="1"/>
      <c r="AL356" s="1"/>
      <c r="AM356" s="1"/>
      <c r="AN356" s="1"/>
      <c r="AO356" s="1"/>
      <c r="AP356" s="1"/>
      <c r="AQ356" s="1"/>
      <c r="AR356" s="1"/>
      <c r="AS356" s="90"/>
      <c r="AT356" s="1"/>
      <c r="AU356" s="1"/>
      <c r="AV356" s="1"/>
      <c r="AW356" s="1"/>
      <c r="AX356" s="1"/>
      <c r="AY356" s="1"/>
      <c r="AZ356" s="1"/>
      <c r="BA356" s="1"/>
      <c r="BB356" s="1"/>
      <c r="BC356" s="1"/>
      <c r="BD356" s="1"/>
      <c r="BE356" s="94"/>
      <c r="BF356" s="94"/>
      <c r="BG356" s="94"/>
      <c r="BH356" s="1"/>
      <c r="BI356" s="1"/>
      <c r="BJ356" s="1"/>
    </row>
    <row r="357" spans="1:62">
      <c r="A357" t="s">
        <v>177</v>
      </c>
      <c r="C357" s="63" t="s">
        <v>164</v>
      </c>
      <c r="D357" s="87" t="s">
        <v>173</v>
      </c>
      <c r="E357" t="s">
        <v>959</v>
      </c>
      <c r="F357" s="1" t="s">
        <v>213</v>
      </c>
      <c r="G357" s="1" t="s">
        <v>824</v>
      </c>
      <c r="H357" s="1">
        <v>11.01071</v>
      </c>
      <c r="I357" s="1">
        <v>7.90639</v>
      </c>
      <c r="J357" s="1">
        <v>642</v>
      </c>
      <c r="K357" s="1" t="s">
        <v>825</v>
      </c>
      <c r="L357" s="1" t="s">
        <v>737</v>
      </c>
      <c r="M357" s="88">
        <v>2016</v>
      </c>
      <c r="N357" s="88">
        <v>2</v>
      </c>
      <c r="O357" s="89" t="s">
        <v>155</v>
      </c>
      <c r="P357" s="63">
        <v>583</v>
      </c>
      <c r="Q357" s="1" t="s">
        <v>826</v>
      </c>
      <c r="R357" s="63" t="s">
        <v>712</v>
      </c>
      <c r="S357" s="63" t="s">
        <v>1027</v>
      </c>
      <c r="T357" s="63" t="s">
        <v>1094</v>
      </c>
      <c r="U357" s="1" t="s">
        <v>827</v>
      </c>
      <c r="V357" s="90" t="s">
        <v>828</v>
      </c>
      <c r="W357" s="91">
        <v>42655</v>
      </c>
      <c r="X357" s="63">
        <v>9</v>
      </c>
      <c r="Y357" s="63">
        <v>42</v>
      </c>
      <c r="Z357" s="92">
        <v>48</v>
      </c>
      <c r="AA357" s="93">
        <v>8.24</v>
      </c>
      <c r="AB357" s="93">
        <v>4.38</v>
      </c>
      <c r="AC357" s="63">
        <v>1.08</v>
      </c>
      <c r="AD357" s="1">
        <v>0.6</v>
      </c>
      <c r="AE357" s="63">
        <v>0.3</v>
      </c>
      <c r="AF357" s="1">
        <v>0.72</v>
      </c>
      <c r="AG357" s="1">
        <v>3.4</v>
      </c>
      <c r="AH357" s="1">
        <f t="shared" si="82"/>
        <v>83.333333333333343</v>
      </c>
      <c r="AI357" s="1">
        <v>0.2</v>
      </c>
      <c r="AJ357" s="1">
        <f t="shared" si="83"/>
        <v>2.92</v>
      </c>
      <c r="AK357" s="1">
        <f t="shared" si="84"/>
        <v>2.7654117647058825</v>
      </c>
      <c r="AL357" s="1">
        <f t="shared" si="85"/>
        <v>5.4933333333333341</v>
      </c>
      <c r="AM357" s="1">
        <f t="shared" si="86"/>
        <v>3072.6797385620916</v>
      </c>
      <c r="AN357" s="1">
        <f t="shared" si="87"/>
        <v>6103.7037037037044</v>
      </c>
      <c r="AO357" s="1">
        <f t="shared" si="88"/>
        <v>9176.3834422657965</v>
      </c>
      <c r="AP357" s="1">
        <f t="shared" si="89"/>
        <v>3.0726797385620914</v>
      </c>
      <c r="AQ357" s="1">
        <f t="shared" si="89"/>
        <v>6.1037037037037045</v>
      </c>
      <c r="AR357" s="1">
        <f t="shared" si="89"/>
        <v>9.1763834422657968</v>
      </c>
      <c r="AS357" s="90">
        <v>42652</v>
      </c>
      <c r="AT357" s="1">
        <v>1.7062094531974052</v>
      </c>
      <c r="AU357" s="1">
        <v>0.12990549154291448</v>
      </c>
      <c r="AV357" s="1">
        <v>1.9262786010684088</v>
      </c>
      <c r="AW357" s="1">
        <v>0.38474849475883921</v>
      </c>
      <c r="AX357" s="1">
        <v>0.23419359228675049</v>
      </c>
      <c r="AY357" s="1">
        <v>0.15489622719073584</v>
      </c>
      <c r="AZ357" s="1">
        <v>7.0371142380265645</v>
      </c>
      <c r="BA357" s="1">
        <v>110.56300009960127</v>
      </c>
      <c r="BB357" s="1">
        <v>29.740014394689386</v>
      </c>
      <c r="BC357" s="1">
        <v>11.869871408789542</v>
      </c>
      <c r="BD357" s="1">
        <v>3.0742076097519551</v>
      </c>
      <c r="BE357" s="94">
        <v>0.46247544204322205</v>
      </c>
      <c r="BF357" s="94">
        <v>3.8811394891944989E-2</v>
      </c>
      <c r="BG357" s="94">
        <v>3.296824345237007</v>
      </c>
      <c r="BH357" s="1">
        <v>1.2336405529953918</v>
      </c>
      <c r="BI357" s="1">
        <v>0.1819815668202765</v>
      </c>
      <c r="BJ357" s="1">
        <v>0.56753691281159913</v>
      </c>
    </row>
    <row r="358" spans="1:62">
      <c r="A358" t="s">
        <v>177</v>
      </c>
      <c r="C358" s="63" t="s">
        <v>164</v>
      </c>
      <c r="D358" s="87" t="s">
        <v>173</v>
      </c>
      <c r="E358" t="s">
        <v>959</v>
      </c>
      <c r="F358" s="1" t="s">
        <v>213</v>
      </c>
      <c r="G358" s="1" t="s">
        <v>824</v>
      </c>
      <c r="H358" s="1">
        <v>11.01071</v>
      </c>
      <c r="I358" s="1">
        <v>7.90639</v>
      </c>
      <c r="J358" s="1">
        <v>642</v>
      </c>
      <c r="K358" s="1" t="s">
        <v>825</v>
      </c>
      <c r="L358" s="1" t="s">
        <v>737</v>
      </c>
      <c r="M358" s="88">
        <v>2016</v>
      </c>
      <c r="N358" s="88">
        <v>2</v>
      </c>
      <c r="O358" s="89" t="s">
        <v>156</v>
      </c>
      <c r="P358" s="63">
        <v>584</v>
      </c>
      <c r="Q358" s="1" t="s">
        <v>826</v>
      </c>
      <c r="R358" s="63" t="s">
        <v>712</v>
      </c>
      <c r="S358" s="63" t="s">
        <v>1027</v>
      </c>
      <c r="T358" s="63" t="s">
        <v>1094</v>
      </c>
      <c r="U358" s="1"/>
      <c r="V358" s="90"/>
      <c r="W358" s="91">
        <v>42655</v>
      </c>
      <c r="X358" s="63">
        <v>9</v>
      </c>
      <c r="Y358" s="63">
        <v>43</v>
      </c>
      <c r="Z358" s="92">
        <v>37</v>
      </c>
      <c r="AA358" s="93">
        <v>7.76</v>
      </c>
      <c r="AB358" s="93">
        <v>2.2799999999999998</v>
      </c>
      <c r="AC358" s="63">
        <v>0.98</v>
      </c>
      <c r="AD358" s="1">
        <v>0.54</v>
      </c>
      <c r="AE358" s="63">
        <v>0.3</v>
      </c>
      <c r="AF358" s="1">
        <v>0.64</v>
      </c>
      <c r="AG358" s="1">
        <v>9.4</v>
      </c>
      <c r="AH358" s="1">
        <f t="shared" si="82"/>
        <v>84.375</v>
      </c>
      <c r="AI358" s="1">
        <v>0.2</v>
      </c>
      <c r="AJ358" s="1">
        <f t="shared" si="83"/>
        <v>1.4889795918367348</v>
      </c>
      <c r="AK358" s="1">
        <f t="shared" si="84"/>
        <v>1.3390962785114047</v>
      </c>
      <c r="AL358" s="1">
        <f t="shared" si="85"/>
        <v>5.1733333333333338</v>
      </c>
      <c r="AM358" s="1">
        <f t="shared" si="86"/>
        <v>1487.8847539015608</v>
      </c>
      <c r="AN358" s="1">
        <f t="shared" si="87"/>
        <v>5748.1481481481487</v>
      </c>
      <c r="AO358" s="1">
        <f t="shared" si="88"/>
        <v>7236.0329020497093</v>
      </c>
      <c r="AP358" s="1">
        <f t="shared" si="89"/>
        <v>1.4878847539015607</v>
      </c>
      <c r="AQ358" s="1">
        <f t="shared" si="89"/>
        <v>5.7481481481481485</v>
      </c>
      <c r="AR358" s="1">
        <f t="shared" si="89"/>
        <v>7.2360329020497094</v>
      </c>
      <c r="AS358" s="90"/>
      <c r="AT358" s="1">
        <v>1.6051401869158881</v>
      </c>
      <c r="AU358" s="1">
        <v>0.1538272797899051</v>
      </c>
      <c r="AV358" s="1">
        <v>1.9040669872092937</v>
      </c>
      <c r="AW358" s="1">
        <v>0.37807130903712055</v>
      </c>
      <c r="AX358" s="1">
        <v>0.18834777370204861</v>
      </c>
      <c r="AY358" s="1">
        <v>0.13953613806817328</v>
      </c>
      <c r="AZ358" s="1">
        <v>6.3989471867394094</v>
      </c>
      <c r="BA358" s="1">
        <v>97.465113379055595</v>
      </c>
      <c r="BB358" s="1">
        <v>25.178676722472147</v>
      </c>
      <c r="BC358" s="1">
        <v>10.637061291702883</v>
      </c>
      <c r="BD358" s="1">
        <v>2.1357468091327449</v>
      </c>
      <c r="BE358" s="94">
        <v>0.37283037475345171</v>
      </c>
      <c r="BF358" s="94">
        <v>3.9220907297830378E-2</v>
      </c>
      <c r="BG358" s="94">
        <v>2.4894991259936905</v>
      </c>
      <c r="BH358" s="1">
        <v>0.87309160305343503</v>
      </c>
      <c r="BI358" s="1">
        <v>0.15605916030534348</v>
      </c>
      <c r="BJ358" s="1">
        <v>0.63127181440693247</v>
      </c>
    </row>
    <row r="359" spans="1:62">
      <c r="A359" t="s">
        <v>177</v>
      </c>
      <c r="C359" s="63" t="s">
        <v>164</v>
      </c>
      <c r="D359" s="87" t="s">
        <v>173</v>
      </c>
      <c r="E359" t="s">
        <v>959</v>
      </c>
      <c r="F359" s="1" t="s">
        <v>213</v>
      </c>
      <c r="G359" s="1" t="s">
        <v>824</v>
      </c>
      <c r="H359" s="1">
        <v>11.01071</v>
      </c>
      <c r="I359" s="1">
        <v>7.90639</v>
      </c>
      <c r="J359" s="1">
        <v>642</v>
      </c>
      <c r="K359" s="1" t="s">
        <v>825</v>
      </c>
      <c r="L359" s="1" t="s">
        <v>737</v>
      </c>
      <c r="M359" s="88">
        <v>2016</v>
      </c>
      <c r="N359" s="88">
        <v>2</v>
      </c>
      <c r="O359" s="89" t="s">
        <v>157</v>
      </c>
      <c r="P359" s="63">
        <v>585</v>
      </c>
      <c r="Q359" s="1" t="s">
        <v>826</v>
      </c>
      <c r="R359" s="63" t="s">
        <v>712</v>
      </c>
      <c r="S359" s="63" t="s">
        <v>1027</v>
      </c>
      <c r="T359" s="63" t="s">
        <v>1094</v>
      </c>
      <c r="U359" s="1"/>
      <c r="V359" s="90"/>
      <c r="W359" s="91">
        <v>42655</v>
      </c>
      <c r="X359" s="63">
        <v>9</v>
      </c>
      <c r="Y359" s="63">
        <v>43</v>
      </c>
      <c r="Z359" s="92">
        <v>44</v>
      </c>
      <c r="AA359" s="93">
        <v>9.58</v>
      </c>
      <c r="AB359" s="93">
        <v>5.04</v>
      </c>
      <c r="AC359" s="63">
        <v>1.62</v>
      </c>
      <c r="AD359" s="1">
        <v>0.88</v>
      </c>
      <c r="AE359" s="63">
        <v>0.6</v>
      </c>
      <c r="AF359" s="1">
        <v>1.06</v>
      </c>
      <c r="AG359" s="1">
        <v>11.5</v>
      </c>
      <c r="AH359" s="1">
        <f t="shared" si="82"/>
        <v>83.018867924528294</v>
      </c>
      <c r="AI359" s="1">
        <v>0.3</v>
      </c>
      <c r="AJ359" s="1">
        <f t="shared" si="83"/>
        <v>3.2977777777777777</v>
      </c>
      <c r="AK359" s="1">
        <f t="shared" si="84"/>
        <v>2.8505098039215686</v>
      </c>
      <c r="AL359" s="1">
        <f t="shared" si="85"/>
        <v>4.79</v>
      </c>
      <c r="AM359" s="1">
        <f t="shared" si="86"/>
        <v>3167.2331154684093</v>
      </c>
      <c r="AN359" s="1">
        <f t="shared" si="87"/>
        <v>5322.2222222222226</v>
      </c>
      <c r="AO359" s="1">
        <f t="shared" si="88"/>
        <v>8489.4553376906315</v>
      </c>
      <c r="AP359" s="1">
        <f t="shared" si="89"/>
        <v>3.1672331154684095</v>
      </c>
      <c r="AQ359" s="1">
        <f t="shared" si="89"/>
        <v>5.3222222222222229</v>
      </c>
      <c r="AR359" s="1">
        <f t="shared" si="89"/>
        <v>8.4894553376906323</v>
      </c>
      <c r="AS359" s="90"/>
      <c r="AT359" s="1">
        <v>1.8477251624883935</v>
      </c>
      <c r="AU359" s="1">
        <v>0.15152756974473525</v>
      </c>
      <c r="AV359" s="1">
        <v>1.9688173940518765</v>
      </c>
      <c r="AW359" s="1">
        <v>0.39481304640033221</v>
      </c>
      <c r="AX359" s="1">
        <v>0.23661481254354583</v>
      </c>
      <c r="AY359" s="1">
        <v>0.16750700562817894</v>
      </c>
      <c r="AZ359" s="1">
        <v>7.7785010734027118</v>
      </c>
      <c r="BA359" s="1">
        <v>123.97208586009326</v>
      </c>
      <c r="BB359" s="1">
        <v>32.719785597953972</v>
      </c>
      <c r="BC359" s="1">
        <v>14.108390456223582</v>
      </c>
      <c r="BD359" s="1">
        <v>26.339902100838287</v>
      </c>
      <c r="BE359" s="94">
        <v>0.77476635514018677</v>
      </c>
      <c r="BF359" s="94">
        <v>3.9747663551401878E-2</v>
      </c>
      <c r="BG359" s="94">
        <v>2.1996713073884413</v>
      </c>
      <c r="BH359" s="1">
        <v>0.78411306042884998</v>
      </c>
      <c r="BI359" s="1">
        <v>0.16881091617933722</v>
      </c>
      <c r="BJ359" s="1">
        <v>0.83556707946997488</v>
      </c>
    </row>
    <row r="360" spans="1:62">
      <c r="A360" t="s">
        <v>177</v>
      </c>
      <c r="C360" s="63" t="s">
        <v>164</v>
      </c>
      <c r="D360" s="87" t="s">
        <v>173</v>
      </c>
      <c r="E360" t="s">
        <v>959</v>
      </c>
      <c r="F360" s="1" t="s">
        <v>213</v>
      </c>
      <c r="G360" s="1" t="s">
        <v>824</v>
      </c>
      <c r="H360" s="1">
        <v>11.01071</v>
      </c>
      <c r="I360" s="1">
        <v>7.90639</v>
      </c>
      <c r="J360" s="1">
        <v>642</v>
      </c>
      <c r="K360" s="1" t="s">
        <v>825</v>
      </c>
      <c r="L360" s="1" t="s">
        <v>737</v>
      </c>
      <c r="M360" s="88">
        <v>2016</v>
      </c>
      <c r="N360" s="88">
        <v>2</v>
      </c>
      <c r="O360" s="89" t="s">
        <v>158</v>
      </c>
      <c r="P360" s="63">
        <v>586</v>
      </c>
      <c r="Q360" s="1" t="s">
        <v>826</v>
      </c>
      <c r="R360" s="63" t="s">
        <v>712</v>
      </c>
      <c r="S360" s="63" t="s">
        <v>1027</v>
      </c>
      <c r="T360" s="63" t="s">
        <v>1094</v>
      </c>
      <c r="U360" s="1"/>
      <c r="V360" s="90"/>
      <c r="W360" s="91">
        <v>42655</v>
      </c>
      <c r="X360" s="63">
        <v>9</v>
      </c>
      <c r="Y360" s="63">
        <v>45</v>
      </c>
      <c r="Z360" s="92">
        <v>44</v>
      </c>
      <c r="AA360" s="93">
        <v>8.06</v>
      </c>
      <c r="AB360" s="93">
        <v>5.44</v>
      </c>
      <c r="AC360" s="63">
        <v>1.7</v>
      </c>
      <c r="AD360" s="1">
        <v>1.08</v>
      </c>
      <c r="AE360" s="63">
        <v>0.5</v>
      </c>
      <c r="AF360" s="1">
        <v>1.26</v>
      </c>
      <c r="AG360" s="1">
        <v>12.1</v>
      </c>
      <c r="AH360" s="1">
        <f t="shared" si="82"/>
        <v>85.714285714285722</v>
      </c>
      <c r="AI360" s="1">
        <v>0.28000000000000003</v>
      </c>
      <c r="AJ360" s="1">
        <f t="shared" si="83"/>
        <v>4.032</v>
      </c>
      <c r="AK360" s="1">
        <f t="shared" si="84"/>
        <v>3.5739105882352944</v>
      </c>
      <c r="AL360" s="1">
        <f t="shared" si="85"/>
        <v>4.5136000000000003</v>
      </c>
      <c r="AM360" s="1">
        <f t="shared" si="86"/>
        <v>3971.0117647058828</v>
      </c>
      <c r="AN360" s="1">
        <f t="shared" si="87"/>
        <v>5015.1111111111113</v>
      </c>
      <c r="AO360" s="1">
        <f t="shared" si="88"/>
        <v>8986.1228758169946</v>
      </c>
      <c r="AP360" s="1">
        <f t="shared" si="89"/>
        <v>3.9710117647058829</v>
      </c>
      <c r="AQ360" s="1">
        <f t="shared" si="89"/>
        <v>5.0151111111111115</v>
      </c>
      <c r="AR360" s="1">
        <f t="shared" si="89"/>
        <v>8.986122875816994</v>
      </c>
      <c r="AS360" s="90"/>
      <c r="AT360" s="1">
        <v>1.5682711198428292</v>
      </c>
      <c r="AU360" s="1">
        <v>0.22945373282668169</v>
      </c>
      <c r="AV360" s="1">
        <v>2.6099366185328088</v>
      </c>
      <c r="AW360" s="1">
        <v>0.38332076092018441</v>
      </c>
      <c r="AX360" s="1">
        <v>0.2145039902604749</v>
      </c>
      <c r="AY360" s="1">
        <v>0.15101930972396196</v>
      </c>
      <c r="AZ360" s="1">
        <v>7.1097721359327348</v>
      </c>
      <c r="BA360" s="1">
        <v>75.720786989253526</v>
      </c>
      <c r="BB360" s="1">
        <v>47.491095860658803</v>
      </c>
      <c r="BC360" s="1">
        <v>13.669710232926048</v>
      </c>
      <c r="BD360" s="1">
        <v>3.412004642444006</v>
      </c>
      <c r="BE360" s="94">
        <v>0.57256461232604383</v>
      </c>
      <c r="BF360" s="94">
        <v>5.6063618290258445E-2</v>
      </c>
      <c r="BG360" s="94">
        <v>2.5681561412596752</v>
      </c>
      <c r="BH360" s="1">
        <v>0.9410905550146057</v>
      </c>
      <c r="BI360" s="1">
        <v>0.12234664070107108</v>
      </c>
      <c r="BJ360" s="1">
        <v>0.63009414825046717</v>
      </c>
    </row>
    <row r="361" spans="1:62">
      <c r="A361" t="s">
        <v>177</v>
      </c>
      <c r="C361" s="63" t="s">
        <v>164</v>
      </c>
      <c r="D361" s="87" t="s">
        <v>173</v>
      </c>
      <c r="E361" t="s">
        <v>959</v>
      </c>
      <c r="F361" s="1" t="s">
        <v>213</v>
      </c>
      <c r="G361" s="1" t="s">
        <v>824</v>
      </c>
      <c r="H361" s="1">
        <v>11.01071</v>
      </c>
      <c r="I361" s="1">
        <v>7.90639</v>
      </c>
      <c r="J361" s="1">
        <v>642</v>
      </c>
      <c r="K361" s="1" t="s">
        <v>825</v>
      </c>
      <c r="L361" s="1" t="s">
        <v>737</v>
      </c>
      <c r="M361" s="88">
        <v>2016</v>
      </c>
      <c r="N361" s="88">
        <v>2</v>
      </c>
      <c r="O361" s="89" t="s">
        <v>159</v>
      </c>
      <c r="P361" s="63">
        <v>587</v>
      </c>
      <c r="Q361" s="1" t="s">
        <v>826</v>
      </c>
      <c r="R361" s="63" t="s">
        <v>712</v>
      </c>
      <c r="S361" s="63" t="s">
        <v>1027</v>
      </c>
      <c r="T361" s="63" t="s">
        <v>1094</v>
      </c>
      <c r="U361" s="1"/>
      <c r="V361" s="90"/>
      <c r="W361" s="91">
        <v>42655</v>
      </c>
      <c r="X361" s="63">
        <v>9</v>
      </c>
      <c r="Y361" s="63">
        <v>48</v>
      </c>
      <c r="Z361" s="92">
        <v>38</v>
      </c>
      <c r="AA361" s="93">
        <v>7.74</v>
      </c>
      <c r="AB361" s="93">
        <v>5.66</v>
      </c>
      <c r="AC361" s="63">
        <v>2.06</v>
      </c>
      <c r="AD361" s="1">
        <v>1.28</v>
      </c>
      <c r="AE361" s="63">
        <v>0.64</v>
      </c>
      <c r="AF361" s="1">
        <v>1.52</v>
      </c>
      <c r="AG361" s="1">
        <v>10.9</v>
      </c>
      <c r="AH361" s="1">
        <f t="shared" si="82"/>
        <v>84.210526315789465</v>
      </c>
      <c r="AI361" s="1">
        <v>0.4</v>
      </c>
      <c r="AJ361" s="1">
        <f t="shared" si="83"/>
        <v>4.1763106796116505</v>
      </c>
      <c r="AK361" s="1">
        <f t="shared" si="84"/>
        <v>3.6865315819531688</v>
      </c>
      <c r="AL361" s="1">
        <f t="shared" si="85"/>
        <v>4.8375000000000004</v>
      </c>
      <c r="AM361" s="1">
        <f t="shared" si="86"/>
        <v>4096.1462021701873</v>
      </c>
      <c r="AN361" s="1">
        <f t="shared" si="87"/>
        <v>5375</v>
      </c>
      <c r="AO361" s="1">
        <f t="shared" si="88"/>
        <v>9471.1462021701882</v>
      </c>
      <c r="AP361" s="1">
        <f t="shared" si="89"/>
        <v>4.0961462021701873</v>
      </c>
      <c r="AQ361" s="1">
        <f t="shared" si="89"/>
        <v>5.375</v>
      </c>
      <c r="AR361" s="1">
        <f t="shared" si="89"/>
        <v>9.4711462021701873</v>
      </c>
      <c r="AS361" s="90"/>
      <c r="AT361" s="1">
        <v>1.7065813528336384</v>
      </c>
      <c r="AU361" s="1">
        <v>0.2730080287803528</v>
      </c>
      <c r="AV361" s="1">
        <v>2.6269610025170058</v>
      </c>
      <c r="AW361" s="1">
        <v>0.37066849816624392</v>
      </c>
      <c r="AX361" s="1">
        <v>0.25920269375741523</v>
      </c>
      <c r="AY361" s="1">
        <v>0.14791908709642571</v>
      </c>
      <c r="AZ361" s="1">
        <v>6.1690802217872038</v>
      </c>
      <c r="BA361" s="1">
        <v>74.613407019979121</v>
      </c>
      <c r="BB361" s="1">
        <v>36.537397725865191</v>
      </c>
      <c r="BC361" s="1">
        <v>14.830635879423342</v>
      </c>
      <c r="BD361" s="1">
        <v>3.6842283789154417</v>
      </c>
      <c r="BE361" s="94">
        <v>0.32022058823529409</v>
      </c>
      <c r="BF361" s="94">
        <v>0.12545955882352944</v>
      </c>
      <c r="BG361" s="94">
        <v>3.268967223554216</v>
      </c>
      <c r="BH361" s="1">
        <v>1.0388529139685476</v>
      </c>
      <c r="BI361" s="1">
        <v>0.27849213691026831</v>
      </c>
      <c r="BJ361" s="1">
        <v>0.77526412835801484</v>
      </c>
    </row>
    <row r="362" spans="1:62">
      <c r="A362" t="s">
        <v>177</v>
      </c>
      <c r="C362" s="63" t="s">
        <v>164</v>
      </c>
      <c r="D362" s="87" t="s">
        <v>173</v>
      </c>
      <c r="E362" t="s">
        <v>959</v>
      </c>
      <c r="F362" s="1" t="s">
        <v>213</v>
      </c>
      <c r="G362" s="1" t="s">
        <v>824</v>
      </c>
      <c r="H362" s="1">
        <v>11.01071</v>
      </c>
      <c r="I362" s="1">
        <v>7.90639</v>
      </c>
      <c r="J362" s="1">
        <v>642</v>
      </c>
      <c r="K362" s="1" t="s">
        <v>825</v>
      </c>
      <c r="L362" s="1" t="s">
        <v>737</v>
      </c>
      <c r="M362" s="88">
        <v>2016</v>
      </c>
      <c r="N362" s="88">
        <v>2</v>
      </c>
      <c r="O362" s="89" t="s">
        <v>714</v>
      </c>
      <c r="P362" s="63">
        <v>588</v>
      </c>
      <c r="Q362" s="1" t="s">
        <v>826</v>
      </c>
      <c r="R362" s="63" t="s">
        <v>712</v>
      </c>
      <c r="S362" s="63" t="s">
        <v>1027</v>
      </c>
      <c r="T362" s="63" t="s">
        <v>1094</v>
      </c>
      <c r="U362" s="1"/>
      <c r="V362" s="90"/>
      <c r="W362" s="91">
        <v>42655</v>
      </c>
      <c r="X362" s="63">
        <v>9</v>
      </c>
      <c r="Y362" s="63">
        <v>48</v>
      </c>
      <c r="Z362" s="92">
        <v>49</v>
      </c>
      <c r="AA362" s="93">
        <v>6.52</v>
      </c>
      <c r="AB362" s="93">
        <v>5.88</v>
      </c>
      <c r="AC362" s="63">
        <v>1.48</v>
      </c>
      <c r="AD362" s="1">
        <v>0.94</v>
      </c>
      <c r="AE362" s="63">
        <v>0.46</v>
      </c>
      <c r="AF362" s="1">
        <v>1.06</v>
      </c>
      <c r="AG362" s="1">
        <v>10.6</v>
      </c>
      <c r="AH362" s="1">
        <f t="shared" si="82"/>
        <v>88.679245283018858</v>
      </c>
      <c r="AI362" s="1">
        <v>0.3</v>
      </c>
      <c r="AJ362" s="1">
        <f t="shared" si="83"/>
        <v>4.2113513513513512</v>
      </c>
      <c r="AK362" s="1">
        <f t="shared" si="84"/>
        <v>3.9279147853736087</v>
      </c>
      <c r="AL362" s="1">
        <f t="shared" si="85"/>
        <v>4.2521739130434772</v>
      </c>
      <c r="AM362" s="1">
        <f t="shared" si="86"/>
        <v>4364.3497615262322</v>
      </c>
      <c r="AN362" s="1">
        <f t="shared" si="87"/>
        <v>4724.6376811594191</v>
      </c>
      <c r="AO362" s="1">
        <f t="shared" si="88"/>
        <v>9088.9874426856513</v>
      </c>
      <c r="AP362" s="1">
        <f t="shared" si="89"/>
        <v>4.3643497615262321</v>
      </c>
      <c r="AQ362" s="1">
        <f t="shared" si="89"/>
        <v>4.7246376811594191</v>
      </c>
      <c r="AR362" s="1">
        <f t="shared" si="89"/>
        <v>9.0889874426856512</v>
      </c>
      <c r="AS362" s="90"/>
      <c r="AT362" s="1">
        <v>1.9279454722492697</v>
      </c>
      <c r="AU362" s="1">
        <v>0.22684295630723467</v>
      </c>
      <c r="AV362" s="1">
        <v>2.5158124652594407</v>
      </c>
      <c r="AW362" s="1">
        <v>0.32029966623810563</v>
      </c>
      <c r="AX362" s="1">
        <v>0.1600096415662387</v>
      </c>
      <c r="AY362" s="1">
        <v>0.16274653651595891</v>
      </c>
      <c r="AZ362" s="1">
        <v>6.7471099489260871</v>
      </c>
      <c r="BA362" s="1">
        <v>138.24702904402673</v>
      </c>
      <c r="BB362" s="1">
        <v>40.876412556671369</v>
      </c>
      <c r="BC362" s="1">
        <v>13.510473345363657</v>
      </c>
      <c r="BD362" s="1">
        <v>17.667364963091501</v>
      </c>
      <c r="BE362" s="94">
        <v>0.30225988700564976</v>
      </c>
      <c r="BF362" s="94">
        <v>2.9708097928436913E-2</v>
      </c>
      <c r="BG362" s="94">
        <v>2.9476292516852753</v>
      </c>
      <c r="BH362" s="1">
        <v>1.2977582846003901</v>
      </c>
      <c r="BI362" s="1">
        <v>0.29692982456140349</v>
      </c>
      <c r="BJ362" s="1">
        <v>0.85189026312981353</v>
      </c>
    </row>
    <row r="363" spans="1:62">
      <c r="C363" s="63"/>
      <c r="D363" s="87"/>
      <c r="F363" s="1"/>
      <c r="G363" s="1"/>
      <c r="H363" s="1"/>
      <c r="I363" s="1"/>
      <c r="J363" s="1"/>
      <c r="K363" s="1"/>
      <c r="L363" s="1"/>
      <c r="M363" s="88"/>
      <c r="N363" s="88"/>
      <c r="O363" s="89"/>
      <c r="P363" s="63"/>
      <c r="Q363" s="1"/>
      <c r="R363" s="63"/>
      <c r="S363" s="63"/>
      <c r="T363" s="63"/>
      <c r="U363" s="1"/>
      <c r="V363" s="90"/>
      <c r="W363" s="91"/>
      <c r="X363" s="63"/>
      <c r="Y363" s="63"/>
      <c r="Z363" s="92"/>
      <c r="AA363" s="93"/>
      <c r="AB363" s="93"/>
      <c r="AC363" s="63"/>
      <c r="AD363" s="1"/>
      <c r="AE363" s="63"/>
      <c r="AF363" s="1"/>
      <c r="AG363" s="1"/>
      <c r="AH363" s="1"/>
      <c r="AI363" s="1"/>
      <c r="AJ363" s="1"/>
      <c r="AK363" s="1"/>
      <c r="AL363" s="1"/>
      <c r="AM363" s="1"/>
      <c r="AN363" s="1"/>
      <c r="AO363" s="1"/>
      <c r="AP363" s="1"/>
      <c r="AQ363" s="1"/>
      <c r="AR363" s="1"/>
      <c r="AS363" s="90"/>
      <c r="AT363" s="1"/>
      <c r="AU363" s="1"/>
      <c r="AV363" s="1"/>
      <c r="AW363" s="1"/>
      <c r="AX363" s="1"/>
      <c r="AY363" s="1"/>
      <c r="AZ363" s="1"/>
      <c r="BA363" s="1"/>
      <c r="BB363" s="1"/>
      <c r="BC363" s="1"/>
      <c r="BD363" s="1"/>
      <c r="BE363" s="94"/>
      <c r="BF363" s="94"/>
      <c r="BG363" s="94"/>
      <c r="BH363" s="1"/>
      <c r="BI363" s="1"/>
      <c r="BJ363" s="1"/>
    </row>
    <row r="364" spans="1:62">
      <c r="C364" s="63"/>
      <c r="D364" s="87"/>
      <c r="F364" s="1"/>
      <c r="G364" s="1"/>
      <c r="H364" s="1"/>
      <c r="I364" s="1"/>
      <c r="J364" s="1"/>
      <c r="K364" s="1"/>
      <c r="L364" s="1"/>
      <c r="M364" s="88"/>
      <c r="N364" s="88"/>
      <c r="O364" s="89"/>
      <c r="P364" s="63"/>
      <c r="Q364" s="1"/>
      <c r="R364" s="63"/>
      <c r="S364" s="63"/>
      <c r="T364" s="63"/>
      <c r="U364" s="1"/>
      <c r="V364" s="90"/>
      <c r="W364" s="91"/>
      <c r="X364" s="63"/>
      <c r="Y364" s="63"/>
      <c r="Z364" s="92"/>
      <c r="AA364" s="93"/>
      <c r="AB364" s="93"/>
      <c r="AC364" s="63"/>
      <c r="AD364" s="1"/>
      <c r="AE364" s="63"/>
      <c r="AF364" s="1"/>
      <c r="AG364" s="1"/>
      <c r="AH364" s="1"/>
      <c r="AI364" s="1"/>
      <c r="AJ364" s="1"/>
      <c r="AK364" s="1"/>
      <c r="AL364" s="1"/>
      <c r="AM364" s="1"/>
      <c r="AN364" s="1"/>
      <c r="AO364" s="1"/>
      <c r="AP364" s="1"/>
      <c r="AQ364" s="1"/>
      <c r="AR364" s="1"/>
      <c r="AS364" s="90"/>
      <c r="AT364" s="1"/>
      <c r="AU364" s="1"/>
      <c r="AV364" s="1"/>
      <c r="AW364" s="1"/>
      <c r="AX364" s="1"/>
      <c r="AY364" s="1"/>
      <c r="AZ364" s="1"/>
      <c r="BA364" s="1"/>
      <c r="BB364" s="1"/>
      <c r="BC364" s="1"/>
      <c r="BD364" s="1"/>
      <c r="BE364" s="94"/>
      <c r="BF364" s="94"/>
      <c r="BG364" s="94"/>
      <c r="BH364" s="1"/>
      <c r="BI364" s="1"/>
      <c r="BJ364" s="1"/>
    </row>
    <row r="365" spans="1:62">
      <c r="C365" s="63"/>
      <c r="D365" s="87"/>
      <c r="F365" s="1"/>
      <c r="G365" s="1"/>
      <c r="H365" s="1"/>
      <c r="I365" s="1"/>
      <c r="J365" s="1"/>
      <c r="K365" s="1"/>
      <c r="L365" s="1"/>
      <c r="M365" s="88"/>
      <c r="N365" s="88"/>
      <c r="O365" s="89"/>
      <c r="P365" s="63"/>
      <c r="Q365" s="1"/>
      <c r="R365" s="63"/>
      <c r="S365" s="63"/>
      <c r="T365" s="63"/>
      <c r="U365" s="1"/>
      <c r="V365" s="90"/>
      <c r="W365" s="91"/>
      <c r="X365" s="63"/>
      <c r="Y365" s="63"/>
      <c r="Z365" s="92"/>
      <c r="AA365" s="93"/>
      <c r="AB365" s="93"/>
      <c r="AC365" s="63"/>
      <c r="AD365" s="1"/>
      <c r="AE365" s="63"/>
      <c r="AF365" s="1"/>
      <c r="AG365" s="1"/>
      <c r="AH365" s="1"/>
      <c r="AI365" s="1"/>
      <c r="AJ365" s="1"/>
      <c r="AK365" s="1"/>
      <c r="AL365" s="1"/>
      <c r="AM365" s="1"/>
      <c r="AN365" s="1"/>
      <c r="AO365" s="1"/>
      <c r="AP365" s="1"/>
      <c r="AQ365" s="1"/>
      <c r="AR365" s="1"/>
      <c r="AS365" s="90"/>
      <c r="AT365" s="1"/>
      <c r="AU365" s="1"/>
      <c r="AV365" s="1"/>
      <c r="AW365" s="1"/>
      <c r="AX365" s="1"/>
      <c r="AY365" s="1"/>
      <c r="AZ365" s="1"/>
      <c r="BA365" s="1"/>
      <c r="BB365" s="1"/>
      <c r="BC365" s="1"/>
      <c r="BD365" s="1"/>
      <c r="BE365" s="94"/>
      <c r="BF365" s="94"/>
      <c r="BG365" s="94"/>
      <c r="BH365" s="1"/>
      <c r="BI365" s="1"/>
      <c r="BJ365" s="1"/>
    </row>
    <row r="366" spans="1:62">
      <c r="C366" s="63"/>
      <c r="D366" s="87"/>
      <c r="F366" s="1"/>
      <c r="G366" s="1"/>
      <c r="H366" s="1"/>
      <c r="I366" s="1"/>
      <c r="J366" s="1"/>
      <c r="K366" s="1"/>
      <c r="L366" s="1"/>
      <c r="M366" s="88"/>
      <c r="N366" s="88"/>
      <c r="O366" s="89"/>
      <c r="P366" s="63"/>
      <c r="Q366" s="1"/>
      <c r="R366" s="63"/>
      <c r="S366" s="63"/>
      <c r="T366" s="63"/>
      <c r="U366" s="1"/>
      <c r="V366" s="90"/>
      <c r="W366" s="91"/>
      <c r="X366" s="63"/>
      <c r="Y366" s="63"/>
      <c r="Z366" s="92"/>
      <c r="AA366" s="93"/>
      <c r="AB366" s="93"/>
      <c r="AC366" s="63"/>
      <c r="AD366" s="1"/>
      <c r="AE366" s="63"/>
      <c r="AF366" s="1"/>
      <c r="AG366" s="1"/>
      <c r="AH366" s="1"/>
      <c r="AI366" s="1"/>
      <c r="AJ366" s="1"/>
      <c r="AK366" s="1"/>
      <c r="AL366" s="1"/>
      <c r="AM366" s="1"/>
      <c r="AN366" s="1"/>
      <c r="AO366" s="1"/>
      <c r="AP366" s="1"/>
      <c r="AQ366" s="1"/>
      <c r="AR366" s="1"/>
      <c r="AS366" s="90"/>
      <c r="AT366" s="1"/>
      <c r="AU366" s="1"/>
      <c r="AV366" s="1"/>
      <c r="AW366" s="1"/>
      <c r="AX366" s="1"/>
      <c r="AY366" s="1"/>
      <c r="AZ366" s="1"/>
      <c r="BA366" s="1"/>
      <c r="BB366" s="1"/>
      <c r="BC366" s="1"/>
      <c r="BD366" s="1"/>
      <c r="BE366" s="94"/>
      <c r="BF366" s="94"/>
      <c r="BG366" s="94"/>
      <c r="BH366" s="1"/>
      <c r="BI366" s="1"/>
      <c r="BJ366" s="1"/>
    </row>
    <row r="367" spans="1:62">
      <c r="C367" s="63"/>
      <c r="D367" s="87"/>
      <c r="F367" s="1"/>
      <c r="G367" s="1"/>
      <c r="H367" s="1"/>
      <c r="I367" s="1"/>
      <c r="J367" s="1"/>
      <c r="K367" s="1"/>
      <c r="L367" s="1"/>
      <c r="M367" s="88"/>
      <c r="N367" s="88"/>
      <c r="O367" s="89"/>
      <c r="P367" s="63"/>
      <c r="Q367" s="1"/>
      <c r="R367" s="63"/>
      <c r="S367" s="63"/>
      <c r="T367" s="63"/>
      <c r="U367" s="1"/>
      <c r="V367" s="90"/>
      <c r="W367" s="91"/>
      <c r="X367" s="63"/>
      <c r="Y367" s="63"/>
      <c r="Z367" s="92"/>
      <c r="AA367" s="93"/>
      <c r="AB367" s="93"/>
      <c r="AC367" s="63"/>
      <c r="AD367" s="1"/>
      <c r="AE367" s="63"/>
      <c r="AF367" s="1"/>
      <c r="AG367" s="1"/>
      <c r="AH367" s="1"/>
      <c r="AI367" s="1"/>
      <c r="AJ367" s="1"/>
      <c r="AK367" s="1"/>
      <c r="AL367" s="1"/>
      <c r="AM367" s="1"/>
      <c r="AN367" s="1"/>
      <c r="AO367" s="1"/>
      <c r="AP367" s="1"/>
      <c r="AQ367" s="1"/>
      <c r="AR367" s="1"/>
      <c r="AS367" s="90"/>
      <c r="AT367" s="1"/>
      <c r="AU367" s="1"/>
      <c r="AV367" s="1"/>
      <c r="AW367" s="1"/>
      <c r="AX367" s="1"/>
      <c r="AY367" s="1"/>
      <c r="AZ367" s="1"/>
      <c r="BA367" s="1"/>
      <c r="BB367" s="1"/>
      <c r="BC367" s="1"/>
      <c r="BD367" s="1"/>
      <c r="BE367" s="94"/>
      <c r="BF367" s="94"/>
      <c r="BG367" s="94"/>
      <c r="BH367" s="1"/>
      <c r="BI367" s="1"/>
      <c r="BJ367" s="1"/>
    </row>
    <row r="368" spans="1:62">
      <c r="C368" s="63"/>
      <c r="D368" s="87"/>
      <c r="F368" s="1"/>
      <c r="G368" s="1"/>
      <c r="H368" s="1"/>
      <c r="I368" s="1"/>
      <c r="J368" s="1"/>
      <c r="K368" s="1"/>
      <c r="L368" s="1"/>
      <c r="M368" s="88"/>
      <c r="N368" s="88"/>
      <c r="O368" s="89"/>
      <c r="P368" s="63"/>
      <c r="Q368" s="1"/>
      <c r="R368" s="63"/>
      <c r="S368" s="63"/>
      <c r="T368" s="63"/>
      <c r="U368" s="1"/>
      <c r="V368" s="90"/>
      <c r="W368" s="91"/>
      <c r="X368" s="63"/>
      <c r="Y368" s="63"/>
      <c r="Z368" s="92"/>
      <c r="AA368" s="93"/>
      <c r="AB368" s="93"/>
      <c r="AC368" s="63"/>
      <c r="AD368" s="1"/>
      <c r="AE368" s="63"/>
      <c r="AF368" s="1"/>
      <c r="AG368" s="1"/>
      <c r="AH368" s="1"/>
      <c r="AI368" s="1"/>
      <c r="AJ368" s="1"/>
      <c r="AK368" s="1"/>
      <c r="AL368" s="1"/>
      <c r="AM368" s="1"/>
      <c r="AN368" s="1"/>
      <c r="AO368" s="1"/>
      <c r="AP368" s="1"/>
      <c r="AQ368" s="1"/>
      <c r="AR368" s="1"/>
      <c r="AS368" s="90"/>
      <c r="AT368" s="1"/>
      <c r="AU368" s="1"/>
      <c r="AV368" s="1"/>
      <c r="AW368" s="1"/>
      <c r="AX368" s="1"/>
      <c r="AY368" s="1"/>
      <c r="AZ368" s="1"/>
      <c r="BA368" s="1"/>
      <c r="BB368" s="1"/>
      <c r="BC368" s="1"/>
      <c r="BD368" s="1"/>
      <c r="BE368" s="94"/>
      <c r="BF368" s="94"/>
      <c r="BG368" s="94"/>
      <c r="BH368" s="1"/>
      <c r="BI368" s="1"/>
      <c r="BJ368" s="1"/>
    </row>
    <row r="369" spans="1:62">
      <c r="C369" s="63"/>
      <c r="D369" s="87"/>
      <c r="F369" s="1"/>
      <c r="G369" s="1"/>
      <c r="H369" s="1"/>
      <c r="I369" s="1"/>
      <c r="J369" s="1"/>
      <c r="K369" s="1"/>
      <c r="L369" s="1"/>
      <c r="M369" s="88"/>
      <c r="N369" s="88"/>
      <c r="O369" s="89"/>
      <c r="P369" s="63"/>
      <c r="Q369" s="1"/>
      <c r="R369" s="63"/>
      <c r="S369" s="63"/>
      <c r="T369" s="63"/>
      <c r="U369" s="1"/>
      <c r="V369" s="90"/>
      <c r="W369" s="91"/>
      <c r="X369" s="63"/>
      <c r="Y369" s="63"/>
      <c r="Z369" s="92"/>
      <c r="AA369" s="93"/>
      <c r="AB369" s="93"/>
      <c r="AC369" s="63"/>
      <c r="AD369" s="1"/>
      <c r="AE369" s="63"/>
      <c r="AF369" s="1"/>
      <c r="AG369" s="1"/>
      <c r="AH369" s="1"/>
      <c r="AI369" s="1"/>
      <c r="AJ369" s="1"/>
      <c r="AK369" s="1"/>
      <c r="AL369" s="1"/>
      <c r="AM369" s="1"/>
      <c r="AN369" s="1"/>
      <c r="AO369" s="1"/>
      <c r="AP369" s="1"/>
      <c r="AQ369" s="1"/>
      <c r="AR369" s="1"/>
      <c r="AS369" s="90"/>
      <c r="AT369" s="1"/>
      <c r="AU369" s="1"/>
      <c r="AV369" s="1"/>
      <c r="AW369" s="1"/>
      <c r="AX369" s="1"/>
      <c r="AY369" s="1"/>
      <c r="AZ369" s="1"/>
      <c r="BA369" s="1"/>
      <c r="BB369" s="1"/>
      <c r="BC369" s="1"/>
      <c r="BD369" s="1"/>
      <c r="BE369" s="94"/>
      <c r="BF369" s="94"/>
      <c r="BG369" s="94"/>
      <c r="BH369" s="1"/>
      <c r="BI369" s="1"/>
      <c r="BJ369" s="1"/>
    </row>
    <row r="370" spans="1:62">
      <c r="C370" s="63"/>
      <c r="D370" s="87"/>
      <c r="F370" s="1"/>
      <c r="G370" s="1"/>
      <c r="H370" s="1"/>
      <c r="I370" s="1"/>
      <c r="J370" s="1"/>
      <c r="K370" s="1"/>
      <c r="L370" s="1"/>
      <c r="M370" s="88"/>
      <c r="N370" s="88"/>
      <c r="O370" s="89"/>
      <c r="P370" s="63"/>
      <c r="Q370" s="1"/>
      <c r="R370" s="63"/>
      <c r="S370" s="63"/>
      <c r="T370" s="63"/>
      <c r="U370" s="1"/>
      <c r="V370" s="90"/>
      <c r="W370" s="91"/>
      <c r="X370" s="63"/>
      <c r="Y370" s="63"/>
      <c r="Z370" s="92"/>
      <c r="AA370" s="93"/>
      <c r="AB370" s="93"/>
      <c r="AC370" s="63"/>
      <c r="AD370" s="1"/>
      <c r="AE370" s="63"/>
      <c r="AF370" s="1"/>
      <c r="AG370" s="1"/>
      <c r="AH370" s="1"/>
      <c r="AI370" s="1"/>
      <c r="AJ370" s="1"/>
      <c r="AK370" s="1"/>
      <c r="AL370" s="1"/>
      <c r="AM370" s="1"/>
      <c r="AN370" s="1"/>
      <c r="AO370" s="1"/>
      <c r="AP370" s="1"/>
      <c r="AQ370" s="1"/>
      <c r="AR370" s="1"/>
      <c r="AS370" s="90"/>
      <c r="AT370" s="1"/>
      <c r="AU370" s="1"/>
      <c r="AV370" s="1"/>
      <c r="AW370" s="1"/>
      <c r="AX370" s="1"/>
      <c r="AY370" s="1"/>
      <c r="AZ370" s="1"/>
      <c r="BA370" s="1"/>
      <c r="BB370" s="1"/>
      <c r="BC370" s="1"/>
      <c r="BD370" s="1"/>
      <c r="BE370" s="94"/>
      <c r="BF370" s="94"/>
      <c r="BG370" s="94"/>
      <c r="BH370" s="1"/>
      <c r="BI370" s="1"/>
      <c r="BJ370" s="1"/>
    </row>
    <row r="371" spans="1:62">
      <c r="C371" s="63"/>
      <c r="D371" s="87"/>
      <c r="F371" s="1"/>
      <c r="G371" s="1"/>
      <c r="H371" s="1"/>
      <c r="I371" s="1"/>
      <c r="J371" s="1"/>
      <c r="K371" s="1"/>
      <c r="L371" s="1"/>
      <c r="M371" s="88"/>
      <c r="N371" s="88"/>
      <c r="O371" s="89"/>
      <c r="P371" s="63"/>
      <c r="Q371" s="1"/>
      <c r="R371" s="63"/>
      <c r="S371" s="63"/>
      <c r="T371" s="63"/>
      <c r="U371" s="1"/>
      <c r="V371" s="90"/>
      <c r="W371" s="91"/>
      <c r="X371" s="63"/>
      <c r="Y371" s="63"/>
      <c r="Z371" s="92"/>
      <c r="AA371" s="93"/>
      <c r="AB371" s="93"/>
      <c r="AC371" s="63"/>
      <c r="AD371" s="1"/>
      <c r="AE371" s="63"/>
      <c r="AF371" s="1"/>
      <c r="AG371" s="1"/>
      <c r="AH371" s="1"/>
      <c r="AI371" s="1"/>
      <c r="AJ371" s="1"/>
      <c r="AK371" s="1"/>
      <c r="AL371" s="1"/>
      <c r="AM371" s="1"/>
      <c r="AN371" s="1"/>
      <c r="AO371" s="1"/>
      <c r="AP371" s="1"/>
      <c r="AQ371" s="1"/>
      <c r="AR371" s="1"/>
      <c r="AS371" s="90"/>
      <c r="AT371" s="1"/>
      <c r="AU371" s="1"/>
      <c r="AV371" s="1"/>
      <c r="AW371" s="1"/>
      <c r="AX371" s="1"/>
      <c r="AY371" s="1"/>
      <c r="AZ371" s="1"/>
      <c r="BA371" s="1"/>
      <c r="BB371" s="1"/>
      <c r="BC371" s="1"/>
      <c r="BD371" s="1"/>
      <c r="BE371" s="94"/>
      <c r="BF371" s="94"/>
      <c r="BG371" s="94"/>
      <c r="BH371" s="1"/>
      <c r="BI371" s="1"/>
      <c r="BJ371" s="1"/>
    </row>
    <row r="372" spans="1:62">
      <c r="C372" s="63"/>
      <c r="D372" s="87"/>
      <c r="F372" s="1"/>
      <c r="G372" s="1"/>
      <c r="H372" s="1"/>
      <c r="I372" s="1"/>
      <c r="J372" s="1"/>
      <c r="K372" s="1"/>
      <c r="L372" s="1"/>
      <c r="M372" s="88"/>
      <c r="N372" s="88"/>
      <c r="O372" s="89"/>
      <c r="P372" s="63"/>
      <c r="Q372" s="1"/>
      <c r="R372" s="63"/>
      <c r="S372" s="63"/>
      <c r="T372" s="63"/>
      <c r="U372" s="1"/>
      <c r="V372" s="90"/>
      <c r="W372" s="91"/>
      <c r="X372" s="63"/>
      <c r="Y372" s="63"/>
      <c r="Z372" s="92"/>
      <c r="AA372" s="93"/>
      <c r="AB372" s="93"/>
      <c r="AC372" s="63"/>
      <c r="AD372" s="1"/>
      <c r="AE372" s="63"/>
      <c r="AF372" s="1"/>
      <c r="AG372" s="1"/>
      <c r="AH372" s="1"/>
      <c r="AI372" s="1"/>
      <c r="AJ372" s="1"/>
      <c r="AK372" s="1"/>
      <c r="AL372" s="1"/>
      <c r="AM372" s="1"/>
      <c r="AN372" s="1"/>
      <c r="AO372" s="1"/>
      <c r="AP372" s="1"/>
      <c r="AQ372" s="1"/>
      <c r="AR372" s="1"/>
      <c r="AS372" s="90"/>
      <c r="AT372" s="1"/>
      <c r="AU372" s="1"/>
      <c r="AV372" s="1"/>
      <c r="AW372" s="1"/>
      <c r="AX372" s="1"/>
      <c r="AY372" s="1"/>
      <c r="AZ372" s="1"/>
      <c r="BA372" s="1"/>
      <c r="BB372" s="1"/>
      <c r="BC372" s="1"/>
      <c r="BD372" s="1"/>
      <c r="BE372" s="94"/>
      <c r="BF372" s="94"/>
      <c r="BG372" s="94"/>
      <c r="BH372" s="1"/>
      <c r="BI372" s="1"/>
      <c r="BJ372" s="1"/>
    </row>
    <row r="373" spans="1:62">
      <c r="C373" s="63"/>
      <c r="D373" s="87"/>
      <c r="F373" s="1"/>
      <c r="G373" s="1"/>
      <c r="H373" s="1"/>
      <c r="I373" s="1"/>
      <c r="J373" s="1"/>
      <c r="K373" s="1"/>
      <c r="L373" s="1"/>
      <c r="M373" s="88"/>
      <c r="N373" s="88"/>
      <c r="O373" s="89"/>
      <c r="P373" s="63"/>
      <c r="Q373" s="1"/>
      <c r="R373" s="63"/>
      <c r="S373" s="63"/>
      <c r="T373" s="63"/>
      <c r="U373" s="1"/>
      <c r="V373" s="90"/>
      <c r="W373" s="91"/>
      <c r="X373" s="63"/>
      <c r="Y373" s="63"/>
      <c r="Z373" s="92"/>
      <c r="AA373" s="93"/>
      <c r="AB373" s="93"/>
      <c r="AC373" s="63"/>
      <c r="AD373" s="1"/>
      <c r="AE373" s="63"/>
      <c r="AF373" s="1"/>
      <c r="AG373" s="1"/>
      <c r="AH373" s="1"/>
      <c r="AI373" s="1"/>
      <c r="AJ373" s="1"/>
      <c r="AK373" s="1"/>
      <c r="AL373" s="1"/>
      <c r="AM373" s="1"/>
      <c r="AN373" s="1"/>
      <c r="AO373" s="1"/>
      <c r="AP373" s="1"/>
      <c r="AQ373" s="1"/>
      <c r="AR373" s="1"/>
      <c r="AS373" s="90"/>
      <c r="AT373" s="1"/>
      <c r="AU373" s="1"/>
      <c r="AV373" s="1"/>
      <c r="AW373" s="1"/>
      <c r="AX373" s="1"/>
      <c r="AY373" s="1"/>
      <c r="AZ373" s="1"/>
      <c r="BA373" s="1"/>
      <c r="BB373" s="1"/>
      <c r="BC373" s="1"/>
      <c r="BD373" s="1"/>
      <c r="BE373" s="94"/>
      <c r="BF373" s="94"/>
      <c r="BG373" s="94"/>
      <c r="BH373" s="1"/>
      <c r="BI373" s="1"/>
      <c r="BJ373" s="1"/>
    </row>
    <row r="374" spans="1:62">
      <c r="C374" s="63"/>
      <c r="D374" s="87"/>
      <c r="F374" s="1"/>
      <c r="G374" s="1"/>
      <c r="H374" s="1"/>
      <c r="I374" s="1"/>
      <c r="J374" s="1"/>
      <c r="K374" s="1"/>
      <c r="L374" s="1"/>
      <c r="M374" s="88"/>
      <c r="N374" s="88"/>
      <c r="O374" s="89"/>
      <c r="P374" s="63"/>
      <c r="Q374" s="1"/>
      <c r="R374" s="63"/>
      <c r="S374" s="63"/>
      <c r="T374" s="63"/>
      <c r="U374" s="1"/>
      <c r="V374" s="90"/>
      <c r="W374" s="91"/>
      <c r="X374" s="63"/>
      <c r="Y374" s="63"/>
      <c r="Z374" s="92"/>
      <c r="AA374" s="93"/>
      <c r="AB374" s="93"/>
      <c r="AC374" s="63"/>
      <c r="AD374" s="1"/>
      <c r="AE374" s="63"/>
      <c r="AF374" s="1"/>
      <c r="AG374" s="1"/>
      <c r="AH374" s="1"/>
      <c r="AI374" s="1"/>
      <c r="AJ374" s="1"/>
      <c r="AK374" s="1"/>
      <c r="AL374" s="1"/>
      <c r="AM374" s="1"/>
      <c r="AN374" s="1"/>
      <c r="AO374" s="1"/>
      <c r="AP374" s="1"/>
      <c r="AQ374" s="1"/>
      <c r="AR374" s="1"/>
      <c r="AS374" s="90"/>
      <c r="AT374" s="1"/>
      <c r="AU374" s="1"/>
      <c r="AV374" s="1"/>
      <c r="AW374" s="1"/>
      <c r="AX374" s="1"/>
      <c r="AY374" s="1"/>
      <c r="AZ374" s="1"/>
      <c r="BA374" s="1"/>
      <c r="BB374" s="1"/>
      <c r="BC374" s="1"/>
      <c r="BD374" s="1"/>
      <c r="BE374" s="94"/>
      <c r="BF374" s="94"/>
      <c r="BG374" s="94"/>
      <c r="BH374" s="1"/>
      <c r="BI374" s="1"/>
      <c r="BJ374" s="1"/>
    </row>
    <row r="375" spans="1:62">
      <c r="A375" t="s">
        <v>177</v>
      </c>
      <c r="C375" s="63" t="s">
        <v>164</v>
      </c>
      <c r="D375" s="87" t="s">
        <v>173</v>
      </c>
      <c r="E375" t="s">
        <v>959</v>
      </c>
      <c r="F375" s="1" t="s">
        <v>214</v>
      </c>
      <c r="G375" s="1" t="s">
        <v>829</v>
      </c>
      <c r="H375" s="1">
        <v>11.015840000000001</v>
      </c>
      <c r="I375" s="1">
        <v>7.8987299999999996</v>
      </c>
      <c r="J375" s="1">
        <v>635</v>
      </c>
      <c r="K375" s="1" t="s">
        <v>830</v>
      </c>
      <c r="L375" s="1" t="s">
        <v>737</v>
      </c>
      <c r="M375" s="88">
        <v>2016</v>
      </c>
      <c r="N375" s="88">
        <v>2</v>
      </c>
      <c r="O375" s="89" t="s">
        <v>155</v>
      </c>
      <c r="P375" s="63">
        <v>619</v>
      </c>
      <c r="Q375" s="1" t="s">
        <v>826</v>
      </c>
      <c r="R375" s="63" t="s">
        <v>712</v>
      </c>
      <c r="S375" s="63" t="s">
        <v>1027</v>
      </c>
      <c r="T375" s="63" t="s">
        <v>1094</v>
      </c>
      <c r="U375" s="1" t="s">
        <v>827</v>
      </c>
      <c r="V375" s="90" t="s">
        <v>828</v>
      </c>
      <c r="W375" s="91">
        <v>42655</v>
      </c>
      <c r="X375" s="63">
        <v>9</v>
      </c>
      <c r="Y375" s="63">
        <v>43</v>
      </c>
      <c r="Z375" s="92">
        <v>0</v>
      </c>
      <c r="AA375" s="93">
        <v>1.54</v>
      </c>
      <c r="AB375" s="93">
        <v>0</v>
      </c>
      <c r="AC375" s="63">
        <v>0</v>
      </c>
      <c r="AD375" s="1">
        <v>0</v>
      </c>
      <c r="AE375" s="63">
        <v>0.06</v>
      </c>
      <c r="AF375" s="1">
        <v>0</v>
      </c>
      <c r="AG375" s="1">
        <v>0</v>
      </c>
      <c r="AH375" s="1">
        <v>0</v>
      </c>
      <c r="AI375" s="1">
        <v>0.04</v>
      </c>
      <c r="AJ375" s="1">
        <v>0</v>
      </c>
      <c r="AK375" s="1">
        <f t="shared" ref="AK375:AK438" si="90">AJ375*((100-AG375)/85)*(AH375/100)</f>
        <v>0</v>
      </c>
      <c r="AL375" s="1">
        <f t="shared" ref="AL375:AL438" si="91">(AI375/AE375)*AA375</f>
        <v>1.0266666666666668</v>
      </c>
      <c r="AM375" s="1">
        <f t="shared" ref="AM375:AM438" si="92">AK375*(10000/9)</f>
        <v>0</v>
      </c>
      <c r="AN375" s="1">
        <f t="shared" ref="AN375:AN438" si="93">(AL375*10000)/9</f>
        <v>1140.7407407407409</v>
      </c>
      <c r="AO375" s="1">
        <f t="shared" ref="AO375:AO438" si="94">AM375+AN375</f>
        <v>1140.7407407407409</v>
      </c>
      <c r="AP375" s="1">
        <f t="shared" ref="AP375:AR406" si="95">AM375/1000</f>
        <v>0</v>
      </c>
      <c r="AQ375" s="1">
        <f t="shared" si="95"/>
        <v>1.1407407407407408</v>
      </c>
      <c r="AR375" s="1">
        <f t="shared" si="95"/>
        <v>1.1407407407407408</v>
      </c>
      <c r="AS375" s="90">
        <v>42652</v>
      </c>
      <c r="AT375" s="1">
        <v>1.5853193517635844</v>
      </c>
      <c r="AU375" s="1">
        <v>0.10201536567195293</v>
      </c>
      <c r="AV375" s="1">
        <v>1.5561264271944859</v>
      </c>
      <c r="AW375" s="1">
        <v>0.27334591317403656</v>
      </c>
      <c r="AX375" s="1">
        <v>0.23615442929226305</v>
      </c>
      <c r="AY375" s="1">
        <v>0.10583722077200079</v>
      </c>
      <c r="AZ375" s="1">
        <v>4.5680157561975685</v>
      </c>
      <c r="BA375" s="1">
        <v>96.204414183629154</v>
      </c>
      <c r="BB375" s="1">
        <v>29.976872790858202</v>
      </c>
      <c r="BC375" s="1">
        <v>10.907621807578611</v>
      </c>
      <c r="BD375" s="1">
        <v>2.359667418278609</v>
      </c>
      <c r="BE375" s="94">
        <v>0.76168224299065423</v>
      </c>
      <c r="BF375" s="94">
        <v>4.4635514018691598E-2</v>
      </c>
      <c r="BG375" s="94">
        <v>0.95909983996049408</v>
      </c>
      <c r="BH375" s="1"/>
      <c r="BI375" s="1"/>
      <c r="BJ375" s="1"/>
    </row>
    <row r="376" spans="1:62">
      <c r="A376" t="s">
        <v>177</v>
      </c>
      <c r="C376" s="63" t="s">
        <v>164</v>
      </c>
      <c r="D376" s="87" t="s">
        <v>173</v>
      </c>
      <c r="E376" t="s">
        <v>959</v>
      </c>
      <c r="F376" s="1" t="s">
        <v>214</v>
      </c>
      <c r="G376" s="1" t="s">
        <v>829</v>
      </c>
      <c r="H376" s="1">
        <v>11.015840000000001</v>
      </c>
      <c r="I376" s="1">
        <v>7.8987299999999996</v>
      </c>
      <c r="J376" s="1">
        <v>635</v>
      </c>
      <c r="K376" s="1" t="s">
        <v>830</v>
      </c>
      <c r="L376" s="1" t="s">
        <v>737</v>
      </c>
      <c r="M376" s="88">
        <v>2016</v>
      </c>
      <c r="N376" s="88">
        <v>2</v>
      </c>
      <c r="O376" s="89" t="s">
        <v>156</v>
      </c>
      <c r="P376" s="63">
        <v>620</v>
      </c>
      <c r="Q376" s="1" t="s">
        <v>826</v>
      </c>
      <c r="R376" s="63" t="s">
        <v>712</v>
      </c>
      <c r="S376" s="63" t="s">
        <v>1027</v>
      </c>
      <c r="T376" s="63" t="s">
        <v>1094</v>
      </c>
      <c r="U376" s="1"/>
      <c r="V376" s="90"/>
      <c r="W376" s="91">
        <v>42655</v>
      </c>
      <c r="X376" s="63">
        <v>9</v>
      </c>
      <c r="Y376" s="63">
        <v>42</v>
      </c>
      <c r="Z376" s="92">
        <v>22</v>
      </c>
      <c r="AA376" s="93">
        <v>5.92</v>
      </c>
      <c r="AB376" s="93">
        <v>0.56000000000000005</v>
      </c>
      <c r="AC376" s="63">
        <v>1.18</v>
      </c>
      <c r="AD376" s="1">
        <v>0.34</v>
      </c>
      <c r="AE376" s="63">
        <v>0.24</v>
      </c>
      <c r="AF376" s="1">
        <v>0.4</v>
      </c>
      <c r="AG376" s="1">
        <v>9.9</v>
      </c>
      <c r="AH376" s="1">
        <f>(AD376/AF376)*100</f>
        <v>85</v>
      </c>
      <c r="AI376" s="1">
        <v>0.18</v>
      </c>
      <c r="AJ376" s="1">
        <f>(AF376/AC376)*AB376</f>
        <v>0.1898305084745763</v>
      </c>
      <c r="AK376" s="1">
        <f t="shared" si="90"/>
        <v>0.17103728813559324</v>
      </c>
      <c r="AL376" s="1">
        <f t="shared" si="91"/>
        <v>4.4399999999999995</v>
      </c>
      <c r="AM376" s="1">
        <f t="shared" si="92"/>
        <v>190.04143126177027</v>
      </c>
      <c r="AN376" s="1">
        <f t="shared" si="93"/>
        <v>4933.3333333333321</v>
      </c>
      <c r="AO376" s="1">
        <f t="shared" si="94"/>
        <v>5123.3747645951025</v>
      </c>
      <c r="AP376" s="1">
        <f t="shared" si="95"/>
        <v>0.19004143126177028</v>
      </c>
      <c r="AQ376" s="1">
        <f t="shared" si="95"/>
        <v>4.9333333333333318</v>
      </c>
      <c r="AR376" s="1">
        <f t="shared" si="95"/>
        <v>5.1233747645951029</v>
      </c>
      <c r="AS376" s="90"/>
      <c r="AT376" s="1">
        <v>1.5945945945945947</v>
      </c>
      <c r="AU376" s="1">
        <v>0.14825609080972707</v>
      </c>
      <c r="AV376" s="1">
        <v>1.4797069981501789</v>
      </c>
      <c r="AW376" s="1">
        <v>0.60749417988492438</v>
      </c>
      <c r="AX376" s="1">
        <v>0.34445776638836517</v>
      </c>
      <c r="AY376" s="1">
        <v>0.11264153436037849</v>
      </c>
      <c r="AZ376" s="1">
        <v>5.2966745232302381</v>
      </c>
      <c r="BA376" s="1">
        <v>113.75371264317761</v>
      </c>
      <c r="BB376" s="1">
        <v>31.484275895082664</v>
      </c>
      <c r="BC376" s="1">
        <v>6.6346357814773276</v>
      </c>
      <c r="BD376" s="1">
        <v>2.7412580138804419</v>
      </c>
      <c r="BE376" s="94">
        <v>0.26999050332383667</v>
      </c>
      <c r="BF376" s="94">
        <v>2.5565052231718895E-2</v>
      </c>
      <c r="BG376" s="94">
        <v>1.0140798609119681</v>
      </c>
      <c r="BH376" s="1">
        <v>1.2420411985018727</v>
      </c>
      <c r="BI376" s="1">
        <v>0.18347378277153559</v>
      </c>
      <c r="BJ376" s="1">
        <v>0.98542376859395764</v>
      </c>
    </row>
    <row r="377" spans="1:62">
      <c r="A377" t="s">
        <v>177</v>
      </c>
      <c r="C377" s="63" t="s">
        <v>164</v>
      </c>
      <c r="D377" s="87" t="s">
        <v>173</v>
      </c>
      <c r="E377" t="s">
        <v>959</v>
      </c>
      <c r="F377" s="1" t="s">
        <v>214</v>
      </c>
      <c r="G377" s="1" t="s">
        <v>829</v>
      </c>
      <c r="H377" s="1">
        <v>11.015840000000001</v>
      </c>
      <c r="I377" s="1">
        <v>7.8987299999999996</v>
      </c>
      <c r="J377" s="1">
        <v>635</v>
      </c>
      <c r="K377" s="1" t="s">
        <v>830</v>
      </c>
      <c r="L377" s="1" t="s">
        <v>737</v>
      </c>
      <c r="M377" s="88">
        <v>2016</v>
      </c>
      <c r="N377" s="88">
        <v>2</v>
      </c>
      <c r="O377" s="89" t="s">
        <v>157</v>
      </c>
      <c r="P377" s="63">
        <v>621</v>
      </c>
      <c r="Q377" s="1" t="s">
        <v>826</v>
      </c>
      <c r="R377" s="63" t="s">
        <v>712</v>
      </c>
      <c r="S377" s="63" t="s">
        <v>1027</v>
      </c>
      <c r="T377" s="63" t="s">
        <v>1094</v>
      </c>
      <c r="U377" s="1"/>
      <c r="V377" s="90"/>
      <c r="W377" s="91">
        <v>42655</v>
      </c>
      <c r="X377" s="63">
        <v>9</v>
      </c>
      <c r="Y377" s="63">
        <v>42</v>
      </c>
      <c r="Z377" s="92">
        <v>0</v>
      </c>
      <c r="AA377" s="93">
        <v>1.5</v>
      </c>
      <c r="AB377" s="93">
        <v>0</v>
      </c>
      <c r="AC377" s="63">
        <v>0</v>
      </c>
      <c r="AD377" s="1">
        <v>0</v>
      </c>
      <c r="AE377" s="63">
        <v>0.16</v>
      </c>
      <c r="AF377" s="1">
        <v>0</v>
      </c>
      <c r="AG377" s="1">
        <v>0</v>
      </c>
      <c r="AH377" s="1">
        <v>0</v>
      </c>
      <c r="AI377" s="1">
        <v>0.08</v>
      </c>
      <c r="AJ377" s="1">
        <v>0</v>
      </c>
      <c r="AK377" s="1">
        <f t="shared" si="90"/>
        <v>0</v>
      </c>
      <c r="AL377" s="1">
        <f t="shared" si="91"/>
        <v>0.75</v>
      </c>
      <c r="AM377" s="1">
        <f t="shared" si="92"/>
        <v>0</v>
      </c>
      <c r="AN377" s="1">
        <f t="shared" si="93"/>
        <v>833.33333333333337</v>
      </c>
      <c r="AO377" s="1">
        <f t="shared" si="94"/>
        <v>833.33333333333337</v>
      </c>
      <c r="AP377" s="1">
        <f t="shared" si="95"/>
        <v>0</v>
      </c>
      <c r="AQ377" s="1">
        <f t="shared" si="95"/>
        <v>0.83333333333333337</v>
      </c>
      <c r="AR377" s="1">
        <f t="shared" si="95"/>
        <v>0.83333333333333337</v>
      </c>
      <c r="AS377" s="90"/>
      <c r="AT377" s="1">
        <v>1.9585232452142207</v>
      </c>
      <c r="AU377" s="1">
        <v>0.10818037045406632</v>
      </c>
      <c r="AV377" s="1">
        <v>2.1409729111337912</v>
      </c>
      <c r="AW377" s="1">
        <v>0.333991958182425</v>
      </c>
      <c r="AX377" s="1">
        <v>0.30922622244410902</v>
      </c>
      <c r="AY377" s="1">
        <v>0.13329120674182549</v>
      </c>
      <c r="AZ377" s="1">
        <v>5.9336349699256061</v>
      </c>
      <c r="BA377" s="1">
        <v>115.14594906223198</v>
      </c>
      <c r="BB377" s="1">
        <v>54.736506350420591</v>
      </c>
      <c r="BC377" s="1">
        <v>16.091707843783613</v>
      </c>
      <c r="BD377" s="1">
        <v>2.9528839297574718</v>
      </c>
      <c r="BE377" s="94">
        <v>1.1982335623159961</v>
      </c>
      <c r="BF377" s="94">
        <v>2.8994111874386653E-2</v>
      </c>
      <c r="BG377" s="94">
        <v>0.54649186181976583</v>
      </c>
      <c r="BH377" s="1"/>
      <c r="BI377" s="1"/>
      <c r="BJ377" s="1"/>
    </row>
    <row r="378" spans="1:62">
      <c r="A378" t="s">
        <v>177</v>
      </c>
      <c r="C378" s="63" t="s">
        <v>164</v>
      </c>
      <c r="D378" s="87" t="s">
        <v>173</v>
      </c>
      <c r="E378" t="s">
        <v>959</v>
      </c>
      <c r="F378" s="1" t="s">
        <v>214</v>
      </c>
      <c r="G378" s="1" t="s">
        <v>829</v>
      </c>
      <c r="H378" s="1">
        <v>11.015840000000001</v>
      </c>
      <c r="I378" s="1">
        <v>7.8987299999999996</v>
      </c>
      <c r="J378" s="1">
        <v>635</v>
      </c>
      <c r="K378" s="1" t="s">
        <v>830</v>
      </c>
      <c r="L378" s="1" t="s">
        <v>737</v>
      </c>
      <c r="M378" s="88">
        <v>2016</v>
      </c>
      <c r="N378" s="88">
        <v>2</v>
      </c>
      <c r="O378" s="89" t="s">
        <v>158</v>
      </c>
      <c r="P378" s="63">
        <v>622</v>
      </c>
      <c r="Q378" s="1" t="s">
        <v>826</v>
      </c>
      <c r="R378" s="63" t="s">
        <v>712</v>
      </c>
      <c r="S378" s="63" t="s">
        <v>1027</v>
      </c>
      <c r="T378" s="63" t="s">
        <v>1094</v>
      </c>
      <c r="U378" s="1"/>
      <c r="V378" s="90"/>
      <c r="W378" s="91">
        <v>42655</v>
      </c>
      <c r="X378" s="63">
        <v>9</v>
      </c>
      <c r="Y378" s="63">
        <v>48</v>
      </c>
      <c r="Z378" s="92">
        <v>27</v>
      </c>
      <c r="AA378" s="93">
        <v>7.9</v>
      </c>
      <c r="AB378" s="93">
        <v>2.64</v>
      </c>
      <c r="AC378" s="63">
        <v>1.1599999999999999</v>
      </c>
      <c r="AD378" s="1">
        <v>0.64</v>
      </c>
      <c r="AE378" s="63">
        <v>0.22</v>
      </c>
      <c r="AF378" s="1">
        <v>0.78</v>
      </c>
      <c r="AG378" s="1">
        <v>9.8000000000000007</v>
      </c>
      <c r="AH378" s="1">
        <f t="shared" ref="AH378:AH441" si="96">(AD378/AF378)*100</f>
        <v>82.051282051282044</v>
      </c>
      <c r="AI378" s="1">
        <v>0.1</v>
      </c>
      <c r="AJ378" s="1">
        <f t="shared" ref="AJ378:AJ441" si="97">(AF378/AC378)*AB378</f>
        <v>1.7751724137931038</v>
      </c>
      <c r="AK378" s="1">
        <f t="shared" si="90"/>
        <v>1.5456584178498989</v>
      </c>
      <c r="AL378" s="1">
        <f t="shared" si="91"/>
        <v>3.5909090909090913</v>
      </c>
      <c r="AM378" s="1">
        <f t="shared" si="92"/>
        <v>1717.3982420554432</v>
      </c>
      <c r="AN378" s="1">
        <f t="shared" si="93"/>
        <v>3989.8989898989903</v>
      </c>
      <c r="AO378" s="1">
        <f t="shared" si="94"/>
        <v>5707.2972319544333</v>
      </c>
      <c r="AP378" s="1">
        <f t="shared" si="95"/>
        <v>1.7173982420554432</v>
      </c>
      <c r="AQ378" s="1">
        <f t="shared" si="95"/>
        <v>3.9898989898989905</v>
      </c>
      <c r="AR378" s="1">
        <f t="shared" si="95"/>
        <v>5.7072972319544331</v>
      </c>
      <c r="AS378" s="90"/>
      <c r="AT378" s="1">
        <v>1.7559405940594059</v>
      </c>
      <c r="AU378" s="1">
        <v>0.20565024857994979</v>
      </c>
      <c r="AV378" s="1">
        <v>0.95887384977400958</v>
      </c>
      <c r="AW378" s="1">
        <v>0.93753635366666344</v>
      </c>
      <c r="AX378" s="1">
        <v>0.70457647514003185</v>
      </c>
      <c r="AY378" s="1">
        <v>0.13002438383116013</v>
      </c>
      <c r="AZ378" s="1">
        <v>8.5681104316875896</v>
      </c>
      <c r="BA378" s="1">
        <v>123.20386184948948</v>
      </c>
      <c r="BB378" s="1">
        <v>67.38698793158639</v>
      </c>
      <c r="BC378" s="1">
        <v>12.131179206285514</v>
      </c>
      <c r="BD378" s="1">
        <v>14.371463140716751</v>
      </c>
      <c r="BE378" s="94">
        <v>1.0443396226415096</v>
      </c>
      <c r="BF378" s="94">
        <v>7.8018867924528307E-2</v>
      </c>
      <c r="BG378" s="94">
        <v>1.1297022348560595</v>
      </c>
      <c r="BH378" s="1">
        <v>0.88604651162790704</v>
      </c>
      <c r="BI378" s="1">
        <v>0.15646511627906975</v>
      </c>
      <c r="BJ378" s="1">
        <v>1.0031120915649991</v>
      </c>
    </row>
    <row r="379" spans="1:62">
      <c r="A379" t="s">
        <v>177</v>
      </c>
      <c r="C379" s="63" t="s">
        <v>164</v>
      </c>
      <c r="D379" s="87" t="s">
        <v>173</v>
      </c>
      <c r="E379" t="s">
        <v>959</v>
      </c>
      <c r="F379" s="1" t="s">
        <v>214</v>
      </c>
      <c r="G379" s="1" t="s">
        <v>829</v>
      </c>
      <c r="H379" s="1">
        <v>11.015840000000001</v>
      </c>
      <c r="I379" s="1">
        <v>7.8987299999999996</v>
      </c>
      <c r="J379" s="1">
        <v>635</v>
      </c>
      <c r="K379" s="1" t="s">
        <v>830</v>
      </c>
      <c r="L379" s="1" t="s">
        <v>737</v>
      </c>
      <c r="M379" s="88">
        <v>2016</v>
      </c>
      <c r="N379" s="88">
        <v>2</v>
      </c>
      <c r="O379" s="89" t="s">
        <v>159</v>
      </c>
      <c r="P379" s="63">
        <v>623</v>
      </c>
      <c r="Q379" s="1" t="s">
        <v>826</v>
      </c>
      <c r="R379" s="63" t="s">
        <v>712</v>
      </c>
      <c r="S379" s="63" t="s">
        <v>1027</v>
      </c>
      <c r="T379" s="63" t="s">
        <v>1094</v>
      </c>
      <c r="U379" s="1"/>
      <c r="V379" s="90"/>
      <c r="W379" s="91">
        <v>42655</v>
      </c>
      <c r="X379" s="63">
        <v>9</v>
      </c>
      <c r="Y379" s="63">
        <v>42</v>
      </c>
      <c r="Z379" s="92">
        <v>44</v>
      </c>
      <c r="AA379" s="93">
        <v>11.54</v>
      </c>
      <c r="AB379" s="93">
        <v>4.74</v>
      </c>
      <c r="AC379" s="63">
        <v>1.86</v>
      </c>
      <c r="AD379" s="1">
        <v>1.06</v>
      </c>
      <c r="AE379" s="63">
        <v>0.38</v>
      </c>
      <c r="AF379" s="1">
        <v>1.28</v>
      </c>
      <c r="AG379" s="1">
        <v>14.9</v>
      </c>
      <c r="AH379" s="1">
        <f t="shared" si="96"/>
        <v>82.8125</v>
      </c>
      <c r="AI379" s="1">
        <v>0.22</v>
      </c>
      <c r="AJ379" s="1">
        <f t="shared" si="97"/>
        <v>3.2619354838709675</v>
      </c>
      <c r="AK379" s="1">
        <f t="shared" si="90"/>
        <v>2.7044683111954457</v>
      </c>
      <c r="AL379" s="1">
        <f t="shared" si="91"/>
        <v>6.6810526315789476</v>
      </c>
      <c r="AM379" s="1">
        <f t="shared" si="92"/>
        <v>3004.9647902171619</v>
      </c>
      <c r="AN379" s="1">
        <f t="shared" si="93"/>
        <v>7423.3918128654977</v>
      </c>
      <c r="AO379" s="1">
        <f t="shared" si="94"/>
        <v>10428.356603082659</v>
      </c>
      <c r="AP379" s="1">
        <f t="shared" si="95"/>
        <v>3.0049647902171617</v>
      </c>
      <c r="AQ379" s="1">
        <f t="shared" si="95"/>
        <v>7.4233918128654981</v>
      </c>
      <c r="AR379" s="1">
        <f t="shared" si="95"/>
        <v>10.428356603082658</v>
      </c>
      <c r="AS379" s="90"/>
      <c r="AT379" s="1">
        <v>1.6744292237442924</v>
      </c>
      <c r="AU379" s="1">
        <v>0.23451946813054464</v>
      </c>
      <c r="AV379" s="1">
        <v>2.505714824959691</v>
      </c>
      <c r="AW379" s="1">
        <v>0.61603332630325769</v>
      </c>
      <c r="AX379" s="1">
        <v>0.4156681375639395</v>
      </c>
      <c r="AY379" s="1">
        <v>0.15667148437370099</v>
      </c>
      <c r="AZ379" s="1">
        <v>9.1763055987134532</v>
      </c>
      <c r="BA379" s="1">
        <v>131.70340798852845</v>
      </c>
      <c r="BB379" s="1">
        <v>72.615641936023493</v>
      </c>
      <c r="BC379" s="1">
        <v>12.201503292012536</v>
      </c>
      <c r="BD379" s="1">
        <v>3.6061557850324548</v>
      </c>
      <c r="BE379" s="94">
        <v>0.91748526522593332</v>
      </c>
      <c r="BF379" s="94">
        <v>4.0049115913555998E-2</v>
      </c>
      <c r="BG379" s="94">
        <v>0.63057338197604074</v>
      </c>
      <c r="BH379" s="1">
        <v>1.2047970479704797</v>
      </c>
      <c r="BI379" s="1">
        <v>0.17767527675276754</v>
      </c>
      <c r="BJ379" s="1">
        <v>0.86333500638536653</v>
      </c>
    </row>
    <row r="380" spans="1:62">
      <c r="A380" t="s">
        <v>177</v>
      </c>
      <c r="C380" s="63" t="s">
        <v>164</v>
      </c>
      <c r="D380" s="87" t="s">
        <v>173</v>
      </c>
      <c r="E380" t="s">
        <v>959</v>
      </c>
      <c r="F380" s="1" t="s">
        <v>214</v>
      </c>
      <c r="G380" s="1" t="s">
        <v>829</v>
      </c>
      <c r="H380" s="1">
        <v>11.015840000000001</v>
      </c>
      <c r="I380" s="1">
        <v>7.8987299999999996</v>
      </c>
      <c r="J380" s="1">
        <v>635</v>
      </c>
      <c r="K380" s="1" t="s">
        <v>830</v>
      </c>
      <c r="L380" s="1" t="s">
        <v>737</v>
      </c>
      <c r="M380" s="88">
        <v>2016</v>
      </c>
      <c r="N380" s="88">
        <v>2</v>
      </c>
      <c r="O380" s="89" t="s">
        <v>714</v>
      </c>
      <c r="P380" s="63">
        <v>624</v>
      </c>
      <c r="Q380" s="1" t="s">
        <v>826</v>
      </c>
      <c r="R380" s="63" t="s">
        <v>712</v>
      </c>
      <c r="S380" s="63" t="s">
        <v>1027</v>
      </c>
      <c r="T380" s="63" t="s">
        <v>1094</v>
      </c>
      <c r="U380" s="1"/>
      <c r="V380" s="90"/>
      <c r="W380" s="91">
        <v>42655</v>
      </c>
      <c r="X380" s="63">
        <v>9</v>
      </c>
      <c r="Y380" s="63">
        <v>43</v>
      </c>
      <c r="Z380" s="92">
        <v>34</v>
      </c>
      <c r="AA380" s="93">
        <v>11.14</v>
      </c>
      <c r="AB380" s="93">
        <v>5.38</v>
      </c>
      <c r="AC380" s="63">
        <v>2.02</v>
      </c>
      <c r="AD380" s="1">
        <v>1.1599999999999999</v>
      </c>
      <c r="AE380" s="63">
        <v>0.46</v>
      </c>
      <c r="AF380" s="1">
        <v>1.44</v>
      </c>
      <c r="AG380" s="1">
        <v>11.6</v>
      </c>
      <c r="AH380" s="1">
        <f t="shared" si="96"/>
        <v>80.555555555555557</v>
      </c>
      <c r="AI380" s="1">
        <v>0.22</v>
      </c>
      <c r="AJ380" s="1">
        <f t="shared" si="97"/>
        <v>3.8352475247524751</v>
      </c>
      <c r="AK380" s="1">
        <f t="shared" si="90"/>
        <v>3.2130851485148515</v>
      </c>
      <c r="AL380" s="1">
        <f t="shared" si="91"/>
        <v>5.3278260869565219</v>
      </c>
      <c r="AM380" s="1">
        <f t="shared" si="92"/>
        <v>3570.0946094609462</v>
      </c>
      <c r="AN380" s="1">
        <f t="shared" si="93"/>
        <v>5919.8067632850243</v>
      </c>
      <c r="AO380" s="1">
        <f t="shared" si="94"/>
        <v>9489.9013727459715</v>
      </c>
      <c r="AP380" s="1">
        <f t="shared" si="95"/>
        <v>3.5700946094609463</v>
      </c>
      <c r="AQ380" s="1">
        <f t="shared" si="95"/>
        <v>5.919806763285024</v>
      </c>
      <c r="AR380" s="1">
        <f t="shared" si="95"/>
        <v>9.4899013727459707</v>
      </c>
      <c r="AS380" s="90"/>
      <c r="AT380" s="1">
        <v>2.2228517469310671</v>
      </c>
      <c r="AU380" s="1">
        <v>0.19611590410227966</v>
      </c>
      <c r="AV380" s="1">
        <v>1.7929337355305535</v>
      </c>
      <c r="AW380" s="1">
        <v>0.8070102915916062</v>
      </c>
      <c r="AX380" s="1">
        <v>0.4104863314139709</v>
      </c>
      <c r="AY380" s="1">
        <v>0.17700997342630451</v>
      </c>
      <c r="AZ380" s="1">
        <v>8.8717080353587878</v>
      </c>
      <c r="BA380" s="1">
        <v>135.85614601188587</v>
      </c>
      <c r="BB380" s="1">
        <v>60.541097567787361</v>
      </c>
      <c r="BC380" s="1">
        <v>11.293706125675872</v>
      </c>
      <c r="BD380" s="1">
        <v>21.598239108357301</v>
      </c>
      <c r="BE380" s="94">
        <v>0.44514925373134334</v>
      </c>
      <c r="BF380" s="94">
        <v>4.1632462686567159E-2</v>
      </c>
      <c r="BG380" s="94">
        <v>0.50506353287704753</v>
      </c>
      <c r="BH380" s="1">
        <v>1.0028248587570623</v>
      </c>
      <c r="BI380" s="1">
        <v>0.15348399246704333</v>
      </c>
      <c r="BJ380" s="1">
        <v>0.96973818426240588</v>
      </c>
    </row>
    <row r="381" spans="1:62">
      <c r="A381" t="s">
        <v>177</v>
      </c>
      <c r="C381" s="63" t="s">
        <v>164</v>
      </c>
      <c r="D381" s="87" t="s">
        <v>173</v>
      </c>
      <c r="E381" t="s">
        <v>959</v>
      </c>
      <c r="F381" s="1" t="s">
        <v>831</v>
      </c>
      <c r="G381" s="1" t="s">
        <v>832</v>
      </c>
      <c r="H381" s="1">
        <v>11.0222</v>
      </c>
      <c r="I381" s="1">
        <v>7.9064399999999999</v>
      </c>
      <c r="J381" s="1">
        <v>641</v>
      </c>
      <c r="K381" s="1" t="s">
        <v>833</v>
      </c>
      <c r="L381" s="1" t="s">
        <v>737</v>
      </c>
      <c r="M381" s="88">
        <v>2016</v>
      </c>
      <c r="N381" s="88">
        <v>2</v>
      </c>
      <c r="O381" s="89" t="s">
        <v>155</v>
      </c>
      <c r="P381" s="63">
        <v>631</v>
      </c>
      <c r="Q381" s="1" t="s">
        <v>826</v>
      </c>
      <c r="R381" s="63" t="s">
        <v>712</v>
      </c>
      <c r="S381" s="63" t="s">
        <v>1027</v>
      </c>
      <c r="T381" s="63" t="s">
        <v>1094</v>
      </c>
      <c r="U381" s="1" t="s">
        <v>827</v>
      </c>
      <c r="V381" s="90" t="s">
        <v>828</v>
      </c>
      <c r="W381" s="91">
        <v>42655</v>
      </c>
      <c r="X381" s="63">
        <v>9</v>
      </c>
      <c r="Y381" s="63">
        <v>45</v>
      </c>
      <c r="Z381" s="92">
        <v>34</v>
      </c>
      <c r="AA381" s="93">
        <v>10.58</v>
      </c>
      <c r="AB381" s="93">
        <v>3.9</v>
      </c>
      <c r="AC381" s="63">
        <v>1.38</v>
      </c>
      <c r="AD381" s="1">
        <v>0.76</v>
      </c>
      <c r="AE381" s="63">
        <v>0.24</v>
      </c>
      <c r="AF381" s="1">
        <v>0.9</v>
      </c>
      <c r="AG381" s="1">
        <v>10.8</v>
      </c>
      <c r="AH381" s="1">
        <f t="shared" si="96"/>
        <v>84.444444444444443</v>
      </c>
      <c r="AI381" s="1">
        <v>0.16</v>
      </c>
      <c r="AJ381" s="1">
        <f t="shared" si="97"/>
        <v>2.5434782608695654</v>
      </c>
      <c r="AK381" s="1">
        <f t="shared" si="90"/>
        <v>2.2539539641943738</v>
      </c>
      <c r="AL381" s="1">
        <f t="shared" si="91"/>
        <v>7.0533333333333346</v>
      </c>
      <c r="AM381" s="1">
        <f t="shared" si="92"/>
        <v>2504.393293549304</v>
      </c>
      <c r="AN381" s="1">
        <f t="shared" si="93"/>
        <v>7837.0370370370383</v>
      </c>
      <c r="AO381" s="1">
        <f t="shared" si="94"/>
        <v>10341.430330586343</v>
      </c>
      <c r="AP381" s="1">
        <f t="shared" si="95"/>
        <v>2.5043932935493038</v>
      </c>
      <c r="AQ381" s="1">
        <f t="shared" si="95"/>
        <v>7.8370370370370379</v>
      </c>
      <c r="AR381" s="1">
        <f t="shared" si="95"/>
        <v>10.341430330586343</v>
      </c>
      <c r="AS381" s="90">
        <v>42652</v>
      </c>
      <c r="AT381" s="1">
        <v>1.7699619771863118</v>
      </c>
      <c r="AU381" s="1">
        <v>0.19134962382075302</v>
      </c>
      <c r="AV381" s="1">
        <v>2.5068274348756989</v>
      </c>
      <c r="AW381" s="1">
        <v>0.4040744779807538</v>
      </c>
      <c r="AX381" s="1">
        <v>0.28568149956374445</v>
      </c>
      <c r="AY381" s="1">
        <v>0.15318308029690522</v>
      </c>
      <c r="AZ381" s="1">
        <v>5.9832881991337743</v>
      </c>
      <c r="BA381" s="1">
        <v>134.35194923721096</v>
      </c>
      <c r="BB381" s="1">
        <v>25.520830080734807</v>
      </c>
      <c r="BC381" s="1">
        <v>12.337112289777856</v>
      </c>
      <c r="BD381" s="1">
        <v>3.9844217030092177</v>
      </c>
      <c r="BE381" s="94">
        <v>0.28531128404669259</v>
      </c>
      <c r="BF381" s="94">
        <v>2.6643968871595328E-2</v>
      </c>
      <c r="BG381" s="94">
        <v>3.4647523336521231</v>
      </c>
      <c r="BH381" s="1">
        <v>1.4350649350649352</v>
      </c>
      <c r="BI381" s="1">
        <v>0.26168831168831169</v>
      </c>
      <c r="BJ381" s="1">
        <v>0.64956073229108324</v>
      </c>
    </row>
    <row r="382" spans="1:62">
      <c r="A382" t="s">
        <v>177</v>
      </c>
      <c r="C382" s="63" t="s">
        <v>164</v>
      </c>
      <c r="D382" s="87" t="s">
        <v>173</v>
      </c>
      <c r="E382" t="s">
        <v>959</v>
      </c>
      <c r="F382" s="1" t="s">
        <v>831</v>
      </c>
      <c r="G382" s="1" t="s">
        <v>832</v>
      </c>
      <c r="H382" s="1">
        <v>11.0222</v>
      </c>
      <c r="I382" s="1">
        <v>7.9064399999999999</v>
      </c>
      <c r="J382" s="1">
        <v>641</v>
      </c>
      <c r="K382" s="1" t="s">
        <v>833</v>
      </c>
      <c r="L382" s="1" t="s">
        <v>737</v>
      </c>
      <c r="M382" s="88">
        <v>2016</v>
      </c>
      <c r="N382" s="88">
        <v>2</v>
      </c>
      <c r="O382" s="89" t="s">
        <v>156</v>
      </c>
      <c r="P382" s="63">
        <v>632</v>
      </c>
      <c r="Q382" s="1" t="s">
        <v>826</v>
      </c>
      <c r="R382" s="63" t="s">
        <v>712</v>
      </c>
      <c r="S382" s="63" t="s">
        <v>1027</v>
      </c>
      <c r="T382" s="63" t="s">
        <v>1094</v>
      </c>
      <c r="U382" s="1"/>
      <c r="V382" s="90"/>
      <c r="W382" s="91">
        <v>42655</v>
      </c>
      <c r="X382" s="63">
        <v>9</v>
      </c>
      <c r="Y382" s="63">
        <v>47</v>
      </c>
      <c r="Z382" s="92">
        <v>45</v>
      </c>
      <c r="AA382" s="93">
        <v>12.58</v>
      </c>
      <c r="AB382" s="93">
        <v>5.82</v>
      </c>
      <c r="AC382" s="63">
        <v>2.1</v>
      </c>
      <c r="AD382" s="1">
        <v>1.18</v>
      </c>
      <c r="AE382" s="63">
        <v>0.34</v>
      </c>
      <c r="AF382" s="1">
        <v>1.42</v>
      </c>
      <c r="AG382" s="1">
        <v>12.3</v>
      </c>
      <c r="AH382" s="1">
        <f t="shared" si="96"/>
        <v>83.098591549295776</v>
      </c>
      <c r="AI382" s="1">
        <v>0.16</v>
      </c>
      <c r="AJ382" s="1">
        <f t="shared" si="97"/>
        <v>3.9354285714285711</v>
      </c>
      <c r="AK382" s="1">
        <f t="shared" si="90"/>
        <v>3.3741653781512597</v>
      </c>
      <c r="AL382" s="1">
        <f t="shared" si="91"/>
        <v>5.92</v>
      </c>
      <c r="AM382" s="1">
        <f t="shared" si="92"/>
        <v>3749.0726423902884</v>
      </c>
      <c r="AN382" s="1">
        <f t="shared" si="93"/>
        <v>6577.7777777777774</v>
      </c>
      <c r="AO382" s="1">
        <f t="shared" si="94"/>
        <v>10326.850420168066</v>
      </c>
      <c r="AP382" s="1">
        <f t="shared" si="95"/>
        <v>3.7490726423902885</v>
      </c>
      <c r="AQ382" s="1">
        <f t="shared" si="95"/>
        <v>6.5777777777777775</v>
      </c>
      <c r="AR382" s="1">
        <f t="shared" si="95"/>
        <v>10.326850420168066</v>
      </c>
      <c r="AS382" s="90"/>
      <c r="AT382" s="1">
        <v>2.1773897058823533</v>
      </c>
      <c r="AU382" s="1">
        <v>0.23059162345516376</v>
      </c>
      <c r="AV382" s="1">
        <v>2.0855200997078405</v>
      </c>
      <c r="AW382" s="1">
        <v>0.75801580505562605</v>
      </c>
      <c r="AX382" s="1">
        <v>0.46161985956016049</v>
      </c>
      <c r="AY382" s="1">
        <v>0.20139318656165811</v>
      </c>
      <c r="AZ382" s="1">
        <v>9.335082364104629</v>
      </c>
      <c r="BA382" s="1">
        <v>142.48385645060506</v>
      </c>
      <c r="BB382" s="1">
        <v>30.623551391414864</v>
      </c>
      <c r="BC382" s="1">
        <v>11.911122619183949</v>
      </c>
      <c r="BD382" s="1">
        <v>15.391657814458366</v>
      </c>
      <c r="BE382" s="94">
        <v>0.68401486988847582</v>
      </c>
      <c r="BF382" s="94">
        <v>6.6263940520446096E-2</v>
      </c>
      <c r="BG382" s="94">
        <v>1.4298438955060604</v>
      </c>
      <c r="BH382" s="1">
        <v>1.1058768656716418</v>
      </c>
      <c r="BI382" s="1">
        <v>0.16851679104477613</v>
      </c>
      <c r="BJ382" s="1">
        <v>0.59510073596828872</v>
      </c>
    </row>
    <row r="383" spans="1:62">
      <c r="A383" t="s">
        <v>177</v>
      </c>
      <c r="C383" s="63" t="s">
        <v>164</v>
      </c>
      <c r="D383" s="87" t="s">
        <v>173</v>
      </c>
      <c r="E383" t="s">
        <v>959</v>
      </c>
      <c r="F383" s="1" t="s">
        <v>831</v>
      </c>
      <c r="G383" s="1" t="s">
        <v>832</v>
      </c>
      <c r="H383" s="1">
        <v>11.0222</v>
      </c>
      <c r="I383" s="1">
        <v>7.9064399999999999</v>
      </c>
      <c r="J383" s="1">
        <v>641</v>
      </c>
      <c r="K383" s="1" t="s">
        <v>833</v>
      </c>
      <c r="L383" s="1" t="s">
        <v>737</v>
      </c>
      <c r="M383" s="88">
        <v>2016</v>
      </c>
      <c r="N383" s="88">
        <v>2</v>
      </c>
      <c r="O383" s="89" t="s">
        <v>157</v>
      </c>
      <c r="P383" s="63">
        <v>633</v>
      </c>
      <c r="Q383" s="1" t="s">
        <v>826</v>
      </c>
      <c r="R383" s="63" t="s">
        <v>712</v>
      </c>
      <c r="S383" s="63" t="s">
        <v>1027</v>
      </c>
      <c r="T383" s="63" t="s">
        <v>1094</v>
      </c>
      <c r="U383" s="1"/>
      <c r="V383" s="90"/>
      <c r="W383" s="91">
        <v>42655</v>
      </c>
      <c r="X383" s="63">
        <v>9</v>
      </c>
      <c r="Y383" s="63">
        <v>46</v>
      </c>
      <c r="Z383" s="92">
        <v>29</v>
      </c>
      <c r="AA383" s="93">
        <v>10.74</v>
      </c>
      <c r="AB383" s="93">
        <v>4.4000000000000004</v>
      </c>
      <c r="AC383" s="63">
        <v>1.86</v>
      </c>
      <c r="AD383" s="1">
        <v>1</v>
      </c>
      <c r="AE383" s="63">
        <v>0.6</v>
      </c>
      <c r="AF383" s="1">
        <v>1.1599999999999999</v>
      </c>
      <c r="AG383" s="1">
        <v>12.7</v>
      </c>
      <c r="AH383" s="1">
        <f t="shared" si="96"/>
        <v>86.206896551724142</v>
      </c>
      <c r="AI383" s="1">
        <v>0.28000000000000003</v>
      </c>
      <c r="AJ383" s="1">
        <f t="shared" si="97"/>
        <v>2.7440860215053759</v>
      </c>
      <c r="AK383" s="1">
        <f t="shared" si="90"/>
        <v>2.4296015180265655</v>
      </c>
      <c r="AL383" s="1">
        <f t="shared" si="91"/>
        <v>5.0120000000000005</v>
      </c>
      <c r="AM383" s="1">
        <f t="shared" si="92"/>
        <v>2699.5572422517394</v>
      </c>
      <c r="AN383" s="1">
        <f t="shared" si="93"/>
        <v>5568.8888888888896</v>
      </c>
      <c r="AO383" s="1">
        <f t="shared" si="94"/>
        <v>8268.4461311406285</v>
      </c>
      <c r="AP383" s="1">
        <f t="shared" si="95"/>
        <v>2.6995572422517395</v>
      </c>
      <c r="AQ383" s="1">
        <f t="shared" si="95"/>
        <v>5.5688888888888899</v>
      </c>
      <c r="AR383" s="1">
        <f t="shared" si="95"/>
        <v>8.2684461311406281</v>
      </c>
      <c r="AS383" s="90"/>
      <c r="AT383" s="1">
        <v>2.1883116883116887</v>
      </c>
      <c r="AU383" s="1">
        <v>0.16837874258648144</v>
      </c>
      <c r="AV383" s="1">
        <v>2.4245518185497699</v>
      </c>
      <c r="AW383" s="1">
        <v>0.53059739215509572</v>
      </c>
      <c r="AX383" s="1">
        <v>0.33526521876443438</v>
      </c>
      <c r="AY383" s="1">
        <v>0.21211881709682651</v>
      </c>
      <c r="AZ383" s="1">
        <v>9.9866093098056918</v>
      </c>
      <c r="BA383" s="1">
        <v>167.49835020715005</v>
      </c>
      <c r="BB383" s="1">
        <v>43.432990431266738</v>
      </c>
      <c r="BC383" s="1">
        <v>15.68432370754714</v>
      </c>
      <c r="BD383" s="1">
        <v>8.5373113512333596</v>
      </c>
      <c r="BE383" s="94">
        <v>0.71631530705774515</v>
      </c>
      <c r="BF383" s="94">
        <v>3.1718606782768104E-2</v>
      </c>
      <c r="BG383" s="94">
        <v>1.4304135440017782</v>
      </c>
      <c r="BH383" s="1">
        <v>1.1870937790157847</v>
      </c>
      <c r="BI383" s="1">
        <v>0.19740018570102136</v>
      </c>
      <c r="BJ383" s="1">
        <v>0.63072803095951102</v>
      </c>
    </row>
    <row r="384" spans="1:62">
      <c r="A384" t="s">
        <v>177</v>
      </c>
      <c r="C384" s="63" t="s">
        <v>164</v>
      </c>
      <c r="D384" s="87" t="s">
        <v>173</v>
      </c>
      <c r="E384" t="s">
        <v>959</v>
      </c>
      <c r="F384" s="1" t="s">
        <v>831</v>
      </c>
      <c r="G384" s="1" t="s">
        <v>832</v>
      </c>
      <c r="H384" s="1">
        <v>11.0222</v>
      </c>
      <c r="I384" s="1">
        <v>7.9064399999999999</v>
      </c>
      <c r="J384" s="1">
        <v>641</v>
      </c>
      <c r="K384" s="1" t="s">
        <v>833</v>
      </c>
      <c r="L384" s="1" t="s">
        <v>737</v>
      </c>
      <c r="M384" s="88">
        <v>2016</v>
      </c>
      <c r="N384" s="88">
        <v>2</v>
      </c>
      <c r="O384" s="89" t="s">
        <v>158</v>
      </c>
      <c r="P384" s="63">
        <v>634</v>
      </c>
      <c r="Q384" s="1" t="s">
        <v>826</v>
      </c>
      <c r="R384" s="63" t="s">
        <v>712</v>
      </c>
      <c r="S384" s="63" t="s">
        <v>1027</v>
      </c>
      <c r="T384" s="63" t="s">
        <v>1094</v>
      </c>
      <c r="U384" s="1"/>
      <c r="V384" s="90"/>
      <c r="W384" s="91">
        <v>42655</v>
      </c>
      <c r="X384" s="63">
        <v>9</v>
      </c>
      <c r="Y384" s="63">
        <v>44</v>
      </c>
      <c r="Z384" s="92">
        <v>49</v>
      </c>
      <c r="AA384" s="93">
        <v>11.12</v>
      </c>
      <c r="AB384" s="93">
        <v>6.96</v>
      </c>
      <c r="AC384" s="63">
        <v>2.2400000000000002</v>
      </c>
      <c r="AD384" s="1">
        <v>1.3</v>
      </c>
      <c r="AE384" s="63">
        <v>0.3</v>
      </c>
      <c r="AF384" s="1">
        <v>1.58</v>
      </c>
      <c r="AG384" s="1">
        <v>10.8</v>
      </c>
      <c r="AH384" s="1">
        <f t="shared" si="96"/>
        <v>82.278481012658219</v>
      </c>
      <c r="AI384" s="1">
        <v>0.22</v>
      </c>
      <c r="AJ384" s="1">
        <f t="shared" si="97"/>
        <v>4.9092857142857138</v>
      </c>
      <c r="AK384" s="1">
        <f t="shared" si="90"/>
        <v>4.2388739495798315</v>
      </c>
      <c r="AL384" s="1">
        <f t="shared" si="91"/>
        <v>8.1546666666666674</v>
      </c>
      <c r="AM384" s="1">
        <f t="shared" si="92"/>
        <v>4709.8599439775908</v>
      </c>
      <c r="AN384" s="1">
        <f t="shared" si="93"/>
        <v>9060.7407407407409</v>
      </c>
      <c r="AO384" s="1">
        <f t="shared" si="94"/>
        <v>13770.600684718331</v>
      </c>
      <c r="AP384" s="1">
        <f t="shared" si="95"/>
        <v>4.709859943977591</v>
      </c>
      <c r="AQ384" s="1">
        <f t="shared" si="95"/>
        <v>9.0607407407407408</v>
      </c>
      <c r="AR384" s="1">
        <f t="shared" si="95"/>
        <v>13.77060068471833</v>
      </c>
      <c r="AS384" s="90"/>
      <c r="AT384" s="1">
        <v>2.5014423076923076</v>
      </c>
      <c r="AU384" s="1">
        <v>0.28805147963797162</v>
      </c>
      <c r="AV384" s="1">
        <v>1.3716312991484978</v>
      </c>
      <c r="AW384" s="1">
        <v>1.0304909764064261</v>
      </c>
      <c r="AX384" s="1">
        <v>0.57445057046069681</v>
      </c>
      <c r="AY384" s="1">
        <v>0.21843276209614584</v>
      </c>
      <c r="AZ384" s="1">
        <v>13.364282431383126</v>
      </c>
      <c r="BA384" s="1">
        <v>145.9632446704853</v>
      </c>
      <c r="BB384" s="1">
        <v>89.889426760185302</v>
      </c>
      <c r="BC384" s="1">
        <v>13.739298498694755</v>
      </c>
      <c r="BD384" s="1">
        <v>3.8070859832118633</v>
      </c>
      <c r="BE384" s="94">
        <v>0.78677932405566597</v>
      </c>
      <c r="BF384" s="94">
        <v>8.2554671968190857E-2</v>
      </c>
      <c r="BG384" s="94">
        <v>2.1015410105661387</v>
      </c>
      <c r="BH384" s="1">
        <v>1.2457879088206145</v>
      </c>
      <c r="BI384" s="1">
        <v>0.11194251734390484</v>
      </c>
      <c r="BJ384" s="1">
        <v>0.55896140594363142</v>
      </c>
    </row>
    <row r="385" spans="1:62">
      <c r="A385" t="s">
        <v>177</v>
      </c>
      <c r="C385" s="63" t="s">
        <v>164</v>
      </c>
      <c r="D385" s="87" t="s">
        <v>173</v>
      </c>
      <c r="E385" t="s">
        <v>959</v>
      </c>
      <c r="F385" s="1" t="s">
        <v>831</v>
      </c>
      <c r="G385" s="1" t="s">
        <v>832</v>
      </c>
      <c r="H385" s="1">
        <v>11.0222</v>
      </c>
      <c r="I385" s="1">
        <v>7.9064399999999999</v>
      </c>
      <c r="J385" s="1">
        <v>641</v>
      </c>
      <c r="K385" s="1" t="s">
        <v>833</v>
      </c>
      <c r="L385" s="1" t="s">
        <v>737</v>
      </c>
      <c r="M385" s="88">
        <v>2016</v>
      </c>
      <c r="N385" s="88">
        <v>2</v>
      </c>
      <c r="O385" s="89" t="s">
        <v>159</v>
      </c>
      <c r="P385" s="63">
        <v>635</v>
      </c>
      <c r="Q385" s="1" t="s">
        <v>826</v>
      </c>
      <c r="R385" s="63" t="s">
        <v>712</v>
      </c>
      <c r="S385" s="63" t="s">
        <v>1027</v>
      </c>
      <c r="T385" s="63" t="s">
        <v>1094</v>
      </c>
      <c r="U385" s="1"/>
      <c r="V385" s="90"/>
      <c r="W385" s="91">
        <v>42655</v>
      </c>
      <c r="X385" s="63">
        <v>9</v>
      </c>
      <c r="Y385" s="63">
        <v>47</v>
      </c>
      <c r="Z385" s="92">
        <v>45</v>
      </c>
      <c r="AA385" s="93">
        <v>11.04</v>
      </c>
      <c r="AB385" s="93">
        <v>5.58</v>
      </c>
      <c r="AC385" s="63">
        <v>1.92</v>
      </c>
      <c r="AD385" s="1">
        <v>1.08</v>
      </c>
      <c r="AE385" s="63">
        <v>0.36</v>
      </c>
      <c r="AF385" s="1">
        <v>1.28</v>
      </c>
      <c r="AG385" s="1">
        <v>12.3</v>
      </c>
      <c r="AH385" s="1">
        <f t="shared" si="96"/>
        <v>84.375</v>
      </c>
      <c r="AI385" s="1">
        <v>0.2</v>
      </c>
      <c r="AJ385" s="1">
        <f t="shared" si="97"/>
        <v>3.7200000000000006</v>
      </c>
      <c r="AK385" s="1">
        <f t="shared" si="90"/>
        <v>3.2384514705882355</v>
      </c>
      <c r="AL385" s="1">
        <f t="shared" si="91"/>
        <v>6.1333333333333329</v>
      </c>
      <c r="AM385" s="1">
        <f t="shared" si="92"/>
        <v>3598.2794117647059</v>
      </c>
      <c r="AN385" s="1">
        <f t="shared" si="93"/>
        <v>6814.8148148148139</v>
      </c>
      <c r="AO385" s="1">
        <f t="shared" si="94"/>
        <v>10413.09422657952</v>
      </c>
      <c r="AP385" s="1">
        <f t="shared" si="95"/>
        <v>3.5982794117647057</v>
      </c>
      <c r="AQ385" s="1">
        <f t="shared" si="95"/>
        <v>6.814814814814814</v>
      </c>
      <c r="AR385" s="1">
        <f t="shared" si="95"/>
        <v>10.413094226579521</v>
      </c>
      <c r="AS385" s="90"/>
      <c r="AT385" s="1">
        <v>2.0112994350282487</v>
      </c>
      <c r="AU385" s="1">
        <v>0.26327570087960012</v>
      </c>
      <c r="AV385" s="1">
        <v>1.8962698924119068</v>
      </c>
      <c r="AW385" s="1">
        <v>0.59886033459513288</v>
      </c>
      <c r="AX385" s="1">
        <v>0.37390186012275145</v>
      </c>
      <c r="AY385" s="1">
        <v>0.14829103712642988</v>
      </c>
      <c r="AZ385" s="1">
        <v>7.3080912669550377</v>
      </c>
      <c r="BA385" s="1">
        <v>122.96754608556071</v>
      </c>
      <c r="BB385" s="1">
        <v>42.563127891089835</v>
      </c>
      <c r="BC385" s="1">
        <v>10.797365981631723</v>
      </c>
      <c r="BD385" s="1">
        <v>5.7330064427804555</v>
      </c>
      <c r="BE385" s="94">
        <v>0.9588344125809436</v>
      </c>
      <c r="BF385" s="94">
        <v>7.0675300647548581E-2</v>
      </c>
      <c r="BG385" s="94">
        <v>1.8806716795546599</v>
      </c>
      <c r="BH385" s="1">
        <v>1.4366327474560592</v>
      </c>
      <c r="BI385" s="1">
        <v>0.21577243293246995</v>
      </c>
      <c r="BJ385" s="1">
        <v>0.72466038291845725</v>
      </c>
    </row>
    <row r="386" spans="1:62">
      <c r="A386" t="s">
        <v>177</v>
      </c>
      <c r="C386" s="63" t="s">
        <v>164</v>
      </c>
      <c r="D386" s="87" t="s">
        <v>173</v>
      </c>
      <c r="E386" t="s">
        <v>959</v>
      </c>
      <c r="F386" s="1" t="s">
        <v>831</v>
      </c>
      <c r="G386" s="1" t="s">
        <v>832</v>
      </c>
      <c r="H386" s="1">
        <v>11.0222</v>
      </c>
      <c r="I386" s="1">
        <v>7.9064399999999999</v>
      </c>
      <c r="J386" s="1">
        <v>641</v>
      </c>
      <c r="K386" s="1" t="s">
        <v>833</v>
      </c>
      <c r="L386" s="1" t="s">
        <v>737</v>
      </c>
      <c r="M386" s="88">
        <v>2016</v>
      </c>
      <c r="N386" s="88">
        <v>2</v>
      </c>
      <c r="O386" s="89" t="s">
        <v>714</v>
      </c>
      <c r="P386" s="63">
        <v>636</v>
      </c>
      <c r="Q386" s="1" t="s">
        <v>826</v>
      </c>
      <c r="R386" s="63" t="s">
        <v>712</v>
      </c>
      <c r="S386" s="63" t="s">
        <v>1027</v>
      </c>
      <c r="T386" s="63" t="s">
        <v>1094</v>
      </c>
      <c r="U386" s="1"/>
      <c r="V386" s="90"/>
      <c r="W386" s="91">
        <v>42655</v>
      </c>
      <c r="X386" s="63">
        <v>9</v>
      </c>
      <c r="Y386" s="63">
        <v>43</v>
      </c>
      <c r="Z386" s="92">
        <v>39</v>
      </c>
      <c r="AA386" s="93">
        <v>10.38</v>
      </c>
      <c r="AB386" s="93">
        <v>7.86</v>
      </c>
      <c r="AC386" s="63">
        <v>2.62</v>
      </c>
      <c r="AD386" s="1">
        <v>1.48</v>
      </c>
      <c r="AE386" s="63">
        <v>0.42</v>
      </c>
      <c r="AF386" s="1">
        <v>1.78</v>
      </c>
      <c r="AG386" s="1">
        <v>13.1</v>
      </c>
      <c r="AH386" s="1">
        <f t="shared" si="96"/>
        <v>83.146067415730343</v>
      </c>
      <c r="AI386" s="1">
        <v>0.18</v>
      </c>
      <c r="AJ386" s="1">
        <f t="shared" si="97"/>
        <v>5.3400000000000007</v>
      </c>
      <c r="AK386" s="1">
        <f t="shared" si="90"/>
        <v>4.5392470588235305</v>
      </c>
      <c r="AL386" s="1">
        <f t="shared" si="91"/>
        <v>4.4485714285714284</v>
      </c>
      <c r="AM386" s="1">
        <f t="shared" si="92"/>
        <v>5043.6078431372562</v>
      </c>
      <c r="AN386" s="1">
        <f t="shared" si="93"/>
        <v>4942.8571428571422</v>
      </c>
      <c r="AO386" s="1">
        <f t="shared" si="94"/>
        <v>9986.4649859943984</v>
      </c>
      <c r="AP386" s="1">
        <f t="shared" si="95"/>
        <v>5.0436078431372557</v>
      </c>
      <c r="AQ386" s="1">
        <f t="shared" si="95"/>
        <v>4.9428571428571422</v>
      </c>
      <c r="AR386" s="1">
        <f t="shared" si="95"/>
        <v>9.9864649859943988</v>
      </c>
      <c r="AS386" s="90"/>
      <c r="AT386" s="1">
        <v>2.0047303689687794</v>
      </c>
      <c r="AU386" s="1">
        <v>0.27796845113026175</v>
      </c>
      <c r="AV386" s="1">
        <v>2.3490607506238481</v>
      </c>
      <c r="AW386" s="1">
        <v>0.6932639674883061</v>
      </c>
      <c r="AX386" s="1">
        <v>0.31147716078700105</v>
      </c>
      <c r="AY386" s="1">
        <v>0.17834140158168479</v>
      </c>
      <c r="AZ386" s="1">
        <v>8.6173869485556196</v>
      </c>
      <c r="BA386" s="1">
        <v>160.11444149899066</v>
      </c>
      <c r="BB386" s="1">
        <v>48.472358880529043</v>
      </c>
      <c r="BC386" s="1">
        <v>13.039300623045952</v>
      </c>
      <c r="BD386" s="1">
        <v>18.104792673781205</v>
      </c>
      <c r="BE386" s="94">
        <v>0.56827111984282908</v>
      </c>
      <c r="BF386" s="94">
        <v>2.840373280943026E-2</v>
      </c>
      <c r="BG386" s="94">
        <v>2.6464596347321905</v>
      </c>
      <c r="BH386" s="1">
        <v>1.1585477941176472</v>
      </c>
      <c r="BI386" s="1">
        <v>0.17633272058823535</v>
      </c>
      <c r="BJ386" s="1">
        <v>0.66309404145192519</v>
      </c>
    </row>
    <row r="387" spans="1:62">
      <c r="A387" t="s">
        <v>177</v>
      </c>
      <c r="C387" s="63" t="s">
        <v>164</v>
      </c>
      <c r="D387" s="87" t="s">
        <v>173</v>
      </c>
      <c r="E387" t="s">
        <v>959</v>
      </c>
      <c r="F387" s="1" t="s">
        <v>216</v>
      </c>
      <c r="G387" s="1" t="s">
        <v>834</v>
      </c>
      <c r="H387" s="1">
        <v>11.0158</v>
      </c>
      <c r="I387" s="1">
        <v>7.87852</v>
      </c>
      <c r="J387" s="1">
        <v>629</v>
      </c>
      <c r="K387" s="1" t="s">
        <v>835</v>
      </c>
      <c r="L387" s="1" t="s">
        <v>737</v>
      </c>
      <c r="M387" s="88">
        <v>2016</v>
      </c>
      <c r="N387" s="88">
        <v>2</v>
      </c>
      <c r="O387" s="89" t="s">
        <v>155</v>
      </c>
      <c r="P387" s="63">
        <v>643</v>
      </c>
      <c r="Q387" s="1" t="s">
        <v>826</v>
      </c>
      <c r="R387" s="63" t="s">
        <v>712</v>
      </c>
      <c r="S387" s="63" t="s">
        <v>1027</v>
      </c>
      <c r="T387" s="63" t="s">
        <v>1094</v>
      </c>
      <c r="U387" s="1" t="s">
        <v>827</v>
      </c>
      <c r="V387" s="90" t="s">
        <v>828</v>
      </c>
      <c r="W387" s="91">
        <v>42655</v>
      </c>
      <c r="X387" s="63">
        <v>9</v>
      </c>
      <c r="Y387" s="63">
        <v>45</v>
      </c>
      <c r="Z387" s="92">
        <v>33</v>
      </c>
      <c r="AA387" s="93">
        <v>4.84</v>
      </c>
      <c r="AB387" s="93">
        <v>2.08</v>
      </c>
      <c r="AC387" s="63">
        <v>1.24</v>
      </c>
      <c r="AD387" s="1">
        <v>0.7</v>
      </c>
      <c r="AE387" s="63">
        <v>0.12</v>
      </c>
      <c r="AF387" s="1">
        <v>0.84</v>
      </c>
      <c r="AG387" s="1">
        <v>11.4</v>
      </c>
      <c r="AH387" s="1">
        <f t="shared" si="96"/>
        <v>83.333333333333329</v>
      </c>
      <c r="AI387" s="1">
        <v>0.06</v>
      </c>
      <c r="AJ387" s="1">
        <f t="shared" si="97"/>
        <v>1.409032258064516</v>
      </c>
      <c r="AK387" s="1">
        <f t="shared" si="90"/>
        <v>1.2239240986717264</v>
      </c>
      <c r="AL387" s="1">
        <f t="shared" si="91"/>
        <v>2.42</v>
      </c>
      <c r="AM387" s="1">
        <f t="shared" si="92"/>
        <v>1359.915665190807</v>
      </c>
      <c r="AN387" s="1">
        <f t="shared" si="93"/>
        <v>2688.8888888888887</v>
      </c>
      <c r="AO387" s="1">
        <f t="shared" si="94"/>
        <v>4048.8045540796957</v>
      </c>
      <c r="AP387" s="1">
        <f t="shared" si="95"/>
        <v>1.3599156651908069</v>
      </c>
      <c r="AQ387" s="1">
        <f t="shared" si="95"/>
        <v>2.6888888888888887</v>
      </c>
      <c r="AR387" s="1">
        <f t="shared" si="95"/>
        <v>4.0488045540796955</v>
      </c>
      <c r="AS387" s="90">
        <v>42652</v>
      </c>
      <c r="AT387" s="1">
        <v>1.6812327506899722</v>
      </c>
      <c r="AU387" s="1">
        <v>0.17519216735755302</v>
      </c>
      <c r="AV387" s="1">
        <v>2.1017726892215332</v>
      </c>
      <c r="AW387" s="1">
        <v>0.41817958293710839</v>
      </c>
      <c r="AX387" s="1">
        <v>0.2637750979359122</v>
      </c>
      <c r="AY387" s="1">
        <v>0.12081492644170966</v>
      </c>
      <c r="AZ387" s="1">
        <v>5.0349885137104318</v>
      </c>
      <c r="BA387" s="1">
        <v>108.2631653311181</v>
      </c>
      <c r="BB387" s="1">
        <v>26.174387940703603</v>
      </c>
      <c r="BC387" s="1">
        <v>10.242067107432609</v>
      </c>
      <c r="BD387" s="1">
        <v>5.210690618221081</v>
      </c>
      <c r="BE387" s="94">
        <v>0.54702495201535506</v>
      </c>
      <c r="BF387" s="94">
        <v>3.4313819577735119E-2</v>
      </c>
      <c r="BG387" s="94">
        <v>0.86448808711901681</v>
      </c>
      <c r="BH387" s="1">
        <v>1.3546296296296299</v>
      </c>
      <c r="BI387" s="1">
        <v>0.21143518518518523</v>
      </c>
      <c r="BJ387" s="1">
        <v>0.73983262356914481</v>
      </c>
    </row>
    <row r="388" spans="1:62">
      <c r="A388" t="s">
        <v>177</v>
      </c>
      <c r="C388" s="63" t="s">
        <v>164</v>
      </c>
      <c r="D388" s="87" t="s">
        <v>173</v>
      </c>
      <c r="E388" t="s">
        <v>959</v>
      </c>
      <c r="F388" s="1" t="s">
        <v>216</v>
      </c>
      <c r="G388" s="1" t="s">
        <v>834</v>
      </c>
      <c r="H388" s="1">
        <v>11.0158</v>
      </c>
      <c r="I388" s="1">
        <v>7.87852</v>
      </c>
      <c r="J388" s="1">
        <v>629</v>
      </c>
      <c r="K388" s="1" t="s">
        <v>835</v>
      </c>
      <c r="L388" s="1" t="s">
        <v>737</v>
      </c>
      <c r="M388" s="88">
        <v>2016</v>
      </c>
      <c r="N388" s="88">
        <v>2</v>
      </c>
      <c r="O388" s="89" t="s">
        <v>156</v>
      </c>
      <c r="P388" s="63">
        <v>644</v>
      </c>
      <c r="Q388" s="1" t="s">
        <v>826</v>
      </c>
      <c r="R388" s="63" t="s">
        <v>712</v>
      </c>
      <c r="S388" s="63" t="s">
        <v>1027</v>
      </c>
      <c r="T388" s="63" t="s">
        <v>1094</v>
      </c>
      <c r="U388" s="1"/>
      <c r="V388" s="90"/>
      <c r="W388" s="91">
        <v>42655</v>
      </c>
      <c r="X388" s="63">
        <v>9</v>
      </c>
      <c r="Y388" s="63">
        <v>46</v>
      </c>
      <c r="Z388" s="92">
        <v>44</v>
      </c>
      <c r="AA388" s="93">
        <v>11.36</v>
      </c>
      <c r="AB388" s="93">
        <v>4.82</v>
      </c>
      <c r="AC388" s="63">
        <v>1.28</v>
      </c>
      <c r="AD388" s="1">
        <v>0.8</v>
      </c>
      <c r="AE388" s="63">
        <v>0.26</v>
      </c>
      <c r="AF388" s="1">
        <v>0.94</v>
      </c>
      <c r="AG388" s="1">
        <v>11.5</v>
      </c>
      <c r="AH388" s="1">
        <f t="shared" si="96"/>
        <v>85.106382978723417</v>
      </c>
      <c r="AI388" s="1">
        <v>0.12</v>
      </c>
      <c r="AJ388" s="1">
        <f t="shared" si="97"/>
        <v>3.5396874999999999</v>
      </c>
      <c r="AK388" s="1">
        <f t="shared" si="90"/>
        <v>3.1365441176470594</v>
      </c>
      <c r="AL388" s="1">
        <f t="shared" si="91"/>
        <v>5.2430769230769227</v>
      </c>
      <c r="AM388" s="1">
        <f t="shared" si="92"/>
        <v>3485.0490196078435</v>
      </c>
      <c r="AN388" s="1">
        <f t="shared" si="93"/>
        <v>5825.6410256410254</v>
      </c>
      <c r="AO388" s="1">
        <f t="shared" si="94"/>
        <v>9310.6900452488699</v>
      </c>
      <c r="AP388" s="1">
        <f t="shared" si="95"/>
        <v>3.4850490196078434</v>
      </c>
      <c r="AQ388" s="1">
        <f t="shared" si="95"/>
        <v>5.8256410256410254</v>
      </c>
      <c r="AR388" s="1">
        <f t="shared" si="95"/>
        <v>9.3106900452488706</v>
      </c>
      <c r="AS388" s="90"/>
      <c r="AT388" s="1">
        <v>1.6245078740157481</v>
      </c>
      <c r="AU388" s="1">
        <v>0.15059498341114497</v>
      </c>
      <c r="AV388" s="1">
        <v>1.5540946840786292</v>
      </c>
      <c r="AW388" s="1">
        <v>0.54915964996848576</v>
      </c>
      <c r="AX388" s="1">
        <v>0.29753701595251358</v>
      </c>
      <c r="AY388" s="1">
        <v>0.13121884903185904</v>
      </c>
      <c r="AZ388" s="1">
        <v>4.8750860832431915</v>
      </c>
      <c r="BA388" s="1">
        <v>124.38455163406383</v>
      </c>
      <c r="BB388" s="1">
        <v>21.569506458394695</v>
      </c>
      <c r="BC388" s="1">
        <v>8.4670292641211855</v>
      </c>
      <c r="BD388" s="1">
        <v>3.6398368467928743</v>
      </c>
      <c r="BE388" s="94">
        <v>0.49770642201834864</v>
      </c>
      <c r="BF388" s="94">
        <v>9.2798165137614685E-2</v>
      </c>
      <c r="BG388" s="94">
        <v>1.020779003288721</v>
      </c>
      <c r="BH388" s="1">
        <v>0.78947368421052633</v>
      </c>
      <c r="BI388" s="1">
        <v>0.13070175438596493</v>
      </c>
      <c r="BJ388" s="1">
        <v>0.60860628580403608</v>
      </c>
    </row>
    <row r="389" spans="1:62">
      <c r="A389" t="s">
        <v>177</v>
      </c>
      <c r="C389" s="63" t="s">
        <v>164</v>
      </c>
      <c r="D389" s="87" t="s">
        <v>173</v>
      </c>
      <c r="E389" t="s">
        <v>959</v>
      </c>
      <c r="F389" s="1" t="s">
        <v>216</v>
      </c>
      <c r="G389" s="1" t="s">
        <v>834</v>
      </c>
      <c r="H389" s="1">
        <v>11.0158</v>
      </c>
      <c r="I389" s="1">
        <v>7.87852</v>
      </c>
      <c r="J389" s="1">
        <v>629</v>
      </c>
      <c r="K389" s="1" t="s">
        <v>835</v>
      </c>
      <c r="L389" s="1" t="s">
        <v>737</v>
      </c>
      <c r="M389" s="88">
        <v>2016</v>
      </c>
      <c r="N389" s="88">
        <v>2</v>
      </c>
      <c r="O389" s="89" t="s">
        <v>157</v>
      </c>
      <c r="P389" s="63">
        <v>645</v>
      </c>
      <c r="Q389" s="1" t="s">
        <v>826</v>
      </c>
      <c r="R389" s="63" t="s">
        <v>712</v>
      </c>
      <c r="S389" s="63" t="s">
        <v>1027</v>
      </c>
      <c r="T389" s="63" t="s">
        <v>1094</v>
      </c>
      <c r="U389" s="1"/>
      <c r="V389" s="90"/>
      <c r="W389" s="91">
        <v>42655</v>
      </c>
      <c r="X389" s="63">
        <v>9</v>
      </c>
      <c r="Y389" s="63">
        <v>48</v>
      </c>
      <c r="Z389" s="92">
        <v>38</v>
      </c>
      <c r="AA389" s="93">
        <v>8.42</v>
      </c>
      <c r="AB389" s="93">
        <v>4.8600000000000003</v>
      </c>
      <c r="AC389" s="63">
        <v>2.16</v>
      </c>
      <c r="AD389" s="1">
        <v>1.1599999999999999</v>
      </c>
      <c r="AE389" s="63">
        <v>0.32</v>
      </c>
      <c r="AF389" s="1">
        <v>1.38</v>
      </c>
      <c r="AG389" s="1">
        <v>11</v>
      </c>
      <c r="AH389" s="1">
        <f t="shared" si="96"/>
        <v>84.05797101449275</v>
      </c>
      <c r="AI389" s="1">
        <v>0.1</v>
      </c>
      <c r="AJ389" s="1">
        <f t="shared" si="97"/>
        <v>3.105</v>
      </c>
      <c r="AK389" s="1">
        <f t="shared" si="90"/>
        <v>2.7328235294117649</v>
      </c>
      <c r="AL389" s="1">
        <f t="shared" si="91"/>
        <v>2.6312500000000001</v>
      </c>
      <c r="AM389" s="1">
        <f t="shared" si="92"/>
        <v>3036.4705882352941</v>
      </c>
      <c r="AN389" s="1">
        <f t="shared" si="93"/>
        <v>2923.6111111111113</v>
      </c>
      <c r="AO389" s="1">
        <f t="shared" si="94"/>
        <v>5960.081699346405</v>
      </c>
      <c r="AP389" s="1">
        <f t="shared" si="95"/>
        <v>3.0364705882352943</v>
      </c>
      <c r="AQ389" s="1">
        <f t="shared" si="95"/>
        <v>2.9236111111111112</v>
      </c>
      <c r="AR389" s="1">
        <f t="shared" si="95"/>
        <v>5.9600816993464054</v>
      </c>
      <c r="AS389" s="90"/>
      <c r="AT389" s="1">
        <v>2.4936647173489281</v>
      </c>
      <c r="AU389" s="1">
        <v>0.24397266967719258</v>
      </c>
      <c r="AV389" s="1">
        <v>1.9176950322034851</v>
      </c>
      <c r="AW389" s="1">
        <v>0.60725049054486013</v>
      </c>
      <c r="AX389" s="1">
        <v>0.25553599410451355</v>
      </c>
      <c r="AY389" s="1">
        <v>0.18230597399986548</v>
      </c>
      <c r="AZ389" s="1">
        <v>8.0467327964410114</v>
      </c>
      <c r="BA389" s="1">
        <v>126.29487168487921</v>
      </c>
      <c r="BB389" s="1">
        <v>32.704521304813944</v>
      </c>
      <c r="BC389" s="1">
        <v>19.788831593107471</v>
      </c>
      <c r="BD389" s="1">
        <v>4.9653737373743718</v>
      </c>
      <c r="BE389" s="94">
        <v>1.2637254901960786</v>
      </c>
      <c r="BF389" s="94">
        <v>5.1666666666666673E-2</v>
      </c>
      <c r="BG389" s="94">
        <v>1.7686643150482078</v>
      </c>
      <c r="BH389" s="1">
        <v>1.2404828226555245</v>
      </c>
      <c r="BI389" s="1">
        <v>0.20241411327762304</v>
      </c>
      <c r="BJ389" s="1">
        <v>0.76325318660821084</v>
      </c>
    </row>
    <row r="390" spans="1:62">
      <c r="A390" t="s">
        <v>177</v>
      </c>
      <c r="C390" s="63" t="s">
        <v>164</v>
      </c>
      <c r="D390" s="87" t="s">
        <v>173</v>
      </c>
      <c r="E390" t="s">
        <v>959</v>
      </c>
      <c r="F390" s="1" t="s">
        <v>216</v>
      </c>
      <c r="G390" s="1" t="s">
        <v>834</v>
      </c>
      <c r="H390" s="1">
        <v>11.0158</v>
      </c>
      <c r="I390" s="1">
        <v>7.87852</v>
      </c>
      <c r="J390" s="1">
        <v>629</v>
      </c>
      <c r="K390" s="1" t="s">
        <v>835</v>
      </c>
      <c r="L390" s="1" t="s">
        <v>737</v>
      </c>
      <c r="M390" s="88">
        <v>2016</v>
      </c>
      <c r="N390" s="88">
        <v>2</v>
      </c>
      <c r="O390" s="89" t="s">
        <v>158</v>
      </c>
      <c r="P390" s="63">
        <v>646</v>
      </c>
      <c r="Q390" s="1" t="s">
        <v>826</v>
      </c>
      <c r="R390" s="63" t="s">
        <v>712</v>
      </c>
      <c r="S390" s="63" t="s">
        <v>1027</v>
      </c>
      <c r="T390" s="63" t="s">
        <v>1094</v>
      </c>
      <c r="U390" s="1"/>
      <c r="V390" s="90"/>
      <c r="W390" s="91">
        <v>42655</v>
      </c>
      <c r="X390" s="63">
        <v>9</v>
      </c>
      <c r="Y390" s="63">
        <v>47</v>
      </c>
      <c r="Z390" s="92">
        <v>42</v>
      </c>
      <c r="AA390" s="93">
        <v>12.14</v>
      </c>
      <c r="AB390" s="93">
        <v>7.4</v>
      </c>
      <c r="AC390" s="63">
        <v>2.3199999999999998</v>
      </c>
      <c r="AD390" s="1">
        <v>1.4</v>
      </c>
      <c r="AE390" s="63">
        <v>0.26</v>
      </c>
      <c r="AF390" s="1">
        <v>1.66</v>
      </c>
      <c r="AG390" s="1">
        <v>12.2</v>
      </c>
      <c r="AH390" s="1">
        <f t="shared" si="96"/>
        <v>84.337349397590359</v>
      </c>
      <c r="AI390" s="1">
        <v>0.14000000000000001</v>
      </c>
      <c r="AJ390" s="1">
        <f t="shared" si="97"/>
        <v>5.294827586206897</v>
      </c>
      <c r="AK390" s="1">
        <f t="shared" si="90"/>
        <v>4.6126166328600409</v>
      </c>
      <c r="AL390" s="1">
        <f t="shared" si="91"/>
        <v>6.5369230769230784</v>
      </c>
      <c r="AM390" s="1">
        <f t="shared" si="92"/>
        <v>5125.1295920667117</v>
      </c>
      <c r="AN390" s="1">
        <f t="shared" si="93"/>
        <v>7263.2478632478642</v>
      </c>
      <c r="AO390" s="1">
        <f t="shared" si="94"/>
        <v>12388.377455314576</v>
      </c>
      <c r="AP390" s="1">
        <f t="shared" si="95"/>
        <v>5.1251295920667115</v>
      </c>
      <c r="AQ390" s="1">
        <f t="shared" si="95"/>
        <v>7.2632478632478641</v>
      </c>
      <c r="AR390" s="1">
        <f t="shared" si="95"/>
        <v>12.388377455314576</v>
      </c>
      <c r="AS390" s="90"/>
      <c r="AT390" s="1">
        <v>1.8515625</v>
      </c>
      <c r="AU390" s="1">
        <v>0.20121303982008984</v>
      </c>
      <c r="AV390" s="1">
        <v>1.9355486467140259</v>
      </c>
      <c r="AW390" s="1">
        <v>0.47486195593800956</v>
      </c>
      <c r="AX390" s="1">
        <v>0.32022539968238217</v>
      </c>
      <c r="AY390" s="1">
        <v>0.1427434503484441</v>
      </c>
      <c r="AZ390" s="1">
        <v>4.9930430960529408</v>
      </c>
      <c r="BA390" s="1">
        <v>111.25202799709153</v>
      </c>
      <c r="BB390" s="1">
        <v>42.044199798281625</v>
      </c>
      <c r="BC390" s="1">
        <v>13.630942326333443</v>
      </c>
      <c r="BD390" s="1">
        <v>4.7420967896479072</v>
      </c>
      <c r="BE390" s="94">
        <v>0.38910318225650919</v>
      </c>
      <c r="BF390" s="94">
        <v>6.9238187078109938E-3</v>
      </c>
      <c r="BG390" s="94">
        <v>1.115155870854857</v>
      </c>
      <c r="BH390" s="1">
        <v>1.0711645101663585</v>
      </c>
      <c r="BI390" s="1">
        <v>0.15161737523105362</v>
      </c>
      <c r="BJ390" s="1">
        <v>0.49721251140681472</v>
      </c>
    </row>
    <row r="391" spans="1:62">
      <c r="A391" t="s">
        <v>177</v>
      </c>
      <c r="C391" s="63" t="s">
        <v>164</v>
      </c>
      <c r="D391" s="87" t="s">
        <v>173</v>
      </c>
      <c r="E391" t="s">
        <v>959</v>
      </c>
      <c r="F391" s="1" t="s">
        <v>216</v>
      </c>
      <c r="G391" s="1" t="s">
        <v>834</v>
      </c>
      <c r="H391" s="1">
        <v>11.0158</v>
      </c>
      <c r="I391" s="1">
        <v>7.87852</v>
      </c>
      <c r="J391" s="1">
        <v>629</v>
      </c>
      <c r="K391" s="1" t="s">
        <v>835</v>
      </c>
      <c r="L391" s="1" t="s">
        <v>737</v>
      </c>
      <c r="M391" s="88">
        <v>2016</v>
      </c>
      <c r="N391" s="88">
        <v>2</v>
      </c>
      <c r="O391" s="89" t="s">
        <v>159</v>
      </c>
      <c r="P391" s="63">
        <v>647</v>
      </c>
      <c r="Q391" s="1" t="s">
        <v>826</v>
      </c>
      <c r="R391" s="63" t="s">
        <v>712</v>
      </c>
      <c r="S391" s="63" t="s">
        <v>1027</v>
      </c>
      <c r="T391" s="63" t="s">
        <v>1094</v>
      </c>
      <c r="U391" s="1"/>
      <c r="V391" s="90"/>
      <c r="W391" s="91">
        <v>42655</v>
      </c>
      <c r="X391" s="63">
        <v>9</v>
      </c>
      <c r="Y391" s="63">
        <v>46</v>
      </c>
      <c r="Z391" s="92">
        <v>44</v>
      </c>
      <c r="AA391" s="93">
        <v>15.1</v>
      </c>
      <c r="AB391" s="93">
        <v>9.74</v>
      </c>
      <c r="AC391" s="63">
        <v>2.94</v>
      </c>
      <c r="AD391" s="1">
        <v>1.66</v>
      </c>
      <c r="AE391" s="63">
        <v>0.4</v>
      </c>
      <c r="AF391" s="1">
        <v>2</v>
      </c>
      <c r="AG391" s="1">
        <v>12</v>
      </c>
      <c r="AH391" s="1">
        <f t="shared" si="96"/>
        <v>83</v>
      </c>
      <c r="AI391" s="1">
        <v>0.16</v>
      </c>
      <c r="AJ391" s="1">
        <f t="shared" si="97"/>
        <v>6.6258503401360542</v>
      </c>
      <c r="AK391" s="1">
        <f t="shared" si="90"/>
        <v>5.6935542216886761</v>
      </c>
      <c r="AL391" s="1">
        <f t="shared" si="91"/>
        <v>6.0399999999999991</v>
      </c>
      <c r="AM391" s="1">
        <f t="shared" si="92"/>
        <v>6326.1713574318619</v>
      </c>
      <c r="AN391" s="1">
        <f t="shared" si="93"/>
        <v>6711.1111111111104</v>
      </c>
      <c r="AO391" s="1">
        <f t="shared" si="94"/>
        <v>13037.282468542973</v>
      </c>
      <c r="AP391" s="1">
        <f t="shared" si="95"/>
        <v>6.3261713574318623</v>
      </c>
      <c r="AQ391" s="1">
        <f t="shared" si="95"/>
        <v>6.7111111111111104</v>
      </c>
      <c r="AR391" s="1">
        <f t="shared" si="95"/>
        <v>13.037282468542973</v>
      </c>
      <c r="AS391" s="90"/>
      <c r="AT391" s="1">
        <v>1.799074074074074</v>
      </c>
      <c r="AU391" s="1">
        <v>0.2379135420693157</v>
      </c>
      <c r="AV391" s="1">
        <v>2.3460712869679958</v>
      </c>
      <c r="AW391" s="1">
        <v>0.50607090619553474</v>
      </c>
      <c r="AX391" s="1">
        <v>0.29720606604379773</v>
      </c>
      <c r="AY391" s="1">
        <v>0.1500971844341501</v>
      </c>
      <c r="AZ391" s="1">
        <v>5.5793674661033794</v>
      </c>
      <c r="BA391" s="1">
        <v>90.667702640923224</v>
      </c>
      <c r="BB391" s="1">
        <v>40.231780697972717</v>
      </c>
      <c r="BC391" s="1">
        <v>17.299271572354581</v>
      </c>
      <c r="BD391" s="1">
        <v>3.6664642860803749</v>
      </c>
      <c r="BE391" s="94">
        <v>0.80078895463510835</v>
      </c>
      <c r="BF391" s="94">
        <v>5.5029585798816574E-2</v>
      </c>
      <c r="BG391" s="94">
        <v>0.82578207430834372</v>
      </c>
      <c r="BH391" s="1">
        <v>1.0173410404624277</v>
      </c>
      <c r="BI391" s="1">
        <v>0.17451830443159924</v>
      </c>
      <c r="BJ391" s="1">
        <v>0.5387470341844306</v>
      </c>
    </row>
    <row r="392" spans="1:62">
      <c r="A392" t="s">
        <v>177</v>
      </c>
      <c r="C392" s="63" t="s">
        <v>164</v>
      </c>
      <c r="D392" s="87" t="s">
        <v>173</v>
      </c>
      <c r="E392" t="s">
        <v>959</v>
      </c>
      <c r="F392" s="1" t="s">
        <v>216</v>
      </c>
      <c r="G392" s="1" t="s">
        <v>834</v>
      </c>
      <c r="H392" s="1">
        <v>11.0158</v>
      </c>
      <c r="I392" s="1">
        <v>7.87852</v>
      </c>
      <c r="J392" s="1">
        <v>629</v>
      </c>
      <c r="K392" s="1" t="s">
        <v>835</v>
      </c>
      <c r="L392" s="1" t="s">
        <v>737</v>
      </c>
      <c r="M392" s="88">
        <v>2016</v>
      </c>
      <c r="N392" s="88">
        <v>2</v>
      </c>
      <c r="O392" s="89" t="s">
        <v>714</v>
      </c>
      <c r="P392" s="63">
        <v>648</v>
      </c>
      <c r="Q392" s="1" t="s">
        <v>826</v>
      </c>
      <c r="R392" s="63" t="s">
        <v>712</v>
      </c>
      <c r="S392" s="63" t="s">
        <v>1027</v>
      </c>
      <c r="T392" s="63" t="s">
        <v>1094</v>
      </c>
      <c r="U392" s="1"/>
      <c r="V392" s="90"/>
      <c r="W392" s="91">
        <v>42655</v>
      </c>
      <c r="X392" s="63">
        <v>9</v>
      </c>
      <c r="Y392" s="63">
        <v>43</v>
      </c>
      <c r="Z392" s="92">
        <v>36</v>
      </c>
      <c r="AA392" s="93">
        <v>13.9</v>
      </c>
      <c r="AB392" s="93">
        <v>5.9</v>
      </c>
      <c r="AC392" s="63">
        <v>2.2400000000000002</v>
      </c>
      <c r="AD392" s="1">
        <v>1.36</v>
      </c>
      <c r="AE392" s="63">
        <v>0.68</v>
      </c>
      <c r="AF392" s="1">
        <v>1.62</v>
      </c>
      <c r="AG392" s="1">
        <v>12.5</v>
      </c>
      <c r="AH392" s="1">
        <f t="shared" si="96"/>
        <v>83.950617283950606</v>
      </c>
      <c r="AI392" s="1">
        <v>0.28000000000000003</v>
      </c>
      <c r="AJ392" s="1">
        <f t="shared" si="97"/>
        <v>4.2669642857142858</v>
      </c>
      <c r="AK392" s="1">
        <f t="shared" si="90"/>
        <v>3.6874999999999987</v>
      </c>
      <c r="AL392" s="1">
        <f t="shared" si="91"/>
        <v>5.7235294117647069</v>
      </c>
      <c r="AM392" s="1">
        <f t="shared" si="92"/>
        <v>4097.2222222222208</v>
      </c>
      <c r="AN392" s="1">
        <f t="shared" si="93"/>
        <v>6359.4771241830076</v>
      </c>
      <c r="AO392" s="1">
        <f t="shared" si="94"/>
        <v>10456.699346405228</v>
      </c>
      <c r="AP392" s="1">
        <f t="shared" si="95"/>
        <v>4.0972222222222205</v>
      </c>
      <c r="AQ392" s="1">
        <f t="shared" si="95"/>
        <v>6.3594771241830079</v>
      </c>
      <c r="AR392" s="1">
        <f t="shared" si="95"/>
        <v>10.456699346405228</v>
      </c>
      <c r="AS392" s="90"/>
      <c r="AT392" s="1">
        <v>2.1242802303262955</v>
      </c>
      <c r="AU392" s="1">
        <v>0.32551903477836008</v>
      </c>
      <c r="AV392" s="1">
        <v>2.3299013402557955</v>
      </c>
      <c r="AW392" s="1">
        <v>0.60105639849902692</v>
      </c>
      <c r="AX392" s="1">
        <v>0.26065698996537734</v>
      </c>
      <c r="AY392" s="1">
        <v>0.20864259317036954</v>
      </c>
      <c r="AZ392" s="1">
        <v>6.4097636355499663</v>
      </c>
      <c r="BA392" s="1">
        <v>144.84620634952549</v>
      </c>
      <c r="BB392" s="1">
        <v>46.14997686686619</v>
      </c>
      <c r="BC392" s="1">
        <v>19.796785346875769</v>
      </c>
      <c r="BD392" s="1">
        <v>23.386980982611536</v>
      </c>
      <c r="BE392" s="94">
        <v>0.47468599033816428</v>
      </c>
      <c r="BF392" s="94">
        <v>4.3434782608695655E-2</v>
      </c>
      <c r="BG392" s="94">
        <v>1.9473276468895755</v>
      </c>
      <c r="BH392" s="1">
        <v>1.3968926553672316</v>
      </c>
      <c r="BI392" s="1">
        <v>0.3455743879472693</v>
      </c>
      <c r="BJ392" s="1">
        <v>0.627404935558601</v>
      </c>
    </row>
    <row r="393" spans="1:62">
      <c r="A393" t="s">
        <v>177</v>
      </c>
      <c r="C393" s="63" t="s">
        <v>164</v>
      </c>
      <c r="D393" s="87" t="s">
        <v>173</v>
      </c>
      <c r="E393" t="s">
        <v>959</v>
      </c>
      <c r="F393" s="1" t="s">
        <v>216</v>
      </c>
      <c r="G393" s="1" t="s">
        <v>836</v>
      </c>
      <c r="H393" s="1">
        <v>11.01627</v>
      </c>
      <c r="I393" s="1">
        <v>7.8809800000000001</v>
      </c>
      <c r="J393" s="1">
        <v>631</v>
      </c>
      <c r="K393" s="1" t="s">
        <v>837</v>
      </c>
      <c r="L393" s="1" t="s">
        <v>737</v>
      </c>
      <c r="M393" s="88">
        <v>2016</v>
      </c>
      <c r="N393" s="88">
        <v>2</v>
      </c>
      <c r="O393" s="89" t="s">
        <v>155</v>
      </c>
      <c r="P393" s="63">
        <v>655</v>
      </c>
      <c r="Q393" s="1" t="s">
        <v>826</v>
      </c>
      <c r="R393" s="63" t="s">
        <v>712</v>
      </c>
      <c r="S393" s="63" t="s">
        <v>1027</v>
      </c>
      <c r="T393" s="63" t="s">
        <v>1094</v>
      </c>
      <c r="U393" s="1" t="s">
        <v>827</v>
      </c>
      <c r="V393" s="90" t="s">
        <v>828</v>
      </c>
      <c r="W393" s="91">
        <v>42655</v>
      </c>
      <c r="X393" s="63">
        <v>9</v>
      </c>
      <c r="Y393" s="63">
        <v>45</v>
      </c>
      <c r="Z393" s="92">
        <v>44</v>
      </c>
      <c r="AA393" s="93">
        <v>6.76</v>
      </c>
      <c r="AB393" s="93">
        <v>3.34</v>
      </c>
      <c r="AC393" s="63">
        <v>1.22</v>
      </c>
      <c r="AD393" s="1">
        <v>0.6</v>
      </c>
      <c r="AE393" s="63">
        <v>0.44</v>
      </c>
      <c r="AF393" s="1">
        <v>0.76</v>
      </c>
      <c r="AG393" s="1">
        <v>10.5</v>
      </c>
      <c r="AH393" s="1">
        <f t="shared" si="96"/>
        <v>78.94736842105263</v>
      </c>
      <c r="AI393" s="1">
        <v>0.16</v>
      </c>
      <c r="AJ393" s="1">
        <f t="shared" si="97"/>
        <v>2.0806557377049182</v>
      </c>
      <c r="AK393" s="1">
        <f t="shared" si="90"/>
        <v>1.7295853423336549</v>
      </c>
      <c r="AL393" s="1">
        <f t="shared" si="91"/>
        <v>2.458181818181818</v>
      </c>
      <c r="AM393" s="1">
        <f t="shared" si="92"/>
        <v>1921.7614914818387</v>
      </c>
      <c r="AN393" s="1">
        <f t="shared" si="93"/>
        <v>2731.3131313131312</v>
      </c>
      <c r="AO393" s="1">
        <f t="shared" si="94"/>
        <v>4653.0746227949694</v>
      </c>
      <c r="AP393" s="1">
        <f t="shared" si="95"/>
        <v>1.9217614914818386</v>
      </c>
      <c r="AQ393" s="1">
        <f t="shared" si="95"/>
        <v>2.7313131313131311</v>
      </c>
      <c r="AR393" s="1">
        <f t="shared" si="95"/>
        <v>4.6530746227949695</v>
      </c>
      <c r="AS393" s="90">
        <v>42652</v>
      </c>
      <c r="AT393" s="1">
        <v>1.7805343511450382</v>
      </c>
      <c r="AU393" s="1">
        <v>0.18897821530282038</v>
      </c>
      <c r="AV393" s="1">
        <v>2.2985472817197437</v>
      </c>
      <c r="AW393" s="1">
        <v>0.50495355987085189</v>
      </c>
      <c r="AX393" s="1">
        <v>0.32884326556831994</v>
      </c>
      <c r="AY393" s="1">
        <v>0.17798272225009043</v>
      </c>
      <c r="AZ393" s="1">
        <v>7.7185069573756371</v>
      </c>
      <c r="BA393" s="1">
        <v>142.06322268361436</v>
      </c>
      <c r="BB393" s="1">
        <v>41.65946662755298</v>
      </c>
      <c r="BC393" s="1">
        <v>11.970339002717703</v>
      </c>
      <c r="BD393" s="1">
        <v>4.0701506864922159</v>
      </c>
      <c r="BE393" s="94">
        <v>0.46060903732809433</v>
      </c>
      <c r="BF393" s="94">
        <v>2.5294695481335953E-2</v>
      </c>
      <c r="BG393" s="94">
        <v>1.9442000517549827</v>
      </c>
      <c r="BH393" s="1">
        <v>1.3641618497109826</v>
      </c>
      <c r="BI393" s="1">
        <v>0.21223506743737958</v>
      </c>
      <c r="BJ393" s="1">
        <v>0.81826855337123106</v>
      </c>
    </row>
    <row r="394" spans="1:62">
      <c r="A394" t="s">
        <v>177</v>
      </c>
      <c r="C394" s="63" t="s">
        <v>164</v>
      </c>
      <c r="D394" s="87" t="s">
        <v>173</v>
      </c>
      <c r="E394" t="s">
        <v>959</v>
      </c>
      <c r="F394" s="1" t="s">
        <v>216</v>
      </c>
      <c r="G394" s="1" t="s">
        <v>836</v>
      </c>
      <c r="H394" s="1">
        <v>11.01627</v>
      </c>
      <c r="I394" s="1">
        <v>7.8809800000000001</v>
      </c>
      <c r="J394" s="1">
        <v>631</v>
      </c>
      <c r="K394" s="1" t="s">
        <v>837</v>
      </c>
      <c r="L394" s="1" t="s">
        <v>737</v>
      </c>
      <c r="M394" s="88">
        <v>2016</v>
      </c>
      <c r="N394" s="88">
        <v>2</v>
      </c>
      <c r="O394" s="89" t="s">
        <v>156</v>
      </c>
      <c r="P394" s="63">
        <v>656</v>
      </c>
      <c r="Q394" s="1" t="s">
        <v>826</v>
      </c>
      <c r="R394" s="63" t="s">
        <v>712</v>
      </c>
      <c r="S394" s="63" t="s">
        <v>1027</v>
      </c>
      <c r="T394" s="63" t="s">
        <v>1094</v>
      </c>
      <c r="U394" s="1"/>
      <c r="V394" s="90"/>
      <c r="W394" s="91">
        <v>42655</v>
      </c>
      <c r="X394" s="63">
        <v>9</v>
      </c>
      <c r="Y394" s="63">
        <v>44</v>
      </c>
      <c r="Z394" s="92">
        <v>42</v>
      </c>
      <c r="AA394" s="93">
        <v>10.220000000000001</v>
      </c>
      <c r="AB394" s="93">
        <v>3.42</v>
      </c>
      <c r="AC394" s="63">
        <v>1.52</v>
      </c>
      <c r="AD394" s="1">
        <v>0.84</v>
      </c>
      <c r="AE394" s="63">
        <v>0.57999999999999996</v>
      </c>
      <c r="AF394" s="1">
        <v>1.04</v>
      </c>
      <c r="AG394" s="1">
        <v>11</v>
      </c>
      <c r="AH394" s="1">
        <f t="shared" si="96"/>
        <v>80.769230769230759</v>
      </c>
      <c r="AI394" s="1">
        <v>0.22</v>
      </c>
      <c r="AJ394" s="1">
        <f t="shared" si="97"/>
        <v>2.34</v>
      </c>
      <c r="AK394" s="1">
        <f t="shared" si="90"/>
        <v>1.978941176470588</v>
      </c>
      <c r="AL394" s="1">
        <f t="shared" si="91"/>
        <v>3.8765517241379315</v>
      </c>
      <c r="AM394" s="1">
        <f t="shared" si="92"/>
        <v>2198.8235294117644</v>
      </c>
      <c r="AN394" s="1">
        <f t="shared" si="93"/>
        <v>4307.2796934865901</v>
      </c>
      <c r="AO394" s="1">
        <f t="shared" si="94"/>
        <v>6506.1032228983549</v>
      </c>
      <c r="AP394" s="1">
        <f t="shared" si="95"/>
        <v>2.1988235294117646</v>
      </c>
      <c r="AQ394" s="1">
        <f t="shared" si="95"/>
        <v>4.3072796934865902</v>
      </c>
      <c r="AR394" s="1">
        <f t="shared" si="95"/>
        <v>6.5061032228983553</v>
      </c>
      <c r="AS394" s="90"/>
      <c r="AT394" s="1">
        <v>2.0432780847145491</v>
      </c>
      <c r="AU394" s="1">
        <v>0.21198219857663342</v>
      </c>
      <c r="AV394" s="1">
        <v>1.8913620750490587</v>
      </c>
      <c r="AW394" s="1">
        <v>0.5299225646078336</v>
      </c>
      <c r="AX394" s="1">
        <v>0.33591789263074012</v>
      </c>
      <c r="AY394" s="1">
        <v>0.17275555540692922</v>
      </c>
      <c r="AZ394" s="1">
        <v>8.5850207170032427</v>
      </c>
      <c r="BA394" s="1">
        <v>112.02671713339856</v>
      </c>
      <c r="BB394" s="1">
        <v>31.829368206946608</v>
      </c>
      <c r="BC394" s="1">
        <v>8.5073330535578648</v>
      </c>
      <c r="BD394" s="1">
        <v>4.8541528840829216</v>
      </c>
      <c r="BE394" s="94">
        <v>0.25619796484736357</v>
      </c>
      <c r="BF394" s="94">
        <v>3.0638297872340424E-2</v>
      </c>
      <c r="BG394" s="94">
        <v>1.6585746441624076</v>
      </c>
      <c r="BH394" s="1">
        <v>1.1486238532110091</v>
      </c>
      <c r="BI394" s="1">
        <v>0.16610091743119268</v>
      </c>
      <c r="BJ394" s="1">
        <v>0.83528205794627641</v>
      </c>
    </row>
    <row r="395" spans="1:62">
      <c r="A395" t="s">
        <v>177</v>
      </c>
      <c r="C395" s="63" t="s">
        <v>164</v>
      </c>
      <c r="D395" s="87" t="s">
        <v>173</v>
      </c>
      <c r="E395" t="s">
        <v>959</v>
      </c>
      <c r="F395" s="1" t="s">
        <v>216</v>
      </c>
      <c r="G395" s="1" t="s">
        <v>836</v>
      </c>
      <c r="H395" s="1">
        <v>11.01627</v>
      </c>
      <c r="I395" s="1">
        <v>7.8809800000000001</v>
      </c>
      <c r="J395" s="1">
        <v>631</v>
      </c>
      <c r="K395" s="1" t="s">
        <v>837</v>
      </c>
      <c r="L395" s="1" t="s">
        <v>737</v>
      </c>
      <c r="M395" s="88">
        <v>2016</v>
      </c>
      <c r="N395" s="88">
        <v>2</v>
      </c>
      <c r="O395" s="89" t="s">
        <v>157</v>
      </c>
      <c r="P395" s="63">
        <v>657</v>
      </c>
      <c r="Q395" s="1" t="s">
        <v>826</v>
      </c>
      <c r="R395" s="63" t="s">
        <v>712</v>
      </c>
      <c r="S395" s="63" t="s">
        <v>1027</v>
      </c>
      <c r="T395" s="63" t="s">
        <v>1094</v>
      </c>
      <c r="U395" s="1"/>
      <c r="V395" s="90"/>
      <c r="W395" s="91">
        <v>42655</v>
      </c>
      <c r="X395" s="63">
        <v>9</v>
      </c>
      <c r="Y395" s="63">
        <v>46</v>
      </c>
      <c r="Z395" s="92">
        <v>24</v>
      </c>
      <c r="AA395" s="93">
        <v>9.52</v>
      </c>
      <c r="AB395" s="93">
        <v>4</v>
      </c>
      <c r="AC395" s="63">
        <v>2.06</v>
      </c>
      <c r="AD395" s="1">
        <v>1.06</v>
      </c>
      <c r="AE395" s="63">
        <v>0.4</v>
      </c>
      <c r="AF395" s="1">
        <v>1.28</v>
      </c>
      <c r="AG395" s="1">
        <v>11.6</v>
      </c>
      <c r="AH395" s="1">
        <f t="shared" si="96"/>
        <v>82.8125</v>
      </c>
      <c r="AI395" s="1">
        <v>0.16</v>
      </c>
      <c r="AJ395" s="1">
        <f t="shared" si="97"/>
        <v>2.4854368932038833</v>
      </c>
      <c r="AK395" s="1">
        <f t="shared" si="90"/>
        <v>2.1405825242718444</v>
      </c>
      <c r="AL395" s="1">
        <f t="shared" si="91"/>
        <v>3.8079999999999994</v>
      </c>
      <c r="AM395" s="1">
        <f t="shared" si="92"/>
        <v>2378.4250269687159</v>
      </c>
      <c r="AN395" s="1">
        <f t="shared" si="93"/>
        <v>4231.1111111111104</v>
      </c>
      <c r="AO395" s="1">
        <f t="shared" si="94"/>
        <v>6609.5361380798258</v>
      </c>
      <c r="AP395" s="1">
        <f t="shared" si="95"/>
        <v>2.3784250269687157</v>
      </c>
      <c r="AQ395" s="1">
        <f t="shared" si="95"/>
        <v>4.2311111111111108</v>
      </c>
      <c r="AR395" s="1">
        <f t="shared" si="95"/>
        <v>6.6095361380798261</v>
      </c>
      <c r="AS395" s="90"/>
      <c r="AT395" s="1">
        <v>2.4196428571428572</v>
      </c>
      <c r="AU395" s="1">
        <v>0.20270263077657646</v>
      </c>
      <c r="AV395" s="1">
        <v>2.1432964687539147</v>
      </c>
      <c r="AW395" s="1">
        <v>0.45386258368634058</v>
      </c>
      <c r="AX395" s="1">
        <v>0.30486299406200862</v>
      </c>
      <c r="AY395" s="1">
        <v>0.20962584066598203</v>
      </c>
      <c r="AZ395" s="1">
        <v>11.096049057294552</v>
      </c>
      <c r="BA395" s="1">
        <v>163.8705060152688</v>
      </c>
      <c r="BB395" s="1">
        <v>43.963649121573823</v>
      </c>
      <c r="BC395" s="1">
        <v>18.857535406545939</v>
      </c>
      <c r="BD395" s="1">
        <v>3.8181189909249516</v>
      </c>
      <c r="BE395" s="94">
        <v>0.87113899613899626</v>
      </c>
      <c r="BF395" s="94">
        <v>0.16322393822393824</v>
      </c>
      <c r="BG395" s="94">
        <v>1.5292870314855691</v>
      </c>
      <c r="BH395" s="1">
        <v>0.97435897435897434</v>
      </c>
      <c r="BI395" s="1">
        <v>0.21304945054945051</v>
      </c>
      <c r="BJ395" s="1">
        <v>0.99039967094781478</v>
      </c>
    </row>
    <row r="396" spans="1:62">
      <c r="A396" t="s">
        <v>177</v>
      </c>
      <c r="C396" s="63" t="s">
        <v>164</v>
      </c>
      <c r="D396" s="87" t="s">
        <v>173</v>
      </c>
      <c r="E396" t="s">
        <v>959</v>
      </c>
      <c r="F396" s="1" t="s">
        <v>216</v>
      </c>
      <c r="G396" s="1" t="s">
        <v>836</v>
      </c>
      <c r="H396" s="1">
        <v>11.01627</v>
      </c>
      <c r="I396" s="1">
        <v>7.8809800000000001</v>
      </c>
      <c r="J396" s="1">
        <v>631</v>
      </c>
      <c r="K396" s="1" t="s">
        <v>837</v>
      </c>
      <c r="L396" s="1" t="s">
        <v>737</v>
      </c>
      <c r="M396" s="88">
        <v>2016</v>
      </c>
      <c r="N396" s="88">
        <v>2</v>
      </c>
      <c r="O396" s="89" t="s">
        <v>158</v>
      </c>
      <c r="P396" s="63">
        <v>658</v>
      </c>
      <c r="Q396" s="1" t="s">
        <v>826</v>
      </c>
      <c r="R396" s="63" t="s">
        <v>712</v>
      </c>
      <c r="S396" s="63" t="s">
        <v>1027</v>
      </c>
      <c r="T396" s="63" t="s">
        <v>1094</v>
      </c>
      <c r="U396" s="1"/>
      <c r="V396" s="90"/>
      <c r="W396" s="91">
        <v>42655</v>
      </c>
      <c r="X396" s="63">
        <v>9</v>
      </c>
      <c r="Y396" s="63">
        <v>43</v>
      </c>
      <c r="Z396" s="92">
        <v>43</v>
      </c>
      <c r="AA396" s="93">
        <v>13.44</v>
      </c>
      <c r="AB396" s="93">
        <v>7.64</v>
      </c>
      <c r="AC396" s="63">
        <v>2.74</v>
      </c>
      <c r="AD396" s="1">
        <v>1.6</v>
      </c>
      <c r="AE396" s="63">
        <v>0.42</v>
      </c>
      <c r="AF396" s="1">
        <v>1.88</v>
      </c>
      <c r="AG396" s="1">
        <v>13.3</v>
      </c>
      <c r="AH396" s="1">
        <f t="shared" si="96"/>
        <v>85.106382978723417</v>
      </c>
      <c r="AI396" s="1">
        <v>0.2</v>
      </c>
      <c r="AJ396" s="1">
        <f t="shared" si="97"/>
        <v>5.2420437956204369</v>
      </c>
      <c r="AK396" s="1">
        <f t="shared" si="90"/>
        <v>4.5505401459854014</v>
      </c>
      <c r="AL396" s="1">
        <f t="shared" si="91"/>
        <v>6.4</v>
      </c>
      <c r="AM396" s="1">
        <f t="shared" si="92"/>
        <v>5056.1557177615568</v>
      </c>
      <c r="AN396" s="1">
        <f t="shared" si="93"/>
        <v>7111.1111111111113</v>
      </c>
      <c r="AO396" s="1">
        <f t="shared" si="94"/>
        <v>12167.266828872667</v>
      </c>
      <c r="AP396" s="1">
        <f t="shared" si="95"/>
        <v>5.0561557177615573</v>
      </c>
      <c r="AQ396" s="1">
        <f t="shared" si="95"/>
        <v>7.1111111111111116</v>
      </c>
      <c r="AR396" s="1">
        <f t="shared" si="95"/>
        <v>12.167266828872668</v>
      </c>
      <c r="AS396" s="90"/>
      <c r="AT396" s="1">
        <v>1.9738878143133463</v>
      </c>
      <c r="AU396" s="1">
        <v>0.27927945934312465</v>
      </c>
      <c r="AV396" s="1">
        <v>2.53228264668068</v>
      </c>
      <c r="AW396" s="1">
        <v>0.53746188777093507</v>
      </c>
      <c r="AX396" s="1">
        <v>0.32198739079330141</v>
      </c>
      <c r="AY396" s="1">
        <v>0.18247378326972155</v>
      </c>
      <c r="AZ396" s="1">
        <v>9.4748776641780719</v>
      </c>
      <c r="BA396" s="1">
        <v>131.46253259689107</v>
      </c>
      <c r="BB396" s="1">
        <v>87.553620383312989</v>
      </c>
      <c r="BC396" s="1">
        <v>16.020996683741959</v>
      </c>
      <c r="BD396" s="1">
        <v>3.4249964941737159</v>
      </c>
      <c r="BE396" s="94">
        <v>0.46398891966759015</v>
      </c>
      <c r="BF396" s="94">
        <v>1.9704524469067407E-2</v>
      </c>
      <c r="BG396" s="94">
        <v>1.7842846553061775</v>
      </c>
      <c r="BH396" s="1">
        <v>1.1563407550822846</v>
      </c>
      <c r="BI396" s="1">
        <v>0.13886737657308812</v>
      </c>
      <c r="BJ396" s="1">
        <v>0.96137671043222173</v>
      </c>
    </row>
    <row r="397" spans="1:62">
      <c r="A397" t="s">
        <v>177</v>
      </c>
      <c r="C397" s="63" t="s">
        <v>164</v>
      </c>
      <c r="D397" s="87" t="s">
        <v>173</v>
      </c>
      <c r="E397" t="s">
        <v>959</v>
      </c>
      <c r="F397" s="1" t="s">
        <v>216</v>
      </c>
      <c r="G397" s="1" t="s">
        <v>836</v>
      </c>
      <c r="H397" s="1">
        <v>11.01627</v>
      </c>
      <c r="I397" s="1">
        <v>7.8809800000000001</v>
      </c>
      <c r="J397" s="1">
        <v>631</v>
      </c>
      <c r="K397" s="1" t="s">
        <v>837</v>
      </c>
      <c r="L397" s="1" t="s">
        <v>737</v>
      </c>
      <c r="M397" s="88">
        <v>2016</v>
      </c>
      <c r="N397" s="88">
        <v>2</v>
      </c>
      <c r="O397" s="89" t="s">
        <v>159</v>
      </c>
      <c r="P397" s="63">
        <v>659</v>
      </c>
      <c r="Q397" s="1" t="s">
        <v>826</v>
      </c>
      <c r="R397" s="63" t="s">
        <v>712</v>
      </c>
      <c r="S397" s="63" t="s">
        <v>1027</v>
      </c>
      <c r="T397" s="63" t="s">
        <v>1094</v>
      </c>
      <c r="U397" s="1"/>
      <c r="V397" s="90"/>
      <c r="W397" s="91">
        <v>42655</v>
      </c>
      <c r="X397" s="63">
        <v>9</v>
      </c>
      <c r="Y397" s="63">
        <v>42</v>
      </c>
      <c r="Z397" s="92">
        <v>40</v>
      </c>
      <c r="AA397" s="93">
        <v>14.5</v>
      </c>
      <c r="AB397" s="93">
        <v>6.02</v>
      </c>
      <c r="AC397" s="63">
        <v>2.16</v>
      </c>
      <c r="AD397" s="1">
        <v>1.22</v>
      </c>
      <c r="AE397" s="63">
        <v>0.22</v>
      </c>
      <c r="AF397" s="1">
        <v>1.46</v>
      </c>
      <c r="AG397" s="1">
        <v>12.4</v>
      </c>
      <c r="AH397" s="1">
        <f t="shared" si="96"/>
        <v>83.561643835616437</v>
      </c>
      <c r="AI397" s="1">
        <v>0.1</v>
      </c>
      <c r="AJ397" s="1">
        <f t="shared" si="97"/>
        <v>4.0690740740740727</v>
      </c>
      <c r="AK397" s="1">
        <f t="shared" si="90"/>
        <v>3.504190849673201</v>
      </c>
      <c r="AL397" s="1">
        <f t="shared" si="91"/>
        <v>6.5909090909090917</v>
      </c>
      <c r="AM397" s="1">
        <f t="shared" si="92"/>
        <v>3893.5453885257789</v>
      </c>
      <c r="AN397" s="1">
        <f t="shared" si="93"/>
        <v>7323.2323232323233</v>
      </c>
      <c r="AO397" s="1">
        <f t="shared" si="94"/>
        <v>11216.777711758103</v>
      </c>
      <c r="AP397" s="1">
        <f t="shared" si="95"/>
        <v>3.8935453885257787</v>
      </c>
      <c r="AQ397" s="1">
        <f t="shared" si="95"/>
        <v>7.3232323232323235</v>
      </c>
      <c r="AR397" s="1">
        <f t="shared" si="95"/>
        <v>11.216777711758102</v>
      </c>
      <c r="AS397" s="90"/>
      <c r="AT397" s="1">
        <v>2.059490084985836</v>
      </c>
      <c r="AU397" s="1">
        <v>0.27815019676249531</v>
      </c>
      <c r="AV397" s="1">
        <v>2.0424508236575596</v>
      </c>
      <c r="AW397" s="1">
        <v>0.62482672953329854</v>
      </c>
      <c r="AX397" s="1">
        <v>0.30497199431569116</v>
      </c>
      <c r="AY397" s="1">
        <v>0.17516929448313517</v>
      </c>
      <c r="AZ397" s="1">
        <v>8.9355150004421482</v>
      </c>
      <c r="BA397" s="1">
        <v>127.99881534782405</v>
      </c>
      <c r="BB397" s="1">
        <v>60.010976753186746</v>
      </c>
      <c r="BC397" s="1">
        <v>8.9531377429293322</v>
      </c>
      <c r="BD397" s="1">
        <v>4.0660925554331353</v>
      </c>
      <c r="BE397" s="94">
        <v>0.59903846153846163</v>
      </c>
      <c r="BF397" s="94">
        <v>3.6302884615384626E-2</v>
      </c>
      <c r="BG397" s="94">
        <v>2.1973070051298014</v>
      </c>
      <c r="BH397" s="1">
        <v>1.2378686964795433</v>
      </c>
      <c r="BI397" s="1">
        <v>0.22316841103710752</v>
      </c>
      <c r="BJ397" s="1">
        <v>0.50297172968565818</v>
      </c>
    </row>
    <row r="398" spans="1:62">
      <c r="A398" t="s">
        <v>177</v>
      </c>
      <c r="C398" s="63" t="s">
        <v>164</v>
      </c>
      <c r="D398" s="87" t="s">
        <v>173</v>
      </c>
      <c r="E398" t="s">
        <v>959</v>
      </c>
      <c r="F398" s="1" t="s">
        <v>216</v>
      </c>
      <c r="G398" s="1" t="s">
        <v>836</v>
      </c>
      <c r="H398" s="1">
        <v>11.01627</v>
      </c>
      <c r="I398" s="1">
        <v>7.8809800000000001</v>
      </c>
      <c r="J398" s="1">
        <v>631</v>
      </c>
      <c r="K398" s="1" t="s">
        <v>837</v>
      </c>
      <c r="L398" s="1" t="s">
        <v>737</v>
      </c>
      <c r="M398" s="88">
        <v>2016</v>
      </c>
      <c r="N398" s="88">
        <v>2</v>
      </c>
      <c r="O398" s="89" t="s">
        <v>714</v>
      </c>
      <c r="P398" s="63">
        <v>660</v>
      </c>
      <c r="Q398" s="1" t="s">
        <v>826</v>
      </c>
      <c r="R398" s="63" t="s">
        <v>712</v>
      </c>
      <c r="S398" s="63" t="s">
        <v>1027</v>
      </c>
      <c r="T398" s="63" t="s">
        <v>1094</v>
      </c>
      <c r="U398" s="1"/>
      <c r="V398" s="90"/>
      <c r="W398" s="91">
        <v>42655</v>
      </c>
      <c r="X398" s="63">
        <v>9</v>
      </c>
      <c r="Y398" s="63">
        <v>48</v>
      </c>
      <c r="Z398" s="92">
        <v>46</v>
      </c>
      <c r="AA398" s="93">
        <v>17.260000000000002</v>
      </c>
      <c r="AB398" s="93">
        <v>9.56</v>
      </c>
      <c r="AC398" s="63">
        <v>2.94</v>
      </c>
      <c r="AD398" s="1">
        <v>1.62</v>
      </c>
      <c r="AE398" s="63">
        <v>0.62</v>
      </c>
      <c r="AF398" s="1">
        <v>1.94</v>
      </c>
      <c r="AG398" s="1">
        <v>13.2</v>
      </c>
      <c r="AH398" s="1">
        <f t="shared" si="96"/>
        <v>83.505154639175259</v>
      </c>
      <c r="AI398" s="1">
        <v>0.22</v>
      </c>
      <c r="AJ398" s="1">
        <f t="shared" si="97"/>
        <v>6.3082993197278912</v>
      </c>
      <c r="AK398" s="1">
        <f t="shared" si="90"/>
        <v>5.3793075630252103</v>
      </c>
      <c r="AL398" s="1">
        <f t="shared" si="91"/>
        <v>6.1245161290322585</v>
      </c>
      <c r="AM398" s="1">
        <f t="shared" si="92"/>
        <v>5977.0084033613448</v>
      </c>
      <c r="AN398" s="1">
        <f t="shared" si="93"/>
        <v>6805.017921146954</v>
      </c>
      <c r="AO398" s="1">
        <f t="shared" si="94"/>
        <v>12782.026324508299</v>
      </c>
      <c r="AP398" s="1">
        <f t="shared" si="95"/>
        <v>5.9770084033613449</v>
      </c>
      <c r="AQ398" s="1">
        <f t="shared" si="95"/>
        <v>6.8050179211469537</v>
      </c>
      <c r="AR398" s="1">
        <f t="shared" si="95"/>
        <v>12.782026324508299</v>
      </c>
      <c r="AS398" s="90"/>
      <c r="AT398" s="1">
        <v>2.035714285714286</v>
      </c>
      <c r="AU398" s="1">
        <v>0.23986290159499024</v>
      </c>
      <c r="AV398" s="1">
        <v>2.4904432710488615</v>
      </c>
      <c r="AW398" s="1">
        <v>0.45912129666771556</v>
      </c>
      <c r="AX398" s="1">
        <v>0.32799810195235268</v>
      </c>
      <c r="AY398" s="1">
        <v>0.16691165914116696</v>
      </c>
      <c r="AZ398" s="1">
        <v>5.8938580361409167</v>
      </c>
      <c r="BA398" s="1">
        <v>122.46002845204916</v>
      </c>
      <c r="BB398" s="1">
        <v>57.577046025294997</v>
      </c>
      <c r="BC398" s="1">
        <v>10.93856221992676</v>
      </c>
      <c r="BD398" s="1">
        <v>12.898752204106858</v>
      </c>
      <c r="BE398" s="94">
        <v>0.90709617180205415</v>
      </c>
      <c r="BF398" s="94">
        <v>5.2100840336134463E-2</v>
      </c>
      <c r="BG398" s="94">
        <v>2.3422750747497871</v>
      </c>
      <c r="BH398" s="1">
        <v>1.3713369963369961</v>
      </c>
      <c r="BI398" s="1">
        <v>0.20503663003663003</v>
      </c>
      <c r="BJ398" s="1">
        <v>0.52795153063684175</v>
      </c>
    </row>
    <row r="399" spans="1:62">
      <c r="A399" t="s">
        <v>177</v>
      </c>
      <c r="C399" s="63" t="s">
        <v>164</v>
      </c>
      <c r="D399" s="87" t="s">
        <v>173</v>
      </c>
      <c r="E399" t="s">
        <v>959</v>
      </c>
      <c r="F399" s="1" t="s">
        <v>216</v>
      </c>
      <c r="G399" s="1" t="s">
        <v>838</v>
      </c>
      <c r="H399" s="1">
        <v>11.01925</v>
      </c>
      <c r="I399" s="1">
        <v>7.8773400000000002</v>
      </c>
      <c r="J399" s="1">
        <v>632</v>
      </c>
      <c r="K399" s="1" t="s">
        <v>839</v>
      </c>
      <c r="L399" s="1" t="s">
        <v>737</v>
      </c>
      <c r="M399" s="88">
        <v>2016</v>
      </c>
      <c r="N399" s="88">
        <v>2</v>
      </c>
      <c r="O399" s="89" t="s">
        <v>155</v>
      </c>
      <c r="P399" s="63">
        <v>667</v>
      </c>
      <c r="Q399" s="1" t="s">
        <v>826</v>
      </c>
      <c r="R399" s="63" t="s">
        <v>712</v>
      </c>
      <c r="S399" s="63" t="s">
        <v>1027</v>
      </c>
      <c r="T399" s="63" t="s">
        <v>1094</v>
      </c>
      <c r="U399" s="1" t="s">
        <v>827</v>
      </c>
      <c r="V399" s="90" t="s">
        <v>828</v>
      </c>
      <c r="W399" s="91">
        <v>42655</v>
      </c>
      <c r="X399" s="63">
        <v>9</v>
      </c>
      <c r="Y399" s="63">
        <v>45</v>
      </c>
      <c r="Z399" s="92">
        <v>45</v>
      </c>
      <c r="AA399" s="93">
        <v>9.24</v>
      </c>
      <c r="AB399" s="93">
        <v>5.72</v>
      </c>
      <c r="AC399" s="63">
        <v>1.8</v>
      </c>
      <c r="AD399" s="1">
        <v>0.98</v>
      </c>
      <c r="AE399" s="63">
        <v>0.3</v>
      </c>
      <c r="AF399" s="1">
        <v>1.18</v>
      </c>
      <c r="AG399" s="1">
        <v>13.1</v>
      </c>
      <c r="AH399" s="1">
        <f t="shared" si="96"/>
        <v>83.050847457627114</v>
      </c>
      <c r="AI399" s="1">
        <v>0.14000000000000001</v>
      </c>
      <c r="AJ399" s="1">
        <f t="shared" si="97"/>
        <v>3.7497777777777777</v>
      </c>
      <c r="AK399" s="1">
        <f t="shared" si="90"/>
        <v>3.1838342483660131</v>
      </c>
      <c r="AL399" s="1">
        <f t="shared" si="91"/>
        <v>4.3120000000000003</v>
      </c>
      <c r="AM399" s="1">
        <f t="shared" si="92"/>
        <v>3537.5936092955699</v>
      </c>
      <c r="AN399" s="1">
        <f t="shared" si="93"/>
        <v>4791.1111111111113</v>
      </c>
      <c r="AO399" s="1">
        <f t="shared" si="94"/>
        <v>8328.7047204066803</v>
      </c>
      <c r="AP399" s="1">
        <f t="shared" si="95"/>
        <v>3.5375936092955698</v>
      </c>
      <c r="AQ399" s="1">
        <f t="shared" si="95"/>
        <v>4.7911111111111113</v>
      </c>
      <c r="AR399" s="1">
        <f t="shared" si="95"/>
        <v>8.3287047204066802</v>
      </c>
      <c r="AS399" s="90">
        <v>42652</v>
      </c>
      <c r="AT399" s="1">
        <v>1.6983184965380813</v>
      </c>
      <c r="AU399" s="1">
        <v>0.18168246469854593</v>
      </c>
      <c r="AV399" s="1">
        <v>1.7363491608934254</v>
      </c>
      <c r="AW399" s="1">
        <v>0.59171393961359819</v>
      </c>
      <c r="AX399" s="1">
        <v>0.25124464783794265</v>
      </c>
      <c r="AY399" s="1">
        <v>0.15143594254472195</v>
      </c>
      <c r="AZ399" s="1">
        <v>5.9551948347134243</v>
      </c>
      <c r="BA399" s="1">
        <v>120.62718820949451</v>
      </c>
      <c r="BB399" s="1">
        <v>24.321259901010038</v>
      </c>
      <c r="BC399" s="1">
        <v>9.0956604165701371</v>
      </c>
      <c r="BD399" s="1">
        <v>4.1674139327343687</v>
      </c>
      <c r="BE399" s="94">
        <v>0.51054650047938643</v>
      </c>
      <c r="BF399" s="94">
        <v>6.3326941514860971E-2</v>
      </c>
      <c r="BG399" s="94">
        <v>1.2640166596406002</v>
      </c>
      <c r="BH399" s="1">
        <v>1.2274927395934172</v>
      </c>
      <c r="BI399" s="1">
        <v>0.26582768635043569</v>
      </c>
      <c r="BJ399" s="1">
        <v>0.86129074534940642</v>
      </c>
    </row>
    <row r="400" spans="1:62">
      <c r="A400" t="s">
        <v>177</v>
      </c>
      <c r="C400" s="63" t="s">
        <v>164</v>
      </c>
      <c r="D400" s="87" t="s">
        <v>173</v>
      </c>
      <c r="E400" t="s">
        <v>959</v>
      </c>
      <c r="F400" s="1" t="s">
        <v>216</v>
      </c>
      <c r="G400" s="1" t="s">
        <v>838</v>
      </c>
      <c r="H400" s="1">
        <v>11.01925</v>
      </c>
      <c r="I400" s="1">
        <v>7.8773400000000002</v>
      </c>
      <c r="J400" s="1">
        <v>632</v>
      </c>
      <c r="K400" s="1" t="s">
        <v>839</v>
      </c>
      <c r="L400" s="1" t="s">
        <v>737</v>
      </c>
      <c r="M400" s="88">
        <v>2016</v>
      </c>
      <c r="N400" s="88">
        <v>2</v>
      </c>
      <c r="O400" s="89" t="s">
        <v>156</v>
      </c>
      <c r="P400" s="63">
        <v>668</v>
      </c>
      <c r="Q400" s="1" t="s">
        <v>826</v>
      </c>
      <c r="R400" s="63" t="s">
        <v>712</v>
      </c>
      <c r="S400" s="63" t="s">
        <v>1027</v>
      </c>
      <c r="T400" s="63" t="s">
        <v>1094</v>
      </c>
      <c r="U400" s="1"/>
      <c r="V400" s="90"/>
      <c r="W400" s="91">
        <v>42655</v>
      </c>
      <c r="X400" s="63">
        <v>9</v>
      </c>
      <c r="Y400" s="63">
        <v>46</v>
      </c>
      <c r="Z400" s="92">
        <v>33</v>
      </c>
      <c r="AA400" s="93">
        <v>12.54</v>
      </c>
      <c r="AB400" s="93">
        <v>4.76</v>
      </c>
      <c r="AC400" s="63">
        <v>1.76</v>
      </c>
      <c r="AD400" s="1">
        <v>0.94</v>
      </c>
      <c r="AE400" s="63">
        <v>0.46</v>
      </c>
      <c r="AF400" s="1">
        <v>1.1200000000000001</v>
      </c>
      <c r="AG400" s="1">
        <v>12.8</v>
      </c>
      <c r="AH400" s="1">
        <f t="shared" si="96"/>
        <v>83.928571428571416</v>
      </c>
      <c r="AI400" s="1">
        <v>0.2</v>
      </c>
      <c r="AJ400" s="1">
        <f t="shared" si="97"/>
        <v>3.0290909090909093</v>
      </c>
      <c r="AK400" s="1">
        <f t="shared" si="90"/>
        <v>2.6080727272727269</v>
      </c>
      <c r="AL400" s="1">
        <f t="shared" si="91"/>
        <v>5.4521739130434774</v>
      </c>
      <c r="AM400" s="1">
        <f t="shared" si="92"/>
        <v>2897.8585858585852</v>
      </c>
      <c r="AN400" s="1">
        <f t="shared" si="93"/>
        <v>6057.9710144927531</v>
      </c>
      <c r="AO400" s="1">
        <f t="shared" si="94"/>
        <v>8955.8296003513387</v>
      </c>
      <c r="AP400" s="1">
        <f t="shared" si="95"/>
        <v>2.897858585858585</v>
      </c>
      <c r="AQ400" s="1">
        <f t="shared" si="95"/>
        <v>6.057971014492753</v>
      </c>
      <c r="AR400" s="1">
        <f t="shared" si="95"/>
        <v>8.955829600351338</v>
      </c>
      <c r="AS400" s="90"/>
      <c r="AT400" s="1">
        <v>1.660218253968254</v>
      </c>
      <c r="AU400" s="1">
        <v>0.23342555743716575</v>
      </c>
      <c r="AV400" s="1">
        <v>2.0480840612358113</v>
      </c>
      <c r="AW400" s="1">
        <v>0.50318776914898977</v>
      </c>
      <c r="AX400" s="1">
        <v>0.30372630654090671</v>
      </c>
      <c r="AY400" s="1">
        <v>0.14673285068190983</v>
      </c>
      <c r="AZ400" s="1">
        <v>4.7746582244027111</v>
      </c>
      <c r="BA400" s="1">
        <v>152.90976080274103</v>
      </c>
      <c r="BB400" s="1">
        <v>31.712762059801605</v>
      </c>
      <c r="BC400" s="1">
        <v>12.104199972632872</v>
      </c>
      <c r="BD400" s="1">
        <v>5.2716126856994343</v>
      </c>
      <c r="BE400" s="94">
        <v>0.36943907156673117</v>
      </c>
      <c r="BF400" s="94">
        <v>5.5319148936170209E-2</v>
      </c>
      <c r="BG400" s="94">
        <v>1.8067707998800611</v>
      </c>
      <c r="BH400" s="1">
        <v>0.96510516252390066</v>
      </c>
      <c r="BI400" s="1">
        <v>0.23064053537284895</v>
      </c>
      <c r="BJ400" s="1">
        <v>0.86212130537385145</v>
      </c>
    </row>
    <row r="401" spans="1:62">
      <c r="A401" t="s">
        <v>177</v>
      </c>
      <c r="C401" s="63" t="s">
        <v>164</v>
      </c>
      <c r="D401" s="87" t="s">
        <v>173</v>
      </c>
      <c r="E401" t="s">
        <v>959</v>
      </c>
      <c r="F401" s="1" t="s">
        <v>216</v>
      </c>
      <c r="G401" s="1" t="s">
        <v>838</v>
      </c>
      <c r="H401" s="1">
        <v>11.01925</v>
      </c>
      <c r="I401" s="1">
        <v>7.8773400000000002</v>
      </c>
      <c r="J401" s="1">
        <v>632</v>
      </c>
      <c r="K401" s="1" t="s">
        <v>839</v>
      </c>
      <c r="L401" s="1" t="s">
        <v>737</v>
      </c>
      <c r="M401" s="88">
        <v>2016</v>
      </c>
      <c r="N401" s="88">
        <v>2</v>
      </c>
      <c r="O401" s="89" t="s">
        <v>157</v>
      </c>
      <c r="P401" s="63">
        <v>669</v>
      </c>
      <c r="Q401" s="1" t="s">
        <v>826</v>
      </c>
      <c r="R401" s="63" t="s">
        <v>712</v>
      </c>
      <c r="S401" s="63" t="s">
        <v>1027</v>
      </c>
      <c r="T401" s="63" t="s">
        <v>1094</v>
      </c>
      <c r="U401" s="1"/>
      <c r="V401" s="90"/>
      <c r="W401" s="91">
        <v>42655</v>
      </c>
      <c r="X401" s="63">
        <v>9</v>
      </c>
      <c r="Y401" s="63">
        <v>45</v>
      </c>
      <c r="Z401" s="92">
        <v>35</v>
      </c>
      <c r="AA401" s="93">
        <v>16.440000000000001</v>
      </c>
      <c r="AB401" s="93">
        <v>7.08</v>
      </c>
      <c r="AC401" s="63">
        <v>2.34</v>
      </c>
      <c r="AD401" s="1">
        <v>1.24</v>
      </c>
      <c r="AE401" s="63">
        <v>0.48</v>
      </c>
      <c r="AF401" s="1">
        <v>1.58</v>
      </c>
      <c r="AG401" s="1">
        <v>11.9</v>
      </c>
      <c r="AH401" s="1">
        <f t="shared" si="96"/>
        <v>78.48101265822784</v>
      </c>
      <c r="AI401" s="1">
        <v>0.24</v>
      </c>
      <c r="AJ401" s="1">
        <f t="shared" si="97"/>
        <v>4.7805128205128211</v>
      </c>
      <c r="AK401" s="1">
        <f t="shared" si="90"/>
        <v>3.8886250377073908</v>
      </c>
      <c r="AL401" s="1">
        <f t="shared" si="91"/>
        <v>8.2200000000000006</v>
      </c>
      <c r="AM401" s="1">
        <f t="shared" si="92"/>
        <v>4320.6944863415456</v>
      </c>
      <c r="AN401" s="1">
        <f t="shared" si="93"/>
        <v>9133.3333333333339</v>
      </c>
      <c r="AO401" s="1">
        <f t="shared" si="94"/>
        <v>13454.02781967488</v>
      </c>
      <c r="AP401" s="1">
        <f t="shared" si="95"/>
        <v>4.3206944863415453</v>
      </c>
      <c r="AQ401" s="1">
        <f t="shared" si="95"/>
        <v>9.1333333333333346</v>
      </c>
      <c r="AR401" s="1">
        <f t="shared" si="95"/>
        <v>13.454027819674881</v>
      </c>
      <c r="AS401" s="90"/>
      <c r="AT401" s="1">
        <v>2.2393879565646597</v>
      </c>
      <c r="AU401" s="1">
        <v>0.23423939520446271</v>
      </c>
      <c r="AV401" s="1">
        <v>1.8926666890487467</v>
      </c>
      <c r="AW401" s="1">
        <v>0.59714313068284852</v>
      </c>
      <c r="AX401" s="1">
        <v>0.24508342759526774</v>
      </c>
      <c r="AY401" s="1">
        <v>0.19908998840836792</v>
      </c>
      <c r="AZ401" s="1">
        <v>9.7870971546462062</v>
      </c>
      <c r="BA401" s="1">
        <v>136.45057373096387</v>
      </c>
      <c r="BB401" s="1">
        <v>53.100499106501282</v>
      </c>
      <c r="BC401" s="1">
        <v>16.640583665802552</v>
      </c>
      <c r="BD401" s="1">
        <v>4.4517541283272362</v>
      </c>
      <c r="BE401" s="94">
        <v>0.55758157389635321</v>
      </c>
      <c r="BF401" s="94">
        <v>3.8142994241842615E-2</v>
      </c>
      <c r="BG401" s="94">
        <v>1.449305204691024</v>
      </c>
      <c r="BH401" s="1">
        <v>0.93588560885608862</v>
      </c>
      <c r="BI401" s="1">
        <v>0.20908671586715868</v>
      </c>
      <c r="BJ401" s="1">
        <v>0.94645711218861417</v>
      </c>
    </row>
    <row r="402" spans="1:62">
      <c r="A402" t="s">
        <v>177</v>
      </c>
      <c r="C402" s="63" t="s">
        <v>164</v>
      </c>
      <c r="D402" s="87" t="s">
        <v>173</v>
      </c>
      <c r="E402" t="s">
        <v>959</v>
      </c>
      <c r="F402" s="1" t="s">
        <v>216</v>
      </c>
      <c r="G402" s="1" t="s">
        <v>838</v>
      </c>
      <c r="H402" s="1">
        <v>11.01925</v>
      </c>
      <c r="I402" s="1">
        <v>7.8773400000000002</v>
      </c>
      <c r="J402" s="1">
        <v>632</v>
      </c>
      <c r="K402" s="1" t="s">
        <v>839</v>
      </c>
      <c r="L402" s="1" t="s">
        <v>737</v>
      </c>
      <c r="M402" s="88">
        <v>2016</v>
      </c>
      <c r="N402" s="88">
        <v>2</v>
      </c>
      <c r="O402" s="89" t="s">
        <v>158</v>
      </c>
      <c r="P402" s="63">
        <v>670</v>
      </c>
      <c r="Q402" s="1" t="s">
        <v>826</v>
      </c>
      <c r="R402" s="63" t="s">
        <v>712</v>
      </c>
      <c r="S402" s="63" t="s">
        <v>1027</v>
      </c>
      <c r="T402" s="63" t="s">
        <v>1094</v>
      </c>
      <c r="U402" s="1"/>
      <c r="V402" s="90"/>
      <c r="W402" s="91">
        <v>42655</v>
      </c>
      <c r="X402" s="63">
        <v>9</v>
      </c>
      <c r="Y402" s="63">
        <v>47</v>
      </c>
      <c r="Z402" s="92">
        <v>48</v>
      </c>
      <c r="AA402" s="93">
        <v>16.420000000000002</v>
      </c>
      <c r="AB402" s="93">
        <v>9.5</v>
      </c>
      <c r="AC402" s="63">
        <v>2.98</v>
      </c>
      <c r="AD402" s="1">
        <v>1.7</v>
      </c>
      <c r="AE402" s="63">
        <v>0.26</v>
      </c>
      <c r="AF402" s="1">
        <v>2.04</v>
      </c>
      <c r="AG402" s="1">
        <v>12.2</v>
      </c>
      <c r="AH402" s="1">
        <f t="shared" si="96"/>
        <v>83.333333333333329</v>
      </c>
      <c r="AI402" s="1">
        <v>0.1</v>
      </c>
      <c r="AJ402" s="1">
        <f t="shared" si="97"/>
        <v>6.5033557046979871</v>
      </c>
      <c r="AK402" s="1">
        <f t="shared" si="90"/>
        <v>5.5979865771812083</v>
      </c>
      <c r="AL402" s="1">
        <f t="shared" si="91"/>
        <v>6.315384615384616</v>
      </c>
      <c r="AM402" s="1">
        <f t="shared" si="92"/>
        <v>6219.9850857568981</v>
      </c>
      <c r="AN402" s="1">
        <f t="shared" si="93"/>
        <v>7017.0940170940185</v>
      </c>
      <c r="AO402" s="1">
        <f t="shared" si="94"/>
        <v>13237.079102850916</v>
      </c>
      <c r="AP402" s="1">
        <f t="shared" si="95"/>
        <v>6.2199850857568979</v>
      </c>
      <c r="AQ402" s="1">
        <f t="shared" si="95"/>
        <v>7.0170940170940188</v>
      </c>
      <c r="AR402" s="1">
        <f t="shared" si="95"/>
        <v>13.237079102850915</v>
      </c>
      <c r="AS402" s="90"/>
      <c r="AT402" s="1">
        <v>2.5396281800391391</v>
      </c>
      <c r="AU402" s="1">
        <v>0.28114119001172699</v>
      </c>
      <c r="AV402" s="1">
        <v>1.4930664289340509</v>
      </c>
      <c r="AW402" s="1">
        <v>0.92435240045959743</v>
      </c>
      <c r="AX402" s="1">
        <v>0.47412576358191039</v>
      </c>
      <c r="AY402" s="1">
        <v>0.18704586921244906</v>
      </c>
      <c r="AZ402" s="1">
        <v>7.5420473853037597</v>
      </c>
      <c r="BA402" s="1">
        <v>118.62476174272214</v>
      </c>
      <c r="BB402" s="1">
        <v>54.621040318448259</v>
      </c>
      <c r="BC402" s="1">
        <v>12.659781653656914</v>
      </c>
      <c r="BD402" s="1">
        <v>4.4247679546254624</v>
      </c>
      <c r="BE402" s="94">
        <v>1.0470532319391637</v>
      </c>
      <c r="BF402" s="94">
        <v>9.7671102661596967E-2</v>
      </c>
      <c r="BG402" s="94">
        <v>1.7913499827180408</v>
      </c>
      <c r="BH402" s="1">
        <v>1.1073394495412845</v>
      </c>
      <c r="BI402" s="1">
        <v>0.15073394495412848</v>
      </c>
      <c r="BJ402" s="1">
        <v>0.86300058781906641</v>
      </c>
    </row>
    <row r="403" spans="1:62">
      <c r="A403" t="s">
        <v>177</v>
      </c>
      <c r="C403" s="63" t="s">
        <v>164</v>
      </c>
      <c r="D403" s="87" t="s">
        <v>173</v>
      </c>
      <c r="E403" t="s">
        <v>959</v>
      </c>
      <c r="F403" s="1" t="s">
        <v>216</v>
      </c>
      <c r="G403" s="1" t="s">
        <v>838</v>
      </c>
      <c r="H403" s="1">
        <v>11.01925</v>
      </c>
      <c r="I403" s="1">
        <v>7.8773400000000002</v>
      </c>
      <c r="J403" s="1">
        <v>632</v>
      </c>
      <c r="K403" s="1" t="s">
        <v>839</v>
      </c>
      <c r="L403" s="1" t="s">
        <v>737</v>
      </c>
      <c r="M403" s="88">
        <v>2016</v>
      </c>
      <c r="N403" s="88">
        <v>2</v>
      </c>
      <c r="O403" s="89" t="s">
        <v>159</v>
      </c>
      <c r="P403" s="63">
        <v>671</v>
      </c>
      <c r="Q403" s="1" t="s">
        <v>826</v>
      </c>
      <c r="R403" s="63" t="s">
        <v>712</v>
      </c>
      <c r="S403" s="63" t="s">
        <v>1027</v>
      </c>
      <c r="T403" s="63" t="s">
        <v>1094</v>
      </c>
      <c r="U403" s="1"/>
      <c r="V403" s="90"/>
      <c r="W403" s="91">
        <v>42655</v>
      </c>
      <c r="X403" s="63">
        <v>9</v>
      </c>
      <c r="Y403" s="63">
        <v>47</v>
      </c>
      <c r="Z403" s="92">
        <v>45</v>
      </c>
      <c r="AA403" s="93">
        <v>19.12</v>
      </c>
      <c r="AB403" s="93">
        <v>9.7799999999999994</v>
      </c>
      <c r="AC403" s="63">
        <v>2.96</v>
      </c>
      <c r="AD403" s="1">
        <v>1.74</v>
      </c>
      <c r="AE403" s="63">
        <v>0.62</v>
      </c>
      <c r="AF403" s="1">
        <v>2.1</v>
      </c>
      <c r="AG403" s="1">
        <v>15.6</v>
      </c>
      <c r="AH403" s="1">
        <f t="shared" si="96"/>
        <v>82.857142857142847</v>
      </c>
      <c r="AI403" s="1">
        <v>0.28000000000000003</v>
      </c>
      <c r="AJ403" s="1">
        <f t="shared" si="97"/>
        <v>6.9385135135135139</v>
      </c>
      <c r="AK403" s="1">
        <f t="shared" si="90"/>
        <v>5.7084724960254372</v>
      </c>
      <c r="AL403" s="1">
        <f t="shared" si="91"/>
        <v>8.6348387096774211</v>
      </c>
      <c r="AM403" s="1">
        <f t="shared" si="92"/>
        <v>6342.7472178060416</v>
      </c>
      <c r="AN403" s="1">
        <f t="shared" si="93"/>
        <v>9594.2652329749126</v>
      </c>
      <c r="AO403" s="1">
        <f t="shared" si="94"/>
        <v>15937.012450780954</v>
      </c>
      <c r="AP403" s="1">
        <f t="shared" si="95"/>
        <v>6.3427472178060418</v>
      </c>
      <c r="AQ403" s="1">
        <f t="shared" si="95"/>
        <v>9.5942652329749123</v>
      </c>
      <c r="AR403" s="1">
        <f t="shared" si="95"/>
        <v>15.937012450780955</v>
      </c>
      <c r="AS403" s="90"/>
      <c r="AT403" s="1">
        <v>2.2309160305343512</v>
      </c>
      <c r="AU403" s="1">
        <v>0.28566654895980703</v>
      </c>
      <c r="AV403" s="1">
        <v>1.5878343616091475</v>
      </c>
      <c r="AW403" s="1">
        <v>0.69055158236154335</v>
      </c>
      <c r="AX403" s="1">
        <v>0.38359642641856306</v>
      </c>
      <c r="AY403" s="1">
        <v>0.18965725160461205</v>
      </c>
      <c r="AZ403" s="1">
        <v>7.9437553159802947</v>
      </c>
      <c r="BA403" s="1">
        <v>173.74114614482463</v>
      </c>
      <c r="BB403" s="1">
        <v>68.767343973974505</v>
      </c>
      <c r="BC403" s="1">
        <v>15.002235266972985</v>
      </c>
      <c r="BD403" s="1">
        <v>4.5403306731563298</v>
      </c>
      <c r="BE403" s="94">
        <v>0.72364532019704431</v>
      </c>
      <c r="BF403" s="94">
        <v>6.5615763546798031E-2</v>
      </c>
      <c r="BG403" s="94">
        <v>1.5230885250195039</v>
      </c>
      <c r="BH403" s="1">
        <v>1.2947416974169743</v>
      </c>
      <c r="BI403" s="1">
        <v>0.2234778597785978</v>
      </c>
      <c r="BJ403" s="1">
        <v>0.64843912603472731</v>
      </c>
    </row>
    <row r="404" spans="1:62">
      <c r="A404" t="s">
        <v>177</v>
      </c>
      <c r="C404" s="63" t="s">
        <v>164</v>
      </c>
      <c r="D404" s="87" t="s">
        <v>173</v>
      </c>
      <c r="E404" t="s">
        <v>959</v>
      </c>
      <c r="F404" s="1" t="s">
        <v>216</v>
      </c>
      <c r="G404" s="1" t="s">
        <v>838</v>
      </c>
      <c r="H404" s="1">
        <v>11.01925</v>
      </c>
      <c r="I404" s="1">
        <v>7.8773400000000002</v>
      </c>
      <c r="J404" s="1">
        <v>632</v>
      </c>
      <c r="K404" s="1" t="s">
        <v>839</v>
      </c>
      <c r="L404" s="1" t="s">
        <v>737</v>
      </c>
      <c r="M404" s="88">
        <v>2016</v>
      </c>
      <c r="N404" s="88">
        <v>2</v>
      </c>
      <c r="O404" s="89" t="s">
        <v>714</v>
      </c>
      <c r="P404" s="63">
        <v>672</v>
      </c>
      <c r="Q404" s="1" t="s">
        <v>826</v>
      </c>
      <c r="R404" s="63" t="s">
        <v>712</v>
      </c>
      <c r="S404" s="63" t="s">
        <v>1027</v>
      </c>
      <c r="T404" s="63" t="s">
        <v>1094</v>
      </c>
      <c r="U404" s="1"/>
      <c r="V404" s="90"/>
      <c r="W404" s="91">
        <v>42655</v>
      </c>
      <c r="X404" s="63">
        <v>9</v>
      </c>
      <c r="Y404" s="63">
        <v>48</v>
      </c>
      <c r="Z404" s="92">
        <v>47</v>
      </c>
      <c r="AA404" s="93">
        <v>20.88</v>
      </c>
      <c r="AB404" s="93">
        <v>12.78</v>
      </c>
      <c r="AC404" s="63">
        <v>3.22</v>
      </c>
      <c r="AD404" s="1">
        <v>1.86</v>
      </c>
      <c r="AE404" s="63">
        <v>0.98</v>
      </c>
      <c r="AF404" s="1">
        <v>2.2599999999999998</v>
      </c>
      <c r="AG404" s="1">
        <v>14</v>
      </c>
      <c r="AH404" s="1">
        <f t="shared" si="96"/>
        <v>82.300884955752224</v>
      </c>
      <c r="AI404" s="1">
        <v>0.4</v>
      </c>
      <c r="AJ404" s="1">
        <f t="shared" si="97"/>
        <v>8.9698136645962716</v>
      </c>
      <c r="AK404" s="1">
        <f t="shared" si="90"/>
        <v>7.4690858604311297</v>
      </c>
      <c r="AL404" s="1">
        <f t="shared" si="91"/>
        <v>8.5224489795918359</v>
      </c>
      <c r="AM404" s="1">
        <f t="shared" si="92"/>
        <v>8298.9842893679215</v>
      </c>
      <c r="AN404" s="1">
        <f t="shared" si="93"/>
        <v>9469.3877551020396</v>
      </c>
      <c r="AO404" s="1">
        <f t="shared" si="94"/>
        <v>17768.372044469961</v>
      </c>
      <c r="AP404" s="1">
        <f t="shared" si="95"/>
        <v>8.2989842893679207</v>
      </c>
      <c r="AQ404" s="1">
        <f t="shared" si="95"/>
        <v>9.4693877551020389</v>
      </c>
      <c r="AR404" s="1">
        <f t="shared" si="95"/>
        <v>17.76837204446996</v>
      </c>
      <c r="AS404" s="90"/>
      <c r="AT404" s="1">
        <v>2.2883317261330762</v>
      </c>
      <c r="AU404" s="1">
        <v>0.27468101358436464</v>
      </c>
      <c r="AV404" s="1">
        <v>2.0230435004449081</v>
      </c>
      <c r="AW404" s="1">
        <v>0.66344932936188261</v>
      </c>
      <c r="AX404" s="1">
        <v>0.40277248358839934</v>
      </c>
      <c r="AY404" s="1">
        <v>0.19133199718085417</v>
      </c>
      <c r="AZ404" s="1">
        <v>7.1030899367221387</v>
      </c>
      <c r="BA404" s="1">
        <v>116.95827547357383</v>
      </c>
      <c r="BB404" s="1">
        <v>83.120316767506907</v>
      </c>
      <c r="BC404" s="1">
        <v>19.223303457867232</v>
      </c>
      <c r="BD404" s="1">
        <v>11.419403835693883</v>
      </c>
      <c r="BE404" s="94">
        <v>0.45422396856581537</v>
      </c>
      <c r="BF404" s="94">
        <v>4.4646365422396861E-2</v>
      </c>
      <c r="BG404" s="94">
        <v>1.6301221004625799</v>
      </c>
      <c r="BH404" s="1">
        <v>1.34736355226642</v>
      </c>
      <c r="BI404" s="1">
        <v>0.2216003700277521</v>
      </c>
      <c r="BJ404" s="1">
        <v>0.60131743058031017</v>
      </c>
    </row>
    <row r="405" spans="1:62">
      <c r="A405" t="s">
        <v>177</v>
      </c>
      <c r="C405" s="63" t="s">
        <v>164</v>
      </c>
      <c r="D405" s="87" t="s">
        <v>840</v>
      </c>
      <c r="E405" t="s">
        <v>959</v>
      </c>
      <c r="F405" s="1" t="s">
        <v>841</v>
      </c>
      <c r="G405" s="1" t="s">
        <v>842</v>
      </c>
      <c r="H405" s="1">
        <v>10.59355</v>
      </c>
      <c r="I405" s="1">
        <v>8.1895299999999995</v>
      </c>
      <c r="J405" s="1">
        <v>649</v>
      </c>
      <c r="K405" s="1" t="s">
        <v>843</v>
      </c>
      <c r="L405" s="1" t="s">
        <v>709</v>
      </c>
      <c r="M405" s="88">
        <v>2016</v>
      </c>
      <c r="N405" s="88">
        <v>2</v>
      </c>
      <c r="O405" s="89" t="s">
        <v>155</v>
      </c>
      <c r="P405" s="63">
        <v>679</v>
      </c>
      <c r="Q405" s="1" t="s">
        <v>844</v>
      </c>
      <c r="R405" s="63" t="s">
        <v>712</v>
      </c>
      <c r="S405" s="63" t="s">
        <v>1027</v>
      </c>
      <c r="T405" s="63" t="s">
        <v>1094</v>
      </c>
      <c r="U405" s="1" t="s">
        <v>845</v>
      </c>
      <c r="V405" s="90" t="s">
        <v>828</v>
      </c>
      <c r="W405" s="91">
        <v>42654</v>
      </c>
      <c r="X405" s="63">
        <v>9</v>
      </c>
      <c r="Y405" s="63">
        <v>44</v>
      </c>
      <c r="Z405" s="92">
        <v>33</v>
      </c>
      <c r="AA405" s="93">
        <v>5.74</v>
      </c>
      <c r="AB405" s="93">
        <v>2.68</v>
      </c>
      <c r="AC405" s="63">
        <v>1.46</v>
      </c>
      <c r="AD405" s="1">
        <v>0.78</v>
      </c>
      <c r="AE405" s="63">
        <v>0.26</v>
      </c>
      <c r="AF405" s="1">
        <v>0.88</v>
      </c>
      <c r="AG405" s="1">
        <v>11.9</v>
      </c>
      <c r="AH405" s="1">
        <f t="shared" si="96"/>
        <v>88.63636363636364</v>
      </c>
      <c r="AI405" s="1">
        <v>0.12</v>
      </c>
      <c r="AJ405" s="1">
        <f t="shared" si="97"/>
        <v>1.6153424657534248</v>
      </c>
      <c r="AK405" s="1">
        <f t="shared" si="90"/>
        <v>1.4839987107171635</v>
      </c>
      <c r="AL405" s="1">
        <f t="shared" si="91"/>
        <v>2.6492307692307691</v>
      </c>
      <c r="AM405" s="1">
        <f t="shared" si="92"/>
        <v>1648.8874563524039</v>
      </c>
      <c r="AN405" s="1">
        <f t="shared" si="93"/>
        <v>2943.5897435897436</v>
      </c>
      <c r="AO405" s="1">
        <f t="shared" si="94"/>
        <v>4592.4771999421473</v>
      </c>
      <c r="AP405" s="1">
        <f t="shared" si="95"/>
        <v>1.6488874563524039</v>
      </c>
      <c r="AQ405" s="1">
        <f t="shared" si="95"/>
        <v>2.9435897435897438</v>
      </c>
      <c r="AR405" s="1">
        <f t="shared" si="95"/>
        <v>4.592477199942147</v>
      </c>
      <c r="AS405" s="90">
        <v>42652</v>
      </c>
      <c r="AT405" s="1">
        <v>1.8760765550239236</v>
      </c>
      <c r="AU405" s="1">
        <v>0.13946841704118271</v>
      </c>
      <c r="AV405" s="1">
        <v>1.6794121636083001</v>
      </c>
      <c r="AW405" s="1">
        <v>0.4500590511384428</v>
      </c>
      <c r="AX405" s="1">
        <v>0.24834456129493426</v>
      </c>
      <c r="AY405" s="1">
        <v>0.13958278804055518</v>
      </c>
      <c r="AZ405" s="1">
        <v>6.3987377663296545</v>
      </c>
      <c r="BA405" s="1">
        <v>114.5564123085192</v>
      </c>
      <c r="BB405" s="1">
        <v>25.562307612084936</v>
      </c>
      <c r="BC405" s="1">
        <v>9.5754671181172437</v>
      </c>
      <c r="BD405" s="1">
        <v>2.7469551552418152</v>
      </c>
      <c r="BE405" s="94">
        <v>0.47136752136752136</v>
      </c>
      <c r="BF405" s="94">
        <v>9.2070275403608737E-2</v>
      </c>
      <c r="BG405" s="94">
        <v>2.362301682441672</v>
      </c>
      <c r="BH405" s="1">
        <v>1.2676125244618395</v>
      </c>
      <c r="BI405" s="1">
        <v>0.21320939334637964</v>
      </c>
      <c r="BJ405" s="1">
        <v>0.64320935244067867</v>
      </c>
    </row>
    <row r="406" spans="1:62">
      <c r="A406" t="s">
        <v>177</v>
      </c>
      <c r="C406" s="63" t="s">
        <v>164</v>
      </c>
      <c r="D406" s="87" t="s">
        <v>840</v>
      </c>
      <c r="E406" t="s">
        <v>959</v>
      </c>
      <c r="F406" s="1" t="s">
        <v>841</v>
      </c>
      <c r="G406" s="1" t="s">
        <v>842</v>
      </c>
      <c r="H406" s="1">
        <v>10.59355</v>
      </c>
      <c r="I406" s="1">
        <v>8.1895299999999995</v>
      </c>
      <c r="J406" s="1">
        <v>649</v>
      </c>
      <c r="K406" s="1" t="s">
        <v>843</v>
      </c>
      <c r="L406" s="1" t="s">
        <v>709</v>
      </c>
      <c r="M406" s="88">
        <v>2016</v>
      </c>
      <c r="N406" s="88">
        <v>2</v>
      </c>
      <c r="O406" s="89" t="s">
        <v>156</v>
      </c>
      <c r="P406" s="63">
        <v>680</v>
      </c>
      <c r="Q406" s="1" t="s">
        <v>844</v>
      </c>
      <c r="R406" s="63" t="s">
        <v>712</v>
      </c>
      <c r="S406" s="63" t="s">
        <v>1027</v>
      </c>
      <c r="T406" s="63" t="s">
        <v>1094</v>
      </c>
      <c r="U406" s="1"/>
      <c r="V406" s="90"/>
      <c r="W406" s="91">
        <v>42654</v>
      </c>
      <c r="X406" s="63">
        <v>9</v>
      </c>
      <c r="Y406" s="63">
        <v>45</v>
      </c>
      <c r="Z406" s="92">
        <v>30</v>
      </c>
      <c r="AA406" s="93">
        <v>6.98</v>
      </c>
      <c r="AB406" s="93">
        <v>3.72</v>
      </c>
      <c r="AC406" s="63">
        <v>1.62</v>
      </c>
      <c r="AD406" s="1">
        <v>0.92</v>
      </c>
      <c r="AE406" s="63">
        <v>0.5</v>
      </c>
      <c r="AF406" s="1">
        <v>1.08</v>
      </c>
      <c r="AG406" s="1">
        <v>11.5</v>
      </c>
      <c r="AH406" s="1">
        <f t="shared" si="96"/>
        <v>85.18518518518519</v>
      </c>
      <c r="AI406" s="1">
        <v>0.22</v>
      </c>
      <c r="AJ406" s="1">
        <f t="shared" si="97"/>
        <v>2.48</v>
      </c>
      <c r="AK406" s="1">
        <f t="shared" si="90"/>
        <v>2.1995816993464055</v>
      </c>
      <c r="AL406" s="1">
        <f t="shared" si="91"/>
        <v>3.0712000000000002</v>
      </c>
      <c r="AM406" s="1">
        <f t="shared" si="92"/>
        <v>2443.9796659404506</v>
      </c>
      <c r="AN406" s="1">
        <f t="shared" si="93"/>
        <v>3412.4444444444443</v>
      </c>
      <c r="AO406" s="1">
        <f t="shared" si="94"/>
        <v>5856.4241103848944</v>
      </c>
      <c r="AP406" s="1">
        <f t="shared" si="95"/>
        <v>2.4439796659404505</v>
      </c>
      <c r="AQ406" s="1">
        <f t="shared" si="95"/>
        <v>3.4124444444444442</v>
      </c>
      <c r="AR406" s="1">
        <f t="shared" si="95"/>
        <v>5.8564241103848946</v>
      </c>
      <c r="AS406" s="90"/>
      <c r="AT406" s="1">
        <v>1.5987770460959549</v>
      </c>
      <c r="AU406" s="1">
        <v>0.19053718215651708</v>
      </c>
      <c r="AV406" s="1">
        <v>1.918070474335775</v>
      </c>
      <c r="AW406" s="1">
        <v>0.47988514659753079</v>
      </c>
      <c r="AX406" s="1">
        <v>0.24006998535970317</v>
      </c>
      <c r="AY406" s="1">
        <v>0.10389534357965838</v>
      </c>
      <c r="AZ406" s="1">
        <v>3.9677146273414867</v>
      </c>
      <c r="BA406" s="1">
        <v>87.492138717036823</v>
      </c>
      <c r="BB406" s="1">
        <v>29.082693139835047</v>
      </c>
      <c r="BC406" s="1">
        <v>12.159903167940318</v>
      </c>
      <c r="BD406" s="1">
        <v>4.1990330440242616</v>
      </c>
      <c r="BE406" s="94">
        <v>0.31871921182266011</v>
      </c>
      <c r="BF406" s="94">
        <v>5.0147783251231523E-2</v>
      </c>
      <c r="BG406" s="94">
        <v>1.47226180267254</v>
      </c>
      <c r="BH406" s="1">
        <v>1.0863970588235294</v>
      </c>
      <c r="BI406" s="1">
        <v>0.17118566176470587</v>
      </c>
      <c r="BJ406" s="1">
        <v>0.50913092242904323</v>
      </c>
    </row>
    <row r="407" spans="1:62">
      <c r="A407" t="s">
        <v>177</v>
      </c>
      <c r="C407" s="63" t="s">
        <v>164</v>
      </c>
      <c r="D407" s="87" t="s">
        <v>840</v>
      </c>
      <c r="E407" t="s">
        <v>959</v>
      </c>
      <c r="F407" s="1" t="s">
        <v>841</v>
      </c>
      <c r="G407" s="1" t="s">
        <v>842</v>
      </c>
      <c r="H407" s="1">
        <v>10.59355</v>
      </c>
      <c r="I407" s="1">
        <v>8.1895299999999995</v>
      </c>
      <c r="J407" s="1">
        <v>649</v>
      </c>
      <c r="K407" s="1" t="s">
        <v>843</v>
      </c>
      <c r="L407" s="1" t="s">
        <v>709</v>
      </c>
      <c r="M407" s="88">
        <v>2016</v>
      </c>
      <c r="N407" s="88">
        <v>2</v>
      </c>
      <c r="O407" s="89" t="s">
        <v>157</v>
      </c>
      <c r="P407" s="63">
        <v>681</v>
      </c>
      <c r="Q407" s="1" t="s">
        <v>844</v>
      </c>
      <c r="R407" s="63" t="s">
        <v>712</v>
      </c>
      <c r="S407" s="63" t="s">
        <v>1027</v>
      </c>
      <c r="T407" s="63" t="s">
        <v>1094</v>
      </c>
      <c r="U407" s="1"/>
      <c r="V407" s="90"/>
      <c r="W407" s="91">
        <v>42654</v>
      </c>
      <c r="X407" s="63">
        <v>9</v>
      </c>
      <c r="Y407" s="63">
        <v>47</v>
      </c>
      <c r="Z407" s="92">
        <v>42</v>
      </c>
      <c r="AA407" s="93">
        <v>8.66</v>
      </c>
      <c r="AB407" s="93">
        <v>3.92</v>
      </c>
      <c r="AC407" s="63">
        <v>1.46</v>
      </c>
      <c r="AD407" s="1">
        <v>0.56000000000000005</v>
      </c>
      <c r="AE407" s="63">
        <v>0.64</v>
      </c>
      <c r="AF407" s="1">
        <v>0.7</v>
      </c>
      <c r="AG407" s="1">
        <v>8.6999999999999993</v>
      </c>
      <c r="AH407" s="1">
        <f t="shared" si="96"/>
        <v>80.000000000000014</v>
      </c>
      <c r="AI407" s="1">
        <v>0.24</v>
      </c>
      <c r="AJ407" s="1">
        <f t="shared" si="97"/>
        <v>1.8794520547945204</v>
      </c>
      <c r="AK407" s="1">
        <f t="shared" si="90"/>
        <v>1.6150020950846091</v>
      </c>
      <c r="AL407" s="1">
        <f t="shared" si="91"/>
        <v>3.2475000000000001</v>
      </c>
      <c r="AM407" s="1">
        <f t="shared" si="92"/>
        <v>1794.4467723162322</v>
      </c>
      <c r="AN407" s="1">
        <f t="shared" si="93"/>
        <v>3608.3333333333335</v>
      </c>
      <c r="AO407" s="1">
        <f t="shared" si="94"/>
        <v>5402.7801056495655</v>
      </c>
      <c r="AP407" s="1">
        <f t="shared" ref="AP407:AR438" si="98">AM407/1000</f>
        <v>1.7944467723162323</v>
      </c>
      <c r="AQ407" s="1">
        <f t="shared" si="98"/>
        <v>3.6083333333333334</v>
      </c>
      <c r="AR407" s="1">
        <f t="shared" si="98"/>
        <v>5.4027801056495655</v>
      </c>
      <c r="AS407" s="90"/>
      <c r="AT407" s="1">
        <v>2.1145224171539962</v>
      </c>
      <c r="AU407" s="1">
        <v>0.15253250996132681</v>
      </c>
      <c r="AV407" s="1">
        <v>2.4370125854622775</v>
      </c>
      <c r="AW407" s="1">
        <v>0.35803582257804845</v>
      </c>
      <c r="AX407" s="1">
        <v>0.23363089313506924</v>
      </c>
      <c r="AY407" s="1">
        <v>0.13899263018872748</v>
      </c>
      <c r="AZ407" s="1">
        <v>6.4447573769689841</v>
      </c>
      <c r="BA407" s="1">
        <v>117.93413842991261</v>
      </c>
      <c r="BB407" s="1">
        <v>37.904588904039898</v>
      </c>
      <c r="BC407" s="1">
        <v>22.040334922682636</v>
      </c>
      <c r="BD407" s="1">
        <v>3.321324940092611</v>
      </c>
      <c r="BE407" s="94">
        <v>1.0338567222767419</v>
      </c>
      <c r="BF407" s="94">
        <v>5.4317958783120707E-2</v>
      </c>
      <c r="BG407" s="94">
        <v>1.6473557203894915</v>
      </c>
      <c r="BH407" s="1">
        <v>1.0205223880597016</v>
      </c>
      <c r="BI407" s="1">
        <v>0.23642723880597014</v>
      </c>
      <c r="BJ407" s="1">
        <v>0.70737491756237447</v>
      </c>
    </row>
    <row r="408" spans="1:62">
      <c r="A408" t="s">
        <v>177</v>
      </c>
      <c r="C408" s="63" t="s">
        <v>164</v>
      </c>
      <c r="D408" s="87" t="s">
        <v>840</v>
      </c>
      <c r="E408" t="s">
        <v>959</v>
      </c>
      <c r="F408" s="1" t="s">
        <v>841</v>
      </c>
      <c r="G408" s="1" t="s">
        <v>842</v>
      </c>
      <c r="H408" s="1">
        <v>10.59355</v>
      </c>
      <c r="I408" s="1">
        <v>8.1895299999999995</v>
      </c>
      <c r="J408" s="1">
        <v>649</v>
      </c>
      <c r="K408" s="1" t="s">
        <v>843</v>
      </c>
      <c r="L408" s="1" t="s">
        <v>709</v>
      </c>
      <c r="M408" s="88">
        <v>2016</v>
      </c>
      <c r="N408" s="88">
        <v>2</v>
      </c>
      <c r="O408" s="89" t="s">
        <v>158</v>
      </c>
      <c r="P408" s="63">
        <v>682</v>
      </c>
      <c r="Q408" s="1" t="s">
        <v>844</v>
      </c>
      <c r="R408" s="63" t="s">
        <v>712</v>
      </c>
      <c r="S408" s="63" t="s">
        <v>1027</v>
      </c>
      <c r="T408" s="63" t="s">
        <v>1094</v>
      </c>
      <c r="U408" s="1"/>
      <c r="V408" s="90"/>
      <c r="W408" s="91">
        <v>42654</v>
      </c>
      <c r="X408" s="63">
        <v>9</v>
      </c>
      <c r="Y408" s="63">
        <v>48</v>
      </c>
      <c r="Z408" s="92">
        <v>49</v>
      </c>
      <c r="AA408" s="93">
        <v>15.46</v>
      </c>
      <c r="AB408" s="93">
        <v>10.42</v>
      </c>
      <c r="AC408" s="63">
        <v>2.96</v>
      </c>
      <c r="AD408" s="1">
        <v>1.6</v>
      </c>
      <c r="AE408" s="63">
        <v>0.52</v>
      </c>
      <c r="AF408" s="1">
        <v>1.98</v>
      </c>
      <c r="AG408" s="1">
        <v>11.3</v>
      </c>
      <c r="AH408" s="1">
        <f t="shared" si="96"/>
        <v>80.808080808080817</v>
      </c>
      <c r="AI408" s="1">
        <v>0.26</v>
      </c>
      <c r="AJ408" s="1">
        <f t="shared" si="97"/>
        <v>6.9701351351351359</v>
      </c>
      <c r="AK408" s="1">
        <f t="shared" si="90"/>
        <v>5.8776089030206684</v>
      </c>
      <c r="AL408" s="1">
        <f t="shared" si="91"/>
        <v>7.73</v>
      </c>
      <c r="AM408" s="1">
        <f t="shared" si="92"/>
        <v>6530.676558911854</v>
      </c>
      <c r="AN408" s="1">
        <f t="shared" si="93"/>
        <v>8588.8888888888887</v>
      </c>
      <c r="AO408" s="1">
        <f t="shared" si="94"/>
        <v>15119.565447800742</v>
      </c>
      <c r="AP408" s="1">
        <f t="shared" si="98"/>
        <v>6.5306765589118543</v>
      </c>
      <c r="AQ408" s="1">
        <f t="shared" si="98"/>
        <v>8.5888888888888886</v>
      </c>
      <c r="AR408" s="1">
        <f t="shared" si="98"/>
        <v>15.119565447800742</v>
      </c>
      <c r="AS408" s="90"/>
      <c r="AT408" s="1">
        <v>1.6823809523809525</v>
      </c>
      <c r="AU408" s="1">
        <v>0.25666474677560874</v>
      </c>
      <c r="AV408" s="1">
        <v>2.2729309437047824</v>
      </c>
      <c r="AW408" s="1">
        <v>0.59227644011842884</v>
      </c>
      <c r="AX408" s="1">
        <v>0.36141317953463692</v>
      </c>
      <c r="AY408" s="1">
        <v>0.14988433949529451</v>
      </c>
      <c r="AZ408" s="1">
        <v>6.3993424030585979</v>
      </c>
      <c r="BA408" s="1">
        <v>102.12273590452048</v>
      </c>
      <c r="BB408" s="1">
        <v>45.32474379872577</v>
      </c>
      <c r="BC408" s="1">
        <v>12.787779699211235</v>
      </c>
      <c r="BD408" s="1">
        <v>4.1404182424406839</v>
      </c>
      <c r="BE408" s="94">
        <v>0.59078080903104424</v>
      </c>
      <c r="BF408" s="94">
        <v>4.5771401693320786E-2</v>
      </c>
      <c r="BG408" s="94">
        <v>2.3348016434739836</v>
      </c>
      <c r="BH408" s="1">
        <v>1.2315270935960589</v>
      </c>
      <c r="BI408" s="1">
        <v>0.16004926108374384</v>
      </c>
      <c r="BJ408" s="1">
        <v>0.65916791539846442</v>
      </c>
    </row>
    <row r="409" spans="1:62">
      <c r="A409" t="s">
        <v>177</v>
      </c>
      <c r="C409" s="63" t="s">
        <v>164</v>
      </c>
      <c r="D409" s="87" t="s">
        <v>840</v>
      </c>
      <c r="E409" t="s">
        <v>959</v>
      </c>
      <c r="F409" s="1" t="s">
        <v>841</v>
      </c>
      <c r="G409" s="1" t="s">
        <v>842</v>
      </c>
      <c r="H409" s="1">
        <v>10.59355</v>
      </c>
      <c r="I409" s="1">
        <v>8.1895299999999995</v>
      </c>
      <c r="J409" s="1">
        <v>649</v>
      </c>
      <c r="K409" s="1" t="s">
        <v>843</v>
      </c>
      <c r="L409" s="1" t="s">
        <v>709</v>
      </c>
      <c r="M409" s="88">
        <v>2016</v>
      </c>
      <c r="N409" s="88">
        <v>2</v>
      </c>
      <c r="O409" s="89" t="s">
        <v>159</v>
      </c>
      <c r="P409" s="63">
        <v>683</v>
      </c>
      <c r="Q409" s="1" t="s">
        <v>844</v>
      </c>
      <c r="R409" s="63" t="s">
        <v>712</v>
      </c>
      <c r="S409" s="63" t="s">
        <v>1027</v>
      </c>
      <c r="T409" s="63" t="s">
        <v>1094</v>
      </c>
      <c r="U409" s="1"/>
      <c r="V409" s="90"/>
      <c r="W409" s="91">
        <v>42654</v>
      </c>
      <c r="X409" s="63">
        <v>9</v>
      </c>
      <c r="Y409" s="63">
        <v>42</v>
      </c>
      <c r="Z409" s="92">
        <v>47</v>
      </c>
      <c r="AA409" s="93">
        <v>18.420000000000002</v>
      </c>
      <c r="AB409" s="93">
        <v>9.92</v>
      </c>
      <c r="AC409" s="63">
        <v>2.9</v>
      </c>
      <c r="AD409" s="1">
        <v>1.58</v>
      </c>
      <c r="AE409" s="63">
        <v>0.38</v>
      </c>
      <c r="AF409" s="1">
        <v>1.86</v>
      </c>
      <c r="AG409" s="1">
        <v>9.3000000000000007</v>
      </c>
      <c r="AH409" s="1">
        <f t="shared" si="96"/>
        <v>84.946236559139791</v>
      </c>
      <c r="AI409" s="1">
        <v>0.18</v>
      </c>
      <c r="AJ409" s="1">
        <f t="shared" si="97"/>
        <v>6.3624827586206898</v>
      </c>
      <c r="AK409" s="1">
        <f t="shared" si="90"/>
        <v>5.7671217849898593</v>
      </c>
      <c r="AL409" s="1">
        <f t="shared" si="91"/>
        <v>8.7252631578947373</v>
      </c>
      <c r="AM409" s="1">
        <f t="shared" si="92"/>
        <v>6407.9130944331764</v>
      </c>
      <c r="AN409" s="1">
        <f t="shared" si="93"/>
        <v>9694.7368421052633</v>
      </c>
      <c r="AO409" s="1">
        <f t="shared" si="94"/>
        <v>16102.649936538441</v>
      </c>
      <c r="AP409" s="1">
        <f t="shared" si="98"/>
        <v>6.4079130944331766</v>
      </c>
      <c r="AQ409" s="1">
        <f t="shared" si="98"/>
        <v>9.6947368421052627</v>
      </c>
      <c r="AR409" s="1">
        <f t="shared" si="98"/>
        <v>16.102649936538441</v>
      </c>
      <c r="AS409" s="90"/>
      <c r="AT409" s="1">
        <v>2.2055984555984556</v>
      </c>
      <c r="AU409" s="1">
        <v>0.21260832486330877</v>
      </c>
      <c r="AV409" s="1">
        <v>2.0439862268312008</v>
      </c>
      <c r="AW409" s="1">
        <v>0.56491129256506467</v>
      </c>
      <c r="AX409" s="1">
        <v>0.30559875716528689</v>
      </c>
      <c r="AY409" s="1">
        <v>0.13630063423006591</v>
      </c>
      <c r="AZ409" s="1">
        <v>6.4105540165834922</v>
      </c>
      <c r="BA409" s="1">
        <v>139.80922183947987</v>
      </c>
      <c r="BB409" s="1">
        <v>48.017945856420951</v>
      </c>
      <c r="BC409" s="1">
        <v>14.551935846651784</v>
      </c>
      <c r="BD409" s="1">
        <v>3.9587383730643371</v>
      </c>
      <c r="BE409" s="94">
        <v>1.5873091603053437</v>
      </c>
      <c r="BF409" s="94">
        <v>0.22743320610687023</v>
      </c>
      <c r="BG409" s="94">
        <v>2.3089665550864509</v>
      </c>
      <c r="BH409" s="1">
        <v>1.2312195121951222</v>
      </c>
      <c r="BI409" s="1">
        <v>0.2247317073170732</v>
      </c>
      <c r="BJ409" s="1">
        <v>0.67466255787599938</v>
      </c>
    </row>
    <row r="410" spans="1:62">
      <c r="A410" t="s">
        <v>177</v>
      </c>
      <c r="C410" s="63" t="s">
        <v>164</v>
      </c>
      <c r="D410" s="87" t="s">
        <v>840</v>
      </c>
      <c r="E410" t="s">
        <v>959</v>
      </c>
      <c r="F410" s="1" t="s">
        <v>841</v>
      </c>
      <c r="G410" s="1" t="s">
        <v>842</v>
      </c>
      <c r="H410" s="1">
        <v>10.59355</v>
      </c>
      <c r="I410" s="1">
        <v>8.1895299999999995</v>
      </c>
      <c r="J410" s="1">
        <v>649</v>
      </c>
      <c r="K410" s="1" t="s">
        <v>843</v>
      </c>
      <c r="L410" s="1" t="s">
        <v>709</v>
      </c>
      <c r="M410" s="88">
        <v>2016</v>
      </c>
      <c r="N410" s="88">
        <v>2</v>
      </c>
      <c r="O410" s="89" t="s">
        <v>714</v>
      </c>
      <c r="P410" s="63">
        <v>684</v>
      </c>
      <c r="Q410" s="1" t="s">
        <v>844</v>
      </c>
      <c r="R410" s="63" t="s">
        <v>712</v>
      </c>
      <c r="S410" s="63" t="s">
        <v>1027</v>
      </c>
      <c r="T410" s="63" t="s">
        <v>1094</v>
      </c>
      <c r="U410" s="1"/>
      <c r="V410" s="90"/>
      <c r="W410" s="91">
        <v>42654</v>
      </c>
      <c r="X410" s="63">
        <v>9</v>
      </c>
      <c r="Y410" s="63">
        <v>42</v>
      </c>
      <c r="Z410" s="92">
        <v>45</v>
      </c>
      <c r="AA410" s="93">
        <v>10.96</v>
      </c>
      <c r="AB410" s="93">
        <v>7.52</v>
      </c>
      <c r="AC410" s="63">
        <v>2.56</v>
      </c>
      <c r="AD410" s="1">
        <v>1.4</v>
      </c>
      <c r="AE410" s="63">
        <v>0.62</v>
      </c>
      <c r="AF410" s="1">
        <v>1.7</v>
      </c>
      <c r="AG410" s="1">
        <v>14</v>
      </c>
      <c r="AH410" s="1">
        <f t="shared" si="96"/>
        <v>82.35294117647058</v>
      </c>
      <c r="AI410" s="1">
        <v>0.3</v>
      </c>
      <c r="AJ410" s="1">
        <f t="shared" si="97"/>
        <v>4.9937499999999995</v>
      </c>
      <c r="AK410" s="1">
        <f t="shared" si="90"/>
        <v>4.1608823529411758</v>
      </c>
      <c r="AL410" s="1">
        <f t="shared" si="91"/>
        <v>5.3032258064516125</v>
      </c>
      <c r="AM410" s="1">
        <f t="shared" si="92"/>
        <v>4623.2026143790845</v>
      </c>
      <c r="AN410" s="1">
        <f t="shared" si="93"/>
        <v>5892.4731182795695</v>
      </c>
      <c r="AO410" s="1">
        <f t="shared" si="94"/>
        <v>10515.675732658654</v>
      </c>
      <c r="AP410" s="1">
        <f t="shared" si="98"/>
        <v>4.6232026143790845</v>
      </c>
      <c r="AQ410" s="1">
        <f t="shared" si="98"/>
        <v>5.8924731182795691</v>
      </c>
      <c r="AR410" s="1">
        <f t="shared" si="98"/>
        <v>10.515675732658654</v>
      </c>
      <c r="AS410" s="90"/>
      <c r="AT410" s="1">
        <v>1.6846590909090911</v>
      </c>
      <c r="AU410" s="1">
        <v>0.19194775466700029</v>
      </c>
      <c r="AV410" s="1">
        <v>2.2019662015438746</v>
      </c>
      <c r="AW410" s="1">
        <v>0.60481682985510576</v>
      </c>
      <c r="AX410" s="1">
        <v>0.33404613812179973</v>
      </c>
      <c r="AY410" s="1">
        <v>0.14778449065498983</v>
      </c>
      <c r="AZ410" s="1">
        <v>6.400877253447721</v>
      </c>
      <c r="BA410" s="1">
        <v>102.83710126669973</v>
      </c>
      <c r="BB410" s="1">
        <v>49.374344466822002</v>
      </c>
      <c r="BC410" s="1">
        <v>14.119742712323204</v>
      </c>
      <c r="BD410" s="1">
        <v>15.125743518375742</v>
      </c>
      <c r="BE410" s="94">
        <v>0.95409674234945707</v>
      </c>
      <c r="BF410" s="94">
        <v>9.5952615992102683E-2</v>
      </c>
      <c r="BG410" s="94">
        <v>2.0681571057069248</v>
      </c>
      <c r="BH410" s="1">
        <v>1.2573459715639812</v>
      </c>
      <c r="BI410" s="1">
        <v>0.26009478672985786</v>
      </c>
      <c r="BJ410" s="1">
        <v>0.77232435753855555</v>
      </c>
    </row>
    <row r="411" spans="1:62">
      <c r="A411" t="s">
        <v>177</v>
      </c>
      <c r="C411" s="63" t="s">
        <v>164</v>
      </c>
      <c r="D411" s="87" t="s">
        <v>840</v>
      </c>
      <c r="E411" t="s">
        <v>959</v>
      </c>
      <c r="F411" s="1" t="s">
        <v>846</v>
      </c>
      <c r="G411" s="1" t="s">
        <v>847</v>
      </c>
      <c r="H411" s="1">
        <v>10.56343</v>
      </c>
      <c r="I411" s="1">
        <v>8.1874099999999999</v>
      </c>
      <c r="J411" s="1">
        <v>648</v>
      </c>
      <c r="K411" s="1" t="s">
        <v>848</v>
      </c>
      <c r="L411" s="1" t="s">
        <v>709</v>
      </c>
      <c r="M411" s="88">
        <v>2016</v>
      </c>
      <c r="N411" s="88">
        <v>2</v>
      </c>
      <c r="O411" s="89" t="s">
        <v>155</v>
      </c>
      <c r="P411" s="63">
        <v>691</v>
      </c>
      <c r="Q411" s="1" t="s">
        <v>844</v>
      </c>
      <c r="R411" s="63" t="s">
        <v>712</v>
      </c>
      <c r="S411" s="63" t="s">
        <v>1027</v>
      </c>
      <c r="T411" s="63" t="s">
        <v>1094</v>
      </c>
      <c r="U411" s="1" t="s">
        <v>845</v>
      </c>
      <c r="V411" s="90" t="s">
        <v>828</v>
      </c>
      <c r="W411" s="91">
        <v>42654</v>
      </c>
      <c r="X411" s="63">
        <v>9</v>
      </c>
      <c r="Y411" s="63">
        <v>43</v>
      </c>
      <c r="Z411" s="92">
        <v>12</v>
      </c>
      <c r="AA411" s="93">
        <v>5.42</v>
      </c>
      <c r="AB411" s="93">
        <v>0.96</v>
      </c>
      <c r="AC411" s="63">
        <v>0.9</v>
      </c>
      <c r="AD411" s="1">
        <v>0.38</v>
      </c>
      <c r="AE411" s="63">
        <v>0.44</v>
      </c>
      <c r="AF411" s="1">
        <v>0.5</v>
      </c>
      <c r="AG411" s="1">
        <v>10.199999999999999</v>
      </c>
      <c r="AH411" s="1">
        <f t="shared" si="96"/>
        <v>76</v>
      </c>
      <c r="AI411" s="1">
        <v>0.16</v>
      </c>
      <c r="AJ411" s="1">
        <f t="shared" si="97"/>
        <v>0.53333333333333333</v>
      </c>
      <c r="AK411" s="1">
        <f t="shared" si="90"/>
        <v>0.42822274509803915</v>
      </c>
      <c r="AL411" s="1">
        <f t="shared" si="91"/>
        <v>1.9709090909090909</v>
      </c>
      <c r="AM411" s="1">
        <f t="shared" si="92"/>
        <v>475.80305010893238</v>
      </c>
      <c r="AN411" s="1">
        <f t="shared" si="93"/>
        <v>2189.8989898989898</v>
      </c>
      <c r="AO411" s="1">
        <f t="shared" si="94"/>
        <v>2665.7020400079223</v>
      </c>
      <c r="AP411" s="1">
        <f t="shared" si="98"/>
        <v>0.47580305010893237</v>
      </c>
      <c r="AQ411" s="1">
        <f t="shared" si="98"/>
        <v>2.1898989898989898</v>
      </c>
      <c r="AR411" s="1">
        <f t="shared" si="98"/>
        <v>2.6657020400079223</v>
      </c>
      <c r="AS411" s="90">
        <v>42652</v>
      </c>
      <c r="AT411" s="1">
        <v>1.3225490196078433</v>
      </c>
      <c r="AU411" s="1">
        <v>8.9861132918677894E-2</v>
      </c>
      <c r="AV411" s="1">
        <v>1.7233262395378888</v>
      </c>
      <c r="AW411" s="1">
        <v>0.46161525496067313</v>
      </c>
      <c r="AX411" s="1">
        <v>0.23415151410995069</v>
      </c>
      <c r="AY411" s="1">
        <v>0.1125215435034369</v>
      </c>
      <c r="AZ411" s="1">
        <v>4.1443899703661291</v>
      </c>
      <c r="BA411" s="1">
        <v>187.62384749237268</v>
      </c>
      <c r="BB411" s="1">
        <v>22.628786765438296</v>
      </c>
      <c r="BC411" s="1">
        <v>6.6817970301341303</v>
      </c>
      <c r="BD411" s="1">
        <v>2.9568877788918657</v>
      </c>
      <c r="BE411" s="94">
        <v>0.23272552783109401</v>
      </c>
      <c r="BF411" s="94">
        <v>1.7970249520153553E-2</v>
      </c>
      <c r="BG411" s="94">
        <v>1.5635545239107935</v>
      </c>
      <c r="BH411" s="1">
        <v>1.0422469823584029</v>
      </c>
      <c r="BI411" s="1">
        <v>0.19670380687093778</v>
      </c>
      <c r="BJ411" s="1">
        <v>0.61767395884626131</v>
      </c>
    </row>
    <row r="412" spans="1:62">
      <c r="A412" t="s">
        <v>177</v>
      </c>
      <c r="C412" s="63" t="s">
        <v>164</v>
      </c>
      <c r="D412" s="87" t="s">
        <v>840</v>
      </c>
      <c r="E412" t="s">
        <v>959</v>
      </c>
      <c r="F412" s="1" t="s">
        <v>846</v>
      </c>
      <c r="G412" s="1" t="s">
        <v>847</v>
      </c>
      <c r="H412" s="1">
        <v>10.56343</v>
      </c>
      <c r="I412" s="1">
        <v>8.1874099999999999</v>
      </c>
      <c r="J412" s="1">
        <v>648</v>
      </c>
      <c r="K412" s="1" t="s">
        <v>848</v>
      </c>
      <c r="L412" s="1" t="s">
        <v>709</v>
      </c>
      <c r="M412" s="88">
        <v>2016</v>
      </c>
      <c r="N412" s="88">
        <v>2</v>
      </c>
      <c r="O412" s="89" t="s">
        <v>156</v>
      </c>
      <c r="P412" s="63">
        <v>692</v>
      </c>
      <c r="Q412" s="1" t="s">
        <v>844</v>
      </c>
      <c r="R412" s="63" t="s">
        <v>712</v>
      </c>
      <c r="S412" s="63" t="s">
        <v>1027</v>
      </c>
      <c r="T412" s="63" t="s">
        <v>1094</v>
      </c>
      <c r="U412" s="1"/>
      <c r="V412" s="90"/>
      <c r="W412" s="91">
        <v>42654</v>
      </c>
      <c r="X412" s="63">
        <v>9</v>
      </c>
      <c r="Y412" s="63">
        <v>45</v>
      </c>
      <c r="Z412" s="92">
        <v>5</v>
      </c>
      <c r="AA412" s="93">
        <v>4.92</v>
      </c>
      <c r="AB412" s="93">
        <v>0.34</v>
      </c>
      <c r="AC412" s="63">
        <v>0.34</v>
      </c>
      <c r="AD412" s="1">
        <v>0.16</v>
      </c>
      <c r="AE412" s="63">
        <v>0.2</v>
      </c>
      <c r="AF412" s="1">
        <v>0.18</v>
      </c>
      <c r="AG412" s="1">
        <v>6.3</v>
      </c>
      <c r="AH412" s="1">
        <f t="shared" si="96"/>
        <v>88.8888888888889</v>
      </c>
      <c r="AI412" s="1">
        <v>0.1</v>
      </c>
      <c r="AJ412" s="1">
        <f t="shared" si="97"/>
        <v>0.17999999999999997</v>
      </c>
      <c r="AK412" s="1">
        <f t="shared" si="90"/>
        <v>0.17637647058823527</v>
      </c>
      <c r="AL412" s="1">
        <f t="shared" si="91"/>
        <v>2.46</v>
      </c>
      <c r="AM412" s="1">
        <f t="shared" si="92"/>
        <v>195.97385620915031</v>
      </c>
      <c r="AN412" s="1">
        <f t="shared" si="93"/>
        <v>2733.3333333333335</v>
      </c>
      <c r="AO412" s="1">
        <f t="shared" si="94"/>
        <v>2929.3071895424837</v>
      </c>
      <c r="AP412" s="1">
        <f t="shared" si="98"/>
        <v>0.19597385620915031</v>
      </c>
      <c r="AQ412" s="1">
        <f t="shared" si="98"/>
        <v>2.7333333333333334</v>
      </c>
      <c r="AR412" s="1">
        <f t="shared" si="98"/>
        <v>2.9293071895424836</v>
      </c>
      <c r="AS412" s="90"/>
      <c r="AT412" s="1">
        <v>0.83012820512820518</v>
      </c>
      <c r="AU412" s="1">
        <v>9.3769115088663618E-2</v>
      </c>
      <c r="AV412" s="1">
        <v>1.5116921335274998</v>
      </c>
      <c r="AW412" s="1">
        <v>0.38754037331335389</v>
      </c>
      <c r="AX412" s="1">
        <v>0.21808326809001199</v>
      </c>
      <c r="AY412" s="1">
        <v>8.6202708389900934E-2</v>
      </c>
      <c r="AZ412" s="1">
        <v>2.6598591278466923</v>
      </c>
      <c r="BA412" s="1">
        <v>100.26840316062236</v>
      </c>
      <c r="BB412" s="1">
        <v>24.796746469655684</v>
      </c>
      <c r="BC412" s="1">
        <v>4.909282934808779</v>
      </c>
      <c r="BD412" s="1">
        <v>2.8117661325674996</v>
      </c>
      <c r="BE412" s="94">
        <v>0.37523408239700373</v>
      </c>
      <c r="BF412" s="94">
        <v>0.13328651685393256</v>
      </c>
      <c r="BG412" s="94">
        <v>1.2689959581452106</v>
      </c>
      <c r="BH412" s="1">
        <v>0.99104618284637147</v>
      </c>
      <c r="BI412" s="1">
        <v>0.15735155513666352</v>
      </c>
      <c r="BJ412" s="1">
        <v>0.67362737706126963</v>
      </c>
    </row>
    <row r="413" spans="1:62">
      <c r="A413" t="s">
        <v>177</v>
      </c>
      <c r="C413" s="63" t="s">
        <v>164</v>
      </c>
      <c r="D413" s="87" t="s">
        <v>840</v>
      </c>
      <c r="E413" t="s">
        <v>959</v>
      </c>
      <c r="F413" s="1" t="s">
        <v>846</v>
      </c>
      <c r="G413" s="1" t="s">
        <v>847</v>
      </c>
      <c r="H413" s="1">
        <v>10.56343</v>
      </c>
      <c r="I413" s="1">
        <v>8.1874099999999999</v>
      </c>
      <c r="J413" s="1">
        <v>648</v>
      </c>
      <c r="K413" s="1" t="s">
        <v>848</v>
      </c>
      <c r="L413" s="1" t="s">
        <v>709</v>
      </c>
      <c r="M413" s="88">
        <v>2016</v>
      </c>
      <c r="N413" s="88">
        <v>2</v>
      </c>
      <c r="O413" s="89" t="s">
        <v>157</v>
      </c>
      <c r="P413" s="63">
        <v>693</v>
      </c>
      <c r="Q413" s="1" t="s">
        <v>844</v>
      </c>
      <c r="R413" s="63" t="s">
        <v>712</v>
      </c>
      <c r="S413" s="63" t="s">
        <v>1027</v>
      </c>
      <c r="T413" s="63" t="s">
        <v>1094</v>
      </c>
      <c r="U413" s="1"/>
      <c r="V413" s="90"/>
      <c r="W413" s="91">
        <v>42654</v>
      </c>
      <c r="X413" s="63">
        <v>9</v>
      </c>
      <c r="Y413" s="63">
        <v>47</v>
      </c>
      <c r="Z413" s="92">
        <v>25</v>
      </c>
      <c r="AA413" s="93">
        <v>8.58</v>
      </c>
      <c r="AB413" s="93">
        <v>1.86</v>
      </c>
      <c r="AC413" s="63">
        <v>1.1000000000000001</v>
      </c>
      <c r="AD413" s="1">
        <v>0.48</v>
      </c>
      <c r="AE413" s="63">
        <v>0.44</v>
      </c>
      <c r="AF413" s="1">
        <v>0.6</v>
      </c>
      <c r="AG413" s="1">
        <v>8.9</v>
      </c>
      <c r="AH413" s="1">
        <f t="shared" si="96"/>
        <v>80</v>
      </c>
      <c r="AI413" s="1">
        <v>0.16</v>
      </c>
      <c r="AJ413" s="1">
        <f t="shared" si="97"/>
        <v>1.0145454545454544</v>
      </c>
      <c r="AK413" s="1">
        <f t="shared" si="90"/>
        <v>0.86988320855614976</v>
      </c>
      <c r="AL413" s="1">
        <f t="shared" si="91"/>
        <v>3.12</v>
      </c>
      <c r="AM413" s="1">
        <f t="shared" si="92"/>
        <v>966.53689839572189</v>
      </c>
      <c r="AN413" s="1">
        <f t="shared" si="93"/>
        <v>3466.6666666666665</v>
      </c>
      <c r="AO413" s="1">
        <f t="shared" si="94"/>
        <v>4433.2035650623884</v>
      </c>
      <c r="AP413" s="1">
        <f t="shared" si="98"/>
        <v>0.96653689839572188</v>
      </c>
      <c r="AQ413" s="1">
        <f t="shared" si="98"/>
        <v>3.4666666666666663</v>
      </c>
      <c r="AR413" s="1">
        <f t="shared" si="98"/>
        <v>4.4332035650623887</v>
      </c>
      <c r="AS413" s="90"/>
      <c r="AT413" s="1">
        <v>1.2884615384615385</v>
      </c>
      <c r="AU413" s="1">
        <v>8.6858928074758077E-2</v>
      </c>
      <c r="AV413" s="1">
        <v>2.1657208260638949</v>
      </c>
      <c r="AW413" s="1">
        <v>0.33996164105526494</v>
      </c>
      <c r="AX413" s="1">
        <v>0.24949384086269216</v>
      </c>
      <c r="AY413" s="1">
        <v>0.12773559515364302</v>
      </c>
      <c r="AZ413" s="1">
        <v>4.7897587819667296</v>
      </c>
      <c r="BA413" s="1">
        <v>100.95982995877702</v>
      </c>
      <c r="BB413" s="1">
        <v>39.234797427111275</v>
      </c>
      <c r="BC413" s="1">
        <v>14.124925638838485</v>
      </c>
      <c r="BD413" s="1">
        <v>3.3093459109591596</v>
      </c>
      <c r="BE413" s="94">
        <v>0.93327239488117009</v>
      </c>
      <c r="BF413" s="94">
        <v>2.7074954296160879E-2</v>
      </c>
      <c r="BG413" s="94">
        <v>1.9414258893809757</v>
      </c>
      <c r="BH413" s="1">
        <v>1.2673956262425448</v>
      </c>
      <c r="BI413" s="1">
        <v>0.26177932405566606</v>
      </c>
      <c r="BJ413" s="1">
        <v>0.76811321560904644</v>
      </c>
    </row>
    <row r="414" spans="1:62">
      <c r="A414" t="s">
        <v>177</v>
      </c>
      <c r="C414" s="63" t="s">
        <v>164</v>
      </c>
      <c r="D414" s="87" t="s">
        <v>840</v>
      </c>
      <c r="E414" t="s">
        <v>959</v>
      </c>
      <c r="F414" s="1" t="s">
        <v>846</v>
      </c>
      <c r="G414" s="1" t="s">
        <v>847</v>
      </c>
      <c r="H414" s="1">
        <v>10.56343</v>
      </c>
      <c r="I414" s="1">
        <v>8.1874099999999999</v>
      </c>
      <c r="J414" s="1">
        <v>648</v>
      </c>
      <c r="K414" s="1" t="s">
        <v>848</v>
      </c>
      <c r="L414" s="1" t="s">
        <v>709</v>
      </c>
      <c r="M414" s="88">
        <v>2016</v>
      </c>
      <c r="N414" s="88">
        <v>2</v>
      </c>
      <c r="O414" s="89" t="s">
        <v>158</v>
      </c>
      <c r="P414" s="63">
        <v>694</v>
      </c>
      <c r="Q414" s="1" t="s">
        <v>844</v>
      </c>
      <c r="R414" s="63" t="s">
        <v>712</v>
      </c>
      <c r="S414" s="63" t="s">
        <v>1027</v>
      </c>
      <c r="T414" s="63" t="s">
        <v>1094</v>
      </c>
      <c r="U414" s="1"/>
      <c r="V414" s="90"/>
      <c r="W414" s="91">
        <v>42654</v>
      </c>
      <c r="X414" s="63">
        <v>9</v>
      </c>
      <c r="Y414" s="63">
        <v>47</v>
      </c>
      <c r="Z414" s="92">
        <v>45</v>
      </c>
      <c r="AA414" s="93">
        <v>12.68</v>
      </c>
      <c r="AB414" s="93">
        <v>6.64</v>
      </c>
      <c r="AC414" s="63">
        <v>2.2200000000000002</v>
      </c>
      <c r="AD414" s="1">
        <v>1.2</v>
      </c>
      <c r="AE414" s="63">
        <v>0.62</v>
      </c>
      <c r="AF414" s="1">
        <v>1.42</v>
      </c>
      <c r="AG414" s="1">
        <v>11.4</v>
      </c>
      <c r="AH414" s="1">
        <f t="shared" si="96"/>
        <v>84.507042253521121</v>
      </c>
      <c r="AI414" s="1">
        <v>0.24</v>
      </c>
      <c r="AJ414" s="1">
        <f t="shared" si="97"/>
        <v>4.2472072072072065</v>
      </c>
      <c r="AK414" s="1">
        <f t="shared" si="90"/>
        <v>3.7412019077901424</v>
      </c>
      <c r="AL414" s="1">
        <f t="shared" si="91"/>
        <v>4.9083870967741934</v>
      </c>
      <c r="AM414" s="1">
        <f t="shared" si="92"/>
        <v>4156.8910086557134</v>
      </c>
      <c r="AN414" s="1">
        <f t="shared" si="93"/>
        <v>5453.7634408602144</v>
      </c>
      <c r="AO414" s="1">
        <f t="shared" si="94"/>
        <v>9610.6544495159287</v>
      </c>
      <c r="AP414" s="1">
        <f t="shared" si="98"/>
        <v>4.1568910086557134</v>
      </c>
      <c r="AQ414" s="1">
        <f t="shared" si="98"/>
        <v>5.4537634408602145</v>
      </c>
      <c r="AR414" s="1">
        <f t="shared" si="98"/>
        <v>9.6106544495159287</v>
      </c>
      <c r="AS414" s="90"/>
      <c r="AT414" s="1">
        <v>1.650148662041625</v>
      </c>
      <c r="AU414" s="1">
        <v>0.15937558141390046</v>
      </c>
      <c r="AV414" s="1">
        <v>1.8234532176139944</v>
      </c>
      <c r="AW414" s="1">
        <v>0.51645386667220794</v>
      </c>
      <c r="AX414" s="1">
        <v>0.3132101418533465</v>
      </c>
      <c r="AY414" s="1">
        <v>0.1277874178274182</v>
      </c>
      <c r="AZ414" s="1">
        <v>5.4561671254386104</v>
      </c>
      <c r="BA414" s="1">
        <v>126.92414423762551</v>
      </c>
      <c r="BB414" s="1">
        <v>52.463827905376412</v>
      </c>
      <c r="BC414" s="1">
        <v>9.9181921006938438</v>
      </c>
      <c r="BD414" s="1">
        <v>2.8249586637035478</v>
      </c>
      <c r="BE414" s="94">
        <v>0.70544783010156986</v>
      </c>
      <c r="BF414" s="94">
        <v>7.077562326869806E-2</v>
      </c>
      <c r="BG414" s="94">
        <v>1.5933575301134768</v>
      </c>
      <c r="BH414" s="1">
        <v>1.1744935543278083</v>
      </c>
      <c r="BI414" s="1">
        <v>0.12868324125230204</v>
      </c>
      <c r="BJ414" s="1">
        <v>0.6529973991942396</v>
      </c>
    </row>
    <row r="415" spans="1:62">
      <c r="A415" t="s">
        <v>177</v>
      </c>
      <c r="C415" s="63" t="s">
        <v>164</v>
      </c>
      <c r="D415" s="87" t="s">
        <v>840</v>
      </c>
      <c r="E415" t="s">
        <v>959</v>
      </c>
      <c r="F415" s="1" t="s">
        <v>846</v>
      </c>
      <c r="G415" s="1" t="s">
        <v>847</v>
      </c>
      <c r="H415" s="1">
        <v>10.56343</v>
      </c>
      <c r="I415" s="1">
        <v>8.1874099999999999</v>
      </c>
      <c r="J415" s="1">
        <v>648</v>
      </c>
      <c r="K415" s="1" t="s">
        <v>848</v>
      </c>
      <c r="L415" s="1" t="s">
        <v>709</v>
      </c>
      <c r="M415" s="88">
        <v>2016</v>
      </c>
      <c r="N415" s="88">
        <v>2</v>
      </c>
      <c r="O415" s="89" t="s">
        <v>159</v>
      </c>
      <c r="P415" s="63">
        <v>695</v>
      </c>
      <c r="Q415" s="1" t="s">
        <v>844</v>
      </c>
      <c r="R415" s="63" t="s">
        <v>712</v>
      </c>
      <c r="S415" s="63" t="s">
        <v>1027</v>
      </c>
      <c r="T415" s="63" t="s">
        <v>1094</v>
      </c>
      <c r="U415" s="1"/>
      <c r="V415" s="90"/>
      <c r="W415" s="91">
        <v>42654</v>
      </c>
      <c r="X415" s="63">
        <v>9</v>
      </c>
      <c r="Y415" s="63">
        <v>43</v>
      </c>
      <c r="Z415" s="92">
        <v>40</v>
      </c>
      <c r="AA415" s="93">
        <v>14.36</v>
      </c>
      <c r="AB415" s="93">
        <v>6</v>
      </c>
      <c r="AC415" s="63">
        <v>2.1800000000000002</v>
      </c>
      <c r="AD415" s="1">
        <v>1.1599999999999999</v>
      </c>
      <c r="AE415" s="63">
        <v>1</v>
      </c>
      <c r="AF415" s="1">
        <v>1.44</v>
      </c>
      <c r="AG415" s="1">
        <v>12.2</v>
      </c>
      <c r="AH415" s="1">
        <f t="shared" si="96"/>
        <v>80.555555555555557</v>
      </c>
      <c r="AI415" s="1">
        <v>0.42</v>
      </c>
      <c r="AJ415" s="1">
        <f t="shared" si="97"/>
        <v>3.9633027522935773</v>
      </c>
      <c r="AK415" s="1">
        <f t="shared" si="90"/>
        <v>3.2978305450620606</v>
      </c>
      <c r="AL415" s="1">
        <f t="shared" si="91"/>
        <v>6.0311999999999992</v>
      </c>
      <c r="AM415" s="1">
        <f t="shared" si="92"/>
        <v>3664.2561611800675</v>
      </c>
      <c r="AN415" s="1">
        <f t="shared" si="93"/>
        <v>6701.3333333333321</v>
      </c>
      <c r="AO415" s="1">
        <f t="shared" si="94"/>
        <v>10365.589494513399</v>
      </c>
      <c r="AP415" s="1">
        <f t="shared" si="98"/>
        <v>3.6642561611800675</v>
      </c>
      <c r="AQ415" s="1">
        <f t="shared" si="98"/>
        <v>6.7013333333333325</v>
      </c>
      <c r="AR415" s="1">
        <f t="shared" si="98"/>
        <v>10.365589494513399</v>
      </c>
      <c r="AS415" s="90"/>
      <c r="AT415" s="1">
        <v>1.4518664047151277</v>
      </c>
      <c r="AU415" s="1">
        <v>0.13112662248200277</v>
      </c>
      <c r="AV415" s="1">
        <v>1.8986113859566736</v>
      </c>
      <c r="AW415" s="1">
        <v>0.5802060294599849</v>
      </c>
      <c r="AX415" s="1">
        <v>0.30638739806479859</v>
      </c>
      <c r="AY415" s="1">
        <v>0.11942435480497138</v>
      </c>
      <c r="AZ415" s="1">
        <v>4.7529083544027744</v>
      </c>
      <c r="BA415" s="1">
        <v>109.13844623831463</v>
      </c>
      <c r="BB415" s="1">
        <v>42.38830686053906</v>
      </c>
      <c r="BC415" s="1">
        <v>9.1356042412558782</v>
      </c>
      <c r="BD415" s="1">
        <v>3.2633882698961836</v>
      </c>
      <c r="BE415" s="94">
        <v>0.76536312849162025</v>
      </c>
      <c r="BF415" s="94">
        <v>4.7299813780260713E-2</v>
      </c>
      <c r="BG415" s="94">
        <v>3.0930603658182725</v>
      </c>
      <c r="BH415" s="1">
        <v>1.1646825396825398</v>
      </c>
      <c r="BI415" s="1">
        <v>0.18596230158730159</v>
      </c>
      <c r="BJ415" s="1">
        <v>0.57832077033251061</v>
      </c>
    </row>
    <row r="416" spans="1:62">
      <c r="A416" t="s">
        <v>177</v>
      </c>
      <c r="C416" s="63" t="s">
        <v>164</v>
      </c>
      <c r="D416" s="87" t="s">
        <v>840</v>
      </c>
      <c r="E416" t="s">
        <v>959</v>
      </c>
      <c r="F416" s="1" t="s">
        <v>846</v>
      </c>
      <c r="G416" s="1" t="s">
        <v>847</v>
      </c>
      <c r="H416" s="1">
        <v>10.56343</v>
      </c>
      <c r="I416" s="1">
        <v>8.1874099999999999</v>
      </c>
      <c r="J416" s="1">
        <v>648</v>
      </c>
      <c r="K416" s="1" t="s">
        <v>848</v>
      </c>
      <c r="L416" s="1" t="s">
        <v>709</v>
      </c>
      <c r="M416" s="88">
        <v>2016</v>
      </c>
      <c r="N416" s="88">
        <v>2</v>
      </c>
      <c r="O416" s="89" t="s">
        <v>714</v>
      </c>
      <c r="P416" s="63">
        <v>696</v>
      </c>
      <c r="Q416" s="1" t="s">
        <v>844</v>
      </c>
      <c r="R416" s="63" t="s">
        <v>712</v>
      </c>
      <c r="S416" s="63" t="s">
        <v>1027</v>
      </c>
      <c r="T416" s="63" t="s">
        <v>1094</v>
      </c>
      <c r="U416" s="1"/>
      <c r="V416" s="90"/>
      <c r="W416" s="91">
        <v>42654</v>
      </c>
      <c r="X416" s="63">
        <v>9</v>
      </c>
      <c r="Y416" s="63">
        <v>48</v>
      </c>
      <c r="Z416" s="92">
        <v>44</v>
      </c>
      <c r="AA416" s="93">
        <v>13.12</v>
      </c>
      <c r="AB416" s="93">
        <v>6.2</v>
      </c>
      <c r="AC416" s="63">
        <v>2.2400000000000002</v>
      </c>
      <c r="AD416" s="1">
        <v>1.1200000000000001</v>
      </c>
      <c r="AE416" s="63">
        <v>0.82</v>
      </c>
      <c r="AF416" s="1">
        <v>1.38</v>
      </c>
      <c r="AG416" s="1">
        <v>9.9</v>
      </c>
      <c r="AH416" s="1">
        <f t="shared" si="96"/>
        <v>81.159420289855092</v>
      </c>
      <c r="AI416" s="1">
        <v>0.34</v>
      </c>
      <c r="AJ416" s="1">
        <f t="shared" si="97"/>
        <v>3.8196428571428567</v>
      </c>
      <c r="AK416" s="1">
        <f t="shared" si="90"/>
        <v>3.2859999999999996</v>
      </c>
      <c r="AL416" s="1">
        <f t="shared" si="91"/>
        <v>5.44</v>
      </c>
      <c r="AM416" s="1">
        <f t="shared" si="92"/>
        <v>3651.1111111111104</v>
      </c>
      <c r="AN416" s="1">
        <f t="shared" si="93"/>
        <v>6044.4444444444453</v>
      </c>
      <c r="AO416" s="1">
        <f t="shared" si="94"/>
        <v>9695.5555555555547</v>
      </c>
      <c r="AP416" s="1">
        <f t="shared" si="98"/>
        <v>3.6511111111111103</v>
      </c>
      <c r="AQ416" s="1">
        <f t="shared" si="98"/>
        <v>6.0444444444444452</v>
      </c>
      <c r="AR416" s="1">
        <f t="shared" si="98"/>
        <v>9.6955555555555542</v>
      </c>
      <c r="AS416" s="90"/>
      <c r="AT416" s="1">
        <v>1.3460396039603961</v>
      </c>
      <c r="AU416" s="1">
        <v>0.12228405060810794</v>
      </c>
      <c r="AV416" s="1">
        <v>1.8376150952007471</v>
      </c>
      <c r="AW416" s="1">
        <v>0.48745275176003239</v>
      </c>
      <c r="AX416" s="1">
        <v>0.2236938640869664</v>
      </c>
      <c r="AY416" s="1">
        <v>0.11029370339954145</v>
      </c>
      <c r="AZ416" s="1">
        <v>3.4582162436170165</v>
      </c>
      <c r="BA416" s="1">
        <v>149.58657227312028</v>
      </c>
      <c r="BB416" s="1">
        <v>46.841145115410534</v>
      </c>
      <c r="BC416" s="1">
        <v>10.794808642916102</v>
      </c>
      <c r="BD416" s="1">
        <v>6.2077636737975048</v>
      </c>
      <c r="BE416" s="94">
        <v>0.61643835616438358</v>
      </c>
      <c r="BF416" s="94">
        <v>3.2783757338551864E-2</v>
      </c>
      <c r="BG416" s="94">
        <v>2.2498469181827634</v>
      </c>
      <c r="BH416" s="1">
        <v>1.1819431714023831</v>
      </c>
      <c r="BI416" s="1">
        <v>0.16365719523373054</v>
      </c>
      <c r="BJ416" s="1">
        <v>0.49735859703125335</v>
      </c>
    </row>
    <row r="417" spans="1:62">
      <c r="A417" t="s">
        <v>177</v>
      </c>
      <c r="C417" s="63" t="s">
        <v>164</v>
      </c>
      <c r="D417" s="87" t="s">
        <v>840</v>
      </c>
      <c r="E417" t="s">
        <v>959</v>
      </c>
      <c r="F417" s="1" t="s">
        <v>849</v>
      </c>
      <c r="G417" s="1" t="s">
        <v>850</v>
      </c>
      <c r="H417" s="1">
        <v>10.564730000000001</v>
      </c>
      <c r="I417" s="1">
        <v>8.1805800000000009</v>
      </c>
      <c r="J417" s="1">
        <v>650</v>
      </c>
      <c r="K417" s="1" t="s">
        <v>851</v>
      </c>
      <c r="L417" s="1" t="s">
        <v>709</v>
      </c>
      <c r="M417" s="88">
        <v>2016</v>
      </c>
      <c r="N417" s="88">
        <v>2</v>
      </c>
      <c r="O417" s="89" t="s">
        <v>155</v>
      </c>
      <c r="P417" s="63">
        <v>703</v>
      </c>
      <c r="Q417" s="1" t="s">
        <v>844</v>
      </c>
      <c r="R417" s="63" t="s">
        <v>712</v>
      </c>
      <c r="S417" s="63" t="s">
        <v>1027</v>
      </c>
      <c r="T417" s="63" t="s">
        <v>1094</v>
      </c>
      <c r="U417" s="1" t="s">
        <v>845</v>
      </c>
      <c r="V417" s="90" t="s">
        <v>828</v>
      </c>
      <c r="W417" s="91">
        <v>42654</v>
      </c>
      <c r="X417" s="63">
        <v>9</v>
      </c>
      <c r="Y417" s="63">
        <v>46</v>
      </c>
      <c r="Z417" s="92">
        <v>10</v>
      </c>
      <c r="AA417" s="93">
        <v>4.0599999999999996</v>
      </c>
      <c r="AB417" s="93">
        <v>0.46</v>
      </c>
      <c r="AC417" s="63">
        <v>0.46</v>
      </c>
      <c r="AD417" s="1">
        <v>0.18</v>
      </c>
      <c r="AE417" s="63">
        <v>0.2</v>
      </c>
      <c r="AF417" s="1">
        <v>0.2</v>
      </c>
      <c r="AG417" s="1">
        <v>5.3</v>
      </c>
      <c r="AH417" s="1">
        <f t="shared" si="96"/>
        <v>89.999999999999986</v>
      </c>
      <c r="AI417" s="1">
        <v>0.1</v>
      </c>
      <c r="AJ417" s="1">
        <f t="shared" si="97"/>
        <v>0.2</v>
      </c>
      <c r="AK417" s="1">
        <f t="shared" si="90"/>
        <v>0.20054117647058825</v>
      </c>
      <c r="AL417" s="1">
        <f t="shared" si="91"/>
        <v>2.0299999999999998</v>
      </c>
      <c r="AM417" s="1">
        <f t="shared" si="92"/>
        <v>222.82352941176472</v>
      </c>
      <c r="AN417" s="1">
        <f t="shared" si="93"/>
        <v>2255.5555555555552</v>
      </c>
      <c r="AO417" s="1">
        <f t="shared" si="94"/>
        <v>2478.3790849673201</v>
      </c>
      <c r="AP417" s="1">
        <f t="shared" si="98"/>
        <v>0.22282352941176473</v>
      </c>
      <c r="AQ417" s="1">
        <f t="shared" si="98"/>
        <v>2.2555555555555551</v>
      </c>
      <c r="AR417" s="1">
        <f t="shared" si="98"/>
        <v>2.4783790849673202</v>
      </c>
      <c r="AS417" s="90">
        <v>42652</v>
      </c>
      <c r="AT417" s="1">
        <v>1.4040835707502375</v>
      </c>
      <c r="AU417" s="1">
        <v>0.10127077942407728</v>
      </c>
      <c r="AV417" s="1">
        <v>1.7653142452099442</v>
      </c>
      <c r="AW417" s="1">
        <v>0.24763242026393809</v>
      </c>
      <c r="AX417" s="1">
        <v>0.18691398960717964</v>
      </c>
      <c r="AY417" s="1">
        <v>0.11543036952461283</v>
      </c>
      <c r="AZ417" s="1">
        <v>4.534880210919809</v>
      </c>
      <c r="BA417" s="1">
        <v>89.759462764068289</v>
      </c>
      <c r="BB417" s="1">
        <v>28.952754414585691</v>
      </c>
      <c r="BC417" s="1">
        <v>10.689592868538995</v>
      </c>
      <c r="BD417" s="1">
        <v>2.4644990619047711</v>
      </c>
      <c r="BE417" s="94">
        <v>0.44786729857819901</v>
      </c>
      <c r="BF417" s="94">
        <v>7.4123222748815167E-4</v>
      </c>
      <c r="BG417" s="94">
        <v>2.9684010563352814</v>
      </c>
      <c r="BH417" s="1">
        <v>1.2294392523364486</v>
      </c>
      <c r="BI417" s="1">
        <v>0.27191588785046727</v>
      </c>
      <c r="BJ417" s="1">
        <v>0.77973155997405275</v>
      </c>
    </row>
    <row r="418" spans="1:62">
      <c r="A418" t="s">
        <v>177</v>
      </c>
      <c r="C418" s="63" t="s">
        <v>164</v>
      </c>
      <c r="D418" s="87" t="s">
        <v>840</v>
      </c>
      <c r="E418" t="s">
        <v>959</v>
      </c>
      <c r="F418" s="1" t="s">
        <v>849</v>
      </c>
      <c r="G418" s="1" t="s">
        <v>850</v>
      </c>
      <c r="H418" s="1">
        <v>10.564730000000001</v>
      </c>
      <c r="I418" s="1">
        <v>8.1805800000000009</v>
      </c>
      <c r="J418" s="1">
        <v>650</v>
      </c>
      <c r="K418" s="1" t="s">
        <v>851</v>
      </c>
      <c r="L418" s="1" t="s">
        <v>709</v>
      </c>
      <c r="M418" s="88">
        <v>2016</v>
      </c>
      <c r="N418" s="88">
        <v>2</v>
      </c>
      <c r="O418" s="89" t="s">
        <v>156</v>
      </c>
      <c r="P418" s="63">
        <v>704</v>
      </c>
      <c r="Q418" s="1" t="s">
        <v>844</v>
      </c>
      <c r="R418" s="63" t="s">
        <v>712</v>
      </c>
      <c r="S418" s="63" t="s">
        <v>1027</v>
      </c>
      <c r="T418" s="63" t="s">
        <v>1094</v>
      </c>
      <c r="U418" s="1"/>
      <c r="V418" s="90"/>
      <c r="W418" s="91">
        <v>42654</v>
      </c>
      <c r="X418" s="63">
        <v>9</v>
      </c>
      <c r="Y418" s="63">
        <v>42</v>
      </c>
      <c r="Z418" s="92">
        <v>7</v>
      </c>
      <c r="AA418" s="93">
        <v>2.92</v>
      </c>
      <c r="AB418" s="93">
        <v>0.46</v>
      </c>
      <c r="AC418" s="63">
        <v>0.46</v>
      </c>
      <c r="AD418" s="1">
        <v>0.24</v>
      </c>
      <c r="AE418" s="63">
        <v>0.12</v>
      </c>
      <c r="AF418" s="1">
        <v>0.24</v>
      </c>
      <c r="AG418" s="1">
        <v>6</v>
      </c>
      <c r="AH418" s="1">
        <f t="shared" si="96"/>
        <v>100</v>
      </c>
      <c r="AI418" s="1">
        <v>0.08</v>
      </c>
      <c r="AJ418" s="1">
        <f t="shared" si="97"/>
        <v>0.24</v>
      </c>
      <c r="AK418" s="1">
        <f t="shared" si="90"/>
        <v>0.26541176470588235</v>
      </c>
      <c r="AL418" s="1">
        <f t="shared" si="91"/>
        <v>1.9466666666666668</v>
      </c>
      <c r="AM418" s="1">
        <f t="shared" si="92"/>
        <v>294.9019607843137</v>
      </c>
      <c r="AN418" s="1">
        <f t="shared" si="93"/>
        <v>2162.962962962963</v>
      </c>
      <c r="AO418" s="1">
        <f t="shared" si="94"/>
        <v>2457.8649237472769</v>
      </c>
      <c r="AP418" s="1">
        <f t="shared" si="98"/>
        <v>0.29490196078431369</v>
      </c>
      <c r="AQ418" s="1">
        <f t="shared" si="98"/>
        <v>2.162962962962963</v>
      </c>
      <c r="AR418" s="1">
        <f t="shared" si="98"/>
        <v>2.4578649237472767</v>
      </c>
      <c r="AS418" s="90"/>
      <c r="AT418" s="1">
        <v>1.3118762475049901</v>
      </c>
      <c r="AU418" s="1">
        <v>0.15929005523691572</v>
      </c>
      <c r="AV418" s="1">
        <v>1.7960396183836909</v>
      </c>
      <c r="AW418" s="1">
        <v>0.27214224986784413</v>
      </c>
      <c r="AX418" s="1">
        <v>0.16017019482282172</v>
      </c>
      <c r="AY418" s="1">
        <v>0.1064607247511284</v>
      </c>
      <c r="AZ418" s="1">
        <v>5.0013224313297142</v>
      </c>
      <c r="BA418" s="1">
        <v>98.312949684580616</v>
      </c>
      <c r="BB418" s="1">
        <v>30.557757209694717</v>
      </c>
      <c r="BC418" s="1">
        <v>8.4510834013850253</v>
      </c>
      <c r="BD418" s="1">
        <v>2.2460278794749282</v>
      </c>
      <c r="BE418" s="94">
        <v>0.37429130009775174</v>
      </c>
      <c r="BF418" s="94">
        <v>8.7096774193548387E-2</v>
      </c>
      <c r="BG418" s="94">
        <v>1.6412339015708701</v>
      </c>
      <c r="BH418" s="1">
        <v>1.1983184965380813</v>
      </c>
      <c r="BI418" s="1">
        <v>0.18852621167161229</v>
      </c>
      <c r="BJ418" s="1">
        <v>0.87081102070631278</v>
      </c>
    </row>
    <row r="419" spans="1:62">
      <c r="A419" t="s">
        <v>177</v>
      </c>
      <c r="C419" s="63" t="s">
        <v>164</v>
      </c>
      <c r="D419" s="87" t="s">
        <v>840</v>
      </c>
      <c r="E419" t="s">
        <v>959</v>
      </c>
      <c r="F419" s="1" t="s">
        <v>849</v>
      </c>
      <c r="G419" s="1" t="s">
        <v>850</v>
      </c>
      <c r="H419" s="1">
        <v>10.564730000000001</v>
      </c>
      <c r="I419" s="1">
        <v>8.1805800000000009</v>
      </c>
      <c r="J419" s="1">
        <v>650</v>
      </c>
      <c r="K419" s="1" t="s">
        <v>851</v>
      </c>
      <c r="L419" s="1" t="s">
        <v>709</v>
      </c>
      <c r="M419" s="88">
        <v>2016</v>
      </c>
      <c r="N419" s="88">
        <v>2</v>
      </c>
      <c r="O419" s="89" t="s">
        <v>157</v>
      </c>
      <c r="P419" s="63">
        <v>705</v>
      </c>
      <c r="Q419" s="1" t="s">
        <v>844</v>
      </c>
      <c r="R419" s="63" t="s">
        <v>712</v>
      </c>
      <c r="S419" s="63" t="s">
        <v>1027</v>
      </c>
      <c r="T419" s="63" t="s">
        <v>1094</v>
      </c>
      <c r="U419" s="1"/>
      <c r="V419" s="90"/>
      <c r="W419" s="91">
        <v>42654</v>
      </c>
      <c r="X419" s="63">
        <v>9</v>
      </c>
      <c r="Y419" s="63">
        <v>44</v>
      </c>
      <c r="Z419" s="92">
        <v>18</v>
      </c>
      <c r="AA419" s="93">
        <v>7.1</v>
      </c>
      <c r="AB419" s="93">
        <v>1.24</v>
      </c>
      <c r="AC419" s="63">
        <v>0.76</v>
      </c>
      <c r="AD419" s="1">
        <v>0.33</v>
      </c>
      <c r="AE419" s="63">
        <v>0.38</v>
      </c>
      <c r="AF419" s="1">
        <v>0.43</v>
      </c>
      <c r="AG419" s="1">
        <v>9.6</v>
      </c>
      <c r="AH419" s="1">
        <f t="shared" si="96"/>
        <v>76.744186046511629</v>
      </c>
      <c r="AI419" s="1">
        <v>0.14000000000000001</v>
      </c>
      <c r="AJ419" s="1">
        <f t="shared" si="97"/>
        <v>0.70157894736842108</v>
      </c>
      <c r="AK419" s="1">
        <f t="shared" si="90"/>
        <v>0.57262662538699705</v>
      </c>
      <c r="AL419" s="1">
        <f t="shared" si="91"/>
        <v>2.6157894736842104</v>
      </c>
      <c r="AM419" s="1">
        <f t="shared" si="92"/>
        <v>636.25180598555221</v>
      </c>
      <c r="AN419" s="1">
        <f t="shared" si="93"/>
        <v>2906.4327485380113</v>
      </c>
      <c r="AO419" s="1">
        <f t="shared" si="94"/>
        <v>3542.6845545235637</v>
      </c>
      <c r="AP419" s="1">
        <f t="shared" si="98"/>
        <v>0.6362518059855522</v>
      </c>
      <c r="AQ419" s="1">
        <f t="shared" si="98"/>
        <v>2.9064327485380113</v>
      </c>
      <c r="AR419" s="1">
        <f t="shared" si="98"/>
        <v>3.5426845545235639</v>
      </c>
      <c r="AS419" s="90"/>
      <c r="AT419" s="1">
        <v>2.2233238904627011</v>
      </c>
      <c r="AU419" s="1">
        <v>0.1157525462321102</v>
      </c>
      <c r="AV419" s="1">
        <v>2.0484079042749164</v>
      </c>
      <c r="AW419" s="1">
        <v>0.27745628923855187</v>
      </c>
      <c r="AX419" s="1">
        <v>0.18490150046911755</v>
      </c>
      <c r="AY419" s="1">
        <v>0.15439427421135113</v>
      </c>
      <c r="AZ419" s="1">
        <v>8.0509541780432698</v>
      </c>
      <c r="BA419" s="1">
        <v>121.16417039601262</v>
      </c>
      <c r="BB419" s="1">
        <v>53.253284738774269</v>
      </c>
      <c r="BC419" s="1">
        <v>16.910044251222846</v>
      </c>
      <c r="BD419" s="1">
        <v>2.6441365813968138</v>
      </c>
      <c r="BE419" s="94">
        <v>1.2611003861003862</v>
      </c>
      <c r="BF419" s="94">
        <v>1.9406370656370658E-2</v>
      </c>
      <c r="BG419" s="94">
        <v>1.5215581482239895</v>
      </c>
      <c r="BH419" s="1">
        <v>1.0783251231527093</v>
      </c>
      <c r="BI419" s="1">
        <v>0.20960591133004927</v>
      </c>
      <c r="BJ419" s="1">
        <v>0.86075055453102478</v>
      </c>
    </row>
    <row r="420" spans="1:62">
      <c r="A420" t="s">
        <v>177</v>
      </c>
      <c r="C420" s="63" t="s">
        <v>164</v>
      </c>
      <c r="D420" s="87" t="s">
        <v>840</v>
      </c>
      <c r="E420" t="s">
        <v>959</v>
      </c>
      <c r="F420" s="1" t="s">
        <v>849</v>
      </c>
      <c r="G420" s="1" t="s">
        <v>850</v>
      </c>
      <c r="H420" s="1">
        <v>10.564730000000001</v>
      </c>
      <c r="I420" s="1">
        <v>8.1805800000000009</v>
      </c>
      <c r="J420" s="1">
        <v>650</v>
      </c>
      <c r="K420" s="1" t="s">
        <v>851</v>
      </c>
      <c r="L420" s="1" t="s">
        <v>709</v>
      </c>
      <c r="M420" s="88">
        <v>2016</v>
      </c>
      <c r="N420" s="88">
        <v>2</v>
      </c>
      <c r="O420" s="89" t="s">
        <v>158</v>
      </c>
      <c r="P420" s="63">
        <v>706</v>
      </c>
      <c r="Q420" s="1" t="s">
        <v>844</v>
      </c>
      <c r="R420" s="63" t="s">
        <v>712</v>
      </c>
      <c r="S420" s="63" t="s">
        <v>1027</v>
      </c>
      <c r="T420" s="63" t="s">
        <v>1094</v>
      </c>
      <c r="U420" s="1"/>
      <c r="V420" s="90"/>
      <c r="W420" s="91">
        <v>42654</v>
      </c>
      <c r="X420" s="63">
        <v>9</v>
      </c>
      <c r="Y420" s="63">
        <v>48</v>
      </c>
      <c r="Z420" s="92">
        <v>44</v>
      </c>
      <c r="AA420" s="93">
        <v>14.38</v>
      </c>
      <c r="AB420" s="93">
        <v>7.62</v>
      </c>
      <c r="AC420" s="63">
        <v>2.2400000000000002</v>
      </c>
      <c r="AD420" s="1">
        <v>1.2</v>
      </c>
      <c r="AE420" s="63">
        <v>0.42</v>
      </c>
      <c r="AF420" s="1">
        <v>1.46</v>
      </c>
      <c r="AG420" s="1">
        <v>12.2</v>
      </c>
      <c r="AH420" s="1">
        <f t="shared" si="96"/>
        <v>82.191780821917803</v>
      </c>
      <c r="AI420" s="1">
        <v>0.28000000000000003</v>
      </c>
      <c r="AJ420" s="1">
        <f t="shared" si="97"/>
        <v>4.9666071428571419</v>
      </c>
      <c r="AK420" s="1">
        <f t="shared" si="90"/>
        <v>4.2166134453781501</v>
      </c>
      <c r="AL420" s="1">
        <f t="shared" si="91"/>
        <v>9.5866666666666678</v>
      </c>
      <c r="AM420" s="1">
        <f t="shared" si="92"/>
        <v>4685.1260504201664</v>
      </c>
      <c r="AN420" s="1">
        <f t="shared" si="93"/>
        <v>10651.851851851852</v>
      </c>
      <c r="AO420" s="1">
        <f t="shared" si="94"/>
        <v>15336.977902272018</v>
      </c>
      <c r="AP420" s="1">
        <f t="shared" si="98"/>
        <v>4.6851260504201662</v>
      </c>
      <c r="AQ420" s="1">
        <f t="shared" si="98"/>
        <v>10.651851851851852</v>
      </c>
      <c r="AR420" s="1">
        <f t="shared" si="98"/>
        <v>15.336977902272018</v>
      </c>
      <c r="AS420" s="90"/>
      <c r="AT420" s="1">
        <v>2.0298507462686568</v>
      </c>
      <c r="AU420" s="1">
        <v>0.19007894353037647</v>
      </c>
      <c r="AV420" s="1">
        <v>1.4917800869499995</v>
      </c>
      <c r="AW420" s="1">
        <v>0.60201465785217012</v>
      </c>
      <c r="AX420" s="1">
        <v>0.26387790135187172</v>
      </c>
      <c r="AY420" s="1">
        <v>0.1548167375670835</v>
      </c>
      <c r="AZ420" s="1">
        <v>8.4388161212353037</v>
      </c>
      <c r="BA420" s="1">
        <v>113.34685576650983</v>
      </c>
      <c r="BB420" s="1">
        <v>88.706701332204148</v>
      </c>
      <c r="BC420" s="1">
        <v>10.623882196111204</v>
      </c>
      <c r="BD420" s="1">
        <v>2.4259815545022105</v>
      </c>
      <c r="BE420" s="94">
        <v>0.62134502923976609</v>
      </c>
      <c r="BF420" s="94">
        <v>1.0930799220272906E-2</v>
      </c>
      <c r="BG420" s="94">
        <v>1.7740366540989447</v>
      </c>
      <c r="BH420" s="1">
        <v>1.368860510805501</v>
      </c>
      <c r="BI420" s="1">
        <v>0.1231335952848723</v>
      </c>
      <c r="BJ420" s="1">
        <v>0.7894285800456613</v>
      </c>
    </row>
    <row r="421" spans="1:62">
      <c r="A421" t="s">
        <v>177</v>
      </c>
      <c r="C421" s="63" t="s">
        <v>164</v>
      </c>
      <c r="D421" s="87" t="s">
        <v>840</v>
      </c>
      <c r="E421" t="s">
        <v>959</v>
      </c>
      <c r="F421" s="1" t="s">
        <v>849</v>
      </c>
      <c r="G421" s="1" t="s">
        <v>850</v>
      </c>
      <c r="H421" s="1">
        <v>10.564730000000001</v>
      </c>
      <c r="I421" s="1">
        <v>8.1805800000000009</v>
      </c>
      <c r="J421" s="1">
        <v>650</v>
      </c>
      <c r="K421" s="1" t="s">
        <v>851</v>
      </c>
      <c r="L421" s="1" t="s">
        <v>709</v>
      </c>
      <c r="M421" s="88">
        <v>2016</v>
      </c>
      <c r="N421" s="88">
        <v>2</v>
      </c>
      <c r="O421" s="89" t="s">
        <v>159</v>
      </c>
      <c r="P421" s="63">
        <v>707</v>
      </c>
      <c r="Q421" s="1" t="s">
        <v>844</v>
      </c>
      <c r="R421" s="63" t="s">
        <v>712</v>
      </c>
      <c r="S421" s="63" t="s">
        <v>1027</v>
      </c>
      <c r="T421" s="63" t="s">
        <v>1094</v>
      </c>
      <c r="U421" s="1"/>
      <c r="V421" s="90"/>
      <c r="W421" s="91">
        <v>42654</v>
      </c>
      <c r="X421" s="63">
        <v>9</v>
      </c>
      <c r="Y421" s="63">
        <v>46</v>
      </c>
      <c r="Z421" s="92">
        <v>31</v>
      </c>
      <c r="AA421" s="93">
        <v>14.88</v>
      </c>
      <c r="AB421" s="93">
        <v>4.28</v>
      </c>
      <c r="AC421" s="63">
        <v>2</v>
      </c>
      <c r="AD421" s="1">
        <v>1.1399999999999999</v>
      </c>
      <c r="AE421" s="63">
        <v>0.52</v>
      </c>
      <c r="AF421" s="1">
        <v>1.36</v>
      </c>
      <c r="AG421" s="1">
        <v>12.6</v>
      </c>
      <c r="AH421" s="1">
        <f t="shared" si="96"/>
        <v>83.823529411764696</v>
      </c>
      <c r="AI421" s="1">
        <v>0.18</v>
      </c>
      <c r="AJ421" s="1">
        <f t="shared" si="97"/>
        <v>2.9104000000000005</v>
      </c>
      <c r="AK421" s="1">
        <f t="shared" si="90"/>
        <v>2.5084828235294121</v>
      </c>
      <c r="AL421" s="1">
        <f t="shared" si="91"/>
        <v>5.1507692307692308</v>
      </c>
      <c r="AM421" s="1">
        <f t="shared" si="92"/>
        <v>2787.2031372549022</v>
      </c>
      <c r="AN421" s="1">
        <f t="shared" si="93"/>
        <v>5723.0769230769229</v>
      </c>
      <c r="AO421" s="1">
        <f t="shared" si="94"/>
        <v>8510.2800603318246</v>
      </c>
      <c r="AP421" s="1">
        <f t="shared" si="98"/>
        <v>2.7872031372549024</v>
      </c>
      <c r="AQ421" s="1">
        <f t="shared" si="98"/>
        <v>5.7230769230769232</v>
      </c>
      <c r="AR421" s="1">
        <f t="shared" si="98"/>
        <v>8.5102800603318247</v>
      </c>
      <c r="AS421" s="90"/>
      <c r="AT421" s="1">
        <v>2.1323957322987392</v>
      </c>
      <c r="AU421" s="1">
        <v>0.19165504161414942</v>
      </c>
      <c r="AV421" s="1">
        <v>1.8178087844788824</v>
      </c>
      <c r="AW421" s="1">
        <v>0.44789145416357262</v>
      </c>
      <c r="AX421" s="1">
        <v>0.21365445266680702</v>
      </c>
      <c r="AY421" s="1">
        <v>0.15344971577246491</v>
      </c>
      <c r="AZ421" s="1">
        <v>7.241376779730218</v>
      </c>
      <c r="BA421" s="1">
        <v>119.82259725421652</v>
      </c>
      <c r="BB421" s="1">
        <v>69.516219849855588</v>
      </c>
      <c r="BC421" s="1">
        <v>9.2011743354040743</v>
      </c>
      <c r="BD421" s="1">
        <v>2.6190608401327879</v>
      </c>
      <c r="BE421" s="94">
        <v>0.98331697742885193</v>
      </c>
      <c r="BF421" s="94">
        <v>6.9528949950932298E-2</v>
      </c>
      <c r="BG421" s="94">
        <v>0.77018242015428795</v>
      </c>
      <c r="BH421" s="1">
        <v>1.3558429118773947</v>
      </c>
      <c r="BI421" s="1">
        <v>0.21187739463601535</v>
      </c>
      <c r="BJ421" s="1">
        <v>0.82819515358033446</v>
      </c>
    </row>
    <row r="422" spans="1:62">
      <c r="A422" t="s">
        <v>177</v>
      </c>
      <c r="C422" s="63" t="s">
        <v>164</v>
      </c>
      <c r="D422" s="87" t="s">
        <v>840</v>
      </c>
      <c r="E422" t="s">
        <v>959</v>
      </c>
      <c r="F422" s="1" t="s">
        <v>849</v>
      </c>
      <c r="G422" s="1" t="s">
        <v>850</v>
      </c>
      <c r="H422" s="1">
        <v>10.564730000000001</v>
      </c>
      <c r="I422" s="1">
        <v>8.1805800000000009</v>
      </c>
      <c r="J422" s="1">
        <v>650</v>
      </c>
      <c r="K422" s="1" t="s">
        <v>851</v>
      </c>
      <c r="L422" s="1" t="s">
        <v>709</v>
      </c>
      <c r="M422" s="88">
        <v>2016</v>
      </c>
      <c r="N422" s="88">
        <v>2</v>
      </c>
      <c r="O422" s="89" t="s">
        <v>714</v>
      </c>
      <c r="P422" s="63">
        <v>708</v>
      </c>
      <c r="Q422" s="1" t="s">
        <v>844</v>
      </c>
      <c r="R422" s="63" t="s">
        <v>712</v>
      </c>
      <c r="S422" s="63" t="s">
        <v>1027</v>
      </c>
      <c r="T422" s="63" t="s">
        <v>1094</v>
      </c>
      <c r="U422" s="1"/>
      <c r="V422" s="90"/>
      <c r="W422" s="91">
        <v>42654</v>
      </c>
      <c r="X422" s="63">
        <v>9</v>
      </c>
      <c r="Y422" s="63">
        <v>44</v>
      </c>
      <c r="Z422" s="92">
        <v>49</v>
      </c>
      <c r="AA422" s="93">
        <v>12.58</v>
      </c>
      <c r="AB422" s="93">
        <v>6.6</v>
      </c>
      <c r="AC422" s="63">
        <v>1.98</v>
      </c>
      <c r="AD422" s="1">
        <v>0.94</v>
      </c>
      <c r="AE422" s="63">
        <v>0.74</v>
      </c>
      <c r="AF422" s="1">
        <v>1.18</v>
      </c>
      <c r="AG422" s="1">
        <v>11.2</v>
      </c>
      <c r="AH422" s="1">
        <f t="shared" si="96"/>
        <v>79.66101694915254</v>
      </c>
      <c r="AI422" s="1">
        <v>0.2</v>
      </c>
      <c r="AJ422" s="1">
        <f t="shared" si="97"/>
        <v>3.9333333333333327</v>
      </c>
      <c r="AK422" s="1">
        <f t="shared" si="90"/>
        <v>3.273411764705882</v>
      </c>
      <c r="AL422" s="1">
        <f t="shared" si="91"/>
        <v>3.4000000000000004</v>
      </c>
      <c r="AM422" s="1">
        <f t="shared" si="92"/>
        <v>3637.1241830065355</v>
      </c>
      <c r="AN422" s="1">
        <f t="shared" si="93"/>
        <v>3777.7777777777778</v>
      </c>
      <c r="AO422" s="1">
        <f t="shared" si="94"/>
        <v>7414.9019607843129</v>
      </c>
      <c r="AP422" s="1">
        <f t="shared" si="98"/>
        <v>3.6371241830065357</v>
      </c>
      <c r="AQ422" s="1">
        <f t="shared" si="98"/>
        <v>3.7777777777777777</v>
      </c>
      <c r="AR422" s="1">
        <f t="shared" si="98"/>
        <v>7.414901960784313</v>
      </c>
      <c r="AS422" s="90"/>
      <c r="AT422" s="1">
        <v>2.3882783882783882</v>
      </c>
      <c r="AU422" s="1">
        <v>0.21521574965089713</v>
      </c>
      <c r="AV422" s="1">
        <v>1.8322091335985533</v>
      </c>
      <c r="AW422" s="1">
        <v>0.38603937497318691</v>
      </c>
      <c r="AX422" s="1">
        <v>0.18657586811602683</v>
      </c>
      <c r="AY422" s="1">
        <v>0.17015321598967686</v>
      </c>
      <c r="AZ422" s="1">
        <v>9.2058063963823678</v>
      </c>
      <c r="BA422" s="1">
        <v>104.24666705388911</v>
      </c>
      <c r="BB422" s="1">
        <v>47.898441041579623</v>
      </c>
      <c r="BC422" s="1">
        <v>14.149177907011774</v>
      </c>
      <c r="BD422" s="1">
        <v>12.343511313410522</v>
      </c>
      <c r="BE422" s="94">
        <v>0.88047445255474455</v>
      </c>
      <c r="BF422" s="94">
        <v>2.9826642335766429E-2</v>
      </c>
      <c r="BG422" s="94">
        <v>1.8562362097978686</v>
      </c>
      <c r="BH422" s="1">
        <v>1.5000000000000002</v>
      </c>
      <c r="BI422" s="1">
        <v>0.25236988847583647</v>
      </c>
      <c r="BJ422" s="1">
        <v>0.79669103248398387</v>
      </c>
    </row>
    <row r="423" spans="1:62">
      <c r="A423" t="s">
        <v>177</v>
      </c>
      <c r="C423" s="63" t="s">
        <v>164</v>
      </c>
      <c r="D423" s="87" t="s">
        <v>840</v>
      </c>
      <c r="E423" t="s">
        <v>959</v>
      </c>
      <c r="F423" s="1" t="s">
        <v>852</v>
      </c>
      <c r="G423" s="1" t="s">
        <v>853</v>
      </c>
      <c r="H423" s="1">
        <v>10.57152</v>
      </c>
      <c r="I423" s="1">
        <v>8.1772899999999993</v>
      </c>
      <c r="J423" s="1">
        <v>657</v>
      </c>
      <c r="K423" s="1" t="s">
        <v>854</v>
      </c>
      <c r="L423" s="1" t="s">
        <v>709</v>
      </c>
      <c r="M423" s="88">
        <v>2016</v>
      </c>
      <c r="N423" s="88">
        <v>2</v>
      </c>
      <c r="O423" s="89" t="s">
        <v>155</v>
      </c>
      <c r="P423" s="63">
        <v>715</v>
      </c>
      <c r="Q423" s="1" t="s">
        <v>844</v>
      </c>
      <c r="R423" s="63" t="s">
        <v>712</v>
      </c>
      <c r="S423" s="63" t="s">
        <v>1027</v>
      </c>
      <c r="T423" s="63" t="s">
        <v>1094</v>
      </c>
      <c r="U423" s="1" t="s">
        <v>845</v>
      </c>
      <c r="V423" s="90" t="s">
        <v>828</v>
      </c>
      <c r="W423" s="91">
        <v>42654</v>
      </c>
      <c r="X423" s="63">
        <v>9</v>
      </c>
      <c r="Y423" s="63">
        <v>43</v>
      </c>
      <c r="Z423" s="92">
        <v>45</v>
      </c>
      <c r="AA423" s="93">
        <v>7.34</v>
      </c>
      <c r="AB423" s="93">
        <v>5.28</v>
      </c>
      <c r="AC423" s="63">
        <v>1.1000000000000001</v>
      </c>
      <c r="AD423" s="1">
        <v>0.57999999999999996</v>
      </c>
      <c r="AE423" s="63">
        <v>0.38</v>
      </c>
      <c r="AF423" s="1">
        <v>0.68</v>
      </c>
      <c r="AG423" s="1">
        <v>10.7</v>
      </c>
      <c r="AH423" s="1">
        <f t="shared" si="96"/>
        <v>85.294117647058812</v>
      </c>
      <c r="AI423" s="1">
        <v>0.16</v>
      </c>
      <c r="AJ423" s="1">
        <f t="shared" si="97"/>
        <v>3.2640000000000002</v>
      </c>
      <c r="AK423" s="1">
        <f t="shared" si="90"/>
        <v>2.9248376470588231</v>
      </c>
      <c r="AL423" s="1">
        <f t="shared" si="91"/>
        <v>3.0905263157894733</v>
      </c>
      <c r="AM423" s="1">
        <f t="shared" si="92"/>
        <v>3249.8196078431365</v>
      </c>
      <c r="AN423" s="1">
        <f t="shared" si="93"/>
        <v>3433.9181286549701</v>
      </c>
      <c r="AO423" s="1">
        <f t="shared" si="94"/>
        <v>6683.7377364981066</v>
      </c>
      <c r="AP423" s="1">
        <f t="shared" si="98"/>
        <v>3.2498196078431367</v>
      </c>
      <c r="AQ423" s="1">
        <f t="shared" si="98"/>
        <v>3.43391812865497</v>
      </c>
      <c r="AR423" s="1">
        <f t="shared" si="98"/>
        <v>6.6837377364981068</v>
      </c>
      <c r="AS423" s="90">
        <v>42652</v>
      </c>
      <c r="AT423" s="1">
        <v>2.4704225352112679</v>
      </c>
      <c r="AU423" s="1">
        <v>0.26307356213057664</v>
      </c>
      <c r="AV423" s="1">
        <v>1.720768006066469</v>
      </c>
      <c r="AW423" s="1">
        <v>0.435582255911795</v>
      </c>
      <c r="AX423" s="1">
        <v>0.13613987133860322</v>
      </c>
      <c r="AY423" s="1">
        <v>0.16821055233146975</v>
      </c>
      <c r="AZ423" s="1">
        <v>9.098235403911394</v>
      </c>
      <c r="BA423" s="1">
        <v>103.78009813048882</v>
      </c>
      <c r="BB423" s="1">
        <v>36.780201115116128</v>
      </c>
      <c r="BC423" s="1">
        <v>11.119810088040516</v>
      </c>
      <c r="BD423" s="1">
        <v>2.7688864484193614</v>
      </c>
      <c r="BE423" s="94">
        <v>0.80297029702970302</v>
      </c>
      <c r="BF423" s="94">
        <v>8.5049504950495056E-3</v>
      </c>
      <c r="BG423" s="94">
        <v>0.92015089604540368</v>
      </c>
      <c r="BH423" s="1">
        <v>1.366391184573003</v>
      </c>
      <c r="BI423" s="1">
        <v>0.32823691460055099</v>
      </c>
      <c r="BJ423" s="1">
        <v>0.88199688517907249</v>
      </c>
    </row>
    <row r="424" spans="1:62">
      <c r="A424" t="s">
        <v>177</v>
      </c>
      <c r="C424" s="63" t="s">
        <v>164</v>
      </c>
      <c r="D424" s="87" t="s">
        <v>840</v>
      </c>
      <c r="E424" t="s">
        <v>959</v>
      </c>
      <c r="F424" s="1" t="s">
        <v>852</v>
      </c>
      <c r="G424" s="1" t="s">
        <v>853</v>
      </c>
      <c r="H424" s="1">
        <v>10.57152</v>
      </c>
      <c r="I424" s="1">
        <v>8.1772899999999993</v>
      </c>
      <c r="J424" s="1">
        <v>657</v>
      </c>
      <c r="K424" s="1" t="s">
        <v>854</v>
      </c>
      <c r="L424" s="1" t="s">
        <v>709</v>
      </c>
      <c r="M424" s="88">
        <v>2016</v>
      </c>
      <c r="N424" s="88">
        <v>2</v>
      </c>
      <c r="O424" s="89" t="s">
        <v>156</v>
      </c>
      <c r="P424" s="63">
        <v>716</v>
      </c>
      <c r="Q424" s="1" t="s">
        <v>844</v>
      </c>
      <c r="R424" s="63" t="s">
        <v>712</v>
      </c>
      <c r="S424" s="63" t="s">
        <v>1027</v>
      </c>
      <c r="T424" s="63" t="s">
        <v>1094</v>
      </c>
      <c r="U424" s="1"/>
      <c r="V424" s="90"/>
      <c r="W424" s="91">
        <v>42654</v>
      </c>
      <c r="X424" s="63">
        <v>9</v>
      </c>
      <c r="Y424" s="63">
        <v>48</v>
      </c>
      <c r="Z424" s="92">
        <v>45</v>
      </c>
      <c r="AA424" s="93">
        <v>4.42</v>
      </c>
      <c r="AB424" s="93">
        <v>3.96</v>
      </c>
      <c r="AC424" s="63">
        <v>1.46</v>
      </c>
      <c r="AD424" s="1">
        <v>0.4</v>
      </c>
      <c r="AE424" s="63">
        <v>0.36</v>
      </c>
      <c r="AF424" s="1">
        <v>0.46</v>
      </c>
      <c r="AG424" s="1">
        <v>10.8</v>
      </c>
      <c r="AH424" s="1">
        <f t="shared" si="96"/>
        <v>86.956521739130437</v>
      </c>
      <c r="AI424" s="1">
        <v>0.18</v>
      </c>
      <c r="AJ424" s="1">
        <f t="shared" si="97"/>
        <v>1.2476712328767126</v>
      </c>
      <c r="AK424" s="1">
        <f t="shared" si="90"/>
        <v>1.1385398871877521</v>
      </c>
      <c r="AL424" s="1">
        <f t="shared" si="91"/>
        <v>2.21</v>
      </c>
      <c r="AM424" s="1">
        <f t="shared" si="92"/>
        <v>1265.0443190975022</v>
      </c>
      <c r="AN424" s="1">
        <f t="shared" si="93"/>
        <v>2455.5555555555557</v>
      </c>
      <c r="AO424" s="1">
        <f t="shared" si="94"/>
        <v>3720.5998746530577</v>
      </c>
      <c r="AP424" s="1">
        <f t="shared" si="98"/>
        <v>1.2650443190975023</v>
      </c>
      <c r="AQ424" s="1">
        <f t="shared" si="98"/>
        <v>2.4555555555555557</v>
      </c>
      <c r="AR424" s="1">
        <f t="shared" si="98"/>
        <v>3.7205998746530575</v>
      </c>
      <c r="AS424" s="90"/>
      <c r="AT424" s="1">
        <v>2.0153769841269842</v>
      </c>
      <c r="AU424" s="1">
        <v>0.3645771573556304</v>
      </c>
      <c r="AV424" s="1">
        <v>1.6265053868362975</v>
      </c>
      <c r="AW424" s="1">
        <v>0.45699537538578944</v>
      </c>
      <c r="AX424" s="1">
        <v>0.15380198735077416</v>
      </c>
      <c r="AY424" s="1">
        <v>0.16146013609192331</v>
      </c>
      <c r="AZ424" s="1">
        <v>9.8286606725476275</v>
      </c>
      <c r="BA424" s="1">
        <v>90.834769993484528</v>
      </c>
      <c r="BB424" s="1">
        <v>25.418887860344338</v>
      </c>
      <c r="BC424" s="1">
        <v>12.074765476647203</v>
      </c>
      <c r="BD424" s="1">
        <v>2.7174033186921474</v>
      </c>
      <c r="BE424" s="94">
        <v>0.24237832874196513</v>
      </c>
      <c r="BF424" s="94">
        <v>0</v>
      </c>
      <c r="BG424" s="94">
        <v>2.1785381212613228</v>
      </c>
      <c r="BH424" s="1">
        <v>1.1986499517839924</v>
      </c>
      <c r="BI424" s="1">
        <v>0.22806171648987467</v>
      </c>
      <c r="BJ424" s="1">
        <v>0.94407585847404318</v>
      </c>
    </row>
    <row r="425" spans="1:62">
      <c r="A425" t="s">
        <v>177</v>
      </c>
      <c r="C425" s="63" t="s">
        <v>164</v>
      </c>
      <c r="D425" s="87" t="s">
        <v>840</v>
      </c>
      <c r="E425" t="s">
        <v>959</v>
      </c>
      <c r="F425" s="1" t="s">
        <v>852</v>
      </c>
      <c r="G425" s="1" t="s">
        <v>853</v>
      </c>
      <c r="H425" s="1">
        <v>10.57152</v>
      </c>
      <c r="I425" s="1">
        <v>8.1772899999999993</v>
      </c>
      <c r="J425" s="1">
        <v>657</v>
      </c>
      <c r="K425" s="1" t="s">
        <v>854</v>
      </c>
      <c r="L425" s="1" t="s">
        <v>709</v>
      </c>
      <c r="M425" s="88">
        <v>2016</v>
      </c>
      <c r="N425" s="88">
        <v>2</v>
      </c>
      <c r="O425" s="89" t="s">
        <v>157</v>
      </c>
      <c r="P425" s="63">
        <v>717</v>
      </c>
      <c r="Q425" s="1" t="s">
        <v>844</v>
      </c>
      <c r="R425" s="63" t="s">
        <v>712</v>
      </c>
      <c r="S425" s="63" t="s">
        <v>1027</v>
      </c>
      <c r="T425" s="63" t="s">
        <v>1094</v>
      </c>
      <c r="U425" s="1"/>
      <c r="V425" s="90"/>
      <c r="W425" s="91">
        <v>42654</v>
      </c>
      <c r="X425" s="63">
        <v>9</v>
      </c>
      <c r="Y425" s="63">
        <v>44</v>
      </c>
      <c r="Z425" s="92">
        <v>35</v>
      </c>
      <c r="AA425" s="93">
        <v>13.56</v>
      </c>
      <c r="AB425" s="93">
        <v>8.16</v>
      </c>
      <c r="AC425" s="63">
        <v>2.66</v>
      </c>
      <c r="AD425" s="1">
        <v>1.38</v>
      </c>
      <c r="AE425" s="63">
        <v>0.57999999999999996</v>
      </c>
      <c r="AF425" s="1">
        <v>1.66</v>
      </c>
      <c r="AG425" s="1">
        <v>13.8</v>
      </c>
      <c r="AH425" s="1">
        <f t="shared" si="96"/>
        <v>83.132530120481931</v>
      </c>
      <c r="AI425" s="1">
        <v>0.2</v>
      </c>
      <c r="AJ425" s="1">
        <f t="shared" si="97"/>
        <v>5.0923308270676682</v>
      </c>
      <c r="AK425" s="1">
        <f t="shared" si="90"/>
        <v>4.29314887218045</v>
      </c>
      <c r="AL425" s="1">
        <f t="shared" si="91"/>
        <v>4.6758620689655181</v>
      </c>
      <c r="AM425" s="1">
        <f t="shared" si="92"/>
        <v>4770.1654135338331</v>
      </c>
      <c r="AN425" s="1">
        <f t="shared" si="93"/>
        <v>5195.4022988505758</v>
      </c>
      <c r="AO425" s="1">
        <f t="shared" si="94"/>
        <v>9965.5677123844089</v>
      </c>
      <c r="AP425" s="1">
        <f t="shared" si="98"/>
        <v>4.7701654135338334</v>
      </c>
      <c r="AQ425" s="1">
        <f t="shared" si="98"/>
        <v>5.1954022988505759</v>
      </c>
      <c r="AR425" s="1">
        <f t="shared" si="98"/>
        <v>9.9655677123844093</v>
      </c>
      <c r="AS425" s="90"/>
      <c r="AT425" s="1">
        <v>2.5737148399612031</v>
      </c>
      <c r="AU425" s="1">
        <v>0.28148867125742494</v>
      </c>
      <c r="AV425" s="1">
        <v>1.941570972273946</v>
      </c>
      <c r="AW425" s="1">
        <v>0.43814194307394982</v>
      </c>
      <c r="AX425" s="1">
        <v>0.14826945302438013</v>
      </c>
      <c r="AY425" s="1">
        <v>0.19294804282683747</v>
      </c>
      <c r="AZ425" s="1">
        <v>10.849897513680741</v>
      </c>
      <c r="BA425" s="1">
        <v>115.60521739891847</v>
      </c>
      <c r="BB425" s="1">
        <v>61.27711705864052</v>
      </c>
      <c r="BC425" s="1">
        <v>17.352992514760047</v>
      </c>
      <c r="BD425" s="1">
        <v>2.7739025382697813</v>
      </c>
      <c r="BE425" s="94">
        <v>1.3373091603053435</v>
      </c>
      <c r="BF425" s="94">
        <v>6.9083969465648848E-2</v>
      </c>
      <c r="BG425" s="94">
        <v>1.2793935497994378</v>
      </c>
      <c r="BH425" s="1">
        <v>1.1641221374045803</v>
      </c>
      <c r="BI425" s="1">
        <v>0.23979007633587784</v>
      </c>
      <c r="BJ425" s="1">
        <v>1.2606113192782091</v>
      </c>
    </row>
    <row r="426" spans="1:62">
      <c r="A426" t="s">
        <v>177</v>
      </c>
      <c r="C426" s="63" t="s">
        <v>164</v>
      </c>
      <c r="D426" s="87" t="s">
        <v>840</v>
      </c>
      <c r="E426" t="s">
        <v>959</v>
      </c>
      <c r="F426" s="1" t="s">
        <v>852</v>
      </c>
      <c r="G426" s="1" t="s">
        <v>853</v>
      </c>
      <c r="H426" s="1">
        <v>10.57152</v>
      </c>
      <c r="I426" s="1">
        <v>8.1772899999999993</v>
      </c>
      <c r="J426" s="1">
        <v>657</v>
      </c>
      <c r="K426" s="1" t="s">
        <v>854</v>
      </c>
      <c r="L426" s="1" t="s">
        <v>709</v>
      </c>
      <c r="M426" s="88">
        <v>2016</v>
      </c>
      <c r="N426" s="88">
        <v>2</v>
      </c>
      <c r="O426" s="89" t="s">
        <v>158</v>
      </c>
      <c r="P426" s="63">
        <v>718</v>
      </c>
      <c r="Q426" s="1" t="s">
        <v>844</v>
      </c>
      <c r="R426" s="63" t="s">
        <v>712</v>
      </c>
      <c r="S426" s="63" t="s">
        <v>1027</v>
      </c>
      <c r="T426" s="63" t="s">
        <v>1094</v>
      </c>
      <c r="U426" s="1"/>
      <c r="V426" s="90"/>
      <c r="W426" s="91">
        <v>42654</v>
      </c>
      <c r="X426" s="63">
        <v>9</v>
      </c>
      <c r="Y426" s="63">
        <v>42</v>
      </c>
      <c r="Z426" s="92">
        <v>42</v>
      </c>
      <c r="AA426" s="93">
        <v>8.8000000000000007</v>
      </c>
      <c r="AB426" s="93">
        <v>5.88</v>
      </c>
      <c r="AC426" s="63">
        <v>2.02</v>
      </c>
      <c r="AD426" s="1">
        <v>1.08</v>
      </c>
      <c r="AE426" s="63">
        <v>0.36</v>
      </c>
      <c r="AF426" s="1">
        <v>1.3</v>
      </c>
      <c r="AG426" s="1">
        <v>11.3</v>
      </c>
      <c r="AH426" s="1">
        <f t="shared" si="96"/>
        <v>83.07692307692308</v>
      </c>
      <c r="AI426" s="1">
        <v>0.22</v>
      </c>
      <c r="AJ426" s="1">
        <f t="shared" si="97"/>
        <v>3.784158415841584</v>
      </c>
      <c r="AK426" s="1">
        <f t="shared" si="90"/>
        <v>3.2806085032032617</v>
      </c>
      <c r="AL426" s="1">
        <f t="shared" si="91"/>
        <v>5.3777777777777782</v>
      </c>
      <c r="AM426" s="1">
        <f t="shared" si="92"/>
        <v>3645.120559114735</v>
      </c>
      <c r="AN426" s="1">
        <f t="shared" si="93"/>
        <v>5975.308641975309</v>
      </c>
      <c r="AO426" s="1">
        <f t="shared" si="94"/>
        <v>9620.4292010900444</v>
      </c>
      <c r="AP426" s="1">
        <f t="shared" si="98"/>
        <v>3.6451205591147349</v>
      </c>
      <c r="AQ426" s="1">
        <f t="shared" si="98"/>
        <v>5.9753086419753094</v>
      </c>
      <c r="AR426" s="1">
        <f t="shared" si="98"/>
        <v>9.6204292010900438</v>
      </c>
      <c r="AS426" s="90"/>
      <c r="AT426" s="1">
        <v>1.6308755760368663</v>
      </c>
      <c r="AU426" s="1">
        <v>0.32453386946874646</v>
      </c>
      <c r="AV426" s="1">
        <v>1.4424870636904519</v>
      </c>
      <c r="AW426" s="1">
        <v>0.56448148310926993</v>
      </c>
      <c r="AX426" s="1">
        <v>0.23970186049170045</v>
      </c>
      <c r="AY426" s="1">
        <v>0.14837955861719537</v>
      </c>
      <c r="AZ426" s="1">
        <v>5.8990988003132729</v>
      </c>
      <c r="BA426" s="1">
        <v>93.852714557000411</v>
      </c>
      <c r="BB426" s="1">
        <v>92.392413235416996</v>
      </c>
      <c r="BC426" s="1">
        <v>11.930110106724392</v>
      </c>
      <c r="BD426" s="1">
        <v>2.5264597720643742</v>
      </c>
      <c r="BE426" s="94">
        <v>0.71960784313725501</v>
      </c>
      <c r="BF426" s="94">
        <v>4.8397058823529411E-2</v>
      </c>
      <c r="BG426" s="94">
        <v>2.3837194325169277</v>
      </c>
      <c r="BH426" s="1">
        <v>1.4399243140964995</v>
      </c>
      <c r="BI426" s="1">
        <v>0.26807000946073795</v>
      </c>
      <c r="BJ426" s="1">
        <v>0.75539079735734616</v>
      </c>
    </row>
    <row r="427" spans="1:62">
      <c r="A427" t="s">
        <v>177</v>
      </c>
      <c r="C427" s="63" t="s">
        <v>164</v>
      </c>
      <c r="D427" s="87" t="s">
        <v>840</v>
      </c>
      <c r="E427" t="s">
        <v>959</v>
      </c>
      <c r="F427" s="1" t="s">
        <v>852</v>
      </c>
      <c r="G427" s="1" t="s">
        <v>853</v>
      </c>
      <c r="H427" s="1">
        <v>10.57152</v>
      </c>
      <c r="I427" s="1">
        <v>8.1772899999999993</v>
      </c>
      <c r="J427" s="1">
        <v>657</v>
      </c>
      <c r="K427" s="1" t="s">
        <v>854</v>
      </c>
      <c r="L427" s="1" t="s">
        <v>709</v>
      </c>
      <c r="M427" s="88">
        <v>2016</v>
      </c>
      <c r="N427" s="88">
        <v>2</v>
      </c>
      <c r="O427" s="89" t="s">
        <v>159</v>
      </c>
      <c r="P427" s="63">
        <v>719</v>
      </c>
      <c r="Q427" s="1" t="s">
        <v>844</v>
      </c>
      <c r="R427" s="63" t="s">
        <v>712</v>
      </c>
      <c r="S427" s="63" t="s">
        <v>1027</v>
      </c>
      <c r="T427" s="63" t="s">
        <v>1094</v>
      </c>
      <c r="U427" s="1"/>
      <c r="V427" s="90"/>
      <c r="W427" s="91">
        <v>42654</v>
      </c>
      <c r="X427" s="63">
        <v>9</v>
      </c>
      <c r="Y427" s="63">
        <v>42</v>
      </c>
      <c r="Z427" s="92">
        <v>46</v>
      </c>
      <c r="AA427" s="93">
        <v>17.559999999999999</v>
      </c>
      <c r="AB427" s="93">
        <v>10.84</v>
      </c>
      <c r="AC427" s="63">
        <v>2.94</v>
      </c>
      <c r="AD427" s="1">
        <v>1.6</v>
      </c>
      <c r="AE427" s="63">
        <v>0.88</v>
      </c>
      <c r="AF427" s="1">
        <v>1.88</v>
      </c>
      <c r="AG427" s="1">
        <v>14.5</v>
      </c>
      <c r="AH427" s="1">
        <f t="shared" si="96"/>
        <v>85.106382978723417</v>
      </c>
      <c r="AI427" s="1">
        <v>0.34</v>
      </c>
      <c r="AJ427" s="1">
        <f t="shared" si="97"/>
        <v>6.9317006802721082</v>
      </c>
      <c r="AK427" s="1">
        <f t="shared" si="90"/>
        <v>5.934021608643457</v>
      </c>
      <c r="AL427" s="1">
        <f t="shared" si="91"/>
        <v>6.7845454545454551</v>
      </c>
      <c r="AM427" s="1">
        <f t="shared" si="92"/>
        <v>6593.3573429371745</v>
      </c>
      <c r="AN427" s="1">
        <f t="shared" si="93"/>
        <v>7538.3838383838383</v>
      </c>
      <c r="AO427" s="1">
        <f t="shared" si="94"/>
        <v>14131.741181321013</v>
      </c>
      <c r="AP427" s="1">
        <f t="shared" si="98"/>
        <v>6.5933573429371748</v>
      </c>
      <c r="AQ427" s="1">
        <f t="shared" si="98"/>
        <v>7.5383838383838384</v>
      </c>
      <c r="AR427" s="1">
        <f t="shared" si="98"/>
        <v>14.131741181321013</v>
      </c>
      <c r="AS427" s="90"/>
      <c r="AT427" s="1">
        <v>2.4112676056338032</v>
      </c>
      <c r="AU427" s="1">
        <v>0.3521696411866152</v>
      </c>
      <c r="AV427" s="1">
        <v>2.0124130133645983</v>
      </c>
      <c r="AW427" s="1">
        <v>0.61274155808581121</v>
      </c>
      <c r="AX427" s="1">
        <v>0.18486088742434115</v>
      </c>
      <c r="AY427" s="1">
        <v>0.22126315815986852</v>
      </c>
      <c r="AZ427" s="1">
        <v>8.0158861718471783</v>
      </c>
      <c r="BA427" s="1">
        <v>107.9474682781839</v>
      </c>
      <c r="BB427" s="1">
        <v>109.17957080173055</v>
      </c>
      <c r="BC427" s="1">
        <v>13.340539012269645</v>
      </c>
      <c r="BD427" s="1">
        <v>5.1701600701399713</v>
      </c>
      <c r="BE427" s="94">
        <v>1.0887715930902113</v>
      </c>
      <c r="BF427" s="94">
        <v>4.6799424184261043E-2</v>
      </c>
      <c r="BG427" s="94">
        <v>0.50821108266292592</v>
      </c>
      <c r="BH427" s="1">
        <v>1.4130869130869135</v>
      </c>
      <c r="BI427" s="1">
        <v>0.29785214785214786</v>
      </c>
      <c r="BJ427" s="1">
        <v>0.53796168882372508</v>
      </c>
    </row>
    <row r="428" spans="1:62">
      <c r="A428" t="s">
        <v>177</v>
      </c>
      <c r="C428" s="63" t="s">
        <v>164</v>
      </c>
      <c r="D428" s="87" t="s">
        <v>840</v>
      </c>
      <c r="E428" t="s">
        <v>959</v>
      </c>
      <c r="F428" s="1" t="s">
        <v>852</v>
      </c>
      <c r="G428" s="1" t="s">
        <v>853</v>
      </c>
      <c r="H428" s="1">
        <v>10.57152</v>
      </c>
      <c r="I428" s="1">
        <v>8.1772899999999993</v>
      </c>
      <c r="J428" s="1">
        <v>657</v>
      </c>
      <c r="K428" s="1" t="s">
        <v>854</v>
      </c>
      <c r="L428" s="1" t="s">
        <v>709</v>
      </c>
      <c r="M428" s="88">
        <v>2016</v>
      </c>
      <c r="N428" s="88">
        <v>2</v>
      </c>
      <c r="O428" s="89" t="s">
        <v>714</v>
      </c>
      <c r="P428" s="63">
        <v>720</v>
      </c>
      <c r="Q428" s="1" t="s">
        <v>844</v>
      </c>
      <c r="R428" s="63" t="s">
        <v>712</v>
      </c>
      <c r="S428" s="63" t="s">
        <v>1027</v>
      </c>
      <c r="T428" s="63" t="s">
        <v>1094</v>
      </c>
      <c r="U428" s="1"/>
      <c r="V428" s="90"/>
      <c r="W428" s="91">
        <v>42654</v>
      </c>
      <c r="X428" s="63">
        <v>9</v>
      </c>
      <c r="Y428" s="63">
        <v>45</v>
      </c>
      <c r="Z428" s="92">
        <v>47</v>
      </c>
      <c r="AA428" s="93">
        <v>17.940000000000001</v>
      </c>
      <c r="AB428" s="93">
        <v>11.02</v>
      </c>
      <c r="AC428" s="63">
        <v>3.14</v>
      </c>
      <c r="AD428" s="1">
        <v>1.7</v>
      </c>
      <c r="AE428" s="63">
        <v>1</v>
      </c>
      <c r="AF428" s="1">
        <v>2.06</v>
      </c>
      <c r="AG428" s="1">
        <v>15.2</v>
      </c>
      <c r="AH428" s="1">
        <f t="shared" si="96"/>
        <v>82.524271844660191</v>
      </c>
      <c r="AI428" s="1">
        <v>0.36</v>
      </c>
      <c r="AJ428" s="1">
        <f t="shared" si="97"/>
        <v>7.2296815286624199</v>
      </c>
      <c r="AK428" s="1">
        <f t="shared" si="90"/>
        <v>5.9522038216560498</v>
      </c>
      <c r="AL428" s="1">
        <f t="shared" si="91"/>
        <v>6.4584000000000001</v>
      </c>
      <c r="AM428" s="1">
        <f t="shared" si="92"/>
        <v>6613.5598018400551</v>
      </c>
      <c r="AN428" s="1">
        <f t="shared" si="93"/>
        <v>7176</v>
      </c>
      <c r="AO428" s="1">
        <f t="shared" si="94"/>
        <v>13789.559801840056</v>
      </c>
      <c r="AP428" s="1">
        <f t="shared" si="98"/>
        <v>6.6135598018400552</v>
      </c>
      <c r="AQ428" s="1">
        <f t="shared" si="98"/>
        <v>7.1760000000000002</v>
      </c>
      <c r="AR428" s="1">
        <f t="shared" si="98"/>
        <v>13.789559801840056</v>
      </c>
      <c r="AS428" s="90"/>
      <c r="AT428" s="1">
        <v>2.9149758454106283</v>
      </c>
      <c r="AU428" s="1">
        <v>0.29456976168128751</v>
      </c>
      <c r="AV428" s="1">
        <v>1.924226230227756</v>
      </c>
      <c r="AW428" s="1">
        <v>0.41351926972618597</v>
      </c>
      <c r="AX428" s="1">
        <v>0.15683736319718214</v>
      </c>
      <c r="AY428" s="1">
        <v>0.19471030109028373</v>
      </c>
      <c r="AZ428" s="1">
        <v>6.0830365620117739</v>
      </c>
      <c r="BA428" s="1">
        <v>110.35926778410355</v>
      </c>
      <c r="BB428" s="1">
        <v>80.365650132768423</v>
      </c>
      <c r="BC428" s="1">
        <v>18.658759287907348</v>
      </c>
      <c r="BD428" s="1">
        <v>19.05825828014807</v>
      </c>
      <c r="BE428" s="94">
        <v>0.92274472168905952</v>
      </c>
      <c r="BF428" s="94">
        <v>0.18728406909788869</v>
      </c>
      <c r="BG428" s="94">
        <v>1.3040389308102158</v>
      </c>
      <c r="BH428" s="1">
        <v>1.4305283757338552</v>
      </c>
      <c r="BI428" s="1">
        <v>0.25587084148727984</v>
      </c>
      <c r="BJ428" s="1">
        <v>0.55453903708767682</v>
      </c>
    </row>
    <row r="429" spans="1:62">
      <c r="A429" t="s">
        <v>177</v>
      </c>
      <c r="C429" s="63" t="s">
        <v>164</v>
      </c>
      <c r="D429" s="87" t="s">
        <v>840</v>
      </c>
      <c r="E429" t="s">
        <v>959</v>
      </c>
      <c r="F429" s="1" t="s">
        <v>840</v>
      </c>
      <c r="G429" s="1" t="s">
        <v>855</v>
      </c>
      <c r="H429" s="1">
        <v>10.54874</v>
      </c>
      <c r="I429" s="1">
        <v>8.1303800000000006</v>
      </c>
      <c r="J429" s="1">
        <v>677</v>
      </c>
      <c r="K429" s="1" t="s">
        <v>856</v>
      </c>
      <c r="L429" s="1" t="s">
        <v>709</v>
      </c>
      <c r="M429" s="88">
        <v>2016</v>
      </c>
      <c r="N429" s="88">
        <v>2</v>
      </c>
      <c r="O429" s="89" t="s">
        <v>155</v>
      </c>
      <c r="P429" s="63">
        <v>727</v>
      </c>
      <c r="Q429" s="1" t="s">
        <v>844</v>
      </c>
      <c r="R429" s="63" t="s">
        <v>712</v>
      </c>
      <c r="S429" s="63" t="s">
        <v>1027</v>
      </c>
      <c r="T429" s="63" t="s">
        <v>1094</v>
      </c>
      <c r="U429" s="1" t="s">
        <v>845</v>
      </c>
      <c r="V429" s="90" t="s">
        <v>828</v>
      </c>
      <c r="W429" s="91">
        <v>42654</v>
      </c>
      <c r="X429" s="63">
        <v>9</v>
      </c>
      <c r="Y429" s="63">
        <v>46</v>
      </c>
      <c r="Z429" s="92">
        <v>4</v>
      </c>
      <c r="AA429" s="93">
        <v>3.08</v>
      </c>
      <c r="AB429" s="93">
        <v>0.22</v>
      </c>
      <c r="AC429" s="63">
        <v>0.22</v>
      </c>
      <c r="AD429" s="1">
        <v>0.08</v>
      </c>
      <c r="AE429" s="63">
        <v>0.18</v>
      </c>
      <c r="AF429" s="1">
        <v>0.1</v>
      </c>
      <c r="AG429" s="1">
        <v>2.2999999999999998</v>
      </c>
      <c r="AH429" s="1">
        <f t="shared" si="96"/>
        <v>80</v>
      </c>
      <c r="AI429" s="1">
        <v>0.1</v>
      </c>
      <c r="AJ429" s="1">
        <f t="shared" si="97"/>
        <v>0.1</v>
      </c>
      <c r="AK429" s="1">
        <f t="shared" si="90"/>
        <v>9.1952941176470598E-2</v>
      </c>
      <c r="AL429" s="1">
        <f t="shared" si="91"/>
        <v>1.7111111111111112</v>
      </c>
      <c r="AM429" s="1">
        <f t="shared" si="92"/>
        <v>102.16993464052288</v>
      </c>
      <c r="AN429" s="1">
        <f t="shared" si="93"/>
        <v>1901.2345679012349</v>
      </c>
      <c r="AO429" s="1">
        <f t="shared" si="94"/>
        <v>2003.4045025417577</v>
      </c>
      <c r="AP429" s="1">
        <f t="shared" si="98"/>
        <v>0.10216993464052289</v>
      </c>
      <c r="AQ429" s="1">
        <f t="shared" si="98"/>
        <v>1.9012345679012348</v>
      </c>
      <c r="AR429" s="1">
        <f t="shared" si="98"/>
        <v>2.0034045025417577</v>
      </c>
      <c r="AS429" s="90">
        <v>42652</v>
      </c>
      <c r="AT429" s="1">
        <v>1.1764705882352944</v>
      </c>
      <c r="AU429" s="1">
        <v>0.10882946495126315</v>
      </c>
      <c r="AV429" s="1">
        <v>1.7811128939664411</v>
      </c>
      <c r="AW429" s="1">
        <v>0.22867916419745932</v>
      </c>
      <c r="AX429" s="1">
        <v>0.18186477548489413</v>
      </c>
      <c r="AY429" s="1">
        <v>9.4192238922239685E-2</v>
      </c>
      <c r="AZ429" s="1">
        <v>4.4733501554701673</v>
      </c>
      <c r="BA429" s="1">
        <v>96.290864560204682</v>
      </c>
      <c r="BB429" s="1">
        <v>20.769903781442672</v>
      </c>
      <c r="BC429" s="1">
        <v>9.3612912365167666</v>
      </c>
      <c r="BD429" s="1">
        <v>5.8530483504818909</v>
      </c>
      <c r="BE429" s="94">
        <v>0.61854243542435428</v>
      </c>
      <c r="BF429" s="94">
        <v>0</v>
      </c>
      <c r="BG429" s="94">
        <v>2.2981950002555105</v>
      </c>
      <c r="BH429" s="1">
        <v>1.2824858757062148</v>
      </c>
      <c r="BI429" s="1">
        <v>0.25084745762711869</v>
      </c>
      <c r="BJ429" s="1">
        <v>0.70570110427474486</v>
      </c>
    </row>
    <row r="430" spans="1:62">
      <c r="A430" t="s">
        <v>177</v>
      </c>
      <c r="C430" s="63" t="s">
        <v>164</v>
      </c>
      <c r="D430" s="87" t="s">
        <v>840</v>
      </c>
      <c r="E430" t="s">
        <v>959</v>
      </c>
      <c r="F430" s="1" t="s">
        <v>840</v>
      </c>
      <c r="G430" s="1" t="s">
        <v>855</v>
      </c>
      <c r="H430" s="1">
        <v>10.54874</v>
      </c>
      <c r="I430" s="1">
        <v>8.1303800000000006</v>
      </c>
      <c r="J430" s="1">
        <v>677</v>
      </c>
      <c r="K430" s="1" t="s">
        <v>856</v>
      </c>
      <c r="L430" s="1" t="s">
        <v>709</v>
      </c>
      <c r="M430" s="88">
        <v>2016</v>
      </c>
      <c r="N430" s="88">
        <v>2</v>
      </c>
      <c r="O430" s="89" t="s">
        <v>156</v>
      </c>
      <c r="P430" s="63">
        <v>728</v>
      </c>
      <c r="Q430" s="1" t="s">
        <v>844</v>
      </c>
      <c r="R430" s="63" t="s">
        <v>712</v>
      </c>
      <c r="S430" s="63" t="s">
        <v>1027</v>
      </c>
      <c r="T430" s="63" t="s">
        <v>1094</v>
      </c>
      <c r="U430" s="1"/>
      <c r="V430" s="90"/>
      <c r="W430" s="91">
        <v>42654</v>
      </c>
      <c r="X430" s="63">
        <v>9</v>
      </c>
      <c r="Y430" s="63">
        <v>43</v>
      </c>
      <c r="Z430" s="92">
        <v>26</v>
      </c>
      <c r="AA430" s="93">
        <v>8.5399999999999991</v>
      </c>
      <c r="AB430" s="93">
        <v>1.6</v>
      </c>
      <c r="AC430" s="63">
        <v>1.04</v>
      </c>
      <c r="AD430" s="1">
        <v>0.54</v>
      </c>
      <c r="AE430" s="63">
        <v>0.56000000000000005</v>
      </c>
      <c r="AF430" s="1">
        <v>0.62</v>
      </c>
      <c r="AG430" s="1">
        <v>8.5</v>
      </c>
      <c r="AH430" s="1">
        <f t="shared" si="96"/>
        <v>87.096774193548399</v>
      </c>
      <c r="AI430" s="1">
        <v>0.26</v>
      </c>
      <c r="AJ430" s="1">
        <f t="shared" si="97"/>
        <v>0.9538461538461539</v>
      </c>
      <c r="AK430" s="1">
        <f t="shared" si="90"/>
        <v>0.89429864253393676</v>
      </c>
      <c r="AL430" s="1">
        <f t="shared" si="91"/>
        <v>3.9649999999999994</v>
      </c>
      <c r="AM430" s="1">
        <f t="shared" si="92"/>
        <v>993.66515837104077</v>
      </c>
      <c r="AN430" s="1">
        <f t="shared" si="93"/>
        <v>4405.5555555555547</v>
      </c>
      <c r="AO430" s="1">
        <f t="shared" si="94"/>
        <v>5399.2207139265956</v>
      </c>
      <c r="AP430" s="1">
        <f t="shared" si="98"/>
        <v>0.99366515837104075</v>
      </c>
      <c r="AQ430" s="1">
        <f t="shared" si="98"/>
        <v>4.405555555555555</v>
      </c>
      <c r="AR430" s="1">
        <f t="shared" si="98"/>
        <v>5.3992207139265957</v>
      </c>
      <c r="AS430" s="90"/>
      <c r="AT430" s="1">
        <v>1.113307618129219</v>
      </c>
      <c r="AU430" s="1">
        <v>0.16619741985700434</v>
      </c>
      <c r="AV430" s="1">
        <v>1.7145512804322416</v>
      </c>
      <c r="AW430" s="1">
        <v>0.30429996360588446</v>
      </c>
      <c r="AX430" s="1">
        <v>0.17370620630294351</v>
      </c>
      <c r="AY430" s="1">
        <v>0.10219871067725535</v>
      </c>
      <c r="AZ430" s="1">
        <v>4.1919800890547751</v>
      </c>
      <c r="BA430" s="1">
        <v>81.135745051260884</v>
      </c>
      <c r="BB430" s="1">
        <v>30.20378098262011</v>
      </c>
      <c r="BC430" s="1">
        <v>8.5446008867608878</v>
      </c>
      <c r="BD430" s="1">
        <v>2.6903723573946414</v>
      </c>
      <c r="BE430" s="94">
        <v>0.50656044985941895</v>
      </c>
      <c r="BF430" s="94">
        <v>0</v>
      </c>
      <c r="BG430" s="94">
        <v>1.5760043321127311</v>
      </c>
      <c r="BH430" s="1">
        <v>1.0433145009416196</v>
      </c>
      <c r="BI430" s="1">
        <v>0.16944444444444448</v>
      </c>
      <c r="BJ430" s="1">
        <v>0.98673194812533394</v>
      </c>
    </row>
    <row r="431" spans="1:62">
      <c r="A431" t="s">
        <v>177</v>
      </c>
      <c r="C431" s="63" t="s">
        <v>164</v>
      </c>
      <c r="D431" s="87" t="s">
        <v>840</v>
      </c>
      <c r="E431" t="s">
        <v>959</v>
      </c>
      <c r="F431" s="1" t="s">
        <v>840</v>
      </c>
      <c r="G431" s="1" t="s">
        <v>855</v>
      </c>
      <c r="H431" s="1">
        <v>10.54874</v>
      </c>
      <c r="I431" s="1">
        <v>8.1303800000000006</v>
      </c>
      <c r="J431" s="1">
        <v>677</v>
      </c>
      <c r="K431" s="1" t="s">
        <v>856</v>
      </c>
      <c r="L431" s="1" t="s">
        <v>709</v>
      </c>
      <c r="M431" s="88">
        <v>2016</v>
      </c>
      <c r="N431" s="88">
        <v>2</v>
      </c>
      <c r="O431" s="89" t="s">
        <v>157</v>
      </c>
      <c r="P431" s="63">
        <v>729</v>
      </c>
      <c r="Q431" s="1" t="s">
        <v>844</v>
      </c>
      <c r="R431" s="63" t="s">
        <v>712</v>
      </c>
      <c r="S431" s="63" t="s">
        <v>1027</v>
      </c>
      <c r="T431" s="63" t="s">
        <v>1094</v>
      </c>
      <c r="U431" s="1"/>
      <c r="V431" s="90"/>
      <c r="W431" s="91">
        <v>42654</v>
      </c>
      <c r="X431" s="63">
        <v>9</v>
      </c>
      <c r="Y431" s="63">
        <v>47</v>
      </c>
      <c r="Z431" s="92">
        <v>15</v>
      </c>
      <c r="AA431" s="93">
        <v>5.14</v>
      </c>
      <c r="AB431" s="93">
        <v>0.62</v>
      </c>
      <c r="AC431" s="63">
        <v>0.5</v>
      </c>
      <c r="AD431" s="1">
        <v>0.2</v>
      </c>
      <c r="AE431" s="63">
        <v>0.52</v>
      </c>
      <c r="AF431" s="1">
        <v>0.24</v>
      </c>
      <c r="AG431" s="1">
        <v>7.7</v>
      </c>
      <c r="AH431" s="1">
        <f t="shared" si="96"/>
        <v>83.333333333333343</v>
      </c>
      <c r="AI431" s="1">
        <v>0.22</v>
      </c>
      <c r="AJ431" s="1">
        <f t="shared" si="97"/>
        <v>0.29759999999999998</v>
      </c>
      <c r="AK431" s="1">
        <f t="shared" si="90"/>
        <v>0.26929882352941181</v>
      </c>
      <c r="AL431" s="1">
        <f t="shared" si="91"/>
        <v>2.1746153846153846</v>
      </c>
      <c r="AM431" s="1">
        <f t="shared" si="92"/>
        <v>299.22091503267978</v>
      </c>
      <c r="AN431" s="1">
        <f t="shared" si="93"/>
        <v>2416.2393162393164</v>
      </c>
      <c r="AO431" s="1">
        <f t="shared" si="94"/>
        <v>2715.4602312719962</v>
      </c>
      <c r="AP431" s="1">
        <f t="shared" si="98"/>
        <v>0.29922091503267978</v>
      </c>
      <c r="AQ431" s="1">
        <f t="shared" si="98"/>
        <v>2.4162393162393165</v>
      </c>
      <c r="AR431" s="1">
        <f t="shared" si="98"/>
        <v>2.7154602312719964</v>
      </c>
      <c r="AS431" s="90"/>
      <c r="AT431" s="1">
        <v>1.6404275996112732</v>
      </c>
      <c r="AU431" s="1">
        <v>0.12311289777527105</v>
      </c>
      <c r="AV431" s="1">
        <v>1.7502572284553577</v>
      </c>
      <c r="AW431" s="1">
        <v>0.25536731709267724</v>
      </c>
      <c r="AX431" s="1">
        <v>0.27434842088575895</v>
      </c>
      <c r="AY431" s="1">
        <v>8.6931887844150027E-2</v>
      </c>
      <c r="AZ431" s="1">
        <v>5.1426513413224999</v>
      </c>
      <c r="BA431" s="1">
        <v>101.73806769594509</v>
      </c>
      <c r="BB431" s="1">
        <v>29.039038001222181</v>
      </c>
      <c r="BC431" s="1">
        <v>22.424929861845971</v>
      </c>
      <c r="BD431" s="1">
        <v>1.9071412644413734</v>
      </c>
      <c r="BE431" s="94">
        <v>0.97260909935004647</v>
      </c>
      <c r="BF431" s="94">
        <v>2.2539461467038068E-2</v>
      </c>
      <c r="BG431" s="94">
        <v>1.6511691392945897</v>
      </c>
      <c r="BH431" s="1">
        <v>0.89741035856573703</v>
      </c>
      <c r="BI431" s="1">
        <v>0.20816733067729085</v>
      </c>
      <c r="BJ431" s="1">
        <v>0.8839974704865089</v>
      </c>
    </row>
    <row r="432" spans="1:62">
      <c r="A432" t="s">
        <v>177</v>
      </c>
      <c r="C432" s="63" t="s">
        <v>164</v>
      </c>
      <c r="D432" s="87" t="s">
        <v>840</v>
      </c>
      <c r="E432" t="s">
        <v>959</v>
      </c>
      <c r="F432" s="1" t="s">
        <v>840</v>
      </c>
      <c r="G432" s="1" t="s">
        <v>855</v>
      </c>
      <c r="H432" s="1">
        <v>10.54874</v>
      </c>
      <c r="I432" s="1">
        <v>8.1303800000000006</v>
      </c>
      <c r="J432" s="1">
        <v>677</v>
      </c>
      <c r="K432" s="1" t="s">
        <v>856</v>
      </c>
      <c r="L432" s="1" t="s">
        <v>709</v>
      </c>
      <c r="M432" s="88">
        <v>2016</v>
      </c>
      <c r="N432" s="88">
        <v>2</v>
      </c>
      <c r="O432" s="89" t="s">
        <v>158</v>
      </c>
      <c r="P432" s="63">
        <v>730</v>
      </c>
      <c r="Q432" s="1" t="s">
        <v>844</v>
      </c>
      <c r="R432" s="63" t="s">
        <v>712</v>
      </c>
      <c r="S432" s="63" t="s">
        <v>1027</v>
      </c>
      <c r="T432" s="63" t="s">
        <v>1094</v>
      </c>
      <c r="U432" s="1"/>
      <c r="V432" s="90"/>
      <c r="W432" s="91">
        <v>42654</v>
      </c>
      <c r="X432" s="63">
        <v>9</v>
      </c>
      <c r="Y432" s="63">
        <v>46</v>
      </c>
      <c r="Z432" s="92">
        <v>35</v>
      </c>
      <c r="AA432" s="93">
        <v>13.98</v>
      </c>
      <c r="AB432" s="93">
        <v>3.78</v>
      </c>
      <c r="AC432" s="63">
        <v>1.84</v>
      </c>
      <c r="AD432" s="1">
        <v>0.96</v>
      </c>
      <c r="AE432" s="63">
        <v>0.56000000000000005</v>
      </c>
      <c r="AF432" s="1">
        <v>1.1599999999999999</v>
      </c>
      <c r="AG432" s="1">
        <v>12.4</v>
      </c>
      <c r="AH432" s="1">
        <f t="shared" si="96"/>
        <v>82.758620689655174</v>
      </c>
      <c r="AI432" s="1">
        <v>0.24</v>
      </c>
      <c r="AJ432" s="1">
        <f t="shared" si="97"/>
        <v>2.3830434782608689</v>
      </c>
      <c r="AK432" s="1">
        <f t="shared" si="90"/>
        <v>2.0324992327365723</v>
      </c>
      <c r="AL432" s="1">
        <f t="shared" si="91"/>
        <v>5.9914285714285702</v>
      </c>
      <c r="AM432" s="1">
        <f t="shared" si="92"/>
        <v>2258.3324808184134</v>
      </c>
      <c r="AN432" s="1">
        <f t="shared" si="93"/>
        <v>6657.142857142856</v>
      </c>
      <c r="AO432" s="1">
        <f t="shared" si="94"/>
        <v>8915.4753379612703</v>
      </c>
      <c r="AP432" s="1">
        <f t="shared" si="98"/>
        <v>2.2583324808184133</v>
      </c>
      <c r="AQ432" s="1">
        <f t="shared" si="98"/>
        <v>6.6571428571428557</v>
      </c>
      <c r="AR432" s="1">
        <f t="shared" si="98"/>
        <v>8.9154753379612703</v>
      </c>
      <c r="AS432" s="90"/>
      <c r="AT432" s="1">
        <v>1.3417540514775979</v>
      </c>
      <c r="AU432" s="1">
        <v>0.20625409463178707</v>
      </c>
      <c r="AV432" s="1">
        <v>1.6882228199704712</v>
      </c>
      <c r="AW432" s="1">
        <v>0.43070225990273714</v>
      </c>
      <c r="AX432" s="1">
        <v>0.22407416886013748</v>
      </c>
      <c r="AY432" s="1">
        <v>0.12170130746601901</v>
      </c>
      <c r="AZ432" s="1">
        <v>8.6212026910363591</v>
      </c>
      <c r="BA432" s="1">
        <v>94.17490728448702</v>
      </c>
      <c r="BB432" s="1">
        <v>41.351981932825822</v>
      </c>
      <c r="BC432" s="1">
        <v>7.4749730823636265</v>
      </c>
      <c r="BD432" s="1">
        <v>2.2449375375832901</v>
      </c>
      <c r="BE432" s="94">
        <v>0.71365853658536593</v>
      </c>
      <c r="BF432" s="94">
        <v>1.1414634146341467E-2</v>
      </c>
      <c r="BG432" s="94">
        <v>2.058244194057528</v>
      </c>
      <c r="BH432" s="1">
        <v>1.4440758293838865</v>
      </c>
      <c r="BI432" s="1">
        <v>0.21023696682464457</v>
      </c>
      <c r="BJ432" s="1">
        <v>0.87632536129231553</v>
      </c>
    </row>
    <row r="433" spans="1:62">
      <c r="A433" t="s">
        <v>177</v>
      </c>
      <c r="C433" s="63" t="s">
        <v>164</v>
      </c>
      <c r="D433" s="87" t="s">
        <v>840</v>
      </c>
      <c r="E433" t="s">
        <v>959</v>
      </c>
      <c r="F433" s="1" t="s">
        <v>840</v>
      </c>
      <c r="G433" s="1" t="s">
        <v>855</v>
      </c>
      <c r="H433" s="1">
        <v>10.54874</v>
      </c>
      <c r="I433" s="1">
        <v>8.1303800000000006</v>
      </c>
      <c r="J433" s="1">
        <v>677</v>
      </c>
      <c r="K433" s="1" t="s">
        <v>856</v>
      </c>
      <c r="L433" s="1" t="s">
        <v>709</v>
      </c>
      <c r="M433" s="88">
        <v>2016</v>
      </c>
      <c r="N433" s="88">
        <v>2</v>
      </c>
      <c r="O433" s="89" t="s">
        <v>159</v>
      </c>
      <c r="P433" s="63">
        <v>731</v>
      </c>
      <c r="Q433" s="1" t="s">
        <v>844</v>
      </c>
      <c r="R433" s="63" t="s">
        <v>712</v>
      </c>
      <c r="S433" s="63" t="s">
        <v>1027</v>
      </c>
      <c r="T433" s="63" t="s">
        <v>1094</v>
      </c>
      <c r="U433" s="1"/>
      <c r="V433" s="90"/>
      <c r="W433" s="91">
        <v>42654</v>
      </c>
      <c r="X433" s="63">
        <v>9</v>
      </c>
      <c r="Y433" s="63">
        <v>46</v>
      </c>
      <c r="Z433" s="92">
        <v>41</v>
      </c>
      <c r="AA433" s="93">
        <v>14.38</v>
      </c>
      <c r="AB433" s="93">
        <v>4.62</v>
      </c>
      <c r="AC433" s="63">
        <v>1.6</v>
      </c>
      <c r="AD433" s="1">
        <v>0.82</v>
      </c>
      <c r="AE433" s="63">
        <v>0.44</v>
      </c>
      <c r="AF433" s="1">
        <v>0.98</v>
      </c>
      <c r="AG433" s="1">
        <v>10.3</v>
      </c>
      <c r="AH433" s="1">
        <f t="shared" si="96"/>
        <v>83.673469387755091</v>
      </c>
      <c r="AI433" s="1">
        <v>0.2</v>
      </c>
      <c r="AJ433" s="1">
        <f t="shared" si="97"/>
        <v>2.8297499999999998</v>
      </c>
      <c r="AK433" s="1">
        <f t="shared" si="90"/>
        <v>2.4986726470588234</v>
      </c>
      <c r="AL433" s="1">
        <f t="shared" si="91"/>
        <v>6.536363636363637</v>
      </c>
      <c r="AM433" s="1">
        <f t="shared" si="92"/>
        <v>2776.3029411764705</v>
      </c>
      <c r="AN433" s="1">
        <f t="shared" si="93"/>
        <v>7262.6262626262633</v>
      </c>
      <c r="AO433" s="1">
        <f t="shared" si="94"/>
        <v>10038.929203802734</v>
      </c>
      <c r="AP433" s="1">
        <f t="shared" si="98"/>
        <v>2.7763029411764704</v>
      </c>
      <c r="AQ433" s="1">
        <f t="shared" si="98"/>
        <v>7.262626262626263</v>
      </c>
      <c r="AR433" s="1">
        <f t="shared" si="98"/>
        <v>10.038929203802734</v>
      </c>
      <c r="AS433" s="90"/>
      <c r="AT433" s="1">
        <v>1.2054665409990577</v>
      </c>
      <c r="AU433" s="1">
        <v>0.20614343415603681</v>
      </c>
      <c r="AV433" s="1">
        <v>2.2151077445816201</v>
      </c>
      <c r="AW433" s="1">
        <v>0.35720813090618497</v>
      </c>
      <c r="AX433" s="1">
        <v>0.16024310683180135</v>
      </c>
      <c r="AY433" s="1">
        <v>0.10308035759784866</v>
      </c>
      <c r="AZ433" s="1">
        <v>6.3595921452578077</v>
      </c>
      <c r="BA433" s="1">
        <v>102.25746105915492</v>
      </c>
      <c r="BB433" s="1">
        <v>35.645597716554931</v>
      </c>
      <c r="BC433" s="1">
        <v>6.9195904007574178</v>
      </c>
      <c r="BD433" s="1">
        <v>1.8283577793124322</v>
      </c>
      <c r="BE433" s="94">
        <v>0.64990039840637448</v>
      </c>
      <c r="BF433" s="94">
        <v>1.8690239043824702E-2</v>
      </c>
      <c r="BG433" s="94">
        <v>2.0187664034358659</v>
      </c>
      <c r="BH433" s="1">
        <v>1.0215201465201467</v>
      </c>
      <c r="BI433" s="1">
        <v>0.26955128205128204</v>
      </c>
      <c r="BJ433" s="1">
        <v>0.74115997749446105</v>
      </c>
    </row>
    <row r="434" spans="1:62">
      <c r="A434" t="s">
        <v>177</v>
      </c>
      <c r="C434" s="63" t="s">
        <v>164</v>
      </c>
      <c r="D434" s="87" t="s">
        <v>840</v>
      </c>
      <c r="E434" t="s">
        <v>959</v>
      </c>
      <c r="F434" s="1" t="s">
        <v>840</v>
      </c>
      <c r="G434" s="1" t="s">
        <v>855</v>
      </c>
      <c r="H434" s="1">
        <v>10.54874</v>
      </c>
      <c r="I434" s="1">
        <v>8.1303800000000006</v>
      </c>
      <c r="J434" s="1">
        <v>677</v>
      </c>
      <c r="K434" s="1" t="s">
        <v>856</v>
      </c>
      <c r="L434" s="1" t="s">
        <v>709</v>
      </c>
      <c r="M434" s="88">
        <v>2016</v>
      </c>
      <c r="N434" s="88">
        <v>2</v>
      </c>
      <c r="O434" s="89" t="s">
        <v>714</v>
      </c>
      <c r="P434" s="63">
        <v>732</v>
      </c>
      <c r="Q434" s="1" t="s">
        <v>844</v>
      </c>
      <c r="R434" s="63" t="s">
        <v>712</v>
      </c>
      <c r="S434" s="63" t="s">
        <v>1027</v>
      </c>
      <c r="T434" s="63" t="s">
        <v>1094</v>
      </c>
      <c r="U434" s="1"/>
      <c r="V434" s="90"/>
      <c r="W434" s="91">
        <v>42654</v>
      </c>
      <c r="X434" s="63">
        <v>9</v>
      </c>
      <c r="Y434" s="63">
        <v>43</v>
      </c>
      <c r="Z434" s="92">
        <v>49</v>
      </c>
      <c r="AA434" s="93">
        <v>16.96</v>
      </c>
      <c r="AB434" s="93">
        <v>8.0399999999999991</v>
      </c>
      <c r="AC434" s="63">
        <v>2.2200000000000002</v>
      </c>
      <c r="AD434" s="1">
        <v>1.24</v>
      </c>
      <c r="AE434" s="63">
        <v>0.76</v>
      </c>
      <c r="AF434" s="1">
        <v>1.46</v>
      </c>
      <c r="AG434" s="1">
        <v>11.7</v>
      </c>
      <c r="AH434" s="1">
        <f t="shared" si="96"/>
        <v>84.93150684931507</v>
      </c>
      <c r="AI434" s="1">
        <v>0.32</v>
      </c>
      <c r="AJ434" s="1">
        <f t="shared" si="97"/>
        <v>5.2875675675675664</v>
      </c>
      <c r="AK434" s="1">
        <f t="shared" si="90"/>
        <v>4.6651599364069938</v>
      </c>
      <c r="AL434" s="1">
        <f t="shared" si="91"/>
        <v>7.1410526315789475</v>
      </c>
      <c r="AM434" s="1">
        <f t="shared" si="92"/>
        <v>5183.5110404522156</v>
      </c>
      <c r="AN434" s="1">
        <f t="shared" si="93"/>
        <v>7934.5029239766091</v>
      </c>
      <c r="AO434" s="1">
        <f t="shared" si="94"/>
        <v>13118.013964428825</v>
      </c>
      <c r="AP434" s="1">
        <f t="shared" si="98"/>
        <v>5.183511040452216</v>
      </c>
      <c r="AQ434" s="1">
        <f t="shared" si="98"/>
        <v>7.9345029239766092</v>
      </c>
      <c r="AR434" s="1">
        <f t="shared" si="98"/>
        <v>13.118013964428824</v>
      </c>
      <c r="AS434" s="90"/>
      <c r="AT434" s="1">
        <v>1.8481800766283527</v>
      </c>
      <c r="AU434" s="1">
        <v>0.1924085953265057</v>
      </c>
      <c r="AV434" s="1">
        <v>1.8322251802037552</v>
      </c>
      <c r="AW434" s="1">
        <v>0.44170399653051706</v>
      </c>
      <c r="AX434" s="1">
        <v>0.1858407452010154</v>
      </c>
      <c r="AY434" s="1">
        <v>0.12794726967714698</v>
      </c>
      <c r="AZ434" s="1">
        <v>6.4831396946355149</v>
      </c>
      <c r="BA434" s="1">
        <v>96.42192444729686</v>
      </c>
      <c r="BB434" s="1">
        <v>44.139699017585286</v>
      </c>
      <c r="BC434" s="1">
        <v>9.1408368541427656</v>
      </c>
      <c r="BD434" s="1">
        <v>6.3326988259072747</v>
      </c>
      <c r="BE434" s="94">
        <v>0.35401291512915128</v>
      </c>
      <c r="BF434" s="94">
        <v>0</v>
      </c>
      <c r="BG434" s="94">
        <v>1.2172621517285183</v>
      </c>
      <c r="BH434" s="1">
        <v>1.0578358208955223</v>
      </c>
      <c r="BI434" s="1">
        <v>0.18633395522388058</v>
      </c>
      <c r="BJ434" s="1">
        <v>0.69598152748423237</v>
      </c>
    </row>
    <row r="435" spans="1:62">
      <c r="A435" t="s">
        <v>177</v>
      </c>
      <c r="C435" s="63" t="s">
        <v>166</v>
      </c>
      <c r="D435" s="87" t="s">
        <v>167</v>
      </c>
      <c r="E435" t="s">
        <v>959</v>
      </c>
      <c r="F435" s="1" t="s">
        <v>857</v>
      </c>
      <c r="G435" s="96" t="s">
        <v>242</v>
      </c>
      <c r="H435" s="1">
        <v>10.72944</v>
      </c>
      <c r="I435" s="1">
        <v>8.5774699999999999</v>
      </c>
      <c r="J435" s="1">
        <v>755</v>
      </c>
      <c r="K435" s="1" t="s">
        <v>858</v>
      </c>
      <c r="L435" s="1" t="s">
        <v>737</v>
      </c>
      <c r="M435" s="88">
        <v>2016</v>
      </c>
      <c r="N435" s="88">
        <v>2</v>
      </c>
      <c r="O435" s="89" t="s">
        <v>155</v>
      </c>
      <c r="P435" s="63">
        <v>739</v>
      </c>
      <c r="Q435" s="1" t="s">
        <v>859</v>
      </c>
      <c r="R435" s="63" t="s">
        <v>712</v>
      </c>
      <c r="S435" s="63" t="s">
        <v>1027</v>
      </c>
      <c r="T435" s="63" t="s">
        <v>1094</v>
      </c>
      <c r="U435" s="1" t="s">
        <v>860</v>
      </c>
      <c r="V435" s="90">
        <v>42651</v>
      </c>
      <c r="W435" s="91">
        <v>42653</v>
      </c>
      <c r="X435" s="63">
        <v>9</v>
      </c>
      <c r="Y435" s="63">
        <v>44</v>
      </c>
      <c r="Z435" s="92">
        <v>32</v>
      </c>
      <c r="AA435" s="93">
        <v>8.0399999999999991</v>
      </c>
      <c r="AB435" s="93">
        <v>3.9</v>
      </c>
      <c r="AC435" s="63">
        <v>1.84</v>
      </c>
      <c r="AD435" s="1">
        <v>0.96</v>
      </c>
      <c r="AE435" s="63">
        <v>0.44</v>
      </c>
      <c r="AF435" s="1">
        <v>1.1599999999999999</v>
      </c>
      <c r="AG435" s="1">
        <v>12.9</v>
      </c>
      <c r="AH435" s="1">
        <f t="shared" si="96"/>
        <v>82.758620689655174</v>
      </c>
      <c r="AI435" s="1">
        <v>0.16</v>
      </c>
      <c r="AJ435" s="1">
        <f t="shared" si="97"/>
        <v>2.4586956521739127</v>
      </c>
      <c r="AK435" s="1">
        <f t="shared" si="90"/>
        <v>2.0850537084398972</v>
      </c>
      <c r="AL435" s="1">
        <f t="shared" si="91"/>
        <v>2.9236363636363634</v>
      </c>
      <c r="AM435" s="1">
        <f t="shared" si="92"/>
        <v>2316.726342710997</v>
      </c>
      <c r="AN435" s="1">
        <f t="shared" si="93"/>
        <v>3248.484848484848</v>
      </c>
      <c r="AO435" s="1">
        <f t="shared" si="94"/>
        <v>5565.2111911958455</v>
      </c>
      <c r="AP435" s="1">
        <f t="shared" si="98"/>
        <v>2.316726342710997</v>
      </c>
      <c r="AQ435" s="1">
        <f t="shared" si="98"/>
        <v>3.2484848484848481</v>
      </c>
      <c r="AR435" s="1">
        <f t="shared" si="98"/>
        <v>5.5652111911958455</v>
      </c>
      <c r="AS435" s="90">
        <v>42438</v>
      </c>
      <c r="AT435" s="1">
        <v>1.9633300297324083</v>
      </c>
      <c r="AU435" s="1">
        <v>0.15754305508882421</v>
      </c>
      <c r="AV435" s="1">
        <v>1.4649771211509546</v>
      </c>
      <c r="AW435" s="1">
        <v>0.47078840338060945</v>
      </c>
      <c r="AX435" s="1">
        <v>0.22993514561714182</v>
      </c>
      <c r="AY435" s="1">
        <v>0.12896304356734251</v>
      </c>
      <c r="AZ435" s="1">
        <v>6.4149644379853017</v>
      </c>
      <c r="BA435" s="1">
        <v>107.65840054794681</v>
      </c>
      <c r="BB435" s="1">
        <v>30.574552191565328</v>
      </c>
      <c r="BC435" s="1">
        <v>12.550050730321644</v>
      </c>
      <c r="BD435" s="1">
        <v>2.1849749862044741</v>
      </c>
      <c r="BE435" s="94">
        <v>0.57822506861848133</v>
      </c>
      <c r="BF435" s="94">
        <v>0</v>
      </c>
      <c r="BG435" s="94">
        <v>2.1957425965560535</v>
      </c>
      <c r="BH435" s="1">
        <v>1.4411764705882353</v>
      </c>
      <c r="BI435" s="1">
        <v>0.26727941176470593</v>
      </c>
      <c r="BJ435" s="1">
        <v>0.63572367077671355</v>
      </c>
    </row>
    <row r="436" spans="1:62">
      <c r="A436" t="s">
        <v>177</v>
      </c>
      <c r="C436" s="63" t="s">
        <v>166</v>
      </c>
      <c r="D436" s="87" t="s">
        <v>167</v>
      </c>
      <c r="E436" t="s">
        <v>959</v>
      </c>
      <c r="F436" s="1" t="s">
        <v>857</v>
      </c>
      <c r="G436" s="96" t="s">
        <v>242</v>
      </c>
      <c r="H436" s="1">
        <v>10.72944</v>
      </c>
      <c r="I436" s="1">
        <v>8.5774699999999999</v>
      </c>
      <c r="J436" s="1">
        <v>755</v>
      </c>
      <c r="K436" s="1" t="s">
        <v>858</v>
      </c>
      <c r="L436" s="1" t="s">
        <v>737</v>
      </c>
      <c r="M436" s="88">
        <v>2016</v>
      </c>
      <c r="N436" s="88">
        <v>2</v>
      </c>
      <c r="O436" s="89" t="s">
        <v>156</v>
      </c>
      <c r="P436" s="63">
        <v>740</v>
      </c>
      <c r="Q436" s="1" t="s">
        <v>859</v>
      </c>
      <c r="R436" s="63" t="s">
        <v>712</v>
      </c>
      <c r="S436" s="63" t="s">
        <v>1027</v>
      </c>
      <c r="T436" s="63" t="s">
        <v>1094</v>
      </c>
      <c r="U436" s="1"/>
      <c r="V436" s="90"/>
      <c r="W436" s="91">
        <v>42653</v>
      </c>
      <c r="X436" s="63">
        <v>9</v>
      </c>
      <c r="Y436" s="63">
        <v>44</v>
      </c>
      <c r="Z436" s="92">
        <v>33</v>
      </c>
      <c r="AA436" s="93">
        <v>7.32</v>
      </c>
      <c r="AB436" s="93">
        <v>2.92</v>
      </c>
      <c r="AC436" s="63">
        <v>1.1399999999999999</v>
      </c>
      <c r="AD436" s="1">
        <v>0.62</v>
      </c>
      <c r="AE436" s="63">
        <v>0.54</v>
      </c>
      <c r="AF436" s="1">
        <v>0.74</v>
      </c>
      <c r="AG436" s="1">
        <v>9.3000000000000007</v>
      </c>
      <c r="AH436" s="1">
        <f t="shared" si="96"/>
        <v>83.78378378378379</v>
      </c>
      <c r="AI436" s="1">
        <v>0.18</v>
      </c>
      <c r="AJ436" s="1">
        <f t="shared" si="97"/>
        <v>1.8954385964912281</v>
      </c>
      <c r="AK436" s="1">
        <f t="shared" si="90"/>
        <v>1.6945642930856557</v>
      </c>
      <c r="AL436" s="1">
        <f t="shared" si="91"/>
        <v>2.44</v>
      </c>
      <c r="AM436" s="1">
        <f t="shared" si="92"/>
        <v>1882.8492145396174</v>
      </c>
      <c r="AN436" s="1">
        <f t="shared" si="93"/>
        <v>2711.1111111111113</v>
      </c>
      <c r="AO436" s="1">
        <f t="shared" si="94"/>
        <v>4593.9603256507289</v>
      </c>
      <c r="AP436" s="1">
        <f t="shared" si="98"/>
        <v>1.8828492145396174</v>
      </c>
      <c r="AQ436" s="1">
        <f t="shared" si="98"/>
        <v>2.7111111111111112</v>
      </c>
      <c r="AR436" s="1">
        <f t="shared" si="98"/>
        <v>4.5939603256507286</v>
      </c>
      <c r="AS436" s="90"/>
      <c r="AT436" s="1">
        <v>1.6777777777777778</v>
      </c>
      <c r="AU436" s="1">
        <v>0.1894617788717444</v>
      </c>
      <c r="AV436" s="1">
        <v>1.8373109775622651</v>
      </c>
      <c r="AW436" s="1">
        <v>0.37445636006732697</v>
      </c>
      <c r="AX436" s="1">
        <v>0.20538599663629165</v>
      </c>
      <c r="AY436" s="1">
        <v>0.11112268709223221</v>
      </c>
      <c r="AZ436" s="1">
        <v>4.2013469532205798</v>
      </c>
      <c r="BA436" s="1">
        <v>89.763972080246077</v>
      </c>
      <c r="BB436" s="1">
        <v>35.07687878382643</v>
      </c>
      <c r="BC436" s="1">
        <v>12.503073242845099</v>
      </c>
      <c r="BD436" s="1">
        <v>2.1905466888741292</v>
      </c>
      <c r="BE436" s="94">
        <v>0.4275301764159703</v>
      </c>
      <c r="BF436" s="94">
        <v>0</v>
      </c>
      <c r="BG436" s="94">
        <v>2.3574383864429378</v>
      </c>
      <c r="BH436" s="1">
        <v>1.0981887511916113</v>
      </c>
      <c r="BI436" s="1">
        <v>0.16906577693040994</v>
      </c>
      <c r="BJ436" s="1">
        <v>0.51000095806728263</v>
      </c>
    </row>
    <row r="437" spans="1:62">
      <c r="A437" t="s">
        <v>177</v>
      </c>
      <c r="C437" s="63" t="s">
        <v>166</v>
      </c>
      <c r="D437" s="87" t="s">
        <v>167</v>
      </c>
      <c r="E437" t="s">
        <v>959</v>
      </c>
      <c r="F437" s="1" t="s">
        <v>857</v>
      </c>
      <c r="G437" s="96" t="s">
        <v>242</v>
      </c>
      <c r="H437" s="1">
        <v>10.72944</v>
      </c>
      <c r="I437" s="1">
        <v>8.5774699999999999</v>
      </c>
      <c r="J437" s="1">
        <v>755</v>
      </c>
      <c r="K437" s="1" t="s">
        <v>858</v>
      </c>
      <c r="L437" s="1" t="s">
        <v>737</v>
      </c>
      <c r="M437" s="88">
        <v>2016</v>
      </c>
      <c r="N437" s="88">
        <v>2</v>
      </c>
      <c r="O437" s="89" t="s">
        <v>157</v>
      </c>
      <c r="P437" s="63">
        <v>741</v>
      </c>
      <c r="Q437" s="1" t="s">
        <v>859</v>
      </c>
      <c r="R437" s="63" t="s">
        <v>712</v>
      </c>
      <c r="S437" s="63" t="s">
        <v>1027</v>
      </c>
      <c r="T437" s="63" t="s">
        <v>1094</v>
      </c>
      <c r="U437" s="1"/>
      <c r="V437" s="90"/>
      <c r="W437" s="91">
        <v>42653</v>
      </c>
      <c r="X437" s="63">
        <v>9</v>
      </c>
      <c r="Y437" s="63">
        <v>45</v>
      </c>
      <c r="Z437" s="92">
        <v>26</v>
      </c>
      <c r="AA437" s="93">
        <v>6.32</v>
      </c>
      <c r="AB437" s="93">
        <v>1.66</v>
      </c>
      <c r="AC437" s="63">
        <v>0.84</v>
      </c>
      <c r="AD437" s="1">
        <v>0.42</v>
      </c>
      <c r="AE437" s="63">
        <v>0.52</v>
      </c>
      <c r="AF437" s="1">
        <v>0.52</v>
      </c>
      <c r="AG437" s="1">
        <v>9.6</v>
      </c>
      <c r="AH437" s="1">
        <f t="shared" si="96"/>
        <v>80.769230769230759</v>
      </c>
      <c r="AI437" s="1">
        <v>0.2</v>
      </c>
      <c r="AJ437" s="1">
        <f t="shared" si="97"/>
        <v>1.0276190476190477</v>
      </c>
      <c r="AK437" s="1">
        <f t="shared" si="90"/>
        <v>0.88272941176470587</v>
      </c>
      <c r="AL437" s="1">
        <f t="shared" si="91"/>
        <v>2.430769230769231</v>
      </c>
      <c r="AM437" s="1">
        <f t="shared" si="92"/>
        <v>980.81045751633985</v>
      </c>
      <c r="AN437" s="1">
        <f t="shared" si="93"/>
        <v>2700.8547008547012</v>
      </c>
      <c r="AO437" s="1">
        <f t="shared" si="94"/>
        <v>3681.6651583710409</v>
      </c>
      <c r="AP437" s="1">
        <f t="shared" si="98"/>
        <v>0.98081045751633988</v>
      </c>
      <c r="AQ437" s="1">
        <f t="shared" si="98"/>
        <v>2.700854700854701</v>
      </c>
      <c r="AR437" s="1">
        <f t="shared" si="98"/>
        <v>3.6816651583710409</v>
      </c>
      <c r="AS437" s="90"/>
      <c r="AT437" s="1">
        <v>2.2159847764034257</v>
      </c>
      <c r="AU437" s="1">
        <v>0.14463534300572195</v>
      </c>
      <c r="AV437" s="1">
        <v>1.7920640977623656</v>
      </c>
      <c r="AW437" s="1">
        <v>0.39295943573748937</v>
      </c>
      <c r="AX437" s="1">
        <v>0.21655675524996396</v>
      </c>
      <c r="AY437" s="1">
        <v>0.14099828282752136</v>
      </c>
      <c r="AZ437" s="1">
        <v>7.2098338462076876</v>
      </c>
      <c r="BA437" s="1">
        <v>194.95647906467138</v>
      </c>
      <c r="BB437" s="1">
        <v>45.711643660400817</v>
      </c>
      <c r="BC437" s="1">
        <v>16.505363921172222</v>
      </c>
      <c r="BD437" s="1">
        <v>2.8212700982270662</v>
      </c>
      <c r="BE437" s="94">
        <v>1.1130952380952381</v>
      </c>
      <c r="BF437" s="94">
        <v>1.8690476190476191E-2</v>
      </c>
      <c r="BG437" s="94">
        <v>1.4854609278541973</v>
      </c>
      <c r="BH437" s="1">
        <v>0.8555992141453832</v>
      </c>
      <c r="BI437" s="1">
        <v>0.18580550098231827</v>
      </c>
      <c r="BJ437" s="1">
        <v>0.59723651003152634</v>
      </c>
    </row>
    <row r="438" spans="1:62">
      <c r="A438" t="s">
        <v>177</v>
      </c>
      <c r="C438" s="63" t="s">
        <v>166</v>
      </c>
      <c r="D438" s="87" t="s">
        <v>167</v>
      </c>
      <c r="E438" t="s">
        <v>959</v>
      </c>
      <c r="F438" s="1" t="s">
        <v>857</v>
      </c>
      <c r="G438" s="96" t="s">
        <v>242</v>
      </c>
      <c r="H438" s="1">
        <v>10.72944</v>
      </c>
      <c r="I438" s="1">
        <v>8.5774699999999999</v>
      </c>
      <c r="J438" s="1">
        <v>755</v>
      </c>
      <c r="K438" s="1" t="s">
        <v>858</v>
      </c>
      <c r="L438" s="1" t="s">
        <v>737</v>
      </c>
      <c r="M438" s="88">
        <v>2016</v>
      </c>
      <c r="N438" s="88">
        <v>2</v>
      </c>
      <c r="O438" s="89" t="s">
        <v>158</v>
      </c>
      <c r="P438" s="63">
        <v>742</v>
      </c>
      <c r="Q438" s="1" t="s">
        <v>859</v>
      </c>
      <c r="R438" s="63" t="s">
        <v>712</v>
      </c>
      <c r="S438" s="63" t="s">
        <v>1027</v>
      </c>
      <c r="T438" s="63" t="s">
        <v>1094</v>
      </c>
      <c r="U438" s="1"/>
      <c r="V438" s="90"/>
      <c r="W438" s="91">
        <v>42653</v>
      </c>
      <c r="X438" s="63">
        <v>9</v>
      </c>
      <c r="Y438" s="63">
        <v>43</v>
      </c>
      <c r="Z438" s="92">
        <v>43</v>
      </c>
      <c r="AA438" s="93">
        <v>11.02</v>
      </c>
      <c r="AB438" s="93">
        <v>6.82</v>
      </c>
      <c r="AC438" s="63">
        <v>2.3199999999999998</v>
      </c>
      <c r="AD438" s="1">
        <v>1.28</v>
      </c>
      <c r="AE438" s="63">
        <v>0.36</v>
      </c>
      <c r="AF438" s="1">
        <v>1.44</v>
      </c>
      <c r="AG438" s="1">
        <v>10.4</v>
      </c>
      <c r="AH438" s="1">
        <f t="shared" si="96"/>
        <v>88.8888888888889</v>
      </c>
      <c r="AI438" s="1">
        <v>0.18</v>
      </c>
      <c r="AJ438" s="1">
        <f t="shared" si="97"/>
        <v>4.2331034482758625</v>
      </c>
      <c r="AK438" s="1">
        <f t="shared" si="90"/>
        <v>3.9663902636916837</v>
      </c>
      <c r="AL438" s="1">
        <f t="shared" si="91"/>
        <v>5.51</v>
      </c>
      <c r="AM438" s="1">
        <f t="shared" si="92"/>
        <v>4407.10029299076</v>
      </c>
      <c r="AN438" s="1">
        <f t="shared" si="93"/>
        <v>6122.2222222222226</v>
      </c>
      <c r="AO438" s="1">
        <f t="shared" si="94"/>
        <v>10529.322515212982</v>
      </c>
      <c r="AP438" s="1">
        <f t="shared" si="98"/>
        <v>4.4071002929907603</v>
      </c>
      <c r="AQ438" s="1">
        <f t="shared" si="98"/>
        <v>6.1222222222222227</v>
      </c>
      <c r="AR438" s="1">
        <f t="shared" si="98"/>
        <v>10.529322515212982</v>
      </c>
      <c r="AS438" s="90"/>
      <c r="AT438" s="1">
        <v>2.2442528735632181</v>
      </c>
      <c r="AU438" s="1">
        <v>0.26052153239048786</v>
      </c>
      <c r="AV438" s="1">
        <v>1.3712670870284809</v>
      </c>
      <c r="AW438" s="1">
        <v>0.66083779706841539</v>
      </c>
      <c r="AX438" s="1">
        <v>0.26910704827208715</v>
      </c>
      <c r="AY438" s="1">
        <v>0.13724387375283006</v>
      </c>
      <c r="AZ438" s="1">
        <v>7.1957275461061183</v>
      </c>
      <c r="BA438" s="1">
        <v>86.166349678892004</v>
      </c>
      <c r="BB438" s="1">
        <v>47.650586247572036</v>
      </c>
      <c r="BC438" s="1">
        <v>14.184761688498757</v>
      </c>
      <c r="BD438" s="1">
        <v>2.4209456452613902</v>
      </c>
      <c r="BE438" s="94">
        <v>0.94234317343173435</v>
      </c>
      <c r="BF438" s="94">
        <v>5.3228782287822879E-2</v>
      </c>
      <c r="BG438" s="94">
        <v>1.2360671721898202</v>
      </c>
      <c r="BH438" s="1">
        <v>1.2703703703703706</v>
      </c>
      <c r="BI438" s="1">
        <v>0.17833333333333332</v>
      </c>
      <c r="BJ438" s="1">
        <v>0.76286236489918446</v>
      </c>
    </row>
    <row r="439" spans="1:62">
      <c r="A439" t="s">
        <v>177</v>
      </c>
      <c r="C439" s="63" t="s">
        <v>166</v>
      </c>
      <c r="D439" s="87" t="s">
        <v>167</v>
      </c>
      <c r="E439" t="s">
        <v>959</v>
      </c>
      <c r="F439" s="1" t="s">
        <v>857</v>
      </c>
      <c r="G439" s="96" t="s">
        <v>242</v>
      </c>
      <c r="H439" s="1">
        <v>10.72944</v>
      </c>
      <c r="I439" s="1">
        <v>8.5774699999999999</v>
      </c>
      <c r="J439" s="1">
        <v>755</v>
      </c>
      <c r="K439" s="1" t="s">
        <v>858</v>
      </c>
      <c r="L439" s="1" t="s">
        <v>737</v>
      </c>
      <c r="M439" s="88">
        <v>2016</v>
      </c>
      <c r="N439" s="88">
        <v>2</v>
      </c>
      <c r="O439" s="89" t="s">
        <v>159</v>
      </c>
      <c r="P439" s="63">
        <v>743</v>
      </c>
      <c r="Q439" s="1" t="s">
        <v>859</v>
      </c>
      <c r="R439" s="63" t="s">
        <v>712</v>
      </c>
      <c r="S439" s="63" t="s">
        <v>1027</v>
      </c>
      <c r="T439" s="63" t="s">
        <v>1094</v>
      </c>
      <c r="U439" s="1"/>
      <c r="V439" s="90"/>
      <c r="W439" s="91">
        <v>42653</v>
      </c>
      <c r="X439" s="63">
        <v>9</v>
      </c>
      <c r="Y439" s="63">
        <v>48</v>
      </c>
      <c r="Z439" s="92">
        <v>33</v>
      </c>
      <c r="AA439" s="93">
        <v>10.86</v>
      </c>
      <c r="AB439" s="93">
        <v>6.28</v>
      </c>
      <c r="AC439" s="63">
        <v>2.16</v>
      </c>
      <c r="AD439" s="1">
        <v>1.2</v>
      </c>
      <c r="AE439" s="63">
        <v>0.36</v>
      </c>
      <c r="AF439" s="1">
        <v>1.46</v>
      </c>
      <c r="AG439" s="1">
        <v>11.6</v>
      </c>
      <c r="AH439" s="1">
        <f t="shared" si="96"/>
        <v>82.191780821917803</v>
      </c>
      <c r="AI439" s="1">
        <v>0.24</v>
      </c>
      <c r="AJ439" s="1">
        <f t="shared" si="97"/>
        <v>4.2448148148148146</v>
      </c>
      <c r="AK439" s="1">
        <f t="shared" ref="AK439:AK446" si="99">AJ439*((100-AG439)/85)*(AH439/100)</f>
        <v>3.6284444444444444</v>
      </c>
      <c r="AL439" s="1">
        <f t="shared" ref="AL439:AL446" si="100">(AI439/AE439)*AA439</f>
        <v>7.2399999999999993</v>
      </c>
      <c r="AM439" s="1">
        <f t="shared" ref="AM439:AM446" si="101">AK439*(10000/9)</f>
        <v>4031.6049382716046</v>
      </c>
      <c r="AN439" s="1">
        <f t="shared" ref="AN439:AN446" si="102">(AL439*10000)/9</f>
        <v>8044.4444444444443</v>
      </c>
      <c r="AO439" s="1">
        <f t="shared" ref="AO439:AO446" si="103">AM439+AN439</f>
        <v>12076.04938271605</v>
      </c>
      <c r="AP439" s="1">
        <f t="shared" ref="AP439:AR446" si="104">AM439/1000</f>
        <v>4.031604938271605</v>
      </c>
      <c r="AQ439" s="1">
        <f t="shared" si="104"/>
        <v>8.0444444444444443</v>
      </c>
      <c r="AR439" s="1">
        <f t="shared" si="104"/>
        <v>12.07604938271605</v>
      </c>
      <c r="AS439" s="90"/>
      <c r="AT439" s="1">
        <v>2.1398104265402846</v>
      </c>
      <c r="AU439" s="1">
        <v>0.24954601731526665</v>
      </c>
      <c r="AV439" s="1">
        <v>1.9790614267737077</v>
      </c>
      <c r="AW439" s="1">
        <v>0.70151163473696909</v>
      </c>
      <c r="AX439" s="1">
        <v>0.32467024799679234</v>
      </c>
      <c r="AY439" s="1">
        <v>0.17152696091177186</v>
      </c>
      <c r="AZ439" s="1">
        <v>8.4215389657226751</v>
      </c>
      <c r="BA439" s="1">
        <v>150.56134428049378</v>
      </c>
      <c r="BB439" s="1">
        <v>58.988725273876483</v>
      </c>
      <c r="BC439" s="1">
        <v>20.042511734948842</v>
      </c>
      <c r="BD439" s="1">
        <v>2.8825318048588437</v>
      </c>
      <c r="BE439" s="94">
        <v>0.71018793273986158</v>
      </c>
      <c r="BF439" s="94">
        <v>0</v>
      </c>
      <c r="BG439" s="94">
        <v>1.1650195460844763</v>
      </c>
      <c r="BH439" s="1">
        <v>1.1266416510318951</v>
      </c>
      <c r="BI439" s="1">
        <v>0.19948405253283305</v>
      </c>
      <c r="BJ439" s="1">
        <v>0.51817542294727448</v>
      </c>
    </row>
    <row r="440" spans="1:62">
      <c r="A440" t="s">
        <v>177</v>
      </c>
      <c r="C440" s="63" t="s">
        <v>166</v>
      </c>
      <c r="D440" s="87" t="s">
        <v>167</v>
      </c>
      <c r="E440" t="s">
        <v>959</v>
      </c>
      <c r="F440" s="1" t="s">
        <v>857</v>
      </c>
      <c r="G440" s="96" t="s">
        <v>242</v>
      </c>
      <c r="H440" s="1">
        <v>10.72944</v>
      </c>
      <c r="I440" s="1">
        <v>8.5774699999999999</v>
      </c>
      <c r="J440" s="1">
        <v>755</v>
      </c>
      <c r="K440" s="1" t="s">
        <v>858</v>
      </c>
      <c r="L440" s="1" t="s">
        <v>737</v>
      </c>
      <c r="M440" s="88">
        <v>2016</v>
      </c>
      <c r="N440" s="88">
        <v>2</v>
      </c>
      <c r="O440" s="89" t="s">
        <v>714</v>
      </c>
      <c r="P440" s="63">
        <v>744</v>
      </c>
      <c r="Q440" s="1" t="s">
        <v>859</v>
      </c>
      <c r="R440" s="63" t="s">
        <v>712</v>
      </c>
      <c r="S440" s="63" t="s">
        <v>1027</v>
      </c>
      <c r="T440" s="63" t="s">
        <v>1094</v>
      </c>
      <c r="U440" s="1"/>
      <c r="V440" s="90"/>
      <c r="W440" s="91">
        <v>42653</v>
      </c>
      <c r="X440" s="63">
        <v>9</v>
      </c>
      <c r="Y440" s="63">
        <v>43</v>
      </c>
      <c r="Z440" s="92">
        <v>38</v>
      </c>
      <c r="AA440" s="93">
        <v>11.56</v>
      </c>
      <c r="AB440" s="93">
        <v>5.94</v>
      </c>
      <c r="AC440" s="63">
        <v>2.36</v>
      </c>
      <c r="AD440" s="1">
        <v>1.36</v>
      </c>
      <c r="AE440" s="63">
        <v>0.4</v>
      </c>
      <c r="AF440" s="1">
        <v>1.62</v>
      </c>
      <c r="AG440" s="1">
        <v>13.8</v>
      </c>
      <c r="AH440" s="1">
        <f t="shared" si="96"/>
        <v>83.950617283950606</v>
      </c>
      <c r="AI440" s="1">
        <v>0.16</v>
      </c>
      <c r="AJ440" s="1">
        <f t="shared" si="97"/>
        <v>4.0774576271186449</v>
      </c>
      <c r="AK440" s="1">
        <f t="shared" si="99"/>
        <v>3.4713762711864407</v>
      </c>
      <c r="AL440" s="1">
        <f t="shared" si="100"/>
        <v>4.6239999999999997</v>
      </c>
      <c r="AM440" s="1">
        <f t="shared" si="101"/>
        <v>3857.0847457627119</v>
      </c>
      <c r="AN440" s="1">
        <f t="shared" si="102"/>
        <v>5137.7777777777774</v>
      </c>
      <c r="AO440" s="1">
        <f t="shared" si="103"/>
        <v>8994.8625235404888</v>
      </c>
      <c r="AP440" s="1">
        <f t="shared" si="104"/>
        <v>3.857084745762712</v>
      </c>
      <c r="AQ440" s="1">
        <f t="shared" si="104"/>
        <v>5.1377777777777771</v>
      </c>
      <c r="AR440" s="1">
        <f t="shared" si="104"/>
        <v>8.9948625235404887</v>
      </c>
      <c r="AS440" s="90"/>
      <c r="AT440" s="1">
        <v>2.616727941176471</v>
      </c>
      <c r="AU440" s="1">
        <v>0.23502440022809176</v>
      </c>
      <c r="AV440" s="1">
        <v>1.6815211973824429</v>
      </c>
      <c r="AW440" s="1">
        <v>0.7725643011829787</v>
      </c>
      <c r="AX440" s="1">
        <v>0.33074716866778503</v>
      </c>
      <c r="AY440" s="1">
        <v>0.1896734964332363</v>
      </c>
      <c r="AZ440" s="1">
        <v>6.7717240415490707</v>
      </c>
      <c r="BA440" s="1">
        <v>200.35339734044149</v>
      </c>
      <c r="BB440" s="1">
        <v>58.978888842684356</v>
      </c>
      <c r="BC440" s="1">
        <v>12.814582112583512</v>
      </c>
      <c r="BD440" s="1">
        <v>26.578568045542688</v>
      </c>
      <c r="BE440" s="94">
        <v>0.78235858101629918</v>
      </c>
      <c r="BF440" s="94">
        <v>0</v>
      </c>
      <c r="BG440" s="94">
        <v>1.282601395998608</v>
      </c>
      <c r="BH440" s="1">
        <v>1.3166823751178136</v>
      </c>
      <c r="BI440" s="1">
        <v>0.19458058435438266</v>
      </c>
      <c r="BJ440" s="1">
        <v>0.54772221536478771</v>
      </c>
    </row>
    <row r="441" spans="1:62">
      <c r="A441" t="s">
        <v>177</v>
      </c>
      <c r="C441" s="63" t="s">
        <v>166</v>
      </c>
      <c r="D441" s="87" t="s">
        <v>167</v>
      </c>
      <c r="E441" t="s">
        <v>959</v>
      </c>
      <c r="F441" s="96" t="s">
        <v>861</v>
      </c>
      <c r="G441" s="96" t="s">
        <v>862</v>
      </c>
      <c r="H441" s="1">
        <v>10.75062</v>
      </c>
      <c r="I441" s="1">
        <v>8.5809700000000007</v>
      </c>
      <c r="J441" s="96">
        <v>761</v>
      </c>
      <c r="K441" s="1" t="s">
        <v>863</v>
      </c>
      <c r="L441" s="1" t="s">
        <v>737</v>
      </c>
      <c r="M441" s="88">
        <v>2016</v>
      </c>
      <c r="N441" s="88">
        <v>2</v>
      </c>
      <c r="O441" s="89" t="s">
        <v>155</v>
      </c>
      <c r="P441" s="63">
        <v>751</v>
      </c>
      <c r="Q441" s="1" t="s">
        <v>859</v>
      </c>
      <c r="R441" s="63" t="s">
        <v>712</v>
      </c>
      <c r="S441" s="63" t="s">
        <v>1027</v>
      </c>
      <c r="T441" s="63" t="s">
        <v>1094</v>
      </c>
      <c r="U441" s="1" t="s">
        <v>860</v>
      </c>
      <c r="V441" s="90">
        <v>42651</v>
      </c>
      <c r="W441" s="91">
        <v>42653</v>
      </c>
      <c r="X441" s="63">
        <v>9</v>
      </c>
      <c r="Y441" s="63">
        <v>46</v>
      </c>
      <c r="Z441" s="92">
        <v>36</v>
      </c>
      <c r="AA441" s="93">
        <v>9.18</v>
      </c>
      <c r="AB441" s="93">
        <v>4.72</v>
      </c>
      <c r="AC441" s="63">
        <v>1.9</v>
      </c>
      <c r="AD441" s="1">
        <v>1.04</v>
      </c>
      <c r="AE441" s="63">
        <v>0.62</v>
      </c>
      <c r="AF441" s="1">
        <v>1.3</v>
      </c>
      <c r="AG441" s="1">
        <v>12.1</v>
      </c>
      <c r="AH441" s="1">
        <f t="shared" si="96"/>
        <v>80</v>
      </c>
      <c r="AI441" s="1">
        <v>0.22</v>
      </c>
      <c r="AJ441" s="1">
        <f t="shared" si="97"/>
        <v>3.2294736842105261</v>
      </c>
      <c r="AK441" s="1">
        <f t="shared" si="99"/>
        <v>2.671724582043344</v>
      </c>
      <c r="AL441" s="1">
        <f t="shared" si="100"/>
        <v>3.2574193548387096</v>
      </c>
      <c r="AM441" s="1">
        <f t="shared" si="101"/>
        <v>2968.5828689370487</v>
      </c>
      <c r="AN441" s="1">
        <f t="shared" si="102"/>
        <v>3619.3548387096771</v>
      </c>
      <c r="AO441" s="1">
        <f t="shared" si="103"/>
        <v>6587.9377076467263</v>
      </c>
      <c r="AP441" s="1">
        <f t="shared" si="104"/>
        <v>2.9685828689370486</v>
      </c>
      <c r="AQ441" s="1">
        <f t="shared" si="104"/>
        <v>3.6193548387096772</v>
      </c>
      <c r="AR441" s="1">
        <f t="shared" si="104"/>
        <v>6.5879377076467263</v>
      </c>
      <c r="AS441" s="90">
        <v>42438</v>
      </c>
      <c r="AT441" s="1">
        <v>2.4300925925925929</v>
      </c>
      <c r="AU441" s="1">
        <v>0.20450747997691393</v>
      </c>
      <c r="AV441" s="1">
        <v>1.5049243066849458</v>
      </c>
      <c r="AW441" s="1">
        <v>0.49231044311546224</v>
      </c>
      <c r="AX441" s="1">
        <v>0.21113574769567361</v>
      </c>
      <c r="AY441" s="1">
        <v>0.15495262129510964</v>
      </c>
      <c r="AZ441" s="1">
        <v>5.9771324845768135</v>
      </c>
      <c r="BA441" s="1">
        <v>93.717820486267456</v>
      </c>
      <c r="BB441" s="1">
        <v>20.54028236781447</v>
      </c>
      <c r="BC441" s="1">
        <v>10.623718529112118</v>
      </c>
      <c r="BD441" s="1">
        <v>3.6335407724060835</v>
      </c>
      <c r="BE441" s="94">
        <v>0.57692307692307687</v>
      </c>
      <c r="BF441" s="94">
        <v>0</v>
      </c>
      <c r="BG441" s="94">
        <v>2.4698907893450253</v>
      </c>
      <c r="BH441" s="1">
        <v>1.3976721629485938</v>
      </c>
      <c r="BI441" s="1">
        <v>0.20902036857419981</v>
      </c>
      <c r="BJ441" s="1">
        <v>0.73027849540171275</v>
      </c>
    </row>
    <row r="442" spans="1:62">
      <c r="A442" t="s">
        <v>177</v>
      </c>
      <c r="C442" s="63" t="s">
        <v>166</v>
      </c>
      <c r="D442" s="87" t="s">
        <v>167</v>
      </c>
      <c r="E442" t="s">
        <v>959</v>
      </c>
      <c r="F442" s="96" t="s">
        <v>861</v>
      </c>
      <c r="G442" s="96" t="s">
        <v>862</v>
      </c>
      <c r="H442" s="1">
        <v>10.75062</v>
      </c>
      <c r="I442" s="1">
        <v>8.5809700000000007</v>
      </c>
      <c r="J442" s="96">
        <v>761</v>
      </c>
      <c r="K442" s="1" t="s">
        <v>863</v>
      </c>
      <c r="L442" s="1" t="s">
        <v>737</v>
      </c>
      <c r="M442" s="88">
        <v>2016</v>
      </c>
      <c r="N442" s="88">
        <v>2</v>
      </c>
      <c r="O442" s="89" t="s">
        <v>156</v>
      </c>
      <c r="P442" s="63">
        <v>752</v>
      </c>
      <c r="Q442" s="1" t="s">
        <v>859</v>
      </c>
      <c r="R442" s="63" t="s">
        <v>712</v>
      </c>
      <c r="S442" s="63" t="s">
        <v>1027</v>
      </c>
      <c r="T442" s="63" t="s">
        <v>1094</v>
      </c>
      <c r="U442" s="1"/>
      <c r="V442" s="90"/>
      <c r="W442" s="91">
        <v>42653</v>
      </c>
      <c r="X442" s="63">
        <v>9</v>
      </c>
      <c r="Y442" s="63">
        <v>47</v>
      </c>
      <c r="Z442" s="92">
        <v>41</v>
      </c>
      <c r="AA442" s="93">
        <v>8.64</v>
      </c>
      <c r="AB442" s="93">
        <v>5.76</v>
      </c>
      <c r="AC442" s="63">
        <v>1.92</v>
      </c>
      <c r="AD442" s="1">
        <v>1.1200000000000001</v>
      </c>
      <c r="AE442" s="63">
        <v>0.56000000000000005</v>
      </c>
      <c r="AF442" s="1">
        <v>1.38</v>
      </c>
      <c r="AG442" s="1">
        <v>11.5</v>
      </c>
      <c r="AH442" s="1">
        <f t="shared" ref="AH442:AH446" si="105">(AD442/AF442)*100</f>
        <v>81.159420289855092</v>
      </c>
      <c r="AI442" s="1">
        <v>0.22</v>
      </c>
      <c r="AJ442" s="1">
        <f t="shared" ref="AJ442:AJ446" si="106">(AF442/AC442)*AB442</f>
        <v>4.1399999999999997</v>
      </c>
      <c r="AK442" s="1">
        <f t="shared" si="99"/>
        <v>3.4983529411764711</v>
      </c>
      <c r="AL442" s="1">
        <f t="shared" si="100"/>
        <v>3.3942857142857146</v>
      </c>
      <c r="AM442" s="1">
        <f t="shared" si="101"/>
        <v>3887.0588235294122</v>
      </c>
      <c r="AN442" s="1">
        <f t="shared" si="102"/>
        <v>3771.4285714285716</v>
      </c>
      <c r="AO442" s="1">
        <f t="shared" si="103"/>
        <v>7658.4873949579833</v>
      </c>
      <c r="AP442" s="1">
        <f t="shared" si="104"/>
        <v>3.8870588235294123</v>
      </c>
      <c r="AQ442" s="1">
        <f t="shared" si="104"/>
        <v>3.7714285714285714</v>
      </c>
      <c r="AR442" s="1">
        <f t="shared" si="104"/>
        <v>7.6584873949579837</v>
      </c>
      <c r="AS442" s="90"/>
      <c r="AT442" s="1">
        <v>2.1860576923076924</v>
      </c>
      <c r="AU442" s="1">
        <v>0.20929491221568058</v>
      </c>
      <c r="AV442" s="1">
        <v>1.5249603297747396</v>
      </c>
      <c r="AW442" s="1">
        <v>0.62421750997102765</v>
      </c>
      <c r="AX442" s="1">
        <v>0.26562777643060193</v>
      </c>
      <c r="AY442" s="1">
        <v>0.14613979787484199</v>
      </c>
      <c r="AZ442" s="1">
        <v>5.32698310847426</v>
      </c>
      <c r="BA442" s="1">
        <v>171.79473764583653</v>
      </c>
      <c r="BB442" s="1">
        <v>20.236526701149526</v>
      </c>
      <c r="BC442" s="1">
        <v>8.2709596677541448</v>
      </c>
      <c r="BD442" s="1">
        <v>4.1829564064018978</v>
      </c>
      <c r="BE442" s="94">
        <v>0.49901671583087515</v>
      </c>
      <c r="BF442" s="94">
        <v>0</v>
      </c>
      <c r="BG442" s="94">
        <v>2.2847007459218189</v>
      </c>
      <c r="BH442" s="1">
        <v>1.219557195571956</v>
      </c>
      <c r="BI442" s="1">
        <v>0.25488929889298895</v>
      </c>
      <c r="BJ442" s="1">
        <v>0.8400649464645582</v>
      </c>
    </row>
    <row r="443" spans="1:62">
      <c r="A443" t="s">
        <v>177</v>
      </c>
      <c r="C443" s="63" t="s">
        <v>166</v>
      </c>
      <c r="D443" s="87" t="s">
        <v>167</v>
      </c>
      <c r="E443" t="s">
        <v>959</v>
      </c>
      <c r="F443" s="96" t="s">
        <v>861</v>
      </c>
      <c r="G443" s="96" t="s">
        <v>862</v>
      </c>
      <c r="H443" s="1">
        <v>10.75062</v>
      </c>
      <c r="I443" s="1">
        <v>8.5809700000000007</v>
      </c>
      <c r="J443" s="96">
        <v>761</v>
      </c>
      <c r="K443" s="1" t="s">
        <v>863</v>
      </c>
      <c r="L443" s="1" t="s">
        <v>737</v>
      </c>
      <c r="M443" s="88">
        <v>2016</v>
      </c>
      <c r="N443" s="88">
        <v>2</v>
      </c>
      <c r="O443" s="89" t="s">
        <v>157</v>
      </c>
      <c r="P443" s="63">
        <v>753</v>
      </c>
      <c r="Q443" s="1" t="s">
        <v>859</v>
      </c>
      <c r="R443" s="63" t="s">
        <v>712</v>
      </c>
      <c r="S443" s="63" t="s">
        <v>1027</v>
      </c>
      <c r="T443" s="63" t="s">
        <v>1094</v>
      </c>
      <c r="U443" s="1"/>
      <c r="V443" s="90"/>
      <c r="W443" s="91">
        <v>42653</v>
      </c>
      <c r="X443" s="63">
        <v>9</v>
      </c>
      <c r="Y443" s="63">
        <v>46</v>
      </c>
      <c r="Z443" s="92">
        <v>40</v>
      </c>
      <c r="AA443" s="93">
        <v>15.42</v>
      </c>
      <c r="AB443" s="93">
        <v>6.28</v>
      </c>
      <c r="AC443" s="63">
        <v>1.92</v>
      </c>
      <c r="AD443" s="1">
        <v>1.02</v>
      </c>
      <c r="AE443" s="63">
        <v>0.48</v>
      </c>
      <c r="AF443" s="1">
        <v>1.26</v>
      </c>
      <c r="AG443" s="1">
        <v>10.5</v>
      </c>
      <c r="AH443" s="1">
        <f t="shared" si="105"/>
        <v>80.952380952380949</v>
      </c>
      <c r="AI443" s="1">
        <v>0.18</v>
      </c>
      <c r="AJ443" s="1">
        <f t="shared" si="106"/>
        <v>4.1212499999999999</v>
      </c>
      <c r="AK443" s="1">
        <f t="shared" si="99"/>
        <v>3.5128749999999997</v>
      </c>
      <c r="AL443" s="1">
        <f t="shared" si="100"/>
        <v>5.7824999999999998</v>
      </c>
      <c r="AM443" s="1">
        <f t="shared" si="101"/>
        <v>3903.1944444444439</v>
      </c>
      <c r="AN443" s="1">
        <f t="shared" si="102"/>
        <v>6425</v>
      </c>
      <c r="AO443" s="1">
        <f t="shared" si="103"/>
        <v>10328.194444444443</v>
      </c>
      <c r="AP443" s="1">
        <f t="shared" si="104"/>
        <v>3.903194444444444</v>
      </c>
      <c r="AQ443" s="1">
        <f t="shared" si="104"/>
        <v>6.4249999999999998</v>
      </c>
      <c r="AR443" s="1">
        <f t="shared" si="104"/>
        <v>10.328194444444444</v>
      </c>
      <c r="AS443" s="90"/>
      <c r="AT443" s="1">
        <v>2.7269767441860466</v>
      </c>
      <c r="AU443" s="1">
        <v>0.23030235547162065</v>
      </c>
      <c r="AV443" s="1">
        <v>1.6660962892961231</v>
      </c>
      <c r="AW443" s="1">
        <v>0.62226953787763062</v>
      </c>
      <c r="AX443" s="1">
        <v>0.2414247588654034</v>
      </c>
      <c r="AY443" s="1">
        <v>0.17075334926210098</v>
      </c>
      <c r="AZ443" s="1">
        <v>7.5723911722374115</v>
      </c>
      <c r="BA443" s="1">
        <v>108.57054662470807</v>
      </c>
      <c r="BB443" s="1">
        <v>31.035087858364143</v>
      </c>
      <c r="BC443" s="1">
        <v>16.027947400953732</v>
      </c>
      <c r="BD443" s="1">
        <v>2.8961924861812061</v>
      </c>
      <c r="BE443" s="94">
        <v>0.83428030303030298</v>
      </c>
      <c r="BF443" s="94">
        <v>0</v>
      </c>
      <c r="BG443" s="94">
        <v>1.7705024797919557</v>
      </c>
      <c r="BH443" s="1">
        <v>1.1611489776046739</v>
      </c>
      <c r="BI443" s="1">
        <v>0.21212268743914317</v>
      </c>
      <c r="BJ443" s="1">
        <v>0.65048786303861972</v>
      </c>
    </row>
    <row r="444" spans="1:62">
      <c r="A444" t="s">
        <v>177</v>
      </c>
      <c r="C444" s="63" t="s">
        <v>166</v>
      </c>
      <c r="D444" s="87" t="s">
        <v>167</v>
      </c>
      <c r="E444" t="s">
        <v>959</v>
      </c>
      <c r="F444" s="96" t="s">
        <v>861</v>
      </c>
      <c r="G444" s="96" t="s">
        <v>862</v>
      </c>
      <c r="H444" s="1">
        <v>10.75062</v>
      </c>
      <c r="I444" s="1">
        <v>8.5809700000000007</v>
      </c>
      <c r="J444" s="96">
        <v>761</v>
      </c>
      <c r="K444" s="1" t="s">
        <v>863</v>
      </c>
      <c r="L444" s="1" t="s">
        <v>737</v>
      </c>
      <c r="M444" s="88">
        <v>2016</v>
      </c>
      <c r="N444" s="88">
        <v>2</v>
      </c>
      <c r="O444" s="89" t="s">
        <v>158</v>
      </c>
      <c r="P444" s="63">
        <v>754</v>
      </c>
      <c r="Q444" s="1" t="s">
        <v>859</v>
      </c>
      <c r="R444" s="63" t="s">
        <v>712</v>
      </c>
      <c r="S444" s="63" t="s">
        <v>1027</v>
      </c>
      <c r="T444" s="63" t="s">
        <v>1094</v>
      </c>
      <c r="U444" s="1"/>
      <c r="V444" s="90"/>
      <c r="W444" s="91">
        <v>42653</v>
      </c>
      <c r="X444" s="63">
        <v>9</v>
      </c>
      <c r="Y444" s="63">
        <v>45</v>
      </c>
      <c r="Z444" s="92">
        <v>40</v>
      </c>
      <c r="AA444" s="93">
        <v>13.42</v>
      </c>
      <c r="AB444" s="93">
        <v>7.62</v>
      </c>
      <c r="AC444" s="63">
        <v>2.36</v>
      </c>
      <c r="AD444" s="1">
        <v>1.38</v>
      </c>
      <c r="AE444" s="63">
        <v>1.08</v>
      </c>
      <c r="AF444" s="1">
        <v>1.68</v>
      </c>
      <c r="AG444" s="1">
        <v>11.9</v>
      </c>
      <c r="AH444" s="1">
        <f t="shared" si="105"/>
        <v>82.142857142857139</v>
      </c>
      <c r="AI444" s="1">
        <v>0.46</v>
      </c>
      <c r="AJ444" s="1">
        <f t="shared" si="106"/>
        <v>5.4244067796610169</v>
      </c>
      <c r="AK444" s="1">
        <f t="shared" si="99"/>
        <v>4.6182669990029908</v>
      </c>
      <c r="AL444" s="1">
        <f t="shared" si="100"/>
        <v>5.7159259259259256</v>
      </c>
      <c r="AM444" s="1">
        <f t="shared" si="101"/>
        <v>5131.4077766699893</v>
      </c>
      <c r="AN444" s="1">
        <f t="shared" si="102"/>
        <v>6351.0288065843615</v>
      </c>
      <c r="AO444" s="1">
        <f t="shared" si="103"/>
        <v>11482.436583254352</v>
      </c>
      <c r="AP444" s="1">
        <f t="shared" si="104"/>
        <v>5.131407776669989</v>
      </c>
      <c r="AQ444" s="1">
        <f t="shared" si="104"/>
        <v>6.3510288065843614</v>
      </c>
      <c r="AR444" s="1">
        <f t="shared" si="104"/>
        <v>11.482436583254351</v>
      </c>
      <c r="AS444" s="90"/>
      <c r="AT444" s="1">
        <v>2.7936732766761097</v>
      </c>
      <c r="AU444" s="1">
        <v>0.27399806678572658</v>
      </c>
      <c r="AV444" s="1">
        <v>1.6995307674618427</v>
      </c>
      <c r="AW444" s="1">
        <v>0.79791819412049547</v>
      </c>
      <c r="AX444" s="1">
        <v>0.2969423766931642</v>
      </c>
      <c r="AY444" s="1">
        <v>0.1843455720309996</v>
      </c>
      <c r="AZ444" s="1">
        <v>5.0591446947084506</v>
      </c>
      <c r="BA444" s="1">
        <v>186.23119637253316</v>
      </c>
      <c r="BB444" s="1">
        <v>40.246237681322569</v>
      </c>
      <c r="BC444" s="1">
        <v>12.901944082524418</v>
      </c>
      <c r="BD444" s="1">
        <v>5.2945895298116765</v>
      </c>
      <c r="BE444" s="94">
        <v>1.0314033366045141</v>
      </c>
      <c r="BF444" s="94">
        <v>6.8940137389597644E-2</v>
      </c>
      <c r="BG444" s="94">
        <v>2.3811633669699508</v>
      </c>
      <c r="BH444" s="1">
        <v>1.4352112676056339</v>
      </c>
      <c r="BI444" s="1">
        <v>0.22258215962441316</v>
      </c>
      <c r="BJ444" s="1">
        <v>0.708839126729369</v>
      </c>
    </row>
    <row r="445" spans="1:62">
      <c r="A445" t="s">
        <v>177</v>
      </c>
      <c r="C445" s="63" t="s">
        <v>166</v>
      </c>
      <c r="D445" s="87" t="s">
        <v>167</v>
      </c>
      <c r="E445" t="s">
        <v>959</v>
      </c>
      <c r="F445" s="96" t="s">
        <v>861</v>
      </c>
      <c r="G445" s="96" t="s">
        <v>862</v>
      </c>
      <c r="H445" s="1">
        <v>10.75062</v>
      </c>
      <c r="I445" s="1">
        <v>8.5809700000000007</v>
      </c>
      <c r="J445" s="96">
        <v>761</v>
      </c>
      <c r="K445" s="1" t="s">
        <v>863</v>
      </c>
      <c r="L445" s="1" t="s">
        <v>737</v>
      </c>
      <c r="M445" s="88">
        <v>2016</v>
      </c>
      <c r="N445" s="88">
        <v>2</v>
      </c>
      <c r="O445" s="89" t="s">
        <v>159</v>
      </c>
      <c r="P445" s="63">
        <v>755</v>
      </c>
      <c r="Q445" s="1" t="s">
        <v>859</v>
      </c>
      <c r="R445" s="63" t="s">
        <v>712</v>
      </c>
      <c r="S445" s="63" t="s">
        <v>1027</v>
      </c>
      <c r="T445" s="63" t="s">
        <v>1094</v>
      </c>
      <c r="U445" s="1"/>
      <c r="V445" s="90"/>
      <c r="W445" s="91">
        <v>42653</v>
      </c>
      <c r="X445" s="63">
        <v>9</v>
      </c>
      <c r="Y445" s="63">
        <v>45</v>
      </c>
      <c r="Z445" s="92">
        <v>43</v>
      </c>
      <c r="AA445" s="93">
        <v>13.98</v>
      </c>
      <c r="AB445" s="93">
        <v>7.26</v>
      </c>
      <c r="AC445" s="63">
        <v>2.1800000000000002</v>
      </c>
      <c r="AD445" s="1">
        <v>1.3</v>
      </c>
      <c r="AE445" s="63">
        <v>0.34</v>
      </c>
      <c r="AF445" s="1">
        <v>1.5</v>
      </c>
      <c r="AG445" s="1">
        <v>11.5</v>
      </c>
      <c r="AH445" s="1">
        <f t="shared" si="105"/>
        <v>86.666666666666671</v>
      </c>
      <c r="AI445" s="1">
        <v>0.22</v>
      </c>
      <c r="AJ445" s="1">
        <f t="shared" si="106"/>
        <v>4.9954128440366974</v>
      </c>
      <c r="AK445" s="1">
        <f t="shared" si="99"/>
        <v>4.5076254722072315</v>
      </c>
      <c r="AL445" s="1">
        <f t="shared" si="100"/>
        <v>9.0458823529411756</v>
      </c>
      <c r="AM445" s="1">
        <f t="shared" si="101"/>
        <v>5008.472746896924</v>
      </c>
      <c r="AN445" s="1">
        <f t="shared" si="102"/>
        <v>10050.980392156862</v>
      </c>
      <c r="AO445" s="1">
        <f t="shared" si="103"/>
        <v>15059.453139053785</v>
      </c>
      <c r="AP445" s="1">
        <f t="shared" si="104"/>
        <v>5.0084727468969241</v>
      </c>
      <c r="AQ445" s="1">
        <f t="shared" si="104"/>
        <v>10.050980392156863</v>
      </c>
      <c r="AR445" s="1">
        <f t="shared" si="104"/>
        <v>15.059453139053785</v>
      </c>
      <c r="AS445" s="90"/>
      <c r="AT445" s="1">
        <v>2.2833333333333337</v>
      </c>
      <c r="AU445" s="1">
        <v>0.28679646066163061</v>
      </c>
      <c r="AV445" s="1">
        <v>1.8393806348502384</v>
      </c>
      <c r="AW445" s="1">
        <v>0.90471615056819199</v>
      </c>
      <c r="AX445" s="1">
        <v>0.25826713032038101</v>
      </c>
      <c r="AY445" s="1">
        <v>0.18663354533549723</v>
      </c>
      <c r="AZ445" s="1">
        <v>5.854373378912852</v>
      </c>
      <c r="BA445" s="1">
        <v>151.86006029687061</v>
      </c>
      <c r="BB445" s="1">
        <v>34.48824186041336</v>
      </c>
      <c r="BC445" s="1">
        <v>8.8189955074128026</v>
      </c>
      <c r="BD445" s="1">
        <v>3.8157222179298986</v>
      </c>
      <c r="BE445" s="94">
        <v>0.74223300970873796</v>
      </c>
      <c r="BF445" s="94">
        <v>8.0533980582524287E-4</v>
      </c>
      <c r="BG445" s="94">
        <v>2.1101687400210101</v>
      </c>
      <c r="BH445" s="1">
        <v>1.3261682242990653</v>
      </c>
      <c r="BI445" s="1">
        <v>0.30042056074766355</v>
      </c>
      <c r="BJ445" s="1">
        <v>0.56698972545350235</v>
      </c>
    </row>
    <row r="446" spans="1:62">
      <c r="A446" t="s">
        <v>177</v>
      </c>
      <c r="C446" s="63" t="s">
        <v>166</v>
      </c>
      <c r="D446" s="87" t="s">
        <v>167</v>
      </c>
      <c r="E446" t="s">
        <v>959</v>
      </c>
      <c r="F446" s="96" t="s">
        <v>861</v>
      </c>
      <c r="G446" s="96" t="s">
        <v>862</v>
      </c>
      <c r="H446" s="1">
        <v>10.75062</v>
      </c>
      <c r="I446" s="1">
        <v>8.5809700000000007</v>
      </c>
      <c r="J446" s="96">
        <v>761</v>
      </c>
      <c r="K446" s="1" t="s">
        <v>863</v>
      </c>
      <c r="L446" s="1" t="s">
        <v>737</v>
      </c>
      <c r="M446" s="88">
        <v>2016</v>
      </c>
      <c r="N446" s="88">
        <v>2</v>
      </c>
      <c r="O446" s="89" t="s">
        <v>714</v>
      </c>
      <c r="P446" s="63">
        <v>756</v>
      </c>
      <c r="Q446" s="1" t="s">
        <v>859</v>
      </c>
      <c r="R446" s="63" t="s">
        <v>712</v>
      </c>
      <c r="S446" s="63" t="s">
        <v>1027</v>
      </c>
      <c r="T446" s="63" t="s">
        <v>1094</v>
      </c>
      <c r="U446" s="1"/>
      <c r="V446" s="90"/>
      <c r="W446" s="91">
        <v>42653</v>
      </c>
      <c r="X446" s="63">
        <v>9</v>
      </c>
      <c r="Y446" s="63">
        <v>48</v>
      </c>
      <c r="Z446" s="92">
        <v>43</v>
      </c>
      <c r="AA446" s="93">
        <v>13.76</v>
      </c>
      <c r="AB446" s="93">
        <v>8.2200000000000006</v>
      </c>
      <c r="AC446" s="63">
        <v>2.72</v>
      </c>
      <c r="AD446" s="1">
        <v>1.46</v>
      </c>
      <c r="AE446" s="63">
        <v>0.78</v>
      </c>
      <c r="AF446" s="1">
        <v>1.78</v>
      </c>
      <c r="AG446" s="1">
        <v>13.5</v>
      </c>
      <c r="AH446" s="1">
        <f t="shared" si="105"/>
        <v>82.022471910112358</v>
      </c>
      <c r="AI446" s="1">
        <v>0.26</v>
      </c>
      <c r="AJ446" s="1">
        <f t="shared" si="106"/>
        <v>5.3792647058823535</v>
      </c>
      <c r="AK446" s="1">
        <f t="shared" si="99"/>
        <v>4.490068339100346</v>
      </c>
      <c r="AL446" s="1">
        <f t="shared" si="100"/>
        <v>4.586666666666666</v>
      </c>
      <c r="AM446" s="1">
        <f t="shared" si="101"/>
        <v>4988.9648212226066</v>
      </c>
      <c r="AN446" s="1">
        <f t="shared" si="102"/>
        <v>5096.2962962962956</v>
      </c>
      <c r="AO446" s="1">
        <f t="shared" si="103"/>
        <v>10085.261117518901</v>
      </c>
      <c r="AP446" s="1">
        <f t="shared" si="104"/>
        <v>4.9889648212226065</v>
      </c>
      <c r="AQ446" s="1">
        <f t="shared" si="104"/>
        <v>5.0962962962962957</v>
      </c>
      <c r="AR446" s="1">
        <f t="shared" si="104"/>
        <v>10.0852611175189</v>
      </c>
      <c r="AS446" s="90"/>
      <c r="AT446" s="1">
        <v>2.2311233885819521</v>
      </c>
      <c r="AU446" s="1">
        <v>0.26712447477114598</v>
      </c>
      <c r="AV446" s="1">
        <v>1.9326005289785979</v>
      </c>
      <c r="AW446" s="1">
        <v>0.7364894173418024</v>
      </c>
      <c r="AX446" s="1">
        <v>0.2915971831762616</v>
      </c>
      <c r="AY446" s="1">
        <v>0.1970497963228392</v>
      </c>
      <c r="AZ446" s="1">
        <v>6.1797934193927135</v>
      </c>
      <c r="BA446" s="1">
        <v>157.40743385927027</v>
      </c>
      <c r="BB446" s="1">
        <v>35.343744350759131</v>
      </c>
      <c r="BC446" s="1">
        <v>11.320910811909208</v>
      </c>
      <c r="BD446" s="1">
        <v>21.301856783429375</v>
      </c>
      <c r="BE446" s="94">
        <v>0.71042281219272374</v>
      </c>
      <c r="BF446" s="94">
        <v>0</v>
      </c>
      <c r="BG446" s="94">
        <v>2.5425972258576595</v>
      </c>
      <c r="BH446" s="1">
        <v>1.4630709426627795</v>
      </c>
      <c r="BI446" s="1">
        <v>0.27512147716229352</v>
      </c>
      <c r="BJ446" s="1">
        <v>0.64648051221109482</v>
      </c>
    </row>
    <row r="447" spans="1:62">
      <c r="C447" s="63"/>
      <c r="D447" s="87"/>
      <c r="F447" s="96"/>
      <c r="G447" s="96"/>
      <c r="H447" s="1"/>
      <c r="I447" s="1"/>
      <c r="J447" s="96"/>
      <c r="K447" s="1"/>
      <c r="L447" s="1"/>
      <c r="M447" s="88"/>
      <c r="N447" s="88"/>
      <c r="O447" s="89"/>
      <c r="P447" s="63"/>
      <c r="Q447" s="1"/>
      <c r="R447" s="63"/>
      <c r="S447" s="63"/>
      <c r="T447" s="63"/>
      <c r="U447" s="1"/>
      <c r="V447" s="90"/>
      <c r="W447" s="91"/>
      <c r="X447" s="63"/>
      <c r="Y447" s="63"/>
      <c r="Z447" s="92"/>
      <c r="AA447" s="93"/>
      <c r="AB447" s="93"/>
      <c r="AC447" s="63"/>
      <c r="AD447" s="1"/>
      <c r="AE447" s="63"/>
      <c r="AF447" s="1"/>
      <c r="AG447" s="1"/>
      <c r="AH447" s="1"/>
      <c r="AI447" s="1"/>
      <c r="AJ447" s="1"/>
      <c r="AK447" s="1"/>
      <c r="AL447" s="1"/>
      <c r="AM447" s="1"/>
      <c r="AN447" s="1"/>
      <c r="AO447" s="1"/>
      <c r="AP447" s="1"/>
      <c r="AQ447" s="1"/>
      <c r="AR447" s="1"/>
      <c r="AS447" s="90"/>
      <c r="AT447" s="1"/>
      <c r="AU447" s="1"/>
      <c r="AV447" s="1"/>
      <c r="AW447" s="1"/>
      <c r="AX447" s="1"/>
      <c r="AY447" s="1"/>
      <c r="AZ447" s="1"/>
      <c r="BA447" s="1"/>
      <c r="BB447" s="1"/>
      <c r="BC447" s="1"/>
      <c r="BD447" s="1"/>
      <c r="BE447" s="94"/>
      <c r="BF447" s="94"/>
      <c r="BG447" s="94"/>
      <c r="BH447" s="1"/>
      <c r="BI447" s="1"/>
      <c r="BJ447" s="1"/>
    </row>
    <row r="448" spans="1:62">
      <c r="C448" s="63"/>
      <c r="D448" s="87"/>
      <c r="F448" s="96"/>
      <c r="G448" s="96"/>
      <c r="H448" s="1"/>
      <c r="I448" s="1"/>
      <c r="J448" s="96"/>
      <c r="K448" s="1"/>
      <c r="L448" s="1"/>
      <c r="M448" s="88"/>
      <c r="N448" s="88"/>
      <c r="O448" s="89"/>
      <c r="P448" s="63"/>
      <c r="Q448" s="1"/>
      <c r="R448" s="63"/>
      <c r="S448" s="63"/>
      <c r="T448" s="63"/>
      <c r="U448" s="1"/>
      <c r="V448" s="90"/>
      <c r="W448" s="91"/>
      <c r="X448" s="63"/>
      <c r="Y448" s="63"/>
      <c r="Z448" s="92"/>
      <c r="AA448" s="93"/>
      <c r="AB448" s="93"/>
      <c r="AC448" s="63"/>
      <c r="AD448" s="1"/>
      <c r="AE448" s="63"/>
      <c r="AF448" s="1"/>
      <c r="AG448" s="1"/>
      <c r="AH448" s="1"/>
      <c r="AI448" s="1"/>
      <c r="AJ448" s="1"/>
      <c r="AK448" s="1"/>
      <c r="AL448" s="1"/>
      <c r="AM448" s="1"/>
      <c r="AN448" s="1"/>
      <c r="AO448" s="1"/>
      <c r="AP448" s="1"/>
      <c r="AQ448" s="1"/>
      <c r="AR448" s="1"/>
      <c r="AS448" s="90"/>
      <c r="AT448" s="1"/>
      <c r="AU448" s="1"/>
      <c r="AV448" s="1"/>
      <c r="AW448" s="1"/>
      <c r="AX448" s="1"/>
      <c r="AY448" s="1"/>
      <c r="AZ448" s="1"/>
      <c r="BA448" s="1"/>
      <c r="BB448" s="1"/>
      <c r="BC448" s="1"/>
      <c r="BD448" s="1"/>
      <c r="BE448" s="94"/>
      <c r="BF448" s="94"/>
      <c r="BG448" s="94"/>
      <c r="BH448" s="1"/>
      <c r="BI448" s="1"/>
      <c r="BJ448" s="1"/>
    </row>
    <row r="449" spans="1:62">
      <c r="C449" s="63"/>
      <c r="D449" s="87"/>
      <c r="F449" s="96"/>
      <c r="G449" s="96"/>
      <c r="H449" s="1"/>
      <c r="I449" s="1"/>
      <c r="J449" s="96"/>
      <c r="K449" s="1"/>
      <c r="L449" s="1"/>
      <c r="M449" s="88"/>
      <c r="N449" s="88"/>
      <c r="O449" s="89"/>
      <c r="P449" s="63"/>
      <c r="Q449" s="1"/>
      <c r="R449" s="63"/>
      <c r="S449" s="63"/>
      <c r="T449" s="63"/>
      <c r="U449" s="1"/>
      <c r="V449" s="90"/>
      <c r="W449" s="91"/>
      <c r="X449" s="63"/>
      <c r="Y449" s="63"/>
      <c r="Z449" s="92"/>
      <c r="AA449" s="93"/>
      <c r="AB449" s="93"/>
      <c r="AC449" s="63"/>
      <c r="AD449" s="1"/>
      <c r="AE449" s="63"/>
      <c r="AF449" s="1"/>
      <c r="AG449" s="1"/>
      <c r="AH449" s="1"/>
      <c r="AI449" s="1"/>
      <c r="AJ449" s="1"/>
      <c r="AK449" s="1"/>
      <c r="AL449" s="1"/>
      <c r="AM449" s="1"/>
      <c r="AN449" s="1"/>
      <c r="AO449" s="1"/>
      <c r="AP449" s="1"/>
      <c r="AQ449" s="1"/>
      <c r="AR449" s="1"/>
      <c r="AS449" s="90"/>
      <c r="AT449" s="1"/>
      <c r="AU449" s="1"/>
      <c r="AV449" s="1"/>
      <c r="AW449" s="1"/>
      <c r="AX449" s="1"/>
      <c r="AY449" s="1"/>
      <c r="AZ449" s="1"/>
      <c r="BA449" s="1"/>
      <c r="BB449" s="1"/>
      <c r="BC449" s="1"/>
      <c r="BD449" s="1"/>
      <c r="BE449" s="94"/>
      <c r="BF449" s="94"/>
      <c r="BG449" s="94"/>
      <c r="BH449" s="1"/>
      <c r="BI449" s="1"/>
      <c r="BJ449" s="1"/>
    </row>
    <row r="450" spans="1:62">
      <c r="C450" s="63"/>
      <c r="D450" s="87"/>
      <c r="F450" s="96"/>
      <c r="G450" s="96"/>
      <c r="H450" s="1"/>
      <c r="I450" s="1"/>
      <c r="J450" s="96"/>
      <c r="K450" s="1"/>
      <c r="L450" s="1"/>
      <c r="M450" s="88"/>
      <c r="N450" s="88"/>
      <c r="O450" s="89"/>
      <c r="P450" s="63"/>
      <c r="Q450" s="1"/>
      <c r="R450" s="63"/>
      <c r="S450" s="63"/>
      <c r="T450" s="63"/>
      <c r="U450" s="1"/>
      <c r="V450" s="90"/>
      <c r="W450" s="91"/>
      <c r="X450" s="63"/>
      <c r="Y450" s="63"/>
      <c r="Z450" s="92"/>
      <c r="AA450" s="93"/>
      <c r="AB450" s="93"/>
      <c r="AC450" s="63"/>
      <c r="AD450" s="1"/>
      <c r="AE450" s="63"/>
      <c r="AF450" s="1"/>
      <c r="AG450" s="1"/>
      <c r="AH450" s="1"/>
      <c r="AI450" s="1"/>
      <c r="AJ450" s="1"/>
      <c r="AK450" s="1"/>
      <c r="AL450" s="1"/>
      <c r="AM450" s="1"/>
      <c r="AN450" s="1"/>
      <c r="AO450" s="1"/>
      <c r="AP450" s="1"/>
      <c r="AQ450" s="1"/>
      <c r="AR450" s="1"/>
      <c r="AS450" s="90"/>
      <c r="AT450" s="1"/>
      <c r="AU450" s="1"/>
      <c r="AV450" s="1"/>
      <c r="AW450" s="1"/>
      <c r="AX450" s="1"/>
      <c r="AY450" s="1"/>
      <c r="AZ450" s="1"/>
      <c r="BA450" s="1"/>
      <c r="BB450" s="1"/>
      <c r="BC450" s="1"/>
      <c r="BD450" s="1"/>
      <c r="BE450" s="94"/>
      <c r="BF450" s="94"/>
      <c r="BG450" s="94"/>
      <c r="BH450" s="1"/>
      <c r="BI450" s="1"/>
      <c r="BJ450" s="1"/>
    </row>
    <row r="451" spans="1:62">
      <c r="C451" s="63"/>
      <c r="D451" s="87"/>
      <c r="F451" s="96"/>
      <c r="G451" s="96"/>
      <c r="H451" s="1"/>
      <c r="I451" s="1"/>
      <c r="J451" s="96"/>
      <c r="K451" s="1"/>
      <c r="L451" s="1"/>
      <c r="M451" s="88"/>
      <c r="N451" s="88"/>
      <c r="O451" s="89"/>
      <c r="P451" s="63"/>
      <c r="Q451" s="1"/>
      <c r="R451" s="63"/>
      <c r="S451" s="63"/>
      <c r="T451" s="63"/>
      <c r="U451" s="1"/>
      <c r="V451" s="90"/>
      <c r="W451" s="91"/>
      <c r="X451" s="63"/>
      <c r="Y451" s="63"/>
      <c r="Z451" s="92"/>
      <c r="AA451" s="93"/>
      <c r="AB451" s="93"/>
      <c r="AC451" s="63"/>
      <c r="AD451" s="1"/>
      <c r="AE451" s="63"/>
      <c r="AF451" s="1"/>
      <c r="AG451" s="1"/>
      <c r="AH451" s="1"/>
      <c r="AI451" s="1"/>
      <c r="AJ451" s="1"/>
      <c r="AK451" s="1"/>
      <c r="AL451" s="1"/>
      <c r="AM451" s="1"/>
      <c r="AN451" s="1"/>
      <c r="AO451" s="1"/>
      <c r="AP451" s="1"/>
      <c r="AQ451" s="1"/>
      <c r="AR451" s="1"/>
      <c r="AS451" s="90"/>
      <c r="AT451" s="1"/>
      <c r="AU451" s="1"/>
      <c r="AV451" s="1"/>
      <c r="AW451" s="1"/>
      <c r="AX451" s="1"/>
      <c r="AY451" s="1"/>
      <c r="AZ451" s="1"/>
      <c r="BA451" s="1"/>
      <c r="BB451" s="1"/>
      <c r="BC451" s="1"/>
      <c r="BD451" s="1"/>
      <c r="BE451" s="94"/>
      <c r="BF451" s="94"/>
      <c r="BG451" s="94"/>
      <c r="BH451" s="1"/>
      <c r="BI451" s="1"/>
      <c r="BJ451" s="1"/>
    </row>
    <row r="452" spans="1:62">
      <c r="C452" s="63"/>
      <c r="D452" s="87"/>
      <c r="F452" s="96"/>
      <c r="G452" s="96"/>
      <c r="H452" s="1"/>
      <c r="I452" s="1"/>
      <c r="J452" s="96"/>
      <c r="K452" s="1"/>
      <c r="L452" s="1"/>
      <c r="M452" s="88"/>
      <c r="N452" s="88"/>
      <c r="O452" s="89"/>
      <c r="P452" s="63"/>
      <c r="Q452" s="1"/>
      <c r="R452" s="63"/>
      <c r="S452" s="63"/>
      <c r="T452" s="63"/>
      <c r="U452" s="1"/>
      <c r="V452" s="90"/>
      <c r="W452" s="91"/>
      <c r="X452" s="63"/>
      <c r="Y452" s="63"/>
      <c r="Z452" s="92"/>
      <c r="AA452" s="93"/>
      <c r="AB452" s="93"/>
      <c r="AC452" s="63"/>
      <c r="AD452" s="1"/>
      <c r="AE452" s="63"/>
      <c r="AF452" s="1"/>
      <c r="AG452" s="1"/>
      <c r="AH452" s="1"/>
      <c r="AI452" s="1"/>
      <c r="AJ452" s="1"/>
      <c r="AK452" s="1"/>
      <c r="AL452" s="1"/>
      <c r="AM452" s="1"/>
      <c r="AN452" s="1"/>
      <c r="AO452" s="1"/>
      <c r="AP452" s="1"/>
      <c r="AQ452" s="1"/>
      <c r="AR452" s="1"/>
      <c r="AS452" s="90"/>
      <c r="AT452" s="1"/>
      <c r="AU452" s="1"/>
      <c r="AV452" s="1"/>
      <c r="AW452" s="1"/>
      <c r="AX452" s="1"/>
      <c r="AY452" s="1"/>
      <c r="AZ452" s="1"/>
      <c r="BA452" s="1"/>
      <c r="BB452" s="1"/>
      <c r="BC452" s="1"/>
      <c r="BD452" s="1"/>
      <c r="BE452" s="94"/>
      <c r="BF452" s="94"/>
      <c r="BG452" s="94"/>
      <c r="BH452" s="1"/>
      <c r="BI452" s="1"/>
      <c r="BJ452" s="1"/>
    </row>
    <row r="453" spans="1:62">
      <c r="A453" t="s">
        <v>177</v>
      </c>
      <c r="C453" s="63" t="s">
        <v>166</v>
      </c>
      <c r="D453" s="87" t="s">
        <v>167</v>
      </c>
      <c r="E453" t="s">
        <v>959</v>
      </c>
      <c r="F453" s="1" t="s">
        <v>188</v>
      </c>
      <c r="G453" s="1" t="s">
        <v>864</v>
      </c>
      <c r="H453" s="1">
        <v>10.778840000000001</v>
      </c>
      <c r="I453" s="1">
        <v>8.6070600000000006</v>
      </c>
      <c r="J453" s="1">
        <v>750</v>
      </c>
      <c r="K453" s="1" t="s">
        <v>865</v>
      </c>
      <c r="L453" s="1" t="s">
        <v>737</v>
      </c>
      <c r="M453" s="88">
        <v>2016</v>
      </c>
      <c r="N453" s="88">
        <v>2</v>
      </c>
      <c r="O453" s="89" t="s">
        <v>155</v>
      </c>
      <c r="P453" s="63">
        <v>775</v>
      </c>
      <c r="Q453" s="1" t="s">
        <v>859</v>
      </c>
      <c r="R453" s="63" t="s">
        <v>712</v>
      </c>
      <c r="S453" s="63" t="s">
        <v>1027</v>
      </c>
      <c r="T453" s="63" t="s">
        <v>1094</v>
      </c>
      <c r="U453" s="1" t="s">
        <v>860</v>
      </c>
      <c r="V453" s="90">
        <v>42651</v>
      </c>
      <c r="W453" s="91">
        <v>42653</v>
      </c>
      <c r="X453" s="63">
        <v>9</v>
      </c>
      <c r="Y453" s="63">
        <v>46</v>
      </c>
      <c r="Z453" s="92">
        <v>20</v>
      </c>
      <c r="AA453" s="93">
        <v>4.84</v>
      </c>
      <c r="AB453" s="93">
        <v>1.48</v>
      </c>
      <c r="AC453" s="63">
        <v>0.88</v>
      </c>
      <c r="AD453" s="1">
        <v>0.48</v>
      </c>
      <c r="AE453" s="63">
        <v>0.36</v>
      </c>
      <c r="AF453" s="1">
        <v>0.6</v>
      </c>
      <c r="AG453" s="1">
        <v>9.1</v>
      </c>
      <c r="AH453" s="1">
        <f t="shared" ref="AH453:AH458" si="107">(AD453/AF453)*100</f>
        <v>80</v>
      </c>
      <c r="AI453" s="1">
        <v>0.16</v>
      </c>
      <c r="AJ453" s="1">
        <f t="shared" ref="AJ453:AJ458" si="108">(AF453/AC453)*AB453</f>
        <v>1.009090909090909</v>
      </c>
      <c r="AK453" s="1">
        <f t="shared" ref="AK453:AK458" si="109">AJ453*((100-AG453)/85)*(AH453/100)</f>
        <v>0.86330695187165785</v>
      </c>
      <c r="AL453" s="1">
        <f t="shared" ref="AL453:AL458" si="110">(AI453/AE453)*AA453</f>
        <v>2.1511111111111112</v>
      </c>
      <c r="AM453" s="1">
        <f t="shared" ref="AM453:AM458" si="111">AK453*(10000/9)</f>
        <v>959.2299465240643</v>
      </c>
      <c r="AN453" s="1">
        <f t="shared" ref="AN453:AN458" si="112">(AL453*10000)/9</f>
        <v>2390.1234567901238</v>
      </c>
      <c r="AO453" s="1">
        <f t="shared" ref="AO453:AO458" si="113">AM453+AN453</f>
        <v>3349.3534033141882</v>
      </c>
      <c r="AP453" s="1">
        <f t="shared" ref="AP453:AR458" si="114">AM453/1000</f>
        <v>0.95922994652406435</v>
      </c>
      <c r="AQ453" s="1">
        <f t="shared" si="114"/>
        <v>2.3901234567901239</v>
      </c>
      <c r="AR453" s="1">
        <f t="shared" si="114"/>
        <v>3.3493534033141881</v>
      </c>
      <c r="AS453" s="90">
        <v>42438</v>
      </c>
      <c r="AT453" s="1">
        <v>2.0073028237585198</v>
      </c>
      <c r="AU453" s="1">
        <v>0.17863988768999661</v>
      </c>
      <c r="AV453" s="1">
        <v>2.0533278706329732</v>
      </c>
      <c r="AW453" s="1">
        <v>0.4031157998787579</v>
      </c>
      <c r="AX453" s="1">
        <v>0.26253736192807653</v>
      </c>
      <c r="AY453" s="1">
        <v>0.14530590088294262</v>
      </c>
      <c r="AZ453" s="1">
        <v>7.0527388455383564</v>
      </c>
      <c r="BA453" s="1">
        <v>181.68656556384326</v>
      </c>
      <c r="BB453" s="1">
        <v>27.57317961606859</v>
      </c>
      <c r="BC453" s="1">
        <v>11.069225736084327</v>
      </c>
      <c r="BD453" s="1">
        <v>22.764372255157816</v>
      </c>
      <c r="BE453" s="94">
        <v>0.5223255813953489</v>
      </c>
      <c r="BF453" s="94">
        <v>6.0139534883720924E-2</v>
      </c>
      <c r="BG453" s="94">
        <v>5.097736358330731E-2</v>
      </c>
      <c r="BH453" s="1">
        <v>1.2442307692307695</v>
      </c>
      <c r="BI453" s="1">
        <v>0.23245192307692311</v>
      </c>
      <c r="BJ453" s="1">
        <v>0.82478311126595572</v>
      </c>
    </row>
    <row r="454" spans="1:62">
      <c r="A454" t="s">
        <v>177</v>
      </c>
      <c r="C454" s="63" t="s">
        <v>166</v>
      </c>
      <c r="D454" s="87" t="s">
        <v>167</v>
      </c>
      <c r="E454" t="s">
        <v>959</v>
      </c>
      <c r="F454" s="1" t="s">
        <v>188</v>
      </c>
      <c r="G454" s="1" t="s">
        <v>864</v>
      </c>
      <c r="H454" s="1">
        <v>10.778840000000001</v>
      </c>
      <c r="I454" s="1">
        <v>8.6070600000000006</v>
      </c>
      <c r="J454" s="1">
        <v>750</v>
      </c>
      <c r="K454" s="1" t="s">
        <v>865</v>
      </c>
      <c r="L454" s="1" t="s">
        <v>737</v>
      </c>
      <c r="M454" s="88">
        <v>2016</v>
      </c>
      <c r="N454" s="88">
        <v>2</v>
      </c>
      <c r="O454" s="89" t="s">
        <v>156</v>
      </c>
      <c r="P454" s="63">
        <v>776</v>
      </c>
      <c r="Q454" s="1" t="s">
        <v>859</v>
      </c>
      <c r="R454" s="63" t="s">
        <v>712</v>
      </c>
      <c r="S454" s="63" t="s">
        <v>1027</v>
      </c>
      <c r="T454" s="63" t="s">
        <v>1094</v>
      </c>
      <c r="U454" s="1"/>
      <c r="V454" s="90"/>
      <c r="W454" s="91">
        <v>42653</v>
      </c>
      <c r="X454" s="63">
        <v>9</v>
      </c>
      <c r="Y454" s="63">
        <v>44</v>
      </c>
      <c r="Z454" s="92">
        <v>18</v>
      </c>
      <c r="AA454" s="93">
        <v>6.46</v>
      </c>
      <c r="AB454" s="93">
        <v>2.38</v>
      </c>
      <c r="AC454" s="63">
        <v>1.34</v>
      </c>
      <c r="AD454" s="1">
        <v>0.74</v>
      </c>
      <c r="AE454" s="63">
        <v>0.14000000000000001</v>
      </c>
      <c r="AF454" s="1">
        <v>0.9</v>
      </c>
      <c r="AG454" s="1">
        <v>11.9</v>
      </c>
      <c r="AH454" s="1">
        <f t="shared" si="107"/>
        <v>82.222222222222214</v>
      </c>
      <c r="AI454" s="1">
        <v>0.1</v>
      </c>
      <c r="AJ454" s="1">
        <f t="shared" si="108"/>
        <v>1.598507462686567</v>
      </c>
      <c r="AK454" s="1">
        <f t="shared" si="109"/>
        <v>1.3622626865671639</v>
      </c>
      <c r="AL454" s="1">
        <f t="shared" si="110"/>
        <v>4.6142857142857148</v>
      </c>
      <c r="AM454" s="1">
        <f t="shared" si="111"/>
        <v>1513.6252072968487</v>
      </c>
      <c r="AN454" s="1">
        <f t="shared" si="112"/>
        <v>5126.9841269841272</v>
      </c>
      <c r="AO454" s="1">
        <f t="shared" si="113"/>
        <v>6640.6093342809763</v>
      </c>
      <c r="AP454" s="1">
        <f t="shared" si="114"/>
        <v>1.5136252072968486</v>
      </c>
      <c r="AQ454" s="1">
        <f t="shared" si="114"/>
        <v>5.1269841269841274</v>
      </c>
      <c r="AR454" s="1">
        <f t="shared" si="114"/>
        <v>6.6406093342809767</v>
      </c>
      <c r="AS454" s="90"/>
      <c r="AT454" s="1">
        <v>1.7871287128712872</v>
      </c>
      <c r="AU454" s="1">
        <v>0.19747908776117057</v>
      </c>
      <c r="AV454" s="1">
        <v>1.5447299085554966</v>
      </c>
      <c r="AW454" s="1">
        <v>0.43988539013724121</v>
      </c>
      <c r="AX454" s="1">
        <v>0.27921931635839192</v>
      </c>
      <c r="AY454" s="1">
        <v>0.12426318085961967</v>
      </c>
      <c r="AZ454" s="1">
        <v>4.8970402015285721</v>
      </c>
      <c r="BA454" s="1">
        <v>104.07439561782634</v>
      </c>
      <c r="BB454" s="1">
        <v>40.878534497955457</v>
      </c>
      <c r="BC454" s="1">
        <v>14.492296293203379</v>
      </c>
      <c r="BD454" s="1">
        <v>2.877084182590067</v>
      </c>
      <c r="BE454" s="94">
        <v>0.34641527001862199</v>
      </c>
      <c r="BF454" s="94">
        <v>0.11717877094972068</v>
      </c>
      <c r="BG454" s="94">
        <v>6.9512121485376638E-2</v>
      </c>
      <c r="BH454" s="1">
        <v>1.0439350525310411</v>
      </c>
      <c r="BI454" s="1">
        <v>0.18046800382043934</v>
      </c>
      <c r="BJ454" s="1">
        <v>0.59804758018480308</v>
      </c>
    </row>
    <row r="455" spans="1:62">
      <c r="A455" t="s">
        <v>177</v>
      </c>
      <c r="C455" s="63" t="s">
        <v>166</v>
      </c>
      <c r="D455" s="87" t="s">
        <v>167</v>
      </c>
      <c r="E455" t="s">
        <v>959</v>
      </c>
      <c r="F455" s="1" t="s">
        <v>188</v>
      </c>
      <c r="G455" s="1" t="s">
        <v>864</v>
      </c>
      <c r="H455" s="1">
        <v>10.778840000000001</v>
      </c>
      <c r="I455" s="1">
        <v>8.6070600000000006</v>
      </c>
      <c r="J455" s="1">
        <v>750</v>
      </c>
      <c r="K455" s="1" t="s">
        <v>865</v>
      </c>
      <c r="L455" s="1" t="s">
        <v>737</v>
      </c>
      <c r="M455" s="88">
        <v>2016</v>
      </c>
      <c r="N455" s="88">
        <v>2</v>
      </c>
      <c r="O455" s="89" t="s">
        <v>157</v>
      </c>
      <c r="P455" s="63">
        <v>777</v>
      </c>
      <c r="Q455" s="1" t="s">
        <v>859</v>
      </c>
      <c r="R455" s="63" t="s">
        <v>712</v>
      </c>
      <c r="S455" s="63" t="s">
        <v>1027</v>
      </c>
      <c r="T455" s="63" t="s">
        <v>1094</v>
      </c>
      <c r="U455" s="1"/>
      <c r="V455" s="90"/>
      <c r="W455" s="91">
        <v>42653</v>
      </c>
      <c r="X455" s="63">
        <v>9</v>
      </c>
      <c r="Y455" s="63">
        <v>45</v>
      </c>
      <c r="Z455" s="92">
        <v>33</v>
      </c>
      <c r="AA455" s="93">
        <v>10.83</v>
      </c>
      <c r="AB455" s="93">
        <v>4.16</v>
      </c>
      <c r="AC455" s="63">
        <v>1.9</v>
      </c>
      <c r="AD455" s="1">
        <v>1</v>
      </c>
      <c r="AE455" s="63">
        <v>0.32</v>
      </c>
      <c r="AF455" s="1">
        <v>1.2</v>
      </c>
      <c r="AG455" s="1">
        <v>11.5</v>
      </c>
      <c r="AH455" s="1">
        <f t="shared" si="107"/>
        <v>83.333333333333343</v>
      </c>
      <c r="AI455" s="1">
        <v>0.16</v>
      </c>
      <c r="AJ455" s="1">
        <f t="shared" si="108"/>
        <v>2.6273684210526316</v>
      </c>
      <c r="AK455" s="1">
        <f t="shared" si="109"/>
        <v>2.2796284829721372</v>
      </c>
      <c r="AL455" s="1">
        <f t="shared" si="110"/>
        <v>5.415</v>
      </c>
      <c r="AM455" s="1">
        <f t="shared" si="111"/>
        <v>2532.9205366357078</v>
      </c>
      <c r="AN455" s="1">
        <f t="shared" si="112"/>
        <v>6016.666666666667</v>
      </c>
      <c r="AO455" s="1">
        <f t="shared" si="113"/>
        <v>8549.5872033023752</v>
      </c>
      <c r="AP455" s="1">
        <f t="shared" si="114"/>
        <v>2.5329205366357077</v>
      </c>
      <c r="AQ455" s="1">
        <f t="shared" si="114"/>
        <v>6.0166666666666666</v>
      </c>
      <c r="AR455" s="1">
        <f t="shared" si="114"/>
        <v>8.5495872033023748</v>
      </c>
      <c r="AS455" s="90"/>
      <c r="AT455" s="1">
        <v>2.4967472118959106</v>
      </c>
      <c r="AU455" s="1">
        <v>0.23064651304684308</v>
      </c>
      <c r="AV455" s="1">
        <v>1.6860877201063365</v>
      </c>
      <c r="AW455" s="1">
        <v>0.46949150245190985</v>
      </c>
      <c r="AX455" s="1">
        <v>0.26388610858357742</v>
      </c>
      <c r="AY455" s="1">
        <v>0.1553540065941805</v>
      </c>
      <c r="AZ455" s="1">
        <v>7.5939460872150741</v>
      </c>
      <c r="BA455" s="1">
        <v>142.06399334054476</v>
      </c>
      <c r="BB455" s="1">
        <v>47.251566622505436</v>
      </c>
      <c r="BC455" s="1">
        <v>15.740409441471005</v>
      </c>
      <c r="BD455" s="1">
        <v>7.1436512817311959</v>
      </c>
      <c r="BE455" s="94">
        <v>0.58655705996131524</v>
      </c>
      <c r="BF455" s="94">
        <v>3.4361702127659571E-2</v>
      </c>
      <c r="BG455" s="94">
        <v>8.9347704156564345E-2</v>
      </c>
      <c r="BH455" s="1">
        <v>1.0279620853080569</v>
      </c>
      <c r="BI455" s="1">
        <v>0.22838862559241704</v>
      </c>
      <c r="BJ455" s="1">
        <v>0.64350379912916877</v>
      </c>
    </row>
    <row r="456" spans="1:62">
      <c r="A456" t="s">
        <v>177</v>
      </c>
      <c r="C456" s="63" t="s">
        <v>166</v>
      </c>
      <c r="D456" s="87" t="s">
        <v>167</v>
      </c>
      <c r="E456" t="s">
        <v>959</v>
      </c>
      <c r="F456" s="1" t="s">
        <v>188</v>
      </c>
      <c r="G456" s="1" t="s">
        <v>864</v>
      </c>
      <c r="H456" s="1">
        <v>10.778840000000001</v>
      </c>
      <c r="I456" s="1">
        <v>8.6070600000000006</v>
      </c>
      <c r="J456" s="1">
        <v>750</v>
      </c>
      <c r="K456" s="1" t="s">
        <v>865</v>
      </c>
      <c r="L456" s="1" t="s">
        <v>737</v>
      </c>
      <c r="M456" s="88">
        <v>2016</v>
      </c>
      <c r="N456" s="88">
        <v>2</v>
      </c>
      <c r="O456" s="89" t="s">
        <v>158</v>
      </c>
      <c r="P456" s="63">
        <v>778</v>
      </c>
      <c r="Q456" s="1" t="s">
        <v>859</v>
      </c>
      <c r="R456" s="63" t="s">
        <v>712</v>
      </c>
      <c r="S456" s="63" t="s">
        <v>1027</v>
      </c>
      <c r="T456" s="63" t="s">
        <v>1094</v>
      </c>
      <c r="U456" s="1"/>
      <c r="V456" s="90"/>
      <c r="W456" s="91">
        <v>42653</v>
      </c>
      <c r="X456" s="63">
        <v>9</v>
      </c>
      <c r="Y456" s="63">
        <v>43</v>
      </c>
      <c r="Z456" s="92">
        <v>38</v>
      </c>
      <c r="AA456" s="93">
        <v>9.18</v>
      </c>
      <c r="AB456" s="93">
        <v>6.42</v>
      </c>
      <c r="AC456" s="63">
        <v>1.92</v>
      </c>
      <c r="AD456" s="1">
        <v>1.1000000000000001</v>
      </c>
      <c r="AE456" s="63">
        <v>0.3</v>
      </c>
      <c r="AF456" s="1">
        <v>1.3</v>
      </c>
      <c r="AG456" s="1">
        <v>11.4</v>
      </c>
      <c r="AH456" s="1">
        <f t="shared" si="107"/>
        <v>84.615384615384613</v>
      </c>
      <c r="AI456" s="1">
        <v>0.2</v>
      </c>
      <c r="AJ456" s="1">
        <f t="shared" si="108"/>
        <v>4.3468749999999998</v>
      </c>
      <c r="AK456" s="1">
        <f t="shared" si="109"/>
        <v>3.8339044117647054</v>
      </c>
      <c r="AL456" s="1">
        <f t="shared" si="110"/>
        <v>6.12</v>
      </c>
      <c r="AM456" s="1">
        <f t="shared" si="111"/>
        <v>4259.8937908496728</v>
      </c>
      <c r="AN456" s="1">
        <f t="shared" si="112"/>
        <v>6800</v>
      </c>
      <c r="AO456" s="1">
        <f t="shared" si="113"/>
        <v>11059.893790849674</v>
      </c>
      <c r="AP456" s="1">
        <f t="shared" si="114"/>
        <v>4.2598937908496728</v>
      </c>
      <c r="AQ456" s="1">
        <f t="shared" si="114"/>
        <v>6.8</v>
      </c>
      <c r="AR456" s="1">
        <f t="shared" si="114"/>
        <v>11.059893790849674</v>
      </c>
      <c r="AS456" s="90"/>
      <c r="AT456" s="1">
        <v>2.4578544061302678</v>
      </c>
      <c r="AU456" s="1">
        <v>0.28821119064171963</v>
      </c>
      <c r="AV456" s="1">
        <v>1.1749972070215509</v>
      </c>
      <c r="AW456" s="1">
        <v>0.76355155574734157</v>
      </c>
      <c r="AX456" s="1">
        <v>0.39948326078644636</v>
      </c>
      <c r="AY456" s="1">
        <v>0.15338047592552534</v>
      </c>
      <c r="AZ456" s="1">
        <v>6.762641089467186</v>
      </c>
      <c r="BA456" s="1">
        <v>113.25298075299033</v>
      </c>
      <c r="BB456" s="1">
        <v>88.062981029594141</v>
      </c>
      <c r="BC456" s="1">
        <v>11.446885271646471</v>
      </c>
      <c r="BD456" s="1">
        <v>14.162319097540944</v>
      </c>
      <c r="BE456" s="94">
        <v>0.34821772639691717</v>
      </c>
      <c r="BF456" s="94">
        <v>1.6445086705202314E-2</v>
      </c>
      <c r="BG456" s="94">
        <v>3.0301092909228373</v>
      </c>
      <c r="BH456" s="1">
        <v>1.2562380038387717</v>
      </c>
      <c r="BI456" s="1">
        <v>0.18939539347408829</v>
      </c>
      <c r="BJ456" s="1">
        <v>0.42566655381555663</v>
      </c>
    </row>
    <row r="457" spans="1:62">
      <c r="A457" t="s">
        <v>177</v>
      </c>
      <c r="C457" s="63" t="s">
        <v>166</v>
      </c>
      <c r="D457" s="87" t="s">
        <v>167</v>
      </c>
      <c r="E457" t="s">
        <v>959</v>
      </c>
      <c r="F457" s="1" t="s">
        <v>188</v>
      </c>
      <c r="G457" s="1" t="s">
        <v>864</v>
      </c>
      <c r="H457" s="1">
        <v>10.778840000000001</v>
      </c>
      <c r="I457" s="1">
        <v>8.6070600000000006</v>
      </c>
      <c r="J457" s="1">
        <v>750</v>
      </c>
      <c r="K457" s="1" t="s">
        <v>865</v>
      </c>
      <c r="L457" s="1" t="s">
        <v>737</v>
      </c>
      <c r="M457" s="88">
        <v>2016</v>
      </c>
      <c r="N457" s="88">
        <v>2</v>
      </c>
      <c r="O457" s="89" t="s">
        <v>159</v>
      </c>
      <c r="P457" s="63">
        <v>779</v>
      </c>
      <c r="Q457" s="1" t="s">
        <v>859</v>
      </c>
      <c r="R457" s="63" t="s">
        <v>712</v>
      </c>
      <c r="S457" s="63" t="s">
        <v>1027</v>
      </c>
      <c r="T457" s="63" t="s">
        <v>1094</v>
      </c>
      <c r="U457" s="1"/>
      <c r="V457" s="90"/>
      <c r="W457" s="91">
        <v>42653</v>
      </c>
      <c r="X457" s="63">
        <v>9</v>
      </c>
      <c r="Y457" s="63">
        <v>44</v>
      </c>
      <c r="Z457" s="92">
        <v>27</v>
      </c>
      <c r="AA457" s="93">
        <v>8.84</v>
      </c>
      <c r="AB457" s="93">
        <v>5.4</v>
      </c>
      <c r="AC457" s="63">
        <v>2.5</v>
      </c>
      <c r="AD457" s="1">
        <v>1.42</v>
      </c>
      <c r="AE457" s="63">
        <v>0.26</v>
      </c>
      <c r="AF457" s="1">
        <v>1.7</v>
      </c>
      <c r="AG457" s="1">
        <v>11</v>
      </c>
      <c r="AH457" s="1">
        <f t="shared" si="107"/>
        <v>83.529411764705884</v>
      </c>
      <c r="AI457" s="1">
        <v>0.14000000000000001</v>
      </c>
      <c r="AJ457" s="1">
        <f t="shared" si="108"/>
        <v>3.6719999999999997</v>
      </c>
      <c r="AK457" s="1">
        <f t="shared" si="109"/>
        <v>3.2115388235294118</v>
      </c>
      <c r="AL457" s="1">
        <f t="shared" si="110"/>
        <v>4.7600000000000007</v>
      </c>
      <c r="AM457" s="1">
        <f t="shared" si="111"/>
        <v>3568.3764705882354</v>
      </c>
      <c r="AN457" s="1">
        <f t="shared" si="112"/>
        <v>5288.8888888888896</v>
      </c>
      <c r="AO457" s="1">
        <f t="shared" si="113"/>
        <v>8857.2653594771255</v>
      </c>
      <c r="AP457" s="1">
        <f t="shared" si="114"/>
        <v>3.5683764705882353</v>
      </c>
      <c r="AQ457" s="1">
        <f t="shared" si="114"/>
        <v>5.2888888888888896</v>
      </c>
      <c r="AR457" s="1">
        <f t="shared" si="114"/>
        <v>8.8572653594771253</v>
      </c>
      <c r="AS457" s="90"/>
      <c r="AT457" s="1">
        <v>2.5057971014492759</v>
      </c>
      <c r="AU457" s="1">
        <v>0.23488645031930372</v>
      </c>
      <c r="AV457" s="1">
        <v>1.3592081492817871</v>
      </c>
      <c r="AW457" s="1">
        <v>0.62248065499417315</v>
      </c>
      <c r="AX457" s="1">
        <v>0.33554936054802409</v>
      </c>
      <c r="AY457" s="1">
        <v>0.15399883664227224</v>
      </c>
      <c r="AZ457" s="1">
        <v>7.021630432378978</v>
      </c>
      <c r="BA457" s="1">
        <v>115.68292459520944</v>
      </c>
      <c r="BB457" s="1">
        <v>48.694012040014961</v>
      </c>
      <c r="BC457" s="1">
        <v>9.1381161349745064</v>
      </c>
      <c r="BD457" s="1">
        <v>3.2411634389564732</v>
      </c>
      <c r="BE457" s="94">
        <v>0.60972088546679504</v>
      </c>
      <c r="BF457" s="94">
        <v>4.7204042348411933E-2</v>
      </c>
      <c r="BG457" s="94">
        <v>1.6970447567082609</v>
      </c>
      <c r="BH457" s="1">
        <v>1.3570726915520628</v>
      </c>
      <c r="BI457" s="1">
        <v>0.27313359528487235</v>
      </c>
      <c r="BJ457" s="1">
        <v>0.6169857854287909</v>
      </c>
    </row>
    <row r="458" spans="1:62">
      <c r="A458" t="s">
        <v>177</v>
      </c>
      <c r="C458" s="63" t="s">
        <v>166</v>
      </c>
      <c r="D458" s="87" t="s">
        <v>167</v>
      </c>
      <c r="E458" t="s">
        <v>959</v>
      </c>
      <c r="F458" s="1" t="s">
        <v>188</v>
      </c>
      <c r="G458" s="1" t="s">
        <v>864</v>
      </c>
      <c r="H458" s="1">
        <v>10.778840000000001</v>
      </c>
      <c r="I458" s="1">
        <v>8.6070600000000006</v>
      </c>
      <c r="J458" s="1">
        <v>750</v>
      </c>
      <c r="K458" s="1" t="s">
        <v>865</v>
      </c>
      <c r="L458" s="1" t="s">
        <v>737</v>
      </c>
      <c r="M458" s="88">
        <v>2016</v>
      </c>
      <c r="N458" s="88">
        <v>2</v>
      </c>
      <c r="O458" s="89" t="s">
        <v>714</v>
      </c>
      <c r="P458" s="63">
        <v>780</v>
      </c>
      <c r="Q458" s="1" t="s">
        <v>859</v>
      </c>
      <c r="R458" s="63" t="s">
        <v>712</v>
      </c>
      <c r="S458" s="63" t="s">
        <v>1027</v>
      </c>
      <c r="T458" s="63" t="s">
        <v>1094</v>
      </c>
      <c r="U458" s="1"/>
      <c r="V458" s="90"/>
      <c r="W458" s="91">
        <v>42653</v>
      </c>
      <c r="X458" s="63">
        <v>9</v>
      </c>
      <c r="Y458" s="63">
        <v>45</v>
      </c>
      <c r="Z458" s="92">
        <v>42</v>
      </c>
      <c r="AA458" s="93">
        <v>11.46</v>
      </c>
      <c r="AB458" s="93">
        <v>6.52</v>
      </c>
      <c r="AC458" s="63">
        <v>2.36</v>
      </c>
      <c r="AD458" s="1">
        <v>1.3</v>
      </c>
      <c r="AE458" s="63">
        <v>0.6</v>
      </c>
      <c r="AF458" s="1">
        <v>1.64</v>
      </c>
      <c r="AG458" s="1">
        <v>11.8</v>
      </c>
      <c r="AH458" s="1">
        <f t="shared" si="107"/>
        <v>79.268292682926827</v>
      </c>
      <c r="AI458" s="1">
        <v>0.32</v>
      </c>
      <c r="AJ458" s="1">
        <f t="shared" si="108"/>
        <v>4.5308474576271189</v>
      </c>
      <c r="AK458" s="1">
        <f t="shared" si="109"/>
        <v>3.7267357926221334</v>
      </c>
      <c r="AL458" s="1">
        <f t="shared" si="110"/>
        <v>6.1120000000000001</v>
      </c>
      <c r="AM458" s="1">
        <f t="shared" si="111"/>
        <v>4140.8175473579258</v>
      </c>
      <c r="AN458" s="1">
        <f t="shared" si="112"/>
        <v>6791.1111111111113</v>
      </c>
      <c r="AO458" s="1">
        <f t="shared" si="113"/>
        <v>10931.928658469038</v>
      </c>
      <c r="AP458" s="1">
        <f t="shared" si="114"/>
        <v>4.1408175473579254</v>
      </c>
      <c r="AQ458" s="1">
        <f t="shared" si="114"/>
        <v>6.7911111111111113</v>
      </c>
      <c r="AR458" s="1">
        <f t="shared" si="114"/>
        <v>10.931928658469038</v>
      </c>
      <c r="AS458" s="90"/>
      <c r="AT458" s="1">
        <v>2.42704280155642</v>
      </c>
      <c r="AU458" s="1">
        <v>0.26361820061099711</v>
      </c>
      <c r="AV458" s="1">
        <v>1.5223615085863762</v>
      </c>
      <c r="AW458" s="1">
        <v>0.71778167050950425</v>
      </c>
      <c r="AX458" s="1">
        <v>0.388584898633617</v>
      </c>
      <c r="AY458" s="1">
        <v>0.18508712726368759</v>
      </c>
      <c r="AZ458" s="1">
        <v>7.5918940943231075</v>
      </c>
      <c r="BA458" s="1">
        <v>140.62412254736296</v>
      </c>
      <c r="BB458" s="1">
        <v>64.510377182031107</v>
      </c>
      <c r="BC458" s="1">
        <v>12.969678226945426</v>
      </c>
      <c r="BD458" s="1">
        <v>11.637688500030398</v>
      </c>
      <c r="BE458" s="94">
        <v>0.17504816955684005</v>
      </c>
      <c r="BF458" s="94">
        <v>5.1830443159922935E-3</v>
      </c>
      <c r="BG458" s="94">
        <v>1.7527982756166773</v>
      </c>
      <c r="BH458" s="1">
        <v>1.2571825764596849</v>
      </c>
      <c r="BI458" s="1">
        <v>0.32497683039851716</v>
      </c>
      <c r="BJ458" s="1">
        <v>0.53703683471353658</v>
      </c>
    </row>
    <row r="459" spans="1:62">
      <c r="C459" s="63"/>
      <c r="D459" s="87"/>
      <c r="F459" s="1"/>
      <c r="G459" s="1"/>
      <c r="H459" s="1"/>
      <c r="I459" s="1"/>
      <c r="J459" s="1"/>
      <c r="K459" s="1"/>
      <c r="L459" s="1"/>
      <c r="M459" s="88"/>
      <c r="N459" s="88"/>
      <c r="O459" s="89"/>
      <c r="P459" s="63"/>
      <c r="Q459" s="1"/>
      <c r="R459" s="63"/>
      <c r="S459" s="63"/>
      <c r="T459" s="63"/>
      <c r="U459" s="1"/>
      <c r="V459" s="90"/>
      <c r="W459" s="91"/>
      <c r="X459" s="63"/>
      <c r="Y459" s="63"/>
      <c r="Z459" s="92"/>
      <c r="AA459" s="93"/>
      <c r="AB459" s="93"/>
      <c r="AC459" s="63"/>
      <c r="AD459" s="1"/>
      <c r="AE459" s="63"/>
      <c r="AF459" s="1"/>
      <c r="AG459" s="1"/>
      <c r="AH459" s="1"/>
      <c r="AI459" s="1"/>
      <c r="AJ459" s="1"/>
      <c r="AK459" s="1"/>
      <c r="AL459" s="1"/>
      <c r="AM459" s="1"/>
      <c r="AN459" s="1"/>
      <c r="AO459" s="1"/>
      <c r="AP459" s="1"/>
      <c r="AQ459" s="1"/>
      <c r="AR459" s="1"/>
      <c r="AS459" s="90"/>
      <c r="AT459" s="1"/>
      <c r="AU459" s="1"/>
      <c r="AV459" s="1"/>
      <c r="AW459" s="1"/>
      <c r="AX459" s="1"/>
      <c r="AY459" s="1"/>
      <c r="AZ459" s="1"/>
      <c r="BA459" s="1"/>
      <c r="BB459" s="1"/>
      <c r="BC459" s="1"/>
      <c r="BD459" s="1"/>
      <c r="BE459" s="94"/>
      <c r="BF459" s="94"/>
      <c r="BG459" s="94"/>
      <c r="BH459" s="1"/>
      <c r="BI459" s="1"/>
      <c r="BJ459" s="1"/>
    </row>
    <row r="460" spans="1:62">
      <c r="C460" s="63"/>
      <c r="D460" s="87"/>
      <c r="F460" s="1"/>
      <c r="G460" s="1"/>
      <c r="H460" s="1"/>
      <c r="I460" s="1"/>
      <c r="J460" s="1"/>
      <c r="K460" s="1"/>
      <c r="L460" s="1"/>
      <c r="M460" s="88"/>
      <c r="N460" s="88"/>
      <c r="O460" s="89"/>
      <c r="P460" s="63"/>
      <c r="Q460" s="1"/>
      <c r="R460" s="63"/>
      <c r="S460" s="63"/>
      <c r="T460" s="63"/>
      <c r="U460" s="1"/>
      <c r="V460" s="90"/>
      <c r="W460" s="91"/>
      <c r="X460" s="63"/>
      <c r="Y460" s="63"/>
      <c r="Z460" s="92"/>
      <c r="AA460" s="93"/>
      <c r="AB460" s="93"/>
      <c r="AC460" s="63"/>
      <c r="AD460" s="1"/>
      <c r="AE460" s="63"/>
      <c r="AF460" s="1"/>
      <c r="AG460" s="1"/>
      <c r="AH460" s="1"/>
      <c r="AI460" s="1"/>
      <c r="AJ460" s="1"/>
      <c r="AK460" s="1"/>
      <c r="AL460" s="1"/>
      <c r="AM460" s="1"/>
      <c r="AN460" s="1"/>
      <c r="AO460" s="1"/>
      <c r="AP460" s="1"/>
      <c r="AQ460" s="1"/>
      <c r="AR460" s="1"/>
      <c r="AS460" s="90"/>
      <c r="AT460" s="1"/>
      <c r="AU460" s="1"/>
      <c r="AV460" s="1"/>
      <c r="AW460" s="1"/>
      <c r="AX460" s="1"/>
      <c r="AY460" s="1"/>
      <c r="AZ460" s="1"/>
      <c r="BA460" s="1"/>
      <c r="BB460" s="1"/>
      <c r="BC460" s="1"/>
      <c r="BD460" s="1"/>
      <c r="BE460" s="94"/>
      <c r="BF460" s="94"/>
      <c r="BG460" s="94"/>
      <c r="BH460" s="1"/>
      <c r="BI460" s="1"/>
      <c r="BJ460" s="1"/>
    </row>
    <row r="461" spans="1:62">
      <c r="C461" s="63"/>
      <c r="D461" s="87"/>
      <c r="F461" s="1"/>
      <c r="G461" s="1"/>
      <c r="H461" s="1"/>
      <c r="I461" s="1"/>
      <c r="J461" s="1"/>
      <c r="K461" s="1"/>
      <c r="L461" s="1"/>
      <c r="M461" s="88"/>
      <c r="N461" s="88"/>
      <c r="O461" s="89"/>
      <c r="P461" s="63"/>
      <c r="Q461" s="1"/>
      <c r="R461" s="63"/>
      <c r="S461" s="63"/>
      <c r="T461" s="63"/>
      <c r="U461" s="1"/>
      <c r="V461" s="90"/>
      <c r="W461" s="91"/>
      <c r="X461" s="63"/>
      <c r="Y461" s="63"/>
      <c r="Z461" s="92"/>
      <c r="AA461" s="93"/>
      <c r="AB461" s="93"/>
      <c r="AC461" s="63"/>
      <c r="AD461" s="1"/>
      <c r="AE461" s="63"/>
      <c r="AF461" s="1"/>
      <c r="AG461" s="1"/>
      <c r="AH461" s="1"/>
      <c r="AI461" s="1"/>
      <c r="AJ461" s="1"/>
      <c r="AK461" s="1"/>
      <c r="AL461" s="1"/>
      <c r="AM461" s="1"/>
      <c r="AN461" s="1"/>
      <c r="AO461" s="1"/>
      <c r="AP461" s="1"/>
      <c r="AQ461" s="1"/>
      <c r="AR461" s="1"/>
      <c r="AS461" s="90"/>
      <c r="AT461" s="1"/>
      <c r="AU461" s="1"/>
      <c r="AV461" s="1"/>
      <c r="AW461" s="1"/>
      <c r="AX461" s="1"/>
      <c r="AY461" s="1"/>
      <c r="AZ461" s="1"/>
      <c r="BA461" s="1"/>
      <c r="BB461" s="1"/>
      <c r="BC461" s="1"/>
      <c r="BD461" s="1"/>
      <c r="BE461" s="94"/>
      <c r="BF461" s="94"/>
      <c r="BG461" s="94"/>
      <c r="BH461" s="1"/>
      <c r="BI461" s="1"/>
      <c r="BJ461" s="1"/>
    </row>
    <row r="462" spans="1:62">
      <c r="C462" s="63"/>
      <c r="D462" s="87"/>
      <c r="F462" s="1"/>
      <c r="G462" s="1"/>
      <c r="H462" s="1"/>
      <c r="I462" s="1"/>
      <c r="J462" s="1"/>
      <c r="K462" s="1"/>
      <c r="L462" s="1"/>
      <c r="M462" s="88"/>
      <c r="N462" s="88"/>
      <c r="O462" s="89"/>
      <c r="P462" s="63"/>
      <c r="Q462" s="1"/>
      <c r="R462" s="63"/>
      <c r="S462" s="63"/>
      <c r="T462" s="63"/>
      <c r="U462" s="1"/>
      <c r="V462" s="90"/>
      <c r="W462" s="91"/>
      <c r="X462" s="63"/>
      <c r="Y462" s="63"/>
      <c r="Z462" s="92"/>
      <c r="AA462" s="93"/>
      <c r="AB462" s="93"/>
      <c r="AC462" s="63"/>
      <c r="AD462" s="1"/>
      <c r="AE462" s="63"/>
      <c r="AF462" s="1"/>
      <c r="AG462" s="1"/>
      <c r="AH462" s="1"/>
      <c r="AI462" s="1"/>
      <c r="AJ462" s="1"/>
      <c r="AK462" s="1"/>
      <c r="AL462" s="1"/>
      <c r="AM462" s="1"/>
      <c r="AN462" s="1"/>
      <c r="AO462" s="1"/>
      <c r="AP462" s="1"/>
      <c r="AQ462" s="1"/>
      <c r="AR462" s="1"/>
      <c r="AS462" s="90"/>
      <c r="AT462" s="1"/>
      <c r="AU462" s="1"/>
      <c r="AV462" s="1"/>
      <c r="AW462" s="1"/>
      <c r="AX462" s="1"/>
      <c r="AY462" s="1"/>
      <c r="AZ462" s="1"/>
      <c r="BA462" s="1"/>
      <c r="BB462" s="1"/>
      <c r="BC462" s="1"/>
      <c r="BD462" s="1"/>
      <c r="BE462" s="94"/>
      <c r="BF462" s="94"/>
      <c r="BG462" s="94"/>
      <c r="BH462" s="1"/>
      <c r="BI462" s="1"/>
      <c r="BJ462" s="1"/>
    </row>
    <row r="463" spans="1:62">
      <c r="C463" s="63"/>
      <c r="D463" s="87"/>
      <c r="F463" s="1"/>
      <c r="G463" s="1"/>
      <c r="H463" s="1"/>
      <c r="I463" s="1"/>
      <c r="J463" s="1"/>
      <c r="K463" s="1"/>
      <c r="L463" s="1"/>
      <c r="M463" s="88"/>
      <c r="N463" s="88"/>
      <c r="O463" s="89"/>
      <c r="P463" s="63"/>
      <c r="Q463" s="1"/>
      <c r="R463" s="63"/>
      <c r="S463" s="63"/>
      <c r="T463" s="63"/>
      <c r="U463" s="1"/>
      <c r="V463" s="90"/>
      <c r="W463" s="91"/>
      <c r="X463" s="63"/>
      <c r="Y463" s="63"/>
      <c r="Z463" s="92"/>
      <c r="AA463" s="93"/>
      <c r="AB463" s="93"/>
      <c r="AC463" s="63"/>
      <c r="AD463" s="1"/>
      <c r="AE463" s="63"/>
      <c r="AF463" s="1"/>
      <c r="AG463" s="1"/>
      <c r="AH463" s="1"/>
      <c r="AI463" s="1"/>
      <c r="AJ463" s="1"/>
      <c r="AK463" s="1"/>
      <c r="AL463" s="1"/>
      <c r="AM463" s="1"/>
      <c r="AN463" s="1"/>
      <c r="AO463" s="1"/>
      <c r="AP463" s="1"/>
      <c r="AQ463" s="1"/>
      <c r="AR463" s="1"/>
      <c r="AS463" s="90"/>
      <c r="AT463" s="1"/>
      <c r="AU463" s="1"/>
      <c r="AV463" s="1"/>
      <c r="AW463" s="1"/>
      <c r="AX463" s="1"/>
      <c r="AY463" s="1"/>
      <c r="AZ463" s="1"/>
      <c r="BA463" s="1"/>
      <c r="BB463" s="1"/>
      <c r="BC463" s="1"/>
      <c r="BD463" s="1"/>
      <c r="BE463" s="94"/>
      <c r="BF463" s="94"/>
      <c r="BG463" s="94"/>
      <c r="BH463" s="1"/>
      <c r="BI463" s="1"/>
      <c r="BJ463" s="1"/>
    </row>
    <row r="464" spans="1:62">
      <c r="C464" s="63"/>
      <c r="D464" s="87"/>
      <c r="F464" s="1"/>
      <c r="G464" s="1"/>
      <c r="H464" s="1"/>
      <c r="I464" s="1"/>
      <c r="J464" s="1"/>
      <c r="K464" s="1"/>
      <c r="L464" s="1"/>
      <c r="M464" s="88"/>
      <c r="N464" s="88"/>
      <c r="O464" s="89"/>
      <c r="P464" s="63"/>
      <c r="Q464" s="1"/>
      <c r="R464" s="63"/>
      <c r="S464" s="63"/>
      <c r="T464" s="63"/>
      <c r="U464" s="1"/>
      <c r="V464" s="90"/>
      <c r="W464" s="91"/>
      <c r="X464" s="63"/>
      <c r="Y464" s="63"/>
      <c r="Z464" s="92"/>
      <c r="AA464" s="93"/>
      <c r="AB464" s="93"/>
      <c r="AC464" s="63"/>
      <c r="AD464" s="1"/>
      <c r="AE464" s="63"/>
      <c r="AF464" s="1"/>
      <c r="AG464" s="1"/>
      <c r="AH464" s="1"/>
      <c r="AI464" s="1"/>
      <c r="AJ464" s="1"/>
      <c r="AK464" s="1"/>
      <c r="AL464" s="1"/>
      <c r="AM464" s="1"/>
      <c r="AN464" s="1"/>
      <c r="AO464" s="1"/>
      <c r="AP464" s="1"/>
      <c r="AQ464" s="1"/>
      <c r="AR464" s="1"/>
      <c r="AS464" s="90"/>
      <c r="AT464" s="1"/>
      <c r="AU464" s="1"/>
      <c r="AV464" s="1"/>
      <c r="AW464" s="1"/>
      <c r="AX464" s="1"/>
      <c r="AY464" s="1"/>
      <c r="AZ464" s="1"/>
      <c r="BA464" s="1"/>
      <c r="BB464" s="1"/>
      <c r="BC464" s="1"/>
      <c r="BD464" s="1"/>
      <c r="BE464" s="94"/>
      <c r="BF464" s="94"/>
      <c r="BG464" s="94"/>
      <c r="BH464" s="1"/>
      <c r="BI464" s="1"/>
      <c r="BJ464" s="1"/>
    </row>
    <row r="465" spans="1:62">
      <c r="A465" t="s">
        <v>177</v>
      </c>
      <c r="C465" s="63" t="s">
        <v>166</v>
      </c>
      <c r="D465" s="87" t="s">
        <v>167</v>
      </c>
      <c r="E465" t="s">
        <v>959</v>
      </c>
      <c r="F465" s="1" t="s">
        <v>188</v>
      </c>
      <c r="G465" s="1" t="s">
        <v>866</v>
      </c>
      <c r="H465" s="1">
        <v>10.778320000000001</v>
      </c>
      <c r="I465" s="1">
        <v>8.5836199999999998</v>
      </c>
      <c r="J465" s="1">
        <v>737</v>
      </c>
      <c r="K465" s="1" t="s">
        <v>867</v>
      </c>
      <c r="L465" s="1" t="s">
        <v>737</v>
      </c>
      <c r="M465" s="88">
        <v>2016</v>
      </c>
      <c r="N465" s="88">
        <v>2</v>
      </c>
      <c r="O465" s="89" t="s">
        <v>155</v>
      </c>
      <c r="P465" s="63">
        <v>799</v>
      </c>
      <c r="Q465" s="1" t="s">
        <v>859</v>
      </c>
      <c r="R465" s="63" t="s">
        <v>712</v>
      </c>
      <c r="S465" s="63" t="s">
        <v>1027</v>
      </c>
      <c r="T465" s="63" t="s">
        <v>1094</v>
      </c>
      <c r="U465" s="1" t="s">
        <v>860</v>
      </c>
      <c r="V465" s="90">
        <v>42651</v>
      </c>
      <c r="W465" s="91">
        <v>42653</v>
      </c>
      <c r="X465" s="63">
        <v>9</v>
      </c>
      <c r="Y465" s="63">
        <v>45</v>
      </c>
      <c r="Z465" s="92">
        <v>31</v>
      </c>
      <c r="AA465" s="93">
        <v>5.16</v>
      </c>
      <c r="AB465" s="93">
        <v>2.44</v>
      </c>
      <c r="AC465" s="63">
        <v>1.1200000000000001</v>
      </c>
      <c r="AD465" s="1">
        <v>0.57999999999999996</v>
      </c>
      <c r="AE465" s="63">
        <v>0.28000000000000003</v>
      </c>
      <c r="AF465" s="1">
        <v>0.68</v>
      </c>
      <c r="AG465" s="1">
        <v>11</v>
      </c>
      <c r="AH465" s="1">
        <f t="shared" ref="AH465:AH528" si="115">(AD465/AF465)*100</f>
        <v>85.294117647058812</v>
      </c>
      <c r="AI465" s="1">
        <v>0.14000000000000001</v>
      </c>
      <c r="AJ465" s="1">
        <f t="shared" ref="AJ465:AJ528" si="116">(AF465/AC465)*AB465</f>
        <v>1.4814285714285713</v>
      </c>
      <c r="AK465" s="1">
        <f t="shared" ref="AK465:AK528" si="117">AJ465*((100-AG465)/85)*(AH465/100)</f>
        <v>1.323033613445378</v>
      </c>
      <c r="AL465" s="1">
        <f t="shared" ref="AL465:AL528" si="118">(AI465/AE465)*AA465</f>
        <v>2.58</v>
      </c>
      <c r="AM465" s="1">
        <f t="shared" ref="AM465:AM528" si="119">AK465*(10000/9)</f>
        <v>1470.0373482726422</v>
      </c>
      <c r="AN465" s="1">
        <f t="shared" ref="AN465:AN528" si="120">(AL465*10000)/9</f>
        <v>2866.6666666666665</v>
      </c>
      <c r="AO465" s="1">
        <f t="shared" ref="AO465:AO528" si="121">AM465+AN465</f>
        <v>4336.7040149393088</v>
      </c>
      <c r="AP465" s="1">
        <f t="shared" ref="AP465:AR496" si="122">AM465/1000</f>
        <v>1.4700373482726423</v>
      </c>
      <c r="AQ465" s="1">
        <f t="shared" si="122"/>
        <v>2.8666666666666667</v>
      </c>
      <c r="AR465" s="1">
        <f t="shared" si="122"/>
        <v>4.3367040149393086</v>
      </c>
      <c r="AS465" s="90">
        <v>42438</v>
      </c>
      <c r="AT465" s="1">
        <v>1.9464802314368368</v>
      </c>
      <c r="AU465" s="1">
        <v>0.1408932204537364</v>
      </c>
      <c r="AV465" s="1">
        <v>1.6386444399760094</v>
      </c>
      <c r="AW465" s="1">
        <v>0.41280372141018795</v>
      </c>
      <c r="AX465" s="1">
        <v>0.22498437020615319</v>
      </c>
      <c r="AY465" s="1">
        <v>0.13913982046493215</v>
      </c>
      <c r="AZ465" s="1">
        <v>5.2820579687272957</v>
      </c>
      <c r="BA465" s="1">
        <v>90.728062358153323</v>
      </c>
      <c r="BB465" s="1">
        <v>40.521073624108389</v>
      </c>
      <c r="BC465" s="1">
        <v>9.241755047721524</v>
      </c>
      <c r="BD465" s="1">
        <v>3.0867465843909243</v>
      </c>
      <c r="BE465" s="94"/>
      <c r="BF465" s="94"/>
      <c r="BG465" s="94"/>
      <c r="BH465" s="1">
        <v>1.486473880597015</v>
      </c>
      <c r="BI465" s="1">
        <v>0.23782649253731347</v>
      </c>
      <c r="BJ465" s="1">
        <v>0.74713169142249913</v>
      </c>
    </row>
    <row r="466" spans="1:62">
      <c r="A466" t="s">
        <v>177</v>
      </c>
      <c r="C466" s="63" t="s">
        <v>166</v>
      </c>
      <c r="D466" s="87" t="s">
        <v>167</v>
      </c>
      <c r="E466" t="s">
        <v>959</v>
      </c>
      <c r="F466" s="1" t="s">
        <v>188</v>
      </c>
      <c r="G466" s="1" t="s">
        <v>866</v>
      </c>
      <c r="H466" s="1">
        <v>10.778320000000001</v>
      </c>
      <c r="I466" s="1">
        <v>8.5836199999999998</v>
      </c>
      <c r="J466" s="1">
        <v>737</v>
      </c>
      <c r="K466" s="1" t="s">
        <v>867</v>
      </c>
      <c r="L466" s="1" t="s">
        <v>737</v>
      </c>
      <c r="M466" s="88">
        <v>2016</v>
      </c>
      <c r="N466" s="88">
        <v>2</v>
      </c>
      <c r="O466" s="89" t="s">
        <v>156</v>
      </c>
      <c r="P466" s="63">
        <v>800</v>
      </c>
      <c r="Q466" s="1" t="s">
        <v>859</v>
      </c>
      <c r="R466" s="63" t="s">
        <v>712</v>
      </c>
      <c r="S466" s="63" t="s">
        <v>1027</v>
      </c>
      <c r="T466" s="63" t="s">
        <v>1094</v>
      </c>
      <c r="U466" s="1"/>
      <c r="V466" s="90"/>
      <c r="W466" s="91">
        <v>42653</v>
      </c>
      <c r="X466" s="63">
        <v>9</v>
      </c>
      <c r="Y466" s="63">
        <v>45</v>
      </c>
      <c r="Z466" s="92">
        <v>27</v>
      </c>
      <c r="AA466" s="93">
        <v>8.1199999999999992</v>
      </c>
      <c r="AB466" s="93">
        <v>3.62</v>
      </c>
      <c r="AC466" s="63">
        <v>1.82</v>
      </c>
      <c r="AD466" s="1">
        <v>0.98</v>
      </c>
      <c r="AE466" s="63">
        <v>0.16</v>
      </c>
      <c r="AF466" s="1">
        <v>1.1599999999999999</v>
      </c>
      <c r="AG466" s="1">
        <v>11.8</v>
      </c>
      <c r="AH466" s="1">
        <f t="shared" si="115"/>
        <v>84.482758620689651</v>
      </c>
      <c r="AI466" s="1">
        <v>0.1</v>
      </c>
      <c r="AJ466" s="1">
        <f t="shared" si="116"/>
        <v>2.3072527472527473</v>
      </c>
      <c r="AK466" s="1">
        <f t="shared" si="117"/>
        <v>2.0226135746606331</v>
      </c>
      <c r="AL466" s="1">
        <f t="shared" si="118"/>
        <v>5.0749999999999993</v>
      </c>
      <c r="AM466" s="1">
        <f t="shared" si="119"/>
        <v>2247.3484162895925</v>
      </c>
      <c r="AN466" s="1">
        <f t="shared" si="120"/>
        <v>5638.8888888888878</v>
      </c>
      <c r="AO466" s="1">
        <f t="shared" si="121"/>
        <v>7886.2373051784798</v>
      </c>
      <c r="AP466" s="1">
        <f t="shared" si="122"/>
        <v>2.2473484162895927</v>
      </c>
      <c r="AQ466" s="1">
        <f t="shared" si="122"/>
        <v>5.6388888888888875</v>
      </c>
      <c r="AR466" s="1">
        <f t="shared" si="122"/>
        <v>7.8862373051784802</v>
      </c>
      <c r="AS466" s="90"/>
      <c r="AT466" s="1">
        <v>2.3673371647509578</v>
      </c>
      <c r="AU466" s="1">
        <v>0.21756827339096807</v>
      </c>
      <c r="AV466" s="1">
        <v>1.8787494804316196</v>
      </c>
      <c r="AW466" s="1">
        <v>0.61757223723447319</v>
      </c>
      <c r="AX466" s="1">
        <v>0.18783753974813233</v>
      </c>
      <c r="AY466" s="1">
        <v>0.15103605234554865</v>
      </c>
      <c r="AZ466" s="1">
        <v>8.8363633844481075</v>
      </c>
      <c r="BA466" s="1">
        <v>128.24214294096654</v>
      </c>
      <c r="BB466" s="1">
        <v>52.990097279342905</v>
      </c>
      <c r="BC466" s="1">
        <v>6.9776789193897493</v>
      </c>
      <c r="BD466" s="1">
        <v>2.9091068093394754</v>
      </c>
      <c r="BE466" s="94"/>
      <c r="BF466" s="94"/>
      <c r="BG466" s="94"/>
      <c r="BH466" s="1">
        <v>1.2488038277511964</v>
      </c>
      <c r="BI466" s="1">
        <v>0.17631578947368423</v>
      </c>
      <c r="BJ466" s="1">
        <v>0.51667524856326041</v>
      </c>
    </row>
    <row r="467" spans="1:62">
      <c r="A467" t="s">
        <v>177</v>
      </c>
      <c r="C467" s="63" t="s">
        <v>166</v>
      </c>
      <c r="D467" s="87" t="s">
        <v>167</v>
      </c>
      <c r="E467" t="s">
        <v>959</v>
      </c>
      <c r="F467" s="1" t="s">
        <v>188</v>
      </c>
      <c r="G467" s="1" t="s">
        <v>866</v>
      </c>
      <c r="H467" s="1">
        <v>10.778320000000001</v>
      </c>
      <c r="I467" s="1">
        <v>8.5836199999999998</v>
      </c>
      <c r="J467" s="1">
        <v>737</v>
      </c>
      <c r="K467" s="1" t="s">
        <v>867</v>
      </c>
      <c r="L467" s="1" t="s">
        <v>737</v>
      </c>
      <c r="M467" s="88">
        <v>2016</v>
      </c>
      <c r="N467" s="88">
        <v>2</v>
      </c>
      <c r="O467" s="89" t="s">
        <v>157</v>
      </c>
      <c r="P467" s="63">
        <v>801</v>
      </c>
      <c r="Q467" s="1" t="s">
        <v>859</v>
      </c>
      <c r="R467" s="63" t="s">
        <v>712</v>
      </c>
      <c r="S467" s="63" t="s">
        <v>1027</v>
      </c>
      <c r="T467" s="63" t="s">
        <v>1094</v>
      </c>
      <c r="U467" s="1"/>
      <c r="V467" s="90"/>
      <c r="W467" s="91">
        <v>42653</v>
      </c>
      <c r="X467" s="63">
        <v>9</v>
      </c>
      <c r="Y467" s="63">
        <v>45</v>
      </c>
      <c r="Z467" s="92">
        <v>20</v>
      </c>
      <c r="AA467" s="93">
        <v>7.92</v>
      </c>
      <c r="AB467" s="93">
        <v>1.58</v>
      </c>
      <c r="AC467" s="63">
        <v>1.02</v>
      </c>
      <c r="AD467" s="1">
        <v>0.44</v>
      </c>
      <c r="AE467" s="63">
        <v>0.32</v>
      </c>
      <c r="AF467" s="1">
        <v>0.62</v>
      </c>
      <c r="AG467" s="1">
        <v>9.4</v>
      </c>
      <c r="AH467" s="1">
        <f t="shared" si="115"/>
        <v>70.967741935483872</v>
      </c>
      <c r="AI467" s="1">
        <v>0.14000000000000001</v>
      </c>
      <c r="AJ467" s="1">
        <f t="shared" si="116"/>
        <v>0.96039215686274504</v>
      </c>
      <c r="AK467" s="1">
        <f t="shared" si="117"/>
        <v>0.72647197231833904</v>
      </c>
      <c r="AL467" s="1">
        <f t="shared" si="118"/>
        <v>3.4650000000000003</v>
      </c>
      <c r="AM467" s="1">
        <f t="shared" si="119"/>
        <v>807.19108035371005</v>
      </c>
      <c r="AN467" s="1">
        <f t="shared" si="120"/>
        <v>3850</v>
      </c>
      <c r="AO467" s="1">
        <f t="shared" si="121"/>
        <v>4657.1910803537103</v>
      </c>
      <c r="AP467" s="1">
        <f t="shared" si="122"/>
        <v>0.80719108035371001</v>
      </c>
      <c r="AQ467" s="1">
        <f t="shared" si="122"/>
        <v>3.85</v>
      </c>
      <c r="AR467" s="1">
        <f t="shared" si="122"/>
        <v>4.6571910803537104</v>
      </c>
      <c r="AS467" s="90"/>
      <c r="AT467" s="1">
        <v>2.5389797882579406</v>
      </c>
      <c r="AU467" s="1">
        <v>0.14139199950726827</v>
      </c>
      <c r="AV467" s="1">
        <v>1.9538506605974146</v>
      </c>
      <c r="AW467" s="1">
        <v>0.48360472715941372</v>
      </c>
      <c r="AX467" s="1">
        <v>0.18731881986433788</v>
      </c>
      <c r="AY467" s="1">
        <v>0.17580227640412133</v>
      </c>
      <c r="AZ467" s="1">
        <v>7.722761854851754</v>
      </c>
      <c r="BA467" s="1">
        <v>106.74921839608439</v>
      </c>
      <c r="BB467" s="1">
        <v>49.576022507988782</v>
      </c>
      <c r="BC467" s="1">
        <v>11.959864581729176</v>
      </c>
      <c r="BD467" s="1">
        <v>4.7129368127049789</v>
      </c>
      <c r="BE467" s="94">
        <v>0.98042024832855779</v>
      </c>
      <c r="BF467" s="94">
        <v>4.1953199617956065E-2</v>
      </c>
      <c r="BG467" s="94">
        <v>1.0391156446411944</v>
      </c>
      <c r="BH467" s="1">
        <v>1.2590304182509506</v>
      </c>
      <c r="BI467" s="1">
        <v>0.26478136882129277</v>
      </c>
      <c r="BJ467" s="1">
        <v>0.46450648876840395</v>
      </c>
    </row>
    <row r="468" spans="1:62">
      <c r="A468" t="s">
        <v>177</v>
      </c>
      <c r="C468" s="63" t="s">
        <v>166</v>
      </c>
      <c r="D468" s="87" t="s">
        <v>167</v>
      </c>
      <c r="E468" t="s">
        <v>959</v>
      </c>
      <c r="F468" s="1" t="s">
        <v>188</v>
      </c>
      <c r="G468" s="1" t="s">
        <v>866</v>
      </c>
      <c r="H468" s="1">
        <v>10.778320000000001</v>
      </c>
      <c r="I468" s="1">
        <v>8.5836199999999998</v>
      </c>
      <c r="J468" s="1">
        <v>737</v>
      </c>
      <c r="K468" s="1" t="s">
        <v>867</v>
      </c>
      <c r="L468" s="1" t="s">
        <v>737</v>
      </c>
      <c r="M468" s="88">
        <v>2016</v>
      </c>
      <c r="N468" s="88">
        <v>2</v>
      </c>
      <c r="O468" s="89" t="s">
        <v>158</v>
      </c>
      <c r="P468" s="63">
        <v>802</v>
      </c>
      <c r="Q468" s="1" t="s">
        <v>859</v>
      </c>
      <c r="R468" s="63" t="s">
        <v>712</v>
      </c>
      <c r="S468" s="63" t="s">
        <v>1027</v>
      </c>
      <c r="T468" s="63" t="s">
        <v>1094</v>
      </c>
      <c r="U468" s="1"/>
      <c r="V468" s="90"/>
      <c r="W468" s="91">
        <v>42653</v>
      </c>
      <c r="X468" s="63">
        <v>9</v>
      </c>
      <c r="Y468" s="63">
        <v>47</v>
      </c>
      <c r="Z468" s="92">
        <v>32</v>
      </c>
      <c r="AA468" s="93">
        <v>14.62</v>
      </c>
      <c r="AB468" s="93">
        <v>5.5</v>
      </c>
      <c r="AC468" s="63">
        <v>2.2400000000000002</v>
      </c>
      <c r="AD468" s="1">
        <v>1.18</v>
      </c>
      <c r="AE468" s="63">
        <v>0.98</v>
      </c>
      <c r="AF468" s="1">
        <v>1.4</v>
      </c>
      <c r="AG468" s="1">
        <v>12.6</v>
      </c>
      <c r="AH468" s="1">
        <f t="shared" si="115"/>
        <v>84.285714285714292</v>
      </c>
      <c r="AI468" s="1">
        <v>0.32</v>
      </c>
      <c r="AJ468" s="1">
        <f t="shared" si="116"/>
        <v>3.4374999999999996</v>
      </c>
      <c r="AK468" s="1">
        <f t="shared" si="117"/>
        <v>2.9791281512605043</v>
      </c>
      <c r="AL468" s="1">
        <f t="shared" si="118"/>
        <v>4.7738775510204086</v>
      </c>
      <c r="AM468" s="1">
        <f t="shared" si="119"/>
        <v>3310.1423902894494</v>
      </c>
      <c r="AN468" s="1">
        <f t="shared" si="120"/>
        <v>5304.3083900226757</v>
      </c>
      <c r="AO468" s="1">
        <f t="shared" si="121"/>
        <v>8614.4507803121251</v>
      </c>
      <c r="AP468" s="1">
        <f t="shared" si="122"/>
        <v>3.3101423902894496</v>
      </c>
      <c r="AQ468" s="1">
        <f t="shared" si="122"/>
        <v>5.3043083900226753</v>
      </c>
      <c r="AR468" s="1">
        <f t="shared" si="122"/>
        <v>8.6144507803121257</v>
      </c>
      <c r="AS468" s="90"/>
      <c r="AT468" s="1">
        <v>2.4497674418604656</v>
      </c>
      <c r="AU468" s="1">
        <v>0.26774944630843756</v>
      </c>
      <c r="AV468" s="1">
        <v>2.14758649816907</v>
      </c>
      <c r="AW468" s="1">
        <v>0.91163158721918358</v>
      </c>
      <c r="AX468" s="1">
        <v>0.35701186104750238</v>
      </c>
      <c r="AY468" s="1">
        <v>0.20314617001785457</v>
      </c>
      <c r="AZ468" s="1">
        <v>10.592912907030286</v>
      </c>
      <c r="BA468" s="1">
        <v>335.27530058054492</v>
      </c>
      <c r="BB468" s="1">
        <v>92.364386610496965</v>
      </c>
      <c r="BC468" s="1">
        <v>7.3465889174265575</v>
      </c>
      <c r="BD468" s="1">
        <v>2.0382563119481394</v>
      </c>
      <c r="BE468" s="94">
        <v>0.73370577281191818</v>
      </c>
      <c r="BF468" s="94">
        <v>9.1899441340782123E-2</v>
      </c>
      <c r="BG468" s="94">
        <v>0.41401645538807158</v>
      </c>
      <c r="BH468" s="1">
        <v>1.530097087378641</v>
      </c>
      <c r="BI468" s="1">
        <v>0.22101941747572817</v>
      </c>
      <c r="BJ468" s="1">
        <v>0.51058133114151716</v>
      </c>
    </row>
    <row r="469" spans="1:62">
      <c r="A469" t="s">
        <v>177</v>
      </c>
      <c r="C469" s="63" t="s">
        <v>166</v>
      </c>
      <c r="D469" s="87" t="s">
        <v>167</v>
      </c>
      <c r="E469" t="s">
        <v>959</v>
      </c>
      <c r="F469" s="1" t="s">
        <v>188</v>
      </c>
      <c r="G469" s="1" t="s">
        <v>866</v>
      </c>
      <c r="H469" s="1">
        <v>10.778320000000001</v>
      </c>
      <c r="I469" s="1">
        <v>8.5836199999999998</v>
      </c>
      <c r="J469" s="1">
        <v>737</v>
      </c>
      <c r="K469" s="1" t="s">
        <v>867</v>
      </c>
      <c r="L469" s="1" t="s">
        <v>737</v>
      </c>
      <c r="M469" s="88">
        <v>2016</v>
      </c>
      <c r="N469" s="88">
        <v>2</v>
      </c>
      <c r="O469" s="89" t="s">
        <v>159</v>
      </c>
      <c r="P469" s="63">
        <v>803</v>
      </c>
      <c r="Q469" s="1" t="s">
        <v>859</v>
      </c>
      <c r="R469" s="63" t="s">
        <v>712</v>
      </c>
      <c r="S469" s="63" t="s">
        <v>1027</v>
      </c>
      <c r="T469" s="63" t="s">
        <v>1094</v>
      </c>
      <c r="U469" s="1"/>
      <c r="V469" s="90"/>
      <c r="W469" s="91">
        <v>42653</v>
      </c>
      <c r="X469" s="63">
        <v>9</v>
      </c>
      <c r="Y469" s="63">
        <v>45</v>
      </c>
      <c r="Z469" s="92">
        <v>43</v>
      </c>
      <c r="AA469" s="93">
        <v>17.32</v>
      </c>
      <c r="AB469" s="93">
        <v>6.18</v>
      </c>
      <c r="AC469" s="63">
        <v>2</v>
      </c>
      <c r="AD469" s="1">
        <v>1.04</v>
      </c>
      <c r="AE469" s="63">
        <v>0.38</v>
      </c>
      <c r="AF469" s="1">
        <v>1.28</v>
      </c>
      <c r="AG469" s="1">
        <v>11.2</v>
      </c>
      <c r="AH469" s="1">
        <f t="shared" si="115"/>
        <v>81.25</v>
      </c>
      <c r="AI469" s="1">
        <v>0.14000000000000001</v>
      </c>
      <c r="AJ469" s="1">
        <f t="shared" si="116"/>
        <v>3.9552</v>
      </c>
      <c r="AK469" s="1">
        <f t="shared" si="117"/>
        <v>3.3572668235294119</v>
      </c>
      <c r="AL469" s="1">
        <f t="shared" si="118"/>
        <v>6.3810526315789478</v>
      </c>
      <c r="AM469" s="1">
        <f t="shared" si="119"/>
        <v>3730.2964705882355</v>
      </c>
      <c r="AN469" s="1">
        <f t="shared" si="120"/>
        <v>7090.0584795321647</v>
      </c>
      <c r="AO469" s="1">
        <f t="shared" si="121"/>
        <v>10820.3549501204</v>
      </c>
      <c r="AP469" s="1">
        <f t="shared" si="122"/>
        <v>3.7302964705882355</v>
      </c>
      <c r="AQ469" s="1">
        <f t="shared" si="122"/>
        <v>7.0900584795321651</v>
      </c>
      <c r="AR469" s="1">
        <f t="shared" si="122"/>
        <v>10.8203549501204</v>
      </c>
      <c r="AS469" s="90"/>
      <c r="AT469" s="1">
        <v>2.4638836772983113</v>
      </c>
      <c r="AU469" s="1">
        <v>0.26212576274076094</v>
      </c>
      <c r="AV469" s="1">
        <v>2.2573193562085376</v>
      </c>
      <c r="AW469" s="1">
        <v>0.77526103991220974</v>
      </c>
      <c r="AX469" s="1">
        <v>0.25942027106479865</v>
      </c>
      <c r="AY469" s="1">
        <v>0.19259919068346038</v>
      </c>
      <c r="AZ469" s="1">
        <v>9.1482262499252958</v>
      </c>
      <c r="BA469" s="1">
        <v>204.95779255515001</v>
      </c>
      <c r="BB469" s="1">
        <v>77.229152333672886</v>
      </c>
      <c r="BC469" s="1">
        <v>7.3410847526327467</v>
      </c>
      <c r="BD469" s="1">
        <v>2.9721967165075904</v>
      </c>
      <c r="BE469" s="94">
        <v>1.0667276051188301</v>
      </c>
      <c r="BF469" s="94">
        <v>0.15763254113345521</v>
      </c>
      <c r="BG469" s="94">
        <v>1.8822547506936451</v>
      </c>
      <c r="BH469" s="1">
        <v>1.453125</v>
      </c>
      <c r="BI469" s="1">
        <v>0.25748106060606057</v>
      </c>
      <c r="BJ469" s="1">
        <v>0.48242796762084128</v>
      </c>
    </row>
    <row r="470" spans="1:62">
      <c r="A470" t="s">
        <v>177</v>
      </c>
      <c r="C470" s="63" t="s">
        <v>166</v>
      </c>
      <c r="D470" s="87" t="s">
        <v>167</v>
      </c>
      <c r="E470" t="s">
        <v>959</v>
      </c>
      <c r="F470" s="1" t="s">
        <v>188</v>
      </c>
      <c r="G470" s="1" t="s">
        <v>866</v>
      </c>
      <c r="H470" s="1">
        <v>10.778320000000001</v>
      </c>
      <c r="I470" s="1">
        <v>8.5836199999999998</v>
      </c>
      <c r="J470" s="1">
        <v>737</v>
      </c>
      <c r="K470" s="1" t="s">
        <v>867</v>
      </c>
      <c r="L470" s="1" t="s">
        <v>737</v>
      </c>
      <c r="M470" s="88">
        <v>2016</v>
      </c>
      <c r="N470" s="88">
        <v>2</v>
      </c>
      <c r="O470" s="89" t="s">
        <v>714</v>
      </c>
      <c r="P470" s="63">
        <v>804</v>
      </c>
      <c r="Q470" s="1" t="s">
        <v>859</v>
      </c>
      <c r="R470" s="63" t="s">
        <v>712</v>
      </c>
      <c r="S470" s="63" t="s">
        <v>1027</v>
      </c>
      <c r="T470" s="63" t="s">
        <v>1094</v>
      </c>
      <c r="U470" s="1"/>
      <c r="V470" s="90"/>
      <c r="W470" s="91">
        <v>42653</v>
      </c>
      <c r="X470" s="63">
        <v>9</v>
      </c>
      <c r="Y470" s="63">
        <v>47</v>
      </c>
      <c r="Z470" s="92">
        <v>36</v>
      </c>
      <c r="AA470" s="93">
        <v>13.36</v>
      </c>
      <c r="AB470" s="93">
        <v>7.48</v>
      </c>
      <c r="AC470" s="63">
        <v>2.08</v>
      </c>
      <c r="AD470" s="1">
        <v>1.06</v>
      </c>
      <c r="AE470" s="63">
        <v>0.98</v>
      </c>
      <c r="AF470" s="1">
        <v>1.26</v>
      </c>
      <c r="AG470" s="1">
        <v>10.4</v>
      </c>
      <c r="AH470" s="1">
        <f t="shared" si="115"/>
        <v>84.126984126984127</v>
      </c>
      <c r="AI470" s="1">
        <v>0.36</v>
      </c>
      <c r="AJ470" s="1">
        <f t="shared" si="116"/>
        <v>4.5311538461538463</v>
      </c>
      <c r="AK470" s="1">
        <f t="shared" si="117"/>
        <v>4.0182153846153845</v>
      </c>
      <c r="AL470" s="1">
        <f t="shared" si="118"/>
        <v>4.9077551020408166</v>
      </c>
      <c r="AM470" s="1">
        <f t="shared" si="119"/>
        <v>4464.6837606837607</v>
      </c>
      <c r="AN470" s="1">
        <f t="shared" si="120"/>
        <v>5453.0612244897966</v>
      </c>
      <c r="AO470" s="1">
        <f t="shared" si="121"/>
        <v>9917.7449851735582</v>
      </c>
      <c r="AP470" s="1">
        <f t="shared" si="122"/>
        <v>4.4646837606837604</v>
      </c>
      <c r="AQ470" s="1">
        <f t="shared" si="122"/>
        <v>5.4530612244897965</v>
      </c>
      <c r="AR470" s="1">
        <f t="shared" si="122"/>
        <v>9.9177449851735577</v>
      </c>
      <c r="AS470" s="90"/>
      <c r="AT470" s="1">
        <v>2.3710575139146566</v>
      </c>
      <c r="AU470" s="1">
        <v>0.24410244990227725</v>
      </c>
      <c r="AV470" s="1">
        <v>2.6223418977200303</v>
      </c>
      <c r="AW470" s="1">
        <v>0.6930733089947928</v>
      </c>
      <c r="AX470" s="1">
        <v>0.26603480674904179</v>
      </c>
      <c r="AY470" s="1">
        <v>0.2084610725621574</v>
      </c>
      <c r="AZ470" s="1">
        <v>6.4447138056311939</v>
      </c>
      <c r="BA470" s="1">
        <v>131.94162630910111</v>
      </c>
      <c r="BB470" s="1">
        <v>54.456970772138078</v>
      </c>
      <c r="BC470" s="1">
        <v>14.181023406160456</v>
      </c>
      <c r="BD470" s="1">
        <v>16.05006753644982</v>
      </c>
      <c r="BE470" s="94">
        <v>0.34035414725069901</v>
      </c>
      <c r="BF470" s="94">
        <v>2.5577819198508857E-2</v>
      </c>
      <c r="BG470" s="94">
        <v>2.1921338633389627</v>
      </c>
      <c r="BH470" s="1">
        <v>1.4918269230769232</v>
      </c>
      <c r="BI470" s="1">
        <v>0.24466346153846158</v>
      </c>
      <c r="BJ470" s="1">
        <v>0.45076877375861746</v>
      </c>
    </row>
    <row r="471" spans="1:62">
      <c r="A471" t="s">
        <v>177</v>
      </c>
      <c r="C471" s="63" t="s">
        <v>166</v>
      </c>
      <c r="D471" s="87" t="s">
        <v>167</v>
      </c>
      <c r="E471" t="s">
        <v>959</v>
      </c>
      <c r="F471" s="1" t="s">
        <v>188</v>
      </c>
      <c r="G471" s="1" t="s">
        <v>868</v>
      </c>
      <c r="H471" s="1">
        <v>10.791840000000001</v>
      </c>
      <c r="I471" s="1">
        <v>8.5840499999999995</v>
      </c>
      <c r="J471" s="1">
        <v>748</v>
      </c>
      <c r="K471" s="1" t="s">
        <v>869</v>
      </c>
      <c r="L471" s="1" t="s">
        <v>737</v>
      </c>
      <c r="M471" s="88">
        <v>2016</v>
      </c>
      <c r="N471" s="88">
        <v>2</v>
      </c>
      <c r="O471" s="89" t="s">
        <v>155</v>
      </c>
      <c r="P471" s="63">
        <v>811</v>
      </c>
      <c r="Q471" s="1" t="s">
        <v>859</v>
      </c>
      <c r="R471" s="63" t="s">
        <v>712</v>
      </c>
      <c r="S471" s="63" t="s">
        <v>1027</v>
      </c>
      <c r="T471" s="63" t="s">
        <v>1094</v>
      </c>
      <c r="U471" s="1" t="s">
        <v>860</v>
      </c>
      <c r="V471" s="90">
        <v>42651</v>
      </c>
      <c r="W471" s="91">
        <v>42653</v>
      </c>
      <c r="X471" s="63">
        <v>9</v>
      </c>
      <c r="Y471" s="63">
        <v>43</v>
      </c>
      <c r="Z471" s="92">
        <v>23</v>
      </c>
      <c r="AA471" s="93">
        <v>5.82</v>
      </c>
      <c r="AB471" s="93">
        <v>2.04</v>
      </c>
      <c r="AC471" s="63">
        <v>1.24</v>
      </c>
      <c r="AD471" s="1">
        <v>0.6</v>
      </c>
      <c r="AE471" s="63">
        <v>0.64</v>
      </c>
      <c r="AF471" s="1">
        <v>0.8</v>
      </c>
      <c r="AG471" s="1">
        <v>11.7</v>
      </c>
      <c r="AH471" s="1">
        <f t="shared" si="115"/>
        <v>74.999999999999986</v>
      </c>
      <c r="AI471" s="1">
        <v>0.28000000000000003</v>
      </c>
      <c r="AJ471" s="1">
        <f t="shared" si="116"/>
        <v>1.3161290322580648</v>
      </c>
      <c r="AK471" s="1">
        <f t="shared" si="117"/>
        <v>1.0254193548387098</v>
      </c>
      <c r="AL471" s="1">
        <f t="shared" si="118"/>
        <v>2.5462500000000006</v>
      </c>
      <c r="AM471" s="1">
        <f t="shared" si="119"/>
        <v>1139.3548387096776</v>
      </c>
      <c r="AN471" s="1">
        <f t="shared" si="120"/>
        <v>2829.1666666666674</v>
      </c>
      <c r="AO471" s="1">
        <f t="shared" si="121"/>
        <v>3968.521505376345</v>
      </c>
      <c r="AP471" s="1">
        <f t="shared" si="122"/>
        <v>1.1393548387096775</v>
      </c>
      <c r="AQ471" s="1">
        <f t="shared" si="122"/>
        <v>2.8291666666666675</v>
      </c>
      <c r="AR471" s="1">
        <f t="shared" si="122"/>
        <v>3.9685215053763452</v>
      </c>
      <c r="AS471" s="90">
        <v>42438</v>
      </c>
      <c r="AT471" s="1">
        <v>1.9644177449168208</v>
      </c>
      <c r="AU471" s="1">
        <v>0.13529532212466655</v>
      </c>
      <c r="AV471" s="1">
        <v>1.9115901533295303</v>
      </c>
      <c r="AW471" s="1">
        <v>0.39190701046537374</v>
      </c>
      <c r="AX471" s="1">
        <v>0.23686973984097057</v>
      </c>
      <c r="AY471" s="1">
        <v>0.15061384329802913</v>
      </c>
      <c r="AZ471" s="1">
        <v>6.6841857353670235</v>
      </c>
      <c r="BA471" s="1">
        <v>107.42095830530931</v>
      </c>
      <c r="BB471" s="1">
        <v>39.90259905581096</v>
      </c>
      <c r="BC471" s="1">
        <v>13.051590591609761</v>
      </c>
      <c r="BD471" s="1">
        <v>28.489987407239777</v>
      </c>
      <c r="BE471" s="94">
        <v>0.59490084985835701</v>
      </c>
      <c r="BF471" s="94">
        <v>3.3262511803588295E-2</v>
      </c>
      <c r="BG471" s="94">
        <v>2.697231714465699</v>
      </c>
      <c r="BH471" s="1">
        <v>1.3447467166979363</v>
      </c>
      <c r="BI471" s="1">
        <v>0.31547842401500936</v>
      </c>
      <c r="BJ471" s="1">
        <v>0.45925782787836544</v>
      </c>
    </row>
    <row r="472" spans="1:62">
      <c r="A472" t="s">
        <v>177</v>
      </c>
      <c r="C472" s="63" t="s">
        <v>166</v>
      </c>
      <c r="D472" s="87" t="s">
        <v>167</v>
      </c>
      <c r="E472" t="s">
        <v>959</v>
      </c>
      <c r="F472" s="1" t="s">
        <v>188</v>
      </c>
      <c r="G472" s="1" t="s">
        <v>868</v>
      </c>
      <c r="H472" s="1">
        <v>10.791840000000001</v>
      </c>
      <c r="I472" s="1">
        <v>8.5840499999999995</v>
      </c>
      <c r="J472" s="1">
        <v>748</v>
      </c>
      <c r="K472" s="1" t="s">
        <v>869</v>
      </c>
      <c r="L472" s="1" t="s">
        <v>737</v>
      </c>
      <c r="M472" s="88">
        <v>2016</v>
      </c>
      <c r="N472" s="88">
        <v>2</v>
      </c>
      <c r="O472" s="89" t="s">
        <v>156</v>
      </c>
      <c r="P472" s="63">
        <v>812</v>
      </c>
      <c r="Q472" s="1" t="s">
        <v>859</v>
      </c>
      <c r="R472" s="63" t="s">
        <v>712</v>
      </c>
      <c r="S472" s="63" t="s">
        <v>1027</v>
      </c>
      <c r="T472" s="63" t="s">
        <v>1094</v>
      </c>
      <c r="U472" s="1"/>
      <c r="V472" s="90"/>
      <c r="W472" s="91">
        <v>42653</v>
      </c>
      <c r="X472" s="63">
        <v>9</v>
      </c>
      <c r="Y472" s="63">
        <v>47</v>
      </c>
      <c r="Z472" s="92">
        <v>18</v>
      </c>
      <c r="AA472" s="93">
        <v>4.4400000000000004</v>
      </c>
      <c r="AB472" s="93">
        <v>1.46</v>
      </c>
      <c r="AC472" s="63">
        <v>0.94</v>
      </c>
      <c r="AD472" s="1">
        <v>0.54</v>
      </c>
      <c r="AE472" s="63">
        <v>0.26</v>
      </c>
      <c r="AF472" s="1">
        <v>0.6</v>
      </c>
      <c r="AG472" s="1">
        <v>10.199999999999999</v>
      </c>
      <c r="AH472" s="1">
        <f t="shared" si="115"/>
        <v>90.000000000000014</v>
      </c>
      <c r="AI472" s="1">
        <v>0.12</v>
      </c>
      <c r="AJ472" s="1">
        <f t="shared" si="116"/>
        <v>0.93191489361702129</v>
      </c>
      <c r="AK472" s="1">
        <f t="shared" si="117"/>
        <v>0.88608660826032548</v>
      </c>
      <c r="AL472" s="1">
        <f t="shared" si="118"/>
        <v>2.0492307692307694</v>
      </c>
      <c r="AM472" s="1">
        <f t="shared" si="119"/>
        <v>984.54067584480606</v>
      </c>
      <c r="AN472" s="1">
        <f t="shared" si="120"/>
        <v>2276.9230769230771</v>
      </c>
      <c r="AO472" s="1">
        <f t="shared" si="121"/>
        <v>3261.4637527678833</v>
      </c>
      <c r="AP472" s="1">
        <f t="shared" si="122"/>
        <v>0.98454067584480609</v>
      </c>
      <c r="AQ472" s="1">
        <f t="shared" si="122"/>
        <v>2.2769230769230773</v>
      </c>
      <c r="AR472" s="1">
        <f t="shared" si="122"/>
        <v>3.2614637527678831</v>
      </c>
      <c r="AS472" s="90"/>
      <c r="AT472" s="1">
        <v>1.6738916256157634</v>
      </c>
      <c r="AU472" s="1">
        <v>0.17227544830077546</v>
      </c>
      <c r="AV472" s="1">
        <v>1.5867084435737273</v>
      </c>
      <c r="AW472" s="1">
        <v>0.4617868767304758</v>
      </c>
      <c r="AX472" s="1">
        <v>0.22878053744465549</v>
      </c>
      <c r="AY472" s="1">
        <v>0.1260184223460879</v>
      </c>
      <c r="AZ472" s="1">
        <v>6.0040297770019952</v>
      </c>
      <c r="BA472" s="1">
        <v>103.58029610543667</v>
      </c>
      <c r="BB472" s="1">
        <v>44.218500986981446</v>
      </c>
      <c r="BC472" s="1">
        <v>7.4592422602953485</v>
      </c>
      <c r="BD472" s="1">
        <v>5.1762432416490132</v>
      </c>
      <c r="BE472" s="94">
        <v>0.34473438956197577</v>
      </c>
      <c r="BF472" s="94">
        <v>7.1714818266542399E-2</v>
      </c>
      <c r="BG472" s="94">
        <v>1.2269917981896088</v>
      </c>
      <c r="BH472" s="1">
        <v>1.3828703703703704</v>
      </c>
      <c r="BI472" s="1">
        <v>0.1627777777777778</v>
      </c>
      <c r="BJ472" s="1">
        <v>0.4676239819816147</v>
      </c>
    </row>
    <row r="473" spans="1:62">
      <c r="A473" t="s">
        <v>177</v>
      </c>
      <c r="C473" s="63" t="s">
        <v>166</v>
      </c>
      <c r="D473" s="87" t="s">
        <v>167</v>
      </c>
      <c r="E473" t="s">
        <v>959</v>
      </c>
      <c r="F473" s="1" t="s">
        <v>188</v>
      </c>
      <c r="G473" s="1" t="s">
        <v>868</v>
      </c>
      <c r="H473" s="1">
        <v>10.791840000000001</v>
      </c>
      <c r="I473" s="1">
        <v>8.5840499999999995</v>
      </c>
      <c r="J473" s="1">
        <v>748</v>
      </c>
      <c r="K473" s="1" t="s">
        <v>869</v>
      </c>
      <c r="L473" s="1" t="s">
        <v>737</v>
      </c>
      <c r="M473" s="88">
        <v>2016</v>
      </c>
      <c r="N473" s="88">
        <v>2</v>
      </c>
      <c r="O473" s="89" t="s">
        <v>157</v>
      </c>
      <c r="P473" s="63">
        <v>813</v>
      </c>
      <c r="Q473" s="1" t="s">
        <v>859</v>
      </c>
      <c r="R473" s="63" t="s">
        <v>712</v>
      </c>
      <c r="S473" s="63" t="s">
        <v>1027</v>
      </c>
      <c r="T473" s="63" t="s">
        <v>1094</v>
      </c>
      <c r="U473" s="1"/>
      <c r="V473" s="90"/>
      <c r="W473" s="91">
        <v>42653</v>
      </c>
      <c r="X473" s="63">
        <v>9</v>
      </c>
      <c r="Y473" s="63">
        <v>47</v>
      </c>
      <c r="Z473" s="92">
        <v>23</v>
      </c>
      <c r="AA473" s="93">
        <v>6.42</v>
      </c>
      <c r="AB473" s="93">
        <v>2.1</v>
      </c>
      <c r="AC473" s="63">
        <v>1.06</v>
      </c>
      <c r="AD473" s="1">
        <v>0.54</v>
      </c>
      <c r="AE473" s="63">
        <v>0.52</v>
      </c>
      <c r="AF473" s="1">
        <v>0.64</v>
      </c>
      <c r="AG473" s="1">
        <v>10.5</v>
      </c>
      <c r="AH473" s="1">
        <f t="shared" si="115"/>
        <v>84.375</v>
      </c>
      <c r="AI473" s="1">
        <v>0.26</v>
      </c>
      <c r="AJ473" s="1">
        <f t="shared" si="116"/>
        <v>1.2679245283018867</v>
      </c>
      <c r="AK473" s="1">
        <f t="shared" si="117"/>
        <v>1.1264483906770255</v>
      </c>
      <c r="AL473" s="1">
        <f t="shared" si="118"/>
        <v>3.21</v>
      </c>
      <c r="AM473" s="1">
        <f t="shared" si="119"/>
        <v>1251.6093229744727</v>
      </c>
      <c r="AN473" s="1">
        <f t="shared" si="120"/>
        <v>3566.6666666666665</v>
      </c>
      <c r="AO473" s="1">
        <f t="shared" si="121"/>
        <v>4818.2759896411389</v>
      </c>
      <c r="AP473" s="1">
        <f t="shared" si="122"/>
        <v>1.2516093229744727</v>
      </c>
      <c r="AQ473" s="1">
        <f t="shared" si="122"/>
        <v>3.5666666666666664</v>
      </c>
      <c r="AR473" s="1">
        <f t="shared" si="122"/>
        <v>4.8182759896411387</v>
      </c>
      <c r="AS473" s="90"/>
      <c r="AT473" s="1">
        <v>2.2052132701421803</v>
      </c>
      <c r="AU473" s="1">
        <v>0.14665204058569936</v>
      </c>
      <c r="AV473" s="1">
        <v>1.9042415273891193</v>
      </c>
      <c r="AW473" s="1">
        <v>0.49212964731711883</v>
      </c>
      <c r="AX473" s="1">
        <v>0.32423711966437246</v>
      </c>
      <c r="AY473" s="1">
        <v>0.17729435490318721</v>
      </c>
      <c r="AZ473" s="1">
        <v>9.0914762938122706</v>
      </c>
      <c r="BA473" s="1">
        <v>136.25046754752225</v>
      </c>
      <c r="BB473" s="1">
        <v>118.67420313074567</v>
      </c>
      <c r="BC473" s="1">
        <v>36.869751673761165</v>
      </c>
      <c r="BD473" s="1">
        <v>7.8128618401384085</v>
      </c>
      <c r="BE473" s="94">
        <v>0.72827125119388725</v>
      </c>
      <c r="BF473" s="94">
        <v>3.6957975167144219E-2</v>
      </c>
      <c r="BG473" s="94">
        <v>1.0340886223929515</v>
      </c>
      <c r="BH473" s="1">
        <v>1.2975206611570249</v>
      </c>
      <c r="BI473" s="1">
        <v>0.30665748393021119</v>
      </c>
      <c r="BJ473" s="1">
        <v>0.50869726718896546</v>
      </c>
    </row>
    <row r="474" spans="1:62">
      <c r="A474" t="s">
        <v>177</v>
      </c>
      <c r="C474" s="63" t="s">
        <v>166</v>
      </c>
      <c r="D474" s="87" t="s">
        <v>167</v>
      </c>
      <c r="E474" t="s">
        <v>959</v>
      </c>
      <c r="F474" s="1" t="s">
        <v>188</v>
      </c>
      <c r="G474" s="1" t="s">
        <v>868</v>
      </c>
      <c r="H474" s="1">
        <v>10.791840000000001</v>
      </c>
      <c r="I474" s="1">
        <v>8.5840499999999995</v>
      </c>
      <c r="J474" s="1">
        <v>748</v>
      </c>
      <c r="K474" s="1" t="s">
        <v>869</v>
      </c>
      <c r="L474" s="1" t="s">
        <v>737</v>
      </c>
      <c r="M474" s="88">
        <v>2016</v>
      </c>
      <c r="N474" s="88">
        <v>2</v>
      </c>
      <c r="O474" s="89" t="s">
        <v>158</v>
      </c>
      <c r="P474" s="63">
        <v>814</v>
      </c>
      <c r="Q474" s="1" t="s">
        <v>859</v>
      </c>
      <c r="R474" s="63" t="s">
        <v>712</v>
      </c>
      <c r="S474" s="63" t="s">
        <v>1027</v>
      </c>
      <c r="T474" s="63" t="s">
        <v>1094</v>
      </c>
      <c r="U474" s="1"/>
      <c r="V474" s="90"/>
      <c r="W474" s="91">
        <v>42653</v>
      </c>
      <c r="X474" s="63">
        <v>9</v>
      </c>
      <c r="Y474" s="63">
        <v>47</v>
      </c>
      <c r="Z474" s="92">
        <v>33</v>
      </c>
      <c r="AA474" s="93">
        <v>14.24</v>
      </c>
      <c r="AB474" s="93">
        <v>5.64</v>
      </c>
      <c r="AC474" s="63">
        <v>2.2000000000000002</v>
      </c>
      <c r="AD474" s="1">
        <v>1.28</v>
      </c>
      <c r="AE474" s="63">
        <v>0.34</v>
      </c>
      <c r="AF474" s="1">
        <v>1.54</v>
      </c>
      <c r="AG474" s="1">
        <v>11.7</v>
      </c>
      <c r="AH474" s="1">
        <f t="shared" si="115"/>
        <v>83.116883116883116</v>
      </c>
      <c r="AI474" s="1">
        <v>0.14000000000000001</v>
      </c>
      <c r="AJ474" s="1">
        <f t="shared" si="116"/>
        <v>3.9479999999999995</v>
      </c>
      <c r="AK474" s="1">
        <f t="shared" si="117"/>
        <v>3.4088521925133688</v>
      </c>
      <c r="AL474" s="1">
        <f t="shared" si="118"/>
        <v>5.8635294117647065</v>
      </c>
      <c r="AM474" s="1">
        <f t="shared" si="119"/>
        <v>3787.6135472370765</v>
      </c>
      <c r="AN474" s="1">
        <f t="shared" si="120"/>
        <v>6515.0326797385624</v>
      </c>
      <c r="AO474" s="1">
        <f t="shared" si="121"/>
        <v>10302.646226975639</v>
      </c>
      <c r="AP474" s="1">
        <f t="shared" si="122"/>
        <v>3.7876135472370764</v>
      </c>
      <c r="AQ474" s="1">
        <f t="shared" si="122"/>
        <v>6.515032679738562</v>
      </c>
      <c r="AR474" s="1">
        <f t="shared" si="122"/>
        <v>10.302646226975639</v>
      </c>
      <c r="AS474" s="90"/>
      <c r="AT474" s="1">
        <v>2.6495145631067967</v>
      </c>
      <c r="AU474" s="1">
        <v>0.26113230743868682</v>
      </c>
      <c r="AV474" s="1">
        <v>2.0586474105587906</v>
      </c>
      <c r="AW474" s="1">
        <v>0.49241645616959284</v>
      </c>
      <c r="AX474" s="1">
        <v>0.26574914835077373</v>
      </c>
      <c r="AY474" s="1">
        <v>0.18492240074892105</v>
      </c>
      <c r="AZ474" s="1">
        <v>9.7285916382744499</v>
      </c>
      <c r="BA474" s="1">
        <v>117.85737346062935</v>
      </c>
      <c r="BB474" s="1">
        <v>50.908377565752055</v>
      </c>
      <c r="BC474" s="1">
        <v>17.671734120125866</v>
      </c>
      <c r="BD474" s="1">
        <v>6.8834513469728869</v>
      </c>
      <c r="BE474" s="94">
        <v>0.61378659112370171</v>
      </c>
      <c r="BF474" s="94">
        <v>6.9405099150141647E-2</v>
      </c>
      <c r="BG474" s="94">
        <v>1.026778197312965</v>
      </c>
      <c r="BH474" s="1">
        <v>1.4966052376333658</v>
      </c>
      <c r="BI474" s="1">
        <v>0.19582929194956356</v>
      </c>
      <c r="BJ474" s="1">
        <v>0.45454968612005975</v>
      </c>
    </row>
    <row r="475" spans="1:62">
      <c r="A475" t="s">
        <v>177</v>
      </c>
      <c r="C475" s="63" t="s">
        <v>166</v>
      </c>
      <c r="D475" s="87" t="s">
        <v>167</v>
      </c>
      <c r="E475" t="s">
        <v>959</v>
      </c>
      <c r="F475" s="1" t="s">
        <v>188</v>
      </c>
      <c r="G475" s="1" t="s">
        <v>868</v>
      </c>
      <c r="H475" s="1">
        <v>10.791840000000001</v>
      </c>
      <c r="I475" s="1">
        <v>8.5840499999999995</v>
      </c>
      <c r="J475" s="1">
        <v>748</v>
      </c>
      <c r="K475" s="1" t="s">
        <v>869</v>
      </c>
      <c r="L475" s="1" t="s">
        <v>737</v>
      </c>
      <c r="M475" s="88">
        <v>2016</v>
      </c>
      <c r="N475" s="88">
        <v>2</v>
      </c>
      <c r="O475" s="89" t="s">
        <v>159</v>
      </c>
      <c r="P475" s="63">
        <v>815</v>
      </c>
      <c r="Q475" s="1" t="s">
        <v>859</v>
      </c>
      <c r="R475" s="63" t="s">
        <v>712</v>
      </c>
      <c r="S475" s="63" t="s">
        <v>1027</v>
      </c>
      <c r="T475" s="63" t="s">
        <v>1094</v>
      </c>
      <c r="U475" s="1"/>
      <c r="V475" s="90"/>
      <c r="W475" s="91">
        <v>42653</v>
      </c>
      <c r="X475" s="63">
        <v>9</v>
      </c>
      <c r="Y475" s="63">
        <v>43</v>
      </c>
      <c r="Z475" s="92">
        <v>38</v>
      </c>
      <c r="AA475" s="93">
        <v>13.68</v>
      </c>
      <c r="AB475" s="93">
        <v>6.66</v>
      </c>
      <c r="AC475" s="63">
        <v>1.84</v>
      </c>
      <c r="AD475" s="1">
        <v>0.98</v>
      </c>
      <c r="AE475" s="63">
        <v>0.52</v>
      </c>
      <c r="AF475" s="1">
        <v>1.2</v>
      </c>
      <c r="AG475" s="1">
        <v>11.5</v>
      </c>
      <c r="AH475" s="1">
        <f t="shared" si="115"/>
        <v>81.666666666666671</v>
      </c>
      <c r="AI475" s="1">
        <v>0.18</v>
      </c>
      <c r="AJ475" s="1">
        <f t="shared" si="116"/>
        <v>4.3434782608695643</v>
      </c>
      <c r="AK475" s="1">
        <f t="shared" si="117"/>
        <v>3.6932340153452681</v>
      </c>
      <c r="AL475" s="1">
        <f t="shared" si="118"/>
        <v>4.7353846153846151</v>
      </c>
      <c r="AM475" s="1">
        <f t="shared" si="119"/>
        <v>4103.5933503836313</v>
      </c>
      <c r="AN475" s="1">
        <f t="shared" si="120"/>
        <v>5261.538461538461</v>
      </c>
      <c r="AO475" s="1">
        <f t="shared" si="121"/>
        <v>9365.1318119220923</v>
      </c>
      <c r="AP475" s="1">
        <f t="shared" si="122"/>
        <v>4.1035933503836315</v>
      </c>
      <c r="AQ475" s="1">
        <f t="shared" si="122"/>
        <v>5.2615384615384606</v>
      </c>
      <c r="AR475" s="1">
        <f t="shared" si="122"/>
        <v>9.3651318119220921</v>
      </c>
      <c r="AS475" s="90"/>
      <c r="AT475" s="1">
        <v>2.556279069767442</v>
      </c>
      <c r="AU475" s="1">
        <v>0.26298041739567551</v>
      </c>
      <c r="AV475" s="1">
        <v>1.9390968980312238</v>
      </c>
      <c r="AW475" s="1">
        <v>0.56559665676227466</v>
      </c>
      <c r="AX475" s="1">
        <v>0.32566666742375083</v>
      </c>
      <c r="AY475" s="1">
        <v>0.17878036070687961</v>
      </c>
      <c r="AZ475" s="1">
        <v>7.1069701788294655</v>
      </c>
      <c r="BA475" s="1">
        <v>122.09218332215697</v>
      </c>
      <c r="BB475" s="1">
        <v>108.76004209368566</v>
      </c>
      <c r="BC475" s="1">
        <v>16.42714209166061</v>
      </c>
      <c r="BD475" s="1">
        <v>11.076601100996283</v>
      </c>
      <c r="BE475" s="94">
        <v>0.45989871086556178</v>
      </c>
      <c r="BF475" s="94">
        <v>8.8904235727440148E-2</v>
      </c>
      <c r="BG475" s="94">
        <v>1.6658113987099576</v>
      </c>
      <c r="BH475" s="1">
        <v>1.5078895463510849</v>
      </c>
      <c r="BI475" s="1">
        <v>0.29980276134122286</v>
      </c>
      <c r="BJ475" s="1">
        <v>0.54259587229990869</v>
      </c>
    </row>
    <row r="476" spans="1:62">
      <c r="A476" t="s">
        <v>177</v>
      </c>
      <c r="C476" s="63" t="s">
        <v>166</v>
      </c>
      <c r="D476" s="87" t="s">
        <v>167</v>
      </c>
      <c r="E476" t="s">
        <v>959</v>
      </c>
      <c r="F476" s="1" t="s">
        <v>188</v>
      </c>
      <c r="G476" s="1" t="s">
        <v>868</v>
      </c>
      <c r="H476" s="1">
        <v>10.791840000000001</v>
      </c>
      <c r="I476" s="1">
        <v>8.5840499999999995</v>
      </c>
      <c r="J476" s="1">
        <v>748</v>
      </c>
      <c r="K476" s="1" t="s">
        <v>869</v>
      </c>
      <c r="L476" s="1" t="s">
        <v>737</v>
      </c>
      <c r="M476" s="88">
        <v>2016</v>
      </c>
      <c r="N476" s="88">
        <v>2</v>
      </c>
      <c r="O476" s="89" t="s">
        <v>714</v>
      </c>
      <c r="P476" s="63">
        <v>816</v>
      </c>
      <c r="Q476" s="1" t="s">
        <v>859</v>
      </c>
      <c r="R476" s="63" t="s">
        <v>712</v>
      </c>
      <c r="S476" s="63" t="s">
        <v>1027</v>
      </c>
      <c r="T476" s="63" t="s">
        <v>1094</v>
      </c>
      <c r="U476" s="1"/>
      <c r="V476" s="90"/>
      <c r="W476" s="91">
        <v>42653</v>
      </c>
      <c r="X476" s="63">
        <v>9</v>
      </c>
      <c r="Y476" s="63">
        <v>43</v>
      </c>
      <c r="Z476" s="92">
        <v>45</v>
      </c>
      <c r="AA476" s="93">
        <v>15.62</v>
      </c>
      <c r="AB476" s="93">
        <v>7.44</v>
      </c>
      <c r="AC476" s="63">
        <v>2.2999999999999998</v>
      </c>
      <c r="AD476" s="1">
        <v>1.3</v>
      </c>
      <c r="AE476" s="63">
        <v>0.38</v>
      </c>
      <c r="AF476" s="1">
        <v>1.58</v>
      </c>
      <c r="AG476" s="1">
        <v>12.5</v>
      </c>
      <c r="AH476" s="1">
        <f t="shared" si="115"/>
        <v>82.278481012658219</v>
      </c>
      <c r="AI476" s="1">
        <v>0.2</v>
      </c>
      <c r="AJ476" s="1">
        <f t="shared" si="116"/>
        <v>5.1109565217391308</v>
      </c>
      <c r="AK476" s="1">
        <f t="shared" si="117"/>
        <v>4.3289002557544753</v>
      </c>
      <c r="AL476" s="1">
        <f t="shared" si="118"/>
        <v>8.2210526315789458</v>
      </c>
      <c r="AM476" s="1">
        <f t="shared" si="119"/>
        <v>4809.8891730605283</v>
      </c>
      <c r="AN476" s="1">
        <f t="shared" si="120"/>
        <v>9134.5029239766063</v>
      </c>
      <c r="AO476" s="1">
        <f t="shared" si="121"/>
        <v>13944.392097037135</v>
      </c>
      <c r="AP476" s="1">
        <f t="shared" si="122"/>
        <v>4.8098891730605287</v>
      </c>
      <c r="AQ476" s="1">
        <f t="shared" si="122"/>
        <v>9.1345029239766067</v>
      </c>
      <c r="AR476" s="1">
        <f t="shared" si="122"/>
        <v>13.944392097037134</v>
      </c>
      <c r="AS476" s="90"/>
      <c r="AT476" s="1">
        <v>2.394930875576037</v>
      </c>
      <c r="AU476" s="1">
        <v>0.24212108899294277</v>
      </c>
      <c r="AV476" s="1">
        <v>1.8720747442880998</v>
      </c>
      <c r="AW476" s="1">
        <v>0.50651144834499129</v>
      </c>
      <c r="AX476" s="1">
        <v>0.25472545921796869</v>
      </c>
      <c r="AY476" s="1">
        <v>0.18810557774981235</v>
      </c>
      <c r="AZ476" s="1">
        <v>7.7278795536200597</v>
      </c>
      <c r="BA476" s="1">
        <v>118.82787332250517</v>
      </c>
      <c r="BB476" s="1">
        <v>60.722435906716143</v>
      </c>
      <c r="BC476" s="1">
        <v>11.645315827986746</v>
      </c>
      <c r="BD476" s="1">
        <v>47.233281906195955</v>
      </c>
      <c r="BE476" s="94">
        <v>0.12734375000000001</v>
      </c>
      <c r="BF476" s="94">
        <v>5.195312500000001E-2</v>
      </c>
      <c r="BG476" s="94">
        <v>2.0507612137746793</v>
      </c>
      <c r="BH476" s="1">
        <v>1.468385214007782</v>
      </c>
      <c r="BI476" s="1">
        <v>0.25476653696498058</v>
      </c>
      <c r="BJ476" s="1">
        <v>0.48740611738053097</v>
      </c>
    </row>
    <row r="477" spans="1:62">
      <c r="A477" t="s">
        <v>177</v>
      </c>
      <c r="C477" s="63" t="s">
        <v>166</v>
      </c>
      <c r="D477" s="87" t="s">
        <v>167</v>
      </c>
      <c r="E477" t="s">
        <v>959</v>
      </c>
      <c r="F477" s="1" t="s">
        <v>870</v>
      </c>
      <c r="G477" s="1" t="s">
        <v>871</v>
      </c>
      <c r="H477" s="1">
        <v>10.684060000000001</v>
      </c>
      <c r="I477" s="1">
        <v>8.6293799999999994</v>
      </c>
      <c r="J477" s="1">
        <v>772</v>
      </c>
      <c r="K477" s="1" t="s">
        <v>872</v>
      </c>
      <c r="L477" s="1" t="s">
        <v>737</v>
      </c>
      <c r="M477" s="88">
        <v>2016</v>
      </c>
      <c r="N477" s="88">
        <v>2</v>
      </c>
      <c r="O477" s="89" t="s">
        <v>155</v>
      </c>
      <c r="P477" s="63">
        <v>823</v>
      </c>
      <c r="Q477" s="1" t="s">
        <v>859</v>
      </c>
      <c r="R477" s="63" t="s">
        <v>712</v>
      </c>
      <c r="S477" s="63" t="s">
        <v>1027</v>
      </c>
      <c r="T477" s="63" t="s">
        <v>1094</v>
      </c>
      <c r="U477" s="1" t="s">
        <v>860</v>
      </c>
      <c r="V477" s="90">
        <v>42651</v>
      </c>
      <c r="W477" s="91">
        <v>42653</v>
      </c>
      <c r="X477" s="63">
        <v>9</v>
      </c>
      <c r="Y477" s="63">
        <v>45</v>
      </c>
      <c r="Z477" s="92">
        <v>14</v>
      </c>
      <c r="AA477" s="93">
        <v>2.04</v>
      </c>
      <c r="AB477" s="93">
        <v>0.3</v>
      </c>
      <c r="AC477" s="63">
        <v>0.24</v>
      </c>
      <c r="AD477" s="1">
        <v>0.12</v>
      </c>
      <c r="AE477" s="63">
        <v>0.22</v>
      </c>
      <c r="AF477" s="1">
        <v>0.18</v>
      </c>
      <c r="AG477" s="1">
        <v>6.2</v>
      </c>
      <c r="AH477" s="1">
        <f t="shared" si="115"/>
        <v>66.666666666666657</v>
      </c>
      <c r="AI477" s="1">
        <v>0.1</v>
      </c>
      <c r="AJ477" s="1">
        <f t="shared" si="116"/>
        <v>0.22499999999999998</v>
      </c>
      <c r="AK477" s="1">
        <f t="shared" si="117"/>
        <v>0.16552941176470584</v>
      </c>
      <c r="AL477" s="1">
        <f t="shared" si="118"/>
        <v>0.92727272727272736</v>
      </c>
      <c r="AM477" s="1">
        <f t="shared" si="119"/>
        <v>183.92156862745094</v>
      </c>
      <c r="AN477" s="1">
        <f t="shared" si="120"/>
        <v>1030.3030303030305</v>
      </c>
      <c r="AO477" s="1">
        <f t="shared" si="121"/>
        <v>1214.2245989304815</v>
      </c>
      <c r="AP477" s="1">
        <f t="shared" si="122"/>
        <v>0.18392156862745093</v>
      </c>
      <c r="AQ477" s="1">
        <f t="shared" si="122"/>
        <v>1.0303030303030305</v>
      </c>
      <c r="AR477" s="1">
        <f t="shared" si="122"/>
        <v>1.2142245989304816</v>
      </c>
      <c r="AS477" s="90">
        <v>42438</v>
      </c>
      <c r="AT477" s="1">
        <v>1.6954022988505748</v>
      </c>
      <c r="AU477" s="1">
        <v>0.17969874507183364</v>
      </c>
      <c r="AV477" s="1">
        <v>1.8651693823748556</v>
      </c>
      <c r="AW477" s="1">
        <v>0.30987962928641</v>
      </c>
      <c r="AX477" s="1">
        <v>0.23800416110648101</v>
      </c>
      <c r="AY477" s="1">
        <v>0.12308494406715034</v>
      </c>
      <c r="AZ477" s="1">
        <v>4.4176440060967259</v>
      </c>
      <c r="BA477" s="1">
        <v>86.105432476851092</v>
      </c>
      <c r="BB477" s="1">
        <v>34.289400275080503</v>
      </c>
      <c r="BC477" s="1">
        <v>14.388595637384888</v>
      </c>
      <c r="BD477" s="1">
        <v>4.4670086436598773</v>
      </c>
      <c r="BE477" s="94">
        <v>0.46388630009319659</v>
      </c>
      <c r="BF477" s="94">
        <v>9.771668219944081E-2</v>
      </c>
      <c r="BG477" s="94">
        <v>1.9800427744057401</v>
      </c>
      <c r="BH477" s="1">
        <v>1.2867853795688848</v>
      </c>
      <c r="BI477" s="1">
        <v>0.25988753514526713</v>
      </c>
      <c r="BJ477" s="1">
        <v>0.665019449777421</v>
      </c>
    </row>
    <row r="478" spans="1:62">
      <c r="A478" t="s">
        <v>177</v>
      </c>
      <c r="C478" s="63" t="s">
        <v>166</v>
      </c>
      <c r="D478" s="87" t="s">
        <v>167</v>
      </c>
      <c r="E478" t="s">
        <v>959</v>
      </c>
      <c r="F478" s="1" t="s">
        <v>870</v>
      </c>
      <c r="G478" s="1" t="s">
        <v>871</v>
      </c>
      <c r="H478" s="1">
        <v>10.684060000000001</v>
      </c>
      <c r="I478" s="1">
        <v>8.6293799999999994</v>
      </c>
      <c r="J478" s="1">
        <v>772</v>
      </c>
      <c r="K478" s="1" t="s">
        <v>872</v>
      </c>
      <c r="L478" s="1" t="s">
        <v>737</v>
      </c>
      <c r="M478" s="88">
        <v>2016</v>
      </c>
      <c r="N478" s="88">
        <v>2</v>
      </c>
      <c r="O478" s="89" t="s">
        <v>156</v>
      </c>
      <c r="P478" s="63">
        <v>824</v>
      </c>
      <c r="Q478" s="1" t="s">
        <v>859</v>
      </c>
      <c r="R478" s="63" t="s">
        <v>712</v>
      </c>
      <c r="S478" s="63" t="s">
        <v>1027</v>
      </c>
      <c r="T478" s="63" t="s">
        <v>1094</v>
      </c>
      <c r="U478" s="1"/>
      <c r="V478" s="90"/>
      <c r="W478" s="91">
        <v>42653</v>
      </c>
      <c r="X478" s="63">
        <v>9</v>
      </c>
      <c r="Y478" s="63">
        <v>48</v>
      </c>
      <c r="Z478" s="92">
        <v>5</v>
      </c>
      <c r="AA478" s="93">
        <v>2.58</v>
      </c>
      <c r="AB478" s="93">
        <v>0.14000000000000001</v>
      </c>
      <c r="AC478" s="63">
        <v>0.14000000000000001</v>
      </c>
      <c r="AD478" s="1">
        <v>0.06</v>
      </c>
      <c r="AE478" s="63">
        <v>0.16</v>
      </c>
      <c r="AF478" s="1">
        <v>0.08</v>
      </c>
      <c r="AG478" s="1">
        <v>2.2999999999999998</v>
      </c>
      <c r="AH478" s="1">
        <f t="shared" si="115"/>
        <v>75</v>
      </c>
      <c r="AI478" s="1">
        <v>0.08</v>
      </c>
      <c r="AJ478" s="1">
        <f t="shared" si="116"/>
        <v>0.08</v>
      </c>
      <c r="AK478" s="1">
        <f t="shared" si="117"/>
        <v>6.8964705882352942E-2</v>
      </c>
      <c r="AL478" s="1">
        <f t="shared" si="118"/>
        <v>1.29</v>
      </c>
      <c r="AM478" s="1">
        <f t="shared" si="119"/>
        <v>76.627450980392155</v>
      </c>
      <c r="AN478" s="1">
        <f t="shared" si="120"/>
        <v>1433.3333333333333</v>
      </c>
      <c r="AO478" s="1">
        <f t="shared" si="121"/>
        <v>1509.9607843137255</v>
      </c>
      <c r="AP478" s="1">
        <f t="shared" si="122"/>
        <v>7.6627450980392156E-2</v>
      </c>
      <c r="AQ478" s="1">
        <f t="shared" si="122"/>
        <v>1.4333333333333333</v>
      </c>
      <c r="AR478" s="1">
        <f t="shared" si="122"/>
        <v>1.5099607843137255</v>
      </c>
      <c r="AS478" s="90"/>
      <c r="AT478" s="1">
        <v>1.3804448563484708</v>
      </c>
      <c r="AU478" s="1">
        <v>0.21427696168870272</v>
      </c>
      <c r="AV478" s="1">
        <v>1.8617062902846886</v>
      </c>
      <c r="AW478" s="1">
        <v>0.2406929258770362</v>
      </c>
      <c r="AX478" s="1">
        <v>0.18142164818395021</v>
      </c>
      <c r="AY478" s="1">
        <v>0.1020464564183506</v>
      </c>
      <c r="AZ478" s="1">
        <v>3.1775324197017425</v>
      </c>
      <c r="BA478" s="1">
        <v>70.53178110139072</v>
      </c>
      <c r="BB478" s="1">
        <v>33.881319416326072</v>
      </c>
      <c r="BC478" s="1">
        <v>9.3022062279993527</v>
      </c>
      <c r="BD478" s="1">
        <v>3.6454147605576335</v>
      </c>
      <c r="BE478" s="94">
        <v>0.38186134852801512</v>
      </c>
      <c r="BF478" s="94">
        <v>0.19240265906932569</v>
      </c>
      <c r="BG478" s="94">
        <v>1.7651162272745344</v>
      </c>
      <c r="BH478" s="1">
        <v>1.2702448210922788</v>
      </c>
      <c r="BI478" s="1">
        <v>0.23460451977401128</v>
      </c>
      <c r="BJ478" s="1">
        <v>0.68503541586769245</v>
      </c>
    </row>
    <row r="479" spans="1:62">
      <c r="A479" t="s">
        <v>177</v>
      </c>
      <c r="C479" s="63" t="s">
        <v>166</v>
      </c>
      <c r="D479" s="87" t="s">
        <v>167</v>
      </c>
      <c r="E479" t="s">
        <v>959</v>
      </c>
      <c r="F479" s="1" t="s">
        <v>870</v>
      </c>
      <c r="G479" s="1" t="s">
        <v>871</v>
      </c>
      <c r="H479" s="1">
        <v>10.684060000000001</v>
      </c>
      <c r="I479" s="1">
        <v>8.6293799999999994</v>
      </c>
      <c r="J479" s="1">
        <v>772</v>
      </c>
      <c r="K479" s="1" t="s">
        <v>872</v>
      </c>
      <c r="L479" s="1" t="s">
        <v>737</v>
      </c>
      <c r="M479" s="88">
        <v>2016</v>
      </c>
      <c r="N479" s="88">
        <v>2</v>
      </c>
      <c r="O479" s="89" t="s">
        <v>157</v>
      </c>
      <c r="P479" s="63">
        <v>825</v>
      </c>
      <c r="Q479" s="1" t="s">
        <v>859</v>
      </c>
      <c r="R479" s="63" t="s">
        <v>712</v>
      </c>
      <c r="S479" s="63" t="s">
        <v>1027</v>
      </c>
      <c r="T479" s="63" t="s">
        <v>1094</v>
      </c>
      <c r="U479" s="1"/>
      <c r="V479" s="90"/>
      <c r="W479" s="91">
        <v>42653</v>
      </c>
      <c r="X479" s="63">
        <v>9</v>
      </c>
      <c r="Y479" s="63">
        <v>46</v>
      </c>
      <c r="Z479" s="92">
        <v>12</v>
      </c>
      <c r="AA479" s="93">
        <v>3.12</v>
      </c>
      <c r="AB479" s="93">
        <v>0.46</v>
      </c>
      <c r="AC479" s="63">
        <v>0.4</v>
      </c>
      <c r="AD479" s="1">
        <v>0.12</v>
      </c>
      <c r="AE479" s="63">
        <v>0.14000000000000001</v>
      </c>
      <c r="AF479" s="1">
        <v>0.2</v>
      </c>
      <c r="AG479" s="1">
        <v>5.9</v>
      </c>
      <c r="AH479" s="1">
        <f t="shared" si="115"/>
        <v>60</v>
      </c>
      <c r="AI479" s="1">
        <v>0.06</v>
      </c>
      <c r="AJ479" s="1">
        <f t="shared" si="116"/>
        <v>0.23</v>
      </c>
      <c r="AK479" s="1">
        <f t="shared" si="117"/>
        <v>0.15277411764705881</v>
      </c>
      <c r="AL479" s="1">
        <f t="shared" si="118"/>
        <v>1.337142857142857</v>
      </c>
      <c r="AM479" s="1">
        <f t="shared" si="119"/>
        <v>169.74901960784311</v>
      </c>
      <c r="AN479" s="1">
        <f t="shared" si="120"/>
        <v>1485.7142857142853</v>
      </c>
      <c r="AO479" s="1">
        <f t="shared" si="121"/>
        <v>1655.4633053221285</v>
      </c>
      <c r="AP479" s="1">
        <f t="shared" si="122"/>
        <v>0.16974901960784311</v>
      </c>
      <c r="AQ479" s="1">
        <f t="shared" si="122"/>
        <v>1.4857142857142853</v>
      </c>
      <c r="AR479" s="1">
        <f t="shared" si="122"/>
        <v>1.6554633053221284</v>
      </c>
      <c r="AS479" s="90"/>
      <c r="AT479" s="1">
        <v>2.6049804687499996</v>
      </c>
      <c r="AU479" s="1">
        <v>0.13566398144705458</v>
      </c>
      <c r="AV479" s="1">
        <v>2.2468385830758484</v>
      </c>
      <c r="AW479" s="1">
        <v>0.30309914268646293</v>
      </c>
      <c r="AX479" s="1">
        <v>0.20803058812606046</v>
      </c>
      <c r="AY479" s="1">
        <v>0.16542988962250191</v>
      </c>
      <c r="AZ479" s="1">
        <v>7.0677862797753246</v>
      </c>
      <c r="BA479" s="1">
        <v>142.51033332427446</v>
      </c>
      <c r="BB479" s="1">
        <v>52.181852681558404</v>
      </c>
      <c r="BC479" s="1">
        <v>16.284540445086698</v>
      </c>
      <c r="BD479" s="1">
        <v>3.5115971414998426</v>
      </c>
      <c r="BE479" s="94">
        <v>1.1544256120527308</v>
      </c>
      <c r="BF479" s="94">
        <v>0.10814500941619587</v>
      </c>
      <c r="BG479" s="94">
        <v>1.6047849629746138</v>
      </c>
      <c r="BH479" s="1">
        <v>1.2868696479543293</v>
      </c>
      <c r="BI479" s="1">
        <v>0.23734538534728827</v>
      </c>
      <c r="BJ479" s="1">
        <v>0.74461901090549121</v>
      </c>
    </row>
    <row r="480" spans="1:62">
      <c r="A480" t="s">
        <v>177</v>
      </c>
      <c r="C480" s="63" t="s">
        <v>166</v>
      </c>
      <c r="D480" s="87" t="s">
        <v>167</v>
      </c>
      <c r="E480" t="s">
        <v>959</v>
      </c>
      <c r="F480" s="1" t="s">
        <v>870</v>
      </c>
      <c r="G480" s="1" t="s">
        <v>871</v>
      </c>
      <c r="H480" s="1">
        <v>10.684060000000001</v>
      </c>
      <c r="I480" s="1">
        <v>8.6293799999999994</v>
      </c>
      <c r="J480" s="1">
        <v>772</v>
      </c>
      <c r="K480" s="1" t="s">
        <v>872</v>
      </c>
      <c r="L480" s="1" t="s">
        <v>737</v>
      </c>
      <c r="M480" s="88">
        <v>2016</v>
      </c>
      <c r="N480" s="88">
        <v>2</v>
      </c>
      <c r="O480" s="89" t="s">
        <v>158</v>
      </c>
      <c r="P480" s="63">
        <v>826</v>
      </c>
      <c r="Q480" s="1" t="s">
        <v>859</v>
      </c>
      <c r="R480" s="63" t="s">
        <v>712</v>
      </c>
      <c r="S480" s="63" t="s">
        <v>1027</v>
      </c>
      <c r="T480" s="63" t="s">
        <v>1094</v>
      </c>
      <c r="U480" s="1"/>
      <c r="V480" s="90"/>
      <c r="W480" s="91">
        <v>42653</v>
      </c>
      <c r="X480" s="63">
        <v>9</v>
      </c>
      <c r="Y480" s="63">
        <v>43</v>
      </c>
      <c r="Z480" s="92">
        <v>42</v>
      </c>
      <c r="AA480" s="93">
        <v>8.1</v>
      </c>
      <c r="AB480" s="93">
        <v>4.8</v>
      </c>
      <c r="AC480" s="63">
        <v>1.54</v>
      </c>
      <c r="AD480" s="1">
        <v>0.88</v>
      </c>
      <c r="AE480" s="63">
        <v>0.32</v>
      </c>
      <c r="AF480" s="1">
        <v>1.08</v>
      </c>
      <c r="AG480" s="1">
        <v>11</v>
      </c>
      <c r="AH480" s="1">
        <f t="shared" si="115"/>
        <v>81.481481481481481</v>
      </c>
      <c r="AI480" s="1">
        <v>0.22</v>
      </c>
      <c r="AJ480" s="1">
        <f t="shared" si="116"/>
        <v>3.366233766233766</v>
      </c>
      <c r="AK480" s="1">
        <f t="shared" si="117"/>
        <v>2.8719327731092439</v>
      </c>
      <c r="AL480" s="1">
        <f t="shared" si="118"/>
        <v>5.5687499999999996</v>
      </c>
      <c r="AM480" s="1">
        <f t="shared" si="119"/>
        <v>3191.0364145658264</v>
      </c>
      <c r="AN480" s="1">
        <f t="shared" si="120"/>
        <v>6187.5</v>
      </c>
      <c r="AO480" s="1">
        <f t="shared" si="121"/>
        <v>9378.5364145658259</v>
      </c>
      <c r="AP480" s="1">
        <f t="shared" si="122"/>
        <v>3.1910364145658265</v>
      </c>
      <c r="AQ480" s="1">
        <f t="shared" si="122"/>
        <v>6.1875</v>
      </c>
      <c r="AR480" s="1">
        <f t="shared" si="122"/>
        <v>9.3785364145658257</v>
      </c>
      <c r="AS480" s="90"/>
      <c r="AT480" s="1">
        <v>2.056279069767442</v>
      </c>
      <c r="AU480" s="1">
        <v>0.30044480502198989</v>
      </c>
      <c r="AV480" s="1">
        <v>1.0642540168103998</v>
      </c>
      <c r="AW480" s="1">
        <v>0.83058231534123039</v>
      </c>
      <c r="AX480" s="1">
        <v>0.49484894636927051</v>
      </c>
      <c r="AY480" s="1">
        <v>0.15541413031754472</v>
      </c>
      <c r="AZ480" s="1">
        <v>11.141985668083011</v>
      </c>
      <c r="BA480" s="1">
        <v>129.52744699141758</v>
      </c>
      <c r="BB480" s="1">
        <v>95.56201952175725</v>
      </c>
      <c r="BC480" s="1">
        <v>9.0797922662552555</v>
      </c>
      <c r="BD480" s="1">
        <v>3.8492591666774905</v>
      </c>
      <c r="BE480" s="94">
        <v>0.17315068493150687</v>
      </c>
      <c r="BF480" s="94">
        <v>7.5388127853881284E-2</v>
      </c>
      <c r="BG480" s="94">
        <v>0.84109730945554073</v>
      </c>
      <c r="BH480" s="1">
        <v>1.7857142857142858</v>
      </c>
      <c r="BI480" s="1">
        <v>0.20650246305418721</v>
      </c>
      <c r="BJ480" s="1">
        <v>0.74422699877895804</v>
      </c>
    </row>
    <row r="481" spans="1:62">
      <c r="A481" t="s">
        <v>177</v>
      </c>
      <c r="C481" s="63" t="s">
        <v>166</v>
      </c>
      <c r="D481" s="87" t="s">
        <v>167</v>
      </c>
      <c r="E481" t="s">
        <v>959</v>
      </c>
      <c r="F481" s="1" t="s">
        <v>870</v>
      </c>
      <c r="G481" s="1" t="s">
        <v>871</v>
      </c>
      <c r="H481" s="1">
        <v>10.684060000000001</v>
      </c>
      <c r="I481" s="1">
        <v>8.6293799999999994</v>
      </c>
      <c r="J481" s="1">
        <v>772</v>
      </c>
      <c r="K481" s="1" t="s">
        <v>872</v>
      </c>
      <c r="L481" s="1" t="s">
        <v>737</v>
      </c>
      <c r="M481" s="88">
        <v>2016</v>
      </c>
      <c r="N481" s="88">
        <v>2</v>
      </c>
      <c r="O481" s="89" t="s">
        <v>159</v>
      </c>
      <c r="P481" s="63">
        <v>827</v>
      </c>
      <c r="Q481" s="1" t="s">
        <v>859</v>
      </c>
      <c r="R481" s="63" t="s">
        <v>712</v>
      </c>
      <c r="S481" s="63" t="s">
        <v>1027</v>
      </c>
      <c r="T481" s="63" t="s">
        <v>1094</v>
      </c>
      <c r="U481" s="1"/>
      <c r="V481" s="90"/>
      <c r="W481" s="91">
        <v>42653</v>
      </c>
      <c r="X481" s="63">
        <v>9</v>
      </c>
      <c r="Y481" s="63">
        <v>47</v>
      </c>
      <c r="Z481" s="92">
        <v>46</v>
      </c>
      <c r="AA481" s="93">
        <v>14.88</v>
      </c>
      <c r="AB481" s="93">
        <v>6.32</v>
      </c>
      <c r="AC481" s="63">
        <v>1.7</v>
      </c>
      <c r="AD481" s="1">
        <v>0.86</v>
      </c>
      <c r="AE481" s="63">
        <v>0.36</v>
      </c>
      <c r="AF481" s="1">
        <v>1.08</v>
      </c>
      <c r="AG481" s="1">
        <v>11.7</v>
      </c>
      <c r="AH481" s="1">
        <f t="shared" si="115"/>
        <v>79.629629629629633</v>
      </c>
      <c r="AI481" s="1">
        <v>0.18</v>
      </c>
      <c r="AJ481" s="1">
        <f t="shared" si="116"/>
        <v>4.0150588235294125</v>
      </c>
      <c r="AK481" s="1">
        <f t="shared" si="117"/>
        <v>3.3213021453287204</v>
      </c>
      <c r="AL481" s="1">
        <f t="shared" si="118"/>
        <v>7.44</v>
      </c>
      <c r="AM481" s="1">
        <f t="shared" si="119"/>
        <v>3690.3357170319114</v>
      </c>
      <c r="AN481" s="1">
        <f t="shared" si="120"/>
        <v>8266.6666666666661</v>
      </c>
      <c r="AO481" s="1">
        <f t="shared" si="121"/>
        <v>11957.002383698578</v>
      </c>
      <c r="AP481" s="1">
        <f t="shared" si="122"/>
        <v>3.6903357170319113</v>
      </c>
      <c r="AQ481" s="1">
        <f t="shared" si="122"/>
        <v>8.2666666666666657</v>
      </c>
      <c r="AR481" s="1">
        <f t="shared" si="122"/>
        <v>11.957002383698578</v>
      </c>
      <c r="AS481" s="90"/>
      <c r="AT481" s="1">
        <v>2.3714547118023788</v>
      </c>
      <c r="AU481" s="1">
        <v>0.26512170091638743</v>
      </c>
      <c r="AV481" s="1">
        <v>1.5188282529217523</v>
      </c>
      <c r="AW481" s="1">
        <v>0.69007432675411473</v>
      </c>
      <c r="AX481" s="1">
        <v>0.32683791309609389</v>
      </c>
      <c r="AY481" s="1">
        <v>0.17058393807882205</v>
      </c>
      <c r="AZ481" s="1">
        <v>10.613468862517768</v>
      </c>
      <c r="BA481" s="1">
        <v>214.68236429754148</v>
      </c>
      <c r="BB481" s="1">
        <v>80.777540738058235</v>
      </c>
      <c r="BC481" s="1">
        <v>9.1825410600099744</v>
      </c>
      <c r="BD481" s="1">
        <v>4.2833730696057843</v>
      </c>
      <c r="BE481" s="94">
        <v>0.50775945683802137</v>
      </c>
      <c r="BF481" s="94">
        <v>0.12909796314258004</v>
      </c>
      <c r="BG481" s="94">
        <v>1.1712202833998002</v>
      </c>
      <c r="BH481" s="1">
        <v>1.2760223048327137</v>
      </c>
      <c r="BI481" s="1">
        <v>0.2537639405204461</v>
      </c>
      <c r="BJ481" s="1">
        <v>0.62846252015860393</v>
      </c>
    </row>
    <row r="482" spans="1:62">
      <c r="A482" t="s">
        <v>177</v>
      </c>
      <c r="C482" s="63" t="s">
        <v>166</v>
      </c>
      <c r="D482" s="87" t="s">
        <v>167</v>
      </c>
      <c r="E482" t="s">
        <v>959</v>
      </c>
      <c r="F482" s="1" t="s">
        <v>870</v>
      </c>
      <c r="G482" s="1" t="s">
        <v>871</v>
      </c>
      <c r="H482" s="1">
        <v>10.684060000000001</v>
      </c>
      <c r="I482" s="1">
        <v>8.6293799999999994</v>
      </c>
      <c r="J482" s="1">
        <v>772</v>
      </c>
      <c r="K482" s="1" t="s">
        <v>872</v>
      </c>
      <c r="L482" s="1" t="s">
        <v>737</v>
      </c>
      <c r="M482" s="88">
        <v>2016</v>
      </c>
      <c r="N482" s="88">
        <v>2</v>
      </c>
      <c r="O482" s="89" t="s">
        <v>714</v>
      </c>
      <c r="P482" s="63">
        <v>828</v>
      </c>
      <c r="Q482" s="1" t="s">
        <v>859</v>
      </c>
      <c r="R482" s="63" t="s">
        <v>712</v>
      </c>
      <c r="S482" s="63" t="s">
        <v>1027</v>
      </c>
      <c r="T482" s="63" t="s">
        <v>1094</v>
      </c>
      <c r="U482" s="1"/>
      <c r="V482" s="90"/>
      <c r="W482" s="91">
        <v>42653</v>
      </c>
      <c r="X482" s="63">
        <v>9</v>
      </c>
      <c r="Y482" s="63">
        <v>42</v>
      </c>
      <c r="Z482" s="92">
        <v>36</v>
      </c>
      <c r="AA482" s="93">
        <v>6.82</v>
      </c>
      <c r="AB482" s="93">
        <v>5.16</v>
      </c>
      <c r="AC482" s="63">
        <v>2.1800000000000002</v>
      </c>
      <c r="AD482" s="1">
        <v>1.22</v>
      </c>
      <c r="AE482" s="63">
        <v>0.28000000000000003</v>
      </c>
      <c r="AF482" s="1">
        <v>1.5</v>
      </c>
      <c r="AG482" s="1">
        <v>9.9</v>
      </c>
      <c r="AH482" s="1">
        <f t="shared" si="115"/>
        <v>81.333333333333329</v>
      </c>
      <c r="AI482" s="1">
        <v>0.12</v>
      </c>
      <c r="AJ482" s="1">
        <f t="shared" si="116"/>
        <v>3.5504587155963301</v>
      </c>
      <c r="AK482" s="1">
        <f t="shared" si="117"/>
        <v>3.0609688073394485</v>
      </c>
      <c r="AL482" s="1">
        <f t="shared" si="118"/>
        <v>2.9228571428571426</v>
      </c>
      <c r="AM482" s="1">
        <f t="shared" si="119"/>
        <v>3401.0764525993873</v>
      </c>
      <c r="AN482" s="1">
        <f t="shared" si="120"/>
        <v>3247.6190476190477</v>
      </c>
      <c r="AO482" s="1">
        <f t="shared" si="121"/>
        <v>6648.695500218435</v>
      </c>
      <c r="AP482" s="1">
        <f t="shared" si="122"/>
        <v>3.4010764525993871</v>
      </c>
      <c r="AQ482" s="1">
        <f t="shared" si="122"/>
        <v>3.2476190476190476</v>
      </c>
      <c r="AR482" s="1">
        <f t="shared" si="122"/>
        <v>6.6486955002184347</v>
      </c>
      <c r="AS482" s="90"/>
      <c r="AT482" s="1">
        <v>2.4422894985808892</v>
      </c>
      <c r="AU482" s="1">
        <v>0.23759662175664437</v>
      </c>
      <c r="AV482" s="1">
        <v>1.5959822843455913</v>
      </c>
      <c r="AW482" s="1">
        <v>0.60855495748929189</v>
      </c>
      <c r="AX482" s="1">
        <v>0.29782998045761505</v>
      </c>
      <c r="AY482" s="1">
        <v>0.17045408926459482</v>
      </c>
      <c r="AZ482" s="1">
        <v>8.656005049886673</v>
      </c>
      <c r="BA482" s="1">
        <v>137.34326041398748</v>
      </c>
      <c r="BB482" s="1">
        <v>54.456385578611496</v>
      </c>
      <c r="BC482" s="1">
        <v>18.926831207213567</v>
      </c>
      <c r="BD482" s="1">
        <v>12.481803490860306</v>
      </c>
      <c r="BE482" s="94">
        <v>0.60863239573229877</v>
      </c>
      <c r="BF482" s="94">
        <v>0.13816682832201749</v>
      </c>
      <c r="BG482" s="94">
        <v>0.94836870763399805</v>
      </c>
      <c r="BH482" s="1">
        <v>1.3584474885844748</v>
      </c>
      <c r="BI482" s="1">
        <v>0.29767123287671232</v>
      </c>
      <c r="BJ482" s="1">
        <v>0.6767550871264344</v>
      </c>
    </row>
    <row r="483" spans="1:62">
      <c r="A483" t="s">
        <v>177</v>
      </c>
      <c r="C483" s="63" t="s">
        <v>166</v>
      </c>
      <c r="D483" s="87" t="s">
        <v>167</v>
      </c>
      <c r="E483" t="s">
        <v>959</v>
      </c>
      <c r="F483" s="1" t="s">
        <v>870</v>
      </c>
      <c r="G483" s="1" t="s">
        <v>873</v>
      </c>
      <c r="H483" s="1">
        <v>10.672829999999999</v>
      </c>
      <c r="I483" s="1">
        <v>8.6285399999999992</v>
      </c>
      <c r="J483" s="1">
        <v>741</v>
      </c>
      <c r="K483" s="1" t="s">
        <v>874</v>
      </c>
      <c r="L483" s="1" t="s">
        <v>737</v>
      </c>
      <c r="M483" s="88">
        <v>2016</v>
      </c>
      <c r="N483" s="88">
        <v>2</v>
      </c>
      <c r="O483" s="89" t="s">
        <v>155</v>
      </c>
      <c r="P483" s="63">
        <v>835</v>
      </c>
      <c r="Q483" s="1" t="s">
        <v>859</v>
      </c>
      <c r="R483" s="63" t="s">
        <v>712</v>
      </c>
      <c r="S483" s="63" t="s">
        <v>1027</v>
      </c>
      <c r="T483" s="63" t="s">
        <v>1094</v>
      </c>
      <c r="U483" s="1" t="s">
        <v>860</v>
      </c>
      <c r="V483" s="90">
        <v>42651</v>
      </c>
      <c r="W483" s="91">
        <v>42653</v>
      </c>
      <c r="X483" s="63">
        <v>9</v>
      </c>
      <c r="Y483" s="63">
        <v>45</v>
      </c>
      <c r="Z483" s="92">
        <v>18</v>
      </c>
      <c r="AA483" s="93">
        <v>3.66</v>
      </c>
      <c r="AB483" s="93">
        <v>1.54</v>
      </c>
      <c r="AC483" s="63">
        <v>1.1599999999999999</v>
      </c>
      <c r="AD483" s="1">
        <v>0.54</v>
      </c>
      <c r="AE483" s="63">
        <v>0.32</v>
      </c>
      <c r="AF483" s="1">
        <v>0.66</v>
      </c>
      <c r="AG483" s="1">
        <v>10.199999999999999</v>
      </c>
      <c r="AH483" s="1">
        <f t="shared" si="115"/>
        <v>81.818181818181827</v>
      </c>
      <c r="AI483" s="1">
        <v>0.14000000000000001</v>
      </c>
      <c r="AJ483" s="1">
        <f t="shared" si="116"/>
        <v>0.87620689655172423</v>
      </c>
      <c r="AK483" s="1">
        <f t="shared" si="117"/>
        <v>0.75738012170385405</v>
      </c>
      <c r="AL483" s="1">
        <f t="shared" si="118"/>
        <v>1.6012500000000003</v>
      </c>
      <c r="AM483" s="1">
        <f t="shared" si="119"/>
        <v>841.53346855983784</v>
      </c>
      <c r="AN483" s="1">
        <f t="shared" si="120"/>
        <v>1779.166666666667</v>
      </c>
      <c r="AO483" s="1">
        <f t="shared" si="121"/>
        <v>2620.7001352265047</v>
      </c>
      <c r="AP483" s="1">
        <f t="shared" si="122"/>
        <v>0.84153346855983779</v>
      </c>
      <c r="AQ483" s="1">
        <f t="shared" si="122"/>
        <v>1.779166666666667</v>
      </c>
      <c r="AR483" s="1">
        <f t="shared" si="122"/>
        <v>2.6207001352265049</v>
      </c>
      <c r="AS483" s="90">
        <v>42438</v>
      </c>
      <c r="AT483" s="1">
        <v>2.2266791044776122</v>
      </c>
      <c r="AU483" s="1">
        <v>0.19062847007529612</v>
      </c>
      <c r="AV483" s="1">
        <v>1.9429896836780425</v>
      </c>
      <c r="AW483" s="1">
        <v>0.4633557593382866</v>
      </c>
      <c r="AX483" s="1">
        <v>0.23743600964974232</v>
      </c>
      <c r="AY483" s="1">
        <v>0.15657772333816963</v>
      </c>
      <c r="AZ483" s="1">
        <v>6.0877685529246381</v>
      </c>
      <c r="BA483" s="1">
        <v>125.88693834089669</v>
      </c>
      <c r="BB483" s="1">
        <v>27.1517079823209</v>
      </c>
      <c r="BC483" s="1">
        <v>11.821009329481541</v>
      </c>
      <c r="BD483" s="1">
        <v>4.0769317479663059</v>
      </c>
      <c r="BE483" s="94">
        <v>0.60157016683022568</v>
      </c>
      <c r="BF483" s="94">
        <v>0.12566241413150148</v>
      </c>
      <c r="BG483" s="94">
        <v>0.25392392195944391</v>
      </c>
      <c r="BH483" s="1">
        <v>1.4879110251450678</v>
      </c>
      <c r="BI483" s="1">
        <v>0.2795938104448743</v>
      </c>
      <c r="BJ483" s="1">
        <v>0.75079557412959208</v>
      </c>
    </row>
    <row r="484" spans="1:62">
      <c r="A484" t="s">
        <v>177</v>
      </c>
      <c r="C484" s="63" t="s">
        <v>166</v>
      </c>
      <c r="D484" s="87" t="s">
        <v>167</v>
      </c>
      <c r="E484" t="s">
        <v>959</v>
      </c>
      <c r="F484" s="1" t="s">
        <v>870</v>
      </c>
      <c r="G484" s="1" t="s">
        <v>873</v>
      </c>
      <c r="H484" s="1">
        <v>10.672829999999999</v>
      </c>
      <c r="I484" s="1">
        <v>8.6285399999999992</v>
      </c>
      <c r="J484" s="1">
        <v>741</v>
      </c>
      <c r="K484" s="1" t="s">
        <v>874</v>
      </c>
      <c r="L484" s="1" t="s">
        <v>737</v>
      </c>
      <c r="M484" s="88">
        <v>2016</v>
      </c>
      <c r="N484" s="88">
        <v>2</v>
      </c>
      <c r="O484" s="89" t="s">
        <v>156</v>
      </c>
      <c r="P484" s="63">
        <v>836</v>
      </c>
      <c r="Q484" s="1" t="s">
        <v>859</v>
      </c>
      <c r="R484" s="63" t="s">
        <v>712</v>
      </c>
      <c r="S484" s="63" t="s">
        <v>1027</v>
      </c>
      <c r="T484" s="63" t="s">
        <v>1094</v>
      </c>
      <c r="U484" s="1"/>
      <c r="V484" s="90"/>
      <c r="W484" s="91">
        <v>42653</v>
      </c>
      <c r="X484" s="63">
        <v>9</v>
      </c>
      <c r="Y484" s="63">
        <v>43</v>
      </c>
      <c r="Z484" s="92">
        <v>33</v>
      </c>
      <c r="AA484" s="93">
        <v>9.0399999999999991</v>
      </c>
      <c r="AB484" s="93">
        <v>4.42</v>
      </c>
      <c r="AC484" s="63">
        <v>1.86</v>
      </c>
      <c r="AD484" s="1">
        <v>1.1000000000000001</v>
      </c>
      <c r="AE484" s="63">
        <v>0.28000000000000003</v>
      </c>
      <c r="AF484" s="1">
        <v>1.3</v>
      </c>
      <c r="AG484" s="1">
        <v>11.2</v>
      </c>
      <c r="AH484" s="1">
        <f t="shared" si="115"/>
        <v>84.615384615384613</v>
      </c>
      <c r="AI484" s="1">
        <v>0.16</v>
      </c>
      <c r="AJ484" s="1">
        <f t="shared" si="116"/>
        <v>3.0892473118279566</v>
      </c>
      <c r="AK484" s="1">
        <f t="shared" si="117"/>
        <v>2.7308387096774189</v>
      </c>
      <c r="AL484" s="1">
        <f t="shared" si="118"/>
        <v>5.1657142857142846</v>
      </c>
      <c r="AM484" s="1">
        <f t="shared" si="119"/>
        <v>3034.2652329749098</v>
      </c>
      <c r="AN484" s="1">
        <f t="shared" si="120"/>
        <v>5739.6825396825388</v>
      </c>
      <c r="AO484" s="1">
        <f t="shared" si="121"/>
        <v>8773.9477726574478</v>
      </c>
      <c r="AP484" s="1">
        <f t="shared" si="122"/>
        <v>3.03426523297491</v>
      </c>
      <c r="AQ484" s="1">
        <f t="shared" si="122"/>
        <v>5.7396825396825388</v>
      </c>
      <c r="AR484" s="1">
        <f t="shared" si="122"/>
        <v>8.7739477726574471</v>
      </c>
      <c r="AS484" s="90"/>
      <c r="AT484" s="1">
        <v>2.0663167938931299</v>
      </c>
      <c r="AU484" s="1">
        <v>0.24188824625691135</v>
      </c>
      <c r="AV484" s="1">
        <v>1.7957274950108428</v>
      </c>
      <c r="AW484" s="1">
        <v>0.54527155400512939</v>
      </c>
      <c r="AX484" s="1">
        <v>0.26418959344173165</v>
      </c>
      <c r="AY484" s="1">
        <v>0.16109704671447278</v>
      </c>
      <c r="AZ484" s="1">
        <v>6.9861372470827359</v>
      </c>
      <c r="BA484" s="1">
        <v>104.66337576137883</v>
      </c>
      <c r="BB484" s="1">
        <v>38.588643424413796</v>
      </c>
      <c r="BC484" s="1">
        <v>11.001816723236942</v>
      </c>
      <c r="BD484" s="1">
        <v>4.3733400247106298</v>
      </c>
      <c r="BE484" s="94">
        <v>0.43466346153846158</v>
      </c>
      <c r="BF484" s="94">
        <v>0.14326923076923079</v>
      </c>
      <c r="BG484" s="94">
        <v>0.86000697022191341</v>
      </c>
      <c r="BH484" s="1">
        <v>1.2743362831858407</v>
      </c>
      <c r="BI484" s="1">
        <v>0.23839724680432647</v>
      </c>
      <c r="BJ484" s="1">
        <v>0.80099626148535619</v>
      </c>
    </row>
    <row r="485" spans="1:62">
      <c r="A485" t="s">
        <v>177</v>
      </c>
      <c r="C485" s="63" t="s">
        <v>166</v>
      </c>
      <c r="D485" s="87" t="s">
        <v>167</v>
      </c>
      <c r="E485" t="s">
        <v>959</v>
      </c>
      <c r="F485" s="1" t="s">
        <v>870</v>
      </c>
      <c r="G485" s="1" t="s">
        <v>873</v>
      </c>
      <c r="H485" s="1">
        <v>10.672829999999999</v>
      </c>
      <c r="I485" s="1">
        <v>8.6285399999999992</v>
      </c>
      <c r="J485" s="1">
        <v>741</v>
      </c>
      <c r="K485" s="1" t="s">
        <v>874</v>
      </c>
      <c r="L485" s="1" t="s">
        <v>737</v>
      </c>
      <c r="M485" s="88">
        <v>2016</v>
      </c>
      <c r="N485" s="88">
        <v>2</v>
      </c>
      <c r="O485" s="89" t="s">
        <v>157</v>
      </c>
      <c r="P485" s="63">
        <v>837</v>
      </c>
      <c r="Q485" s="1" t="s">
        <v>859</v>
      </c>
      <c r="R485" s="63" t="s">
        <v>712</v>
      </c>
      <c r="S485" s="63" t="s">
        <v>1027</v>
      </c>
      <c r="T485" s="63" t="s">
        <v>1094</v>
      </c>
      <c r="U485" s="1"/>
      <c r="V485" s="90"/>
      <c r="W485" s="91">
        <v>42653</v>
      </c>
      <c r="X485" s="63">
        <v>9</v>
      </c>
      <c r="Y485" s="63">
        <v>43</v>
      </c>
      <c r="Z485" s="92">
        <v>44</v>
      </c>
      <c r="AA485" s="93">
        <v>10.18</v>
      </c>
      <c r="AB485" s="93">
        <v>6.98</v>
      </c>
      <c r="AC485" s="63">
        <v>2.1800000000000002</v>
      </c>
      <c r="AD485" s="1">
        <v>1.24</v>
      </c>
      <c r="AE485" s="63">
        <v>0.62</v>
      </c>
      <c r="AF485" s="1">
        <v>1.44</v>
      </c>
      <c r="AG485" s="1">
        <v>12.8</v>
      </c>
      <c r="AH485" s="1">
        <f t="shared" si="115"/>
        <v>86.111111111111114</v>
      </c>
      <c r="AI485" s="1">
        <v>0.22</v>
      </c>
      <c r="AJ485" s="1">
        <f t="shared" si="116"/>
        <v>4.6106422018348621</v>
      </c>
      <c r="AK485" s="1">
        <f t="shared" si="117"/>
        <v>4.0730352941176466</v>
      </c>
      <c r="AL485" s="1">
        <f t="shared" si="118"/>
        <v>3.6122580645161291</v>
      </c>
      <c r="AM485" s="1">
        <f t="shared" si="119"/>
        <v>4525.5947712418292</v>
      </c>
      <c r="AN485" s="1">
        <f t="shared" si="120"/>
        <v>4013.6200716845874</v>
      </c>
      <c r="AO485" s="1">
        <f t="shared" si="121"/>
        <v>8539.2148429264162</v>
      </c>
      <c r="AP485" s="1">
        <f t="shared" si="122"/>
        <v>4.5255947712418294</v>
      </c>
      <c r="AQ485" s="1">
        <f t="shared" si="122"/>
        <v>4.0136200716845876</v>
      </c>
      <c r="AR485" s="1">
        <f t="shared" si="122"/>
        <v>8.5392148429264161</v>
      </c>
      <c r="AS485" s="90"/>
      <c r="AT485" s="1">
        <v>2.5352241537053981</v>
      </c>
      <c r="AU485" s="1">
        <v>0.19146619928681993</v>
      </c>
      <c r="AV485" s="1">
        <v>1.9402384522560712</v>
      </c>
      <c r="AW485" s="1">
        <v>0.49857469405725041</v>
      </c>
      <c r="AX485" s="1">
        <v>0.27738405795224641</v>
      </c>
      <c r="AY485" s="1">
        <v>0.16480597676840208</v>
      </c>
      <c r="AZ485" s="1">
        <v>8.0682040269037625</v>
      </c>
      <c r="BA485" s="1">
        <v>130.34680771911832</v>
      </c>
      <c r="BB485" s="1">
        <v>48.813465697216479</v>
      </c>
      <c r="BC485" s="1">
        <v>19.009107938477737</v>
      </c>
      <c r="BD485" s="1">
        <v>5.3130909681584511</v>
      </c>
      <c r="BE485" s="94">
        <v>0.78650646950092429</v>
      </c>
      <c r="BF485" s="94">
        <v>0.12407578558225509</v>
      </c>
      <c r="BG485" s="94">
        <v>3.0049289799089474</v>
      </c>
      <c r="BH485" s="1">
        <v>1.1571841851494697</v>
      </c>
      <c r="BI485" s="1">
        <v>0.26673095467695279</v>
      </c>
      <c r="BJ485" s="1">
        <v>0.70869184494949533</v>
      </c>
    </row>
    <row r="486" spans="1:62">
      <c r="A486" t="s">
        <v>177</v>
      </c>
      <c r="C486" s="63" t="s">
        <v>166</v>
      </c>
      <c r="D486" s="87" t="s">
        <v>167</v>
      </c>
      <c r="E486" t="s">
        <v>959</v>
      </c>
      <c r="F486" s="1" t="s">
        <v>870</v>
      </c>
      <c r="G486" s="1" t="s">
        <v>873</v>
      </c>
      <c r="H486" s="1">
        <v>10.672829999999999</v>
      </c>
      <c r="I486" s="1">
        <v>8.6285399999999992</v>
      </c>
      <c r="J486" s="1">
        <v>741</v>
      </c>
      <c r="K486" s="1" t="s">
        <v>874</v>
      </c>
      <c r="L486" s="1" t="s">
        <v>737</v>
      </c>
      <c r="M486" s="88">
        <v>2016</v>
      </c>
      <c r="N486" s="88">
        <v>2</v>
      </c>
      <c r="O486" s="89" t="s">
        <v>158</v>
      </c>
      <c r="P486" s="63">
        <v>838</v>
      </c>
      <c r="Q486" s="1" t="s">
        <v>859</v>
      </c>
      <c r="R486" s="63" t="s">
        <v>712</v>
      </c>
      <c r="S486" s="63" t="s">
        <v>1027</v>
      </c>
      <c r="T486" s="63" t="s">
        <v>1094</v>
      </c>
      <c r="U486" s="1"/>
      <c r="V486" s="90"/>
      <c r="W486" s="91">
        <v>42653</v>
      </c>
      <c r="X486" s="63">
        <v>9</v>
      </c>
      <c r="Y486" s="63">
        <v>48</v>
      </c>
      <c r="Z486" s="92">
        <v>40</v>
      </c>
      <c r="AA486" s="93">
        <v>7.2</v>
      </c>
      <c r="AB486" s="93">
        <v>6.52</v>
      </c>
      <c r="AC486" s="63">
        <v>2.2400000000000002</v>
      </c>
      <c r="AD486" s="1">
        <v>1.28</v>
      </c>
      <c r="AE486" s="63">
        <v>0.32</v>
      </c>
      <c r="AF486" s="1">
        <v>1.6</v>
      </c>
      <c r="AG486" s="1">
        <v>11.4</v>
      </c>
      <c r="AH486" s="1">
        <f t="shared" si="115"/>
        <v>80</v>
      </c>
      <c r="AI486" s="1">
        <v>0.16</v>
      </c>
      <c r="AJ486" s="1">
        <f t="shared" si="116"/>
        <v>4.6571428571428566</v>
      </c>
      <c r="AK486" s="1">
        <f t="shared" si="117"/>
        <v>3.8835092436974783</v>
      </c>
      <c r="AL486" s="1">
        <f t="shared" si="118"/>
        <v>3.6</v>
      </c>
      <c r="AM486" s="1">
        <f t="shared" si="119"/>
        <v>4315.0102707749757</v>
      </c>
      <c r="AN486" s="1">
        <f t="shared" si="120"/>
        <v>4000</v>
      </c>
      <c r="AO486" s="1">
        <f t="shared" si="121"/>
        <v>8315.0102707749757</v>
      </c>
      <c r="AP486" s="1">
        <f t="shared" si="122"/>
        <v>4.3150102707749758</v>
      </c>
      <c r="AQ486" s="1">
        <f t="shared" si="122"/>
        <v>4</v>
      </c>
      <c r="AR486" s="1">
        <f t="shared" si="122"/>
        <v>8.3150102707749749</v>
      </c>
      <c r="AS486" s="90"/>
      <c r="AT486" s="1">
        <v>2.5980751604033001</v>
      </c>
      <c r="AU486" s="1">
        <v>0.33617819367306828</v>
      </c>
      <c r="AV486" s="1">
        <v>1.8075360692982625</v>
      </c>
      <c r="AW486" s="1">
        <v>0.64589712537868449</v>
      </c>
      <c r="AX486" s="1">
        <v>0.20367355451596331</v>
      </c>
      <c r="AY486" s="1">
        <v>0.17898168953924684</v>
      </c>
      <c r="AZ486" s="1">
        <v>5.9146716595898861</v>
      </c>
      <c r="BA486" s="1">
        <v>122.43727111462326</v>
      </c>
      <c r="BB486" s="1">
        <v>58.429792225339874</v>
      </c>
      <c r="BC486" s="1">
        <v>13.321961584629024</v>
      </c>
      <c r="BD486" s="1">
        <v>5.4148202656294684</v>
      </c>
      <c r="BE486" s="94">
        <v>0.70841487279843451</v>
      </c>
      <c r="BF486" s="94">
        <v>0.13131115459882586</v>
      </c>
      <c r="BG486" s="94">
        <v>1.4361549372580731</v>
      </c>
      <c r="BH486" s="1">
        <v>1.4306742640075973</v>
      </c>
      <c r="BI486" s="1">
        <v>0.26628679962013291</v>
      </c>
      <c r="BJ486" s="1">
        <v>0.81042812127430142</v>
      </c>
    </row>
    <row r="487" spans="1:62">
      <c r="A487" t="s">
        <v>177</v>
      </c>
      <c r="C487" s="63" t="s">
        <v>166</v>
      </c>
      <c r="D487" s="87" t="s">
        <v>167</v>
      </c>
      <c r="E487" t="s">
        <v>959</v>
      </c>
      <c r="F487" s="1" t="s">
        <v>870</v>
      </c>
      <c r="G487" s="1" t="s">
        <v>873</v>
      </c>
      <c r="H487" s="1">
        <v>10.672829999999999</v>
      </c>
      <c r="I487" s="1">
        <v>8.6285399999999992</v>
      </c>
      <c r="J487" s="1">
        <v>741</v>
      </c>
      <c r="K487" s="1" t="s">
        <v>874</v>
      </c>
      <c r="L487" s="1" t="s">
        <v>737</v>
      </c>
      <c r="M487" s="88">
        <v>2016</v>
      </c>
      <c r="N487" s="88">
        <v>2</v>
      </c>
      <c r="O487" s="89" t="s">
        <v>159</v>
      </c>
      <c r="P487" s="63">
        <v>839</v>
      </c>
      <c r="Q487" s="1" t="s">
        <v>859</v>
      </c>
      <c r="R487" s="63" t="s">
        <v>712</v>
      </c>
      <c r="S487" s="63" t="s">
        <v>1027</v>
      </c>
      <c r="T487" s="63" t="s">
        <v>1094</v>
      </c>
      <c r="U487" s="1"/>
      <c r="V487" s="90"/>
      <c r="W487" s="91">
        <v>42653</v>
      </c>
      <c r="X487" s="63">
        <v>9</v>
      </c>
      <c r="Y487" s="63">
        <v>46</v>
      </c>
      <c r="Z487" s="92">
        <v>45</v>
      </c>
      <c r="AA487" s="93">
        <v>14.72</v>
      </c>
      <c r="AB487" s="93">
        <v>9.94</v>
      </c>
      <c r="AC487" s="63">
        <v>2.5</v>
      </c>
      <c r="AD487" s="1">
        <v>1.48</v>
      </c>
      <c r="AE487" s="63">
        <v>0.2</v>
      </c>
      <c r="AF487" s="1">
        <v>1.76</v>
      </c>
      <c r="AG487" s="1">
        <v>11.4</v>
      </c>
      <c r="AH487" s="1">
        <f t="shared" si="115"/>
        <v>84.090909090909093</v>
      </c>
      <c r="AI487" s="1">
        <v>0.12</v>
      </c>
      <c r="AJ487" s="1">
        <f t="shared" si="116"/>
        <v>6.9977599999999995</v>
      </c>
      <c r="AK487" s="1">
        <f t="shared" si="117"/>
        <v>6.1337050352941169</v>
      </c>
      <c r="AL487" s="1">
        <f t="shared" si="118"/>
        <v>8.8320000000000007</v>
      </c>
      <c r="AM487" s="1">
        <f t="shared" si="119"/>
        <v>6815.2278169934634</v>
      </c>
      <c r="AN487" s="1">
        <f t="shared" si="120"/>
        <v>9813.3333333333358</v>
      </c>
      <c r="AO487" s="1">
        <f t="shared" si="121"/>
        <v>16628.561150326801</v>
      </c>
      <c r="AP487" s="1">
        <f t="shared" si="122"/>
        <v>6.8152278169934633</v>
      </c>
      <c r="AQ487" s="1">
        <f t="shared" si="122"/>
        <v>9.8133333333333361</v>
      </c>
      <c r="AR487" s="1">
        <f t="shared" si="122"/>
        <v>16.628561150326799</v>
      </c>
      <c r="AS487" s="90"/>
      <c r="AT487" s="1">
        <v>2.7978303747534516</v>
      </c>
      <c r="AU487" s="1">
        <v>0.32522511342610838</v>
      </c>
      <c r="AV487" s="1">
        <v>1.8713843868063176</v>
      </c>
      <c r="AW487" s="1">
        <v>0.60882097289430559</v>
      </c>
      <c r="AX487" s="1">
        <v>0.21200488174198795</v>
      </c>
      <c r="AY487" s="1">
        <v>0.19233341727993492</v>
      </c>
      <c r="AZ487" s="1">
        <v>8.7324070516100178</v>
      </c>
      <c r="BA487" s="1">
        <v>134.28125540751532</v>
      </c>
      <c r="BB487" s="1">
        <v>57.139400294692422</v>
      </c>
      <c r="BC487" s="1">
        <v>15.310695340823205</v>
      </c>
      <c r="BD487" s="1">
        <v>5.7949176478743354</v>
      </c>
      <c r="BE487" s="94">
        <v>0.45197495183044312</v>
      </c>
      <c r="BF487" s="94">
        <v>0.11151252408477842</v>
      </c>
      <c r="BG487" s="94">
        <v>1.8365432467817171</v>
      </c>
      <c r="BH487" s="1">
        <v>1.3701737451737455</v>
      </c>
      <c r="BI487" s="1">
        <v>0.27953667953667954</v>
      </c>
      <c r="BJ487" s="1">
        <v>0.79860280822068797</v>
      </c>
    </row>
    <row r="488" spans="1:62">
      <c r="A488" t="s">
        <v>177</v>
      </c>
      <c r="C488" s="63" t="s">
        <v>166</v>
      </c>
      <c r="D488" s="87" t="s">
        <v>167</v>
      </c>
      <c r="E488" t="s">
        <v>959</v>
      </c>
      <c r="F488" s="1" t="s">
        <v>870</v>
      </c>
      <c r="G488" s="1" t="s">
        <v>873</v>
      </c>
      <c r="H488" s="1">
        <v>10.672829999999999</v>
      </c>
      <c r="I488" s="1">
        <v>8.6285399999999992</v>
      </c>
      <c r="J488" s="1">
        <v>741</v>
      </c>
      <c r="K488" s="1" t="s">
        <v>874</v>
      </c>
      <c r="L488" s="1" t="s">
        <v>737</v>
      </c>
      <c r="M488" s="88">
        <v>2016</v>
      </c>
      <c r="N488" s="88">
        <v>2</v>
      </c>
      <c r="O488" s="89" t="s">
        <v>714</v>
      </c>
      <c r="P488" s="63">
        <v>840</v>
      </c>
      <c r="Q488" s="1" t="s">
        <v>859</v>
      </c>
      <c r="R488" s="63" t="s">
        <v>712</v>
      </c>
      <c r="S488" s="63" t="s">
        <v>1027</v>
      </c>
      <c r="T488" s="63" t="s">
        <v>1094</v>
      </c>
      <c r="U488" s="1"/>
      <c r="V488" s="90"/>
      <c r="W488" s="91">
        <v>42653</v>
      </c>
      <c r="X488" s="63">
        <v>9</v>
      </c>
      <c r="Y488" s="63">
        <v>45</v>
      </c>
      <c r="Z488" s="92">
        <v>48</v>
      </c>
      <c r="AA488" s="93">
        <v>9.52</v>
      </c>
      <c r="AB488" s="93">
        <v>8.36</v>
      </c>
      <c r="AC488" s="63">
        <v>2.44</v>
      </c>
      <c r="AD488" s="1">
        <v>1.42</v>
      </c>
      <c r="AE488" s="63">
        <v>0.52</v>
      </c>
      <c r="AF488" s="1">
        <v>1.64</v>
      </c>
      <c r="AG488" s="1">
        <v>11.9</v>
      </c>
      <c r="AH488" s="1">
        <f t="shared" si="115"/>
        <v>86.58536585365853</v>
      </c>
      <c r="AI488" s="1">
        <v>0.24</v>
      </c>
      <c r="AJ488" s="1">
        <f t="shared" si="116"/>
        <v>5.6190163934426227</v>
      </c>
      <c r="AK488" s="1">
        <f t="shared" si="117"/>
        <v>5.0426842815814839</v>
      </c>
      <c r="AL488" s="1">
        <f t="shared" si="118"/>
        <v>4.3938461538461535</v>
      </c>
      <c r="AM488" s="1">
        <f t="shared" si="119"/>
        <v>5602.9825350905376</v>
      </c>
      <c r="AN488" s="1">
        <f t="shared" si="120"/>
        <v>4882.0512820512813</v>
      </c>
      <c r="AO488" s="1">
        <f t="shared" si="121"/>
        <v>10485.033817141819</v>
      </c>
      <c r="AP488" s="1">
        <f t="shared" si="122"/>
        <v>5.602982535090538</v>
      </c>
      <c r="AQ488" s="1">
        <f t="shared" si="122"/>
        <v>4.8820512820512816</v>
      </c>
      <c r="AR488" s="1">
        <f t="shared" si="122"/>
        <v>10.485033817141819</v>
      </c>
      <c r="AS488" s="90"/>
      <c r="AT488" s="1">
        <v>2.6351970669110911</v>
      </c>
      <c r="AU488" s="1">
        <v>0.29124321869596653</v>
      </c>
      <c r="AV488" s="1">
        <v>2.0670204751242141</v>
      </c>
      <c r="AW488" s="1">
        <v>0.60700380916451602</v>
      </c>
      <c r="AX488" s="1">
        <v>0.23701618360473015</v>
      </c>
      <c r="AY488" s="1">
        <v>0.19298386272680917</v>
      </c>
      <c r="AZ488" s="1">
        <v>8.1244813512497434</v>
      </c>
      <c r="BA488" s="1">
        <v>134.64374921652092</v>
      </c>
      <c r="BB488" s="1">
        <v>48.770860925507868</v>
      </c>
      <c r="BC488" s="1">
        <v>15.338441555073489</v>
      </c>
      <c r="BD488" s="1">
        <v>9.4265711688127887</v>
      </c>
      <c r="BE488" s="94">
        <v>0.50091827364554642</v>
      </c>
      <c r="BF488" s="94">
        <v>0.10840220385674933</v>
      </c>
      <c r="BG488" s="94">
        <v>2.4433603066665661</v>
      </c>
      <c r="BH488" s="1">
        <v>1.2870280735721202</v>
      </c>
      <c r="BI488" s="1">
        <v>0.21965150048402712</v>
      </c>
      <c r="BJ488" s="1">
        <v>0.71812310524350009</v>
      </c>
    </row>
    <row r="489" spans="1:62">
      <c r="A489" t="s">
        <v>177</v>
      </c>
      <c r="C489" s="63" t="s">
        <v>166</v>
      </c>
      <c r="D489" s="87" t="s">
        <v>167</v>
      </c>
      <c r="E489" t="s">
        <v>959</v>
      </c>
      <c r="F489" s="1" t="s">
        <v>875</v>
      </c>
      <c r="G489" s="1" t="s">
        <v>876</v>
      </c>
      <c r="H489" s="1">
        <v>10.740320000000001</v>
      </c>
      <c r="I489" s="1">
        <v>8.5838900000000002</v>
      </c>
      <c r="J489" s="1">
        <v>762</v>
      </c>
      <c r="K489" s="1" t="s">
        <v>877</v>
      </c>
      <c r="L489" s="1" t="s">
        <v>737</v>
      </c>
      <c r="M489" s="88">
        <v>2016</v>
      </c>
      <c r="N489" s="88">
        <v>2</v>
      </c>
      <c r="O489" s="89" t="s">
        <v>155</v>
      </c>
      <c r="P489" s="63">
        <v>847</v>
      </c>
      <c r="Q489" s="1" t="s">
        <v>859</v>
      </c>
      <c r="R489" s="63" t="s">
        <v>712</v>
      </c>
      <c r="S489" s="63" t="s">
        <v>1027</v>
      </c>
      <c r="T489" s="63" t="s">
        <v>1094</v>
      </c>
      <c r="U489" s="1" t="s">
        <v>860</v>
      </c>
      <c r="V489" s="90">
        <v>42651</v>
      </c>
      <c r="W489" s="91">
        <v>42653</v>
      </c>
      <c r="X489" s="63">
        <v>9</v>
      </c>
      <c r="Y489" s="63">
        <v>45</v>
      </c>
      <c r="Z489" s="92">
        <v>38</v>
      </c>
      <c r="AA489" s="93">
        <v>7.06</v>
      </c>
      <c r="AB489" s="93">
        <v>3.58</v>
      </c>
      <c r="AC489" s="63">
        <v>1.18</v>
      </c>
      <c r="AD489" s="1">
        <v>0.64</v>
      </c>
      <c r="AE489" s="63">
        <v>0.26</v>
      </c>
      <c r="AF489" s="1">
        <v>0.8</v>
      </c>
      <c r="AG489" s="1">
        <v>10.9</v>
      </c>
      <c r="AH489" s="1">
        <f t="shared" si="115"/>
        <v>80</v>
      </c>
      <c r="AI489" s="1">
        <v>0.12</v>
      </c>
      <c r="AJ489" s="1">
        <f t="shared" si="116"/>
        <v>2.427118644067797</v>
      </c>
      <c r="AK489" s="1">
        <f t="shared" si="117"/>
        <v>2.0353531405782657</v>
      </c>
      <c r="AL489" s="1">
        <f t="shared" si="118"/>
        <v>3.2584615384615381</v>
      </c>
      <c r="AM489" s="1">
        <f t="shared" si="119"/>
        <v>2261.5034895314061</v>
      </c>
      <c r="AN489" s="1">
        <f t="shared" si="120"/>
        <v>3620.5128205128199</v>
      </c>
      <c r="AO489" s="1">
        <f t="shared" si="121"/>
        <v>5882.016310044226</v>
      </c>
      <c r="AP489" s="1">
        <f t="shared" si="122"/>
        <v>2.2615034895314059</v>
      </c>
      <c r="AQ489" s="1">
        <f t="shared" si="122"/>
        <v>3.6205128205128201</v>
      </c>
      <c r="AR489" s="1">
        <f t="shared" si="122"/>
        <v>5.882016310044226</v>
      </c>
      <c r="AS489" s="90">
        <v>42438</v>
      </c>
      <c r="AT489" s="1">
        <v>1.7921890067502413</v>
      </c>
      <c r="AU489" s="1">
        <v>0.15460100498601187</v>
      </c>
      <c r="AV489" s="1">
        <v>2.0527322175192597</v>
      </c>
      <c r="AW489" s="1">
        <v>0.35739757986762638</v>
      </c>
      <c r="AX489" s="1">
        <v>0.20492059248555705</v>
      </c>
      <c r="AY489" s="1">
        <v>0.1282603419996346</v>
      </c>
      <c r="AZ489" s="1">
        <v>5.1212186955153065</v>
      </c>
      <c r="BA489" s="1">
        <v>110.85637337844048</v>
      </c>
      <c r="BB489" s="1">
        <v>18.663587180620038</v>
      </c>
      <c r="BC489" s="1">
        <v>12.640119564803838</v>
      </c>
      <c r="BD489" s="1">
        <v>4.0692509928842115</v>
      </c>
      <c r="BE489" s="94">
        <v>0.61736641221374056</v>
      </c>
      <c r="BF489" s="94">
        <v>5.5820610687022904E-2</v>
      </c>
      <c r="BG489" s="94">
        <v>2.5176226442073979</v>
      </c>
      <c r="BH489" s="1">
        <v>1.1628440366972477</v>
      </c>
      <c r="BI489" s="1">
        <v>0.26394495412844038</v>
      </c>
      <c r="BJ489" s="1">
        <v>0.56839407139613696</v>
      </c>
    </row>
    <row r="490" spans="1:62">
      <c r="A490" t="s">
        <v>177</v>
      </c>
      <c r="C490" s="63" t="s">
        <v>166</v>
      </c>
      <c r="D490" s="87" t="s">
        <v>167</v>
      </c>
      <c r="E490" t="s">
        <v>959</v>
      </c>
      <c r="F490" s="1" t="s">
        <v>875</v>
      </c>
      <c r="G490" s="1" t="s">
        <v>876</v>
      </c>
      <c r="H490" s="1">
        <v>10.740320000000001</v>
      </c>
      <c r="I490" s="1">
        <v>8.5838900000000002</v>
      </c>
      <c r="J490" s="1">
        <v>762</v>
      </c>
      <c r="K490" s="1" t="s">
        <v>877</v>
      </c>
      <c r="L490" s="1" t="s">
        <v>737</v>
      </c>
      <c r="M490" s="88">
        <v>2016</v>
      </c>
      <c r="N490" s="88">
        <v>2</v>
      </c>
      <c r="O490" s="89" t="s">
        <v>156</v>
      </c>
      <c r="P490" s="63">
        <v>848</v>
      </c>
      <c r="Q490" s="1" t="s">
        <v>859</v>
      </c>
      <c r="R490" s="63" t="s">
        <v>712</v>
      </c>
      <c r="S490" s="63" t="s">
        <v>1027</v>
      </c>
      <c r="T490" s="63" t="s">
        <v>1094</v>
      </c>
      <c r="U490" s="1"/>
      <c r="V490" s="90"/>
      <c r="W490" s="91">
        <v>42653</v>
      </c>
      <c r="X490" s="63">
        <v>9</v>
      </c>
      <c r="Y490" s="63">
        <v>48</v>
      </c>
      <c r="Z490" s="92">
        <v>38</v>
      </c>
      <c r="AA490" s="93">
        <v>8</v>
      </c>
      <c r="AB490" s="93">
        <v>4.1399999999999997</v>
      </c>
      <c r="AC490" s="63">
        <v>1.28</v>
      </c>
      <c r="AD490" s="1">
        <v>0.86</v>
      </c>
      <c r="AE490" s="63">
        <v>0.22</v>
      </c>
      <c r="AF490" s="1">
        <v>1</v>
      </c>
      <c r="AG490" s="1">
        <v>10.7</v>
      </c>
      <c r="AH490" s="1">
        <f t="shared" si="115"/>
        <v>86</v>
      </c>
      <c r="AI490" s="1">
        <v>0.18</v>
      </c>
      <c r="AJ490" s="1">
        <f t="shared" si="116"/>
        <v>3.2343749999999996</v>
      </c>
      <c r="AK490" s="1">
        <f t="shared" si="117"/>
        <v>2.9222768382352937</v>
      </c>
      <c r="AL490" s="1">
        <f t="shared" si="118"/>
        <v>6.545454545454545</v>
      </c>
      <c r="AM490" s="1">
        <f t="shared" si="119"/>
        <v>3246.974264705882</v>
      </c>
      <c r="AN490" s="1">
        <f t="shared" si="120"/>
        <v>7272.7272727272721</v>
      </c>
      <c r="AO490" s="1">
        <f t="shared" si="121"/>
        <v>10519.701537433153</v>
      </c>
      <c r="AP490" s="1">
        <f t="shared" si="122"/>
        <v>3.2469742647058819</v>
      </c>
      <c r="AQ490" s="1">
        <f t="shared" si="122"/>
        <v>7.2727272727272725</v>
      </c>
      <c r="AR490" s="1">
        <f t="shared" si="122"/>
        <v>10.519701537433154</v>
      </c>
      <c r="AS490" s="90"/>
      <c r="AT490" s="1">
        <v>1.8305582761998045</v>
      </c>
      <c r="AU490" s="1">
        <v>0.22920435462309693</v>
      </c>
      <c r="AV490" s="1">
        <v>1.7785108051022416</v>
      </c>
      <c r="AW490" s="1">
        <v>0.75729925128639686</v>
      </c>
      <c r="AX490" s="1">
        <v>0.34900880965465914</v>
      </c>
      <c r="AY490" s="1">
        <v>0.17131763494075775</v>
      </c>
      <c r="AZ490" s="1">
        <v>5.7641607033925473</v>
      </c>
      <c r="BA490" s="1">
        <v>119.76127159811853</v>
      </c>
      <c r="BB490" s="1">
        <v>21.605230379869788</v>
      </c>
      <c r="BC490" s="1">
        <v>14.770709267170526</v>
      </c>
      <c r="BD490" s="1">
        <v>6.2249138133319777</v>
      </c>
      <c r="BE490" s="94">
        <v>0.40246138996139008</v>
      </c>
      <c r="BF490" s="94">
        <v>7.8619691119691137E-2</v>
      </c>
      <c r="BG490" s="94">
        <v>0.97928853375457792</v>
      </c>
      <c r="BH490" s="1">
        <v>0.93179634966378477</v>
      </c>
      <c r="BI490" s="1">
        <v>0.23328530259365998</v>
      </c>
      <c r="BJ490" s="1">
        <v>0.55402455835522324</v>
      </c>
    </row>
    <row r="491" spans="1:62">
      <c r="A491" t="s">
        <v>177</v>
      </c>
      <c r="C491" s="63" t="s">
        <v>166</v>
      </c>
      <c r="D491" s="87" t="s">
        <v>167</v>
      </c>
      <c r="E491" t="s">
        <v>959</v>
      </c>
      <c r="F491" s="1" t="s">
        <v>875</v>
      </c>
      <c r="G491" s="1" t="s">
        <v>876</v>
      </c>
      <c r="H491" s="1">
        <v>10.740320000000001</v>
      </c>
      <c r="I491" s="1">
        <v>8.5838900000000002</v>
      </c>
      <c r="J491" s="1">
        <v>762</v>
      </c>
      <c r="K491" s="1" t="s">
        <v>877</v>
      </c>
      <c r="L491" s="1" t="s">
        <v>737</v>
      </c>
      <c r="M491" s="88">
        <v>2016</v>
      </c>
      <c r="N491" s="88">
        <v>2</v>
      </c>
      <c r="O491" s="89" t="s">
        <v>157</v>
      </c>
      <c r="P491" s="63">
        <v>849</v>
      </c>
      <c r="Q491" s="1" t="s">
        <v>859</v>
      </c>
      <c r="R491" s="63" t="s">
        <v>712</v>
      </c>
      <c r="S491" s="63" t="s">
        <v>1027</v>
      </c>
      <c r="T491" s="63" t="s">
        <v>1094</v>
      </c>
      <c r="U491" s="1"/>
      <c r="V491" s="90"/>
      <c r="W491" s="91">
        <v>42653</v>
      </c>
      <c r="X491" s="63">
        <v>9</v>
      </c>
      <c r="Y491" s="63">
        <v>42</v>
      </c>
      <c r="Z491" s="92">
        <v>37</v>
      </c>
      <c r="AA491" s="93">
        <v>9.24</v>
      </c>
      <c r="AB491" s="93">
        <v>5.32</v>
      </c>
      <c r="AC491" s="63">
        <v>2.44</v>
      </c>
      <c r="AD491" s="1">
        <v>1.26</v>
      </c>
      <c r="AE491" s="63">
        <v>0.28000000000000003</v>
      </c>
      <c r="AF491" s="1">
        <v>1.56</v>
      </c>
      <c r="AG491" s="1">
        <v>11.6</v>
      </c>
      <c r="AH491" s="1">
        <f t="shared" si="115"/>
        <v>80.769230769230774</v>
      </c>
      <c r="AI491" s="1">
        <v>0.1</v>
      </c>
      <c r="AJ491" s="1">
        <f t="shared" si="116"/>
        <v>3.4013114754098366</v>
      </c>
      <c r="AK491" s="1">
        <f t="shared" si="117"/>
        <v>2.857101639344263</v>
      </c>
      <c r="AL491" s="1">
        <f t="shared" si="118"/>
        <v>3.3000000000000003</v>
      </c>
      <c r="AM491" s="1">
        <f t="shared" si="119"/>
        <v>3174.557377049181</v>
      </c>
      <c r="AN491" s="1">
        <f t="shared" si="120"/>
        <v>3666.6666666666665</v>
      </c>
      <c r="AO491" s="1">
        <f t="shared" si="121"/>
        <v>6841.2240437158471</v>
      </c>
      <c r="AP491" s="1">
        <f t="shared" si="122"/>
        <v>3.1745573770491808</v>
      </c>
      <c r="AQ491" s="1">
        <f t="shared" si="122"/>
        <v>3.6666666666666665</v>
      </c>
      <c r="AR491" s="1">
        <f t="shared" si="122"/>
        <v>6.8412240437158474</v>
      </c>
      <c r="AS491" s="90"/>
      <c r="AT491" s="1">
        <v>2.6840888066604998</v>
      </c>
      <c r="AU491" s="1">
        <v>0.22583393277816013</v>
      </c>
      <c r="AV491" s="1">
        <v>1.6927294436956877</v>
      </c>
      <c r="AW491" s="1">
        <v>0.4787853290518097</v>
      </c>
      <c r="AX491" s="1">
        <v>0.17135075773914688</v>
      </c>
      <c r="AY491" s="1">
        <v>0.16710289344133367</v>
      </c>
      <c r="AZ491" s="1">
        <v>9.347875412909664</v>
      </c>
      <c r="BA491" s="1">
        <v>124.1043561505636</v>
      </c>
      <c r="BB491" s="1">
        <v>32.890880181091823</v>
      </c>
      <c r="BC491" s="1">
        <v>20.773316265614145</v>
      </c>
      <c r="BD491" s="1">
        <v>4.9369769538145443</v>
      </c>
      <c r="BE491" s="94">
        <v>0.49213649851632052</v>
      </c>
      <c r="BF491" s="94">
        <v>6.2314540059347182E-2</v>
      </c>
      <c r="BG491" s="94">
        <v>1.5418809829765852</v>
      </c>
      <c r="BH491" s="1">
        <v>1.3427121771217714</v>
      </c>
      <c r="BI491" s="1">
        <v>0.23302583025830256</v>
      </c>
      <c r="BJ491" s="1">
        <v>0.51234915846529394</v>
      </c>
    </row>
    <row r="492" spans="1:62">
      <c r="A492" t="s">
        <v>177</v>
      </c>
      <c r="C492" s="63" t="s">
        <v>166</v>
      </c>
      <c r="D492" s="87" t="s">
        <v>167</v>
      </c>
      <c r="E492" t="s">
        <v>959</v>
      </c>
      <c r="F492" s="1" t="s">
        <v>875</v>
      </c>
      <c r="G492" s="1" t="s">
        <v>876</v>
      </c>
      <c r="H492" s="1">
        <v>10.740320000000001</v>
      </c>
      <c r="I492" s="1">
        <v>8.5838900000000002</v>
      </c>
      <c r="J492" s="1">
        <v>762</v>
      </c>
      <c r="K492" s="1" t="s">
        <v>877</v>
      </c>
      <c r="L492" s="1" t="s">
        <v>737</v>
      </c>
      <c r="M492" s="88">
        <v>2016</v>
      </c>
      <c r="N492" s="88">
        <v>2</v>
      </c>
      <c r="O492" s="89" t="s">
        <v>158</v>
      </c>
      <c r="P492" s="63">
        <v>850</v>
      </c>
      <c r="Q492" s="1" t="s">
        <v>859</v>
      </c>
      <c r="R492" s="63" t="s">
        <v>712</v>
      </c>
      <c r="S492" s="63" t="s">
        <v>1027</v>
      </c>
      <c r="T492" s="63" t="s">
        <v>1094</v>
      </c>
      <c r="U492" s="1"/>
      <c r="V492" s="90"/>
      <c r="W492" s="91">
        <v>42653</v>
      </c>
      <c r="X492" s="63">
        <v>9</v>
      </c>
      <c r="Y492" s="63">
        <v>44</v>
      </c>
      <c r="Z492" s="92">
        <v>41</v>
      </c>
      <c r="AA492" s="93">
        <v>8.9600000000000009</v>
      </c>
      <c r="AB492" s="93">
        <v>5.92</v>
      </c>
      <c r="AC492" s="63">
        <v>2.1800000000000002</v>
      </c>
      <c r="AD492" s="1">
        <v>1.26</v>
      </c>
      <c r="AE492" s="63">
        <v>0.3</v>
      </c>
      <c r="AF492" s="1">
        <v>1.54</v>
      </c>
      <c r="AG492" s="1">
        <v>13.1</v>
      </c>
      <c r="AH492" s="1">
        <f t="shared" si="115"/>
        <v>81.818181818181813</v>
      </c>
      <c r="AI492" s="1">
        <v>0.14000000000000001</v>
      </c>
      <c r="AJ492" s="1">
        <f t="shared" si="116"/>
        <v>4.1820183486238527</v>
      </c>
      <c r="AK492" s="1">
        <f t="shared" si="117"/>
        <v>3.4981353480841872</v>
      </c>
      <c r="AL492" s="1">
        <f t="shared" si="118"/>
        <v>4.1813333333333347</v>
      </c>
      <c r="AM492" s="1">
        <f t="shared" si="119"/>
        <v>3886.8170534268747</v>
      </c>
      <c r="AN492" s="1">
        <f t="shared" si="120"/>
        <v>4645.9259259259279</v>
      </c>
      <c r="AO492" s="1">
        <f t="shared" si="121"/>
        <v>8532.7429793528026</v>
      </c>
      <c r="AP492" s="1">
        <f t="shared" si="122"/>
        <v>3.8868170534268747</v>
      </c>
      <c r="AQ492" s="1">
        <f t="shared" si="122"/>
        <v>4.645925925925928</v>
      </c>
      <c r="AR492" s="1">
        <f t="shared" si="122"/>
        <v>8.5327429793528022</v>
      </c>
      <c r="AS492" s="90"/>
      <c r="AT492" s="1">
        <v>2.2678571428571432</v>
      </c>
      <c r="AU492" s="1">
        <v>0.26894000327792017</v>
      </c>
      <c r="AV492" s="1">
        <v>1.1060863835067198</v>
      </c>
      <c r="AW492" s="1">
        <v>1.2967531102186918</v>
      </c>
      <c r="AX492" s="1">
        <v>0.58627322944445659</v>
      </c>
      <c r="AY492" s="1">
        <v>0.16646165406754276</v>
      </c>
      <c r="AZ492" s="1">
        <v>5.2295168550021192</v>
      </c>
      <c r="BA492" s="1">
        <v>131.23863644244267</v>
      </c>
      <c r="BB492" s="1">
        <v>123.15265568229322</v>
      </c>
      <c r="BC492" s="1">
        <v>14.533545804928515</v>
      </c>
      <c r="BD492" s="1">
        <v>5.3544350090610315</v>
      </c>
      <c r="BE492" s="94">
        <v>0.56894889103182256</v>
      </c>
      <c r="BF492" s="94">
        <v>6.4464802314368366E-2</v>
      </c>
      <c r="BG492" s="94">
        <v>2.1100678145282838</v>
      </c>
      <c r="BH492" s="1">
        <v>1.1561631139944393</v>
      </c>
      <c r="BI492" s="1">
        <v>0.2229842446709917</v>
      </c>
      <c r="BJ492" s="1">
        <v>0.63826303174052668</v>
      </c>
    </row>
    <row r="493" spans="1:62">
      <c r="A493" t="s">
        <v>177</v>
      </c>
      <c r="C493" s="63" t="s">
        <v>166</v>
      </c>
      <c r="D493" s="87" t="s">
        <v>167</v>
      </c>
      <c r="E493" t="s">
        <v>959</v>
      </c>
      <c r="F493" s="1" t="s">
        <v>875</v>
      </c>
      <c r="G493" s="1" t="s">
        <v>876</v>
      </c>
      <c r="H493" s="1">
        <v>10.740320000000001</v>
      </c>
      <c r="I493" s="1">
        <v>8.5838900000000002</v>
      </c>
      <c r="J493" s="1">
        <v>762</v>
      </c>
      <c r="K493" s="1" t="s">
        <v>877</v>
      </c>
      <c r="L493" s="1" t="s">
        <v>737</v>
      </c>
      <c r="M493" s="88">
        <v>2016</v>
      </c>
      <c r="N493" s="88">
        <v>2</v>
      </c>
      <c r="O493" s="89" t="s">
        <v>159</v>
      </c>
      <c r="P493" s="63">
        <v>851</v>
      </c>
      <c r="Q493" s="1" t="s">
        <v>859</v>
      </c>
      <c r="R493" s="63" t="s">
        <v>712</v>
      </c>
      <c r="S493" s="63" t="s">
        <v>1027</v>
      </c>
      <c r="T493" s="63" t="s">
        <v>1094</v>
      </c>
      <c r="U493" s="1"/>
      <c r="V493" s="90"/>
      <c r="W493" s="91">
        <v>42653</v>
      </c>
      <c r="X493" s="63">
        <v>9</v>
      </c>
      <c r="Y493" s="63">
        <v>43</v>
      </c>
      <c r="Z493" s="92">
        <v>45</v>
      </c>
      <c r="AA493" s="93">
        <v>14.36</v>
      </c>
      <c r="AB493" s="93">
        <v>8.08</v>
      </c>
      <c r="AC493" s="63">
        <v>2.1</v>
      </c>
      <c r="AD493" s="1">
        <v>1.1599999999999999</v>
      </c>
      <c r="AE493" s="63">
        <v>0.3</v>
      </c>
      <c r="AF493" s="1">
        <v>1.4</v>
      </c>
      <c r="AG493" s="1">
        <v>12.4</v>
      </c>
      <c r="AH493" s="1">
        <f t="shared" si="115"/>
        <v>82.857142857142847</v>
      </c>
      <c r="AI493" s="1">
        <v>0.12</v>
      </c>
      <c r="AJ493" s="1">
        <f t="shared" si="116"/>
        <v>5.3866666666666667</v>
      </c>
      <c r="AK493" s="1">
        <f t="shared" si="117"/>
        <v>4.5997606722689071</v>
      </c>
      <c r="AL493" s="1">
        <f t="shared" si="118"/>
        <v>5.7439999999999998</v>
      </c>
      <c r="AM493" s="1">
        <f t="shared" si="119"/>
        <v>5110.8451914098969</v>
      </c>
      <c r="AN493" s="1">
        <f t="shared" si="120"/>
        <v>6382.2222222222226</v>
      </c>
      <c r="AO493" s="1">
        <f t="shared" si="121"/>
        <v>11493.067413632119</v>
      </c>
      <c r="AP493" s="1">
        <f t="shared" si="122"/>
        <v>5.1108451914098971</v>
      </c>
      <c r="AQ493" s="1">
        <f t="shared" si="122"/>
        <v>6.3822222222222225</v>
      </c>
      <c r="AR493" s="1">
        <f t="shared" si="122"/>
        <v>11.493067413632119</v>
      </c>
      <c r="AS493" s="90"/>
      <c r="AT493" s="1">
        <v>2.3676748582230625</v>
      </c>
      <c r="AU493" s="1">
        <v>0.23105724406547562</v>
      </c>
      <c r="AV493" s="1">
        <v>1.7299567310257515</v>
      </c>
      <c r="AW493" s="1">
        <v>0.87003267540951401</v>
      </c>
      <c r="AX493" s="1">
        <v>0.23723256474655083</v>
      </c>
      <c r="AY493" s="1">
        <v>0.18030109013082402</v>
      </c>
      <c r="AZ493" s="1">
        <v>6.5006392139965046</v>
      </c>
      <c r="BA493" s="1">
        <v>191.72352328944456</v>
      </c>
      <c r="BB493" s="1">
        <v>27.140726135047785</v>
      </c>
      <c r="BC493" s="1">
        <v>15.6790559918251</v>
      </c>
      <c r="BD493" s="1">
        <v>7.7829172253643311</v>
      </c>
      <c r="BE493" s="94">
        <v>0.55876865671641796</v>
      </c>
      <c r="BF493" s="94">
        <v>2.7789179104477611E-2</v>
      </c>
      <c r="BG493" s="94">
        <v>0.34971950572030502</v>
      </c>
      <c r="BH493" s="1">
        <v>1.3425742574257424</v>
      </c>
      <c r="BI493" s="1">
        <v>0.32361386138613862</v>
      </c>
      <c r="BJ493" s="1">
        <v>0.51326081789932165</v>
      </c>
    </row>
    <row r="494" spans="1:62">
      <c r="A494" t="s">
        <v>177</v>
      </c>
      <c r="C494" s="63" t="s">
        <v>166</v>
      </c>
      <c r="D494" s="87" t="s">
        <v>167</v>
      </c>
      <c r="E494" t="s">
        <v>959</v>
      </c>
      <c r="F494" s="1" t="s">
        <v>875</v>
      </c>
      <c r="G494" s="1" t="s">
        <v>876</v>
      </c>
      <c r="H494" s="1">
        <v>10.740320000000001</v>
      </c>
      <c r="I494" s="1">
        <v>8.5838900000000002</v>
      </c>
      <c r="J494" s="1">
        <v>762</v>
      </c>
      <c r="K494" s="1" t="s">
        <v>877</v>
      </c>
      <c r="L494" s="1" t="s">
        <v>737</v>
      </c>
      <c r="M494" s="88">
        <v>2016</v>
      </c>
      <c r="N494" s="88">
        <v>2</v>
      </c>
      <c r="O494" s="89" t="s">
        <v>714</v>
      </c>
      <c r="P494" s="63">
        <v>852</v>
      </c>
      <c r="Q494" s="1" t="s">
        <v>859</v>
      </c>
      <c r="R494" s="63" t="s">
        <v>712</v>
      </c>
      <c r="S494" s="63" t="s">
        <v>1027</v>
      </c>
      <c r="T494" s="63" t="s">
        <v>1094</v>
      </c>
      <c r="U494" s="1"/>
      <c r="V494" s="90"/>
      <c r="W494" s="91">
        <v>42653</v>
      </c>
      <c r="X494" s="63">
        <v>9</v>
      </c>
      <c r="Y494" s="63">
        <v>43</v>
      </c>
      <c r="Z494" s="92">
        <v>33</v>
      </c>
      <c r="AA494" s="93">
        <v>13.36</v>
      </c>
      <c r="AB494" s="93">
        <v>6.08</v>
      </c>
      <c r="AC494" s="63">
        <v>2.2400000000000002</v>
      </c>
      <c r="AD494" s="1">
        <v>1.3</v>
      </c>
      <c r="AE494" s="63">
        <v>0.34</v>
      </c>
      <c r="AF494" s="1">
        <v>1.6</v>
      </c>
      <c r="AG494" s="1">
        <v>10.7</v>
      </c>
      <c r="AH494" s="1">
        <f t="shared" si="115"/>
        <v>81.25</v>
      </c>
      <c r="AI494" s="1">
        <v>0.22</v>
      </c>
      <c r="AJ494" s="1">
        <f t="shared" si="116"/>
        <v>4.3428571428571434</v>
      </c>
      <c r="AK494" s="1">
        <f t="shared" si="117"/>
        <v>3.7070756302521013</v>
      </c>
      <c r="AL494" s="1">
        <f t="shared" si="118"/>
        <v>8.6447058823529392</v>
      </c>
      <c r="AM494" s="1">
        <f t="shared" si="119"/>
        <v>4118.9729225023348</v>
      </c>
      <c r="AN494" s="1">
        <f t="shared" si="120"/>
        <v>9605.2287581699329</v>
      </c>
      <c r="AO494" s="1">
        <f t="shared" si="121"/>
        <v>13724.201680672268</v>
      </c>
      <c r="AP494" s="1">
        <f t="shared" si="122"/>
        <v>4.1189729225023344</v>
      </c>
      <c r="AQ494" s="1">
        <f t="shared" si="122"/>
        <v>9.6052287581699325</v>
      </c>
      <c r="AR494" s="1">
        <f t="shared" si="122"/>
        <v>13.724201680672268</v>
      </c>
      <c r="AS494" s="90"/>
      <c r="AT494" s="1">
        <v>2.3122605363984672</v>
      </c>
      <c r="AU494" s="1">
        <v>0.19895173043764294</v>
      </c>
      <c r="AV494" s="1">
        <v>2.195864138359791</v>
      </c>
      <c r="AW494" s="1">
        <v>0.61777466404735404</v>
      </c>
      <c r="AX494" s="1">
        <v>0.24263563949209493</v>
      </c>
      <c r="AY494" s="1">
        <v>0.16617613244834156</v>
      </c>
      <c r="AZ494" s="1">
        <v>6.3555525089256761</v>
      </c>
      <c r="BA494" s="1">
        <v>195.13570045004514</v>
      </c>
      <c r="BB494" s="1">
        <v>36.565544151808979</v>
      </c>
      <c r="BC494" s="1">
        <v>14.713011729032061</v>
      </c>
      <c r="BD494" s="1">
        <v>10.413691896901453</v>
      </c>
      <c r="BE494" s="94">
        <v>0.83628318584070815</v>
      </c>
      <c r="BF494" s="94">
        <v>6.4847590953785644E-2</v>
      </c>
      <c r="BG494" s="94">
        <v>1.2691321430895728</v>
      </c>
      <c r="BH494" s="1">
        <v>1.475194552529183</v>
      </c>
      <c r="BI494" s="1">
        <v>0.25583657587548636</v>
      </c>
      <c r="BJ494" s="1">
        <v>0.489506838767724</v>
      </c>
    </row>
    <row r="495" spans="1:62">
      <c r="A495" t="s">
        <v>177</v>
      </c>
      <c r="C495" s="63" t="s">
        <v>164</v>
      </c>
      <c r="D495" s="87" t="s">
        <v>165</v>
      </c>
      <c r="E495" t="s">
        <v>959</v>
      </c>
      <c r="F495" s="1" t="s">
        <v>878</v>
      </c>
      <c r="G495" s="1" t="s">
        <v>879</v>
      </c>
      <c r="H495" s="1">
        <v>10.52754</v>
      </c>
      <c r="I495" s="1">
        <v>8.5086499999999994</v>
      </c>
      <c r="J495" s="1">
        <v>795</v>
      </c>
      <c r="K495" s="1" t="s">
        <v>880</v>
      </c>
      <c r="L495" s="1" t="s">
        <v>737</v>
      </c>
      <c r="M495" s="88">
        <v>2016</v>
      </c>
      <c r="N495" s="88">
        <v>2</v>
      </c>
      <c r="O495" s="89" t="s">
        <v>155</v>
      </c>
      <c r="P495" s="63">
        <v>859</v>
      </c>
      <c r="Q495" s="1" t="s">
        <v>739</v>
      </c>
      <c r="R495" s="63" t="s">
        <v>712</v>
      </c>
      <c r="S495" s="63" t="s">
        <v>1027</v>
      </c>
      <c r="T495" s="63" t="s">
        <v>1094</v>
      </c>
      <c r="U495" s="1" t="s">
        <v>881</v>
      </c>
      <c r="V495" s="90">
        <v>42651</v>
      </c>
      <c r="W495" s="91">
        <v>42654</v>
      </c>
      <c r="X495" s="63">
        <v>9</v>
      </c>
      <c r="Y495" s="63">
        <v>44</v>
      </c>
      <c r="Z495" s="92">
        <v>17</v>
      </c>
      <c r="AA495" s="93">
        <v>6.24</v>
      </c>
      <c r="AB495" s="93">
        <v>1.62</v>
      </c>
      <c r="AC495" s="63">
        <v>1.08</v>
      </c>
      <c r="AD495" s="1">
        <v>0.54</v>
      </c>
      <c r="AE495" s="63">
        <v>0.38</v>
      </c>
      <c r="AF495" s="1">
        <v>0.64</v>
      </c>
      <c r="AG495" s="1">
        <v>10.4</v>
      </c>
      <c r="AH495" s="1">
        <f t="shared" si="115"/>
        <v>84.375</v>
      </c>
      <c r="AI495" s="1">
        <v>0.16</v>
      </c>
      <c r="AJ495" s="1">
        <f t="shared" si="116"/>
        <v>0.96</v>
      </c>
      <c r="AK495" s="1">
        <f t="shared" si="117"/>
        <v>0.85383529411764703</v>
      </c>
      <c r="AL495" s="1">
        <f t="shared" si="118"/>
        <v>2.6273684210526316</v>
      </c>
      <c r="AM495" s="1">
        <f t="shared" si="119"/>
        <v>948.7058823529411</v>
      </c>
      <c r="AN495" s="1">
        <f t="shared" si="120"/>
        <v>2919.2982456140353</v>
      </c>
      <c r="AO495" s="1">
        <f t="shared" si="121"/>
        <v>3868.0041279669763</v>
      </c>
      <c r="AP495" s="1">
        <f t="shared" si="122"/>
        <v>0.94870588235294107</v>
      </c>
      <c r="AQ495" s="1">
        <f t="shared" si="122"/>
        <v>2.9192982456140353</v>
      </c>
      <c r="AR495" s="1">
        <f t="shared" si="122"/>
        <v>3.8680041279669761</v>
      </c>
      <c r="AS495" s="90">
        <v>42438</v>
      </c>
      <c r="AT495" s="1">
        <v>1.3621495327102806</v>
      </c>
      <c r="AU495" s="1">
        <v>0.12834338455348973</v>
      </c>
      <c r="AV495" s="1">
        <v>1.5866048882191277</v>
      </c>
      <c r="AW495" s="1">
        <v>0.30056328099503282</v>
      </c>
      <c r="AX495" s="1">
        <v>0.20011840333505226</v>
      </c>
      <c r="AY495" s="1">
        <v>9.9738504433027786E-2</v>
      </c>
      <c r="AZ495" s="1">
        <v>4.1847275689584498</v>
      </c>
      <c r="BA495" s="1">
        <v>140.19993195755109</v>
      </c>
      <c r="BB495" s="1">
        <v>26.750444475824725</v>
      </c>
      <c r="BC495" s="1">
        <v>9.8047213917842289</v>
      </c>
      <c r="BD495" s="1">
        <v>1.8740765491289217</v>
      </c>
      <c r="BE495" s="94">
        <v>0.67363184079602001</v>
      </c>
      <c r="BF495" s="94">
        <v>4.1766169154228858E-2</v>
      </c>
      <c r="BG495" s="94">
        <v>3.6713457206218267</v>
      </c>
      <c r="BH495" s="1">
        <v>1.0928777670837344</v>
      </c>
      <c r="BI495" s="1">
        <v>0.17078922040423483</v>
      </c>
      <c r="BJ495" s="1">
        <v>0.64693942417922079</v>
      </c>
    </row>
    <row r="496" spans="1:62">
      <c r="A496" t="s">
        <v>177</v>
      </c>
      <c r="C496" s="63" t="s">
        <v>164</v>
      </c>
      <c r="D496" s="87" t="s">
        <v>165</v>
      </c>
      <c r="E496" t="s">
        <v>959</v>
      </c>
      <c r="F496" s="1" t="s">
        <v>878</v>
      </c>
      <c r="G496" s="1" t="s">
        <v>879</v>
      </c>
      <c r="H496" s="1">
        <v>10.52754</v>
      </c>
      <c r="I496" s="1">
        <v>8.5086499999999994</v>
      </c>
      <c r="J496" s="1">
        <v>795</v>
      </c>
      <c r="K496" s="1" t="s">
        <v>880</v>
      </c>
      <c r="L496" s="1" t="s">
        <v>737</v>
      </c>
      <c r="M496" s="88">
        <v>2016</v>
      </c>
      <c r="N496" s="88">
        <v>2</v>
      </c>
      <c r="O496" s="89" t="s">
        <v>156</v>
      </c>
      <c r="P496" s="63">
        <v>860</v>
      </c>
      <c r="Q496" s="1" t="s">
        <v>739</v>
      </c>
      <c r="R496" s="63" t="s">
        <v>712</v>
      </c>
      <c r="S496" s="63" t="s">
        <v>1027</v>
      </c>
      <c r="T496" s="63" t="s">
        <v>1094</v>
      </c>
      <c r="U496" s="1"/>
      <c r="V496" s="90"/>
      <c r="W496" s="91">
        <v>42654</v>
      </c>
      <c r="X496" s="63">
        <v>9</v>
      </c>
      <c r="Y496" s="63">
        <v>47</v>
      </c>
      <c r="Z496" s="92">
        <v>24</v>
      </c>
      <c r="AA496" s="93">
        <v>6.54</v>
      </c>
      <c r="AB496" s="93">
        <v>1.86</v>
      </c>
      <c r="AC496" s="63">
        <v>1.26</v>
      </c>
      <c r="AD496" s="1">
        <v>0.64</v>
      </c>
      <c r="AE496" s="63">
        <v>0.57999999999999996</v>
      </c>
      <c r="AF496" s="1">
        <v>0.76</v>
      </c>
      <c r="AG496" s="1">
        <v>11.1</v>
      </c>
      <c r="AH496" s="1">
        <f t="shared" si="115"/>
        <v>84.210526315789465</v>
      </c>
      <c r="AI496" s="1">
        <v>0.24</v>
      </c>
      <c r="AJ496" s="1">
        <f t="shared" si="116"/>
        <v>1.121904761904762</v>
      </c>
      <c r="AK496" s="1">
        <f t="shared" si="117"/>
        <v>0.98810980392156866</v>
      </c>
      <c r="AL496" s="1">
        <f t="shared" si="118"/>
        <v>2.7062068965517243</v>
      </c>
      <c r="AM496" s="1">
        <f t="shared" si="119"/>
        <v>1097.8997821350763</v>
      </c>
      <c r="AN496" s="1">
        <f t="shared" si="120"/>
        <v>3006.8965517241381</v>
      </c>
      <c r="AO496" s="1">
        <f t="shared" si="121"/>
        <v>4104.7963338592144</v>
      </c>
      <c r="AP496" s="1">
        <f t="shared" si="122"/>
        <v>1.0978997821350762</v>
      </c>
      <c r="AQ496" s="1">
        <f t="shared" si="122"/>
        <v>3.0068965517241382</v>
      </c>
      <c r="AR496" s="1">
        <f t="shared" si="122"/>
        <v>4.1047963338592144</v>
      </c>
      <c r="AS496" s="90"/>
      <c r="AT496" s="1">
        <v>1.3234723569350146</v>
      </c>
      <c r="AU496" s="1">
        <v>0.21953561283042747</v>
      </c>
      <c r="AV496" s="1">
        <v>1.8946187470561746</v>
      </c>
      <c r="AW496" s="1">
        <v>0.31609146303417568</v>
      </c>
      <c r="AX496" s="1">
        <v>0.19917316013022324</v>
      </c>
      <c r="AY496" s="1">
        <v>0.10179096958615115</v>
      </c>
      <c r="AZ496" s="1">
        <v>3.5019593365639254</v>
      </c>
      <c r="BA496" s="1">
        <v>88.925527763029066</v>
      </c>
      <c r="BB496" s="1">
        <v>40.900690341840935</v>
      </c>
      <c r="BC496" s="1">
        <v>9.3503063686581598</v>
      </c>
      <c r="BD496" s="1">
        <v>3.381610495410551</v>
      </c>
      <c r="BE496" s="94">
        <v>0.48767772511848345</v>
      </c>
      <c r="BF496" s="94">
        <v>0.15341232227488152</v>
      </c>
      <c r="BG496" s="94">
        <v>3.7464082711440603</v>
      </c>
      <c r="BH496" s="1">
        <v>1.0362249761677789</v>
      </c>
      <c r="BI496" s="1">
        <v>0.2525262154432793</v>
      </c>
      <c r="BJ496" s="1">
        <v>0.60812673830106934</v>
      </c>
    </row>
    <row r="497" spans="1:62">
      <c r="A497" t="s">
        <v>177</v>
      </c>
      <c r="C497" s="63" t="s">
        <v>164</v>
      </c>
      <c r="D497" s="87" t="s">
        <v>165</v>
      </c>
      <c r="E497" t="s">
        <v>959</v>
      </c>
      <c r="F497" s="1" t="s">
        <v>878</v>
      </c>
      <c r="G497" s="1" t="s">
        <v>879</v>
      </c>
      <c r="H497" s="1">
        <v>10.52754</v>
      </c>
      <c r="I497" s="1">
        <v>8.5086499999999994</v>
      </c>
      <c r="J497" s="1">
        <v>795</v>
      </c>
      <c r="K497" s="1" t="s">
        <v>880</v>
      </c>
      <c r="L497" s="1" t="s">
        <v>737</v>
      </c>
      <c r="M497" s="88">
        <v>2016</v>
      </c>
      <c r="N497" s="88">
        <v>2</v>
      </c>
      <c r="O497" s="89" t="s">
        <v>157</v>
      </c>
      <c r="P497" s="63">
        <v>861</v>
      </c>
      <c r="Q497" s="1" t="s">
        <v>739</v>
      </c>
      <c r="R497" s="63" t="s">
        <v>712</v>
      </c>
      <c r="S497" s="63" t="s">
        <v>1027</v>
      </c>
      <c r="T497" s="63" t="s">
        <v>1094</v>
      </c>
      <c r="U497" s="1"/>
      <c r="V497" s="90"/>
      <c r="W497" s="91">
        <v>42654</v>
      </c>
      <c r="X497" s="63">
        <v>9</v>
      </c>
      <c r="Y497" s="63">
        <v>44</v>
      </c>
      <c r="Z497" s="92">
        <v>31</v>
      </c>
      <c r="AA497" s="93">
        <v>6.02</v>
      </c>
      <c r="AB497" s="93">
        <v>1.92</v>
      </c>
      <c r="AC497" s="63">
        <v>0.74</v>
      </c>
      <c r="AD497" s="1">
        <v>0.33</v>
      </c>
      <c r="AE497" s="63">
        <v>0.54</v>
      </c>
      <c r="AF497" s="1">
        <v>0.4</v>
      </c>
      <c r="AG497" s="1">
        <v>11.6</v>
      </c>
      <c r="AH497" s="1">
        <f t="shared" si="115"/>
        <v>82.5</v>
      </c>
      <c r="AI497" s="1">
        <v>0.22</v>
      </c>
      <c r="AJ497" s="1">
        <f t="shared" si="116"/>
        <v>1.0378378378378379</v>
      </c>
      <c r="AK497" s="1">
        <f t="shared" si="117"/>
        <v>0.89046486486486498</v>
      </c>
      <c r="AL497" s="1">
        <f t="shared" si="118"/>
        <v>2.4525925925925924</v>
      </c>
      <c r="AM497" s="1">
        <f t="shared" si="119"/>
        <v>989.40540540540553</v>
      </c>
      <c r="AN497" s="1">
        <f t="shared" si="120"/>
        <v>2725.1028806584359</v>
      </c>
      <c r="AO497" s="1">
        <f t="shared" si="121"/>
        <v>3714.5082860638413</v>
      </c>
      <c r="AP497" s="1">
        <f t="shared" ref="AP497:AR528" si="123">AM497/1000</f>
        <v>0.98940540540540556</v>
      </c>
      <c r="AQ497" s="1">
        <f t="shared" si="123"/>
        <v>2.7251028806584361</v>
      </c>
      <c r="AR497" s="1">
        <f t="shared" si="123"/>
        <v>3.7145082860638414</v>
      </c>
      <c r="AS497" s="90"/>
      <c r="AT497" s="1">
        <v>2.3861340679522502</v>
      </c>
      <c r="AU497" s="1">
        <v>0.16610536608758647</v>
      </c>
      <c r="AV497" s="1">
        <v>2.0643235388588654</v>
      </c>
      <c r="AW497" s="1">
        <v>0.27196721757797332</v>
      </c>
      <c r="AX497" s="1">
        <v>0.14093712887240856</v>
      </c>
      <c r="AY497" s="1">
        <v>0.12516092855275116</v>
      </c>
      <c r="AZ497" s="1">
        <v>4.9681502614742161</v>
      </c>
      <c r="BA497" s="1">
        <v>83.562434636542861</v>
      </c>
      <c r="BB497" s="1">
        <v>131.5998658342458</v>
      </c>
      <c r="BC497" s="1">
        <v>14.793789640198126</v>
      </c>
      <c r="BD497" s="1">
        <v>4.5973817142345581</v>
      </c>
      <c r="BE497" s="94">
        <v>1.4001947419668941</v>
      </c>
      <c r="BF497" s="94">
        <v>5.2677702044790657E-2</v>
      </c>
      <c r="BG497" s="94">
        <v>1.7205947662235928</v>
      </c>
      <c r="BH497" s="1">
        <v>1.5422405876951335</v>
      </c>
      <c r="BI497" s="1">
        <v>0.23071625344352623</v>
      </c>
      <c r="BJ497" s="1">
        <v>0.58057712422428798</v>
      </c>
    </row>
    <row r="498" spans="1:62">
      <c r="A498" t="s">
        <v>177</v>
      </c>
      <c r="C498" s="63" t="s">
        <v>164</v>
      </c>
      <c r="D498" s="87" t="s">
        <v>165</v>
      </c>
      <c r="E498" t="s">
        <v>959</v>
      </c>
      <c r="F498" s="1" t="s">
        <v>878</v>
      </c>
      <c r="G498" s="1" t="s">
        <v>879</v>
      </c>
      <c r="H498" s="1">
        <v>10.52754</v>
      </c>
      <c r="I498" s="1">
        <v>8.5086499999999994</v>
      </c>
      <c r="J498" s="1">
        <v>795</v>
      </c>
      <c r="K498" s="1" t="s">
        <v>880</v>
      </c>
      <c r="L498" s="1" t="s">
        <v>737</v>
      </c>
      <c r="M498" s="88">
        <v>2016</v>
      </c>
      <c r="N498" s="88">
        <v>2</v>
      </c>
      <c r="O498" s="89" t="s">
        <v>158</v>
      </c>
      <c r="P498" s="63">
        <v>862</v>
      </c>
      <c r="Q498" s="1" t="s">
        <v>739</v>
      </c>
      <c r="R498" s="63" t="s">
        <v>712</v>
      </c>
      <c r="S498" s="63" t="s">
        <v>1027</v>
      </c>
      <c r="T498" s="63" t="s">
        <v>1094</v>
      </c>
      <c r="U498" s="1"/>
      <c r="V498" s="90"/>
      <c r="W498" s="91">
        <v>42654</v>
      </c>
      <c r="X498" s="63">
        <v>9</v>
      </c>
      <c r="Y498" s="63">
        <v>47</v>
      </c>
      <c r="Z498" s="92">
        <v>34</v>
      </c>
      <c r="AA498" s="93">
        <v>14.74</v>
      </c>
      <c r="AB498" s="93">
        <v>6.44</v>
      </c>
      <c r="AC498" s="63">
        <v>2.54</v>
      </c>
      <c r="AD498" s="1">
        <v>1.5</v>
      </c>
      <c r="AE498" s="63">
        <v>1.38</v>
      </c>
      <c r="AF498" s="1">
        <v>1.8</v>
      </c>
      <c r="AG498" s="1">
        <v>17.3</v>
      </c>
      <c r="AH498" s="1">
        <f t="shared" si="115"/>
        <v>83.333333333333329</v>
      </c>
      <c r="AI498" s="1">
        <v>0.66</v>
      </c>
      <c r="AJ498" s="1">
        <f t="shared" si="116"/>
        <v>4.5637795275590554</v>
      </c>
      <c r="AK498" s="1">
        <f t="shared" si="117"/>
        <v>3.7002408522464107</v>
      </c>
      <c r="AL498" s="1">
        <f t="shared" si="118"/>
        <v>7.0495652173913053</v>
      </c>
      <c r="AM498" s="1">
        <f t="shared" si="119"/>
        <v>4111.3787247182345</v>
      </c>
      <c r="AN498" s="1">
        <f t="shared" si="120"/>
        <v>7832.8502415458952</v>
      </c>
      <c r="AO498" s="1">
        <f t="shared" si="121"/>
        <v>11944.228966264131</v>
      </c>
      <c r="AP498" s="1">
        <f t="shared" si="123"/>
        <v>4.1113787247182341</v>
      </c>
      <c r="AQ498" s="1">
        <f t="shared" si="123"/>
        <v>7.8328502415458949</v>
      </c>
      <c r="AR498" s="1">
        <f t="shared" si="123"/>
        <v>11.944228966264131</v>
      </c>
      <c r="AS498" s="90"/>
      <c r="AT498" s="1">
        <v>2.1765564202334629</v>
      </c>
      <c r="AU498" s="1">
        <v>0.22771641357946476</v>
      </c>
      <c r="AV498" s="1">
        <v>1.2998216981988993</v>
      </c>
      <c r="AW498" s="1">
        <v>0.61136013472273287</v>
      </c>
      <c r="AX498" s="1">
        <v>0.28680520613662985</v>
      </c>
      <c r="AY498" s="1">
        <v>0.13091486375282585</v>
      </c>
      <c r="AZ498" s="1">
        <v>6.5207096908225317</v>
      </c>
      <c r="BA498" s="1">
        <v>93.156559444933237</v>
      </c>
      <c r="BB498" s="1">
        <v>110.44773488274767</v>
      </c>
      <c r="BC498" s="1">
        <v>11.707336797413461</v>
      </c>
      <c r="BD498" s="1">
        <v>3.4224906602887053</v>
      </c>
      <c r="BE498" s="94">
        <v>0.94131910766246374</v>
      </c>
      <c r="BF498" s="94">
        <v>8.5305528612997089E-2</v>
      </c>
      <c r="BG498" s="94">
        <v>2.1742550107203233</v>
      </c>
      <c r="BH498" s="1">
        <v>1.25</v>
      </c>
      <c r="BI498" s="1">
        <v>0.21882183908045977</v>
      </c>
      <c r="BJ498" s="1">
        <v>0.683059671192218</v>
      </c>
    </row>
    <row r="499" spans="1:62">
      <c r="A499" t="s">
        <v>177</v>
      </c>
      <c r="C499" s="63" t="s">
        <v>164</v>
      </c>
      <c r="D499" s="87" t="s">
        <v>165</v>
      </c>
      <c r="E499" t="s">
        <v>959</v>
      </c>
      <c r="F499" s="1" t="s">
        <v>878</v>
      </c>
      <c r="G499" s="1" t="s">
        <v>879</v>
      </c>
      <c r="H499" s="1">
        <v>10.52754</v>
      </c>
      <c r="I499" s="1">
        <v>8.5086499999999994</v>
      </c>
      <c r="J499" s="1">
        <v>795</v>
      </c>
      <c r="K499" s="1" t="s">
        <v>880</v>
      </c>
      <c r="L499" s="1" t="s">
        <v>737</v>
      </c>
      <c r="M499" s="88">
        <v>2016</v>
      </c>
      <c r="N499" s="88">
        <v>2</v>
      </c>
      <c r="O499" s="89" t="s">
        <v>159</v>
      </c>
      <c r="P499" s="63">
        <v>863</v>
      </c>
      <c r="Q499" s="1" t="s">
        <v>739</v>
      </c>
      <c r="R499" s="63" t="s">
        <v>712</v>
      </c>
      <c r="S499" s="63" t="s">
        <v>1027</v>
      </c>
      <c r="T499" s="63" t="s">
        <v>1094</v>
      </c>
      <c r="U499" s="1"/>
      <c r="V499" s="90"/>
      <c r="W499" s="91">
        <v>42654</v>
      </c>
      <c r="X499" s="63">
        <v>9</v>
      </c>
      <c r="Y499" s="63">
        <v>42</v>
      </c>
      <c r="Z499" s="92">
        <v>37</v>
      </c>
      <c r="AA499" s="93">
        <v>11.62</v>
      </c>
      <c r="AB499" s="93">
        <v>7.82</v>
      </c>
      <c r="AC499" s="63">
        <v>2.66</v>
      </c>
      <c r="AD499" s="1">
        <v>1</v>
      </c>
      <c r="AE499" s="63">
        <v>0.78</v>
      </c>
      <c r="AF499" s="1">
        <v>1.2</v>
      </c>
      <c r="AG499" s="1">
        <v>12.4</v>
      </c>
      <c r="AH499" s="1">
        <f t="shared" si="115"/>
        <v>83.333333333333343</v>
      </c>
      <c r="AI499" s="1">
        <v>0.48</v>
      </c>
      <c r="AJ499" s="1">
        <f t="shared" si="116"/>
        <v>3.5278195488721802</v>
      </c>
      <c r="AK499" s="1">
        <f t="shared" si="117"/>
        <v>3.0297744360902259</v>
      </c>
      <c r="AL499" s="1">
        <f t="shared" si="118"/>
        <v>7.150769230769229</v>
      </c>
      <c r="AM499" s="1">
        <f t="shared" si="119"/>
        <v>3366.4160401002509</v>
      </c>
      <c r="AN499" s="1">
        <f t="shared" si="120"/>
        <v>7945.2991452991428</v>
      </c>
      <c r="AO499" s="1">
        <f t="shared" si="121"/>
        <v>11311.715185399393</v>
      </c>
      <c r="AP499" s="1">
        <f t="shared" si="123"/>
        <v>3.3664160401002508</v>
      </c>
      <c r="AQ499" s="1">
        <f t="shared" si="123"/>
        <v>7.9452991452991428</v>
      </c>
      <c r="AR499" s="1">
        <f t="shared" si="123"/>
        <v>11.311715185399393</v>
      </c>
      <c r="AS499" s="90"/>
      <c r="AT499" s="1">
        <v>1.796551724137931</v>
      </c>
      <c r="AU499" s="1">
        <v>0.30699849549804159</v>
      </c>
      <c r="AV499" s="1">
        <v>1.5759674083291528</v>
      </c>
      <c r="AW499" s="1">
        <v>0.66307803740424742</v>
      </c>
      <c r="AX499" s="1">
        <v>0.29606372416929305</v>
      </c>
      <c r="AY499" s="1">
        <v>0.13182034342755211</v>
      </c>
      <c r="AZ499" s="1">
        <v>6.2894776041235909</v>
      </c>
      <c r="BA499" s="1">
        <v>108.35289184480287</v>
      </c>
      <c r="BB499" s="1">
        <v>107.20780236222859</v>
      </c>
      <c r="BC499" s="1">
        <v>10.997490466083546</v>
      </c>
      <c r="BD499" s="1">
        <v>4.1059036169188099</v>
      </c>
      <c r="BE499" s="94">
        <v>1.0147198480531814</v>
      </c>
      <c r="BF499" s="94">
        <v>0.12122507122507123</v>
      </c>
      <c r="BG499" s="94">
        <v>2.9245585131443876</v>
      </c>
      <c r="BH499" s="1">
        <v>1.1704963235294119</v>
      </c>
      <c r="BI499" s="1">
        <v>0.26056985294117646</v>
      </c>
      <c r="BJ499" s="1">
        <v>0.66450906906478635</v>
      </c>
    </row>
    <row r="500" spans="1:62">
      <c r="A500" t="s">
        <v>177</v>
      </c>
      <c r="C500" s="63" t="s">
        <v>164</v>
      </c>
      <c r="D500" s="87" t="s">
        <v>165</v>
      </c>
      <c r="E500" t="s">
        <v>959</v>
      </c>
      <c r="F500" s="1" t="s">
        <v>878</v>
      </c>
      <c r="G500" s="1" t="s">
        <v>879</v>
      </c>
      <c r="H500" s="1">
        <v>10.52754</v>
      </c>
      <c r="I500" s="1">
        <v>8.5086499999999994</v>
      </c>
      <c r="J500" s="1">
        <v>795</v>
      </c>
      <c r="K500" s="1" t="s">
        <v>880</v>
      </c>
      <c r="L500" s="1" t="s">
        <v>737</v>
      </c>
      <c r="M500" s="88">
        <v>2016</v>
      </c>
      <c r="N500" s="88">
        <v>2</v>
      </c>
      <c r="O500" s="89" t="s">
        <v>714</v>
      </c>
      <c r="P500" s="63">
        <v>864</v>
      </c>
      <c r="Q500" s="1" t="s">
        <v>739</v>
      </c>
      <c r="R500" s="63" t="s">
        <v>712</v>
      </c>
      <c r="S500" s="63" t="s">
        <v>1027</v>
      </c>
      <c r="T500" s="63" t="s">
        <v>1094</v>
      </c>
      <c r="U500" s="1"/>
      <c r="V500" s="90"/>
      <c r="W500" s="91">
        <v>42654</v>
      </c>
      <c r="X500" s="63">
        <v>9</v>
      </c>
      <c r="Y500" s="63">
        <v>42</v>
      </c>
      <c r="Z500" s="92">
        <v>47</v>
      </c>
      <c r="AA500" s="93">
        <v>11.62</v>
      </c>
      <c r="AB500" s="93">
        <v>7.82</v>
      </c>
      <c r="AC500" s="63">
        <v>2.66</v>
      </c>
      <c r="AD500" s="1">
        <v>1.34</v>
      </c>
      <c r="AE500" s="63">
        <v>0.78</v>
      </c>
      <c r="AF500" s="1">
        <v>1.66</v>
      </c>
      <c r="AG500" s="1">
        <v>12.5</v>
      </c>
      <c r="AH500" s="1">
        <f t="shared" si="115"/>
        <v>80.722891566265062</v>
      </c>
      <c r="AI500" s="1">
        <v>0.32</v>
      </c>
      <c r="AJ500" s="1">
        <f t="shared" si="116"/>
        <v>4.8801503759398495</v>
      </c>
      <c r="AK500" s="1">
        <f t="shared" si="117"/>
        <v>4.0552631578947365</v>
      </c>
      <c r="AL500" s="1">
        <f t="shared" si="118"/>
        <v>4.7671794871794866</v>
      </c>
      <c r="AM500" s="1">
        <f t="shared" si="119"/>
        <v>4505.8479532163738</v>
      </c>
      <c r="AN500" s="1">
        <f t="shared" si="120"/>
        <v>5296.8660968660961</v>
      </c>
      <c r="AO500" s="1">
        <f t="shared" si="121"/>
        <v>9802.7140500824698</v>
      </c>
      <c r="AP500" s="1">
        <f t="shared" si="123"/>
        <v>4.5058479532163735</v>
      </c>
      <c r="AQ500" s="1">
        <f t="shared" si="123"/>
        <v>5.2968660968660961</v>
      </c>
      <c r="AR500" s="1">
        <f t="shared" si="123"/>
        <v>9.8027140500824697</v>
      </c>
      <c r="AS500" s="90"/>
      <c r="AT500" s="1">
        <v>2.3535402521823472</v>
      </c>
      <c r="AU500" s="1">
        <v>0.28037781125506889</v>
      </c>
      <c r="AV500" s="1">
        <v>1.3310866844827953</v>
      </c>
      <c r="AW500" s="1">
        <v>0.73419456617467715</v>
      </c>
      <c r="AX500" s="1">
        <v>0.33079115879004967</v>
      </c>
      <c r="AY500" s="1">
        <v>0.15980295376263237</v>
      </c>
      <c r="AZ500" s="1">
        <v>4.8505193363131838</v>
      </c>
      <c r="BA500" s="1">
        <v>86.086188524610876</v>
      </c>
      <c r="BB500" s="1">
        <v>211.40214122417731</v>
      </c>
      <c r="BC500" s="1">
        <v>13.731065047932713</v>
      </c>
      <c r="BD500" s="1">
        <v>25.010679388892779</v>
      </c>
      <c r="BE500" s="94">
        <v>0.57249070631970267</v>
      </c>
      <c r="BF500" s="94">
        <v>0.10130111524163571</v>
      </c>
      <c r="BG500" s="94">
        <v>1.8071731140864182</v>
      </c>
      <c r="BH500" s="1">
        <v>1.4010318949343341</v>
      </c>
      <c r="BI500" s="1">
        <v>0.25403377110694186</v>
      </c>
      <c r="BJ500" s="1">
        <v>0.68614603977145183</v>
      </c>
    </row>
    <row r="501" spans="1:62">
      <c r="A501" t="s">
        <v>177</v>
      </c>
      <c r="C501" s="63" t="s">
        <v>164</v>
      </c>
      <c r="D501" s="87" t="s">
        <v>165</v>
      </c>
      <c r="E501" t="s">
        <v>959</v>
      </c>
      <c r="F501" s="1" t="s">
        <v>882</v>
      </c>
      <c r="G501" s="1" t="s">
        <v>883</v>
      </c>
      <c r="H501" s="1">
        <v>10.54297</v>
      </c>
      <c r="I501" s="1">
        <v>8.4509399999999992</v>
      </c>
      <c r="J501" s="1">
        <v>781</v>
      </c>
      <c r="K501" s="1" t="s">
        <v>884</v>
      </c>
      <c r="L501" s="1" t="s">
        <v>737</v>
      </c>
      <c r="M501" s="88">
        <v>2016</v>
      </c>
      <c r="N501" s="88">
        <v>2</v>
      </c>
      <c r="O501" s="89" t="s">
        <v>155</v>
      </c>
      <c r="P501" s="63">
        <v>871</v>
      </c>
      <c r="Q501" s="1" t="s">
        <v>739</v>
      </c>
      <c r="R501" s="63" t="s">
        <v>712</v>
      </c>
      <c r="S501" s="63" t="s">
        <v>1027</v>
      </c>
      <c r="T501" s="63" t="s">
        <v>1094</v>
      </c>
      <c r="U501" s="1" t="s">
        <v>881</v>
      </c>
      <c r="V501" s="90">
        <v>42651</v>
      </c>
      <c r="W501" s="91">
        <v>42654</v>
      </c>
      <c r="X501" s="63">
        <v>9</v>
      </c>
      <c r="Y501" s="63">
        <v>44</v>
      </c>
      <c r="Z501" s="92">
        <v>34</v>
      </c>
      <c r="AA501" s="93">
        <v>7.5</v>
      </c>
      <c r="AB501" s="93">
        <v>3.26</v>
      </c>
      <c r="AC501" s="63">
        <v>1.26</v>
      </c>
      <c r="AD501" s="1">
        <v>0.62</v>
      </c>
      <c r="AE501" s="63">
        <v>0.38</v>
      </c>
      <c r="AF501" s="1">
        <v>0.74</v>
      </c>
      <c r="AG501" s="1">
        <v>11.2</v>
      </c>
      <c r="AH501" s="1">
        <f t="shared" si="115"/>
        <v>83.78378378378379</v>
      </c>
      <c r="AI501" s="1">
        <v>0.18</v>
      </c>
      <c r="AJ501" s="1">
        <f t="shared" si="116"/>
        <v>1.9146031746031746</v>
      </c>
      <c r="AK501" s="1">
        <f t="shared" si="117"/>
        <v>1.6758408963585438</v>
      </c>
      <c r="AL501" s="1">
        <f t="shared" si="118"/>
        <v>3.5526315789473681</v>
      </c>
      <c r="AM501" s="1">
        <f t="shared" si="119"/>
        <v>1862.045440398382</v>
      </c>
      <c r="AN501" s="1">
        <f t="shared" si="120"/>
        <v>3947.3684210526312</v>
      </c>
      <c r="AO501" s="1">
        <f t="shared" si="121"/>
        <v>5809.413861451013</v>
      </c>
      <c r="AP501" s="1">
        <f t="shared" si="123"/>
        <v>1.8620454403983819</v>
      </c>
      <c r="AQ501" s="1">
        <f t="shared" si="123"/>
        <v>3.9473684210526314</v>
      </c>
      <c r="AR501" s="1">
        <f t="shared" si="123"/>
        <v>5.8094138614510129</v>
      </c>
      <c r="AS501" s="90">
        <v>42438</v>
      </c>
      <c r="AT501" s="1">
        <v>1.5890279114533206</v>
      </c>
      <c r="AU501" s="1">
        <v>0.15494656347256425</v>
      </c>
      <c r="AV501" s="1">
        <v>1.7388548265653032</v>
      </c>
      <c r="AW501" s="1">
        <v>0.40670219972513078</v>
      </c>
      <c r="AX501" s="1">
        <v>0.16086403250008272</v>
      </c>
      <c r="AY501" s="1">
        <v>0.12216996163103691</v>
      </c>
      <c r="AZ501" s="1">
        <v>4.7473947205270042</v>
      </c>
      <c r="BA501" s="1">
        <v>113.12944218107678</v>
      </c>
      <c r="BB501" s="1">
        <v>24.376282041427189</v>
      </c>
      <c r="BC501" s="1">
        <v>8.2506383770800298</v>
      </c>
      <c r="BD501" s="1">
        <v>3.164503992578577</v>
      </c>
      <c r="BE501" s="94">
        <v>0.35905974534769836</v>
      </c>
      <c r="BF501" s="94">
        <v>4.7125367286973564E-2</v>
      </c>
      <c r="BG501" s="94">
        <v>2.2412822740122427</v>
      </c>
      <c r="BH501" s="1">
        <v>1.06140350877193</v>
      </c>
      <c r="BI501" s="1">
        <v>0.16481481481481483</v>
      </c>
      <c r="BJ501" s="1">
        <v>0.54211947326619114</v>
      </c>
    </row>
    <row r="502" spans="1:62">
      <c r="A502" t="s">
        <v>177</v>
      </c>
      <c r="C502" s="63" t="s">
        <v>164</v>
      </c>
      <c r="D502" s="87" t="s">
        <v>165</v>
      </c>
      <c r="E502" t="s">
        <v>959</v>
      </c>
      <c r="F502" s="1" t="s">
        <v>882</v>
      </c>
      <c r="G502" s="1" t="s">
        <v>883</v>
      </c>
      <c r="H502" s="1">
        <v>10.54297</v>
      </c>
      <c r="I502" s="1">
        <v>8.4509399999999992</v>
      </c>
      <c r="J502" s="1">
        <v>781</v>
      </c>
      <c r="K502" s="1" t="s">
        <v>884</v>
      </c>
      <c r="L502" s="1" t="s">
        <v>737</v>
      </c>
      <c r="M502" s="88">
        <v>2016</v>
      </c>
      <c r="N502" s="88">
        <v>2</v>
      </c>
      <c r="O502" s="89" t="s">
        <v>156</v>
      </c>
      <c r="P502" s="63">
        <v>872</v>
      </c>
      <c r="Q502" s="1" t="s">
        <v>739</v>
      </c>
      <c r="R502" s="63" t="s">
        <v>712</v>
      </c>
      <c r="S502" s="63" t="s">
        <v>1027</v>
      </c>
      <c r="T502" s="63" t="s">
        <v>1094</v>
      </c>
      <c r="U502" s="1"/>
      <c r="V502" s="90"/>
      <c r="W502" s="91">
        <v>42654</v>
      </c>
      <c r="X502" s="63">
        <v>9</v>
      </c>
      <c r="Y502" s="63">
        <v>47</v>
      </c>
      <c r="Z502" s="92">
        <v>41</v>
      </c>
      <c r="AA502" s="93">
        <v>7.14</v>
      </c>
      <c r="AB502" s="93">
        <v>4.5</v>
      </c>
      <c r="AC502" s="63">
        <v>1.5</v>
      </c>
      <c r="AD502" s="1">
        <v>0.78</v>
      </c>
      <c r="AE502" s="63">
        <v>0.64</v>
      </c>
      <c r="AF502" s="1">
        <v>0.96</v>
      </c>
      <c r="AG502" s="1">
        <v>11.2</v>
      </c>
      <c r="AH502" s="1">
        <f t="shared" si="115"/>
        <v>81.250000000000014</v>
      </c>
      <c r="AI502" s="1">
        <v>0.26</v>
      </c>
      <c r="AJ502" s="1">
        <f t="shared" si="116"/>
        <v>2.88</v>
      </c>
      <c r="AK502" s="1">
        <f t="shared" si="117"/>
        <v>2.4446117647058827</v>
      </c>
      <c r="AL502" s="1">
        <f t="shared" si="118"/>
        <v>2.9006249999999998</v>
      </c>
      <c r="AM502" s="1">
        <f t="shared" si="119"/>
        <v>2716.2352941176473</v>
      </c>
      <c r="AN502" s="1">
        <f t="shared" si="120"/>
        <v>3222.9166666666661</v>
      </c>
      <c r="AO502" s="1">
        <f t="shared" si="121"/>
        <v>5939.1519607843129</v>
      </c>
      <c r="AP502" s="1">
        <f t="shared" si="123"/>
        <v>2.7162352941176473</v>
      </c>
      <c r="AQ502" s="1">
        <f t="shared" si="123"/>
        <v>3.222916666666666</v>
      </c>
      <c r="AR502" s="1">
        <f t="shared" si="123"/>
        <v>5.9391519607843133</v>
      </c>
      <c r="AS502" s="90"/>
      <c r="AT502" s="1">
        <v>1.5000000000000002</v>
      </c>
      <c r="AU502" s="1">
        <v>0.17770719703849558</v>
      </c>
      <c r="AV502" s="1">
        <v>1.6013452025270438</v>
      </c>
      <c r="AW502" s="1">
        <v>0.43008274806583929</v>
      </c>
      <c r="AX502" s="1">
        <v>0.21889316116815319</v>
      </c>
      <c r="AY502" s="1">
        <v>0.12110791149673299</v>
      </c>
      <c r="AZ502" s="1">
        <v>5.4023675839546144</v>
      </c>
      <c r="BA502" s="1">
        <v>100.72003958445187</v>
      </c>
      <c r="BB502" s="1">
        <v>32.12287970838463</v>
      </c>
      <c r="BC502" s="1">
        <v>7.6898773937523215</v>
      </c>
      <c r="BD502" s="1">
        <v>4.1603219308029518</v>
      </c>
      <c r="BE502" s="94">
        <v>0.57822506861848133</v>
      </c>
      <c r="BF502" s="94">
        <v>5.5489478499542555E-2</v>
      </c>
      <c r="BG502" s="94">
        <v>2.6973524932007273</v>
      </c>
      <c r="BH502" s="1">
        <v>1.1334256694367499</v>
      </c>
      <c r="BI502" s="1">
        <v>0.26500461680517085</v>
      </c>
      <c r="BJ502" s="1">
        <v>0.56646191626259312</v>
      </c>
    </row>
    <row r="503" spans="1:62">
      <c r="A503" t="s">
        <v>177</v>
      </c>
      <c r="C503" s="63" t="s">
        <v>164</v>
      </c>
      <c r="D503" s="87" t="s">
        <v>165</v>
      </c>
      <c r="E503" t="s">
        <v>959</v>
      </c>
      <c r="F503" s="1" t="s">
        <v>882</v>
      </c>
      <c r="G503" s="1" t="s">
        <v>883</v>
      </c>
      <c r="H503" s="1">
        <v>10.54297</v>
      </c>
      <c r="I503" s="1">
        <v>8.4509399999999992</v>
      </c>
      <c r="J503" s="1">
        <v>781</v>
      </c>
      <c r="K503" s="1" t="s">
        <v>884</v>
      </c>
      <c r="L503" s="1" t="s">
        <v>737</v>
      </c>
      <c r="M503" s="88">
        <v>2016</v>
      </c>
      <c r="N503" s="88">
        <v>2</v>
      </c>
      <c r="O503" s="89" t="s">
        <v>157</v>
      </c>
      <c r="P503" s="63">
        <v>873</v>
      </c>
      <c r="Q503" s="1" t="s">
        <v>739</v>
      </c>
      <c r="R503" s="63" t="s">
        <v>712</v>
      </c>
      <c r="S503" s="63" t="s">
        <v>1027</v>
      </c>
      <c r="T503" s="63" t="s">
        <v>1094</v>
      </c>
      <c r="U503" s="1"/>
      <c r="V503" s="90"/>
      <c r="W503" s="91">
        <v>42654</v>
      </c>
      <c r="X503" s="63">
        <v>9</v>
      </c>
      <c r="Y503" s="63">
        <v>48</v>
      </c>
      <c r="Z503" s="92">
        <v>21</v>
      </c>
      <c r="AA503" s="93">
        <v>5.98</v>
      </c>
      <c r="AB503" s="93">
        <v>1.5</v>
      </c>
      <c r="AC503" s="63">
        <v>1.02</v>
      </c>
      <c r="AD503" s="1">
        <v>0.42</v>
      </c>
      <c r="AE503" s="63">
        <v>0.44</v>
      </c>
      <c r="AF503" s="1">
        <v>0.56000000000000005</v>
      </c>
      <c r="AG503" s="1">
        <v>10.199999999999999</v>
      </c>
      <c r="AH503" s="1">
        <f t="shared" si="115"/>
        <v>74.999999999999986</v>
      </c>
      <c r="AI503" s="1">
        <v>0.22</v>
      </c>
      <c r="AJ503" s="1">
        <f t="shared" si="116"/>
        <v>0.82352941176470595</v>
      </c>
      <c r="AK503" s="1">
        <f t="shared" si="117"/>
        <v>0.65252595155709336</v>
      </c>
      <c r="AL503" s="1">
        <f t="shared" si="118"/>
        <v>2.99</v>
      </c>
      <c r="AM503" s="1">
        <f t="shared" si="119"/>
        <v>725.0288350634371</v>
      </c>
      <c r="AN503" s="1">
        <f t="shared" si="120"/>
        <v>3322.2222222222226</v>
      </c>
      <c r="AO503" s="1">
        <f t="shared" si="121"/>
        <v>4047.25105728566</v>
      </c>
      <c r="AP503" s="1">
        <f t="shared" si="123"/>
        <v>0.72502883506343707</v>
      </c>
      <c r="AQ503" s="1">
        <f t="shared" si="123"/>
        <v>3.3222222222222224</v>
      </c>
      <c r="AR503" s="1">
        <f t="shared" si="123"/>
        <v>4.0472510572856599</v>
      </c>
      <c r="AS503" s="90"/>
      <c r="AT503" s="1">
        <v>1.841417910447761</v>
      </c>
      <c r="AU503" s="1">
        <v>0.13779430530832387</v>
      </c>
      <c r="AV503" s="1">
        <v>2.0631311894138706</v>
      </c>
      <c r="AW503" s="1">
        <v>0.26357143310255932</v>
      </c>
      <c r="AX503" s="1">
        <v>0.14779258300081308</v>
      </c>
      <c r="AY503" s="1">
        <v>9.3531328118410931E-2</v>
      </c>
      <c r="AZ503" s="1">
        <v>3.6180090152750375</v>
      </c>
      <c r="BA503" s="1">
        <v>89.311803378655085</v>
      </c>
      <c r="BB503" s="1">
        <v>73.706134125695584</v>
      </c>
      <c r="BC503" s="1">
        <v>10.642875204432736</v>
      </c>
      <c r="BD503" s="1">
        <v>3.2910184466635135</v>
      </c>
      <c r="BE503" s="94">
        <v>0.75361620057859202</v>
      </c>
      <c r="BF503" s="94">
        <v>3.5969141755062682E-2</v>
      </c>
      <c r="BG503" s="94">
        <v>1.8678462150610722</v>
      </c>
      <c r="BH503" s="1">
        <v>1.303339517625232</v>
      </c>
      <c r="BI503" s="1">
        <v>0.14684601113172541</v>
      </c>
      <c r="BJ503" s="1">
        <v>0.61087489561274289</v>
      </c>
    </row>
    <row r="504" spans="1:62">
      <c r="A504" t="s">
        <v>177</v>
      </c>
      <c r="C504" s="63" t="s">
        <v>164</v>
      </c>
      <c r="D504" s="87" t="s">
        <v>165</v>
      </c>
      <c r="E504" t="s">
        <v>959</v>
      </c>
      <c r="F504" s="1" t="s">
        <v>882</v>
      </c>
      <c r="G504" s="1" t="s">
        <v>883</v>
      </c>
      <c r="H504" s="1">
        <v>10.54297</v>
      </c>
      <c r="I504" s="1">
        <v>8.4509399999999992</v>
      </c>
      <c r="J504" s="1">
        <v>781</v>
      </c>
      <c r="K504" s="1" t="s">
        <v>884</v>
      </c>
      <c r="L504" s="1" t="s">
        <v>737</v>
      </c>
      <c r="M504" s="88">
        <v>2016</v>
      </c>
      <c r="N504" s="88">
        <v>2</v>
      </c>
      <c r="O504" s="89" t="s">
        <v>158</v>
      </c>
      <c r="P504" s="63">
        <v>874</v>
      </c>
      <c r="Q504" s="1" t="s">
        <v>739</v>
      </c>
      <c r="R504" s="63" t="s">
        <v>712</v>
      </c>
      <c r="S504" s="63" t="s">
        <v>1027</v>
      </c>
      <c r="T504" s="63" t="s">
        <v>1094</v>
      </c>
      <c r="U504" s="1"/>
      <c r="V504" s="90"/>
      <c r="W504" s="91">
        <v>42654</v>
      </c>
      <c r="X504" s="63">
        <v>9</v>
      </c>
      <c r="Y504" s="63">
        <v>45</v>
      </c>
      <c r="Z504" s="92">
        <v>35</v>
      </c>
      <c r="AA504" s="93">
        <v>7.5</v>
      </c>
      <c r="AB504" s="93">
        <v>3.46</v>
      </c>
      <c r="AC504" s="63">
        <v>1.64</v>
      </c>
      <c r="AD504" s="1">
        <v>0.9</v>
      </c>
      <c r="AE504" s="63">
        <v>0.46</v>
      </c>
      <c r="AF504" s="1">
        <v>1.06</v>
      </c>
      <c r="AG504" s="1">
        <v>10.9</v>
      </c>
      <c r="AH504" s="1">
        <f t="shared" si="115"/>
        <v>84.905660377358487</v>
      </c>
      <c r="AI504" s="1">
        <v>0.22</v>
      </c>
      <c r="AJ504" s="1">
        <f t="shared" si="116"/>
        <v>2.2363414634146341</v>
      </c>
      <c r="AK504" s="1">
        <f t="shared" si="117"/>
        <v>1.9903687230989953</v>
      </c>
      <c r="AL504" s="1">
        <f t="shared" si="118"/>
        <v>3.5869565217391299</v>
      </c>
      <c r="AM504" s="1">
        <f t="shared" si="119"/>
        <v>2211.5208034433281</v>
      </c>
      <c r="AN504" s="1">
        <f t="shared" si="120"/>
        <v>3985.5072463768106</v>
      </c>
      <c r="AO504" s="1">
        <f t="shared" si="121"/>
        <v>6197.0280498201391</v>
      </c>
      <c r="AP504" s="1">
        <f t="shared" si="123"/>
        <v>2.211520803443328</v>
      </c>
      <c r="AQ504" s="1">
        <f t="shared" si="123"/>
        <v>3.9855072463768106</v>
      </c>
      <c r="AR504" s="1">
        <f t="shared" si="123"/>
        <v>6.1970280498201396</v>
      </c>
      <c r="AS504" s="90"/>
      <c r="AT504" s="1">
        <v>1.9611602753195676</v>
      </c>
      <c r="AU504" s="1">
        <v>0.25026329092862237</v>
      </c>
      <c r="AV504" s="1">
        <v>1.6048841863877157</v>
      </c>
      <c r="AW504" s="1">
        <v>0.6444427216234393</v>
      </c>
      <c r="AX504" s="1">
        <v>0.38839753458443493</v>
      </c>
      <c r="AY504" s="1">
        <v>0.16517828150441799</v>
      </c>
      <c r="AZ504" s="1">
        <v>8.5674635155092727</v>
      </c>
      <c r="BA504" s="1">
        <v>133.06188512619076</v>
      </c>
      <c r="BB504" s="1">
        <v>82.036194112853551</v>
      </c>
      <c r="BC504" s="1">
        <v>10.138463223037565</v>
      </c>
      <c r="BD504" s="1">
        <v>3.6552367025335482</v>
      </c>
      <c r="BE504" s="94">
        <v>0.3165565311849371</v>
      </c>
      <c r="BF504" s="94">
        <v>9.7220964967864587E-2</v>
      </c>
      <c r="BG504" s="94">
        <v>1.7015280854561312</v>
      </c>
      <c r="BH504" s="1">
        <v>1.2838773491592483</v>
      </c>
      <c r="BI504" s="1">
        <v>0.24203758654797233</v>
      </c>
      <c r="BJ504" s="1">
        <v>0.57019214525021122</v>
      </c>
    </row>
    <row r="505" spans="1:62">
      <c r="A505" t="s">
        <v>177</v>
      </c>
      <c r="C505" s="63" t="s">
        <v>164</v>
      </c>
      <c r="D505" s="87" t="s">
        <v>165</v>
      </c>
      <c r="E505" t="s">
        <v>959</v>
      </c>
      <c r="F505" s="1" t="s">
        <v>882</v>
      </c>
      <c r="G505" s="1" t="s">
        <v>883</v>
      </c>
      <c r="H505" s="1">
        <v>10.54297</v>
      </c>
      <c r="I505" s="1">
        <v>8.4509399999999992</v>
      </c>
      <c r="J505" s="1">
        <v>781</v>
      </c>
      <c r="K505" s="1" t="s">
        <v>884</v>
      </c>
      <c r="L505" s="1" t="s">
        <v>737</v>
      </c>
      <c r="M505" s="88">
        <v>2016</v>
      </c>
      <c r="N505" s="88">
        <v>2</v>
      </c>
      <c r="O505" s="89" t="s">
        <v>159</v>
      </c>
      <c r="P505" s="63">
        <v>875</v>
      </c>
      <c r="Q505" s="1" t="s">
        <v>739</v>
      </c>
      <c r="R505" s="63" t="s">
        <v>712</v>
      </c>
      <c r="S505" s="63" t="s">
        <v>1027</v>
      </c>
      <c r="T505" s="63" t="s">
        <v>1094</v>
      </c>
      <c r="U505" s="1"/>
      <c r="V505" s="90"/>
      <c r="W505" s="91">
        <v>42654</v>
      </c>
      <c r="X505" s="63">
        <v>9</v>
      </c>
      <c r="Y505" s="63">
        <v>46</v>
      </c>
      <c r="Z505" s="92">
        <v>42</v>
      </c>
      <c r="AA505" s="93">
        <v>12.38</v>
      </c>
      <c r="AB505" s="93">
        <v>4.74</v>
      </c>
      <c r="AC505" s="63">
        <v>1.94</v>
      </c>
      <c r="AD505" s="1">
        <v>0.96</v>
      </c>
      <c r="AE505" s="63">
        <v>0.16</v>
      </c>
      <c r="AF505" s="1">
        <v>1.22</v>
      </c>
      <c r="AG505" s="1">
        <v>12.5</v>
      </c>
      <c r="AH505" s="1">
        <f t="shared" si="115"/>
        <v>78.688524590163937</v>
      </c>
      <c r="AI505" s="1">
        <v>0.06</v>
      </c>
      <c r="AJ505" s="1">
        <f t="shared" si="116"/>
        <v>2.9808247422680414</v>
      </c>
      <c r="AK505" s="1">
        <f t="shared" si="117"/>
        <v>2.4145542753183746</v>
      </c>
      <c r="AL505" s="1">
        <f t="shared" si="118"/>
        <v>4.6425000000000001</v>
      </c>
      <c r="AM505" s="1">
        <f t="shared" si="119"/>
        <v>2682.8380836870829</v>
      </c>
      <c r="AN505" s="1">
        <f t="shared" si="120"/>
        <v>5158.333333333333</v>
      </c>
      <c r="AO505" s="1">
        <f t="shared" si="121"/>
        <v>7841.1714170204159</v>
      </c>
      <c r="AP505" s="1">
        <f t="shared" si="123"/>
        <v>2.6828380836870829</v>
      </c>
      <c r="AQ505" s="1">
        <f t="shared" si="123"/>
        <v>5.1583333333333332</v>
      </c>
      <c r="AR505" s="1">
        <f t="shared" si="123"/>
        <v>7.8411714170204156</v>
      </c>
      <c r="AS505" s="90"/>
      <c r="AT505" s="1"/>
      <c r="AU505" s="1"/>
      <c r="AV505" s="1"/>
      <c r="AW505" s="1"/>
      <c r="AX505" s="1"/>
      <c r="AY505" s="1"/>
      <c r="AZ505" s="1"/>
      <c r="BA505" s="1"/>
      <c r="BB505" s="1"/>
      <c r="BC505" s="1"/>
      <c r="BD505" s="1"/>
      <c r="BE505" s="94">
        <v>0.77998154981549817</v>
      </c>
      <c r="BF505" s="94">
        <v>0.17559963099630996</v>
      </c>
      <c r="BG505" s="94">
        <v>2.5560710720559867</v>
      </c>
      <c r="BH505" s="1">
        <v>1.3420303605313095</v>
      </c>
      <c r="BI505" s="1">
        <v>0.27760910815939283</v>
      </c>
      <c r="BJ505" s="1">
        <v>0.64859130710417179</v>
      </c>
    </row>
    <row r="506" spans="1:62">
      <c r="A506" t="s">
        <v>177</v>
      </c>
      <c r="C506" s="63" t="s">
        <v>164</v>
      </c>
      <c r="D506" s="87" t="s">
        <v>165</v>
      </c>
      <c r="E506" t="s">
        <v>959</v>
      </c>
      <c r="F506" s="1" t="s">
        <v>882</v>
      </c>
      <c r="G506" s="1" t="s">
        <v>883</v>
      </c>
      <c r="H506" s="1">
        <v>10.54297</v>
      </c>
      <c r="I506" s="1">
        <v>8.4509399999999992</v>
      </c>
      <c r="J506" s="1">
        <v>781</v>
      </c>
      <c r="K506" s="1" t="s">
        <v>884</v>
      </c>
      <c r="L506" s="1" t="s">
        <v>737</v>
      </c>
      <c r="M506" s="88">
        <v>2016</v>
      </c>
      <c r="N506" s="88">
        <v>2</v>
      </c>
      <c r="O506" s="89" t="s">
        <v>714</v>
      </c>
      <c r="P506" s="63">
        <v>876</v>
      </c>
      <c r="Q506" s="1" t="s">
        <v>739</v>
      </c>
      <c r="R506" s="63" t="s">
        <v>712</v>
      </c>
      <c r="S506" s="63" t="s">
        <v>1027</v>
      </c>
      <c r="T506" s="63" t="s">
        <v>1094</v>
      </c>
      <c r="U506" s="1"/>
      <c r="V506" s="90"/>
      <c r="W506" s="91">
        <v>42654</v>
      </c>
      <c r="X506" s="63">
        <v>9</v>
      </c>
      <c r="Y506" s="63">
        <v>46</v>
      </c>
      <c r="Z506" s="92">
        <v>48</v>
      </c>
      <c r="AA506" s="93">
        <v>13.28</v>
      </c>
      <c r="AB506" s="93">
        <v>8.76</v>
      </c>
      <c r="AC506" s="63">
        <v>2.3199999999999998</v>
      </c>
      <c r="AD506" s="1">
        <v>1.26</v>
      </c>
      <c r="AE506" s="63">
        <v>1.1399999999999999</v>
      </c>
      <c r="AF506" s="1">
        <v>1.54</v>
      </c>
      <c r="AG506" s="1">
        <v>12</v>
      </c>
      <c r="AH506" s="1">
        <f t="shared" si="115"/>
        <v>81.818181818181813</v>
      </c>
      <c r="AI506" s="1">
        <v>0.46</v>
      </c>
      <c r="AJ506" s="1">
        <f t="shared" si="116"/>
        <v>5.8148275862068965</v>
      </c>
      <c r="AK506" s="1">
        <f t="shared" si="117"/>
        <v>4.9255010141987823</v>
      </c>
      <c r="AL506" s="1">
        <f t="shared" si="118"/>
        <v>5.3585964912280701</v>
      </c>
      <c r="AM506" s="1">
        <f t="shared" si="119"/>
        <v>5472.7789046653133</v>
      </c>
      <c r="AN506" s="1">
        <f t="shared" si="120"/>
        <v>5953.9961013645225</v>
      </c>
      <c r="AO506" s="1">
        <f t="shared" si="121"/>
        <v>11426.775006029835</v>
      </c>
      <c r="AP506" s="1">
        <f t="shared" si="123"/>
        <v>5.4727789046653132</v>
      </c>
      <c r="AQ506" s="1">
        <f t="shared" si="123"/>
        <v>5.9539961013645222</v>
      </c>
      <c r="AR506" s="1">
        <f t="shared" si="123"/>
        <v>11.426775006029835</v>
      </c>
      <c r="AS506" s="90"/>
      <c r="AT506" s="1">
        <v>2.2288213627992635</v>
      </c>
      <c r="AU506" s="1">
        <v>0.18587859392495121</v>
      </c>
      <c r="AV506" s="1">
        <v>2.0590567233183461</v>
      </c>
      <c r="AW506" s="1">
        <v>0.56290078215724981</v>
      </c>
      <c r="AX506" s="1">
        <v>0.21861125827323416</v>
      </c>
      <c r="AY506" s="1">
        <v>0.16829289412314258</v>
      </c>
      <c r="AZ506" s="1">
        <v>5.717234835131153</v>
      </c>
      <c r="BA506" s="1">
        <v>132.86676299184157</v>
      </c>
      <c r="BB506" s="1">
        <v>96.768934124887295</v>
      </c>
      <c r="BC506" s="1">
        <v>11.875299153709188</v>
      </c>
      <c r="BD506" s="1">
        <v>15.79994273777174</v>
      </c>
      <c r="BE506" s="94">
        <v>0.54224698235840296</v>
      </c>
      <c r="BF506" s="94">
        <v>3.4568245125348195E-2</v>
      </c>
      <c r="BG506" s="94">
        <v>1.5479794608495763</v>
      </c>
      <c r="BH506" s="1">
        <v>1.3932898415657036</v>
      </c>
      <c r="BI506" s="1">
        <v>0.28858341099720408</v>
      </c>
      <c r="BJ506" s="1">
        <v>0.72237606067370919</v>
      </c>
    </row>
    <row r="507" spans="1:62">
      <c r="A507" t="s">
        <v>177</v>
      </c>
      <c r="C507" s="63" t="s">
        <v>164</v>
      </c>
      <c r="D507" s="87" t="s">
        <v>165</v>
      </c>
      <c r="E507" t="s">
        <v>959</v>
      </c>
      <c r="F507" s="1" t="s">
        <v>184</v>
      </c>
      <c r="G507" s="1" t="s">
        <v>885</v>
      </c>
      <c r="H507" s="1">
        <v>10.52542</v>
      </c>
      <c r="I507" s="1">
        <v>8.4658499999999997</v>
      </c>
      <c r="J507" s="1">
        <v>781</v>
      </c>
      <c r="K507" s="1" t="s">
        <v>886</v>
      </c>
      <c r="L507" s="1" t="s">
        <v>737</v>
      </c>
      <c r="M507" s="88">
        <v>2016</v>
      </c>
      <c r="N507" s="88">
        <v>2</v>
      </c>
      <c r="O507" s="89" t="s">
        <v>155</v>
      </c>
      <c r="P507" s="63">
        <v>883</v>
      </c>
      <c r="Q507" s="1" t="s">
        <v>739</v>
      </c>
      <c r="R507" s="63" t="s">
        <v>712</v>
      </c>
      <c r="S507" s="63" t="s">
        <v>1027</v>
      </c>
      <c r="T507" s="63" t="s">
        <v>1094</v>
      </c>
      <c r="U507" s="1" t="s">
        <v>881</v>
      </c>
      <c r="V507" s="90">
        <v>42651</v>
      </c>
      <c r="W507" s="91">
        <v>42654</v>
      </c>
      <c r="X507" s="63">
        <v>9</v>
      </c>
      <c r="Y507" s="63">
        <v>46</v>
      </c>
      <c r="Z507" s="92">
        <v>33</v>
      </c>
      <c r="AA507" s="93">
        <v>8.7799999999999994</v>
      </c>
      <c r="AB507" s="93">
        <v>4.92</v>
      </c>
      <c r="AC507" s="63">
        <v>2.1</v>
      </c>
      <c r="AD507" s="1">
        <v>1.1200000000000001</v>
      </c>
      <c r="AE507" s="63">
        <v>0.38</v>
      </c>
      <c r="AF507" s="1">
        <v>1.32</v>
      </c>
      <c r="AG507" s="1">
        <v>11.2</v>
      </c>
      <c r="AH507" s="1">
        <f t="shared" si="115"/>
        <v>84.848484848484844</v>
      </c>
      <c r="AI507" s="1">
        <v>0.18</v>
      </c>
      <c r="AJ507" s="1">
        <f t="shared" si="116"/>
        <v>3.0925714285714285</v>
      </c>
      <c r="AK507" s="1">
        <f t="shared" si="117"/>
        <v>2.7413082352941176</v>
      </c>
      <c r="AL507" s="1">
        <f t="shared" si="118"/>
        <v>4.1589473684210523</v>
      </c>
      <c r="AM507" s="1">
        <f t="shared" si="119"/>
        <v>3045.8980392156864</v>
      </c>
      <c r="AN507" s="1">
        <f t="shared" si="120"/>
        <v>4621.0526315789466</v>
      </c>
      <c r="AO507" s="1">
        <f t="shared" si="121"/>
        <v>7666.950670794633</v>
      </c>
      <c r="AP507" s="1">
        <f t="shared" si="123"/>
        <v>3.0458980392156865</v>
      </c>
      <c r="AQ507" s="1">
        <f t="shared" si="123"/>
        <v>4.6210526315789462</v>
      </c>
      <c r="AR507" s="1">
        <f t="shared" si="123"/>
        <v>7.6669506707946331</v>
      </c>
      <c r="AS507" s="90">
        <v>42438</v>
      </c>
      <c r="AT507" s="1">
        <v>1.9644549763033177</v>
      </c>
      <c r="AU507" s="1">
        <v>0.18762711676425656</v>
      </c>
      <c r="AV507" s="1">
        <v>2.1326233816178126</v>
      </c>
      <c r="AW507" s="1">
        <v>0.56614686474816378</v>
      </c>
      <c r="AX507" s="1">
        <v>0.31374684518016371</v>
      </c>
      <c r="AY507" s="1">
        <v>0.18165829993411817</v>
      </c>
      <c r="AZ507" s="1">
        <v>7.7453340417745933</v>
      </c>
      <c r="BA507" s="1">
        <v>118.74249563869178</v>
      </c>
      <c r="BB507" s="1">
        <v>31.738206305097041</v>
      </c>
      <c r="BC507" s="1">
        <v>17.305002286669595</v>
      </c>
      <c r="BD507" s="1">
        <v>4.2887124401304746</v>
      </c>
      <c r="BE507" s="94">
        <v>0.54264292408622306</v>
      </c>
      <c r="BF507" s="94">
        <v>4.6358950328022487E-2</v>
      </c>
      <c r="BG507" s="94">
        <v>0.15227883851937116</v>
      </c>
      <c r="BH507" s="1">
        <v>1.2991371045062321</v>
      </c>
      <c r="BI507" s="1">
        <v>0.19750719079578138</v>
      </c>
      <c r="BJ507" s="1">
        <v>0.80094888891032834</v>
      </c>
    </row>
    <row r="508" spans="1:62">
      <c r="A508" t="s">
        <v>177</v>
      </c>
      <c r="C508" s="63" t="s">
        <v>164</v>
      </c>
      <c r="D508" s="87" t="s">
        <v>165</v>
      </c>
      <c r="E508" t="s">
        <v>959</v>
      </c>
      <c r="F508" s="1" t="s">
        <v>184</v>
      </c>
      <c r="G508" s="1" t="s">
        <v>885</v>
      </c>
      <c r="H508" s="1">
        <v>10.52542</v>
      </c>
      <c r="I508" s="1">
        <v>8.4658499999999997</v>
      </c>
      <c r="J508" s="1">
        <v>781</v>
      </c>
      <c r="K508" s="1" t="s">
        <v>886</v>
      </c>
      <c r="L508" s="1" t="s">
        <v>737</v>
      </c>
      <c r="M508" s="88">
        <v>2016</v>
      </c>
      <c r="N508" s="88">
        <v>2</v>
      </c>
      <c r="O508" s="89" t="s">
        <v>156</v>
      </c>
      <c r="P508" s="63">
        <v>884</v>
      </c>
      <c r="Q508" s="1" t="s">
        <v>739</v>
      </c>
      <c r="R508" s="63" t="s">
        <v>712</v>
      </c>
      <c r="S508" s="63" t="s">
        <v>1027</v>
      </c>
      <c r="T508" s="63" t="s">
        <v>1094</v>
      </c>
      <c r="U508" s="1"/>
      <c r="V508" s="90"/>
      <c r="W508" s="91">
        <v>42654</v>
      </c>
      <c r="X508" s="63">
        <v>9</v>
      </c>
      <c r="Y508" s="63">
        <v>48</v>
      </c>
      <c r="Z508" s="92">
        <v>43</v>
      </c>
      <c r="AA508" s="93">
        <v>12.72</v>
      </c>
      <c r="AB508" s="93">
        <v>7.38</v>
      </c>
      <c r="AC508" s="63">
        <v>2.12</v>
      </c>
      <c r="AD508" s="1">
        <v>1.24</v>
      </c>
      <c r="AE508" s="63">
        <v>0.57999999999999996</v>
      </c>
      <c r="AF508" s="1">
        <v>1.51</v>
      </c>
      <c r="AG508" s="1">
        <v>12.2</v>
      </c>
      <c r="AH508" s="1">
        <f t="shared" si="115"/>
        <v>82.119205298013242</v>
      </c>
      <c r="AI508" s="1">
        <v>0.28000000000000003</v>
      </c>
      <c r="AJ508" s="1">
        <f t="shared" si="116"/>
        <v>5.2565094339622638</v>
      </c>
      <c r="AK508" s="1">
        <f t="shared" si="117"/>
        <v>4.4587977802441729</v>
      </c>
      <c r="AL508" s="1">
        <f t="shared" si="118"/>
        <v>6.1406896551724151</v>
      </c>
      <c r="AM508" s="1">
        <f t="shared" si="119"/>
        <v>4954.219755826859</v>
      </c>
      <c r="AN508" s="1">
        <f t="shared" si="120"/>
        <v>6822.9885057471283</v>
      </c>
      <c r="AO508" s="1">
        <f t="shared" si="121"/>
        <v>11777.208261573987</v>
      </c>
      <c r="AP508" s="1">
        <f t="shared" si="123"/>
        <v>4.954219755826859</v>
      </c>
      <c r="AQ508" s="1">
        <f t="shared" si="123"/>
        <v>6.8229885057471282</v>
      </c>
      <c r="AR508" s="1">
        <f t="shared" si="123"/>
        <v>11.777208261573987</v>
      </c>
      <c r="AS508" s="90"/>
      <c r="AT508" s="1">
        <v>2.0083251714005876</v>
      </c>
      <c r="AU508" s="1">
        <v>0.20973934023248705</v>
      </c>
      <c r="AV508" s="1">
        <v>1.9665068018451932</v>
      </c>
      <c r="AW508" s="1">
        <v>0.63870602405692223</v>
      </c>
      <c r="AX508" s="1">
        <v>0.2974670454650068</v>
      </c>
      <c r="AY508" s="1">
        <v>0.16945157298197405</v>
      </c>
      <c r="AZ508" s="1">
        <v>6.9054966588001836</v>
      </c>
      <c r="BA508" s="1">
        <v>110.35948141218465</v>
      </c>
      <c r="BB508" s="1">
        <v>20.160230788748358</v>
      </c>
      <c r="BC508" s="1">
        <v>11.401582341721577</v>
      </c>
      <c r="BD508" s="1">
        <v>3.0395606794206249</v>
      </c>
      <c r="BE508" s="94">
        <v>0.45587378640776705</v>
      </c>
      <c r="BF508" s="94">
        <v>4.932038834951457E-2</v>
      </c>
      <c r="BG508" s="94">
        <v>0.1461420155987217</v>
      </c>
      <c r="BH508" s="1">
        <v>1.4566037735849058</v>
      </c>
      <c r="BI508" s="1">
        <v>0.22485849056603777</v>
      </c>
      <c r="BJ508" s="1">
        <v>0.64800114212955462</v>
      </c>
    </row>
    <row r="509" spans="1:62">
      <c r="A509" t="s">
        <v>177</v>
      </c>
      <c r="C509" s="63" t="s">
        <v>164</v>
      </c>
      <c r="D509" s="87" t="s">
        <v>165</v>
      </c>
      <c r="E509" t="s">
        <v>959</v>
      </c>
      <c r="F509" s="1" t="s">
        <v>184</v>
      </c>
      <c r="G509" s="1" t="s">
        <v>885</v>
      </c>
      <c r="H509" s="1">
        <v>10.52542</v>
      </c>
      <c r="I509" s="1">
        <v>8.4658499999999997</v>
      </c>
      <c r="J509" s="1">
        <v>781</v>
      </c>
      <c r="K509" s="1" t="s">
        <v>886</v>
      </c>
      <c r="L509" s="1" t="s">
        <v>737</v>
      </c>
      <c r="M509" s="88">
        <v>2016</v>
      </c>
      <c r="N509" s="88">
        <v>2</v>
      </c>
      <c r="O509" s="89" t="s">
        <v>157</v>
      </c>
      <c r="P509" s="63">
        <v>885</v>
      </c>
      <c r="Q509" s="1" t="s">
        <v>739</v>
      </c>
      <c r="R509" s="63" t="s">
        <v>712</v>
      </c>
      <c r="S509" s="63" t="s">
        <v>1027</v>
      </c>
      <c r="T509" s="63" t="s">
        <v>1094</v>
      </c>
      <c r="U509" s="1"/>
      <c r="V509" s="90"/>
      <c r="W509" s="91">
        <v>42654</v>
      </c>
      <c r="X509" s="63">
        <v>9</v>
      </c>
      <c r="Y509" s="63">
        <v>42</v>
      </c>
      <c r="Z509" s="92">
        <v>29</v>
      </c>
      <c r="AA509" s="93">
        <v>11.32</v>
      </c>
      <c r="AB509" s="93">
        <v>5.04</v>
      </c>
      <c r="AC509" s="63">
        <v>2.62</v>
      </c>
      <c r="AD509" s="1">
        <v>1.34</v>
      </c>
      <c r="AE509" s="63">
        <v>0.74</v>
      </c>
      <c r="AF509" s="1">
        <v>1.6</v>
      </c>
      <c r="AG509" s="1">
        <v>12.3</v>
      </c>
      <c r="AH509" s="1">
        <f t="shared" si="115"/>
        <v>83.75</v>
      </c>
      <c r="AI509" s="1">
        <v>0.22</v>
      </c>
      <c r="AJ509" s="1">
        <f t="shared" si="116"/>
        <v>3.0778625954198473</v>
      </c>
      <c r="AK509" s="1">
        <f t="shared" si="117"/>
        <v>2.6595901212393356</v>
      </c>
      <c r="AL509" s="1">
        <f t="shared" si="118"/>
        <v>3.3654054054054057</v>
      </c>
      <c r="AM509" s="1">
        <f t="shared" si="119"/>
        <v>2955.1001347103729</v>
      </c>
      <c r="AN509" s="1">
        <f t="shared" si="120"/>
        <v>3739.3393393393394</v>
      </c>
      <c r="AO509" s="1">
        <f t="shared" si="121"/>
        <v>6694.4394740497119</v>
      </c>
      <c r="AP509" s="1">
        <f t="shared" si="123"/>
        <v>2.9551001347103729</v>
      </c>
      <c r="AQ509" s="1">
        <f t="shared" si="123"/>
        <v>3.7393393393393395</v>
      </c>
      <c r="AR509" s="1">
        <f t="shared" si="123"/>
        <v>6.6944394740497115</v>
      </c>
      <c r="AS509" s="90"/>
      <c r="AT509" s="1">
        <v>2.3344007319304665</v>
      </c>
      <c r="AU509" s="1">
        <v>0.23347171342421119</v>
      </c>
      <c r="AV509" s="1">
        <v>2.1948030784669723</v>
      </c>
      <c r="AW509" s="1">
        <v>0.45578876564045212</v>
      </c>
      <c r="AX509" s="1">
        <v>0.20859450236012003</v>
      </c>
      <c r="AY509" s="1">
        <v>0.16909856974760598</v>
      </c>
      <c r="AZ509" s="1">
        <v>7.9919543262814061</v>
      </c>
      <c r="BA509" s="1">
        <v>123.35060551669828</v>
      </c>
      <c r="BB509" s="1">
        <v>63.133266701244274</v>
      </c>
      <c r="BC509" s="1">
        <v>17.515445756762123</v>
      </c>
      <c r="BD509" s="1">
        <v>2.8122945518737228</v>
      </c>
      <c r="BE509" s="94">
        <v>1.0344488188976377</v>
      </c>
      <c r="BF509" s="94">
        <v>5.4478346456692917E-2</v>
      </c>
      <c r="BG509" s="94">
        <v>1.3006660033804602</v>
      </c>
      <c r="BH509" s="1">
        <v>1.5088408644400788</v>
      </c>
      <c r="BI509" s="1">
        <v>0.21208251473477405</v>
      </c>
      <c r="BJ509" s="1">
        <v>0.69092743069775953</v>
      </c>
    </row>
    <row r="510" spans="1:62">
      <c r="A510" t="s">
        <v>177</v>
      </c>
      <c r="C510" s="63" t="s">
        <v>164</v>
      </c>
      <c r="D510" s="87" t="s">
        <v>165</v>
      </c>
      <c r="E510" t="s">
        <v>959</v>
      </c>
      <c r="F510" s="1" t="s">
        <v>184</v>
      </c>
      <c r="G510" s="1" t="s">
        <v>885</v>
      </c>
      <c r="H510" s="1">
        <v>10.52542</v>
      </c>
      <c r="I510" s="1">
        <v>8.4658499999999997</v>
      </c>
      <c r="J510" s="1">
        <v>781</v>
      </c>
      <c r="K510" s="1" t="s">
        <v>886</v>
      </c>
      <c r="L510" s="1" t="s">
        <v>737</v>
      </c>
      <c r="M510" s="88">
        <v>2016</v>
      </c>
      <c r="N510" s="88">
        <v>2</v>
      </c>
      <c r="O510" s="89" t="s">
        <v>158</v>
      </c>
      <c r="P510" s="63">
        <v>886</v>
      </c>
      <c r="Q510" s="1" t="s">
        <v>739</v>
      </c>
      <c r="R510" s="63" t="s">
        <v>712</v>
      </c>
      <c r="S510" s="63" t="s">
        <v>1027</v>
      </c>
      <c r="T510" s="63" t="s">
        <v>1094</v>
      </c>
      <c r="U510" s="1"/>
      <c r="V510" s="90"/>
      <c r="W510" s="91">
        <v>42654</v>
      </c>
      <c r="X510" s="63">
        <v>9</v>
      </c>
      <c r="Y510" s="63">
        <v>44</v>
      </c>
      <c r="Z510" s="92">
        <v>57</v>
      </c>
      <c r="AA510" s="93">
        <v>13.32</v>
      </c>
      <c r="AB510" s="93">
        <v>9.18</v>
      </c>
      <c r="AC510" s="63">
        <v>2.2999999999999998</v>
      </c>
      <c r="AD510" s="1">
        <v>1.32</v>
      </c>
      <c r="AE510" s="63">
        <v>0.68</v>
      </c>
      <c r="AF510" s="1">
        <v>1.56</v>
      </c>
      <c r="AG510" s="1">
        <v>13.2</v>
      </c>
      <c r="AH510" s="1">
        <f t="shared" si="115"/>
        <v>84.615384615384613</v>
      </c>
      <c r="AI510" s="1">
        <v>0.26</v>
      </c>
      <c r="AJ510" s="1">
        <f t="shared" si="116"/>
        <v>6.2264347826086963</v>
      </c>
      <c r="AK510" s="1">
        <f t="shared" si="117"/>
        <v>5.3800904347826091</v>
      </c>
      <c r="AL510" s="1">
        <f t="shared" si="118"/>
        <v>5.0929411764705881</v>
      </c>
      <c r="AM510" s="1">
        <f t="shared" si="119"/>
        <v>5977.8782608695656</v>
      </c>
      <c r="AN510" s="1">
        <f t="shared" si="120"/>
        <v>5658.8235294117649</v>
      </c>
      <c r="AO510" s="1">
        <f t="shared" si="121"/>
        <v>11636.701790281331</v>
      </c>
      <c r="AP510" s="1">
        <f t="shared" si="123"/>
        <v>5.9778782608695655</v>
      </c>
      <c r="AQ510" s="1">
        <f t="shared" si="123"/>
        <v>5.658823529411765</v>
      </c>
      <c r="AR510" s="1">
        <f t="shared" si="123"/>
        <v>11.636701790281331</v>
      </c>
      <c r="AS510" s="90"/>
      <c r="AT510" s="1">
        <v>2.1905195989061075</v>
      </c>
      <c r="AU510" s="1">
        <v>0.2474877620806033</v>
      </c>
      <c r="AV510" s="1">
        <v>1.7045741081113248</v>
      </c>
      <c r="AW510" s="1">
        <v>0.59683174940782602</v>
      </c>
      <c r="AX510" s="1">
        <v>0.30348280421030194</v>
      </c>
      <c r="AY510" s="1">
        <v>0.1683398611025258</v>
      </c>
      <c r="AZ510" s="1">
        <v>7.3794655930476001</v>
      </c>
      <c r="BA510" s="1">
        <v>125.39816600128829</v>
      </c>
      <c r="BB510" s="1">
        <v>31.003979473007579</v>
      </c>
      <c r="BC510" s="1">
        <v>16.072109315199882</v>
      </c>
      <c r="BD510" s="1">
        <v>3.8518946234411628</v>
      </c>
      <c r="BE510" s="94">
        <v>0.74402390438247012</v>
      </c>
      <c r="BF510" s="94">
        <v>5.8117529880478094E-2</v>
      </c>
      <c r="BG510" s="94">
        <v>0.61094335378564779</v>
      </c>
      <c r="BH510" s="1">
        <v>1.4121621621621623</v>
      </c>
      <c r="BI510" s="1">
        <v>0.22794401544401546</v>
      </c>
      <c r="BJ510" s="1">
        <v>0.64918254804045628</v>
      </c>
    </row>
    <row r="511" spans="1:62">
      <c r="A511" t="s">
        <v>177</v>
      </c>
      <c r="C511" s="63" t="s">
        <v>164</v>
      </c>
      <c r="D511" s="87" t="s">
        <v>165</v>
      </c>
      <c r="E511" t="s">
        <v>959</v>
      </c>
      <c r="F511" s="1" t="s">
        <v>184</v>
      </c>
      <c r="G511" s="1" t="s">
        <v>885</v>
      </c>
      <c r="H511" s="1">
        <v>10.52542</v>
      </c>
      <c r="I511" s="1">
        <v>8.4658499999999997</v>
      </c>
      <c r="J511" s="1">
        <v>781</v>
      </c>
      <c r="K511" s="1" t="s">
        <v>886</v>
      </c>
      <c r="L511" s="1" t="s">
        <v>737</v>
      </c>
      <c r="M511" s="88">
        <v>2016</v>
      </c>
      <c r="N511" s="88">
        <v>2</v>
      </c>
      <c r="O511" s="89" t="s">
        <v>159</v>
      </c>
      <c r="P511" s="63">
        <v>887</v>
      </c>
      <c r="Q511" s="1" t="s">
        <v>739</v>
      </c>
      <c r="R511" s="63" t="s">
        <v>712</v>
      </c>
      <c r="S511" s="63" t="s">
        <v>1027</v>
      </c>
      <c r="T511" s="63" t="s">
        <v>1094</v>
      </c>
      <c r="U511" s="1"/>
      <c r="V511" s="90"/>
      <c r="W511" s="91">
        <v>42654</v>
      </c>
      <c r="X511" s="63">
        <v>9</v>
      </c>
      <c r="Y511" s="63">
        <v>42</v>
      </c>
      <c r="Z511" s="92">
        <v>44</v>
      </c>
      <c r="AA511" s="93">
        <v>12.84</v>
      </c>
      <c r="AB511" s="93">
        <v>9.9</v>
      </c>
      <c r="AC511" s="63">
        <v>3.1</v>
      </c>
      <c r="AD511" s="1">
        <v>1.76</v>
      </c>
      <c r="AE511" s="63">
        <v>0.82</v>
      </c>
      <c r="AF511" s="1">
        <v>2.04</v>
      </c>
      <c r="AG511" s="1">
        <v>12.5</v>
      </c>
      <c r="AH511" s="1">
        <f t="shared" si="115"/>
        <v>86.274509803921575</v>
      </c>
      <c r="AI511" s="1">
        <v>0.4</v>
      </c>
      <c r="AJ511" s="1">
        <f t="shared" si="116"/>
        <v>6.5148387096774201</v>
      </c>
      <c r="AK511" s="1">
        <f t="shared" si="117"/>
        <v>5.7859582542694499</v>
      </c>
      <c r="AL511" s="1">
        <f t="shared" si="118"/>
        <v>6.2634146341463417</v>
      </c>
      <c r="AM511" s="1">
        <f t="shared" si="119"/>
        <v>6428.8425047438332</v>
      </c>
      <c r="AN511" s="1">
        <f t="shared" si="120"/>
        <v>6959.3495934959356</v>
      </c>
      <c r="AO511" s="1">
        <f t="shared" si="121"/>
        <v>13388.192098239768</v>
      </c>
      <c r="AP511" s="1">
        <f t="shared" si="123"/>
        <v>6.4288425047438329</v>
      </c>
      <c r="AQ511" s="1">
        <f t="shared" si="123"/>
        <v>6.9593495934959355</v>
      </c>
      <c r="AR511" s="1">
        <f t="shared" si="123"/>
        <v>13.388192098239768</v>
      </c>
      <c r="AS511" s="90"/>
      <c r="AT511" s="1">
        <v>2.2382098171318576</v>
      </c>
      <c r="AU511" s="1">
        <v>0.28019596002735914</v>
      </c>
      <c r="AV511" s="1">
        <v>1.8989407541883296</v>
      </c>
      <c r="AW511" s="1">
        <v>0.7900077578933089</v>
      </c>
      <c r="AX511" s="1">
        <v>0.35196837316795965</v>
      </c>
      <c r="AY511" s="1">
        <v>0.17927518046740371</v>
      </c>
      <c r="AZ511" s="1">
        <v>8.7781844950455952</v>
      </c>
      <c r="BA511" s="1">
        <v>119.20738596177807</v>
      </c>
      <c r="BB511" s="1">
        <v>30.790122222822436</v>
      </c>
      <c r="BC511" s="1">
        <v>20.727129026912095</v>
      </c>
      <c r="BD511" s="1">
        <v>4.6322765358062501</v>
      </c>
      <c r="BE511" s="94">
        <v>0.88717228464419473</v>
      </c>
      <c r="BF511" s="94">
        <v>3.3178838951310859E-2</v>
      </c>
      <c r="BG511" s="94">
        <v>2.2141801597191328</v>
      </c>
      <c r="BH511" s="1">
        <v>1.5267281105990784</v>
      </c>
      <c r="BI511" s="1">
        <v>0.22050691244239634</v>
      </c>
      <c r="BJ511" s="1">
        <v>0.78102402696479412</v>
      </c>
    </row>
    <row r="512" spans="1:62">
      <c r="A512" t="s">
        <v>177</v>
      </c>
      <c r="C512" s="63" t="s">
        <v>164</v>
      </c>
      <c r="D512" s="87" t="s">
        <v>165</v>
      </c>
      <c r="E512" t="s">
        <v>959</v>
      </c>
      <c r="F512" s="1" t="s">
        <v>184</v>
      </c>
      <c r="G512" s="1" t="s">
        <v>885</v>
      </c>
      <c r="H512" s="1">
        <v>10.52542</v>
      </c>
      <c r="I512" s="1">
        <v>8.4658499999999997</v>
      </c>
      <c r="J512" s="1">
        <v>781</v>
      </c>
      <c r="K512" s="1" t="s">
        <v>886</v>
      </c>
      <c r="L512" s="1" t="s">
        <v>737</v>
      </c>
      <c r="M512" s="88">
        <v>2016</v>
      </c>
      <c r="N512" s="88">
        <v>2</v>
      </c>
      <c r="O512" s="89" t="s">
        <v>714</v>
      </c>
      <c r="P512" s="63">
        <v>888</v>
      </c>
      <c r="Q512" s="1" t="s">
        <v>739</v>
      </c>
      <c r="R512" s="63" t="s">
        <v>712</v>
      </c>
      <c r="S512" s="63" t="s">
        <v>1027</v>
      </c>
      <c r="T512" s="63" t="s">
        <v>1094</v>
      </c>
      <c r="U512" s="1"/>
      <c r="V512" s="90"/>
      <c r="W512" s="91">
        <v>42654</v>
      </c>
      <c r="X512" s="63">
        <v>9</v>
      </c>
      <c r="Y512" s="63">
        <v>44</v>
      </c>
      <c r="Z512" s="92">
        <v>41</v>
      </c>
      <c r="AA512" s="93">
        <v>12.32</v>
      </c>
      <c r="AB512" s="93">
        <v>8.32</v>
      </c>
      <c r="AC512" s="63">
        <v>3.04</v>
      </c>
      <c r="AD512" s="1">
        <v>1.64</v>
      </c>
      <c r="AE512" s="63">
        <v>0.36</v>
      </c>
      <c r="AF512" s="1">
        <v>1.98</v>
      </c>
      <c r="AG512" s="1">
        <v>12.1</v>
      </c>
      <c r="AH512" s="1">
        <f t="shared" si="115"/>
        <v>82.828282828282823</v>
      </c>
      <c r="AI512" s="1">
        <v>0.22</v>
      </c>
      <c r="AJ512" s="1">
        <f t="shared" si="116"/>
        <v>5.418947368421053</v>
      </c>
      <c r="AK512" s="1">
        <f t="shared" si="117"/>
        <v>4.6415554179566572</v>
      </c>
      <c r="AL512" s="1">
        <f t="shared" si="118"/>
        <v>7.5288888888888899</v>
      </c>
      <c r="AM512" s="1">
        <f t="shared" si="119"/>
        <v>5157.2837977296185</v>
      </c>
      <c r="AN512" s="1">
        <f t="shared" si="120"/>
        <v>8365.4320987654337</v>
      </c>
      <c r="AO512" s="1">
        <f t="shared" si="121"/>
        <v>13522.715896495052</v>
      </c>
      <c r="AP512" s="1">
        <f t="shared" si="123"/>
        <v>5.1572837977296189</v>
      </c>
      <c r="AQ512" s="1">
        <f t="shared" si="123"/>
        <v>8.3654320987654334</v>
      </c>
      <c r="AR512" s="1">
        <f t="shared" si="123"/>
        <v>13.522715896495052</v>
      </c>
      <c r="AS512" s="90"/>
      <c r="AT512" s="1">
        <v>2.3867924528301887</v>
      </c>
      <c r="AU512" s="1">
        <v>0.25595581167296144</v>
      </c>
      <c r="AV512" s="1">
        <v>2.1544647186214774</v>
      </c>
      <c r="AW512" s="1">
        <v>0.82332653334406358</v>
      </c>
      <c r="AX512" s="1">
        <v>0.2949165543518838</v>
      </c>
      <c r="AY512" s="1">
        <v>0.21131438466918312</v>
      </c>
      <c r="AZ512" s="1">
        <v>8.4671042120965136</v>
      </c>
      <c r="BA512" s="1">
        <v>122.87438461323532</v>
      </c>
      <c r="BB512" s="1">
        <v>35.829752479449922</v>
      </c>
      <c r="BC512" s="1">
        <v>16.557778332922634</v>
      </c>
      <c r="BD512" s="1">
        <v>16.354879840621692</v>
      </c>
      <c r="BE512" s="94">
        <v>0.85527589545014526</v>
      </c>
      <c r="BF512" s="94">
        <v>6.5101645692158761E-2</v>
      </c>
      <c r="BG512" s="94">
        <v>2.0339689241229335</v>
      </c>
      <c r="BH512" s="1">
        <v>1.6247637051039698</v>
      </c>
      <c r="BI512" s="1">
        <v>0.24362003780718339</v>
      </c>
      <c r="BJ512" s="1">
        <v>0.82516640104567673</v>
      </c>
    </row>
    <row r="513" spans="1:62">
      <c r="A513" t="s">
        <v>177</v>
      </c>
      <c r="C513" s="63" t="s">
        <v>164</v>
      </c>
      <c r="D513" s="87" t="s">
        <v>165</v>
      </c>
      <c r="E513" t="s">
        <v>959</v>
      </c>
      <c r="F513" s="1" t="s">
        <v>179</v>
      </c>
      <c r="G513" s="1" t="s">
        <v>887</v>
      </c>
      <c r="H513" s="1">
        <v>10.50803</v>
      </c>
      <c r="I513" s="1">
        <v>8.5286399999999993</v>
      </c>
      <c r="J513" s="1">
        <v>781</v>
      </c>
      <c r="K513" s="1" t="s">
        <v>888</v>
      </c>
      <c r="L513" s="1" t="s">
        <v>737</v>
      </c>
      <c r="M513" s="88">
        <v>2016</v>
      </c>
      <c r="N513" s="88">
        <v>2</v>
      </c>
      <c r="O513" s="89" t="s">
        <v>155</v>
      </c>
      <c r="P513" s="63">
        <v>895</v>
      </c>
      <c r="Q513" s="1" t="s">
        <v>739</v>
      </c>
      <c r="R513" s="63" t="s">
        <v>712</v>
      </c>
      <c r="S513" s="63" t="s">
        <v>1027</v>
      </c>
      <c r="T513" s="63" t="s">
        <v>1094</v>
      </c>
      <c r="U513" s="1" t="s">
        <v>881</v>
      </c>
      <c r="V513" s="90">
        <v>42651</v>
      </c>
      <c r="W513" s="91">
        <v>42654</v>
      </c>
      <c r="X513" s="63">
        <v>9</v>
      </c>
      <c r="Y513" s="63">
        <v>42</v>
      </c>
      <c r="Z513" s="92">
        <v>29</v>
      </c>
      <c r="AA513" s="93">
        <v>2.52</v>
      </c>
      <c r="AB513" s="93">
        <v>1.18</v>
      </c>
      <c r="AC513" s="63">
        <v>0.64</v>
      </c>
      <c r="AD513" s="1">
        <v>0.32</v>
      </c>
      <c r="AE513" s="63">
        <v>0.08</v>
      </c>
      <c r="AF513" s="1">
        <v>0.36</v>
      </c>
      <c r="AG513" s="1">
        <v>10.3</v>
      </c>
      <c r="AH513" s="1">
        <f t="shared" si="115"/>
        <v>88.8888888888889</v>
      </c>
      <c r="AI513" s="1">
        <v>0.04</v>
      </c>
      <c r="AJ513" s="1">
        <f t="shared" si="116"/>
        <v>0.66374999999999995</v>
      </c>
      <c r="AK513" s="1">
        <f t="shared" si="117"/>
        <v>0.6226235294117648</v>
      </c>
      <c r="AL513" s="1">
        <f t="shared" si="118"/>
        <v>1.26</v>
      </c>
      <c r="AM513" s="1">
        <f t="shared" si="119"/>
        <v>691.80392156862752</v>
      </c>
      <c r="AN513" s="1">
        <f t="shared" si="120"/>
        <v>1400</v>
      </c>
      <c r="AO513" s="1">
        <f t="shared" si="121"/>
        <v>2091.8039215686276</v>
      </c>
      <c r="AP513" s="1">
        <f t="shared" si="123"/>
        <v>0.69180392156862747</v>
      </c>
      <c r="AQ513" s="1">
        <f t="shared" si="123"/>
        <v>1.4</v>
      </c>
      <c r="AR513" s="1">
        <f t="shared" si="123"/>
        <v>2.0918039215686277</v>
      </c>
      <c r="AS513" s="90">
        <v>42438</v>
      </c>
      <c r="AT513" s="1">
        <v>2.4124087591240877</v>
      </c>
      <c r="AU513" s="1">
        <v>0.17223258972731176</v>
      </c>
      <c r="AV513" s="1">
        <v>1.9638966057521265</v>
      </c>
      <c r="AW513" s="1">
        <v>0.40911795021979824</v>
      </c>
      <c r="AX513" s="1">
        <v>0.25341549997438595</v>
      </c>
      <c r="AY513" s="1">
        <v>0.15572450222982559</v>
      </c>
      <c r="AZ513" s="1">
        <v>7.1522411263538261</v>
      </c>
      <c r="BA513" s="1">
        <v>245.90845681184112</v>
      </c>
      <c r="BB513" s="1">
        <v>28.157049322830591</v>
      </c>
      <c r="BC513" s="1">
        <v>14.564785016614294</v>
      </c>
      <c r="BD513" s="1">
        <v>3.5894770195565679</v>
      </c>
      <c r="BE513" s="94">
        <v>0.61094674556213024</v>
      </c>
      <c r="BF513" s="94">
        <v>5.6952662721893497E-2</v>
      </c>
      <c r="BG513" s="94">
        <v>0.98677161493971299</v>
      </c>
      <c r="BH513" s="1">
        <v>1.267857142857143</v>
      </c>
      <c r="BI513" s="1">
        <v>0.16174812030075192</v>
      </c>
      <c r="BJ513" s="1">
        <v>0.88181961663985742</v>
      </c>
    </row>
    <row r="514" spans="1:62">
      <c r="A514" t="s">
        <v>177</v>
      </c>
      <c r="C514" s="63" t="s">
        <v>164</v>
      </c>
      <c r="D514" s="87" t="s">
        <v>165</v>
      </c>
      <c r="E514" t="s">
        <v>959</v>
      </c>
      <c r="F514" s="1" t="s">
        <v>179</v>
      </c>
      <c r="G514" s="1" t="s">
        <v>887</v>
      </c>
      <c r="H514" s="1">
        <v>10.50803</v>
      </c>
      <c r="I514" s="1">
        <v>8.5286399999999993</v>
      </c>
      <c r="J514" s="1">
        <v>781</v>
      </c>
      <c r="K514" s="1" t="s">
        <v>888</v>
      </c>
      <c r="L514" s="1" t="s">
        <v>737</v>
      </c>
      <c r="M514" s="88">
        <v>2016</v>
      </c>
      <c r="N514" s="88">
        <v>2</v>
      </c>
      <c r="O514" s="89" t="s">
        <v>156</v>
      </c>
      <c r="P514" s="63">
        <v>896</v>
      </c>
      <c r="Q514" s="1" t="s">
        <v>739</v>
      </c>
      <c r="R514" s="63" t="s">
        <v>712</v>
      </c>
      <c r="S514" s="63" t="s">
        <v>1027</v>
      </c>
      <c r="T514" s="63" t="s">
        <v>1094</v>
      </c>
      <c r="U514" s="1"/>
      <c r="V514" s="90"/>
      <c r="W514" s="91">
        <v>42654</v>
      </c>
      <c r="X514" s="63">
        <v>9</v>
      </c>
      <c r="Y514" s="63">
        <v>48</v>
      </c>
      <c r="Z514" s="92">
        <v>21</v>
      </c>
      <c r="AA514" s="93">
        <v>4.76</v>
      </c>
      <c r="AB514" s="93">
        <v>1.64</v>
      </c>
      <c r="AC514" s="63">
        <v>0.82</v>
      </c>
      <c r="AD514" s="1">
        <v>0.46</v>
      </c>
      <c r="AE514" s="63">
        <v>0.1</v>
      </c>
      <c r="AF514" s="1">
        <v>0.56000000000000005</v>
      </c>
      <c r="AG514" s="1">
        <v>11.1</v>
      </c>
      <c r="AH514" s="1">
        <f t="shared" si="115"/>
        <v>82.142857142857139</v>
      </c>
      <c r="AI514" s="1">
        <v>0.08</v>
      </c>
      <c r="AJ514" s="1">
        <f t="shared" si="116"/>
        <v>1.1200000000000001</v>
      </c>
      <c r="AK514" s="1">
        <f t="shared" si="117"/>
        <v>0.96221176470588243</v>
      </c>
      <c r="AL514" s="1">
        <f t="shared" si="118"/>
        <v>3.8079999999999994</v>
      </c>
      <c r="AM514" s="1">
        <f t="shared" si="119"/>
        <v>1069.124183006536</v>
      </c>
      <c r="AN514" s="1">
        <f t="shared" si="120"/>
        <v>4231.1111111111104</v>
      </c>
      <c r="AO514" s="1">
        <f t="shared" si="121"/>
        <v>5300.2352941176468</v>
      </c>
      <c r="AP514" s="1">
        <f t="shared" si="123"/>
        <v>1.0691241830065359</v>
      </c>
      <c r="AQ514" s="1">
        <f t="shared" si="123"/>
        <v>4.2311111111111108</v>
      </c>
      <c r="AR514" s="1">
        <f t="shared" si="123"/>
        <v>5.3002352941176465</v>
      </c>
      <c r="AS514" s="90"/>
      <c r="AT514" s="1">
        <v>2.4461678832116789</v>
      </c>
      <c r="AU514" s="1">
        <v>0.24143032606455125</v>
      </c>
      <c r="AV514" s="1">
        <v>1.6997161963226926</v>
      </c>
      <c r="AW514" s="1">
        <v>0.56262142903095103</v>
      </c>
      <c r="AX514" s="1">
        <v>0.26608700885734338</v>
      </c>
      <c r="AY514" s="1">
        <v>0.14784391808952607</v>
      </c>
      <c r="AZ514" s="1">
        <v>7.2138380744635402</v>
      </c>
      <c r="BA514" s="1">
        <v>126.47233679481378</v>
      </c>
      <c r="BB514" s="1">
        <v>27.806670652790956</v>
      </c>
      <c r="BC514" s="1">
        <v>12.7791253751115</v>
      </c>
      <c r="BD514" s="1">
        <v>3.7481233326113288</v>
      </c>
      <c r="BE514" s="94">
        <v>0.44806201550387598</v>
      </c>
      <c r="BF514" s="94">
        <v>0.14733527131782945</v>
      </c>
      <c r="BG514" s="94">
        <v>1.2538701403765862</v>
      </c>
      <c r="BH514" s="1">
        <v>0.99184261036468335</v>
      </c>
      <c r="BI514" s="1">
        <v>0.30666986564299425</v>
      </c>
      <c r="BJ514" s="1">
        <v>0.86545772922173514</v>
      </c>
    </row>
    <row r="515" spans="1:62">
      <c r="A515" t="s">
        <v>177</v>
      </c>
      <c r="C515" s="63" t="s">
        <v>164</v>
      </c>
      <c r="D515" s="87" t="s">
        <v>165</v>
      </c>
      <c r="E515" t="s">
        <v>959</v>
      </c>
      <c r="F515" s="1" t="s">
        <v>179</v>
      </c>
      <c r="G515" s="1" t="s">
        <v>887</v>
      </c>
      <c r="H515" s="1">
        <v>10.50803</v>
      </c>
      <c r="I515" s="1">
        <v>8.5286399999999993</v>
      </c>
      <c r="J515" s="1">
        <v>781</v>
      </c>
      <c r="K515" s="1" t="s">
        <v>888</v>
      </c>
      <c r="L515" s="1" t="s">
        <v>737</v>
      </c>
      <c r="M515" s="88">
        <v>2016</v>
      </c>
      <c r="N515" s="88">
        <v>2</v>
      </c>
      <c r="O515" s="89" t="s">
        <v>157</v>
      </c>
      <c r="P515" s="63">
        <v>897</v>
      </c>
      <c r="Q515" s="1" t="s">
        <v>739</v>
      </c>
      <c r="R515" s="63" t="s">
        <v>712</v>
      </c>
      <c r="S515" s="63" t="s">
        <v>1027</v>
      </c>
      <c r="T515" s="63" t="s">
        <v>1094</v>
      </c>
      <c r="U515" s="1"/>
      <c r="V515" s="90"/>
      <c r="W515" s="91">
        <v>42654</v>
      </c>
      <c r="X515" s="63">
        <v>9</v>
      </c>
      <c r="Y515" s="63">
        <v>48</v>
      </c>
      <c r="Z515" s="92">
        <v>36</v>
      </c>
      <c r="AA515" s="93">
        <v>6.76</v>
      </c>
      <c r="AB515" s="93">
        <v>3.24</v>
      </c>
      <c r="AC515" s="63">
        <v>1.32</v>
      </c>
      <c r="AD515" s="1">
        <v>0.62</v>
      </c>
      <c r="AE515" s="63">
        <v>0.34</v>
      </c>
      <c r="AF515" s="1">
        <v>0.74</v>
      </c>
      <c r="AG515" s="1">
        <v>11.7</v>
      </c>
      <c r="AH515" s="1">
        <f t="shared" si="115"/>
        <v>83.78378378378379</v>
      </c>
      <c r="AI515" s="1">
        <v>0.12</v>
      </c>
      <c r="AJ515" s="1">
        <f t="shared" si="116"/>
        <v>1.8163636363636364</v>
      </c>
      <c r="AK515" s="1">
        <f t="shared" si="117"/>
        <v>1.5809005347593585</v>
      </c>
      <c r="AL515" s="1">
        <f t="shared" si="118"/>
        <v>2.3858823529411763</v>
      </c>
      <c r="AM515" s="1">
        <f t="shared" si="119"/>
        <v>1756.5561497326205</v>
      </c>
      <c r="AN515" s="1">
        <f t="shared" si="120"/>
        <v>2650.9803921568623</v>
      </c>
      <c r="AO515" s="1">
        <f t="shared" si="121"/>
        <v>4407.5365418894826</v>
      </c>
      <c r="AP515" s="1">
        <f t="shared" si="123"/>
        <v>1.7565561497326205</v>
      </c>
      <c r="AQ515" s="1">
        <f t="shared" si="123"/>
        <v>2.6509803921568622</v>
      </c>
      <c r="AR515" s="1">
        <f t="shared" si="123"/>
        <v>4.407536541889483</v>
      </c>
      <c r="AS515" s="90"/>
      <c r="AT515" s="1">
        <v>2.4757905138339922</v>
      </c>
      <c r="AU515" s="1">
        <v>0.17431214054427671</v>
      </c>
      <c r="AV515" s="1">
        <v>2.3037622739625436</v>
      </c>
      <c r="AW515" s="1">
        <v>0.39007369172806716</v>
      </c>
      <c r="AX515" s="1">
        <v>0.19910746219710573</v>
      </c>
      <c r="AY515" s="1">
        <v>0.15392307424632409</v>
      </c>
      <c r="AZ515" s="1">
        <v>7.5202643438407142</v>
      </c>
      <c r="BA515" s="1">
        <v>106.77486678320143</v>
      </c>
      <c r="BB515" s="1">
        <v>52.296992657843155</v>
      </c>
      <c r="BC515" s="1">
        <v>19.887436284387999</v>
      </c>
      <c r="BD515" s="1">
        <v>4.26714154301383</v>
      </c>
      <c r="BE515" s="94">
        <v>1.0241855873642647</v>
      </c>
      <c r="BF515" s="94">
        <v>4.9076999012833168E-2</v>
      </c>
      <c r="BG515" s="94">
        <v>1.8421959616906127</v>
      </c>
      <c r="BH515" s="1">
        <v>1.594900849858357</v>
      </c>
      <c r="BI515" s="1">
        <v>0.17020774315391879</v>
      </c>
      <c r="BJ515" s="1">
        <v>0.81151930029834374</v>
      </c>
    </row>
    <row r="516" spans="1:62">
      <c r="A516" t="s">
        <v>177</v>
      </c>
      <c r="C516" s="63" t="s">
        <v>164</v>
      </c>
      <c r="D516" s="87" t="s">
        <v>165</v>
      </c>
      <c r="E516" t="s">
        <v>959</v>
      </c>
      <c r="F516" s="1" t="s">
        <v>179</v>
      </c>
      <c r="G516" s="1" t="s">
        <v>887</v>
      </c>
      <c r="H516" s="1">
        <v>10.50803</v>
      </c>
      <c r="I516" s="1">
        <v>8.5286399999999993</v>
      </c>
      <c r="J516" s="1">
        <v>781</v>
      </c>
      <c r="K516" s="1" t="s">
        <v>888</v>
      </c>
      <c r="L516" s="1" t="s">
        <v>737</v>
      </c>
      <c r="M516" s="88">
        <v>2016</v>
      </c>
      <c r="N516" s="88">
        <v>2</v>
      </c>
      <c r="O516" s="89" t="s">
        <v>158</v>
      </c>
      <c r="P516" s="63">
        <v>898</v>
      </c>
      <c r="Q516" s="1" t="s">
        <v>739</v>
      </c>
      <c r="R516" s="63" t="s">
        <v>712</v>
      </c>
      <c r="S516" s="63" t="s">
        <v>1027</v>
      </c>
      <c r="T516" s="63" t="s">
        <v>1094</v>
      </c>
      <c r="U516" s="1"/>
      <c r="V516" s="90"/>
      <c r="W516" s="91">
        <v>42654</v>
      </c>
      <c r="X516" s="63">
        <v>9</v>
      </c>
      <c r="Y516" s="63">
        <v>45</v>
      </c>
      <c r="Z516" s="92">
        <v>41</v>
      </c>
      <c r="AA516" s="93">
        <v>10.48</v>
      </c>
      <c r="AB516" s="93">
        <v>7.12</v>
      </c>
      <c r="AC516" s="63">
        <v>1.84</v>
      </c>
      <c r="AD516" s="1">
        <v>1.04</v>
      </c>
      <c r="AE516" s="63">
        <v>0.5</v>
      </c>
      <c r="AF516" s="1">
        <v>1.24</v>
      </c>
      <c r="AG516" s="1">
        <v>11.2</v>
      </c>
      <c r="AH516" s="1">
        <f t="shared" si="115"/>
        <v>83.870967741935488</v>
      </c>
      <c r="AI516" s="1">
        <v>0.22</v>
      </c>
      <c r="AJ516" s="1">
        <f t="shared" si="116"/>
        <v>4.7982608695652171</v>
      </c>
      <c r="AK516" s="1">
        <f t="shared" si="117"/>
        <v>4.2042598465473144</v>
      </c>
      <c r="AL516" s="1">
        <f t="shared" si="118"/>
        <v>4.6112000000000002</v>
      </c>
      <c r="AM516" s="1">
        <f t="shared" si="119"/>
        <v>4671.3998294970161</v>
      </c>
      <c r="AN516" s="1">
        <f t="shared" si="120"/>
        <v>5123.5555555555557</v>
      </c>
      <c r="AO516" s="1">
        <f t="shared" si="121"/>
        <v>9794.9553850525717</v>
      </c>
      <c r="AP516" s="1">
        <f t="shared" si="123"/>
        <v>4.671399829497016</v>
      </c>
      <c r="AQ516" s="1">
        <f t="shared" si="123"/>
        <v>5.1235555555555559</v>
      </c>
      <c r="AR516" s="1">
        <f t="shared" si="123"/>
        <v>9.794955385052571</v>
      </c>
      <c r="AS516" s="90"/>
      <c r="AT516" s="1">
        <v>2.075901328273245</v>
      </c>
      <c r="AU516" s="1">
        <v>0.22986382844646971</v>
      </c>
      <c r="AV516" s="1">
        <v>1.4739508704810111</v>
      </c>
      <c r="AW516" s="1">
        <v>0.63259161056494251</v>
      </c>
      <c r="AX516" s="1">
        <v>0.30396766617159388</v>
      </c>
      <c r="AY516" s="1">
        <v>0.13170968590885207</v>
      </c>
      <c r="AZ516" s="1">
        <v>6.7966624340290824</v>
      </c>
      <c r="BA516" s="1">
        <v>94.525608247022475</v>
      </c>
      <c r="BB516" s="1">
        <v>42.946038907852497</v>
      </c>
      <c r="BC516" s="1">
        <v>9.0756494252893702</v>
      </c>
      <c r="BD516" s="1">
        <v>3.370459601177505</v>
      </c>
      <c r="BE516" s="94">
        <v>0.63851351351351349</v>
      </c>
      <c r="BF516" s="94">
        <v>6.1389961389961396E-2</v>
      </c>
      <c r="BG516" s="94">
        <v>0.57883463663334722</v>
      </c>
      <c r="BH516" s="1">
        <v>1.3309523809523811</v>
      </c>
      <c r="BI516" s="1">
        <v>0.22580952380952385</v>
      </c>
      <c r="BJ516" s="1">
        <v>0.61368497941358979</v>
      </c>
    </row>
    <row r="517" spans="1:62">
      <c r="A517" t="s">
        <v>177</v>
      </c>
      <c r="C517" s="63" t="s">
        <v>164</v>
      </c>
      <c r="D517" s="87" t="s">
        <v>165</v>
      </c>
      <c r="E517" t="s">
        <v>959</v>
      </c>
      <c r="F517" s="1" t="s">
        <v>179</v>
      </c>
      <c r="G517" s="1" t="s">
        <v>887</v>
      </c>
      <c r="H517" s="1">
        <v>10.50803</v>
      </c>
      <c r="I517" s="1">
        <v>8.5286399999999993</v>
      </c>
      <c r="J517" s="1">
        <v>781</v>
      </c>
      <c r="K517" s="1" t="s">
        <v>888</v>
      </c>
      <c r="L517" s="1" t="s">
        <v>737</v>
      </c>
      <c r="M517" s="88">
        <v>2016</v>
      </c>
      <c r="N517" s="88">
        <v>2</v>
      </c>
      <c r="O517" s="89" t="s">
        <v>159</v>
      </c>
      <c r="P517" s="63">
        <v>899</v>
      </c>
      <c r="Q517" s="1" t="s">
        <v>739</v>
      </c>
      <c r="R517" s="63" t="s">
        <v>712</v>
      </c>
      <c r="S517" s="63" t="s">
        <v>1027</v>
      </c>
      <c r="T517" s="63" t="s">
        <v>1094</v>
      </c>
      <c r="U517" s="1"/>
      <c r="V517" s="90"/>
      <c r="W517" s="91">
        <v>42654</v>
      </c>
      <c r="X517" s="63">
        <v>9</v>
      </c>
      <c r="Y517" s="63">
        <v>42</v>
      </c>
      <c r="Z517" s="92">
        <v>45</v>
      </c>
      <c r="AA517" s="93">
        <v>9.58</v>
      </c>
      <c r="AB517" s="93">
        <v>5.62</v>
      </c>
      <c r="AC517" s="63">
        <v>1.76</v>
      </c>
      <c r="AD517" s="1">
        <v>0.88</v>
      </c>
      <c r="AE517" s="63">
        <v>0.62</v>
      </c>
      <c r="AF517" s="1">
        <v>1.18</v>
      </c>
      <c r="AG517" s="1">
        <v>10.6</v>
      </c>
      <c r="AH517" s="1">
        <f t="shared" si="115"/>
        <v>74.576271186440678</v>
      </c>
      <c r="AI517" s="1">
        <v>0.3</v>
      </c>
      <c r="AJ517" s="1">
        <f t="shared" si="116"/>
        <v>3.7679545454545451</v>
      </c>
      <c r="AK517" s="1">
        <f t="shared" si="117"/>
        <v>2.9554588235294115</v>
      </c>
      <c r="AL517" s="1">
        <f t="shared" si="118"/>
        <v>4.6354838709677413</v>
      </c>
      <c r="AM517" s="1">
        <f t="shared" si="119"/>
        <v>3283.8431372549016</v>
      </c>
      <c r="AN517" s="1">
        <f t="shared" si="120"/>
        <v>5150.5376344086008</v>
      </c>
      <c r="AO517" s="1">
        <f t="shared" si="121"/>
        <v>8434.3807716635019</v>
      </c>
      <c r="AP517" s="1">
        <f t="shared" si="123"/>
        <v>3.2838431372549017</v>
      </c>
      <c r="AQ517" s="1">
        <f t="shared" si="123"/>
        <v>5.1505376344086011</v>
      </c>
      <c r="AR517" s="1">
        <f t="shared" si="123"/>
        <v>8.434380771663502</v>
      </c>
      <c r="AS517" s="90"/>
      <c r="AT517" s="1">
        <v>2.5863770977295162</v>
      </c>
      <c r="AU517" s="1">
        <v>0.12447611375509415</v>
      </c>
      <c r="AV517" s="1">
        <v>2.3340029029678475</v>
      </c>
      <c r="AW517" s="1">
        <v>0.2677044231987466</v>
      </c>
      <c r="AX517" s="1">
        <v>0.18692721442640359</v>
      </c>
      <c r="AY517" s="1">
        <v>0.15260925416690246</v>
      </c>
      <c r="AZ517" s="1">
        <v>7.2909492793456749</v>
      </c>
      <c r="BA517" s="1">
        <v>94.536279528853171</v>
      </c>
      <c r="BB517" s="1">
        <v>48.775975930330326</v>
      </c>
      <c r="BC517" s="1">
        <v>21.060249905452313</v>
      </c>
      <c r="BD517" s="1">
        <v>2.8348524058342472</v>
      </c>
      <c r="BE517" s="94">
        <v>0.3689944134078213</v>
      </c>
      <c r="BF517" s="94">
        <v>0.13412476722532587</v>
      </c>
      <c r="BG517" s="94">
        <v>1.7367643810090103</v>
      </c>
      <c r="BH517" s="1">
        <v>1.2580331061343721</v>
      </c>
      <c r="BI517" s="1">
        <v>0.22142161635832525</v>
      </c>
      <c r="BJ517" s="1">
        <v>0.574382182076971</v>
      </c>
    </row>
    <row r="518" spans="1:62">
      <c r="A518" t="s">
        <v>177</v>
      </c>
      <c r="C518" s="63" t="s">
        <v>164</v>
      </c>
      <c r="D518" s="87" t="s">
        <v>165</v>
      </c>
      <c r="E518" t="s">
        <v>959</v>
      </c>
      <c r="F518" s="1" t="s">
        <v>179</v>
      </c>
      <c r="G518" s="1" t="s">
        <v>887</v>
      </c>
      <c r="H518" s="1">
        <v>10.50803</v>
      </c>
      <c r="I518" s="1">
        <v>8.5286399999999993</v>
      </c>
      <c r="J518" s="1">
        <v>781</v>
      </c>
      <c r="K518" s="1" t="s">
        <v>888</v>
      </c>
      <c r="L518" s="1" t="s">
        <v>737</v>
      </c>
      <c r="M518" s="88">
        <v>2016</v>
      </c>
      <c r="N518" s="88">
        <v>2</v>
      </c>
      <c r="O518" s="89" t="s">
        <v>714</v>
      </c>
      <c r="P518" s="63">
        <v>900</v>
      </c>
      <c r="Q518" s="1" t="s">
        <v>739</v>
      </c>
      <c r="R518" s="63" t="s">
        <v>712</v>
      </c>
      <c r="S518" s="63" t="s">
        <v>1027</v>
      </c>
      <c r="T518" s="63" t="s">
        <v>1094</v>
      </c>
      <c r="U518" s="1"/>
      <c r="V518" s="90"/>
      <c r="W518" s="91">
        <v>42654</v>
      </c>
      <c r="X518" s="63">
        <v>9</v>
      </c>
      <c r="Y518" s="63">
        <v>43</v>
      </c>
      <c r="Z518" s="92">
        <v>45</v>
      </c>
      <c r="AA518" s="93">
        <v>11.12</v>
      </c>
      <c r="AB518" s="93">
        <v>7.54</v>
      </c>
      <c r="AC518" s="63">
        <v>2.62</v>
      </c>
      <c r="AD518" s="1">
        <v>1.46</v>
      </c>
      <c r="AE518" s="63">
        <v>0.34</v>
      </c>
      <c r="AF518" s="1">
        <v>1.76</v>
      </c>
      <c r="AG518" s="1">
        <v>11.8</v>
      </c>
      <c r="AH518" s="1">
        <f t="shared" si="115"/>
        <v>82.954545454545453</v>
      </c>
      <c r="AI518" s="1">
        <v>0.22</v>
      </c>
      <c r="AJ518" s="1">
        <f t="shared" si="116"/>
        <v>5.0650381679389316</v>
      </c>
      <c r="AK518" s="1">
        <f t="shared" si="117"/>
        <v>4.3598602604400547</v>
      </c>
      <c r="AL518" s="1">
        <f t="shared" si="118"/>
        <v>7.1952941176470571</v>
      </c>
      <c r="AM518" s="1">
        <f t="shared" si="119"/>
        <v>4844.2891782667275</v>
      </c>
      <c r="AN518" s="1">
        <f t="shared" si="120"/>
        <v>7994.7712418300634</v>
      </c>
      <c r="AO518" s="1">
        <f t="shared" si="121"/>
        <v>12839.06042009679</v>
      </c>
      <c r="AP518" s="1">
        <f t="shared" si="123"/>
        <v>4.8442891782667274</v>
      </c>
      <c r="AQ518" s="1">
        <f t="shared" si="123"/>
        <v>7.9947712418300636</v>
      </c>
      <c r="AR518" s="1">
        <f t="shared" si="123"/>
        <v>12.839060420096789</v>
      </c>
      <c r="AS518" s="90"/>
      <c r="AT518" s="1">
        <v>2.3762886597938144</v>
      </c>
      <c r="AU518" s="1">
        <v>0.26932827868922354</v>
      </c>
      <c r="AV518" s="1">
        <v>1.7409348034557648</v>
      </c>
      <c r="AW518" s="1">
        <v>0.54117580792163333</v>
      </c>
      <c r="AX518" s="1">
        <v>0.2710284410071031</v>
      </c>
      <c r="AY518" s="1">
        <v>0.15203524163686793</v>
      </c>
      <c r="AZ518" s="1">
        <v>7.1953226661198544</v>
      </c>
      <c r="BA518" s="1">
        <v>253.46387385452465</v>
      </c>
      <c r="BB518" s="1">
        <v>39.522682193318296</v>
      </c>
      <c r="BC518" s="1">
        <v>12.941444869090615</v>
      </c>
      <c r="BD518" s="1">
        <v>7.8599885815022192</v>
      </c>
      <c r="BE518" s="94">
        <v>0.70848708487084877</v>
      </c>
      <c r="BF518" s="94">
        <v>6.6559040590405918E-2</v>
      </c>
      <c r="BG518" s="94">
        <v>0.59394204339421908</v>
      </c>
      <c r="BH518" s="1">
        <v>1.4792079207920792</v>
      </c>
      <c r="BI518" s="1">
        <v>0.26574257425742581</v>
      </c>
      <c r="BJ518" s="1">
        <v>0.54106166875206385</v>
      </c>
    </row>
    <row r="519" spans="1:62">
      <c r="A519" t="s">
        <v>177</v>
      </c>
      <c r="C519" s="63" t="s">
        <v>164</v>
      </c>
      <c r="D519" s="87" t="s">
        <v>165</v>
      </c>
      <c r="E519" t="s">
        <v>959</v>
      </c>
      <c r="F519" s="1" t="s">
        <v>178</v>
      </c>
      <c r="G519" s="1" t="s">
        <v>232</v>
      </c>
      <c r="H519" s="1">
        <v>10.487730000000001</v>
      </c>
      <c r="I519" s="1">
        <v>8.5460899999999995</v>
      </c>
      <c r="J519" s="1">
        <v>789</v>
      </c>
      <c r="K519" s="1" t="s">
        <v>889</v>
      </c>
      <c r="L519" s="1" t="s">
        <v>737</v>
      </c>
      <c r="M519" s="88">
        <v>2016</v>
      </c>
      <c r="N519" s="88">
        <v>2</v>
      </c>
      <c r="O519" s="89" t="s">
        <v>155</v>
      </c>
      <c r="P519" s="63">
        <v>907</v>
      </c>
      <c r="Q519" s="1" t="s">
        <v>739</v>
      </c>
      <c r="R519" s="63" t="s">
        <v>712</v>
      </c>
      <c r="S519" s="63" t="s">
        <v>1027</v>
      </c>
      <c r="T519" s="63" t="s">
        <v>1094</v>
      </c>
      <c r="U519" s="1" t="s">
        <v>881</v>
      </c>
      <c r="V519" s="90">
        <v>42651</v>
      </c>
      <c r="W519" s="91">
        <v>42654</v>
      </c>
      <c r="X519" s="63">
        <v>9</v>
      </c>
      <c r="Y519" s="63">
        <v>45</v>
      </c>
      <c r="Z519" s="92">
        <v>32</v>
      </c>
      <c r="AA519" s="93">
        <v>8.2799999999999994</v>
      </c>
      <c r="AB519" s="93">
        <v>5.3</v>
      </c>
      <c r="AC519" s="63">
        <v>2.2799999999999998</v>
      </c>
      <c r="AD519" s="1">
        <v>1.26</v>
      </c>
      <c r="AE519" s="63">
        <v>0.32</v>
      </c>
      <c r="AF519" s="1">
        <v>1.48</v>
      </c>
      <c r="AG519" s="1">
        <v>10.9</v>
      </c>
      <c r="AH519" s="1">
        <f t="shared" si="115"/>
        <v>85.13513513513513</v>
      </c>
      <c r="AI519" s="1">
        <v>0.2</v>
      </c>
      <c r="AJ519" s="1">
        <f t="shared" si="116"/>
        <v>3.4403508771929823</v>
      </c>
      <c r="AK519" s="1">
        <f t="shared" si="117"/>
        <v>3.07022600619195</v>
      </c>
      <c r="AL519" s="1">
        <f t="shared" si="118"/>
        <v>5.1749999999999998</v>
      </c>
      <c r="AM519" s="1">
        <f t="shared" si="119"/>
        <v>3411.3622291021666</v>
      </c>
      <c r="AN519" s="1">
        <f t="shared" si="120"/>
        <v>5750</v>
      </c>
      <c r="AO519" s="1">
        <f t="shared" si="121"/>
        <v>9161.3622291021675</v>
      </c>
      <c r="AP519" s="1">
        <f t="shared" si="123"/>
        <v>3.4113622291021666</v>
      </c>
      <c r="AQ519" s="1">
        <f t="shared" si="123"/>
        <v>5.75</v>
      </c>
      <c r="AR519" s="1">
        <f t="shared" si="123"/>
        <v>9.161362229102167</v>
      </c>
      <c r="AS519" s="90">
        <v>42438</v>
      </c>
      <c r="AT519" s="1">
        <v>2.6495283018867926</v>
      </c>
      <c r="AU519" s="1">
        <v>0.21200124210521981</v>
      </c>
      <c r="AV519" s="1">
        <v>1.2514140272295466</v>
      </c>
      <c r="AW519" s="1">
        <v>0.5706251487961046</v>
      </c>
      <c r="AX519" s="1">
        <v>0.29560992500456262</v>
      </c>
      <c r="AY519" s="1">
        <v>0.16791438768531403</v>
      </c>
      <c r="AZ519" s="1">
        <v>8.2565686638596176</v>
      </c>
      <c r="BA519" s="1">
        <v>95.156627674584584</v>
      </c>
      <c r="BB519" s="1">
        <v>85.941122135169934</v>
      </c>
      <c r="BC519" s="1">
        <v>8.1814893820950534</v>
      </c>
      <c r="BD519" s="1">
        <v>0.91619607181073415</v>
      </c>
      <c r="BE519" s="94">
        <v>0.60422535211267614</v>
      </c>
      <c r="BF519" s="94">
        <v>7.4788732394366217E-2</v>
      </c>
      <c r="BG519" s="94">
        <v>1.3047511410087922</v>
      </c>
      <c r="BH519" s="1">
        <v>1.361764705882353</v>
      </c>
      <c r="BI519" s="1">
        <v>0.21264705882352944</v>
      </c>
      <c r="BJ519" s="1">
        <v>0.66174426899810646</v>
      </c>
    </row>
    <row r="520" spans="1:62">
      <c r="A520" t="s">
        <v>177</v>
      </c>
      <c r="C520" s="63" t="s">
        <v>164</v>
      </c>
      <c r="D520" s="87" t="s">
        <v>165</v>
      </c>
      <c r="E520" t="s">
        <v>959</v>
      </c>
      <c r="F520" s="1" t="s">
        <v>178</v>
      </c>
      <c r="G520" s="1" t="s">
        <v>232</v>
      </c>
      <c r="H520" s="1">
        <v>10.487730000000001</v>
      </c>
      <c r="I520" s="1">
        <v>8.5460899999999995</v>
      </c>
      <c r="J520" s="1">
        <v>789</v>
      </c>
      <c r="K520" s="1" t="s">
        <v>889</v>
      </c>
      <c r="L520" s="1" t="s">
        <v>737</v>
      </c>
      <c r="M520" s="88">
        <v>2016</v>
      </c>
      <c r="N520" s="88">
        <v>2</v>
      </c>
      <c r="O520" s="89" t="s">
        <v>156</v>
      </c>
      <c r="P520" s="63">
        <v>908</v>
      </c>
      <c r="Q520" s="1" t="s">
        <v>739</v>
      </c>
      <c r="R520" s="63" t="s">
        <v>712</v>
      </c>
      <c r="S520" s="63" t="s">
        <v>1027</v>
      </c>
      <c r="T520" s="63" t="s">
        <v>1094</v>
      </c>
      <c r="U520" s="1"/>
      <c r="V520" s="90"/>
      <c r="W520" s="91">
        <v>42654</v>
      </c>
      <c r="X520" s="63">
        <v>9</v>
      </c>
      <c r="Y520" s="63">
        <v>46</v>
      </c>
      <c r="Z520" s="92">
        <v>41</v>
      </c>
      <c r="AA520" s="93">
        <v>10.56</v>
      </c>
      <c r="AB520" s="93">
        <v>6.76</v>
      </c>
      <c r="AC520" s="63">
        <v>2.3199999999999998</v>
      </c>
      <c r="AD520" s="1">
        <v>1.26</v>
      </c>
      <c r="AE520" s="63">
        <v>0.48</v>
      </c>
      <c r="AF520" s="1">
        <v>1.56</v>
      </c>
      <c r="AG520" s="1">
        <v>13.5</v>
      </c>
      <c r="AH520" s="1">
        <f t="shared" si="115"/>
        <v>80.769230769230774</v>
      </c>
      <c r="AI520" s="1">
        <v>0.22</v>
      </c>
      <c r="AJ520" s="1">
        <f t="shared" si="116"/>
        <v>4.5455172413793115</v>
      </c>
      <c r="AK520" s="1">
        <f t="shared" si="117"/>
        <v>3.7361683569979722</v>
      </c>
      <c r="AL520" s="1">
        <f t="shared" si="118"/>
        <v>4.8400000000000007</v>
      </c>
      <c r="AM520" s="1">
        <f t="shared" si="119"/>
        <v>4151.2981744421913</v>
      </c>
      <c r="AN520" s="1">
        <f t="shared" si="120"/>
        <v>5377.7777777777783</v>
      </c>
      <c r="AO520" s="1">
        <f t="shared" si="121"/>
        <v>9529.0759522199696</v>
      </c>
      <c r="AP520" s="1">
        <f t="shared" si="123"/>
        <v>4.1512981744421911</v>
      </c>
      <c r="AQ520" s="1">
        <f t="shared" si="123"/>
        <v>5.3777777777777782</v>
      </c>
      <c r="AR520" s="1">
        <f t="shared" si="123"/>
        <v>9.5290759522199693</v>
      </c>
      <c r="AS520" s="90"/>
      <c r="AT520" s="1">
        <v>2.7210477941176476</v>
      </c>
      <c r="AU520" s="1">
        <v>0.26871985276810284</v>
      </c>
      <c r="AV520" s="1">
        <v>1.5769334065664427</v>
      </c>
      <c r="AW520" s="1">
        <v>0.55631983347298397</v>
      </c>
      <c r="AX520" s="1">
        <v>0.25140316456903927</v>
      </c>
      <c r="AY520" s="1">
        <v>0.16631622421531986</v>
      </c>
      <c r="AZ520" s="1">
        <v>9.8944505378154624</v>
      </c>
      <c r="BA520" s="1">
        <v>178.52730544849302</v>
      </c>
      <c r="BB520" s="1">
        <v>74.725858164646752</v>
      </c>
      <c r="BC520" s="1">
        <v>7.7009683726586946</v>
      </c>
      <c r="BD520" s="1">
        <v>1.0454248416739385</v>
      </c>
      <c r="BE520" s="94">
        <v>0.50511627906976742</v>
      </c>
      <c r="BF520" s="94">
        <v>9.3860465116279074E-2</v>
      </c>
      <c r="BG520" s="94">
        <v>1.8299564377980326</v>
      </c>
      <c r="BH520" s="1">
        <v>1.3384259259259261</v>
      </c>
      <c r="BI520" s="1">
        <v>0.27208333333333334</v>
      </c>
      <c r="BJ520" s="1">
        <v>0.84740883995261729</v>
      </c>
    </row>
    <row r="521" spans="1:62">
      <c r="A521" t="s">
        <v>177</v>
      </c>
      <c r="C521" s="63" t="s">
        <v>164</v>
      </c>
      <c r="D521" s="87" t="s">
        <v>165</v>
      </c>
      <c r="E521" t="s">
        <v>959</v>
      </c>
      <c r="F521" s="1" t="s">
        <v>178</v>
      </c>
      <c r="G521" s="1" t="s">
        <v>232</v>
      </c>
      <c r="H521" s="1">
        <v>10.487730000000001</v>
      </c>
      <c r="I521" s="1">
        <v>8.5460899999999995</v>
      </c>
      <c r="J521" s="1">
        <v>789</v>
      </c>
      <c r="K521" s="1" t="s">
        <v>889</v>
      </c>
      <c r="L521" s="1" t="s">
        <v>737</v>
      </c>
      <c r="M521" s="88">
        <v>2016</v>
      </c>
      <c r="N521" s="88">
        <v>2</v>
      </c>
      <c r="O521" s="89" t="s">
        <v>157</v>
      </c>
      <c r="P521" s="63">
        <v>909</v>
      </c>
      <c r="Q521" s="1" t="s">
        <v>739</v>
      </c>
      <c r="R521" s="63" t="s">
        <v>712</v>
      </c>
      <c r="S521" s="63" t="s">
        <v>1027</v>
      </c>
      <c r="T521" s="63" t="s">
        <v>1094</v>
      </c>
      <c r="U521" s="1"/>
      <c r="V521" s="90"/>
      <c r="W521" s="91">
        <v>42654</v>
      </c>
      <c r="X521" s="63">
        <v>9</v>
      </c>
      <c r="Y521" s="63">
        <v>46</v>
      </c>
      <c r="Z521" s="92">
        <v>33</v>
      </c>
      <c r="AA521" s="93">
        <v>11.58</v>
      </c>
      <c r="AB521" s="93">
        <v>5.68</v>
      </c>
      <c r="AC521" s="63">
        <v>2.04</v>
      </c>
      <c r="AD521" s="1">
        <v>1.04</v>
      </c>
      <c r="AE521" s="63">
        <v>0.48</v>
      </c>
      <c r="AF521" s="1">
        <v>1.26</v>
      </c>
      <c r="AG521" s="1">
        <v>10.4</v>
      </c>
      <c r="AH521" s="1">
        <f t="shared" si="115"/>
        <v>82.539682539682545</v>
      </c>
      <c r="AI521" s="1">
        <v>0.22</v>
      </c>
      <c r="AJ521" s="1">
        <f t="shared" si="116"/>
        <v>3.5082352941176471</v>
      </c>
      <c r="AK521" s="1">
        <f t="shared" si="117"/>
        <v>3.052394002306805</v>
      </c>
      <c r="AL521" s="1">
        <f t="shared" si="118"/>
        <v>5.3075000000000001</v>
      </c>
      <c r="AM521" s="1">
        <f t="shared" si="119"/>
        <v>3391.5488914520056</v>
      </c>
      <c r="AN521" s="1">
        <f t="shared" si="120"/>
        <v>5897.2222222222226</v>
      </c>
      <c r="AO521" s="1">
        <f t="shared" si="121"/>
        <v>9288.7711136742291</v>
      </c>
      <c r="AP521" s="1">
        <f t="shared" si="123"/>
        <v>3.3915488914520058</v>
      </c>
      <c r="AQ521" s="1">
        <f t="shared" si="123"/>
        <v>5.897222222222223</v>
      </c>
      <c r="AR521" s="1">
        <f t="shared" si="123"/>
        <v>9.2887711136742297</v>
      </c>
      <c r="AS521" s="90"/>
      <c r="AT521" s="1">
        <v>2.846736045411542</v>
      </c>
      <c r="AU521" s="1">
        <v>0.21950040800843379</v>
      </c>
      <c r="AV521" s="1">
        <v>1.5692173747156024</v>
      </c>
      <c r="AW521" s="1">
        <v>0.5368392162022978</v>
      </c>
      <c r="AX521" s="1">
        <v>0.23509612932332682</v>
      </c>
      <c r="AY521" s="1">
        <v>0.19534287064613526</v>
      </c>
      <c r="AZ521" s="1">
        <v>10.743138383121059</v>
      </c>
      <c r="BA521" s="1">
        <v>134.23894712162365</v>
      </c>
      <c r="BB521" s="1">
        <v>164.44300266742451</v>
      </c>
      <c r="BC521" s="1">
        <v>10.738664611866071</v>
      </c>
      <c r="BD521" s="1">
        <v>1.3817582022530479</v>
      </c>
      <c r="BE521" s="94">
        <v>0.97064220183486238</v>
      </c>
      <c r="BF521" s="94">
        <v>9.6605504587155958E-2</v>
      </c>
      <c r="BG521" s="94">
        <v>1.3712025475690921</v>
      </c>
      <c r="BH521" s="1">
        <v>1.5350444225074038</v>
      </c>
      <c r="BI521" s="1">
        <v>0.20636722606120436</v>
      </c>
      <c r="BJ521" s="1">
        <v>0.60236950615080764</v>
      </c>
    </row>
    <row r="522" spans="1:62">
      <c r="A522" t="s">
        <v>177</v>
      </c>
      <c r="C522" s="63" t="s">
        <v>164</v>
      </c>
      <c r="D522" s="87" t="s">
        <v>165</v>
      </c>
      <c r="E522" t="s">
        <v>959</v>
      </c>
      <c r="F522" s="1" t="s">
        <v>178</v>
      </c>
      <c r="G522" s="1" t="s">
        <v>232</v>
      </c>
      <c r="H522" s="1">
        <v>10.487730000000001</v>
      </c>
      <c r="I522" s="1">
        <v>8.5460899999999995</v>
      </c>
      <c r="J522" s="1">
        <v>789</v>
      </c>
      <c r="K522" s="1" t="s">
        <v>889</v>
      </c>
      <c r="L522" s="1" t="s">
        <v>737</v>
      </c>
      <c r="M522" s="88">
        <v>2016</v>
      </c>
      <c r="N522" s="88">
        <v>2</v>
      </c>
      <c r="O522" s="89" t="s">
        <v>158</v>
      </c>
      <c r="P522" s="63">
        <v>910</v>
      </c>
      <c r="Q522" s="1" t="s">
        <v>739</v>
      </c>
      <c r="R522" s="63" t="s">
        <v>712</v>
      </c>
      <c r="S522" s="63" t="s">
        <v>1027</v>
      </c>
      <c r="T522" s="63" t="s">
        <v>1094</v>
      </c>
      <c r="U522" s="1"/>
      <c r="V522" s="90"/>
      <c r="W522" s="91">
        <v>42654</v>
      </c>
      <c r="X522" s="63">
        <v>9</v>
      </c>
      <c r="Y522" s="63">
        <v>42</v>
      </c>
      <c r="Z522" s="92">
        <v>44</v>
      </c>
      <c r="AA522" s="93">
        <v>10.58</v>
      </c>
      <c r="AB522" s="93">
        <v>7.16</v>
      </c>
      <c r="AC522" s="63">
        <v>1.92</v>
      </c>
      <c r="AD522" s="1">
        <v>1.1200000000000001</v>
      </c>
      <c r="AE522" s="63">
        <v>0.78</v>
      </c>
      <c r="AF522" s="1">
        <v>1.3</v>
      </c>
      <c r="AG522" s="1">
        <v>10</v>
      </c>
      <c r="AH522" s="1">
        <f t="shared" si="115"/>
        <v>86.15384615384616</v>
      </c>
      <c r="AI522" s="1">
        <v>0.32</v>
      </c>
      <c r="AJ522" s="1">
        <f t="shared" si="116"/>
        <v>4.8479166666666673</v>
      </c>
      <c r="AK522" s="1">
        <f t="shared" si="117"/>
        <v>4.422352941176471</v>
      </c>
      <c r="AL522" s="1">
        <f t="shared" si="118"/>
        <v>4.3405128205128207</v>
      </c>
      <c r="AM522" s="1">
        <f t="shared" si="119"/>
        <v>4913.7254901960787</v>
      </c>
      <c r="AN522" s="1">
        <f t="shared" si="120"/>
        <v>4822.7920227920231</v>
      </c>
      <c r="AO522" s="1">
        <f t="shared" si="121"/>
        <v>9736.5175129881027</v>
      </c>
      <c r="AP522" s="1">
        <f t="shared" si="123"/>
        <v>4.9137254901960787</v>
      </c>
      <c r="AQ522" s="1">
        <f t="shared" si="123"/>
        <v>4.8227920227920231</v>
      </c>
      <c r="AR522" s="1">
        <f t="shared" si="123"/>
        <v>9.7365175129881028</v>
      </c>
      <c r="AS522" s="90"/>
      <c r="AT522" s="1">
        <v>2.7882579403272376</v>
      </c>
      <c r="AU522" s="1">
        <v>0.31611951685631035</v>
      </c>
      <c r="AV522" s="1">
        <v>1.3937774158525167</v>
      </c>
      <c r="AW522" s="1">
        <v>0.6082011722642271</v>
      </c>
      <c r="AX522" s="1">
        <v>0.2901082887422694</v>
      </c>
      <c r="AY522" s="1">
        <v>0.16725163287198241</v>
      </c>
      <c r="AZ522" s="1">
        <v>8.9858645584187027</v>
      </c>
      <c r="BA522" s="1">
        <v>101.31007158449253</v>
      </c>
      <c r="BB522" s="1">
        <v>89.47003345185685</v>
      </c>
      <c r="BC522" s="1">
        <v>8.5496120162038949</v>
      </c>
      <c r="BD522" s="1">
        <v>1.3997498425545174</v>
      </c>
      <c r="BE522" s="94">
        <v>0.69339164237123418</v>
      </c>
      <c r="BF522" s="94">
        <v>0.10738581146744412</v>
      </c>
      <c r="BG522" s="94">
        <v>1.6164120083694826</v>
      </c>
      <c r="BH522" s="1">
        <v>1.4050814956855227</v>
      </c>
      <c r="BI522" s="1">
        <v>0.25369127516778522</v>
      </c>
      <c r="BJ522" s="1">
        <v>0.52446768997964321</v>
      </c>
    </row>
    <row r="523" spans="1:62">
      <c r="A523" t="s">
        <v>177</v>
      </c>
      <c r="C523" s="63" t="s">
        <v>164</v>
      </c>
      <c r="D523" s="87" t="s">
        <v>165</v>
      </c>
      <c r="E523" t="s">
        <v>959</v>
      </c>
      <c r="F523" s="1" t="s">
        <v>178</v>
      </c>
      <c r="G523" s="1" t="s">
        <v>232</v>
      </c>
      <c r="H523" s="1">
        <v>10.487730000000001</v>
      </c>
      <c r="I523" s="1">
        <v>8.5460899999999995</v>
      </c>
      <c r="J523" s="1">
        <v>789</v>
      </c>
      <c r="K523" s="1" t="s">
        <v>889</v>
      </c>
      <c r="L523" s="1" t="s">
        <v>737</v>
      </c>
      <c r="M523" s="88">
        <v>2016</v>
      </c>
      <c r="N523" s="88">
        <v>2</v>
      </c>
      <c r="O523" s="89" t="s">
        <v>159</v>
      </c>
      <c r="P523" s="63">
        <v>911</v>
      </c>
      <c r="Q523" s="1" t="s">
        <v>739</v>
      </c>
      <c r="R523" s="63" t="s">
        <v>712</v>
      </c>
      <c r="S523" s="63" t="s">
        <v>1027</v>
      </c>
      <c r="T523" s="63" t="s">
        <v>1094</v>
      </c>
      <c r="U523" s="1"/>
      <c r="V523" s="90"/>
      <c r="W523" s="91">
        <v>42654</v>
      </c>
      <c r="X523" s="63">
        <v>9</v>
      </c>
      <c r="Y523" s="63">
        <v>43</v>
      </c>
      <c r="Z523" s="92">
        <v>34</v>
      </c>
      <c r="AA523" s="93">
        <v>13.7</v>
      </c>
      <c r="AB523" s="93">
        <v>5.76</v>
      </c>
      <c r="AC523" s="63">
        <v>2.2999999999999998</v>
      </c>
      <c r="AD523" s="1">
        <v>1.3</v>
      </c>
      <c r="AE523" s="63">
        <v>0.66</v>
      </c>
      <c r="AF523" s="1">
        <v>1.56</v>
      </c>
      <c r="AG523" s="1">
        <v>9.8000000000000007</v>
      </c>
      <c r="AH523" s="1">
        <f t="shared" si="115"/>
        <v>83.333333333333343</v>
      </c>
      <c r="AI523" s="1">
        <v>0.28000000000000003</v>
      </c>
      <c r="AJ523" s="1">
        <f t="shared" si="116"/>
        <v>3.9067826086956523</v>
      </c>
      <c r="AK523" s="1">
        <f t="shared" si="117"/>
        <v>3.4548214833759605</v>
      </c>
      <c r="AL523" s="1">
        <f t="shared" si="118"/>
        <v>5.8121212121212116</v>
      </c>
      <c r="AM523" s="1">
        <f t="shared" si="119"/>
        <v>3838.6905370844006</v>
      </c>
      <c r="AN523" s="1">
        <f t="shared" si="120"/>
        <v>6457.9124579124573</v>
      </c>
      <c r="AO523" s="1">
        <f t="shared" si="121"/>
        <v>10296.602994996858</v>
      </c>
      <c r="AP523" s="1">
        <f t="shared" si="123"/>
        <v>3.8386905370844007</v>
      </c>
      <c r="AQ523" s="1">
        <f t="shared" si="123"/>
        <v>6.4579124579124576</v>
      </c>
      <c r="AR523" s="1">
        <f t="shared" si="123"/>
        <v>10.296602994996858</v>
      </c>
      <c r="AS523" s="90"/>
      <c r="AT523" s="1">
        <v>3.0313111545988258</v>
      </c>
      <c r="AU523" s="1">
        <v>0.28731055292319396</v>
      </c>
      <c r="AV523" s="1">
        <v>1.3289630157416585</v>
      </c>
      <c r="AW523" s="1">
        <v>0.71871080187969871</v>
      </c>
      <c r="AX523" s="1">
        <v>0.29623915678943596</v>
      </c>
      <c r="AY523" s="1">
        <v>0.16848329000261536</v>
      </c>
      <c r="AZ523" s="1">
        <v>8.1416525534360051</v>
      </c>
      <c r="BA523" s="1">
        <v>97.817717572707281</v>
      </c>
      <c r="BB523" s="1">
        <v>217.46349752866928</v>
      </c>
      <c r="BC523" s="1">
        <v>8.6022163710747233</v>
      </c>
      <c r="BD523" s="1">
        <v>1.4746979516837475</v>
      </c>
      <c r="BE523" s="94">
        <v>0.69721689059500969</v>
      </c>
      <c r="BF523" s="94">
        <v>0.10887715930902112</v>
      </c>
      <c r="BG523" s="94">
        <v>2.0763032546122031</v>
      </c>
      <c r="BH523" s="1">
        <v>1.5947265624999996</v>
      </c>
      <c r="BI523" s="1">
        <v>0.28681640624999999</v>
      </c>
      <c r="BJ523" s="1">
        <v>0.49737623465013381</v>
      </c>
    </row>
    <row r="524" spans="1:62">
      <c r="A524" t="s">
        <v>177</v>
      </c>
      <c r="C524" s="63" t="s">
        <v>164</v>
      </c>
      <c r="D524" s="87" t="s">
        <v>165</v>
      </c>
      <c r="E524" t="s">
        <v>959</v>
      </c>
      <c r="F524" s="1" t="s">
        <v>178</v>
      </c>
      <c r="G524" s="1" t="s">
        <v>232</v>
      </c>
      <c r="H524" s="1">
        <v>10.487730000000001</v>
      </c>
      <c r="I524" s="1">
        <v>8.5460899999999995</v>
      </c>
      <c r="J524" s="1">
        <v>789</v>
      </c>
      <c r="K524" s="1" t="s">
        <v>889</v>
      </c>
      <c r="L524" s="1" t="s">
        <v>737</v>
      </c>
      <c r="M524" s="88">
        <v>2016</v>
      </c>
      <c r="N524" s="88">
        <v>2</v>
      </c>
      <c r="O524" s="89" t="s">
        <v>714</v>
      </c>
      <c r="P524" s="63">
        <v>912</v>
      </c>
      <c r="Q524" s="1" t="s">
        <v>739</v>
      </c>
      <c r="R524" s="63" t="s">
        <v>712</v>
      </c>
      <c r="S524" s="63" t="s">
        <v>1027</v>
      </c>
      <c r="T524" s="63" t="s">
        <v>1094</v>
      </c>
      <c r="U524" s="1"/>
      <c r="V524" s="90"/>
      <c r="W524" s="91">
        <v>42654</v>
      </c>
      <c r="X524" s="63">
        <v>9</v>
      </c>
      <c r="Y524" s="63">
        <v>48</v>
      </c>
      <c r="Z524" s="92">
        <v>42</v>
      </c>
      <c r="AA524" s="93">
        <v>12.06</v>
      </c>
      <c r="AB524" s="93">
        <v>7.16</v>
      </c>
      <c r="AC524" s="63">
        <v>2.7</v>
      </c>
      <c r="AD524" s="1">
        <v>1.51</v>
      </c>
      <c r="AE524" s="63">
        <v>0.56000000000000005</v>
      </c>
      <c r="AF524" s="1">
        <v>1.82</v>
      </c>
      <c r="AG524" s="1">
        <v>12.6</v>
      </c>
      <c r="AH524" s="1">
        <f t="shared" si="115"/>
        <v>82.967032967032964</v>
      </c>
      <c r="AI524" s="1">
        <v>0.24</v>
      </c>
      <c r="AJ524" s="1">
        <f t="shared" si="116"/>
        <v>4.8263703703703706</v>
      </c>
      <c r="AK524" s="1">
        <f t="shared" si="117"/>
        <v>4.1173587799564269</v>
      </c>
      <c r="AL524" s="1">
        <f t="shared" si="118"/>
        <v>5.1685714285714282</v>
      </c>
      <c r="AM524" s="1">
        <f t="shared" si="119"/>
        <v>4574.8430888404746</v>
      </c>
      <c r="AN524" s="1">
        <f t="shared" si="120"/>
        <v>5742.8571428571422</v>
      </c>
      <c r="AO524" s="1">
        <f t="shared" si="121"/>
        <v>10317.700231697618</v>
      </c>
      <c r="AP524" s="1">
        <f t="shared" si="123"/>
        <v>4.574843088840475</v>
      </c>
      <c r="AQ524" s="1">
        <f t="shared" si="123"/>
        <v>5.742857142857142</v>
      </c>
      <c r="AR524" s="1">
        <f t="shared" si="123"/>
        <v>10.317700231697618</v>
      </c>
      <c r="AS524" s="90"/>
      <c r="AT524" s="1">
        <v>2.8238847583643123</v>
      </c>
      <c r="AU524" s="1">
        <v>0.29369126725721711</v>
      </c>
      <c r="AV524" s="1">
        <v>1.5254252297298829</v>
      </c>
      <c r="AW524" s="1">
        <v>0.66002329848489061</v>
      </c>
      <c r="AX524" s="1">
        <v>0.27025942871471476</v>
      </c>
      <c r="AY524" s="1">
        <v>0.19155289203594655</v>
      </c>
      <c r="AZ524" s="1">
        <v>6.9438997402216165</v>
      </c>
      <c r="BA524" s="1">
        <v>99.27896583035978</v>
      </c>
      <c r="BB524" s="1">
        <v>104.11656104239417</v>
      </c>
      <c r="BC524" s="1">
        <v>12.680765505832589</v>
      </c>
      <c r="BD524" s="1">
        <v>6.9159617495386634</v>
      </c>
      <c r="BE524" s="94">
        <v>0.8789473684210527</v>
      </c>
      <c r="BF524" s="94">
        <v>8.8133971291866037E-2</v>
      </c>
      <c r="BG524" s="94">
        <v>2.1817053920147087</v>
      </c>
      <c r="BH524" s="1">
        <v>1.5743992606284658</v>
      </c>
      <c r="BI524" s="1">
        <v>0.29459334565619222</v>
      </c>
      <c r="BJ524" s="1">
        <v>0.64706720227972991</v>
      </c>
    </row>
    <row r="525" spans="1:62">
      <c r="A525" t="s">
        <v>177</v>
      </c>
      <c r="C525" s="63" t="s">
        <v>164</v>
      </c>
      <c r="D525" s="87" t="s">
        <v>172</v>
      </c>
      <c r="E525" t="s">
        <v>959</v>
      </c>
      <c r="F525" s="1" t="s">
        <v>206</v>
      </c>
      <c r="G525" s="1" t="s">
        <v>890</v>
      </c>
      <c r="H525" s="1">
        <v>11.12786</v>
      </c>
      <c r="I525" s="1">
        <v>8.2393699999999992</v>
      </c>
      <c r="J525" s="1">
        <v>690</v>
      </c>
      <c r="K525" s="1" t="s">
        <v>891</v>
      </c>
      <c r="L525" s="1" t="s">
        <v>737</v>
      </c>
      <c r="M525" s="88">
        <v>2016</v>
      </c>
      <c r="N525" s="88">
        <v>2</v>
      </c>
      <c r="O525" s="89" t="s">
        <v>155</v>
      </c>
      <c r="P525" s="63">
        <v>919</v>
      </c>
      <c r="Q525" s="90">
        <v>42680</v>
      </c>
      <c r="R525" s="63" t="s">
        <v>712</v>
      </c>
      <c r="S525" s="63" t="s">
        <v>1027</v>
      </c>
      <c r="T525" s="63" t="s">
        <v>1094</v>
      </c>
      <c r="U525" s="1" t="s">
        <v>892</v>
      </c>
      <c r="V525" s="90">
        <v>42498</v>
      </c>
      <c r="W525" s="91">
        <v>42642</v>
      </c>
      <c r="X525" s="63">
        <v>9</v>
      </c>
      <c r="Y525" s="63">
        <v>44</v>
      </c>
      <c r="Z525" s="92">
        <v>15</v>
      </c>
      <c r="AA525" s="93">
        <v>5.96</v>
      </c>
      <c r="AB525" s="93">
        <v>1.61</v>
      </c>
      <c r="AC525" s="63">
        <v>1.26</v>
      </c>
      <c r="AD525" s="1">
        <v>0.57999999999999996</v>
      </c>
      <c r="AE525" s="63">
        <v>0.56000000000000005</v>
      </c>
      <c r="AF525" s="1">
        <v>0.74</v>
      </c>
      <c r="AG525" s="1">
        <v>11.4</v>
      </c>
      <c r="AH525" s="1">
        <f t="shared" si="115"/>
        <v>78.378378378378372</v>
      </c>
      <c r="AI525" s="1">
        <v>0.28000000000000003</v>
      </c>
      <c r="AJ525" s="1">
        <f t="shared" si="116"/>
        <v>0.9455555555555557</v>
      </c>
      <c r="AK525" s="1">
        <f t="shared" si="117"/>
        <v>0.77249934640522877</v>
      </c>
      <c r="AL525" s="1">
        <f t="shared" si="118"/>
        <v>2.98</v>
      </c>
      <c r="AM525" s="1">
        <f t="shared" si="119"/>
        <v>858.33260711692083</v>
      </c>
      <c r="AN525" s="1">
        <f t="shared" si="120"/>
        <v>3311.1111111111113</v>
      </c>
      <c r="AO525" s="1">
        <f t="shared" si="121"/>
        <v>4169.4437182280326</v>
      </c>
      <c r="AP525" s="1">
        <f t="shared" si="123"/>
        <v>0.85833260711692083</v>
      </c>
      <c r="AQ525" s="1">
        <f t="shared" si="123"/>
        <v>3.3111111111111113</v>
      </c>
      <c r="AR525" s="1">
        <f t="shared" si="123"/>
        <v>4.1694437182280328</v>
      </c>
      <c r="AS525" s="1" t="s">
        <v>893</v>
      </c>
      <c r="AT525" s="1"/>
      <c r="AU525" s="1"/>
      <c r="AV525" s="1"/>
      <c r="AW525" s="1"/>
      <c r="AX525" s="1"/>
      <c r="AY525" s="1"/>
      <c r="AZ525" s="1"/>
      <c r="BA525" s="1"/>
      <c r="BB525" s="1"/>
      <c r="BC525" s="1"/>
      <c r="BD525" s="1"/>
      <c r="BE525" s="94">
        <v>0.30177033492822969</v>
      </c>
      <c r="BF525" s="94">
        <v>1.3765550239234451E-2</v>
      </c>
      <c r="BG525" s="94">
        <v>3.7025431733937979</v>
      </c>
      <c r="BH525" s="1">
        <v>1.091258405379443</v>
      </c>
      <c r="BI525" s="1">
        <v>0.14486071085494717</v>
      </c>
      <c r="BJ525" s="1">
        <v>0.50841837113367927</v>
      </c>
    </row>
    <row r="526" spans="1:62">
      <c r="A526" t="s">
        <v>177</v>
      </c>
      <c r="C526" s="63" t="s">
        <v>164</v>
      </c>
      <c r="D526" s="87" t="s">
        <v>172</v>
      </c>
      <c r="E526" t="s">
        <v>959</v>
      </c>
      <c r="F526" s="1" t="s">
        <v>206</v>
      </c>
      <c r="G526" s="1" t="s">
        <v>890</v>
      </c>
      <c r="H526" s="1">
        <v>11.12786</v>
      </c>
      <c r="I526" s="1">
        <v>8.2393699999999992</v>
      </c>
      <c r="J526" s="1">
        <v>690</v>
      </c>
      <c r="K526" s="1" t="s">
        <v>891</v>
      </c>
      <c r="L526" s="1" t="s">
        <v>737</v>
      </c>
      <c r="M526" s="88">
        <v>2016</v>
      </c>
      <c r="N526" s="88">
        <v>2</v>
      </c>
      <c r="O526" s="89" t="s">
        <v>156</v>
      </c>
      <c r="P526" s="63">
        <v>920</v>
      </c>
      <c r="Q526" s="90">
        <v>42680</v>
      </c>
      <c r="R526" s="63" t="s">
        <v>712</v>
      </c>
      <c r="S526" s="63" t="s">
        <v>1027</v>
      </c>
      <c r="T526" s="63" t="s">
        <v>1094</v>
      </c>
      <c r="U526" s="1"/>
      <c r="V526" s="90"/>
      <c r="W526" s="91">
        <v>42642</v>
      </c>
      <c r="X526" s="63">
        <v>9</v>
      </c>
      <c r="Y526" s="63">
        <v>47</v>
      </c>
      <c r="Z526" s="92">
        <v>27</v>
      </c>
      <c r="AA526" s="93">
        <v>10.16</v>
      </c>
      <c r="AB526" s="93">
        <v>4.0199999999999996</v>
      </c>
      <c r="AC526" s="63">
        <v>1.48</v>
      </c>
      <c r="AD526" s="1">
        <v>0.74</v>
      </c>
      <c r="AE526" s="63">
        <v>0.68</v>
      </c>
      <c r="AF526" s="1">
        <v>0.96</v>
      </c>
      <c r="AG526" s="1">
        <v>10.6</v>
      </c>
      <c r="AH526" s="1">
        <f t="shared" si="115"/>
        <v>77.083333333333343</v>
      </c>
      <c r="AI526" s="1">
        <v>0.32</v>
      </c>
      <c r="AJ526" s="1">
        <f t="shared" si="116"/>
        <v>2.6075675675675676</v>
      </c>
      <c r="AK526" s="1">
        <f t="shared" si="117"/>
        <v>2.1140470588235298</v>
      </c>
      <c r="AL526" s="1">
        <f t="shared" si="118"/>
        <v>4.7811764705882354</v>
      </c>
      <c r="AM526" s="1">
        <f t="shared" si="119"/>
        <v>2348.9411764705887</v>
      </c>
      <c r="AN526" s="1">
        <f t="shared" si="120"/>
        <v>5312.418300653595</v>
      </c>
      <c r="AO526" s="1">
        <f t="shared" si="121"/>
        <v>7661.3594771241842</v>
      </c>
      <c r="AP526" s="1">
        <f t="shared" si="123"/>
        <v>2.3489411764705888</v>
      </c>
      <c r="AQ526" s="1">
        <f t="shared" si="123"/>
        <v>5.3124183006535954</v>
      </c>
      <c r="AR526" s="1">
        <f t="shared" si="123"/>
        <v>7.6613594771241846</v>
      </c>
      <c r="AS526" s="90"/>
      <c r="AT526" s="1">
        <v>2.0448343079922031</v>
      </c>
      <c r="AU526" s="1">
        <v>0.16471649959649684</v>
      </c>
      <c r="AV526" s="1">
        <v>1.5585226581632177</v>
      </c>
      <c r="AW526" s="1">
        <v>0.52025485452763509</v>
      </c>
      <c r="AX526" s="1">
        <v>0.30675432841523537</v>
      </c>
      <c r="AY526" s="1">
        <v>0.15302151813003639</v>
      </c>
      <c r="AZ526" s="1">
        <v>5.6848727787876721</v>
      </c>
      <c r="BA526" s="1">
        <v>118.10009317317115</v>
      </c>
      <c r="BB526" s="1">
        <v>37.989977019809345</v>
      </c>
      <c r="BC526" s="1">
        <v>8.329718127991411</v>
      </c>
      <c r="BD526" s="1">
        <v>5.996587385276575</v>
      </c>
      <c r="BE526" s="94">
        <v>0.2909302325581396</v>
      </c>
      <c r="BF526" s="94">
        <v>1.3534883720930231E-2</v>
      </c>
      <c r="BG526" s="94">
        <v>3.0571201157968768</v>
      </c>
      <c r="BH526" s="1">
        <v>1.2858527131782946</v>
      </c>
      <c r="BI526" s="1">
        <v>0.21870155038759692</v>
      </c>
      <c r="BJ526" s="1">
        <v>0.59524106064709448</v>
      </c>
    </row>
    <row r="527" spans="1:62">
      <c r="A527" t="s">
        <v>177</v>
      </c>
      <c r="C527" s="63" t="s">
        <v>164</v>
      </c>
      <c r="D527" s="87" t="s">
        <v>172</v>
      </c>
      <c r="E527" t="s">
        <v>959</v>
      </c>
      <c r="F527" s="1" t="s">
        <v>206</v>
      </c>
      <c r="G527" s="1" t="s">
        <v>890</v>
      </c>
      <c r="H527" s="1">
        <v>11.12786</v>
      </c>
      <c r="I527" s="1">
        <v>8.2393699999999992</v>
      </c>
      <c r="J527" s="1">
        <v>690</v>
      </c>
      <c r="K527" s="1" t="s">
        <v>891</v>
      </c>
      <c r="L527" s="1" t="s">
        <v>737</v>
      </c>
      <c r="M527" s="88">
        <v>2016</v>
      </c>
      <c r="N527" s="88">
        <v>2</v>
      </c>
      <c r="O527" s="89" t="s">
        <v>157</v>
      </c>
      <c r="P527" s="63">
        <v>921</v>
      </c>
      <c r="Q527" s="90">
        <v>42680</v>
      </c>
      <c r="R527" s="63" t="s">
        <v>712</v>
      </c>
      <c r="S527" s="63" t="s">
        <v>1027</v>
      </c>
      <c r="T527" s="63" t="s">
        <v>1094</v>
      </c>
      <c r="U527" s="1"/>
      <c r="V527" s="90"/>
      <c r="W527" s="91">
        <v>42642</v>
      </c>
      <c r="X527" s="63">
        <v>9</v>
      </c>
      <c r="Y527" s="63">
        <v>42</v>
      </c>
      <c r="Z527" s="92">
        <v>21</v>
      </c>
      <c r="AA527" s="93">
        <v>8.5299999999999994</v>
      </c>
      <c r="AB527" s="93">
        <v>2.3199999999999998</v>
      </c>
      <c r="AC527" s="63">
        <v>1.1399999999999999</v>
      </c>
      <c r="AD527" s="1">
        <v>0.48</v>
      </c>
      <c r="AE527" s="63">
        <v>0.46</v>
      </c>
      <c r="AF527" s="1">
        <v>0.57999999999999996</v>
      </c>
      <c r="AG527" s="1">
        <v>10.3</v>
      </c>
      <c r="AH527" s="1">
        <f t="shared" si="115"/>
        <v>82.758620689655174</v>
      </c>
      <c r="AI527" s="1">
        <v>0.14000000000000001</v>
      </c>
      <c r="AJ527" s="1">
        <f t="shared" si="116"/>
        <v>1.1803508771929825</v>
      </c>
      <c r="AK527" s="1">
        <f t="shared" si="117"/>
        <v>1.0308557275541796</v>
      </c>
      <c r="AL527" s="1">
        <f t="shared" si="118"/>
        <v>2.5960869565217393</v>
      </c>
      <c r="AM527" s="1">
        <f t="shared" si="119"/>
        <v>1145.3952528379773</v>
      </c>
      <c r="AN527" s="1">
        <f t="shared" si="120"/>
        <v>2884.5410628019326</v>
      </c>
      <c r="AO527" s="1">
        <f t="shared" si="121"/>
        <v>4029.9363156399099</v>
      </c>
      <c r="AP527" s="1">
        <f t="shared" si="123"/>
        <v>1.1453952528379774</v>
      </c>
      <c r="AQ527" s="1">
        <f t="shared" si="123"/>
        <v>2.8845410628019326</v>
      </c>
      <c r="AR527" s="1">
        <f t="shared" si="123"/>
        <v>4.0299363156399099</v>
      </c>
      <c r="AS527" s="90"/>
      <c r="AT527" s="1">
        <v>2.3728571428571432</v>
      </c>
      <c r="AU527" s="1">
        <v>0.11508788205329006</v>
      </c>
      <c r="AV527" s="1">
        <v>2.0383278227511736</v>
      </c>
      <c r="AW527" s="1">
        <v>0.36344037545866359</v>
      </c>
      <c r="AX527" s="1">
        <v>0.23137509352027261</v>
      </c>
      <c r="AY527" s="1">
        <v>0.18325794130906053</v>
      </c>
      <c r="AZ527" s="1">
        <v>6.4138947919835188</v>
      </c>
      <c r="BA527" s="1">
        <v>153.25600392178595</v>
      </c>
      <c r="BB527" s="1">
        <v>81.53091232043991</v>
      </c>
      <c r="BC527" s="1">
        <v>13.315755106171997</v>
      </c>
      <c r="BD527" s="1">
        <v>16.904493692223195</v>
      </c>
      <c r="BE527" s="94">
        <v>1.0973320158102768</v>
      </c>
      <c r="BF527" s="94">
        <v>3.3423913043478269E-2</v>
      </c>
      <c r="BG527" s="94">
        <v>5.3677098126511078</v>
      </c>
      <c r="BH527" s="1">
        <v>1.7047477744807122</v>
      </c>
      <c r="BI527" s="1">
        <v>0.13100890207715135</v>
      </c>
      <c r="BJ527" s="1">
        <v>0.61047832642591471</v>
      </c>
    </row>
    <row r="528" spans="1:62">
      <c r="A528" t="s">
        <v>177</v>
      </c>
      <c r="C528" s="63" t="s">
        <v>164</v>
      </c>
      <c r="D528" s="87" t="s">
        <v>172</v>
      </c>
      <c r="E528" t="s">
        <v>959</v>
      </c>
      <c r="F528" s="1" t="s">
        <v>206</v>
      </c>
      <c r="G528" s="1" t="s">
        <v>890</v>
      </c>
      <c r="H528" s="1">
        <v>11.12786</v>
      </c>
      <c r="I528" s="1">
        <v>8.2393699999999992</v>
      </c>
      <c r="J528" s="1">
        <v>690</v>
      </c>
      <c r="K528" s="1" t="s">
        <v>891</v>
      </c>
      <c r="L528" s="1" t="s">
        <v>737</v>
      </c>
      <c r="M528" s="88">
        <v>2016</v>
      </c>
      <c r="N528" s="88">
        <v>2</v>
      </c>
      <c r="O528" s="89" t="s">
        <v>158</v>
      </c>
      <c r="P528" s="63">
        <v>922</v>
      </c>
      <c r="Q528" s="90">
        <v>42680</v>
      </c>
      <c r="R528" s="63" t="s">
        <v>712</v>
      </c>
      <c r="S528" s="63" t="s">
        <v>1027</v>
      </c>
      <c r="T528" s="63" t="s">
        <v>1094</v>
      </c>
      <c r="U528" s="1"/>
      <c r="V528" s="90"/>
      <c r="W528" s="91">
        <v>42642</v>
      </c>
      <c r="X528" s="63">
        <v>9</v>
      </c>
      <c r="Y528" s="63">
        <v>43</v>
      </c>
      <c r="Z528" s="92">
        <v>47</v>
      </c>
      <c r="AA528" s="93">
        <v>16.96</v>
      </c>
      <c r="AB528" s="93">
        <v>8.76</v>
      </c>
      <c r="AC528" s="63">
        <v>2.14</v>
      </c>
      <c r="AD528" s="1">
        <v>1.1599999999999999</v>
      </c>
      <c r="AE528" s="63">
        <v>1.02</v>
      </c>
      <c r="AF528" s="1">
        <v>1.42</v>
      </c>
      <c r="AG528" s="1">
        <v>11.2</v>
      </c>
      <c r="AH528" s="1">
        <f t="shared" si="115"/>
        <v>81.690140845070431</v>
      </c>
      <c r="AI528" s="1">
        <v>0.42</v>
      </c>
      <c r="AJ528" s="1">
        <f t="shared" si="116"/>
        <v>5.8127102803738318</v>
      </c>
      <c r="AK528" s="1">
        <f t="shared" si="117"/>
        <v>4.960693128092359</v>
      </c>
      <c r="AL528" s="1">
        <f t="shared" si="118"/>
        <v>6.9835294117647058</v>
      </c>
      <c r="AM528" s="1">
        <f t="shared" si="119"/>
        <v>5511.881253435954</v>
      </c>
      <c r="AN528" s="1">
        <f t="shared" si="120"/>
        <v>7759.4771241830067</v>
      </c>
      <c r="AO528" s="1">
        <f t="shared" si="121"/>
        <v>13271.358377618961</v>
      </c>
      <c r="AP528" s="1">
        <f t="shared" si="123"/>
        <v>5.5118812534359538</v>
      </c>
      <c r="AQ528" s="1">
        <f t="shared" si="123"/>
        <v>7.7594771241830065</v>
      </c>
      <c r="AR528" s="1">
        <f t="shared" si="123"/>
        <v>13.271358377618961</v>
      </c>
      <c r="AS528" s="90"/>
      <c r="AT528" s="1">
        <v>2.6951819075712882</v>
      </c>
      <c r="AU528" s="1">
        <v>0.25574115666488079</v>
      </c>
      <c r="AV528" s="1">
        <v>1.7386691681623891</v>
      </c>
      <c r="AW528" s="1">
        <v>0.62851791446010596</v>
      </c>
      <c r="AX528" s="1">
        <v>0.37791958655219021</v>
      </c>
      <c r="AY528" s="1">
        <v>0.1695613205654905</v>
      </c>
      <c r="AZ528" s="1">
        <v>6.4350699469048642</v>
      </c>
      <c r="BA528" s="1">
        <v>154.59692572096043</v>
      </c>
      <c r="BB528" s="1">
        <v>96.311690014049177</v>
      </c>
      <c r="BC528" s="1">
        <v>8.6235950060752042</v>
      </c>
      <c r="BD528" s="1">
        <v>8.0379233236266607</v>
      </c>
      <c r="BE528" s="94">
        <v>0.59856459330143552</v>
      </c>
      <c r="BF528" s="94">
        <v>6.8277511961722506E-2</v>
      </c>
      <c r="BG528" s="94">
        <v>4.2186060884784879</v>
      </c>
      <c r="BH528" s="1">
        <v>1.3424329501915708</v>
      </c>
      <c r="BI528" s="1">
        <v>0.17183908045977012</v>
      </c>
      <c r="BJ528" s="1">
        <v>0.53903623692352221</v>
      </c>
    </row>
    <row r="529" spans="1:62">
      <c r="A529" t="s">
        <v>177</v>
      </c>
      <c r="C529" s="63" t="s">
        <v>164</v>
      </c>
      <c r="D529" s="87" t="s">
        <v>172</v>
      </c>
      <c r="E529" t="s">
        <v>959</v>
      </c>
      <c r="F529" s="1" t="s">
        <v>206</v>
      </c>
      <c r="G529" s="1" t="s">
        <v>890</v>
      </c>
      <c r="H529" s="1">
        <v>11.12786</v>
      </c>
      <c r="I529" s="1">
        <v>8.2393699999999992</v>
      </c>
      <c r="J529" s="1">
        <v>690</v>
      </c>
      <c r="K529" s="1" t="s">
        <v>891</v>
      </c>
      <c r="L529" s="1" t="s">
        <v>737</v>
      </c>
      <c r="M529" s="88">
        <v>2016</v>
      </c>
      <c r="N529" s="88">
        <v>2</v>
      </c>
      <c r="O529" s="89" t="s">
        <v>159</v>
      </c>
      <c r="P529" s="63">
        <v>923</v>
      </c>
      <c r="Q529" s="90">
        <v>42680</v>
      </c>
      <c r="R529" s="63" t="s">
        <v>712</v>
      </c>
      <c r="S529" s="63" t="s">
        <v>1027</v>
      </c>
      <c r="T529" s="63" t="s">
        <v>1094</v>
      </c>
      <c r="U529" s="1"/>
      <c r="V529" s="90"/>
      <c r="W529" s="91">
        <v>42642</v>
      </c>
      <c r="X529" s="63">
        <v>9</v>
      </c>
      <c r="Y529" s="63">
        <v>47</v>
      </c>
      <c r="Z529" s="92">
        <v>44</v>
      </c>
      <c r="AA529" s="93">
        <v>17.37</v>
      </c>
      <c r="AB529" s="93">
        <v>7.4</v>
      </c>
      <c r="AC529" s="63">
        <v>1.9</v>
      </c>
      <c r="AD529" s="1">
        <v>0.94</v>
      </c>
      <c r="AE529" s="63">
        <v>1.4</v>
      </c>
      <c r="AF529" s="1">
        <v>1.18</v>
      </c>
      <c r="AG529" s="1">
        <v>11.3</v>
      </c>
      <c r="AH529" s="1">
        <f t="shared" ref="AH529:AH592" si="124">(AD529/AF529)*100</f>
        <v>79.66101694915254</v>
      </c>
      <c r="AI529" s="1">
        <v>0.48</v>
      </c>
      <c r="AJ529" s="1">
        <f t="shared" ref="AJ529:AJ592" si="125">(AF529/AC529)*AB529</f>
        <v>4.5957894736842109</v>
      </c>
      <c r="AK529" s="1">
        <f t="shared" ref="AK529:AK592" si="126">AJ529*((100-AG529)/85)*(AH529/100)</f>
        <v>3.8204160990712075</v>
      </c>
      <c r="AL529" s="1">
        <f t="shared" ref="AL529:AL592" si="127">(AI529/AE529)*AA529</f>
        <v>5.9554285714285715</v>
      </c>
      <c r="AM529" s="1">
        <f t="shared" ref="AM529:AM592" si="128">AK529*(10000/9)</f>
        <v>4244.9067767457864</v>
      </c>
      <c r="AN529" s="1">
        <f t="shared" ref="AN529:AN592" si="129">(AL529*10000)/9</f>
        <v>6617.1428571428578</v>
      </c>
      <c r="AO529" s="1">
        <f t="shared" ref="AO529:AO592" si="130">AM529+AN529</f>
        <v>10862.049633888644</v>
      </c>
      <c r="AP529" s="1">
        <f t="shared" ref="AP529:AR560" si="131">AM529/1000</f>
        <v>4.2449067767457862</v>
      </c>
      <c r="AQ529" s="1">
        <f t="shared" si="131"/>
        <v>6.6171428571428574</v>
      </c>
      <c r="AR529" s="1">
        <f t="shared" si="131"/>
        <v>10.862049633888644</v>
      </c>
      <c r="AS529" s="90"/>
      <c r="AT529" s="1">
        <v>2.5313418217433892</v>
      </c>
      <c r="AU529" s="1">
        <v>0.22252846944040972</v>
      </c>
      <c r="AV529" s="1">
        <v>1.7621964013173095</v>
      </c>
      <c r="AW529" s="1">
        <v>0.55824786203790944</v>
      </c>
      <c r="AX529" s="1">
        <v>0.25872395064486431</v>
      </c>
      <c r="AY529" s="1">
        <v>0.1802849423486769</v>
      </c>
      <c r="AZ529" s="1">
        <v>6.7066243706345841</v>
      </c>
      <c r="BA529" s="1">
        <v>189.20578361831198</v>
      </c>
      <c r="BB529" s="1">
        <v>112.23462292188094</v>
      </c>
      <c r="BC529" s="1">
        <v>7.585303047731947</v>
      </c>
      <c r="BD529" s="1">
        <v>29.542053019320583</v>
      </c>
      <c r="BE529" s="94">
        <v>1.04725168756027</v>
      </c>
      <c r="BF529" s="94">
        <v>6.8322082931533273E-2</v>
      </c>
      <c r="BG529" s="94">
        <v>4.8988613367505254</v>
      </c>
      <c r="BH529" s="1">
        <v>1.6393678160919538</v>
      </c>
      <c r="BI529" s="1">
        <v>0.21446360153256705</v>
      </c>
      <c r="BJ529" s="1">
        <v>0.64831757368510134</v>
      </c>
    </row>
    <row r="530" spans="1:62">
      <c r="A530" t="s">
        <v>177</v>
      </c>
      <c r="C530" s="63" t="s">
        <v>164</v>
      </c>
      <c r="D530" s="87" t="s">
        <v>172</v>
      </c>
      <c r="E530" t="s">
        <v>959</v>
      </c>
      <c r="F530" s="1" t="s">
        <v>206</v>
      </c>
      <c r="G530" s="1" t="s">
        <v>890</v>
      </c>
      <c r="H530" s="1">
        <v>11.12786</v>
      </c>
      <c r="I530" s="1">
        <v>8.2393699999999992</v>
      </c>
      <c r="J530" s="1">
        <v>690</v>
      </c>
      <c r="K530" s="1" t="s">
        <v>891</v>
      </c>
      <c r="L530" s="1" t="s">
        <v>737</v>
      </c>
      <c r="M530" s="88">
        <v>2016</v>
      </c>
      <c r="N530" s="88">
        <v>2</v>
      </c>
      <c r="O530" s="89" t="s">
        <v>714</v>
      </c>
      <c r="P530" s="63">
        <v>924</v>
      </c>
      <c r="Q530" s="90">
        <v>42680</v>
      </c>
      <c r="R530" s="63" t="s">
        <v>712</v>
      </c>
      <c r="S530" s="63" t="s">
        <v>1027</v>
      </c>
      <c r="T530" s="63" t="s">
        <v>1094</v>
      </c>
      <c r="U530" s="1"/>
      <c r="V530" s="90"/>
      <c r="W530" s="91">
        <v>42642</v>
      </c>
      <c r="X530" s="63">
        <v>9</v>
      </c>
      <c r="Y530" s="63">
        <v>46</v>
      </c>
      <c r="Z530" s="92">
        <v>35</v>
      </c>
      <c r="AA530" s="93">
        <v>13.84</v>
      </c>
      <c r="AB530" s="93">
        <v>6.7</v>
      </c>
      <c r="AC530" s="63">
        <v>1.94</v>
      </c>
      <c r="AD530" s="1">
        <v>1</v>
      </c>
      <c r="AE530" s="63">
        <v>1.54</v>
      </c>
      <c r="AF530" s="1">
        <v>1.22</v>
      </c>
      <c r="AG530" s="1">
        <v>10.5</v>
      </c>
      <c r="AH530" s="1">
        <f t="shared" si="124"/>
        <v>81.967213114754102</v>
      </c>
      <c r="AI530" s="1">
        <v>0.56000000000000005</v>
      </c>
      <c r="AJ530" s="1">
        <f t="shared" si="125"/>
        <v>4.2134020618556702</v>
      </c>
      <c r="AK530" s="1">
        <f t="shared" si="126"/>
        <v>3.6364463311097635</v>
      </c>
      <c r="AL530" s="1">
        <f t="shared" si="127"/>
        <v>5.0327272727272732</v>
      </c>
      <c r="AM530" s="1">
        <f t="shared" si="128"/>
        <v>4040.4959234552925</v>
      </c>
      <c r="AN530" s="1">
        <f t="shared" si="129"/>
        <v>5591.9191919191926</v>
      </c>
      <c r="AO530" s="1">
        <f t="shared" si="130"/>
        <v>9632.415115374486</v>
      </c>
      <c r="AP530" s="1">
        <f t="shared" si="131"/>
        <v>4.0404959234552926</v>
      </c>
      <c r="AQ530" s="1">
        <f t="shared" si="131"/>
        <v>5.5919191919191924</v>
      </c>
      <c r="AR530" s="1">
        <f t="shared" si="131"/>
        <v>9.6324151153744868</v>
      </c>
      <c r="AS530" s="90"/>
      <c r="AT530" s="1">
        <v>2.7878352490421459</v>
      </c>
      <c r="AU530" s="1">
        <v>0.18998098922007367</v>
      </c>
      <c r="AV530" s="1">
        <v>1.7171452970485419</v>
      </c>
      <c r="AW530" s="1">
        <v>0.52028656475602353</v>
      </c>
      <c r="AX530" s="1">
        <v>0.23957928282019361</v>
      </c>
      <c r="AY530" s="1">
        <v>0.18249278445266903</v>
      </c>
      <c r="AZ530" s="1">
        <v>6.1198346158604764</v>
      </c>
      <c r="BA530" s="1">
        <v>124.45092127430451</v>
      </c>
      <c r="BB530" s="1">
        <v>72.560041003373428</v>
      </c>
      <c r="BC530" s="1">
        <v>10.046992344141124</v>
      </c>
      <c r="BD530" s="1">
        <v>6.3493951872079251</v>
      </c>
      <c r="BE530" s="94">
        <v>0.71235521235521237</v>
      </c>
      <c r="BF530" s="94">
        <v>3.6554054054054055E-2</v>
      </c>
      <c r="BG530" s="94">
        <v>5.8611509451384123</v>
      </c>
      <c r="BH530" s="1">
        <v>1.5136612021857925</v>
      </c>
      <c r="BI530" s="1">
        <v>0.18984517304189436</v>
      </c>
      <c r="BJ530" s="1">
        <v>0.76209770722210901</v>
      </c>
    </row>
    <row r="531" spans="1:62">
      <c r="A531" t="s">
        <v>177</v>
      </c>
      <c r="C531" s="63" t="s">
        <v>164</v>
      </c>
      <c r="D531" s="87" t="s">
        <v>172</v>
      </c>
      <c r="E531" t="s">
        <v>959</v>
      </c>
      <c r="F531" s="1" t="s">
        <v>206</v>
      </c>
      <c r="G531" s="1" t="s">
        <v>288</v>
      </c>
      <c r="H531" s="1">
        <v>11.127269999999999</v>
      </c>
      <c r="I531" s="1">
        <v>8.2367799999999995</v>
      </c>
      <c r="J531" s="1">
        <v>673</v>
      </c>
      <c r="K531" s="1" t="s">
        <v>894</v>
      </c>
      <c r="L531" s="1" t="s">
        <v>737</v>
      </c>
      <c r="M531" s="88">
        <v>2016</v>
      </c>
      <c r="N531" s="88">
        <v>2</v>
      </c>
      <c r="O531" s="89" t="s">
        <v>155</v>
      </c>
      <c r="P531" s="63">
        <v>931</v>
      </c>
      <c r="Q531" s="90">
        <v>42680</v>
      </c>
      <c r="R531" s="63" t="s">
        <v>712</v>
      </c>
      <c r="S531" s="63" t="s">
        <v>1027</v>
      </c>
      <c r="T531" s="63" t="s">
        <v>1094</v>
      </c>
      <c r="U531" s="1" t="s">
        <v>892</v>
      </c>
      <c r="V531" s="90">
        <v>42498</v>
      </c>
      <c r="W531" s="91">
        <v>42642</v>
      </c>
      <c r="X531" s="63">
        <v>9</v>
      </c>
      <c r="Y531" s="63">
        <v>45</v>
      </c>
      <c r="Z531" s="92">
        <v>19</v>
      </c>
      <c r="AA531" s="93">
        <v>6.65</v>
      </c>
      <c r="AB531" s="93">
        <v>2.5499999999999998</v>
      </c>
      <c r="AC531" s="63">
        <v>1.18</v>
      </c>
      <c r="AD531" s="1">
        <v>0.76</v>
      </c>
      <c r="AE531" s="63">
        <v>0.57999999999999996</v>
      </c>
      <c r="AF531" s="1">
        <v>0.9</v>
      </c>
      <c r="AG531" s="1">
        <v>11.2</v>
      </c>
      <c r="AH531" s="1">
        <f t="shared" si="124"/>
        <v>84.444444444444443</v>
      </c>
      <c r="AI531" s="1">
        <v>0.18</v>
      </c>
      <c r="AJ531" s="1">
        <f t="shared" si="125"/>
        <v>1.9449152542372883</v>
      </c>
      <c r="AK531" s="1">
        <f t="shared" si="126"/>
        <v>1.7157966101694917</v>
      </c>
      <c r="AL531" s="1">
        <f t="shared" si="127"/>
        <v>2.0637931034482762</v>
      </c>
      <c r="AM531" s="1">
        <f t="shared" si="128"/>
        <v>1906.4406779661019</v>
      </c>
      <c r="AN531" s="1">
        <f t="shared" si="129"/>
        <v>2293.1034482758623</v>
      </c>
      <c r="AO531" s="1">
        <f t="shared" si="130"/>
        <v>4199.5441262419645</v>
      </c>
      <c r="AP531" s="1">
        <f t="shared" si="131"/>
        <v>1.9064406779661018</v>
      </c>
      <c r="AQ531" s="1">
        <f t="shared" si="131"/>
        <v>2.2931034482758621</v>
      </c>
      <c r="AR531" s="1">
        <f t="shared" si="131"/>
        <v>4.1995441262419648</v>
      </c>
      <c r="AS531" s="1" t="s">
        <v>893</v>
      </c>
      <c r="AT531" s="1">
        <v>2.0885122410546137</v>
      </c>
      <c r="AU531" s="1">
        <v>0.18154167808406066</v>
      </c>
      <c r="AV531" s="1">
        <v>1.8774100056565524</v>
      </c>
      <c r="AW531" s="1">
        <v>0.54210377161274359</v>
      </c>
      <c r="AX531" s="1">
        <v>0.20274197203782013</v>
      </c>
      <c r="AY531" s="1">
        <v>0.14389205363178584</v>
      </c>
      <c r="AZ531" s="1">
        <v>5.5095646144379158</v>
      </c>
      <c r="BA531" s="1">
        <v>116.04379135206079</v>
      </c>
      <c r="BB531" s="1">
        <v>26.431467530269536</v>
      </c>
      <c r="BC531" s="1">
        <v>10.056681243187603</v>
      </c>
      <c r="BD531" s="1">
        <v>1.0945446756838044</v>
      </c>
      <c r="BE531" s="94">
        <v>0.72313649564375604</v>
      </c>
      <c r="BF531" s="94">
        <v>7.1539206195546962E-2</v>
      </c>
      <c r="BG531" s="94">
        <v>3.6199832794862692</v>
      </c>
      <c r="BH531" s="1">
        <v>1.2217473884140551</v>
      </c>
      <c r="BI531" s="1">
        <v>0.19985754985754986</v>
      </c>
      <c r="BJ531" s="1">
        <v>0.541450793307233</v>
      </c>
    </row>
    <row r="532" spans="1:62">
      <c r="A532" t="s">
        <v>177</v>
      </c>
      <c r="C532" s="63" t="s">
        <v>164</v>
      </c>
      <c r="D532" s="87" t="s">
        <v>172</v>
      </c>
      <c r="E532" t="s">
        <v>959</v>
      </c>
      <c r="F532" s="1" t="s">
        <v>206</v>
      </c>
      <c r="G532" s="1" t="s">
        <v>288</v>
      </c>
      <c r="H532" s="1">
        <v>11.127269999999999</v>
      </c>
      <c r="I532" s="1">
        <v>8.2367799999999995</v>
      </c>
      <c r="J532" s="1">
        <v>673</v>
      </c>
      <c r="K532" s="1" t="s">
        <v>894</v>
      </c>
      <c r="L532" s="1" t="s">
        <v>737</v>
      </c>
      <c r="M532" s="88">
        <v>2016</v>
      </c>
      <c r="N532" s="88">
        <v>2</v>
      </c>
      <c r="O532" s="89" t="s">
        <v>156</v>
      </c>
      <c r="P532" s="63">
        <v>932</v>
      </c>
      <c r="Q532" s="90">
        <v>42680</v>
      </c>
      <c r="R532" s="63" t="s">
        <v>712</v>
      </c>
      <c r="S532" s="63" t="s">
        <v>1027</v>
      </c>
      <c r="T532" s="63" t="s">
        <v>1094</v>
      </c>
      <c r="U532" s="1"/>
      <c r="V532" s="90"/>
      <c r="W532" s="91">
        <v>42642</v>
      </c>
      <c r="X532" s="63">
        <v>9</v>
      </c>
      <c r="Y532" s="63">
        <v>45</v>
      </c>
      <c r="Z532" s="92">
        <v>20</v>
      </c>
      <c r="AA532" s="93">
        <v>8.0500000000000007</v>
      </c>
      <c r="AB532" s="93">
        <v>2.0699999999999998</v>
      </c>
      <c r="AC532" s="63">
        <v>0.92</v>
      </c>
      <c r="AD532" s="1">
        <v>0.48</v>
      </c>
      <c r="AE532" s="63">
        <v>0.94</v>
      </c>
      <c r="AF532" s="1">
        <v>0.6</v>
      </c>
      <c r="AG532" s="1">
        <v>10.8</v>
      </c>
      <c r="AH532" s="1">
        <f t="shared" si="124"/>
        <v>80</v>
      </c>
      <c r="AI532" s="1">
        <v>0.38</v>
      </c>
      <c r="AJ532" s="1">
        <f t="shared" si="125"/>
        <v>1.3499999999999996</v>
      </c>
      <c r="AK532" s="1">
        <f t="shared" si="126"/>
        <v>1.1333647058823528</v>
      </c>
      <c r="AL532" s="1">
        <f t="shared" si="127"/>
        <v>3.2542553191489367</v>
      </c>
      <c r="AM532" s="1">
        <f t="shared" si="128"/>
        <v>1259.2941176470588</v>
      </c>
      <c r="AN532" s="1">
        <f t="shared" si="129"/>
        <v>3615.8392434988186</v>
      </c>
      <c r="AO532" s="1">
        <f t="shared" si="130"/>
        <v>4875.1333611458776</v>
      </c>
      <c r="AP532" s="1">
        <f t="shared" si="131"/>
        <v>1.2592941176470587</v>
      </c>
      <c r="AQ532" s="1">
        <f t="shared" si="131"/>
        <v>3.6158392434988187</v>
      </c>
      <c r="AR532" s="1">
        <f t="shared" si="131"/>
        <v>4.8751333611458776</v>
      </c>
      <c r="AS532" s="90"/>
      <c r="AT532" s="1">
        <v>1.9503853564547207</v>
      </c>
      <c r="AU532" s="1">
        <v>0.2412010354264007</v>
      </c>
      <c r="AV532" s="1">
        <v>1.9048897861740108</v>
      </c>
      <c r="AW532" s="1">
        <v>0.61650376120118178</v>
      </c>
      <c r="AX532" s="1">
        <v>0.28503968289331288</v>
      </c>
      <c r="AY532" s="1">
        <v>0.12816934618453132</v>
      </c>
      <c r="AZ532" s="1">
        <v>4.7753273998045964</v>
      </c>
      <c r="BA532" s="1">
        <v>104.8761264671917</v>
      </c>
      <c r="BB532" s="1">
        <v>30.683149619596289</v>
      </c>
      <c r="BC532" s="1">
        <v>16.101635660764902</v>
      </c>
      <c r="BD532" s="1">
        <v>4.7296651833854186</v>
      </c>
      <c r="BE532" s="94">
        <v>0.6008814887365328</v>
      </c>
      <c r="BF532" s="94">
        <v>3.8770812928501472E-2</v>
      </c>
      <c r="BG532" s="94">
        <v>4.2958469154304195</v>
      </c>
      <c r="BH532" s="1">
        <v>1.2027522935779815</v>
      </c>
      <c r="BI532" s="1">
        <v>0.30977064220183481</v>
      </c>
      <c r="BJ532" s="1">
        <v>0.82858313656238836</v>
      </c>
    </row>
    <row r="533" spans="1:62">
      <c r="A533" t="s">
        <v>177</v>
      </c>
      <c r="C533" s="63" t="s">
        <v>164</v>
      </c>
      <c r="D533" s="87" t="s">
        <v>172</v>
      </c>
      <c r="E533" t="s">
        <v>959</v>
      </c>
      <c r="F533" s="1" t="s">
        <v>206</v>
      </c>
      <c r="G533" s="1" t="s">
        <v>288</v>
      </c>
      <c r="H533" s="1">
        <v>11.127269999999999</v>
      </c>
      <c r="I533" s="1">
        <v>8.2367799999999995</v>
      </c>
      <c r="J533" s="1">
        <v>673</v>
      </c>
      <c r="K533" s="1" t="s">
        <v>894</v>
      </c>
      <c r="L533" s="1" t="s">
        <v>737</v>
      </c>
      <c r="M533" s="88">
        <v>2016</v>
      </c>
      <c r="N533" s="88">
        <v>2</v>
      </c>
      <c r="O533" s="89" t="s">
        <v>157</v>
      </c>
      <c r="P533" s="63">
        <v>933</v>
      </c>
      <c r="Q533" s="90">
        <v>42680</v>
      </c>
      <c r="R533" s="63" t="s">
        <v>712</v>
      </c>
      <c r="S533" s="63" t="s">
        <v>1027</v>
      </c>
      <c r="T533" s="63" t="s">
        <v>1094</v>
      </c>
      <c r="U533" s="1"/>
      <c r="V533" s="90"/>
      <c r="W533" s="91">
        <v>42642</v>
      </c>
      <c r="X533" s="63">
        <v>9</v>
      </c>
      <c r="Y533" s="63">
        <v>46</v>
      </c>
      <c r="Z533" s="92">
        <v>31</v>
      </c>
      <c r="AA533" s="93">
        <v>13.18</v>
      </c>
      <c r="AB533" s="93">
        <v>4.97</v>
      </c>
      <c r="AC533" s="63">
        <v>1.56</v>
      </c>
      <c r="AD533" s="1">
        <v>0.7</v>
      </c>
      <c r="AE533" s="63">
        <v>1.54</v>
      </c>
      <c r="AF533" s="1">
        <v>0.86</v>
      </c>
      <c r="AG533" s="1">
        <v>9.8000000000000007</v>
      </c>
      <c r="AH533" s="1">
        <f t="shared" si="124"/>
        <v>81.395348837209298</v>
      </c>
      <c r="AI533" s="1">
        <v>0.48</v>
      </c>
      <c r="AJ533" s="1">
        <f t="shared" si="125"/>
        <v>2.7398717948717946</v>
      </c>
      <c r="AK533" s="1">
        <f t="shared" si="126"/>
        <v>2.3665595776772248</v>
      </c>
      <c r="AL533" s="1">
        <f t="shared" si="127"/>
        <v>4.1080519480519477</v>
      </c>
      <c r="AM533" s="1">
        <f t="shared" si="128"/>
        <v>2629.5106418635833</v>
      </c>
      <c r="AN533" s="1">
        <f t="shared" si="129"/>
        <v>4564.5021645021643</v>
      </c>
      <c r="AO533" s="1">
        <f t="shared" si="130"/>
        <v>7194.0128063657476</v>
      </c>
      <c r="AP533" s="1">
        <f t="shared" si="131"/>
        <v>2.6295106418635834</v>
      </c>
      <c r="AQ533" s="1">
        <f t="shared" si="131"/>
        <v>4.564502164502164</v>
      </c>
      <c r="AR533" s="1">
        <f t="shared" si="131"/>
        <v>7.1940128063657474</v>
      </c>
      <c r="AS533" s="90"/>
      <c r="AT533" s="1">
        <v>2.4428179322964323</v>
      </c>
      <c r="AU533" s="1">
        <v>0.20112011531414004</v>
      </c>
      <c r="AV533" s="1">
        <v>2.0452590966028459</v>
      </c>
      <c r="AW533" s="1">
        <v>0.58822221666843388</v>
      </c>
      <c r="AX533" s="1">
        <v>0.23999813896712063</v>
      </c>
      <c r="AY533" s="1">
        <v>0.16763154237490813</v>
      </c>
      <c r="AZ533" s="1">
        <v>7.7595699203303372</v>
      </c>
      <c r="BA533" s="1">
        <v>137.99676195213121</v>
      </c>
      <c r="BB533" s="1">
        <v>37.867012470123619</v>
      </c>
      <c r="BC533" s="1">
        <v>14.019350921143225</v>
      </c>
      <c r="BD533" s="1">
        <v>1.9619683895796771</v>
      </c>
      <c r="BE533" s="94">
        <v>1.2152777777777779</v>
      </c>
      <c r="BF533" s="94">
        <v>7.8287037037037044E-2</v>
      </c>
      <c r="BG533" s="94">
        <v>4.887849737523501</v>
      </c>
      <c r="BH533" s="1">
        <v>1.6423933209647492</v>
      </c>
      <c r="BI533" s="1">
        <v>0.18307050092764376</v>
      </c>
      <c r="BJ533" s="1">
        <v>0.70455103222042514</v>
      </c>
    </row>
    <row r="534" spans="1:62">
      <c r="A534" t="s">
        <v>177</v>
      </c>
      <c r="C534" s="63" t="s">
        <v>164</v>
      </c>
      <c r="D534" s="87" t="s">
        <v>172</v>
      </c>
      <c r="E534" t="s">
        <v>959</v>
      </c>
      <c r="F534" s="1" t="s">
        <v>206</v>
      </c>
      <c r="G534" s="1" t="s">
        <v>288</v>
      </c>
      <c r="H534" s="1">
        <v>11.127269999999999</v>
      </c>
      <c r="I534" s="1">
        <v>8.2367799999999995</v>
      </c>
      <c r="J534" s="1">
        <v>673</v>
      </c>
      <c r="K534" s="1" t="s">
        <v>894</v>
      </c>
      <c r="L534" s="1" t="s">
        <v>737</v>
      </c>
      <c r="M534" s="88">
        <v>2016</v>
      </c>
      <c r="N534" s="88">
        <v>2</v>
      </c>
      <c r="O534" s="89" t="s">
        <v>158</v>
      </c>
      <c r="P534" s="63">
        <v>934</v>
      </c>
      <c r="Q534" s="90">
        <v>42680</v>
      </c>
      <c r="R534" s="63" t="s">
        <v>712</v>
      </c>
      <c r="S534" s="63" t="s">
        <v>1027</v>
      </c>
      <c r="T534" s="63" t="s">
        <v>1094</v>
      </c>
      <c r="U534" s="1"/>
      <c r="V534" s="90"/>
      <c r="W534" s="91">
        <v>42642</v>
      </c>
      <c r="X534" s="63">
        <v>9</v>
      </c>
      <c r="Y534" s="63">
        <v>45</v>
      </c>
      <c r="Z534" s="92">
        <v>44</v>
      </c>
      <c r="AA534" s="93">
        <v>17.09</v>
      </c>
      <c r="AB534" s="93">
        <v>8.02</v>
      </c>
      <c r="AC534" s="63">
        <v>2.02</v>
      </c>
      <c r="AD534" s="1">
        <v>1.04</v>
      </c>
      <c r="AE534" s="63">
        <v>1.3</v>
      </c>
      <c r="AF534" s="1">
        <v>1.28</v>
      </c>
      <c r="AG534" s="1">
        <v>11.7</v>
      </c>
      <c r="AH534" s="1">
        <f t="shared" si="124"/>
        <v>81.25</v>
      </c>
      <c r="AI534" s="1">
        <v>0.48</v>
      </c>
      <c r="AJ534" s="1">
        <f t="shared" si="125"/>
        <v>5.0819801980198021</v>
      </c>
      <c r="AK534" s="1">
        <f t="shared" si="126"/>
        <v>4.289415492137449</v>
      </c>
      <c r="AL534" s="1">
        <f t="shared" si="127"/>
        <v>6.3101538461538453</v>
      </c>
      <c r="AM534" s="1">
        <f t="shared" si="128"/>
        <v>4766.0172134860541</v>
      </c>
      <c r="AN534" s="1">
        <f t="shared" si="129"/>
        <v>7011.2820512820508</v>
      </c>
      <c r="AO534" s="1">
        <f t="shared" si="130"/>
        <v>11777.299264768106</v>
      </c>
      <c r="AP534" s="1">
        <f t="shared" si="131"/>
        <v>4.7660172134860543</v>
      </c>
      <c r="AQ534" s="1">
        <f t="shared" si="131"/>
        <v>7.0112820512820511</v>
      </c>
      <c r="AR534" s="1">
        <f t="shared" si="131"/>
        <v>11.777299264768105</v>
      </c>
      <c r="AS534" s="90"/>
      <c r="AT534" s="1">
        <v>2.6177839851024212</v>
      </c>
      <c r="AU534" s="1">
        <v>0.27511604322550987</v>
      </c>
      <c r="AV534" s="1">
        <v>1.6352059480558339</v>
      </c>
      <c r="AW534" s="1">
        <v>0.62713916303411898</v>
      </c>
      <c r="AX534" s="1">
        <v>0.1796497190921596</v>
      </c>
      <c r="AY534" s="1">
        <v>0.15711106480694564</v>
      </c>
      <c r="AZ534" s="1">
        <v>6.7651065805201194</v>
      </c>
      <c r="BA534" s="1">
        <v>114.19517253459863</v>
      </c>
      <c r="BB534" s="1">
        <v>46.867401180151546</v>
      </c>
      <c r="BC534" s="1">
        <v>10.340874273417823</v>
      </c>
      <c r="BD534" s="1">
        <v>6.4493995905089889</v>
      </c>
      <c r="BE534" s="94">
        <v>0.55297029702970302</v>
      </c>
      <c r="BF534" s="94">
        <v>9.2277227722772276E-2</v>
      </c>
      <c r="BG534" s="94">
        <v>4.2655631372460441</v>
      </c>
      <c r="BH534" s="1">
        <v>1.2365853658536585</v>
      </c>
      <c r="BI534" s="1">
        <v>0.2940975609756098</v>
      </c>
      <c r="BJ534" s="1">
        <v>0.70455103222042514</v>
      </c>
    </row>
    <row r="535" spans="1:62">
      <c r="A535" t="s">
        <v>177</v>
      </c>
      <c r="C535" s="63" t="s">
        <v>164</v>
      </c>
      <c r="D535" s="87" t="s">
        <v>172</v>
      </c>
      <c r="E535" t="s">
        <v>959</v>
      </c>
      <c r="F535" s="1" t="s">
        <v>206</v>
      </c>
      <c r="G535" s="1" t="s">
        <v>288</v>
      </c>
      <c r="H535" s="1">
        <v>11.127269999999999</v>
      </c>
      <c r="I535" s="1">
        <v>8.2367799999999995</v>
      </c>
      <c r="J535" s="1">
        <v>673</v>
      </c>
      <c r="K535" s="1" t="s">
        <v>894</v>
      </c>
      <c r="L535" s="1" t="s">
        <v>737</v>
      </c>
      <c r="M535" s="88">
        <v>2016</v>
      </c>
      <c r="N535" s="88">
        <v>2</v>
      </c>
      <c r="O535" s="89" t="s">
        <v>159</v>
      </c>
      <c r="P535" s="63">
        <v>935</v>
      </c>
      <c r="Q535" s="90">
        <v>42680</v>
      </c>
      <c r="R535" s="63" t="s">
        <v>712</v>
      </c>
      <c r="S535" s="63" t="s">
        <v>1027</v>
      </c>
      <c r="T535" s="63" t="s">
        <v>1094</v>
      </c>
      <c r="U535" s="1"/>
      <c r="V535" s="90"/>
      <c r="W535" s="91">
        <v>42642</v>
      </c>
      <c r="X535" s="63">
        <v>9</v>
      </c>
      <c r="Y535" s="63">
        <v>48</v>
      </c>
      <c r="Z535" s="92">
        <v>39</v>
      </c>
      <c r="AA535" s="93">
        <v>18.22</v>
      </c>
      <c r="AB535" s="93">
        <v>9.4700000000000006</v>
      </c>
      <c r="AC535" s="63">
        <v>2.9</v>
      </c>
      <c r="AD535" s="1">
        <v>1.52</v>
      </c>
      <c r="AE535" s="63">
        <v>1.36</v>
      </c>
      <c r="AF535" s="1">
        <v>1.82</v>
      </c>
      <c r="AG535" s="1">
        <v>10.9</v>
      </c>
      <c r="AH535" s="1">
        <f t="shared" si="124"/>
        <v>83.516483516483518</v>
      </c>
      <c r="AI535" s="1">
        <v>0.46</v>
      </c>
      <c r="AJ535" s="1">
        <f t="shared" si="125"/>
        <v>5.9432413793103454</v>
      </c>
      <c r="AK535" s="1">
        <f t="shared" si="126"/>
        <v>5.2030062474645025</v>
      </c>
      <c r="AL535" s="1">
        <f t="shared" si="127"/>
        <v>6.162647058823528</v>
      </c>
      <c r="AM535" s="1">
        <f t="shared" si="128"/>
        <v>5781.1180527383358</v>
      </c>
      <c r="AN535" s="1">
        <f t="shared" si="129"/>
        <v>6847.3856209150308</v>
      </c>
      <c r="AO535" s="1">
        <f t="shared" si="130"/>
        <v>12628.503673653366</v>
      </c>
      <c r="AP535" s="1">
        <f t="shared" si="131"/>
        <v>5.7811180527383357</v>
      </c>
      <c r="AQ535" s="1">
        <f t="shared" si="131"/>
        <v>6.8473856209150306</v>
      </c>
      <c r="AR535" s="1">
        <f t="shared" si="131"/>
        <v>12.628503673653366</v>
      </c>
      <c r="AS535" s="90"/>
      <c r="AT535" s="1">
        <v>2.8291782086795938</v>
      </c>
      <c r="AU535" s="1">
        <v>0.26252617185454302</v>
      </c>
      <c r="AV535" s="1">
        <v>1.846761301656958</v>
      </c>
      <c r="AW535" s="1">
        <v>0.69637738462002319</v>
      </c>
      <c r="AX535" s="1">
        <v>0.24326496451489241</v>
      </c>
      <c r="AY535" s="1">
        <v>0.19764708975939327</v>
      </c>
      <c r="AZ535" s="1">
        <v>8.4747862788725641</v>
      </c>
      <c r="BA535" s="1">
        <v>147.61367341980994</v>
      </c>
      <c r="BB535" s="1">
        <v>63.321528115441396</v>
      </c>
      <c r="BC535" s="1">
        <v>12.94271418995053</v>
      </c>
      <c r="BD535" s="1">
        <v>20.974724846027353</v>
      </c>
      <c r="BE535" s="94">
        <v>0.65521978021978022</v>
      </c>
      <c r="BF535" s="94">
        <v>8.4569597069597061E-2</v>
      </c>
      <c r="BG535" s="94">
        <v>3.5414881313654707</v>
      </c>
      <c r="BH535" s="1">
        <v>1.5655430711610487</v>
      </c>
      <c r="BI535" s="1">
        <v>0.22734082397003744</v>
      </c>
      <c r="BJ535" s="1">
        <v>0.7900993111617497</v>
      </c>
    </row>
    <row r="536" spans="1:62">
      <c r="A536" t="s">
        <v>177</v>
      </c>
      <c r="C536" s="63" t="s">
        <v>164</v>
      </c>
      <c r="D536" s="87" t="s">
        <v>172</v>
      </c>
      <c r="E536" t="s">
        <v>959</v>
      </c>
      <c r="F536" s="1" t="s">
        <v>206</v>
      </c>
      <c r="G536" s="1" t="s">
        <v>288</v>
      </c>
      <c r="H536" s="1">
        <v>11.127269999999999</v>
      </c>
      <c r="I536" s="1">
        <v>8.2367799999999995</v>
      </c>
      <c r="J536" s="1">
        <v>673</v>
      </c>
      <c r="K536" s="1" t="s">
        <v>894</v>
      </c>
      <c r="L536" s="1" t="s">
        <v>737</v>
      </c>
      <c r="M536" s="88">
        <v>2016</v>
      </c>
      <c r="N536" s="88">
        <v>2</v>
      </c>
      <c r="O536" s="89" t="s">
        <v>714</v>
      </c>
      <c r="P536" s="63">
        <v>936</v>
      </c>
      <c r="Q536" s="90">
        <v>42680</v>
      </c>
      <c r="R536" s="63" t="s">
        <v>712</v>
      </c>
      <c r="S536" s="63" t="s">
        <v>1027</v>
      </c>
      <c r="T536" s="63" t="s">
        <v>1094</v>
      </c>
      <c r="U536" s="1"/>
      <c r="V536" s="90"/>
      <c r="W536" s="91">
        <v>42642</v>
      </c>
      <c r="X536" s="63">
        <v>9</v>
      </c>
      <c r="Y536" s="63">
        <v>44</v>
      </c>
      <c r="Z536" s="92">
        <v>54</v>
      </c>
      <c r="AA536" s="93">
        <v>16.989999999999998</v>
      </c>
      <c r="AB536" s="93">
        <v>9.43</v>
      </c>
      <c r="AC536" s="63">
        <v>1.92</v>
      </c>
      <c r="AD536" s="1">
        <v>1.04</v>
      </c>
      <c r="AE536" s="63">
        <v>0.98</v>
      </c>
      <c r="AF536" s="1">
        <v>1.22</v>
      </c>
      <c r="AG536" s="1">
        <v>10.9</v>
      </c>
      <c r="AH536" s="1">
        <f t="shared" si="124"/>
        <v>85.245901639344268</v>
      </c>
      <c r="AI536" s="1">
        <v>0.3</v>
      </c>
      <c r="AJ536" s="1">
        <f t="shared" si="125"/>
        <v>5.991979166666666</v>
      </c>
      <c r="AK536" s="1">
        <f t="shared" si="126"/>
        <v>5.3542985294117642</v>
      </c>
      <c r="AL536" s="1">
        <f t="shared" si="127"/>
        <v>5.2010204081632647</v>
      </c>
      <c r="AM536" s="1">
        <f t="shared" si="128"/>
        <v>5949.2205882352937</v>
      </c>
      <c r="AN536" s="1">
        <f t="shared" si="129"/>
        <v>5778.9115646258497</v>
      </c>
      <c r="AO536" s="1">
        <f t="shared" si="130"/>
        <v>11728.132152861144</v>
      </c>
      <c r="AP536" s="1">
        <f t="shared" si="131"/>
        <v>5.9492205882352938</v>
      </c>
      <c r="AQ536" s="1">
        <f t="shared" si="131"/>
        <v>5.77891156462585</v>
      </c>
      <c r="AR536" s="1">
        <f t="shared" si="131"/>
        <v>11.728132152861145</v>
      </c>
      <c r="AS536" s="90"/>
      <c r="AT536" s="1">
        <v>2.4354089219330857</v>
      </c>
      <c r="AU536" s="1">
        <v>0.27049870878155319</v>
      </c>
      <c r="AV536" s="1">
        <v>2.0008236119270677</v>
      </c>
      <c r="AW536" s="1">
        <v>0.58920720603545718</v>
      </c>
      <c r="AX536" s="1">
        <v>0.18216731692525451</v>
      </c>
      <c r="AY536" s="1">
        <v>0.17384171243970931</v>
      </c>
      <c r="AZ536" s="1">
        <v>6.6492038411792089</v>
      </c>
      <c r="BA536" s="1">
        <v>159.83168585930102</v>
      </c>
      <c r="BB536" s="1">
        <v>28.885850799179206</v>
      </c>
      <c r="BC536" s="1">
        <v>11.135191864996507</v>
      </c>
      <c r="BD536" s="1">
        <v>20.118928722341263</v>
      </c>
      <c r="BE536" s="94">
        <v>0.88868274582560303</v>
      </c>
      <c r="BF536" s="94">
        <v>0.1717996289424861</v>
      </c>
      <c r="BG536" s="94">
        <v>3.0045408728301313</v>
      </c>
      <c r="BH536" s="1">
        <v>1.429694727104533</v>
      </c>
      <c r="BI536" s="1">
        <v>0.275531914893617</v>
      </c>
      <c r="BJ536" s="1">
        <v>0.82184986632383383</v>
      </c>
    </row>
    <row r="537" spans="1:62">
      <c r="A537" t="s">
        <v>177</v>
      </c>
      <c r="C537" s="63" t="s">
        <v>164</v>
      </c>
      <c r="D537" s="87" t="s">
        <v>172</v>
      </c>
      <c r="E537" t="s">
        <v>959</v>
      </c>
      <c r="F537" s="1" t="s">
        <v>895</v>
      </c>
      <c r="G537" s="1" t="s">
        <v>289</v>
      </c>
      <c r="H537" s="1">
        <v>11.124840000000001</v>
      </c>
      <c r="I537" s="1">
        <v>8.2349499999999995</v>
      </c>
      <c r="J537" s="1">
        <v>682</v>
      </c>
      <c r="K537" s="1" t="s">
        <v>896</v>
      </c>
      <c r="L537" s="1" t="s">
        <v>737</v>
      </c>
      <c r="M537" s="88">
        <v>2016</v>
      </c>
      <c r="N537" s="88">
        <v>2</v>
      </c>
      <c r="O537" s="89" t="s">
        <v>155</v>
      </c>
      <c r="P537" s="63">
        <v>943</v>
      </c>
      <c r="Q537" s="90">
        <v>42680</v>
      </c>
      <c r="R537" s="63" t="s">
        <v>712</v>
      </c>
      <c r="S537" s="63" t="s">
        <v>1027</v>
      </c>
      <c r="T537" s="63" t="s">
        <v>1094</v>
      </c>
      <c r="U537" s="1" t="s">
        <v>892</v>
      </c>
      <c r="V537" s="90">
        <v>42498</v>
      </c>
      <c r="W537" s="91">
        <v>42642</v>
      </c>
      <c r="X537" s="63">
        <v>9</v>
      </c>
      <c r="Y537" s="63">
        <v>44</v>
      </c>
      <c r="Z537" s="92">
        <v>15</v>
      </c>
      <c r="AA537" s="93">
        <v>4.2699999999999996</v>
      </c>
      <c r="AB537" s="93">
        <v>0.98</v>
      </c>
      <c r="AC537" s="63">
        <v>0.6</v>
      </c>
      <c r="AD537" s="1">
        <v>0.26</v>
      </c>
      <c r="AE537" s="63">
        <v>0.66</v>
      </c>
      <c r="AF537" s="1">
        <v>0.32</v>
      </c>
      <c r="AG537" s="1">
        <v>10.199999999999999</v>
      </c>
      <c r="AH537" s="1">
        <f t="shared" si="124"/>
        <v>81.25</v>
      </c>
      <c r="AI537" s="1">
        <v>0.28000000000000003</v>
      </c>
      <c r="AJ537" s="1">
        <f t="shared" si="125"/>
        <v>0.52266666666666661</v>
      </c>
      <c r="AK537" s="1">
        <f t="shared" si="126"/>
        <v>0.44864784313725481</v>
      </c>
      <c r="AL537" s="1">
        <f t="shared" si="127"/>
        <v>1.8115151515151513</v>
      </c>
      <c r="AM537" s="1">
        <f t="shared" si="128"/>
        <v>498.49760348583868</v>
      </c>
      <c r="AN537" s="1">
        <f t="shared" si="129"/>
        <v>2012.7946127946125</v>
      </c>
      <c r="AO537" s="1">
        <f t="shared" si="130"/>
        <v>2511.2922162804512</v>
      </c>
      <c r="AP537" s="1">
        <f t="shared" si="131"/>
        <v>0.49849760348583866</v>
      </c>
      <c r="AQ537" s="1">
        <f t="shared" si="131"/>
        <v>2.0127946127946124</v>
      </c>
      <c r="AR537" s="1">
        <f t="shared" si="131"/>
        <v>2.511292216280451</v>
      </c>
      <c r="AS537" s="1" t="s">
        <v>893</v>
      </c>
      <c r="AT537" s="1">
        <v>1.9730656219392755</v>
      </c>
      <c r="AU537" s="1">
        <v>0.12993593524930364</v>
      </c>
      <c r="AV537" s="1">
        <v>1.7085465361056429</v>
      </c>
      <c r="AW537" s="1">
        <v>0.39318586912562631</v>
      </c>
      <c r="AX537" s="1">
        <v>0.1965179141764038</v>
      </c>
      <c r="AY537" s="1">
        <v>0.13085991864469915</v>
      </c>
      <c r="AZ537" s="1">
        <v>5.6010707818216137</v>
      </c>
      <c r="BA537" s="1">
        <v>136.6029842397603</v>
      </c>
      <c r="BB537" s="1">
        <v>25.33803914290419</v>
      </c>
      <c r="BC537" s="1">
        <v>10.56209456202739</v>
      </c>
      <c r="BD537" s="1">
        <v>13.333302281099938</v>
      </c>
      <c r="BE537" s="94">
        <v>0.54293893129770998</v>
      </c>
      <c r="BF537" s="94">
        <v>3.2099236641221378E-2</v>
      </c>
      <c r="BG537" s="94">
        <v>4.7119827146292117</v>
      </c>
      <c r="BH537" s="1">
        <v>1.2309833024118739</v>
      </c>
      <c r="BI537" s="1">
        <v>0.15570500927643788</v>
      </c>
      <c r="BJ537" s="1">
        <v>0.59488163611200306</v>
      </c>
    </row>
    <row r="538" spans="1:62">
      <c r="A538" t="s">
        <v>177</v>
      </c>
      <c r="C538" s="63" t="s">
        <v>164</v>
      </c>
      <c r="D538" s="87" t="s">
        <v>172</v>
      </c>
      <c r="E538" t="s">
        <v>959</v>
      </c>
      <c r="F538" s="1" t="s">
        <v>895</v>
      </c>
      <c r="G538" s="1" t="s">
        <v>289</v>
      </c>
      <c r="H538" s="1">
        <v>11.124840000000001</v>
      </c>
      <c r="I538" s="1">
        <v>8.2349499999999995</v>
      </c>
      <c r="J538" s="1">
        <v>682</v>
      </c>
      <c r="K538" s="1" t="s">
        <v>896</v>
      </c>
      <c r="L538" s="1" t="s">
        <v>737</v>
      </c>
      <c r="M538" s="88">
        <v>2016</v>
      </c>
      <c r="N538" s="88">
        <v>2</v>
      </c>
      <c r="O538" s="89" t="s">
        <v>156</v>
      </c>
      <c r="P538" s="63">
        <v>944</v>
      </c>
      <c r="Q538" s="90">
        <v>42680</v>
      </c>
      <c r="R538" s="63" t="s">
        <v>712</v>
      </c>
      <c r="S538" s="63" t="s">
        <v>1027</v>
      </c>
      <c r="T538" s="63" t="s">
        <v>1094</v>
      </c>
      <c r="U538" s="1"/>
      <c r="V538" s="90"/>
      <c r="W538" s="91">
        <v>42642</v>
      </c>
      <c r="X538" s="63">
        <v>9</v>
      </c>
      <c r="Y538" s="63">
        <v>47</v>
      </c>
      <c r="Z538" s="92">
        <v>44</v>
      </c>
      <c r="AA538" s="93">
        <v>6.91</v>
      </c>
      <c r="AB538" s="93">
        <v>2.36</v>
      </c>
      <c r="AC538" s="63">
        <v>0.74</v>
      </c>
      <c r="AD538" s="1">
        <v>0.32</v>
      </c>
      <c r="AE538" s="63">
        <v>0.96</v>
      </c>
      <c r="AF538" s="1">
        <v>0.44</v>
      </c>
      <c r="AG538" s="1">
        <v>11.2</v>
      </c>
      <c r="AH538" s="1">
        <f t="shared" si="124"/>
        <v>72.727272727272734</v>
      </c>
      <c r="AI538" s="1">
        <v>0.36</v>
      </c>
      <c r="AJ538" s="1">
        <f t="shared" si="125"/>
        <v>1.4032432432432433</v>
      </c>
      <c r="AK538" s="1">
        <f t="shared" si="126"/>
        <v>1.0661647058823531</v>
      </c>
      <c r="AL538" s="1">
        <f t="shared" si="127"/>
        <v>2.5912500000000001</v>
      </c>
      <c r="AM538" s="1">
        <f t="shared" si="128"/>
        <v>1184.6274509803923</v>
      </c>
      <c r="AN538" s="1">
        <f t="shared" si="129"/>
        <v>2879.1666666666665</v>
      </c>
      <c r="AO538" s="1">
        <f t="shared" si="130"/>
        <v>4063.7941176470586</v>
      </c>
      <c r="AP538" s="1">
        <f t="shared" si="131"/>
        <v>1.1846274509803922</v>
      </c>
      <c r="AQ538" s="1">
        <f t="shared" si="131"/>
        <v>2.8791666666666664</v>
      </c>
      <c r="AR538" s="1">
        <f t="shared" si="131"/>
        <v>4.0637941176470589</v>
      </c>
      <c r="AS538" s="90"/>
      <c r="AT538" s="1">
        <v>1.4689557855127</v>
      </c>
      <c r="AU538" s="1">
        <v>0.15637716995544232</v>
      </c>
      <c r="AV538" s="1">
        <v>2.0581046675963592</v>
      </c>
      <c r="AW538" s="1">
        <v>0.37235559792813322</v>
      </c>
      <c r="AX538" s="1">
        <v>0.26239026496644308</v>
      </c>
      <c r="AY538" s="1">
        <v>0.10375429488481255</v>
      </c>
      <c r="AZ538" s="1">
        <v>4.2180541469493145</v>
      </c>
      <c r="BA538" s="1">
        <v>95.669412402733258</v>
      </c>
      <c r="BB538" s="1">
        <v>30.553311088860688</v>
      </c>
      <c r="BC538" s="1">
        <v>7.1485578205001534</v>
      </c>
      <c r="BD538" s="1">
        <v>7.887302614150359</v>
      </c>
      <c r="BE538" s="94">
        <v>0.47916666666666669</v>
      </c>
      <c r="BF538" s="94">
        <v>4.2249999999999996E-2</v>
      </c>
      <c r="BG538" s="94">
        <v>2.8519619161138938</v>
      </c>
      <c r="BH538" s="1">
        <v>1.1973555337904018</v>
      </c>
      <c r="BI538" s="1">
        <v>0.23506366307541626</v>
      </c>
      <c r="BJ538" s="1">
        <v>0.68852552824407809</v>
      </c>
    </row>
    <row r="539" spans="1:62">
      <c r="A539" t="s">
        <v>177</v>
      </c>
      <c r="C539" s="63" t="s">
        <v>164</v>
      </c>
      <c r="D539" s="87" t="s">
        <v>172</v>
      </c>
      <c r="E539" t="s">
        <v>959</v>
      </c>
      <c r="F539" s="1" t="s">
        <v>895</v>
      </c>
      <c r="G539" s="1" t="s">
        <v>289</v>
      </c>
      <c r="H539" s="1">
        <v>11.124840000000001</v>
      </c>
      <c r="I539" s="1">
        <v>8.2349499999999995</v>
      </c>
      <c r="J539" s="1">
        <v>682</v>
      </c>
      <c r="K539" s="1" t="s">
        <v>896</v>
      </c>
      <c r="L539" s="1" t="s">
        <v>737</v>
      </c>
      <c r="M539" s="88">
        <v>2016</v>
      </c>
      <c r="N539" s="88">
        <v>2</v>
      </c>
      <c r="O539" s="89" t="s">
        <v>157</v>
      </c>
      <c r="P539" s="63">
        <v>945</v>
      </c>
      <c r="Q539" s="90">
        <v>42680</v>
      </c>
      <c r="R539" s="63" t="s">
        <v>712</v>
      </c>
      <c r="S539" s="63" t="s">
        <v>1027</v>
      </c>
      <c r="T539" s="63" t="s">
        <v>1094</v>
      </c>
      <c r="U539" s="1"/>
      <c r="V539" s="90"/>
      <c r="W539" s="91">
        <v>42642</v>
      </c>
      <c r="X539" s="63">
        <v>9</v>
      </c>
      <c r="Y539" s="63">
        <v>45</v>
      </c>
      <c r="Z539" s="92">
        <v>11</v>
      </c>
      <c r="AA539" s="93">
        <v>6.25</v>
      </c>
      <c r="AB539" s="93">
        <v>1.05</v>
      </c>
      <c r="AC539" s="63">
        <v>0.98</v>
      </c>
      <c r="AD539" s="1">
        <v>0.4</v>
      </c>
      <c r="AE539" s="63">
        <v>0.54</v>
      </c>
      <c r="AF539" s="1">
        <v>0.48</v>
      </c>
      <c r="AG539" s="1">
        <v>9.6999999999999993</v>
      </c>
      <c r="AH539" s="1">
        <f t="shared" si="124"/>
        <v>83.333333333333343</v>
      </c>
      <c r="AI539" s="1">
        <v>0.18</v>
      </c>
      <c r="AJ539" s="1">
        <f t="shared" si="125"/>
        <v>0.51428571428571435</v>
      </c>
      <c r="AK539" s="1">
        <f t="shared" si="126"/>
        <v>0.4552941176470589</v>
      </c>
      <c r="AL539" s="1">
        <f t="shared" si="127"/>
        <v>2.083333333333333</v>
      </c>
      <c r="AM539" s="1">
        <f t="shared" si="128"/>
        <v>505.88235294117658</v>
      </c>
      <c r="AN539" s="1">
        <f t="shared" si="129"/>
        <v>2314.8148148148148</v>
      </c>
      <c r="AO539" s="1">
        <f t="shared" si="130"/>
        <v>2820.6971677559914</v>
      </c>
      <c r="AP539" s="1">
        <f t="shared" si="131"/>
        <v>0.50588235294117656</v>
      </c>
      <c r="AQ539" s="1">
        <f t="shared" si="131"/>
        <v>2.3148148148148149</v>
      </c>
      <c r="AR539" s="1">
        <f t="shared" si="131"/>
        <v>2.8206971677559913</v>
      </c>
      <c r="AS539" s="90"/>
      <c r="AT539" s="1">
        <v>2.1604226705091261</v>
      </c>
      <c r="AU539" s="1">
        <v>0.119659003288481</v>
      </c>
      <c r="AV539" s="1">
        <v>2.0808138221287846</v>
      </c>
      <c r="AW539" s="1">
        <v>0.40140890239175453</v>
      </c>
      <c r="AX539" s="1">
        <v>0.27006700571687775</v>
      </c>
      <c r="AY539" s="1">
        <v>0.16013375671532618</v>
      </c>
      <c r="AZ539" s="1">
        <v>6.588820227726143</v>
      </c>
      <c r="BA539" s="1">
        <v>138.54306868453384</v>
      </c>
      <c r="BB539" s="1">
        <v>58.462537892656073</v>
      </c>
      <c r="BC539" s="1">
        <v>18.272475331193107</v>
      </c>
      <c r="BD539" s="1">
        <v>1.7463704111883305</v>
      </c>
      <c r="BE539" s="94">
        <v>0.78405797101449282</v>
      </c>
      <c r="BF539" s="94">
        <v>1.966183574879227E-2</v>
      </c>
      <c r="BG539" s="94">
        <v>3.7497412407891879</v>
      </c>
      <c r="BH539" s="1">
        <v>1.5680952380952384</v>
      </c>
      <c r="BI539" s="1">
        <v>0.1492857142857143</v>
      </c>
      <c r="BJ539" s="1">
        <v>0.77190391153072935</v>
      </c>
    </row>
    <row r="540" spans="1:62">
      <c r="A540" t="s">
        <v>177</v>
      </c>
      <c r="C540" s="63" t="s">
        <v>164</v>
      </c>
      <c r="D540" s="87" t="s">
        <v>172</v>
      </c>
      <c r="E540" t="s">
        <v>959</v>
      </c>
      <c r="F540" s="1" t="s">
        <v>895</v>
      </c>
      <c r="G540" s="1" t="s">
        <v>289</v>
      </c>
      <c r="H540" s="1">
        <v>11.124840000000001</v>
      </c>
      <c r="I540" s="1">
        <v>8.2349499999999995</v>
      </c>
      <c r="J540" s="1">
        <v>682</v>
      </c>
      <c r="K540" s="1" t="s">
        <v>896</v>
      </c>
      <c r="L540" s="1" t="s">
        <v>737</v>
      </c>
      <c r="M540" s="88">
        <v>2016</v>
      </c>
      <c r="N540" s="88">
        <v>2</v>
      </c>
      <c r="O540" s="89" t="s">
        <v>158</v>
      </c>
      <c r="P540" s="63">
        <v>946</v>
      </c>
      <c r="Q540" s="90">
        <v>42680</v>
      </c>
      <c r="R540" s="63" t="s">
        <v>712</v>
      </c>
      <c r="S540" s="63" t="s">
        <v>1027</v>
      </c>
      <c r="T540" s="63" t="s">
        <v>1094</v>
      </c>
      <c r="U540" s="1"/>
      <c r="V540" s="90"/>
      <c r="W540" s="91">
        <v>42642</v>
      </c>
      <c r="X540" s="63">
        <v>9</v>
      </c>
      <c r="Y540" s="63">
        <v>42</v>
      </c>
      <c r="Z540" s="92">
        <v>32</v>
      </c>
      <c r="AA540" s="93">
        <v>8.7899999999999991</v>
      </c>
      <c r="AB540" s="93">
        <v>4.1900000000000004</v>
      </c>
      <c r="AC540" s="63">
        <v>1.34</v>
      </c>
      <c r="AD540" s="1">
        <v>0.72</v>
      </c>
      <c r="AE540" s="63">
        <v>0.48</v>
      </c>
      <c r="AF540" s="1">
        <v>0.9</v>
      </c>
      <c r="AG540" s="1">
        <v>9.9</v>
      </c>
      <c r="AH540" s="1">
        <f t="shared" si="124"/>
        <v>80</v>
      </c>
      <c r="AI540" s="1">
        <v>0.3</v>
      </c>
      <c r="AJ540" s="1">
        <f t="shared" si="125"/>
        <v>2.8141791044776121</v>
      </c>
      <c r="AK540" s="1">
        <f t="shared" si="126"/>
        <v>2.3864238805970146</v>
      </c>
      <c r="AL540" s="1">
        <f t="shared" si="127"/>
        <v>5.4937499999999995</v>
      </c>
      <c r="AM540" s="1">
        <f t="shared" si="128"/>
        <v>2651.5820895522384</v>
      </c>
      <c r="AN540" s="1">
        <f t="shared" si="129"/>
        <v>6104.1666666666661</v>
      </c>
      <c r="AO540" s="1">
        <f t="shared" si="130"/>
        <v>8755.7487562189053</v>
      </c>
      <c r="AP540" s="1">
        <f t="shared" si="131"/>
        <v>2.6515820895522384</v>
      </c>
      <c r="AQ540" s="1">
        <f t="shared" si="131"/>
        <v>6.1041666666666661</v>
      </c>
      <c r="AR540" s="1">
        <f t="shared" si="131"/>
        <v>8.7557487562189049</v>
      </c>
      <c r="AS540" s="90"/>
      <c r="AT540" s="1">
        <v>1.9604761904761907</v>
      </c>
      <c r="AU540" s="1">
        <v>0.18359276001028774</v>
      </c>
      <c r="AV540" s="1">
        <v>1.3675005858306704</v>
      </c>
      <c r="AW540" s="1">
        <v>0.65594001582116357</v>
      </c>
      <c r="AX540" s="1">
        <v>0.31466255345640476</v>
      </c>
      <c r="AY540" s="1">
        <v>0.13032249385872879</v>
      </c>
      <c r="AZ540" s="1">
        <v>6.7663569933954308</v>
      </c>
      <c r="BA540" s="1">
        <v>122.95502093542382</v>
      </c>
      <c r="BB540" s="1">
        <v>62.796184389088332</v>
      </c>
      <c r="BC540" s="1">
        <v>11.31613939617535</v>
      </c>
      <c r="BD540" s="1">
        <v>17.842103789812047</v>
      </c>
      <c r="BE540" s="94">
        <v>0.50435624394966116</v>
      </c>
      <c r="BF540" s="94">
        <v>4.5803484995159731E-2</v>
      </c>
      <c r="BG540" s="94">
        <v>2.3344700497753839</v>
      </c>
      <c r="BH540" s="1">
        <v>1.2768031189083822</v>
      </c>
      <c r="BI540" s="1">
        <v>0.21218323586744642</v>
      </c>
      <c r="BJ540" s="1">
        <v>0.84620423899675301</v>
      </c>
    </row>
    <row r="541" spans="1:62">
      <c r="A541" t="s">
        <v>177</v>
      </c>
      <c r="C541" s="63" t="s">
        <v>164</v>
      </c>
      <c r="D541" s="87" t="s">
        <v>172</v>
      </c>
      <c r="E541" t="s">
        <v>959</v>
      </c>
      <c r="F541" s="1" t="s">
        <v>895</v>
      </c>
      <c r="G541" s="1" t="s">
        <v>289</v>
      </c>
      <c r="H541" s="1">
        <v>11.124840000000001</v>
      </c>
      <c r="I541" s="1">
        <v>8.2349499999999995</v>
      </c>
      <c r="J541" s="1">
        <v>682</v>
      </c>
      <c r="K541" s="1" t="s">
        <v>896</v>
      </c>
      <c r="L541" s="1" t="s">
        <v>737</v>
      </c>
      <c r="M541" s="88">
        <v>2016</v>
      </c>
      <c r="N541" s="88">
        <v>2</v>
      </c>
      <c r="O541" s="89" t="s">
        <v>159</v>
      </c>
      <c r="P541" s="63">
        <v>947</v>
      </c>
      <c r="Q541" s="90">
        <v>42680</v>
      </c>
      <c r="R541" s="63" t="s">
        <v>712</v>
      </c>
      <c r="S541" s="63" t="s">
        <v>1027</v>
      </c>
      <c r="T541" s="63" t="s">
        <v>1094</v>
      </c>
      <c r="U541" s="1"/>
      <c r="V541" s="90"/>
      <c r="W541" s="91">
        <v>42642</v>
      </c>
      <c r="X541" s="63">
        <v>9</v>
      </c>
      <c r="Y541" s="63">
        <v>46</v>
      </c>
      <c r="Z541" s="92">
        <v>38</v>
      </c>
      <c r="AA541" s="93">
        <v>13.56</v>
      </c>
      <c r="AB541" s="93">
        <v>5.4</v>
      </c>
      <c r="AC541" s="63">
        <v>1.68</v>
      </c>
      <c r="AD541" s="1">
        <v>0.84</v>
      </c>
      <c r="AE541" s="63">
        <v>1.1399999999999999</v>
      </c>
      <c r="AF541" s="1">
        <v>1.04</v>
      </c>
      <c r="AG541" s="1">
        <v>10.199999999999999</v>
      </c>
      <c r="AH541" s="1">
        <f t="shared" si="124"/>
        <v>80.769230769230759</v>
      </c>
      <c r="AI541" s="1">
        <v>0.42</v>
      </c>
      <c r="AJ541" s="1">
        <f t="shared" si="125"/>
        <v>3.342857142857143</v>
      </c>
      <c r="AK541" s="1">
        <f t="shared" si="126"/>
        <v>2.8524705882352936</v>
      </c>
      <c r="AL541" s="1">
        <f t="shared" si="127"/>
        <v>4.9957894736842112</v>
      </c>
      <c r="AM541" s="1">
        <f t="shared" si="128"/>
        <v>3169.411764705882</v>
      </c>
      <c r="AN541" s="1">
        <f t="shared" si="129"/>
        <v>5550.877192982457</v>
      </c>
      <c r="AO541" s="1">
        <f t="shared" si="130"/>
        <v>8720.288957688339</v>
      </c>
      <c r="AP541" s="1">
        <f t="shared" si="131"/>
        <v>3.1694117647058819</v>
      </c>
      <c r="AQ541" s="1">
        <f t="shared" si="131"/>
        <v>5.5508771929824574</v>
      </c>
      <c r="AR541" s="1">
        <f t="shared" si="131"/>
        <v>8.7202889576883393</v>
      </c>
      <c r="AS541" s="90"/>
      <c r="AT541" s="1">
        <v>2.0791262135922333</v>
      </c>
      <c r="AU541" s="1">
        <v>0.17520907829320384</v>
      </c>
      <c r="AV541" s="1">
        <v>1.4156943705184915</v>
      </c>
      <c r="AW541" s="1">
        <v>0.56164694217108402</v>
      </c>
      <c r="AX541" s="1">
        <v>0.26524028852908182</v>
      </c>
      <c r="AY541" s="1">
        <v>0.12642738180400687</v>
      </c>
      <c r="AZ541" s="1">
        <v>6.5636031466100349</v>
      </c>
      <c r="BA541" s="1">
        <v>129.0906790811556</v>
      </c>
      <c r="BB541" s="1">
        <v>56.375427740859152</v>
      </c>
      <c r="BC541" s="1">
        <v>9.2685046551041488</v>
      </c>
      <c r="BD541" s="1">
        <v>10.576569268736833</v>
      </c>
      <c r="BE541" s="94">
        <v>0.76640548481880511</v>
      </c>
      <c r="BF541" s="94">
        <v>7.473065621939276E-2</v>
      </c>
      <c r="BG541" s="94">
        <v>3.014106935518774</v>
      </c>
      <c r="BH541" s="1">
        <v>1.4812859884836853</v>
      </c>
      <c r="BI541" s="1">
        <v>0.23699616122840692</v>
      </c>
      <c r="BJ541" s="1">
        <v>0.89529190741269216</v>
      </c>
    </row>
    <row r="542" spans="1:62">
      <c r="A542" t="s">
        <v>177</v>
      </c>
      <c r="C542" s="63" t="s">
        <v>164</v>
      </c>
      <c r="D542" s="87" t="s">
        <v>172</v>
      </c>
      <c r="E542" t="s">
        <v>959</v>
      </c>
      <c r="F542" s="1" t="s">
        <v>895</v>
      </c>
      <c r="G542" s="1" t="s">
        <v>289</v>
      </c>
      <c r="H542" s="1">
        <v>11.124840000000001</v>
      </c>
      <c r="I542" s="1">
        <v>8.2349499999999995</v>
      </c>
      <c r="J542" s="1">
        <v>682</v>
      </c>
      <c r="K542" s="1" t="s">
        <v>896</v>
      </c>
      <c r="L542" s="1" t="s">
        <v>737</v>
      </c>
      <c r="M542" s="88">
        <v>2016</v>
      </c>
      <c r="N542" s="88">
        <v>2</v>
      </c>
      <c r="O542" s="89" t="s">
        <v>714</v>
      </c>
      <c r="P542" s="63">
        <v>948</v>
      </c>
      <c r="Q542" s="90">
        <v>42680</v>
      </c>
      <c r="R542" s="63" t="s">
        <v>712</v>
      </c>
      <c r="S542" s="63" t="s">
        <v>1027</v>
      </c>
      <c r="T542" s="63" t="s">
        <v>1094</v>
      </c>
      <c r="U542" s="1"/>
      <c r="V542" s="90"/>
      <c r="W542" s="91">
        <v>42642</v>
      </c>
      <c r="X542" s="63">
        <v>9</v>
      </c>
      <c r="Y542" s="63">
        <v>45</v>
      </c>
      <c r="Z542" s="92">
        <v>34</v>
      </c>
      <c r="AA542" s="93">
        <v>13.92</v>
      </c>
      <c r="AB542" s="93">
        <v>6.12</v>
      </c>
      <c r="AC542" s="63">
        <v>2.1</v>
      </c>
      <c r="AD542" s="1">
        <v>1.06</v>
      </c>
      <c r="AE542" s="63">
        <v>1.06</v>
      </c>
      <c r="AF542" s="1">
        <v>1.32</v>
      </c>
      <c r="AG542" s="1">
        <v>10.3</v>
      </c>
      <c r="AH542" s="1">
        <f t="shared" si="124"/>
        <v>80.303030303030297</v>
      </c>
      <c r="AI542" s="1">
        <v>0.36</v>
      </c>
      <c r="AJ542" s="1">
        <f t="shared" si="125"/>
        <v>3.846857142857143</v>
      </c>
      <c r="AK542" s="1">
        <f t="shared" si="126"/>
        <v>3.259954285714286</v>
      </c>
      <c r="AL542" s="1">
        <f t="shared" si="127"/>
        <v>4.7275471698113201</v>
      </c>
      <c r="AM542" s="1">
        <f t="shared" si="128"/>
        <v>3622.1714285714288</v>
      </c>
      <c r="AN542" s="1">
        <f t="shared" si="129"/>
        <v>5252.8301886792442</v>
      </c>
      <c r="AO542" s="1">
        <f t="shared" si="130"/>
        <v>8875.001617250673</v>
      </c>
      <c r="AP542" s="1">
        <f t="shared" si="131"/>
        <v>3.6221714285714288</v>
      </c>
      <c r="AQ542" s="1">
        <f t="shared" si="131"/>
        <v>5.2528301886792441</v>
      </c>
      <c r="AR542" s="1">
        <f t="shared" si="131"/>
        <v>8.8750016172506729</v>
      </c>
      <c r="AS542" s="90"/>
      <c r="AT542" s="1"/>
      <c r="AU542" s="1"/>
      <c r="AV542" s="1"/>
      <c r="AW542" s="1"/>
      <c r="AX542" s="1"/>
      <c r="AY542" s="1"/>
      <c r="AZ542" s="1"/>
      <c r="BA542" s="1"/>
      <c r="BB542" s="1"/>
      <c r="BC542" s="1"/>
      <c r="BD542" s="1"/>
      <c r="BE542" s="94">
        <v>0.66666666666666674</v>
      </c>
      <c r="BF542" s="94">
        <v>8.9861111111111114E-2</v>
      </c>
      <c r="BG542" s="94">
        <v>4.3090564117631365</v>
      </c>
      <c r="BH542" s="1">
        <v>1.2861271676300579</v>
      </c>
      <c r="BI542" s="1">
        <v>0.2395472061657033</v>
      </c>
      <c r="BJ542" s="1">
        <v>0.81012416290564704</v>
      </c>
    </row>
    <row r="543" spans="1:62">
      <c r="A543" t="s">
        <v>177</v>
      </c>
      <c r="C543" s="63" t="s">
        <v>164</v>
      </c>
      <c r="D543" s="87" t="s">
        <v>172</v>
      </c>
      <c r="E543" t="s">
        <v>959</v>
      </c>
      <c r="F543" s="1" t="s">
        <v>897</v>
      </c>
      <c r="G543" s="1" t="s">
        <v>898</v>
      </c>
      <c r="H543" s="1">
        <v>11.13327</v>
      </c>
      <c r="I543" s="1">
        <v>8.2377099999999999</v>
      </c>
      <c r="J543" s="1">
        <v>691</v>
      </c>
      <c r="K543" s="1" t="s">
        <v>899</v>
      </c>
      <c r="L543" s="1" t="s">
        <v>737</v>
      </c>
      <c r="M543" s="88">
        <v>2016</v>
      </c>
      <c r="N543" s="88">
        <v>2</v>
      </c>
      <c r="O543" s="89" t="s">
        <v>155</v>
      </c>
      <c r="P543" s="63">
        <v>955</v>
      </c>
      <c r="Q543" s="1" t="s">
        <v>801</v>
      </c>
      <c r="R543" s="63" t="s">
        <v>712</v>
      </c>
      <c r="S543" s="63" t="s">
        <v>1027</v>
      </c>
      <c r="T543" s="63" t="s">
        <v>1094</v>
      </c>
      <c r="U543" s="1" t="s">
        <v>892</v>
      </c>
      <c r="V543" s="90">
        <v>42498</v>
      </c>
      <c r="W543" s="91">
        <v>42642</v>
      </c>
      <c r="X543" s="63">
        <v>9</v>
      </c>
      <c r="Y543" s="63">
        <v>48</v>
      </c>
      <c r="Z543" s="92">
        <v>21</v>
      </c>
      <c r="AA543" s="93">
        <v>7.71</v>
      </c>
      <c r="AB543" s="93">
        <v>1.92</v>
      </c>
      <c r="AC543" s="63">
        <v>1.08</v>
      </c>
      <c r="AD543" s="1">
        <v>0.54</v>
      </c>
      <c r="AE543" s="63">
        <v>0.9</v>
      </c>
      <c r="AF543" s="1">
        <v>0.66</v>
      </c>
      <c r="AG543" s="1">
        <v>10.1</v>
      </c>
      <c r="AH543" s="1">
        <f t="shared" si="124"/>
        <v>81.818181818181827</v>
      </c>
      <c r="AI543" s="1">
        <v>0.32</v>
      </c>
      <c r="AJ543" s="1">
        <f t="shared" si="125"/>
        <v>1.1733333333333331</v>
      </c>
      <c r="AK543" s="1">
        <f t="shared" si="126"/>
        <v>1.015341176470588</v>
      </c>
      <c r="AL543" s="1">
        <f t="shared" si="127"/>
        <v>2.7413333333333334</v>
      </c>
      <c r="AM543" s="1">
        <f t="shared" si="128"/>
        <v>1128.1568627450977</v>
      </c>
      <c r="AN543" s="1">
        <f t="shared" si="129"/>
        <v>3045.9259259259261</v>
      </c>
      <c r="AO543" s="1">
        <f t="shared" si="130"/>
        <v>4174.082788671024</v>
      </c>
      <c r="AP543" s="1">
        <f t="shared" si="131"/>
        <v>1.1281568627450977</v>
      </c>
      <c r="AQ543" s="1">
        <f t="shared" si="131"/>
        <v>3.0459259259259261</v>
      </c>
      <c r="AR543" s="1">
        <f t="shared" si="131"/>
        <v>4.1740827886710239</v>
      </c>
      <c r="AS543" s="1" t="s">
        <v>893</v>
      </c>
      <c r="AT543" s="1">
        <v>1.6669724770642205</v>
      </c>
      <c r="AU543" s="1">
        <v>0.11447091689829388</v>
      </c>
      <c r="AV543" s="1">
        <v>2.1587134911759174</v>
      </c>
      <c r="AW543" s="1">
        <v>0.29463522540156767</v>
      </c>
      <c r="AX543" s="1">
        <v>0.18547801525898894</v>
      </c>
      <c r="AY543" s="1">
        <v>0.11147494421616677</v>
      </c>
      <c r="AZ543" s="1">
        <v>4.2443242248444086</v>
      </c>
      <c r="BA543" s="1">
        <v>109.78100415217936</v>
      </c>
      <c r="BB543" s="1">
        <v>35.397008765396762</v>
      </c>
      <c r="BC543" s="1">
        <v>10.462298100705011</v>
      </c>
      <c r="BD543" s="1">
        <v>0.95145374453867138</v>
      </c>
      <c r="BE543" s="94">
        <v>0.66450648055832506</v>
      </c>
      <c r="BF543" s="94">
        <v>2.926719840478564E-2</v>
      </c>
      <c r="BG543" s="94">
        <v>2.2333640992099943</v>
      </c>
      <c r="BH543" s="1">
        <v>1.2474032105760151</v>
      </c>
      <c r="BI543" s="1">
        <v>0.15618508026440037</v>
      </c>
      <c r="BJ543" s="1">
        <v>0.57402785182025395</v>
      </c>
    </row>
    <row r="544" spans="1:62">
      <c r="A544" t="s">
        <v>177</v>
      </c>
      <c r="C544" s="63" t="s">
        <v>164</v>
      </c>
      <c r="D544" s="87" t="s">
        <v>172</v>
      </c>
      <c r="E544" t="s">
        <v>959</v>
      </c>
      <c r="F544" s="1" t="s">
        <v>897</v>
      </c>
      <c r="G544" s="1" t="s">
        <v>898</v>
      </c>
      <c r="H544" s="1">
        <v>11.13327</v>
      </c>
      <c r="I544" s="1">
        <v>8.2377099999999999</v>
      </c>
      <c r="J544" s="1">
        <v>691</v>
      </c>
      <c r="K544" s="1" t="s">
        <v>899</v>
      </c>
      <c r="L544" s="1" t="s">
        <v>737</v>
      </c>
      <c r="M544" s="88">
        <v>2016</v>
      </c>
      <c r="N544" s="88">
        <v>2</v>
      </c>
      <c r="O544" s="89" t="s">
        <v>156</v>
      </c>
      <c r="P544" s="63">
        <v>956</v>
      </c>
      <c r="Q544" s="1" t="s">
        <v>801</v>
      </c>
      <c r="R544" s="63" t="s">
        <v>712</v>
      </c>
      <c r="S544" s="63" t="s">
        <v>1027</v>
      </c>
      <c r="T544" s="63" t="s">
        <v>1094</v>
      </c>
      <c r="U544" s="1"/>
      <c r="V544" s="90"/>
      <c r="W544" s="91">
        <v>42642</v>
      </c>
      <c r="X544" s="63">
        <v>9</v>
      </c>
      <c r="Y544" s="63">
        <v>48</v>
      </c>
      <c r="Z544" s="92">
        <v>37</v>
      </c>
      <c r="AA544" s="93">
        <v>9.66</v>
      </c>
      <c r="AB544" s="93">
        <v>5.38</v>
      </c>
      <c r="AC544" s="63">
        <v>1.6</v>
      </c>
      <c r="AD544" s="1">
        <v>0.78</v>
      </c>
      <c r="AE544" s="63">
        <v>0.86</v>
      </c>
      <c r="AF544" s="1">
        <v>0.96</v>
      </c>
      <c r="AG544" s="1">
        <v>10.5</v>
      </c>
      <c r="AH544" s="1">
        <f t="shared" si="124"/>
        <v>81.250000000000014</v>
      </c>
      <c r="AI544" s="1">
        <v>0.34</v>
      </c>
      <c r="AJ544" s="1">
        <f t="shared" si="125"/>
        <v>3.2279999999999998</v>
      </c>
      <c r="AK544" s="1">
        <f t="shared" si="126"/>
        <v>2.7616014705882357</v>
      </c>
      <c r="AL544" s="1">
        <f t="shared" si="127"/>
        <v>3.819069767441861</v>
      </c>
      <c r="AM544" s="1">
        <f t="shared" si="128"/>
        <v>3068.4460784313728</v>
      </c>
      <c r="AN544" s="1">
        <f t="shared" si="129"/>
        <v>4243.4108527131793</v>
      </c>
      <c r="AO544" s="1">
        <f t="shared" si="130"/>
        <v>7311.8569311445517</v>
      </c>
      <c r="AP544" s="1">
        <f t="shared" si="131"/>
        <v>3.0684460784313727</v>
      </c>
      <c r="AQ544" s="1">
        <f t="shared" si="131"/>
        <v>4.2434108527131791</v>
      </c>
      <c r="AR544" s="1">
        <f t="shared" si="131"/>
        <v>7.3118569311445514</v>
      </c>
      <c r="AS544" s="90"/>
      <c r="AT544" s="1">
        <v>2.1695821185617103</v>
      </c>
      <c r="AU544" s="1">
        <v>0.19776782791923403</v>
      </c>
      <c r="AV544" s="1">
        <v>1.9053622324132007</v>
      </c>
      <c r="AW544" s="1">
        <v>0.52965465702376935</v>
      </c>
      <c r="AX544" s="1">
        <v>0.18761649314148862</v>
      </c>
      <c r="AY544" s="1">
        <v>0.13471834822975742</v>
      </c>
      <c r="AZ544" s="1">
        <v>5.8106788166811842</v>
      </c>
      <c r="BA544" s="1">
        <v>130.89959405232568</v>
      </c>
      <c r="BB544" s="1">
        <v>39.111061726344253</v>
      </c>
      <c r="BC544" s="1">
        <v>7.4668896539837846</v>
      </c>
      <c r="BD544" s="1">
        <v>0.64861187135645149</v>
      </c>
      <c r="BE544" s="94">
        <v>0.25310344827586201</v>
      </c>
      <c r="BF544" s="94">
        <v>3.6842364532019709E-2</v>
      </c>
      <c r="BG544" s="94">
        <v>2.1259130832946749</v>
      </c>
      <c r="BH544" s="1">
        <v>1.0867924528301889</v>
      </c>
      <c r="BI544" s="1">
        <v>0.21839622641509435</v>
      </c>
      <c r="BJ544" s="1">
        <v>0.59659270505575757</v>
      </c>
    </row>
    <row r="545" spans="1:62">
      <c r="A545" t="s">
        <v>177</v>
      </c>
      <c r="C545" s="63" t="s">
        <v>164</v>
      </c>
      <c r="D545" s="87" t="s">
        <v>172</v>
      </c>
      <c r="E545" t="s">
        <v>959</v>
      </c>
      <c r="F545" s="1" t="s">
        <v>897</v>
      </c>
      <c r="G545" s="1" t="s">
        <v>898</v>
      </c>
      <c r="H545" s="1">
        <v>11.13327</v>
      </c>
      <c r="I545" s="1">
        <v>8.2377099999999999</v>
      </c>
      <c r="J545" s="1">
        <v>691</v>
      </c>
      <c r="K545" s="1" t="s">
        <v>899</v>
      </c>
      <c r="L545" s="1" t="s">
        <v>737</v>
      </c>
      <c r="M545" s="88">
        <v>2016</v>
      </c>
      <c r="N545" s="88">
        <v>2</v>
      </c>
      <c r="O545" s="89" t="s">
        <v>157</v>
      </c>
      <c r="P545" s="63">
        <v>957</v>
      </c>
      <c r="Q545" s="1" t="s">
        <v>801</v>
      </c>
      <c r="R545" s="63" t="s">
        <v>712</v>
      </c>
      <c r="S545" s="63" t="s">
        <v>1027</v>
      </c>
      <c r="T545" s="63" t="s">
        <v>1094</v>
      </c>
      <c r="U545" s="1"/>
      <c r="V545" s="90"/>
      <c r="W545" s="91">
        <v>42642</v>
      </c>
      <c r="X545" s="63">
        <v>9</v>
      </c>
      <c r="Y545" s="63">
        <v>48</v>
      </c>
      <c r="Z545" s="92">
        <v>15</v>
      </c>
      <c r="AA545" s="93">
        <v>9.11</v>
      </c>
      <c r="AB545" s="93">
        <v>1.59</v>
      </c>
      <c r="AC545" s="63">
        <v>1.26</v>
      </c>
      <c r="AD545" s="1">
        <v>0.48</v>
      </c>
      <c r="AE545" s="63">
        <v>0.8</v>
      </c>
      <c r="AF545" s="1">
        <v>0.62</v>
      </c>
      <c r="AG545" s="1">
        <v>9.9</v>
      </c>
      <c r="AH545" s="1">
        <f t="shared" si="124"/>
        <v>77.41935483870968</v>
      </c>
      <c r="AI545" s="1">
        <v>0.28000000000000003</v>
      </c>
      <c r="AJ545" s="1">
        <f t="shared" si="125"/>
        <v>0.7823809523809524</v>
      </c>
      <c r="AK545" s="1">
        <f t="shared" si="126"/>
        <v>0.64205714285714277</v>
      </c>
      <c r="AL545" s="1">
        <f t="shared" si="127"/>
        <v>3.1884999999999999</v>
      </c>
      <c r="AM545" s="1">
        <f t="shared" si="128"/>
        <v>713.39682539682531</v>
      </c>
      <c r="AN545" s="1">
        <f t="shared" si="129"/>
        <v>3542.7777777777778</v>
      </c>
      <c r="AO545" s="1">
        <f t="shared" si="130"/>
        <v>4256.1746031746034</v>
      </c>
      <c r="AP545" s="1">
        <f t="shared" si="131"/>
        <v>0.71339682539682525</v>
      </c>
      <c r="AQ545" s="1">
        <f t="shared" si="131"/>
        <v>3.5427777777777778</v>
      </c>
      <c r="AR545" s="1">
        <f t="shared" si="131"/>
        <v>4.2561746031746033</v>
      </c>
      <c r="AS545" s="90"/>
      <c r="AT545" s="1">
        <v>2.08259587020649</v>
      </c>
      <c r="AU545" s="1">
        <v>0.13663489496382189</v>
      </c>
      <c r="AV545" s="1">
        <v>2.3377226291171147</v>
      </c>
      <c r="AW545" s="1">
        <v>0.42719315765117438</v>
      </c>
      <c r="AX545" s="1">
        <v>0.23742169415027803</v>
      </c>
      <c r="AY545" s="1">
        <v>0.15548807041204438</v>
      </c>
      <c r="AZ545" s="1">
        <v>7.6071636455837837</v>
      </c>
      <c r="BA545" s="1">
        <v>124.84346271456836</v>
      </c>
      <c r="BB545" s="1">
        <v>67.83297823884125</v>
      </c>
      <c r="BC545" s="1">
        <v>17.697107863952805</v>
      </c>
      <c r="BD545" s="1">
        <v>1.3004128208176156</v>
      </c>
      <c r="BE545" s="94">
        <v>0.83017077798861494</v>
      </c>
      <c r="BF545" s="94">
        <v>5.6878557874762814E-2</v>
      </c>
      <c r="BG545" s="94">
        <v>3.7985817722499218</v>
      </c>
      <c r="BH545" s="1">
        <v>1.3029739776951674</v>
      </c>
      <c r="BI545" s="1">
        <v>0.12811338289962826</v>
      </c>
      <c r="BJ545" s="1">
        <v>0.76012890552065271</v>
      </c>
    </row>
    <row r="546" spans="1:62">
      <c r="A546" t="s">
        <v>177</v>
      </c>
      <c r="C546" s="63" t="s">
        <v>164</v>
      </c>
      <c r="D546" s="87" t="s">
        <v>172</v>
      </c>
      <c r="E546" t="s">
        <v>959</v>
      </c>
      <c r="F546" s="1" t="s">
        <v>897</v>
      </c>
      <c r="G546" s="1" t="s">
        <v>898</v>
      </c>
      <c r="H546" s="1">
        <v>11.13327</v>
      </c>
      <c r="I546" s="1">
        <v>8.2377099999999999</v>
      </c>
      <c r="J546" s="1">
        <v>691</v>
      </c>
      <c r="K546" s="1" t="s">
        <v>899</v>
      </c>
      <c r="L546" s="1" t="s">
        <v>737</v>
      </c>
      <c r="M546" s="88">
        <v>2016</v>
      </c>
      <c r="N546" s="88">
        <v>2</v>
      </c>
      <c r="O546" s="89" t="s">
        <v>158</v>
      </c>
      <c r="P546" s="63">
        <v>958</v>
      </c>
      <c r="Q546" s="1" t="s">
        <v>801</v>
      </c>
      <c r="R546" s="63" t="s">
        <v>712</v>
      </c>
      <c r="S546" s="63" t="s">
        <v>1027</v>
      </c>
      <c r="T546" s="63" t="s">
        <v>1094</v>
      </c>
      <c r="U546" s="1"/>
      <c r="V546" s="90"/>
      <c r="W546" s="91">
        <v>42642</v>
      </c>
      <c r="X546" s="63">
        <v>9</v>
      </c>
      <c r="Y546" s="63">
        <v>46</v>
      </c>
      <c r="Z546" s="92">
        <v>37</v>
      </c>
      <c r="AA546" s="93">
        <v>16.34</v>
      </c>
      <c r="AB546" s="93">
        <v>6.65</v>
      </c>
      <c r="AC546" s="63">
        <v>1.86</v>
      </c>
      <c r="AD546" s="1">
        <v>0.86</v>
      </c>
      <c r="AE546" s="63">
        <v>1.08</v>
      </c>
      <c r="AF546" s="1">
        <v>1.08</v>
      </c>
      <c r="AG546" s="1">
        <v>10.9</v>
      </c>
      <c r="AH546" s="1">
        <f t="shared" si="124"/>
        <v>79.629629629629633</v>
      </c>
      <c r="AI546" s="1">
        <v>0.36</v>
      </c>
      <c r="AJ546" s="1">
        <f t="shared" si="125"/>
        <v>3.8612903225806456</v>
      </c>
      <c r="AK546" s="1">
        <f t="shared" si="126"/>
        <v>3.2230417457305505</v>
      </c>
      <c r="AL546" s="1">
        <f t="shared" si="127"/>
        <v>5.4466666666666663</v>
      </c>
      <c r="AM546" s="1">
        <f t="shared" si="128"/>
        <v>3581.1574952561673</v>
      </c>
      <c r="AN546" s="1">
        <f t="shared" si="129"/>
        <v>6051.8518518518513</v>
      </c>
      <c r="AO546" s="1">
        <f t="shared" si="130"/>
        <v>9633.0093471080181</v>
      </c>
      <c r="AP546" s="1">
        <f t="shared" si="131"/>
        <v>3.5811574952561673</v>
      </c>
      <c r="AQ546" s="1">
        <f t="shared" si="131"/>
        <v>6.0518518518518514</v>
      </c>
      <c r="AR546" s="1">
        <f t="shared" si="131"/>
        <v>9.6330093471080183</v>
      </c>
      <c r="AS546" s="90"/>
      <c r="AT546" s="1">
        <v>2.3714703018500489</v>
      </c>
      <c r="AU546" s="1">
        <v>0.20886454575134711</v>
      </c>
      <c r="AV546" s="1">
        <v>1.7912142898159586</v>
      </c>
      <c r="AW546" s="1">
        <v>0.53054641200481867</v>
      </c>
      <c r="AX546" s="1">
        <v>0.25100594364937978</v>
      </c>
      <c r="AY546" s="1">
        <v>0.13719394178423183</v>
      </c>
      <c r="AZ546" s="1">
        <v>6.0547922573710631</v>
      </c>
      <c r="BA546" s="1">
        <v>101.70714866849056</v>
      </c>
      <c r="BB546" s="1">
        <v>64.743434532165139</v>
      </c>
      <c r="BC546" s="1">
        <v>8.146347166665004</v>
      </c>
      <c r="BD546" s="1">
        <v>0.76598512443456268</v>
      </c>
      <c r="BE546" s="94">
        <v>0.89941406250000011</v>
      </c>
      <c r="BF546" s="94">
        <v>0.12065429687500001</v>
      </c>
      <c r="BG546" s="94">
        <v>2.6174516985723981</v>
      </c>
      <c r="BH546" s="1">
        <v>1.2682445759368837</v>
      </c>
      <c r="BI546" s="1">
        <v>0.21143984220907297</v>
      </c>
      <c r="BJ546" s="1">
        <v>0.7189919824810701</v>
      </c>
    </row>
    <row r="547" spans="1:62">
      <c r="A547" t="s">
        <v>177</v>
      </c>
      <c r="C547" s="63" t="s">
        <v>164</v>
      </c>
      <c r="D547" s="87" t="s">
        <v>172</v>
      </c>
      <c r="E547" t="s">
        <v>959</v>
      </c>
      <c r="F547" s="1" t="s">
        <v>897</v>
      </c>
      <c r="G547" s="1" t="s">
        <v>898</v>
      </c>
      <c r="H547" s="1">
        <v>11.13327</v>
      </c>
      <c r="I547" s="1">
        <v>8.2377099999999999</v>
      </c>
      <c r="J547" s="1">
        <v>691</v>
      </c>
      <c r="K547" s="1" t="s">
        <v>899</v>
      </c>
      <c r="L547" s="1" t="s">
        <v>737</v>
      </c>
      <c r="M547" s="88">
        <v>2016</v>
      </c>
      <c r="N547" s="88">
        <v>2</v>
      </c>
      <c r="O547" s="89" t="s">
        <v>159</v>
      </c>
      <c r="P547" s="63">
        <v>959</v>
      </c>
      <c r="Q547" s="1" t="s">
        <v>801</v>
      </c>
      <c r="R547" s="63" t="s">
        <v>712</v>
      </c>
      <c r="S547" s="63" t="s">
        <v>1027</v>
      </c>
      <c r="T547" s="63" t="s">
        <v>1094</v>
      </c>
      <c r="U547" s="1"/>
      <c r="V547" s="90"/>
      <c r="W547" s="91">
        <v>42642</v>
      </c>
      <c r="X547" s="63">
        <v>9</v>
      </c>
      <c r="Y547" s="63">
        <v>46</v>
      </c>
      <c r="Z547" s="92">
        <v>37</v>
      </c>
      <c r="AA547" s="93">
        <v>18.760000000000002</v>
      </c>
      <c r="AB547" s="93">
        <v>7.32</v>
      </c>
      <c r="AC547" s="63">
        <v>2.56</v>
      </c>
      <c r="AD547" s="1">
        <v>1.26</v>
      </c>
      <c r="AE547" s="63">
        <v>1.1399999999999999</v>
      </c>
      <c r="AF547" s="1">
        <v>1.56</v>
      </c>
      <c r="AG547" s="1">
        <v>10.1</v>
      </c>
      <c r="AH547" s="1">
        <f t="shared" si="124"/>
        <v>80.769230769230774</v>
      </c>
      <c r="AI547" s="1">
        <v>0.48</v>
      </c>
      <c r="AJ547" s="1">
        <f t="shared" si="125"/>
        <v>4.4606250000000003</v>
      </c>
      <c r="AK547" s="1">
        <f t="shared" si="126"/>
        <v>3.8105040441176468</v>
      </c>
      <c r="AL547" s="1">
        <f t="shared" si="127"/>
        <v>7.8989473684210543</v>
      </c>
      <c r="AM547" s="1">
        <f t="shared" si="128"/>
        <v>4233.8933823529405</v>
      </c>
      <c r="AN547" s="1">
        <f t="shared" si="129"/>
        <v>8776.608187134505</v>
      </c>
      <c r="AO547" s="1">
        <f t="shared" si="130"/>
        <v>13010.501569487446</v>
      </c>
      <c r="AP547" s="1">
        <f t="shared" si="131"/>
        <v>4.2338933823529405</v>
      </c>
      <c r="AQ547" s="1">
        <f t="shared" si="131"/>
        <v>8.7766081871345047</v>
      </c>
      <c r="AR547" s="1">
        <f t="shared" si="131"/>
        <v>13.010501569487445</v>
      </c>
      <c r="AS547" s="90"/>
      <c r="AT547" s="1">
        <v>2.1640260950605779</v>
      </c>
      <c r="AU547" s="1">
        <v>0.29943194025258812</v>
      </c>
      <c r="AV547" s="1">
        <v>2.1907623518400974</v>
      </c>
      <c r="AW547" s="1">
        <v>0.55253522899413521</v>
      </c>
      <c r="AX547" s="1">
        <v>0.22119826125936135</v>
      </c>
      <c r="AY547" s="1">
        <v>0.1477586004851183</v>
      </c>
      <c r="AZ547" s="1">
        <v>7.4373833122947399</v>
      </c>
      <c r="BA547" s="1">
        <v>124.4063418093987</v>
      </c>
      <c r="BB547" s="1">
        <v>80.648521106175295</v>
      </c>
      <c r="BC547" s="1">
        <v>9.28701612887407</v>
      </c>
      <c r="BD547" s="1">
        <v>2.0256598396024996</v>
      </c>
      <c r="BE547" s="94">
        <v>0.54313725490196085</v>
      </c>
      <c r="BF547" s="94">
        <v>3.529411764705883E-2</v>
      </c>
      <c r="BG547" s="94">
        <v>4.220891915581376</v>
      </c>
      <c r="BH547" s="1">
        <v>1.4323809523809525</v>
      </c>
      <c r="BI547" s="1">
        <v>0.22376190476190475</v>
      </c>
      <c r="BJ547" s="1">
        <v>2.2434806527251814</v>
      </c>
    </row>
    <row r="548" spans="1:62">
      <c r="A548" t="s">
        <v>177</v>
      </c>
      <c r="C548" s="63" t="s">
        <v>164</v>
      </c>
      <c r="D548" s="87" t="s">
        <v>172</v>
      </c>
      <c r="E548" t="s">
        <v>959</v>
      </c>
      <c r="F548" s="1" t="s">
        <v>897</v>
      </c>
      <c r="G548" s="1" t="s">
        <v>898</v>
      </c>
      <c r="H548" s="1">
        <v>11.13327</v>
      </c>
      <c r="I548" s="1">
        <v>8.2377099999999999</v>
      </c>
      <c r="J548" s="1">
        <v>691</v>
      </c>
      <c r="K548" s="1" t="s">
        <v>899</v>
      </c>
      <c r="L548" s="1" t="s">
        <v>737</v>
      </c>
      <c r="M548" s="88">
        <v>2016</v>
      </c>
      <c r="N548" s="88">
        <v>2</v>
      </c>
      <c r="O548" s="89" t="s">
        <v>714</v>
      </c>
      <c r="P548" s="63">
        <v>960</v>
      </c>
      <c r="Q548" s="1" t="s">
        <v>801</v>
      </c>
      <c r="R548" s="63" t="s">
        <v>712</v>
      </c>
      <c r="S548" s="63" t="s">
        <v>1027</v>
      </c>
      <c r="T548" s="63" t="s">
        <v>1094</v>
      </c>
      <c r="U548" s="1"/>
      <c r="V548" s="90"/>
      <c r="W548" s="91">
        <v>42642</v>
      </c>
      <c r="X548" s="63">
        <v>9</v>
      </c>
      <c r="Y548" s="63">
        <v>48</v>
      </c>
      <c r="Z548" s="92">
        <v>37</v>
      </c>
      <c r="AA548" s="93">
        <v>16.829999999999998</v>
      </c>
      <c r="AB548" s="93">
        <v>6.76</v>
      </c>
      <c r="AC548" s="63">
        <v>2</v>
      </c>
      <c r="AD548" s="1">
        <v>0.96</v>
      </c>
      <c r="AE548" s="63">
        <v>1.2</v>
      </c>
      <c r="AF548" s="1">
        <v>1.2</v>
      </c>
      <c r="AG548" s="1">
        <v>10.8</v>
      </c>
      <c r="AH548" s="1">
        <f t="shared" si="124"/>
        <v>80</v>
      </c>
      <c r="AI548" s="1">
        <v>0.38</v>
      </c>
      <c r="AJ548" s="1">
        <f t="shared" si="125"/>
        <v>4.056</v>
      </c>
      <c r="AK548" s="1">
        <f t="shared" si="126"/>
        <v>3.4051312941176479</v>
      </c>
      <c r="AL548" s="1">
        <f t="shared" si="127"/>
        <v>5.3295000000000003</v>
      </c>
      <c r="AM548" s="1">
        <f t="shared" si="128"/>
        <v>3783.4792156862754</v>
      </c>
      <c r="AN548" s="1">
        <f t="shared" si="129"/>
        <v>5921.666666666667</v>
      </c>
      <c r="AO548" s="1">
        <f t="shared" si="130"/>
        <v>9705.1458823529429</v>
      </c>
      <c r="AP548" s="1">
        <f t="shared" si="131"/>
        <v>3.7834792156862753</v>
      </c>
      <c r="AQ548" s="1">
        <f t="shared" si="131"/>
        <v>5.9216666666666669</v>
      </c>
      <c r="AR548" s="1">
        <f t="shared" si="131"/>
        <v>9.7051458823529426</v>
      </c>
      <c r="AS548" s="90"/>
      <c r="AT548" s="1">
        <v>2.8517635843660631</v>
      </c>
      <c r="AU548" s="1">
        <v>0.27201324113293551</v>
      </c>
      <c r="AV548" s="1">
        <v>2.0823090609550592</v>
      </c>
      <c r="AW548" s="1">
        <v>0.5704472291458873</v>
      </c>
      <c r="AX548" s="1">
        <v>0.25167776483004112</v>
      </c>
      <c r="AY548" s="1">
        <v>0.17907739498717218</v>
      </c>
      <c r="AZ548" s="1">
        <v>8.1903982517300538</v>
      </c>
      <c r="BA548" s="1">
        <v>157.55631238770988</v>
      </c>
      <c r="BB548" s="1">
        <v>82.29496398662468</v>
      </c>
      <c r="BC548" s="1">
        <v>9.8778283594645124</v>
      </c>
      <c r="BD548" s="1">
        <v>4.1231301061321792</v>
      </c>
      <c r="BE548" s="94">
        <v>0.23204291044776115</v>
      </c>
      <c r="BF548" s="94">
        <v>1.9384328358208958E-2</v>
      </c>
      <c r="BG548" s="94">
        <v>3.1183125379415282</v>
      </c>
      <c r="BH548" s="1">
        <v>1.2218045112781957</v>
      </c>
      <c r="BI548" s="1">
        <v>0.21701127819548877</v>
      </c>
      <c r="BJ548" s="1">
        <v>0.82278252304999866</v>
      </c>
    </row>
    <row r="549" spans="1:62">
      <c r="A549" t="s">
        <v>177</v>
      </c>
      <c r="C549" s="63" t="s">
        <v>164</v>
      </c>
      <c r="D549" s="87" t="s">
        <v>172</v>
      </c>
      <c r="E549" t="s">
        <v>959</v>
      </c>
      <c r="F549" s="1" t="s">
        <v>206</v>
      </c>
      <c r="G549" s="1" t="s">
        <v>900</v>
      </c>
      <c r="H549" s="1">
        <v>11.14099</v>
      </c>
      <c r="I549" s="1">
        <v>8.2320700000000002</v>
      </c>
      <c r="J549" s="1">
        <v>691</v>
      </c>
      <c r="K549" s="1" t="s">
        <v>901</v>
      </c>
      <c r="L549" s="1" t="s">
        <v>737</v>
      </c>
      <c r="M549" s="88">
        <v>2016</v>
      </c>
      <c r="N549" s="88">
        <v>2</v>
      </c>
      <c r="O549" s="89" t="s">
        <v>155</v>
      </c>
      <c r="P549" s="63">
        <v>967</v>
      </c>
      <c r="Q549" s="90">
        <v>42680</v>
      </c>
      <c r="R549" s="63" t="s">
        <v>712</v>
      </c>
      <c r="S549" s="63" t="s">
        <v>1027</v>
      </c>
      <c r="T549" s="63" t="s">
        <v>1094</v>
      </c>
      <c r="U549" s="1" t="s">
        <v>892</v>
      </c>
      <c r="V549" s="90">
        <v>42498</v>
      </c>
      <c r="W549" s="91">
        <v>42642</v>
      </c>
      <c r="X549" s="63">
        <v>9</v>
      </c>
      <c r="Y549" s="63">
        <v>45</v>
      </c>
      <c r="Z549" s="92">
        <v>45</v>
      </c>
      <c r="AA549" s="93">
        <v>7.57</v>
      </c>
      <c r="AB549" s="93">
        <v>3.78</v>
      </c>
      <c r="AC549" s="63">
        <v>1.1599999999999999</v>
      </c>
      <c r="AD549" s="1">
        <v>0.57999999999999996</v>
      </c>
      <c r="AE549" s="63">
        <v>0.6</v>
      </c>
      <c r="AF549" s="1">
        <v>0.74</v>
      </c>
      <c r="AG549" s="1">
        <v>10.8</v>
      </c>
      <c r="AH549" s="1">
        <f t="shared" si="124"/>
        <v>78.378378378378372</v>
      </c>
      <c r="AI549" s="1">
        <v>0.32</v>
      </c>
      <c r="AJ549" s="1">
        <f t="shared" si="125"/>
        <v>2.4113793103448278</v>
      </c>
      <c r="AK549" s="1">
        <f t="shared" si="126"/>
        <v>1.9833882352941179</v>
      </c>
      <c r="AL549" s="1">
        <f t="shared" si="127"/>
        <v>4.0373333333333337</v>
      </c>
      <c r="AM549" s="1">
        <f t="shared" si="128"/>
        <v>2203.7647058823532</v>
      </c>
      <c r="AN549" s="1">
        <f t="shared" si="129"/>
        <v>4485.9259259259261</v>
      </c>
      <c r="AO549" s="1">
        <f t="shared" si="130"/>
        <v>6689.6906318082792</v>
      </c>
      <c r="AP549" s="1">
        <f t="shared" si="131"/>
        <v>2.2037647058823531</v>
      </c>
      <c r="AQ549" s="1">
        <f t="shared" si="131"/>
        <v>4.4859259259259261</v>
      </c>
      <c r="AR549" s="1">
        <f t="shared" si="131"/>
        <v>6.6896906318082792</v>
      </c>
      <c r="AS549" s="1" t="s">
        <v>893</v>
      </c>
      <c r="AT549" s="1">
        <v>1.493701550387597</v>
      </c>
      <c r="AU549" s="1">
        <v>0.24131848369380066</v>
      </c>
      <c r="AV549" s="1">
        <v>1.4959772411759809</v>
      </c>
      <c r="AW549" s="1">
        <v>0.81044110686065696</v>
      </c>
      <c r="AX549" s="1">
        <v>0.24046113990884632</v>
      </c>
      <c r="AY549" s="1">
        <v>0.11556248380885981</v>
      </c>
      <c r="AZ549" s="1">
        <v>3.8648354418867723</v>
      </c>
      <c r="BA549" s="1">
        <v>109.08201975730337</v>
      </c>
      <c r="BB549" s="1">
        <v>111.70423352260876</v>
      </c>
      <c r="BC549" s="1">
        <v>11.429931840466054</v>
      </c>
      <c r="BD549" s="1">
        <v>21.582146766012229</v>
      </c>
      <c r="BE549" s="94">
        <v>0.44967411545623842</v>
      </c>
      <c r="BF549" s="94">
        <v>8.985102420856611E-2</v>
      </c>
      <c r="BG549" s="94">
        <v>2.8078177097388153</v>
      </c>
      <c r="BH549" s="1">
        <v>0.91612301957129538</v>
      </c>
      <c r="BI549" s="1">
        <v>0.26780055917986956</v>
      </c>
      <c r="BJ549" s="1">
        <v>3.6370737254980643</v>
      </c>
    </row>
    <row r="550" spans="1:62">
      <c r="A550" t="s">
        <v>177</v>
      </c>
      <c r="C550" s="63" t="s">
        <v>164</v>
      </c>
      <c r="D550" s="87" t="s">
        <v>172</v>
      </c>
      <c r="E550" t="s">
        <v>959</v>
      </c>
      <c r="F550" s="1" t="s">
        <v>206</v>
      </c>
      <c r="G550" s="1" t="s">
        <v>900</v>
      </c>
      <c r="H550" s="1">
        <v>11.14099</v>
      </c>
      <c r="I550" s="1">
        <v>8.2320700000000002</v>
      </c>
      <c r="J550" s="1">
        <v>691</v>
      </c>
      <c r="K550" s="1" t="s">
        <v>901</v>
      </c>
      <c r="L550" s="1" t="s">
        <v>737</v>
      </c>
      <c r="M550" s="88">
        <v>2016</v>
      </c>
      <c r="N550" s="88">
        <v>2</v>
      </c>
      <c r="O550" s="89" t="s">
        <v>156</v>
      </c>
      <c r="P550" s="63">
        <v>968</v>
      </c>
      <c r="Q550" s="90">
        <v>42680</v>
      </c>
      <c r="R550" s="63" t="s">
        <v>712</v>
      </c>
      <c r="S550" s="63" t="s">
        <v>1027</v>
      </c>
      <c r="T550" s="63" t="s">
        <v>1094</v>
      </c>
      <c r="U550" s="1"/>
      <c r="V550" s="90"/>
      <c r="W550" s="91">
        <v>42642</v>
      </c>
      <c r="X550" s="63">
        <v>9</v>
      </c>
      <c r="Y550" s="63">
        <v>42</v>
      </c>
      <c r="Z550" s="92">
        <v>44</v>
      </c>
      <c r="AA550" s="93">
        <v>7.91</v>
      </c>
      <c r="AB550" s="93">
        <v>3.11</v>
      </c>
      <c r="AC550" s="63">
        <v>0.94</v>
      </c>
      <c r="AD550" s="1">
        <v>0.5</v>
      </c>
      <c r="AE550" s="63">
        <v>0.5</v>
      </c>
      <c r="AF550" s="1">
        <v>0.6</v>
      </c>
      <c r="AG550" s="1">
        <v>11</v>
      </c>
      <c r="AH550" s="1">
        <f t="shared" si="124"/>
        <v>83.333333333333343</v>
      </c>
      <c r="AI550" s="1">
        <v>0.18</v>
      </c>
      <c r="AJ550" s="1">
        <f t="shared" si="125"/>
        <v>1.9851063829787234</v>
      </c>
      <c r="AK550" s="1">
        <f t="shared" si="126"/>
        <v>1.7321026282853571</v>
      </c>
      <c r="AL550" s="1">
        <f t="shared" si="127"/>
        <v>2.8475999999999999</v>
      </c>
      <c r="AM550" s="1">
        <f t="shared" si="128"/>
        <v>1924.5584758726191</v>
      </c>
      <c r="AN550" s="1">
        <f t="shared" si="129"/>
        <v>3164</v>
      </c>
      <c r="AO550" s="1">
        <f t="shared" si="130"/>
        <v>5088.5584758726191</v>
      </c>
      <c r="AP550" s="1">
        <f t="shared" si="131"/>
        <v>1.9245584758726191</v>
      </c>
      <c r="AQ550" s="1">
        <f t="shared" si="131"/>
        <v>3.1640000000000001</v>
      </c>
      <c r="AR550" s="1">
        <f t="shared" si="131"/>
        <v>5.0885584758726194</v>
      </c>
      <c r="AS550" s="90"/>
      <c r="AT550" s="1">
        <v>1.5751845018450186</v>
      </c>
      <c r="AU550" s="1">
        <v>0.28649266759726993</v>
      </c>
      <c r="AV550" s="1">
        <v>1.7061910640304656</v>
      </c>
      <c r="AW550" s="1">
        <v>0.64434932432813452</v>
      </c>
      <c r="AX550" s="1">
        <v>0.14677217013106567</v>
      </c>
      <c r="AY550" s="1">
        <v>0.1186971540901883</v>
      </c>
      <c r="AZ550" s="1">
        <v>4.0414999222952179</v>
      </c>
      <c r="BA550" s="1">
        <v>126.94552374491988</v>
      </c>
      <c r="BB550" s="1">
        <v>71.767030607928803</v>
      </c>
      <c r="BC550" s="1">
        <v>11.901211685800572</v>
      </c>
      <c r="BD550" s="1">
        <v>7.4540866403085557</v>
      </c>
      <c r="BE550" s="94">
        <v>0.43889970788704968</v>
      </c>
      <c r="BF550" s="94">
        <v>0.13836416747809152</v>
      </c>
      <c r="BG550" s="94">
        <v>2.9944023147537062</v>
      </c>
      <c r="BH550" s="1">
        <v>1.0415887850467291</v>
      </c>
      <c r="BI550" s="1">
        <v>0.27551401869158881</v>
      </c>
      <c r="BJ550" s="1">
        <v>0.53575157870672019</v>
      </c>
    </row>
    <row r="551" spans="1:62">
      <c r="A551" t="s">
        <v>177</v>
      </c>
      <c r="C551" s="63" t="s">
        <v>164</v>
      </c>
      <c r="D551" s="87" t="s">
        <v>172</v>
      </c>
      <c r="E551" t="s">
        <v>959</v>
      </c>
      <c r="F551" s="1" t="s">
        <v>206</v>
      </c>
      <c r="G551" s="1" t="s">
        <v>900</v>
      </c>
      <c r="H551" s="1">
        <v>11.14099</v>
      </c>
      <c r="I551" s="1">
        <v>8.2320700000000002</v>
      </c>
      <c r="J551" s="1">
        <v>691</v>
      </c>
      <c r="K551" s="1" t="s">
        <v>901</v>
      </c>
      <c r="L551" s="1" t="s">
        <v>737</v>
      </c>
      <c r="M551" s="88">
        <v>2016</v>
      </c>
      <c r="N551" s="88">
        <v>2</v>
      </c>
      <c r="O551" s="89" t="s">
        <v>157</v>
      </c>
      <c r="P551" s="63">
        <v>969</v>
      </c>
      <c r="Q551" s="90">
        <v>42680</v>
      </c>
      <c r="R551" s="63" t="s">
        <v>712</v>
      </c>
      <c r="S551" s="63" t="s">
        <v>1027</v>
      </c>
      <c r="T551" s="63" t="s">
        <v>1094</v>
      </c>
      <c r="U551" s="1"/>
      <c r="V551" s="90"/>
      <c r="W551" s="91">
        <v>42642</v>
      </c>
      <c r="X551" s="63">
        <v>9</v>
      </c>
      <c r="Y551" s="63">
        <v>48</v>
      </c>
      <c r="Z551" s="92">
        <v>45</v>
      </c>
      <c r="AA551" s="93">
        <v>12.29</v>
      </c>
      <c r="AB551" s="93">
        <v>6.29</v>
      </c>
      <c r="AC551" s="63">
        <v>2.42</v>
      </c>
      <c r="AD551" s="1">
        <v>1.26</v>
      </c>
      <c r="AE551" s="63">
        <v>0.82</v>
      </c>
      <c r="AF551" s="1">
        <v>1.54</v>
      </c>
      <c r="AG551" s="1">
        <v>12.8</v>
      </c>
      <c r="AH551" s="1">
        <f t="shared" si="124"/>
        <v>81.818181818181813</v>
      </c>
      <c r="AI551" s="1">
        <v>0.32</v>
      </c>
      <c r="AJ551" s="1">
        <f t="shared" si="125"/>
        <v>4.0027272727272729</v>
      </c>
      <c r="AK551" s="1">
        <f t="shared" si="126"/>
        <v>3.3597223140495869</v>
      </c>
      <c r="AL551" s="1">
        <f t="shared" si="127"/>
        <v>4.7960975609756096</v>
      </c>
      <c r="AM551" s="1">
        <f t="shared" si="128"/>
        <v>3733.0247933884298</v>
      </c>
      <c r="AN551" s="1">
        <f t="shared" si="129"/>
        <v>5328.9972899729</v>
      </c>
      <c r="AO551" s="1">
        <f t="shared" si="130"/>
        <v>9062.0220833613294</v>
      </c>
      <c r="AP551" s="1">
        <f t="shared" si="131"/>
        <v>3.73302479338843</v>
      </c>
      <c r="AQ551" s="1">
        <f t="shared" si="131"/>
        <v>5.3289972899729001</v>
      </c>
      <c r="AR551" s="1">
        <f t="shared" si="131"/>
        <v>9.0620220833613292</v>
      </c>
      <c r="AS551" s="90"/>
      <c r="AT551" s="1">
        <v>2.4146692233940557</v>
      </c>
      <c r="AU551" s="1">
        <v>0.28322373464040285</v>
      </c>
      <c r="AV551" s="1">
        <v>1.8157957754728684</v>
      </c>
      <c r="AW551" s="1">
        <v>0.57938513975228301</v>
      </c>
      <c r="AX551" s="1">
        <v>0.13329659663064469</v>
      </c>
      <c r="AY551" s="1">
        <v>0.1473214930435926</v>
      </c>
      <c r="AZ551" s="1">
        <v>6.3846797663917263</v>
      </c>
      <c r="BA551" s="1">
        <v>132.99428087930596</v>
      </c>
      <c r="BB551" s="1">
        <v>73.230623228293098</v>
      </c>
      <c r="BC551" s="1">
        <v>14.467759497938209</v>
      </c>
      <c r="BD551" s="1">
        <v>4.5342935517481218</v>
      </c>
      <c r="BE551" s="94">
        <v>0.61982675649663133</v>
      </c>
      <c r="BF551" s="94">
        <v>5.3657362848893164E-2</v>
      </c>
      <c r="BG551" s="94">
        <v>3.8238486157664306</v>
      </c>
      <c r="BH551" s="1">
        <v>1.2375000000000003</v>
      </c>
      <c r="BI551" s="1">
        <v>0.24268518518518523</v>
      </c>
      <c r="BJ551" s="1">
        <v>0.58707611976747143</v>
      </c>
    </row>
    <row r="552" spans="1:62">
      <c r="A552" t="s">
        <v>177</v>
      </c>
      <c r="C552" s="63" t="s">
        <v>164</v>
      </c>
      <c r="D552" s="87" t="s">
        <v>172</v>
      </c>
      <c r="E552" t="s">
        <v>959</v>
      </c>
      <c r="F552" s="1" t="s">
        <v>206</v>
      </c>
      <c r="G552" s="1" t="s">
        <v>900</v>
      </c>
      <c r="H552" s="1">
        <v>11.14099</v>
      </c>
      <c r="I552" s="1">
        <v>8.2320700000000002</v>
      </c>
      <c r="J552" s="1">
        <v>691</v>
      </c>
      <c r="K552" s="1" t="s">
        <v>901</v>
      </c>
      <c r="L552" s="1" t="s">
        <v>737</v>
      </c>
      <c r="M552" s="88">
        <v>2016</v>
      </c>
      <c r="N552" s="88">
        <v>2</v>
      </c>
      <c r="O552" s="89" t="s">
        <v>158</v>
      </c>
      <c r="P552" s="63">
        <v>970</v>
      </c>
      <c r="Q552" s="90">
        <v>42680</v>
      </c>
      <c r="R552" s="63" t="s">
        <v>712</v>
      </c>
      <c r="S552" s="63" t="s">
        <v>1027</v>
      </c>
      <c r="T552" s="63" t="s">
        <v>1094</v>
      </c>
      <c r="U552" s="1"/>
      <c r="V552" s="90"/>
      <c r="W552" s="91">
        <v>42642</v>
      </c>
      <c r="X552" s="63">
        <v>9</v>
      </c>
      <c r="Y552" s="63">
        <v>47</v>
      </c>
      <c r="Z552" s="92">
        <v>36</v>
      </c>
      <c r="AA552" s="93">
        <v>7.3</v>
      </c>
      <c r="AB552" s="93">
        <v>6.08</v>
      </c>
      <c r="AC552" s="63">
        <v>1.66</v>
      </c>
      <c r="AD552" s="1">
        <v>0.86</v>
      </c>
      <c r="AE552" s="63">
        <v>0.56000000000000005</v>
      </c>
      <c r="AF552" s="1">
        <v>1.06</v>
      </c>
      <c r="AG552" s="1">
        <v>10.9</v>
      </c>
      <c r="AH552" s="1">
        <f t="shared" si="124"/>
        <v>81.132075471698101</v>
      </c>
      <c r="AI552" s="1">
        <v>0.32</v>
      </c>
      <c r="AJ552" s="1">
        <f t="shared" si="125"/>
        <v>3.8824096385542171</v>
      </c>
      <c r="AK552" s="1">
        <f t="shared" si="126"/>
        <v>3.3018148830616578</v>
      </c>
      <c r="AL552" s="1">
        <f t="shared" si="127"/>
        <v>4.1714285714285708</v>
      </c>
      <c r="AM552" s="1">
        <f t="shared" si="128"/>
        <v>3668.6832034018421</v>
      </c>
      <c r="AN552" s="1">
        <f t="shared" si="129"/>
        <v>4634.9206349206343</v>
      </c>
      <c r="AO552" s="1">
        <f t="shared" si="130"/>
        <v>8303.6038383224768</v>
      </c>
      <c r="AP552" s="1">
        <f t="shared" si="131"/>
        <v>3.6686832034018422</v>
      </c>
      <c r="AQ552" s="1">
        <f t="shared" si="131"/>
        <v>4.6349206349206344</v>
      </c>
      <c r="AR552" s="1">
        <f t="shared" si="131"/>
        <v>8.3036038383224771</v>
      </c>
      <c r="AS552" s="90"/>
      <c r="AT552" s="1">
        <v>2.4838393731635651</v>
      </c>
      <c r="AU552" s="1">
        <v>0.30774190488563624</v>
      </c>
      <c r="AV552" s="1">
        <v>1.412132645271778</v>
      </c>
      <c r="AW552" s="1">
        <v>0.78531180870894501</v>
      </c>
      <c r="AX552" s="1">
        <v>0.25982992213184564</v>
      </c>
      <c r="AY552" s="1">
        <v>0.16516055149756229</v>
      </c>
      <c r="AZ552" s="1">
        <v>5.5103794420603123</v>
      </c>
      <c r="BA552" s="1">
        <v>127.3182254138729</v>
      </c>
      <c r="BB552" s="1">
        <v>123.78765309376226</v>
      </c>
      <c r="BC552" s="1">
        <v>16.367168173172676</v>
      </c>
      <c r="BD552" s="1">
        <v>6.0482194776184084</v>
      </c>
      <c r="BE552" s="94">
        <v>0.41496694995278566</v>
      </c>
      <c r="BF552" s="94">
        <v>5.2927289896128424E-2</v>
      </c>
      <c r="BG552" s="94">
        <v>3.7108378237090194</v>
      </c>
      <c r="BH552" s="1">
        <v>1.2331174838112859</v>
      </c>
      <c r="BI552" s="1">
        <v>0.25897317298797407</v>
      </c>
      <c r="BJ552" s="1">
        <v>0.51300752233841773</v>
      </c>
    </row>
    <row r="553" spans="1:62">
      <c r="A553" t="s">
        <v>177</v>
      </c>
      <c r="C553" s="63" t="s">
        <v>164</v>
      </c>
      <c r="D553" s="87" t="s">
        <v>172</v>
      </c>
      <c r="E553" t="s">
        <v>959</v>
      </c>
      <c r="F553" s="1" t="s">
        <v>206</v>
      </c>
      <c r="G553" s="1" t="s">
        <v>900</v>
      </c>
      <c r="H553" s="1">
        <v>11.14099</v>
      </c>
      <c r="I553" s="1">
        <v>8.2320700000000002</v>
      </c>
      <c r="J553" s="1">
        <v>691</v>
      </c>
      <c r="K553" s="1" t="s">
        <v>901</v>
      </c>
      <c r="L553" s="1" t="s">
        <v>737</v>
      </c>
      <c r="M553" s="88">
        <v>2016</v>
      </c>
      <c r="N553" s="88">
        <v>2</v>
      </c>
      <c r="O553" s="89" t="s">
        <v>159</v>
      </c>
      <c r="P553" s="63">
        <v>971</v>
      </c>
      <c r="Q553" s="90">
        <v>42680</v>
      </c>
      <c r="R553" s="63" t="s">
        <v>712</v>
      </c>
      <c r="S553" s="63" t="s">
        <v>1027</v>
      </c>
      <c r="T553" s="63" t="s">
        <v>1094</v>
      </c>
      <c r="U553" s="1"/>
      <c r="V553" s="90"/>
      <c r="W553" s="91">
        <v>42642</v>
      </c>
      <c r="X553" s="63">
        <v>9</v>
      </c>
      <c r="Y553" s="63">
        <v>47</v>
      </c>
      <c r="Z553" s="92">
        <v>47</v>
      </c>
      <c r="AA553" s="93">
        <v>15.03</v>
      </c>
      <c r="AB553" s="93">
        <v>10.14</v>
      </c>
      <c r="AC553" s="63">
        <v>2.74</v>
      </c>
      <c r="AD553" s="1">
        <v>1.56</v>
      </c>
      <c r="AE553" s="63">
        <v>0.92</v>
      </c>
      <c r="AF553" s="1">
        <v>1.86</v>
      </c>
      <c r="AG553" s="1">
        <v>12.5</v>
      </c>
      <c r="AH553" s="1">
        <f t="shared" si="124"/>
        <v>83.870967741935488</v>
      </c>
      <c r="AI553" s="1">
        <v>0.36</v>
      </c>
      <c r="AJ553" s="1">
        <f t="shared" si="125"/>
        <v>6.8833576642335768</v>
      </c>
      <c r="AK553" s="1">
        <f t="shared" si="126"/>
        <v>5.9429368827823099</v>
      </c>
      <c r="AL553" s="1">
        <f t="shared" si="127"/>
        <v>5.8813043478260862</v>
      </c>
      <c r="AM553" s="1">
        <f t="shared" si="128"/>
        <v>6603.2632030914556</v>
      </c>
      <c r="AN553" s="1">
        <f t="shared" si="129"/>
        <v>6534.782608695652</v>
      </c>
      <c r="AO553" s="1">
        <f t="shared" si="130"/>
        <v>13138.045811787108</v>
      </c>
      <c r="AP553" s="1">
        <f t="shared" si="131"/>
        <v>6.6032632030914558</v>
      </c>
      <c r="AQ553" s="1">
        <f t="shared" si="131"/>
        <v>6.534782608695652</v>
      </c>
      <c r="AR553" s="1">
        <f t="shared" si="131"/>
        <v>13.138045811787107</v>
      </c>
      <c r="AS553" s="90"/>
      <c r="AT553" s="1">
        <v>2.5730912476722536</v>
      </c>
      <c r="AU553" s="1">
        <v>0.29395296904366208</v>
      </c>
      <c r="AV553" s="1">
        <v>1.5620377757972916</v>
      </c>
      <c r="AW553" s="1">
        <v>0.77279275157254801</v>
      </c>
      <c r="AX553" s="1">
        <v>0.21493816594831613</v>
      </c>
      <c r="AY553" s="1">
        <v>0.1565590209453514</v>
      </c>
      <c r="AZ553" s="1">
        <v>4.9781681776327584</v>
      </c>
      <c r="BA553" s="1">
        <v>136.88509079785413</v>
      </c>
      <c r="BB553" s="1">
        <v>118.81446732336269</v>
      </c>
      <c r="BC553" s="1">
        <v>15.745313533086032</v>
      </c>
      <c r="BD553" s="1">
        <v>14.606987995104289</v>
      </c>
      <c r="BE553" s="94">
        <v>0.63851992409867175</v>
      </c>
      <c r="BF553" s="94">
        <v>0.14606261859582545</v>
      </c>
      <c r="BG553" s="94">
        <v>4.6976722184900481</v>
      </c>
      <c r="BH553" s="1">
        <v>1.3676739926739927</v>
      </c>
      <c r="BI553" s="1">
        <v>0.31268315018315018</v>
      </c>
      <c r="BJ553" s="1">
        <v>0.59665588766498423</v>
      </c>
    </row>
    <row r="554" spans="1:62">
      <c r="A554" t="s">
        <v>177</v>
      </c>
      <c r="C554" s="63" t="s">
        <v>164</v>
      </c>
      <c r="D554" s="87" t="s">
        <v>172</v>
      </c>
      <c r="E554" t="s">
        <v>959</v>
      </c>
      <c r="F554" s="1" t="s">
        <v>206</v>
      </c>
      <c r="G554" s="1" t="s">
        <v>900</v>
      </c>
      <c r="H554" s="1">
        <v>11.14099</v>
      </c>
      <c r="I554" s="1">
        <v>8.2320700000000002</v>
      </c>
      <c r="J554" s="1">
        <v>691</v>
      </c>
      <c r="K554" s="1" t="s">
        <v>901</v>
      </c>
      <c r="L554" s="1" t="s">
        <v>737</v>
      </c>
      <c r="M554" s="88">
        <v>2016</v>
      </c>
      <c r="N554" s="88">
        <v>2</v>
      </c>
      <c r="O554" s="89" t="s">
        <v>714</v>
      </c>
      <c r="P554" s="63">
        <v>972</v>
      </c>
      <c r="Q554" s="90">
        <v>42680</v>
      </c>
      <c r="R554" s="63" t="s">
        <v>712</v>
      </c>
      <c r="S554" s="63" t="s">
        <v>1027</v>
      </c>
      <c r="T554" s="63" t="s">
        <v>1094</v>
      </c>
      <c r="U554" s="1"/>
      <c r="V554" s="90"/>
      <c r="W554" s="91">
        <v>42642</v>
      </c>
      <c r="X554" s="63">
        <v>9</v>
      </c>
      <c r="Y554" s="63">
        <v>43</v>
      </c>
      <c r="Z554" s="92">
        <v>30</v>
      </c>
      <c r="AA554" s="93">
        <v>7.73</v>
      </c>
      <c r="AB554" s="93">
        <v>5.58</v>
      </c>
      <c r="AC554" s="63">
        <v>2.02</v>
      </c>
      <c r="AD554" s="1">
        <v>1.1000000000000001</v>
      </c>
      <c r="AE554" s="63">
        <v>0.5</v>
      </c>
      <c r="AF554" s="1">
        <v>1.3</v>
      </c>
      <c r="AG554" s="1">
        <v>11</v>
      </c>
      <c r="AH554" s="1">
        <f t="shared" si="124"/>
        <v>84.615384615384613</v>
      </c>
      <c r="AI554" s="1">
        <v>0.2</v>
      </c>
      <c r="AJ554" s="1">
        <f t="shared" si="125"/>
        <v>3.5910891089108912</v>
      </c>
      <c r="AK554" s="1">
        <f t="shared" si="126"/>
        <v>3.1816074548631335</v>
      </c>
      <c r="AL554" s="1">
        <f t="shared" si="127"/>
        <v>3.0920000000000005</v>
      </c>
      <c r="AM554" s="1">
        <f t="shared" si="128"/>
        <v>3535.1193942923705</v>
      </c>
      <c r="AN554" s="1">
        <f t="shared" si="129"/>
        <v>3435.5555555555561</v>
      </c>
      <c r="AO554" s="1">
        <f t="shared" si="130"/>
        <v>6970.6749498479267</v>
      </c>
      <c r="AP554" s="1">
        <f t="shared" si="131"/>
        <v>3.5351193942923707</v>
      </c>
      <c r="AQ554" s="1">
        <f t="shared" si="131"/>
        <v>3.4355555555555561</v>
      </c>
      <c r="AR554" s="1">
        <f t="shared" si="131"/>
        <v>6.9706749498479263</v>
      </c>
      <c r="AS554" s="90"/>
      <c r="AT554" s="1">
        <v>2.6528175740210123</v>
      </c>
      <c r="AU554" s="1">
        <v>0.28584770860973485</v>
      </c>
      <c r="AV554" s="1">
        <v>1.8457819824170336</v>
      </c>
      <c r="AW554" s="1">
        <v>0.80934609053113271</v>
      </c>
      <c r="AX554" s="1">
        <v>0.28639816816949637</v>
      </c>
      <c r="AY554" s="1">
        <v>0.1834310344590255</v>
      </c>
      <c r="AZ554" s="1">
        <v>5.5071301273691002</v>
      </c>
      <c r="BA554" s="1">
        <v>96.180216238455117</v>
      </c>
      <c r="BB554" s="1">
        <v>168.89090903759171</v>
      </c>
      <c r="BC554" s="1">
        <v>19.484447679259503</v>
      </c>
      <c r="BD554" s="1">
        <v>24.657649071359508</v>
      </c>
      <c r="BE554" s="94">
        <v>0.56945812807881768</v>
      </c>
      <c r="BF554" s="94">
        <v>9.6945812807881782E-2</v>
      </c>
      <c r="BG554" s="94">
        <v>3.7613624222064912</v>
      </c>
      <c r="BH554" s="1">
        <v>1.3024875621890548</v>
      </c>
      <c r="BI554" s="1">
        <v>0.27945273631840795</v>
      </c>
      <c r="BJ554" s="1">
        <v>0.56688855802825533</v>
      </c>
    </row>
    <row r="555" spans="1:62">
      <c r="A555" t="s">
        <v>177</v>
      </c>
      <c r="C555" s="63" t="s">
        <v>164</v>
      </c>
      <c r="D555" s="87" t="s">
        <v>172</v>
      </c>
      <c r="E555" t="s">
        <v>959</v>
      </c>
      <c r="F555" s="1" t="s">
        <v>902</v>
      </c>
      <c r="G555" s="1" t="s">
        <v>903</v>
      </c>
      <c r="H555" s="1">
        <v>11.140650000000001</v>
      </c>
      <c r="I555" s="1">
        <v>8.2343299999999999</v>
      </c>
      <c r="J555" s="1">
        <v>687</v>
      </c>
      <c r="K555" s="1" t="s">
        <v>904</v>
      </c>
      <c r="L555" s="1" t="s">
        <v>737</v>
      </c>
      <c r="M555" s="88">
        <v>2016</v>
      </c>
      <c r="N555" s="88">
        <v>2</v>
      </c>
      <c r="O555" s="89" t="s">
        <v>155</v>
      </c>
      <c r="P555" s="63">
        <v>979</v>
      </c>
      <c r="Q555" s="90">
        <v>42680</v>
      </c>
      <c r="R555" s="63" t="s">
        <v>712</v>
      </c>
      <c r="S555" s="63" t="s">
        <v>1027</v>
      </c>
      <c r="T555" s="63" t="s">
        <v>1094</v>
      </c>
      <c r="U555" s="1" t="s">
        <v>892</v>
      </c>
      <c r="V555" s="90">
        <v>42498</v>
      </c>
      <c r="W555" s="91">
        <v>42642</v>
      </c>
      <c r="X555" s="63">
        <v>9</v>
      </c>
      <c r="Y555" s="63">
        <v>46</v>
      </c>
      <c r="Z555" s="92">
        <v>46</v>
      </c>
      <c r="AA555" s="93">
        <v>16.05</v>
      </c>
      <c r="AB555" s="93">
        <v>5.67</v>
      </c>
      <c r="AC555" s="63">
        <v>1.66</v>
      </c>
      <c r="AD555" s="1">
        <v>0.88</v>
      </c>
      <c r="AE555" s="63">
        <v>1.18</v>
      </c>
      <c r="AF555" s="1">
        <v>0.98</v>
      </c>
      <c r="AG555" s="1">
        <v>12</v>
      </c>
      <c r="AH555" s="1">
        <f t="shared" si="124"/>
        <v>89.795918367346943</v>
      </c>
      <c r="AI555" s="1">
        <v>0.46</v>
      </c>
      <c r="AJ555" s="1">
        <f t="shared" si="125"/>
        <v>3.3473493975903614</v>
      </c>
      <c r="AK555" s="1">
        <f t="shared" si="126"/>
        <v>3.111869596031184</v>
      </c>
      <c r="AL555" s="1">
        <f t="shared" si="127"/>
        <v>6.2567796610169495</v>
      </c>
      <c r="AM555" s="1">
        <f t="shared" si="128"/>
        <v>3457.6328844790933</v>
      </c>
      <c r="AN555" s="1">
        <f t="shared" si="129"/>
        <v>6951.9774011299442</v>
      </c>
      <c r="AO555" s="1">
        <f t="shared" si="130"/>
        <v>10409.610285609037</v>
      </c>
      <c r="AP555" s="1">
        <f t="shared" si="131"/>
        <v>3.4576328844790933</v>
      </c>
      <c r="AQ555" s="1">
        <f t="shared" si="131"/>
        <v>6.9519774011299438</v>
      </c>
      <c r="AR555" s="1">
        <f t="shared" si="131"/>
        <v>10.409610285609036</v>
      </c>
      <c r="AS555" s="1" t="s">
        <v>893</v>
      </c>
      <c r="AT555" s="1">
        <v>1.8785517873510542</v>
      </c>
      <c r="AU555" s="1">
        <v>0.16252269992810525</v>
      </c>
      <c r="AV555" s="1">
        <v>1.6914354755074998</v>
      </c>
      <c r="AW555" s="1">
        <v>0.49541162069346462</v>
      </c>
      <c r="AX555" s="1">
        <v>0.15241884162380959</v>
      </c>
      <c r="AY555" s="1">
        <v>0.12906796330841658</v>
      </c>
      <c r="AZ555" s="1">
        <v>5.9880936463331427</v>
      </c>
      <c r="BA555" s="1">
        <v>139.5709586873466</v>
      </c>
      <c r="BB555" s="1">
        <v>54.162801715077315</v>
      </c>
      <c r="BC555" s="1">
        <v>9.4553028756524107</v>
      </c>
      <c r="BD555" s="1">
        <v>4.1967367298064557</v>
      </c>
      <c r="BE555" s="94">
        <v>0.39079207920792075</v>
      </c>
      <c r="BF555" s="94">
        <v>0.10232673267326735</v>
      </c>
      <c r="BG555" s="94">
        <v>4.0434055921842589</v>
      </c>
      <c r="BH555" s="1">
        <v>0.89353612167300378</v>
      </c>
      <c r="BI555" s="1">
        <v>0.19524714828897338</v>
      </c>
      <c r="BJ555" s="1">
        <v>0.847732293217768</v>
      </c>
    </row>
    <row r="556" spans="1:62">
      <c r="A556" t="s">
        <v>177</v>
      </c>
      <c r="C556" s="63" t="s">
        <v>164</v>
      </c>
      <c r="D556" s="87" t="s">
        <v>172</v>
      </c>
      <c r="E556" t="s">
        <v>959</v>
      </c>
      <c r="F556" s="1" t="s">
        <v>902</v>
      </c>
      <c r="G556" s="1" t="s">
        <v>903</v>
      </c>
      <c r="H556" s="1">
        <v>11.140650000000001</v>
      </c>
      <c r="I556" s="1">
        <v>8.2343299999999999</v>
      </c>
      <c r="J556" s="1">
        <v>687</v>
      </c>
      <c r="K556" s="1" t="s">
        <v>904</v>
      </c>
      <c r="L556" s="1" t="s">
        <v>737</v>
      </c>
      <c r="M556" s="88">
        <v>2016</v>
      </c>
      <c r="N556" s="88">
        <v>2</v>
      </c>
      <c r="O556" s="89" t="s">
        <v>156</v>
      </c>
      <c r="P556" s="63">
        <v>980</v>
      </c>
      <c r="Q556" s="90">
        <v>42680</v>
      </c>
      <c r="R556" s="63" t="s">
        <v>712</v>
      </c>
      <c r="S556" s="63" t="s">
        <v>1027</v>
      </c>
      <c r="T556" s="63" t="s">
        <v>1094</v>
      </c>
      <c r="U556" s="1"/>
      <c r="V556" s="90"/>
      <c r="W556" s="91">
        <v>42642</v>
      </c>
      <c r="X556" s="63">
        <v>9</v>
      </c>
      <c r="Y556" s="63">
        <v>46</v>
      </c>
      <c r="Z556" s="92">
        <v>32</v>
      </c>
      <c r="AA556" s="93">
        <v>7.29</v>
      </c>
      <c r="AB556" s="93">
        <v>2.97</v>
      </c>
      <c r="AC556" s="63">
        <v>1.06</v>
      </c>
      <c r="AD556" s="1">
        <v>0.57999999999999996</v>
      </c>
      <c r="AE556" s="63">
        <v>0.57999999999999996</v>
      </c>
      <c r="AF556" s="1">
        <v>0.66</v>
      </c>
      <c r="AG556" s="1">
        <v>9.8000000000000007</v>
      </c>
      <c r="AH556" s="1">
        <f t="shared" si="124"/>
        <v>87.878787878787861</v>
      </c>
      <c r="AI556" s="1">
        <v>0.22</v>
      </c>
      <c r="AJ556" s="1">
        <f t="shared" si="125"/>
        <v>1.8492452830188679</v>
      </c>
      <c r="AK556" s="1">
        <f t="shared" si="126"/>
        <v>1.7245118756936733</v>
      </c>
      <c r="AL556" s="1">
        <f t="shared" si="127"/>
        <v>2.7651724137931035</v>
      </c>
      <c r="AM556" s="1">
        <f t="shared" si="128"/>
        <v>1916.1243063263037</v>
      </c>
      <c r="AN556" s="1">
        <f t="shared" si="129"/>
        <v>3072.4137931034484</v>
      </c>
      <c r="AO556" s="1">
        <f t="shared" si="130"/>
        <v>4988.538099429752</v>
      </c>
      <c r="AP556" s="1">
        <f t="shared" si="131"/>
        <v>1.9161243063263036</v>
      </c>
      <c r="AQ556" s="1">
        <f t="shared" si="131"/>
        <v>3.0724137931034483</v>
      </c>
      <c r="AR556" s="1">
        <f t="shared" si="131"/>
        <v>4.9885380994297517</v>
      </c>
      <c r="AS556" s="90"/>
      <c r="AT556" s="1">
        <v>1.6220703125</v>
      </c>
      <c r="AU556" s="1">
        <v>0.2251402683405983</v>
      </c>
      <c r="AV556" s="1">
        <v>1.6569975903462413</v>
      </c>
      <c r="AW556" s="1">
        <v>0.48006383307583639</v>
      </c>
      <c r="AX556" s="1">
        <v>0.17439266189482089</v>
      </c>
      <c r="AY556" s="1">
        <v>0.11610904918534273</v>
      </c>
      <c r="AZ556" s="1">
        <v>4.4136764129050663</v>
      </c>
      <c r="BA556" s="1">
        <v>135.09339640542595</v>
      </c>
      <c r="BB556" s="1">
        <v>40.087883095456718</v>
      </c>
      <c r="BC556" s="1">
        <v>6.7313420707295872</v>
      </c>
      <c r="BD556" s="1">
        <v>1.7936445838054786</v>
      </c>
      <c r="BE556" s="94">
        <v>0.50841584158415842</v>
      </c>
      <c r="BF556" s="94">
        <v>0.17504950495049504</v>
      </c>
      <c r="BG556" s="94">
        <v>1.7942386167183735</v>
      </c>
      <c r="BH556" s="1">
        <v>0.97030651340996177</v>
      </c>
      <c r="BI556" s="1">
        <v>0.3258141762452107</v>
      </c>
      <c r="BJ556" s="1">
        <v>1.2068386910231899</v>
      </c>
    </row>
    <row r="557" spans="1:62">
      <c r="A557" t="s">
        <v>177</v>
      </c>
      <c r="C557" s="63" t="s">
        <v>164</v>
      </c>
      <c r="D557" s="87" t="s">
        <v>172</v>
      </c>
      <c r="E557" t="s">
        <v>959</v>
      </c>
      <c r="F557" s="1" t="s">
        <v>902</v>
      </c>
      <c r="G557" s="1" t="s">
        <v>903</v>
      </c>
      <c r="H557" s="1">
        <v>11.140650000000001</v>
      </c>
      <c r="I557" s="1">
        <v>8.2343299999999999</v>
      </c>
      <c r="J557" s="1">
        <v>687</v>
      </c>
      <c r="K557" s="1" t="s">
        <v>904</v>
      </c>
      <c r="L557" s="1" t="s">
        <v>737</v>
      </c>
      <c r="M557" s="88">
        <v>2016</v>
      </c>
      <c r="N557" s="88">
        <v>2</v>
      </c>
      <c r="O557" s="89" t="s">
        <v>157</v>
      </c>
      <c r="P557" s="63">
        <v>981</v>
      </c>
      <c r="Q557" s="90">
        <v>42680</v>
      </c>
      <c r="R557" s="63" t="s">
        <v>712</v>
      </c>
      <c r="S557" s="63" t="s">
        <v>1027</v>
      </c>
      <c r="T557" s="63" t="s">
        <v>1094</v>
      </c>
      <c r="U557" s="1"/>
      <c r="V557" s="90"/>
      <c r="W557" s="91">
        <v>42642</v>
      </c>
      <c r="X557" s="63">
        <v>9</v>
      </c>
      <c r="Y557" s="63">
        <v>44</v>
      </c>
      <c r="Z557" s="92">
        <v>31</v>
      </c>
      <c r="AA557" s="93">
        <v>11.17</v>
      </c>
      <c r="AB557" s="93">
        <v>3.88</v>
      </c>
      <c r="AC557" s="63">
        <v>1.38</v>
      </c>
      <c r="AD557" s="1">
        <v>0.64</v>
      </c>
      <c r="AE557" s="63">
        <v>1.44</v>
      </c>
      <c r="AF557" s="1">
        <v>0.84</v>
      </c>
      <c r="AG557" s="1">
        <v>9.9</v>
      </c>
      <c r="AH557" s="1">
        <f t="shared" si="124"/>
        <v>76.190476190476204</v>
      </c>
      <c r="AI557" s="1">
        <v>0.54</v>
      </c>
      <c r="AJ557" s="1">
        <f t="shared" si="125"/>
        <v>2.3617391304347826</v>
      </c>
      <c r="AK557" s="1">
        <f t="shared" si="126"/>
        <v>1.9073855072463768</v>
      </c>
      <c r="AL557" s="1">
        <f t="shared" si="127"/>
        <v>4.1887500000000006</v>
      </c>
      <c r="AM557" s="1">
        <f t="shared" si="128"/>
        <v>2119.3172302737521</v>
      </c>
      <c r="AN557" s="1">
        <f t="shared" si="129"/>
        <v>4654.1666666666679</v>
      </c>
      <c r="AO557" s="1">
        <f t="shared" si="130"/>
        <v>6773.48389694042</v>
      </c>
      <c r="AP557" s="1">
        <f t="shared" si="131"/>
        <v>2.1193172302737522</v>
      </c>
      <c r="AQ557" s="1">
        <f t="shared" si="131"/>
        <v>4.6541666666666677</v>
      </c>
      <c r="AR557" s="1">
        <f t="shared" si="131"/>
        <v>6.7734838969404203</v>
      </c>
      <c r="AS557" s="90"/>
      <c r="AT557" s="1">
        <v>1.736434108527132</v>
      </c>
      <c r="AU557" s="1">
        <v>0.17558726444663997</v>
      </c>
      <c r="AV557" s="1">
        <v>1.8333903723605562</v>
      </c>
      <c r="AW557" s="1">
        <v>0.41723336753683099</v>
      </c>
      <c r="AX557" s="1">
        <v>0.16738155276370706</v>
      </c>
      <c r="AY557" s="1">
        <v>0.1091762799626963</v>
      </c>
      <c r="AZ557" s="1">
        <v>4.5273645427529736</v>
      </c>
      <c r="BA557" s="1">
        <v>118.21576880679388</v>
      </c>
      <c r="BB557" s="1">
        <v>74.700077560151726</v>
      </c>
      <c r="BC557" s="1">
        <v>10.268585741159452</v>
      </c>
      <c r="BD557" s="1">
        <v>2.1439455182489744</v>
      </c>
      <c r="BE557" s="94">
        <v>0.70315398886827463</v>
      </c>
      <c r="BF557" s="94">
        <v>3.7258812615955469E-2</v>
      </c>
      <c r="BG557" s="94">
        <v>2.4050790326050215</v>
      </c>
      <c r="BH557" s="1">
        <v>1.2742555235350626</v>
      </c>
      <c r="BI557" s="1">
        <v>0.19337175792507202</v>
      </c>
      <c r="BJ557" s="1">
        <v>0.55510616669239066</v>
      </c>
    </row>
    <row r="558" spans="1:62">
      <c r="A558" t="s">
        <v>177</v>
      </c>
      <c r="C558" s="63" t="s">
        <v>164</v>
      </c>
      <c r="D558" s="87" t="s">
        <v>172</v>
      </c>
      <c r="E558" t="s">
        <v>959</v>
      </c>
      <c r="F558" s="1" t="s">
        <v>902</v>
      </c>
      <c r="G558" s="1" t="s">
        <v>903</v>
      </c>
      <c r="H558" s="1">
        <v>11.140650000000001</v>
      </c>
      <c r="I558" s="1">
        <v>8.2343299999999999</v>
      </c>
      <c r="J558" s="1">
        <v>687</v>
      </c>
      <c r="K558" s="1" t="s">
        <v>904</v>
      </c>
      <c r="L558" s="1" t="s">
        <v>737</v>
      </c>
      <c r="M558" s="88">
        <v>2016</v>
      </c>
      <c r="N558" s="88">
        <v>2</v>
      </c>
      <c r="O558" s="89" t="s">
        <v>158</v>
      </c>
      <c r="P558" s="63">
        <v>982</v>
      </c>
      <c r="Q558" s="90">
        <v>42680</v>
      </c>
      <c r="R558" s="63" t="s">
        <v>712</v>
      </c>
      <c r="S558" s="63" t="s">
        <v>1027</v>
      </c>
      <c r="T558" s="63" t="s">
        <v>1094</v>
      </c>
      <c r="U558" s="1"/>
      <c r="V558" s="90"/>
      <c r="W558" s="91">
        <v>42642</v>
      </c>
      <c r="X558" s="63">
        <v>9</v>
      </c>
      <c r="Y558" s="63">
        <v>45</v>
      </c>
      <c r="Z558" s="92">
        <v>34</v>
      </c>
      <c r="AA558" s="93">
        <v>18.8</v>
      </c>
      <c r="AB558" s="93">
        <v>7.74</v>
      </c>
      <c r="AC558" s="63">
        <v>2.2200000000000002</v>
      </c>
      <c r="AD558" s="1">
        <v>1.1200000000000001</v>
      </c>
      <c r="AE558" s="63">
        <v>0.92</v>
      </c>
      <c r="AF558" s="1">
        <v>1.38</v>
      </c>
      <c r="AG558" s="1">
        <v>11.5</v>
      </c>
      <c r="AH558" s="1">
        <f t="shared" si="124"/>
        <v>81.159420289855092</v>
      </c>
      <c r="AI558" s="1">
        <v>0.36</v>
      </c>
      <c r="AJ558" s="1">
        <f t="shared" si="125"/>
        <v>4.8113513513513508</v>
      </c>
      <c r="AK558" s="1">
        <f t="shared" si="126"/>
        <v>4.0656534181240067</v>
      </c>
      <c r="AL558" s="1">
        <f t="shared" si="127"/>
        <v>7.3565217391304341</v>
      </c>
      <c r="AM558" s="1">
        <f t="shared" si="128"/>
        <v>4517.3926868044518</v>
      </c>
      <c r="AN558" s="1">
        <f t="shared" si="129"/>
        <v>8173.9130434782601</v>
      </c>
      <c r="AO558" s="1">
        <f t="shared" si="130"/>
        <v>12691.305730282711</v>
      </c>
      <c r="AP558" s="1">
        <f t="shared" si="131"/>
        <v>4.5173926868044516</v>
      </c>
      <c r="AQ558" s="1">
        <f t="shared" si="131"/>
        <v>8.1739130434782599</v>
      </c>
      <c r="AR558" s="1">
        <f t="shared" si="131"/>
        <v>12.691305730282711</v>
      </c>
      <c r="AS558" s="90"/>
      <c r="AT558" s="1">
        <v>2.3970177073625352</v>
      </c>
      <c r="AU558" s="1">
        <v>0.24675875186742346</v>
      </c>
      <c r="AV558" s="1">
        <v>1.6901318993450538</v>
      </c>
      <c r="AW558" s="1">
        <v>0.55665849390292832</v>
      </c>
      <c r="AX558" s="1">
        <v>0.18160453478735408</v>
      </c>
      <c r="AY558" s="1">
        <v>0.1529048459482823</v>
      </c>
      <c r="AZ558" s="1">
        <v>6.1621963172002383</v>
      </c>
      <c r="BA558" s="1">
        <v>134.19694359594612</v>
      </c>
      <c r="BB558" s="1">
        <v>80.306685367220595</v>
      </c>
      <c r="BC558" s="1">
        <v>9.3196248149985337</v>
      </c>
      <c r="BD558" s="1">
        <v>3.8731434060304264</v>
      </c>
      <c r="BE558" s="94">
        <v>0.21591123701605291</v>
      </c>
      <c r="BF558" s="94">
        <v>2.6298394711992447E-2</v>
      </c>
      <c r="BG558" s="94">
        <v>2.7026473313679049</v>
      </c>
      <c r="BH558" s="1">
        <v>1.2207854406130267</v>
      </c>
      <c r="BI558" s="1">
        <v>0.24645593869731802</v>
      </c>
      <c r="BJ558" s="1">
        <v>0.63240998209419763</v>
      </c>
    </row>
    <row r="559" spans="1:62">
      <c r="A559" t="s">
        <v>177</v>
      </c>
      <c r="C559" s="63" t="s">
        <v>164</v>
      </c>
      <c r="D559" s="87" t="s">
        <v>172</v>
      </c>
      <c r="E559" t="s">
        <v>959</v>
      </c>
      <c r="F559" s="1" t="s">
        <v>902</v>
      </c>
      <c r="G559" s="1" t="s">
        <v>903</v>
      </c>
      <c r="H559" s="1">
        <v>11.140650000000001</v>
      </c>
      <c r="I559" s="1">
        <v>8.2343299999999999</v>
      </c>
      <c r="J559" s="1">
        <v>687</v>
      </c>
      <c r="K559" s="1" t="s">
        <v>904</v>
      </c>
      <c r="L559" s="1" t="s">
        <v>737</v>
      </c>
      <c r="M559" s="88">
        <v>2016</v>
      </c>
      <c r="N559" s="88">
        <v>2</v>
      </c>
      <c r="O559" s="89" t="s">
        <v>159</v>
      </c>
      <c r="P559" s="63">
        <v>983</v>
      </c>
      <c r="Q559" s="90">
        <v>42680</v>
      </c>
      <c r="R559" s="63" t="s">
        <v>712</v>
      </c>
      <c r="S559" s="63" t="s">
        <v>1027</v>
      </c>
      <c r="T559" s="63" t="s">
        <v>1094</v>
      </c>
      <c r="U559" s="1"/>
      <c r="V559" s="90"/>
      <c r="W559" s="91">
        <v>42642</v>
      </c>
      <c r="X559" s="63">
        <v>9</v>
      </c>
      <c r="Y559" s="63">
        <v>47</v>
      </c>
      <c r="Z559" s="92">
        <v>37</v>
      </c>
      <c r="AA559" s="93">
        <v>13.64</v>
      </c>
      <c r="AB559" s="93">
        <v>7.41</v>
      </c>
      <c r="AC559" s="63">
        <v>1.98</v>
      </c>
      <c r="AD559" s="1">
        <v>1.08</v>
      </c>
      <c r="AE559" s="63">
        <v>1.04</v>
      </c>
      <c r="AF559" s="1">
        <v>1.24</v>
      </c>
      <c r="AG559" s="1">
        <v>11.1</v>
      </c>
      <c r="AH559" s="1">
        <f t="shared" si="124"/>
        <v>87.096774193548399</v>
      </c>
      <c r="AI559" s="1">
        <v>0.38</v>
      </c>
      <c r="AJ559" s="1">
        <f t="shared" si="125"/>
        <v>4.6406060606060606</v>
      </c>
      <c r="AK559" s="1">
        <f t="shared" si="126"/>
        <v>4.2272663101604291</v>
      </c>
      <c r="AL559" s="1">
        <f t="shared" si="127"/>
        <v>4.9838461538461534</v>
      </c>
      <c r="AM559" s="1">
        <f t="shared" si="128"/>
        <v>4696.9625668449207</v>
      </c>
      <c r="AN559" s="1">
        <f t="shared" si="129"/>
        <v>5537.606837606837</v>
      </c>
      <c r="AO559" s="1">
        <f t="shared" si="130"/>
        <v>10234.569404451759</v>
      </c>
      <c r="AP559" s="1">
        <f t="shared" si="131"/>
        <v>4.6969625668449204</v>
      </c>
      <c r="AQ559" s="1">
        <f t="shared" si="131"/>
        <v>5.5376068376068366</v>
      </c>
      <c r="AR559" s="1">
        <f t="shared" si="131"/>
        <v>10.234569404451758</v>
      </c>
      <c r="AS559" s="90"/>
      <c r="AT559" s="1">
        <v>2.3021217712177124</v>
      </c>
      <c r="AU559" s="1">
        <v>0.30274365652387114</v>
      </c>
      <c r="AV559" s="1">
        <v>2.119718199097858</v>
      </c>
      <c r="AW559" s="1">
        <v>0.43802328112150024</v>
      </c>
      <c r="AX559" s="1">
        <v>0.16969759259220946</v>
      </c>
      <c r="AY559" s="1">
        <v>0.15352061763346497</v>
      </c>
      <c r="AZ559" s="1">
        <v>4.7355880626476674</v>
      </c>
      <c r="BA559" s="1">
        <v>132.34640085708071</v>
      </c>
      <c r="BB559" s="1">
        <v>55.359188636511824</v>
      </c>
      <c r="BC559" s="1">
        <v>9.4300380829682258</v>
      </c>
      <c r="BD559" s="1">
        <v>6.5966264583221976</v>
      </c>
      <c r="BE559" s="94">
        <v>0.69825918762088968</v>
      </c>
      <c r="BF559" s="94">
        <v>0.16054158607350097</v>
      </c>
      <c r="BG559" s="94">
        <v>2.2287632833194295</v>
      </c>
      <c r="BH559" s="1">
        <v>1.2482960077896788</v>
      </c>
      <c r="BI559" s="1">
        <v>0.29970788704965923</v>
      </c>
      <c r="BJ559" s="1">
        <v>0.75720312522827427</v>
      </c>
    </row>
    <row r="560" spans="1:62">
      <c r="A560" t="s">
        <v>177</v>
      </c>
      <c r="C560" s="63" t="s">
        <v>164</v>
      </c>
      <c r="D560" s="87" t="s">
        <v>172</v>
      </c>
      <c r="E560" t="s">
        <v>959</v>
      </c>
      <c r="F560" s="1" t="s">
        <v>902</v>
      </c>
      <c r="G560" s="1" t="s">
        <v>903</v>
      </c>
      <c r="H560" s="1">
        <v>11.140650000000001</v>
      </c>
      <c r="I560" s="1">
        <v>8.2343299999999999</v>
      </c>
      <c r="J560" s="1">
        <v>687</v>
      </c>
      <c r="K560" s="1" t="s">
        <v>904</v>
      </c>
      <c r="L560" s="1" t="s">
        <v>737</v>
      </c>
      <c r="M560" s="88">
        <v>2016</v>
      </c>
      <c r="N560" s="88">
        <v>2</v>
      </c>
      <c r="O560" s="89" t="s">
        <v>714</v>
      </c>
      <c r="P560" s="63">
        <v>984</v>
      </c>
      <c r="Q560" s="90">
        <v>42680</v>
      </c>
      <c r="R560" s="63" t="s">
        <v>712</v>
      </c>
      <c r="S560" s="63" t="s">
        <v>1027</v>
      </c>
      <c r="T560" s="63" t="s">
        <v>1094</v>
      </c>
      <c r="U560" s="1"/>
      <c r="V560" s="90"/>
      <c r="W560" s="91">
        <v>42642</v>
      </c>
      <c r="X560" s="63">
        <v>9</v>
      </c>
      <c r="Y560" s="63">
        <v>46</v>
      </c>
      <c r="Z560" s="92">
        <v>47</v>
      </c>
      <c r="AA560" s="93">
        <v>22.47</v>
      </c>
      <c r="AB560" s="93">
        <v>7.94</v>
      </c>
      <c r="AC560" s="63">
        <v>1.4</v>
      </c>
      <c r="AD560" s="1">
        <v>0.66</v>
      </c>
      <c r="AE560" s="63">
        <v>1.24</v>
      </c>
      <c r="AF560" s="1">
        <v>0.82</v>
      </c>
      <c r="AG560" s="1">
        <v>10.4</v>
      </c>
      <c r="AH560" s="1">
        <f t="shared" si="124"/>
        <v>80.487804878048792</v>
      </c>
      <c r="AI560" s="1">
        <v>0.42</v>
      </c>
      <c r="AJ560" s="1">
        <f t="shared" si="125"/>
        <v>4.6505714285714292</v>
      </c>
      <c r="AK560" s="1">
        <f t="shared" si="126"/>
        <v>3.9457129411764718</v>
      </c>
      <c r="AL560" s="1">
        <f t="shared" si="127"/>
        <v>7.6108064516129019</v>
      </c>
      <c r="AM560" s="1">
        <f t="shared" si="128"/>
        <v>4384.1254901960792</v>
      </c>
      <c r="AN560" s="1">
        <f t="shared" si="129"/>
        <v>8456.4516129032236</v>
      </c>
      <c r="AO560" s="1">
        <f t="shared" si="130"/>
        <v>12840.577103099302</v>
      </c>
      <c r="AP560" s="1">
        <f t="shared" si="131"/>
        <v>4.3841254901960793</v>
      </c>
      <c r="AQ560" s="1">
        <f t="shared" si="131"/>
        <v>8.4564516129032228</v>
      </c>
      <c r="AR560" s="1">
        <f t="shared" si="131"/>
        <v>12.840577103099301</v>
      </c>
      <c r="AS560" s="90"/>
      <c r="AT560" s="1">
        <v>2.1896887159533076</v>
      </c>
      <c r="AU560" s="1">
        <v>0.27260916398684176</v>
      </c>
      <c r="AV560" s="1">
        <v>2.2964822542776608</v>
      </c>
      <c r="AW560" s="1">
        <v>0.42102971392900124</v>
      </c>
      <c r="AX560" s="1">
        <v>0.12586580344720008</v>
      </c>
      <c r="AY560" s="1">
        <v>0.15708371186848019</v>
      </c>
      <c r="AZ560" s="1">
        <v>3.9061416896025238</v>
      </c>
      <c r="BA560" s="1">
        <v>139.31497288979949</v>
      </c>
      <c r="BB560" s="1">
        <v>58.26945494944782</v>
      </c>
      <c r="BC560" s="1">
        <v>10.912452079468512</v>
      </c>
      <c r="BD560" s="1">
        <v>17.808970397733155</v>
      </c>
      <c r="BE560" s="94">
        <v>0.5872865275142316</v>
      </c>
      <c r="BF560" s="94">
        <v>6.6413662239089191E-2</v>
      </c>
      <c r="BG560" s="94">
        <v>3.1545423744842522</v>
      </c>
      <c r="BH560" s="1">
        <v>1.1720686367969495</v>
      </c>
      <c r="BI560" s="1">
        <v>0.27020972354623451</v>
      </c>
      <c r="BJ560" s="1">
        <v>0.56779746076189863</v>
      </c>
    </row>
    <row r="561" spans="1:62">
      <c r="A561" t="s">
        <v>177</v>
      </c>
      <c r="C561" s="63" t="s">
        <v>164</v>
      </c>
      <c r="D561" s="87" t="s">
        <v>172</v>
      </c>
      <c r="E561" t="s">
        <v>959</v>
      </c>
      <c r="F561" s="1" t="s">
        <v>205</v>
      </c>
      <c r="G561" s="1" t="s">
        <v>282</v>
      </c>
      <c r="H561" s="1">
        <v>11.194979999999999</v>
      </c>
      <c r="I561" s="1">
        <v>8.1419599999999992</v>
      </c>
      <c r="J561" s="1">
        <v>665</v>
      </c>
      <c r="K561" s="1" t="s">
        <v>905</v>
      </c>
      <c r="L561" s="1" t="s">
        <v>737</v>
      </c>
      <c r="M561" s="88">
        <v>2016</v>
      </c>
      <c r="N561" s="88">
        <v>2</v>
      </c>
      <c r="O561" s="89" t="s">
        <v>155</v>
      </c>
      <c r="P561" s="63">
        <v>991</v>
      </c>
      <c r="Q561" s="90">
        <v>42680</v>
      </c>
      <c r="R561" s="63" t="s">
        <v>712</v>
      </c>
      <c r="S561" s="63" t="s">
        <v>1027</v>
      </c>
      <c r="T561" s="63" t="s">
        <v>1094</v>
      </c>
      <c r="U561" s="1" t="s">
        <v>892</v>
      </c>
      <c r="V561" s="90">
        <v>42498</v>
      </c>
      <c r="W561" s="91">
        <v>42642</v>
      </c>
      <c r="X561" s="63">
        <v>9</v>
      </c>
      <c r="Y561" s="63">
        <v>44</v>
      </c>
      <c r="Z561" s="92">
        <v>22</v>
      </c>
      <c r="AA561" s="93">
        <v>6.78</v>
      </c>
      <c r="AB561" s="93">
        <v>1.41</v>
      </c>
      <c r="AC561" s="63">
        <v>0.72</v>
      </c>
      <c r="AD561" s="1">
        <v>0.28000000000000003</v>
      </c>
      <c r="AE561" s="63">
        <v>0.98</v>
      </c>
      <c r="AF561" s="1">
        <v>0.42</v>
      </c>
      <c r="AG561" s="1">
        <v>9.4</v>
      </c>
      <c r="AH561" s="1">
        <f t="shared" si="124"/>
        <v>66.666666666666671</v>
      </c>
      <c r="AI561" s="1">
        <v>0.28000000000000003</v>
      </c>
      <c r="AJ561" s="1">
        <f t="shared" si="125"/>
        <v>0.82250000000000001</v>
      </c>
      <c r="AK561" s="1">
        <f t="shared" si="126"/>
        <v>0.58445882352941181</v>
      </c>
      <c r="AL561" s="1">
        <f t="shared" si="127"/>
        <v>1.9371428571428575</v>
      </c>
      <c r="AM561" s="1">
        <f t="shared" si="128"/>
        <v>649.39869281045753</v>
      </c>
      <c r="AN561" s="1">
        <f t="shared" si="129"/>
        <v>2152.3809523809527</v>
      </c>
      <c r="AO561" s="1">
        <f t="shared" si="130"/>
        <v>2801.7796451914101</v>
      </c>
      <c r="AP561" s="1">
        <f t="shared" ref="AP561:AR592" si="132">AM561/1000</f>
        <v>0.64939869281045748</v>
      </c>
      <c r="AQ561" s="1">
        <f t="shared" si="132"/>
        <v>2.1523809523809527</v>
      </c>
      <c r="AR561" s="1">
        <f t="shared" si="132"/>
        <v>2.8017796451914099</v>
      </c>
      <c r="AS561" s="1" t="s">
        <v>893</v>
      </c>
      <c r="AT561" s="1">
        <v>1.5630755064456725</v>
      </c>
      <c r="AU561" s="1">
        <v>0.15149467016803692</v>
      </c>
      <c r="AV561" s="1">
        <v>1.7568056030328627</v>
      </c>
      <c r="AW561" s="1">
        <v>0.36872260169025439</v>
      </c>
      <c r="AX561" s="1">
        <v>0.19419385022682614</v>
      </c>
      <c r="AY561" s="1">
        <v>0.10554225410720652</v>
      </c>
      <c r="AZ561" s="1">
        <v>3.4198323981947856</v>
      </c>
      <c r="BA561" s="1">
        <v>111.75037511102265</v>
      </c>
      <c r="BB561" s="1">
        <v>23.07265356580719</v>
      </c>
      <c r="BC561" s="1">
        <v>9.9567448926940383</v>
      </c>
      <c r="BD561" s="1">
        <v>10.801735531772515</v>
      </c>
      <c r="BE561" s="94">
        <v>0.62488605287146759</v>
      </c>
      <c r="BF561" s="94">
        <v>8.714676390154967E-2</v>
      </c>
      <c r="BG561" s="94">
        <v>4.3240574514170467</v>
      </c>
      <c r="BH561" s="1">
        <v>1.1155638397017706</v>
      </c>
      <c r="BI561" s="1">
        <v>0.22842497670083875</v>
      </c>
      <c r="BJ561" s="1">
        <v>0.74999166689276686</v>
      </c>
    </row>
    <row r="562" spans="1:62">
      <c r="A562" t="s">
        <v>177</v>
      </c>
      <c r="C562" s="63" t="s">
        <v>164</v>
      </c>
      <c r="D562" s="87" t="s">
        <v>172</v>
      </c>
      <c r="E562" t="s">
        <v>959</v>
      </c>
      <c r="F562" s="1" t="s">
        <v>205</v>
      </c>
      <c r="G562" s="1" t="s">
        <v>282</v>
      </c>
      <c r="H562" s="1">
        <v>11.194979999999999</v>
      </c>
      <c r="I562" s="1">
        <v>8.1419599999999992</v>
      </c>
      <c r="J562" s="1">
        <v>665</v>
      </c>
      <c r="K562" s="1" t="s">
        <v>905</v>
      </c>
      <c r="L562" s="1" t="s">
        <v>737</v>
      </c>
      <c r="M562" s="88">
        <v>2016</v>
      </c>
      <c r="N562" s="88">
        <v>2</v>
      </c>
      <c r="O562" s="89" t="s">
        <v>156</v>
      </c>
      <c r="P562" s="63">
        <v>992</v>
      </c>
      <c r="Q562" s="90">
        <v>42680</v>
      </c>
      <c r="R562" s="63" t="s">
        <v>712</v>
      </c>
      <c r="S562" s="63" t="s">
        <v>1027</v>
      </c>
      <c r="T562" s="63" t="s">
        <v>1094</v>
      </c>
      <c r="U562" s="1"/>
      <c r="V562" s="90"/>
      <c r="W562" s="91">
        <v>42642</v>
      </c>
      <c r="X562" s="63">
        <v>9</v>
      </c>
      <c r="Y562" s="63">
        <v>43</v>
      </c>
      <c r="Z562" s="92">
        <v>32</v>
      </c>
      <c r="AA562" s="93">
        <v>8.32</v>
      </c>
      <c r="AB562" s="93">
        <v>2.31</v>
      </c>
      <c r="AC562" s="63">
        <v>0.94</v>
      </c>
      <c r="AD562" s="1">
        <v>0.48</v>
      </c>
      <c r="AE562" s="63">
        <v>0.62</v>
      </c>
      <c r="AF562" s="1">
        <v>0.6</v>
      </c>
      <c r="AG562" s="1">
        <v>10.8</v>
      </c>
      <c r="AH562" s="1">
        <f t="shared" si="124"/>
        <v>80</v>
      </c>
      <c r="AI562" s="1">
        <v>0.26</v>
      </c>
      <c r="AJ562" s="1">
        <f t="shared" si="125"/>
        <v>1.4744680851063832</v>
      </c>
      <c r="AK562" s="1">
        <f t="shared" si="126"/>
        <v>1.2378593241551945</v>
      </c>
      <c r="AL562" s="1">
        <f t="shared" si="127"/>
        <v>3.4890322580645163</v>
      </c>
      <c r="AM562" s="1">
        <f t="shared" si="128"/>
        <v>1375.3992490613273</v>
      </c>
      <c r="AN562" s="1">
        <f t="shared" si="129"/>
        <v>3876.7025089605741</v>
      </c>
      <c r="AO562" s="1">
        <f t="shared" si="130"/>
        <v>5252.1017580219013</v>
      </c>
      <c r="AP562" s="1">
        <f t="shared" si="132"/>
        <v>1.3753992490613274</v>
      </c>
      <c r="AQ562" s="1">
        <f t="shared" si="132"/>
        <v>3.876702508960574</v>
      </c>
      <c r="AR562" s="1">
        <f t="shared" si="132"/>
        <v>5.2521017580219009</v>
      </c>
      <c r="AS562" s="90"/>
      <c r="AT562" s="1">
        <v>1.2892441860465116</v>
      </c>
      <c r="AU562" s="1">
        <v>0.20382607006418857</v>
      </c>
      <c r="AV562" s="1">
        <v>1.9998273964236286</v>
      </c>
      <c r="AW562" s="1">
        <v>0.27928615396099171</v>
      </c>
      <c r="AX562" s="1">
        <v>0.13726806167176492</v>
      </c>
      <c r="AY562" s="1">
        <v>9.7742323795290117E-2</v>
      </c>
      <c r="AZ562" s="1">
        <v>3.4936703421907507</v>
      </c>
      <c r="BA562" s="1">
        <v>87.387954192136718</v>
      </c>
      <c r="BB562" s="1">
        <v>22.213197670551693</v>
      </c>
      <c r="BC562" s="1">
        <v>8.6483367697988971</v>
      </c>
      <c r="BD562" s="1">
        <v>2.0868368052486197</v>
      </c>
      <c r="BE562" s="94">
        <v>0.31247600767754319</v>
      </c>
      <c r="BF562" s="94">
        <v>5.4462571976967376E-2</v>
      </c>
      <c r="BG562" s="94">
        <v>3.6661615749027647</v>
      </c>
      <c r="BH562" s="1">
        <v>0.9495718363463368</v>
      </c>
      <c r="BI562" s="1">
        <v>0.22483349191246435</v>
      </c>
      <c r="BJ562" s="1">
        <v>0.78893441347301352</v>
      </c>
    </row>
    <row r="563" spans="1:62">
      <c r="A563" t="s">
        <v>177</v>
      </c>
      <c r="C563" s="63" t="s">
        <v>164</v>
      </c>
      <c r="D563" s="87" t="s">
        <v>172</v>
      </c>
      <c r="E563" t="s">
        <v>959</v>
      </c>
      <c r="F563" s="1" t="s">
        <v>205</v>
      </c>
      <c r="G563" s="1" t="s">
        <v>282</v>
      </c>
      <c r="H563" s="1">
        <v>11.194979999999999</v>
      </c>
      <c r="I563" s="1">
        <v>8.1419599999999992</v>
      </c>
      <c r="J563" s="1">
        <v>665</v>
      </c>
      <c r="K563" s="1" t="s">
        <v>905</v>
      </c>
      <c r="L563" s="1" t="s">
        <v>737</v>
      </c>
      <c r="M563" s="88">
        <v>2016</v>
      </c>
      <c r="N563" s="88">
        <v>2</v>
      </c>
      <c r="O563" s="89" t="s">
        <v>157</v>
      </c>
      <c r="P563" s="63">
        <v>993</v>
      </c>
      <c r="Q563" s="90">
        <v>42680</v>
      </c>
      <c r="R563" s="63" t="s">
        <v>712</v>
      </c>
      <c r="S563" s="63" t="s">
        <v>1027</v>
      </c>
      <c r="T563" s="63" t="s">
        <v>1094</v>
      </c>
      <c r="U563" s="1"/>
      <c r="V563" s="90"/>
      <c r="W563" s="91">
        <v>42642</v>
      </c>
      <c r="X563" s="63">
        <v>9</v>
      </c>
      <c r="Y563" s="63">
        <v>47</v>
      </c>
      <c r="Z563" s="92">
        <v>47</v>
      </c>
      <c r="AA563" s="93">
        <v>11.07</v>
      </c>
      <c r="AB563" s="93">
        <v>6.01</v>
      </c>
      <c r="AC563" s="63">
        <v>1.8</v>
      </c>
      <c r="AD563" s="1">
        <v>0.98</v>
      </c>
      <c r="AE563" s="63">
        <v>1.02</v>
      </c>
      <c r="AF563" s="1">
        <v>1.2</v>
      </c>
      <c r="AG563" s="1">
        <v>11.7</v>
      </c>
      <c r="AH563" s="1">
        <f t="shared" si="124"/>
        <v>81.666666666666671</v>
      </c>
      <c r="AI563" s="1">
        <v>0.38</v>
      </c>
      <c r="AJ563" s="1">
        <f t="shared" si="125"/>
        <v>4.0066666666666659</v>
      </c>
      <c r="AK563" s="1">
        <f t="shared" si="126"/>
        <v>3.3991460130718951</v>
      </c>
      <c r="AL563" s="1">
        <f t="shared" si="127"/>
        <v>4.1241176470588234</v>
      </c>
      <c r="AM563" s="1">
        <f t="shared" si="128"/>
        <v>3776.8289034132167</v>
      </c>
      <c r="AN563" s="1">
        <f t="shared" si="129"/>
        <v>4582.3529411764712</v>
      </c>
      <c r="AO563" s="1">
        <f t="shared" si="130"/>
        <v>8359.1818445896879</v>
      </c>
      <c r="AP563" s="1">
        <f t="shared" si="132"/>
        <v>3.7768289034132168</v>
      </c>
      <c r="AQ563" s="1">
        <f t="shared" si="132"/>
        <v>4.5823529411764712</v>
      </c>
      <c r="AR563" s="1">
        <f t="shared" si="132"/>
        <v>8.3591818445896884</v>
      </c>
      <c r="AS563" s="90"/>
      <c r="AT563" s="1">
        <v>2.0633027522935783</v>
      </c>
      <c r="AU563" s="1">
        <v>0.19403586745026147</v>
      </c>
      <c r="AV563" s="1">
        <v>1.9092375104875081</v>
      </c>
      <c r="AW563" s="1">
        <v>0.47563808207337477</v>
      </c>
      <c r="AX563" s="1">
        <v>0.15185924534070763</v>
      </c>
      <c r="AY563" s="1">
        <v>0.12610945750073477</v>
      </c>
      <c r="AZ563" s="1">
        <v>5.5966150734374853</v>
      </c>
      <c r="BA563" s="1">
        <v>114.19051322591945</v>
      </c>
      <c r="BB563" s="1">
        <v>40.36662579311492</v>
      </c>
      <c r="BC563" s="1">
        <v>12.7050154900958</v>
      </c>
      <c r="BD563" s="1">
        <v>16.173874267379006</v>
      </c>
      <c r="BE563" s="94">
        <v>0.42987204724409456</v>
      </c>
      <c r="BF563" s="94">
        <v>3.2155511811023628E-2</v>
      </c>
      <c r="BG563" s="94">
        <v>4.0438950011666224</v>
      </c>
      <c r="BH563" s="1">
        <v>1.0944087992667277</v>
      </c>
      <c r="BI563" s="1">
        <v>0.18217231897341887</v>
      </c>
      <c r="BJ563" s="1">
        <v>0.80283360307851037</v>
      </c>
    </row>
    <row r="564" spans="1:62">
      <c r="A564" t="s">
        <v>177</v>
      </c>
      <c r="C564" s="63" t="s">
        <v>164</v>
      </c>
      <c r="D564" s="87" t="s">
        <v>172</v>
      </c>
      <c r="E564" t="s">
        <v>959</v>
      </c>
      <c r="F564" s="1" t="s">
        <v>205</v>
      </c>
      <c r="G564" s="1" t="s">
        <v>282</v>
      </c>
      <c r="H564" s="1">
        <v>11.194979999999999</v>
      </c>
      <c r="I564" s="1">
        <v>8.1419599999999992</v>
      </c>
      <c r="J564" s="1">
        <v>665</v>
      </c>
      <c r="K564" s="1" t="s">
        <v>905</v>
      </c>
      <c r="L564" s="1" t="s">
        <v>737</v>
      </c>
      <c r="M564" s="88">
        <v>2016</v>
      </c>
      <c r="N564" s="88">
        <v>2</v>
      </c>
      <c r="O564" s="89" t="s">
        <v>158</v>
      </c>
      <c r="P564" s="63">
        <v>994</v>
      </c>
      <c r="Q564" s="90">
        <v>42680</v>
      </c>
      <c r="R564" s="63" t="s">
        <v>712</v>
      </c>
      <c r="S564" s="63" t="s">
        <v>1027</v>
      </c>
      <c r="T564" s="63" t="s">
        <v>1094</v>
      </c>
      <c r="U564" s="1"/>
      <c r="V564" s="90"/>
      <c r="W564" s="91">
        <v>42642</v>
      </c>
      <c r="X564" s="63">
        <v>9</v>
      </c>
      <c r="Y564" s="63">
        <v>43</v>
      </c>
      <c r="Z564" s="92">
        <v>46</v>
      </c>
      <c r="AA564" s="93">
        <v>9.5</v>
      </c>
      <c r="AB564" s="93">
        <v>6.42</v>
      </c>
      <c r="AC564" s="63">
        <v>2.02</v>
      </c>
      <c r="AD564" s="1">
        <v>1.1399999999999999</v>
      </c>
      <c r="AE564" s="63">
        <v>0.84</v>
      </c>
      <c r="AF564" s="1">
        <v>1.4</v>
      </c>
      <c r="AG564" s="1">
        <v>11.7</v>
      </c>
      <c r="AH564" s="1">
        <f t="shared" si="124"/>
        <v>81.428571428571431</v>
      </c>
      <c r="AI564" s="1">
        <v>0.5</v>
      </c>
      <c r="AJ564" s="1">
        <f t="shared" si="125"/>
        <v>4.449504950495049</v>
      </c>
      <c r="AK564" s="1">
        <f t="shared" si="126"/>
        <v>3.7638324985439717</v>
      </c>
      <c r="AL564" s="1">
        <f t="shared" si="127"/>
        <v>5.6547619047619051</v>
      </c>
      <c r="AM564" s="1">
        <f t="shared" si="128"/>
        <v>4182.0361094933014</v>
      </c>
      <c r="AN564" s="1">
        <f t="shared" si="129"/>
        <v>6283.0687830687839</v>
      </c>
      <c r="AO564" s="1">
        <f t="shared" si="130"/>
        <v>10465.104892562085</v>
      </c>
      <c r="AP564" s="1">
        <f t="shared" si="132"/>
        <v>4.1820361094933016</v>
      </c>
      <c r="AQ564" s="1">
        <f t="shared" si="132"/>
        <v>6.2830687830687841</v>
      </c>
      <c r="AR564" s="1">
        <f t="shared" si="132"/>
        <v>10.465104892562085</v>
      </c>
      <c r="AS564" s="90"/>
      <c r="AT564" s="1">
        <v>2.3261296660117878</v>
      </c>
      <c r="AU564" s="1">
        <v>0.19862934588444914</v>
      </c>
      <c r="AV564" s="1">
        <v>1.3119271379676483</v>
      </c>
      <c r="AW564" s="1">
        <v>0.75457824541270291</v>
      </c>
      <c r="AX564" s="1">
        <v>0.28823316210755534</v>
      </c>
      <c r="AY564" s="1">
        <v>0.15816850532113136</v>
      </c>
      <c r="AZ564" s="1">
        <v>6.242870704238717</v>
      </c>
      <c r="BA564" s="1">
        <v>115.85962360228417</v>
      </c>
      <c r="BB564" s="1">
        <v>79.189086494221414</v>
      </c>
      <c r="BC564" s="1">
        <v>10.010006334027397</v>
      </c>
      <c r="BD564" s="1">
        <v>23.629728396178759</v>
      </c>
      <c r="BE564" s="94">
        <v>0.69776119402985082</v>
      </c>
      <c r="BF564" s="94">
        <v>3.2639925373134329E-2</v>
      </c>
      <c r="BG564" s="94">
        <v>3.8447619539328115</v>
      </c>
      <c r="BH564" s="1">
        <v>1.2517343904856293</v>
      </c>
      <c r="BI564" s="1">
        <v>0.23260654112983153</v>
      </c>
      <c r="BJ564" s="1">
        <v>0.79196877660175591</v>
      </c>
    </row>
    <row r="565" spans="1:62">
      <c r="A565" t="s">
        <v>177</v>
      </c>
      <c r="C565" s="63" t="s">
        <v>164</v>
      </c>
      <c r="D565" s="87" t="s">
        <v>172</v>
      </c>
      <c r="E565" t="s">
        <v>959</v>
      </c>
      <c r="F565" s="1" t="s">
        <v>205</v>
      </c>
      <c r="G565" s="1" t="s">
        <v>282</v>
      </c>
      <c r="H565" s="1">
        <v>11.194979999999999</v>
      </c>
      <c r="I565" s="1">
        <v>8.1419599999999992</v>
      </c>
      <c r="J565" s="1">
        <v>665</v>
      </c>
      <c r="K565" s="1" t="s">
        <v>905</v>
      </c>
      <c r="L565" s="1" t="s">
        <v>737</v>
      </c>
      <c r="M565" s="88">
        <v>2016</v>
      </c>
      <c r="N565" s="88">
        <v>2</v>
      </c>
      <c r="O565" s="89" t="s">
        <v>159</v>
      </c>
      <c r="P565" s="63">
        <v>995</v>
      </c>
      <c r="Q565" s="90">
        <v>42680</v>
      </c>
      <c r="R565" s="63" t="s">
        <v>712</v>
      </c>
      <c r="S565" s="63" t="s">
        <v>1027</v>
      </c>
      <c r="T565" s="63" t="s">
        <v>1094</v>
      </c>
      <c r="U565" s="1"/>
      <c r="V565" s="90"/>
      <c r="W565" s="91">
        <v>42642</v>
      </c>
      <c r="X565" s="63">
        <v>9</v>
      </c>
      <c r="Y565" s="63">
        <v>45</v>
      </c>
      <c r="Z565" s="92">
        <v>62</v>
      </c>
      <c r="AA565" s="93">
        <v>11.97</v>
      </c>
      <c r="AB565" s="93">
        <v>9.81</v>
      </c>
      <c r="AC565" s="63">
        <v>1.9</v>
      </c>
      <c r="AD565" s="1">
        <v>1.08</v>
      </c>
      <c r="AE565" s="63">
        <v>0.82</v>
      </c>
      <c r="AF565" s="1">
        <v>1.32</v>
      </c>
      <c r="AG565" s="1">
        <v>11.5</v>
      </c>
      <c r="AH565" s="1">
        <f t="shared" si="124"/>
        <v>81.818181818181827</v>
      </c>
      <c r="AI565" s="1">
        <v>0.5</v>
      </c>
      <c r="AJ565" s="1">
        <f t="shared" si="125"/>
        <v>6.8153684210526322</v>
      </c>
      <c r="AK565" s="1">
        <f t="shared" si="126"/>
        <v>5.8058191950464408</v>
      </c>
      <c r="AL565" s="1">
        <f t="shared" si="127"/>
        <v>7.2987804878048781</v>
      </c>
      <c r="AM565" s="1">
        <f t="shared" si="128"/>
        <v>6450.9102167182673</v>
      </c>
      <c r="AN565" s="1">
        <f t="shared" si="129"/>
        <v>8109.7560975609767</v>
      </c>
      <c r="AO565" s="1">
        <f t="shared" si="130"/>
        <v>14560.666314279244</v>
      </c>
      <c r="AP565" s="1">
        <f t="shared" si="132"/>
        <v>6.4509102167182677</v>
      </c>
      <c r="AQ565" s="1">
        <f t="shared" si="132"/>
        <v>8.109756097560977</v>
      </c>
      <c r="AR565" s="1">
        <f t="shared" si="132"/>
        <v>14.560666314279244</v>
      </c>
      <c r="AS565" s="90"/>
      <c r="AT565" s="1">
        <v>2.2650093808630394</v>
      </c>
      <c r="AU565" s="1">
        <v>0.21409132251858254</v>
      </c>
      <c r="AV565" s="1">
        <v>1.5255767418397916</v>
      </c>
      <c r="AW565" s="1">
        <v>0.71203416885576221</v>
      </c>
      <c r="AX565" s="1">
        <v>0.24503616045702487</v>
      </c>
      <c r="AY565" s="1">
        <v>0.14646756861303437</v>
      </c>
      <c r="AZ565" s="1">
        <v>5.8707039323577028</v>
      </c>
      <c r="BA565" s="1">
        <v>138.43376604896113</v>
      </c>
      <c r="BB565" s="1">
        <v>55.801764981121238</v>
      </c>
      <c r="BC565" s="1">
        <v>13.250131607807429</v>
      </c>
      <c r="BD565" s="1">
        <v>8.6724233201663647</v>
      </c>
      <c r="BE565" s="94">
        <v>0.39097421203438393</v>
      </c>
      <c r="BF565" s="94">
        <v>2.5033428844317095E-2</v>
      </c>
      <c r="BG565" s="94">
        <v>3.1017824617166445</v>
      </c>
      <c r="BH565" s="1">
        <v>1.2305848513902207</v>
      </c>
      <c r="BI565" s="1">
        <v>0.19012464046021094</v>
      </c>
      <c r="BJ565" s="1">
        <v>0.45780598474939649</v>
      </c>
    </row>
    <row r="566" spans="1:62">
      <c r="A566" t="s">
        <v>177</v>
      </c>
      <c r="C566" s="63" t="s">
        <v>164</v>
      </c>
      <c r="D566" s="87" t="s">
        <v>172</v>
      </c>
      <c r="E566" t="s">
        <v>959</v>
      </c>
      <c r="F566" s="1" t="s">
        <v>205</v>
      </c>
      <c r="G566" s="1" t="s">
        <v>282</v>
      </c>
      <c r="H566" s="1">
        <v>11.194979999999999</v>
      </c>
      <c r="I566" s="1">
        <v>8.1419599999999992</v>
      </c>
      <c r="J566" s="1">
        <v>665</v>
      </c>
      <c r="K566" s="1" t="s">
        <v>905</v>
      </c>
      <c r="L566" s="1" t="s">
        <v>737</v>
      </c>
      <c r="M566" s="88">
        <v>2016</v>
      </c>
      <c r="N566" s="88">
        <v>2</v>
      </c>
      <c r="O566" s="89" t="s">
        <v>714</v>
      </c>
      <c r="P566" s="63">
        <v>996</v>
      </c>
      <c r="Q566" s="90">
        <v>42680</v>
      </c>
      <c r="R566" s="63" t="s">
        <v>712</v>
      </c>
      <c r="S566" s="63" t="s">
        <v>1027</v>
      </c>
      <c r="T566" s="63" t="s">
        <v>1094</v>
      </c>
      <c r="U566" s="1"/>
      <c r="V566" s="90"/>
      <c r="W566" s="91">
        <v>42642</v>
      </c>
      <c r="X566" s="63">
        <v>9</v>
      </c>
      <c r="Y566" s="63">
        <v>48</v>
      </c>
      <c r="Z566" s="92">
        <v>50</v>
      </c>
      <c r="AA566" s="93">
        <v>12.98</v>
      </c>
      <c r="AB566" s="93">
        <v>8.57</v>
      </c>
      <c r="AC566" s="63">
        <v>2.2400000000000002</v>
      </c>
      <c r="AD566" s="1">
        <v>1.32</v>
      </c>
      <c r="AE566" s="63">
        <v>1.24</v>
      </c>
      <c r="AF566" s="1">
        <v>1.56</v>
      </c>
      <c r="AG566" s="1">
        <v>12</v>
      </c>
      <c r="AH566" s="1">
        <f t="shared" si="124"/>
        <v>84.615384615384613</v>
      </c>
      <c r="AI566" s="1">
        <v>0.57999999999999996</v>
      </c>
      <c r="AJ566" s="1">
        <f t="shared" si="125"/>
        <v>5.9683928571428568</v>
      </c>
      <c r="AK566" s="1">
        <f t="shared" si="126"/>
        <v>5.2284201680672275</v>
      </c>
      <c r="AL566" s="1">
        <f t="shared" si="127"/>
        <v>6.0712903225806452</v>
      </c>
      <c r="AM566" s="1">
        <f t="shared" si="128"/>
        <v>5809.3557422969197</v>
      </c>
      <c r="AN566" s="1">
        <f t="shared" si="129"/>
        <v>6745.8781362007176</v>
      </c>
      <c r="AO566" s="1">
        <f t="shared" si="130"/>
        <v>12555.233878497638</v>
      </c>
      <c r="AP566" s="1">
        <f t="shared" si="132"/>
        <v>5.80935574229692</v>
      </c>
      <c r="AQ566" s="1">
        <f t="shared" si="132"/>
        <v>6.7458781362007176</v>
      </c>
      <c r="AR566" s="1">
        <f t="shared" si="132"/>
        <v>12.555233878497638</v>
      </c>
      <c r="AS566" s="90"/>
      <c r="AT566" s="1">
        <v>1.8093661305581836</v>
      </c>
      <c r="AU566" s="1">
        <v>0.21619615280122478</v>
      </c>
      <c r="AV566" s="1">
        <v>1.7722990870993738</v>
      </c>
      <c r="AW566" s="1">
        <v>0.49919553588412163</v>
      </c>
      <c r="AX566" s="1">
        <v>0.22213945316577197</v>
      </c>
      <c r="AY566" s="1">
        <v>0.12275081571500542</v>
      </c>
      <c r="AZ566" s="1">
        <v>3.2344668184779946</v>
      </c>
      <c r="BA566" s="1">
        <v>386.2449610912725</v>
      </c>
      <c r="BB566" s="1">
        <v>37.743174813347466</v>
      </c>
      <c r="BC566" s="1">
        <v>10.391819096318654</v>
      </c>
      <c r="BD566" s="1">
        <v>20.238450037886871</v>
      </c>
      <c r="BE566" s="94">
        <v>0.63240740740740742</v>
      </c>
      <c r="BF566" s="94">
        <v>3.7134259259259263E-2</v>
      </c>
      <c r="BG566" s="94">
        <v>2.2755956901229641</v>
      </c>
      <c r="BH566" s="1">
        <v>1.1908325537885875</v>
      </c>
      <c r="BI566" s="1">
        <v>0.22067352666043036</v>
      </c>
      <c r="BJ566" s="1">
        <v>0.52805142757609702</v>
      </c>
    </row>
    <row r="567" spans="1:62">
      <c r="A567" t="s">
        <v>177</v>
      </c>
      <c r="C567" s="63" t="s">
        <v>164</v>
      </c>
      <c r="D567" s="87" t="s">
        <v>172</v>
      </c>
      <c r="E567" t="s">
        <v>959</v>
      </c>
      <c r="F567" s="1" t="s">
        <v>211</v>
      </c>
      <c r="G567" s="1" t="s">
        <v>906</v>
      </c>
      <c r="H567" s="1">
        <v>11.134320000000001</v>
      </c>
      <c r="I567" s="1">
        <v>8.2327899999999996</v>
      </c>
      <c r="J567" s="1">
        <v>682</v>
      </c>
      <c r="K567" s="1" t="s">
        <v>907</v>
      </c>
      <c r="L567" s="1" t="s">
        <v>737</v>
      </c>
      <c r="M567" s="88">
        <v>2016</v>
      </c>
      <c r="N567" s="88">
        <v>2</v>
      </c>
      <c r="O567" s="89" t="s">
        <v>155</v>
      </c>
      <c r="P567" s="63">
        <v>1003</v>
      </c>
      <c r="Q567" s="1" t="s">
        <v>801</v>
      </c>
      <c r="R567" s="63" t="s">
        <v>712</v>
      </c>
      <c r="S567" s="63" t="s">
        <v>1027</v>
      </c>
      <c r="T567" s="63" t="s">
        <v>1094</v>
      </c>
      <c r="U567" s="1" t="s">
        <v>892</v>
      </c>
      <c r="V567" s="90">
        <v>42498</v>
      </c>
      <c r="W567" s="91">
        <v>42642</v>
      </c>
      <c r="X567" s="63">
        <v>9</v>
      </c>
      <c r="Y567" s="63">
        <v>46</v>
      </c>
      <c r="Z567" s="92">
        <v>29</v>
      </c>
      <c r="AA567" s="93">
        <v>13</v>
      </c>
      <c r="AB567" s="93">
        <v>4.5599999999999996</v>
      </c>
      <c r="AC567" s="63">
        <v>1.82</v>
      </c>
      <c r="AD567" s="1">
        <v>0.94</v>
      </c>
      <c r="AE567" s="63">
        <v>1.22</v>
      </c>
      <c r="AF567" s="1">
        <v>1.04</v>
      </c>
      <c r="AG567" s="1">
        <v>10.3</v>
      </c>
      <c r="AH567" s="1">
        <f t="shared" si="124"/>
        <v>90.384615384615373</v>
      </c>
      <c r="AI567" s="1">
        <v>0.42</v>
      </c>
      <c r="AJ567" s="1">
        <f t="shared" si="125"/>
        <v>2.6057142857142854</v>
      </c>
      <c r="AK567" s="1">
        <f t="shared" si="126"/>
        <v>2.4853915966386553</v>
      </c>
      <c r="AL567" s="1">
        <f t="shared" si="127"/>
        <v>4.4754098360655741</v>
      </c>
      <c r="AM567" s="1">
        <f t="shared" si="128"/>
        <v>2761.5462184873945</v>
      </c>
      <c r="AN567" s="1">
        <f t="shared" si="129"/>
        <v>4972.6775956284155</v>
      </c>
      <c r="AO567" s="1">
        <f t="shared" si="130"/>
        <v>7734.2238141158105</v>
      </c>
      <c r="AP567" s="1">
        <f t="shared" si="132"/>
        <v>2.7615462184873945</v>
      </c>
      <c r="AQ567" s="1">
        <f t="shared" si="132"/>
        <v>4.972677595628415</v>
      </c>
      <c r="AR567" s="1">
        <f t="shared" si="132"/>
        <v>7.7342238141158104</v>
      </c>
      <c r="AS567" s="1" t="s">
        <v>893</v>
      </c>
      <c r="AT567" s="1">
        <v>2.0594202898550726</v>
      </c>
      <c r="AU567" s="1">
        <v>0.17569512090020389</v>
      </c>
      <c r="AV567" s="1">
        <v>2.2451898103620556</v>
      </c>
      <c r="AW567" s="1">
        <v>0.56162720057008375</v>
      </c>
      <c r="AX567" s="1">
        <v>0.24242211303025868</v>
      </c>
      <c r="AY567" s="1">
        <v>0.18790118545415826</v>
      </c>
      <c r="AZ567" s="1">
        <v>7.7487678427615396</v>
      </c>
      <c r="BA567" s="1">
        <v>143.12597966284898</v>
      </c>
      <c r="BB567" s="1">
        <v>41.066844904988585</v>
      </c>
      <c r="BC567" s="1">
        <v>11.326558523930521</v>
      </c>
      <c r="BD567" s="1">
        <v>13.091634694357323</v>
      </c>
      <c r="BE567" s="94">
        <v>0.55113636363636365</v>
      </c>
      <c r="BF567" s="94">
        <v>3.2381628787878793E-2</v>
      </c>
      <c r="BG567" s="94">
        <v>4.6088216519736633</v>
      </c>
      <c r="BH567" s="1">
        <v>0.99062792877225869</v>
      </c>
      <c r="BI567" s="1">
        <v>0.15782567947516402</v>
      </c>
      <c r="BJ567" s="1">
        <v>0.52707264828494582</v>
      </c>
    </row>
    <row r="568" spans="1:62">
      <c r="A568" t="s">
        <v>177</v>
      </c>
      <c r="C568" s="63" t="s">
        <v>164</v>
      </c>
      <c r="D568" s="87" t="s">
        <v>172</v>
      </c>
      <c r="E568" t="s">
        <v>959</v>
      </c>
      <c r="F568" s="1" t="s">
        <v>211</v>
      </c>
      <c r="G568" s="1" t="s">
        <v>906</v>
      </c>
      <c r="H568" s="1">
        <v>11.134320000000001</v>
      </c>
      <c r="I568" s="1">
        <v>8.2327899999999996</v>
      </c>
      <c r="J568" s="1">
        <v>682</v>
      </c>
      <c r="K568" s="1" t="s">
        <v>907</v>
      </c>
      <c r="L568" s="1" t="s">
        <v>737</v>
      </c>
      <c r="M568" s="88">
        <v>2016</v>
      </c>
      <c r="N568" s="88">
        <v>2</v>
      </c>
      <c r="O568" s="89" t="s">
        <v>156</v>
      </c>
      <c r="P568" s="63">
        <v>1004</v>
      </c>
      <c r="Q568" s="1" t="s">
        <v>801</v>
      </c>
      <c r="R568" s="63" t="s">
        <v>712</v>
      </c>
      <c r="S568" s="63" t="s">
        <v>1027</v>
      </c>
      <c r="T568" s="63" t="s">
        <v>1094</v>
      </c>
      <c r="U568" s="1"/>
      <c r="V568" s="90"/>
      <c r="W568" s="91">
        <v>42642</v>
      </c>
      <c r="X568" s="63">
        <v>9</v>
      </c>
      <c r="Y568" s="63">
        <v>44</v>
      </c>
      <c r="Z568" s="92">
        <v>29</v>
      </c>
      <c r="AA568" s="93">
        <v>11.41</v>
      </c>
      <c r="AB568" s="93">
        <v>3.53</v>
      </c>
      <c r="AC568" s="63">
        <v>1.5</v>
      </c>
      <c r="AD568" s="1">
        <v>0.82</v>
      </c>
      <c r="AE568" s="63">
        <v>1.1399999999999999</v>
      </c>
      <c r="AF568" s="1">
        <v>0.98</v>
      </c>
      <c r="AG568" s="1">
        <v>11.1</v>
      </c>
      <c r="AH568" s="1">
        <f t="shared" si="124"/>
        <v>83.673469387755091</v>
      </c>
      <c r="AI568" s="1">
        <v>0.4</v>
      </c>
      <c r="AJ568" s="1">
        <f t="shared" si="125"/>
        <v>2.3062666666666667</v>
      </c>
      <c r="AK568" s="1">
        <f t="shared" si="126"/>
        <v>2.0182740392156862</v>
      </c>
      <c r="AL568" s="1">
        <f t="shared" si="127"/>
        <v>4.003508771929825</v>
      </c>
      <c r="AM568" s="1">
        <f t="shared" si="128"/>
        <v>2242.526710239651</v>
      </c>
      <c r="AN568" s="1">
        <f t="shared" si="129"/>
        <v>4448.3430799220278</v>
      </c>
      <c r="AO568" s="1">
        <f t="shared" si="130"/>
        <v>6690.8697901616788</v>
      </c>
      <c r="AP568" s="1">
        <f t="shared" si="132"/>
        <v>2.2425267102396509</v>
      </c>
      <c r="AQ568" s="1">
        <f t="shared" si="132"/>
        <v>4.4483430799220276</v>
      </c>
      <c r="AR568" s="1">
        <f t="shared" si="132"/>
        <v>6.6908697901616785</v>
      </c>
      <c r="AS568" s="90"/>
      <c r="AT568" s="1">
        <v>2.2147783251231528</v>
      </c>
      <c r="AU568" s="1">
        <v>0.29197644672587619</v>
      </c>
      <c r="AV568" s="1">
        <v>2.246687507989416</v>
      </c>
      <c r="AW568" s="1">
        <v>0.6942305022239208</v>
      </c>
      <c r="AX568" s="1">
        <v>0.22876600190421495</v>
      </c>
      <c r="AY568" s="1">
        <v>0.18150381443310024</v>
      </c>
      <c r="AZ568" s="1">
        <v>7.6147611229526744</v>
      </c>
      <c r="BA568" s="1">
        <v>137.6066695011987</v>
      </c>
      <c r="BB568" s="1">
        <v>41.243136246998148</v>
      </c>
      <c r="BC568" s="1">
        <v>9.6366834281810316</v>
      </c>
      <c r="BD568" s="1">
        <v>3.0884519140982967</v>
      </c>
      <c r="BE568" s="94">
        <v>0.42903071017274474</v>
      </c>
      <c r="BF568" s="94">
        <v>4.1386756238003843E-2</v>
      </c>
      <c r="BG568" s="94">
        <v>6.1215507176579402</v>
      </c>
      <c r="BH568" s="1">
        <v>0.85548327137546476</v>
      </c>
      <c r="BI568" s="1">
        <v>0.17053903345724908</v>
      </c>
      <c r="BJ568" s="1">
        <v>0.5400867877487715</v>
      </c>
    </row>
    <row r="569" spans="1:62">
      <c r="A569" t="s">
        <v>177</v>
      </c>
      <c r="C569" s="63" t="s">
        <v>164</v>
      </c>
      <c r="D569" s="87" t="s">
        <v>172</v>
      </c>
      <c r="E569" t="s">
        <v>959</v>
      </c>
      <c r="F569" s="1" t="s">
        <v>211</v>
      </c>
      <c r="G569" s="1" t="s">
        <v>906</v>
      </c>
      <c r="H569" s="1">
        <v>11.134320000000001</v>
      </c>
      <c r="I569" s="1">
        <v>8.2327899999999996</v>
      </c>
      <c r="J569" s="1">
        <v>682</v>
      </c>
      <c r="K569" s="1" t="s">
        <v>907</v>
      </c>
      <c r="L569" s="1" t="s">
        <v>737</v>
      </c>
      <c r="M569" s="88">
        <v>2016</v>
      </c>
      <c r="N569" s="88">
        <v>2</v>
      </c>
      <c r="O569" s="89" t="s">
        <v>157</v>
      </c>
      <c r="P569" s="63">
        <v>1005</v>
      </c>
      <c r="Q569" s="1" t="s">
        <v>801</v>
      </c>
      <c r="R569" s="63" t="s">
        <v>712</v>
      </c>
      <c r="S569" s="63" t="s">
        <v>1027</v>
      </c>
      <c r="T569" s="63" t="s">
        <v>1094</v>
      </c>
      <c r="U569" s="1"/>
      <c r="V569" s="90"/>
      <c r="W569" s="91">
        <v>42642</v>
      </c>
      <c r="X569" s="63">
        <v>9</v>
      </c>
      <c r="Y569" s="63">
        <v>42</v>
      </c>
      <c r="Z569" s="92">
        <v>37</v>
      </c>
      <c r="AA569" s="93">
        <v>21.37</v>
      </c>
      <c r="AB569" s="93">
        <v>7.5</v>
      </c>
      <c r="AC569" s="63">
        <v>2.12</v>
      </c>
      <c r="AD569" s="1">
        <v>1</v>
      </c>
      <c r="AE569" s="63">
        <v>1.92</v>
      </c>
      <c r="AF569" s="1">
        <v>1.22</v>
      </c>
      <c r="AG569" s="1">
        <v>10.6</v>
      </c>
      <c r="AH569" s="1">
        <f t="shared" si="124"/>
        <v>81.967213114754102</v>
      </c>
      <c r="AI569" s="1">
        <v>0.62</v>
      </c>
      <c r="AJ569" s="1">
        <f t="shared" si="125"/>
        <v>4.316037735849056</v>
      </c>
      <c r="AK569" s="1">
        <f t="shared" si="126"/>
        <v>3.7208657047724745</v>
      </c>
      <c r="AL569" s="1">
        <f t="shared" si="127"/>
        <v>6.9007291666666672</v>
      </c>
      <c r="AM569" s="1">
        <f t="shared" si="128"/>
        <v>4134.2952275249718</v>
      </c>
      <c r="AN569" s="1">
        <f t="shared" si="129"/>
        <v>7667.4768518518522</v>
      </c>
      <c r="AO569" s="1">
        <f t="shared" si="130"/>
        <v>11801.772079376824</v>
      </c>
      <c r="AP569" s="1">
        <f t="shared" si="132"/>
        <v>4.134295227524972</v>
      </c>
      <c r="AQ569" s="1">
        <f t="shared" si="132"/>
        <v>7.6674768518518519</v>
      </c>
      <c r="AR569" s="1">
        <f t="shared" si="132"/>
        <v>11.801772079376825</v>
      </c>
      <c r="AS569" s="90"/>
      <c r="AT569" s="1">
        <v>2.4412037037037035</v>
      </c>
      <c r="AU569" s="1">
        <v>0.22562509076626877</v>
      </c>
      <c r="AV569" s="1">
        <v>2.5915970145546363</v>
      </c>
      <c r="AW569" s="1">
        <v>0.60360934083925333</v>
      </c>
      <c r="AX569" s="1">
        <v>0.23368658203813381</v>
      </c>
      <c r="AY569" s="1">
        <v>0.21666580170268968</v>
      </c>
      <c r="AZ569" s="1">
        <v>8.6041728921149634</v>
      </c>
      <c r="BA569" s="1">
        <v>176.72836488369055</v>
      </c>
      <c r="BB569" s="1">
        <v>84.528839735917344</v>
      </c>
      <c r="BC569" s="1">
        <v>16.707839433707498</v>
      </c>
      <c r="BD569" s="1">
        <v>5.5247940162908771</v>
      </c>
      <c r="BE569" s="94">
        <v>0.66602502406159758</v>
      </c>
      <c r="BF569" s="94">
        <v>5.2454282964388838E-2</v>
      </c>
      <c r="BG569" s="94">
        <v>3.5479501878661819</v>
      </c>
      <c r="BH569" s="1">
        <v>1.2746679316888045</v>
      </c>
      <c r="BI569" s="1">
        <v>0.16878557874762809</v>
      </c>
      <c r="BJ569" s="1">
        <v>0.48173122967457066</v>
      </c>
    </row>
    <row r="570" spans="1:62">
      <c r="A570" t="s">
        <v>177</v>
      </c>
      <c r="C570" s="63" t="s">
        <v>164</v>
      </c>
      <c r="D570" s="87" t="s">
        <v>172</v>
      </c>
      <c r="E570" t="s">
        <v>959</v>
      </c>
      <c r="F570" s="1" t="s">
        <v>211</v>
      </c>
      <c r="G570" s="1" t="s">
        <v>906</v>
      </c>
      <c r="H570" s="1">
        <v>11.134320000000001</v>
      </c>
      <c r="I570" s="1">
        <v>8.2327899999999996</v>
      </c>
      <c r="J570" s="1">
        <v>682</v>
      </c>
      <c r="K570" s="1" t="s">
        <v>907</v>
      </c>
      <c r="L570" s="1" t="s">
        <v>737</v>
      </c>
      <c r="M570" s="88">
        <v>2016</v>
      </c>
      <c r="N570" s="88">
        <v>2</v>
      </c>
      <c r="O570" s="89" t="s">
        <v>158</v>
      </c>
      <c r="P570" s="63">
        <v>1006</v>
      </c>
      <c r="Q570" s="1" t="s">
        <v>801</v>
      </c>
      <c r="R570" s="63" t="s">
        <v>712</v>
      </c>
      <c r="S570" s="63" t="s">
        <v>1027</v>
      </c>
      <c r="T570" s="63" t="s">
        <v>1094</v>
      </c>
      <c r="U570" s="1"/>
      <c r="V570" s="90"/>
      <c r="W570" s="91">
        <v>42642</v>
      </c>
      <c r="X570" s="63">
        <v>9</v>
      </c>
      <c r="Y570" s="63">
        <v>42</v>
      </c>
      <c r="Z570" s="92">
        <v>48</v>
      </c>
      <c r="AA570" s="93">
        <v>19.510000000000002</v>
      </c>
      <c r="AB570" s="93">
        <v>10.45</v>
      </c>
      <c r="AC570" s="63">
        <v>2.48</v>
      </c>
      <c r="AD570" s="1">
        <v>1.38</v>
      </c>
      <c r="AE570" s="63">
        <v>1.3</v>
      </c>
      <c r="AF570" s="1">
        <v>1.54</v>
      </c>
      <c r="AG570" s="1">
        <v>11.2</v>
      </c>
      <c r="AH570" s="1">
        <f t="shared" si="124"/>
        <v>89.610389610389603</v>
      </c>
      <c r="AI570" s="1">
        <v>0.44</v>
      </c>
      <c r="AJ570" s="1">
        <f t="shared" si="125"/>
        <v>6.4891129032258057</v>
      </c>
      <c r="AK570" s="1">
        <f t="shared" si="126"/>
        <v>6.0748804554079685</v>
      </c>
      <c r="AL570" s="1">
        <f t="shared" si="127"/>
        <v>6.6033846153846154</v>
      </c>
      <c r="AM570" s="1">
        <f t="shared" si="128"/>
        <v>6749.8671726755201</v>
      </c>
      <c r="AN570" s="1">
        <f t="shared" si="129"/>
        <v>7337.0940170940175</v>
      </c>
      <c r="AO570" s="1">
        <f t="shared" si="130"/>
        <v>14086.961189769538</v>
      </c>
      <c r="AP570" s="1">
        <f t="shared" si="132"/>
        <v>6.7498671726755202</v>
      </c>
      <c r="AQ570" s="1">
        <f t="shared" si="132"/>
        <v>7.3370940170940173</v>
      </c>
      <c r="AR570" s="1">
        <f t="shared" si="132"/>
        <v>14.086961189769537</v>
      </c>
      <c r="AS570" s="90"/>
      <c r="AT570" s="1">
        <v>2.6955665024630542</v>
      </c>
      <c r="AU570" s="1">
        <v>0.34667270925295679</v>
      </c>
      <c r="AV570" s="1">
        <v>2.1372510651809575</v>
      </c>
      <c r="AW570" s="1">
        <v>0.76502784584994443</v>
      </c>
      <c r="AX570" s="1">
        <v>0.31140564743106325</v>
      </c>
      <c r="AY570" s="1">
        <v>0.2212150734169053</v>
      </c>
      <c r="AZ570" s="1">
        <v>8.4556993259089843</v>
      </c>
      <c r="BA570" s="1">
        <v>160.67487999354387</v>
      </c>
      <c r="BB570" s="1">
        <v>158.46189452061466</v>
      </c>
      <c r="BC570" s="1">
        <v>13.417090690833748</v>
      </c>
      <c r="BD570" s="1">
        <v>16.055530129237855</v>
      </c>
      <c r="BE570" s="94">
        <v>0.95193213949104627</v>
      </c>
      <c r="BF570" s="94">
        <v>0.1162111215834119</v>
      </c>
      <c r="BG570" s="94">
        <v>0.98317645388657826</v>
      </c>
      <c r="BH570" s="1">
        <v>1.4626436781609196</v>
      </c>
      <c r="BI570" s="1">
        <v>0.26216475095785435</v>
      </c>
      <c r="BJ570" s="1">
        <v>0.60736162954987671</v>
      </c>
    </row>
    <row r="571" spans="1:62">
      <c r="A571" t="s">
        <v>177</v>
      </c>
      <c r="C571" s="63" t="s">
        <v>164</v>
      </c>
      <c r="D571" s="87" t="s">
        <v>172</v>
      </c>
      <c r="E571" t="s">
        <v>959</v>
      </c>
      <c r="F571" s="1" t="s">
        <v>211</v>
      </c>
      <c r="G571" s="1" t="s">
        <v>906</v>
      </c>
      <c r="H571" s="1">
        <v>11.134320000000001</v>
      </c>
      <c r="I571" s="1">
        <v>8.2327899999999996</v>
      </c>
      <c r="J571" s="1">
        <v>682</v>
      </c>
      <c r="K571" s="1" t="s">
        <v>907</v>
      </c>
      <c r="L571" s="1" t="s">
        <v>737</v>
      </c>
      <c r="M571" s="88">
        <v>2016</v>
      </c>
      <c r="N571" s="88">
        <v>2</v>
      </c>
      <c r="O571" s="89" t="s">
        <v>159</v>
      </c>
      <c r="P571" s="63">
        <v>1007</v>
      </c>
      <c r="Q571" s="1" t="s">
        <v>801</v>
      </c>
      <c r="R571" s="63" t="s">
        <v>712</v>
      </c>
      <c r="S571" s="63" t="s">
        <v>1027</v>
      </c>
      <c r="T571" s="63" t="s">
        <v>1094</v>
      </c>
      <c r="U571" s="1"/>
      <c r="V571" s="90"/>
      <c r="W571" s="91">
        <v>42642</v>
      </c>
      <c r="X571" s="63">
        <v>9</v>
      </c>
      <c r="Y571" s="63">
        <v>44</v>
      </c>
      <c r="Z571" s="92">
        <v>47</v>
      </c>
      <c r="AA571" s="93">
        <v>19.489999999999998</v>
      </c>
      <c r="AB571" s="93">
        <v>9.94</v>
      </c>
      <c r="AC571" s="63">
        <v>2.52</v>
      </c>
      <c r="AD571" s="1">
        <v>1.34</v>
      </c>
      <c r="AE571" s="63">
        <v>1.08</v>
      </c>
      <c r="AF571" s="1">
        <v>1.64</v>
      </c>
      <c r="AG571" s="1">
        <v>10.7</v>
      </c>
      <c r="AH571" s="1">
        <f t="shared" si="124"/>
        <v>81.707317073170742</v>
      </c>
      <c r="AI571" s="1">
        <v>0.36</v>
      </c>
      <c r="AJ571" s="1">
        <f t="shared" si="125"/>
        <v>6.4688888888888876</v>
      </c>
      <c r="AK571" s="1">
        <f t="shared" si="126"/>
        <v>5.5529424836601295</v>
      </c>
      <c r="AL571" s="1">
        <f t="shared" si="127"/>
        <v>6.4966666666666661</v>
      </c>
      <c r="AM571" s="1">
        <f t="shared" si="128"/>
        <v>6169.9360929556997</v>
      </c>
      <c r="AN571" s="1">
        <f t="shared" si="129"/>
        <v>7218.5185185185182</v>
      </c>
      <c r="AO571" s="1">
        <f t="shared" si="130"/>
        <v>13388.454611474219</v>
      </c>
      <c r="AP571" s="1">
        <f t="shared" si="132"/>
        <v>6.1699360929556999</v>
      </c>
      <c r="AQ571" s="1">
        <f t="shared" si="132"/>
        <v>7.2185185185185183</v>
      </c>
      <c r="AR571" s="1">
        <f t="shared" si="132"/>
        <v>13.388454611474218</v>
      </c>
      <c r="AS571" s="90"/>
      <c r="AT571" s="1">
        <v>2.3683431952662719</v>
      </c>
      <c r="AU571" s="1">
        <v>0.38712331411119122</v>
      </c>
      <c r="AV571" s="1">
        <v>2.193411584501876</v>
      </c>
      <c r="AW571" s="1">
        <v>0.69537465096299511</v>
      </c>
      <c r="AX571" s="1">
        <v>0.26537788427434922</v>
      </c>
      <c r="AY571" s="1">
        <v>0.20612941182588501</v>
      </c>
      <c r="AZ571" s="1">
        <v>6.8831911088524791</v>
      </c>
      <c r="BA571" s="1">
        <v>166.98668762960583</v>
      </c>
      <c r="BB571" s="1">
        <v>78.469967202826354</v>
      </c>
      <c r="BC571" s="1">
        <v>10.291596970817992</v>
      </c>
      <c r="BD571" s="1">
        <v>4.5619521480324581</v>
      </c>
      <c r="BE571" s="94">
        <v>0.87657308809293322</v>
      </c>
      <c r="BF571" s="94">
        <v>0.22797676669893516</v>
      </c>
      <c r="BG571" s="94">
        <v>2.1829976942932303</v>
      </c>
      <c r="BH571" s="1">
        <v>1.3197565543071161</v>
      </c>
      <c r="BI571" s="1">
        <v>0.21694756554307118</v>
      </c>
      <c r="BJ571" s="1">
        <v>0.62282903627880115</v>
      </c>
    </row>
    <row r="572" spans="1:62">
      <c r="A572" t="s">
        <v>177</v>
      </c>
      <c r="C572" s="63" t="s">
        <v>164</v>
      </c>
      <c r="D572" s="87" t="s">
        <v>172</v>
      </c>
      <c r="E572" t="s">
        <v>959</v>
      </c>
      <c r="F572" s="1" t="s">
        <v>211</v>
      </c>
      <c r="G572" s="1" t="s">
        <v>906</v>
      </c>
      <c r="H572" s="1">
        <v>11.134320000000001</v>
      </c>
      <c r="I572" s="1">
        <v>8.2327899999999996</v>
      </c>
      <c r="J572" s="1">
        <v>682</v>
      </c>
      <c r="K572" s="1" t="s">
        <v>907</v>
      </c>
      <c r="L572" s="1" t="s">
        <v>737</v>
      </c>
      <c r="M572" s="88">
        <v>2016</v>
      </c>
      <c r="N572" s="88">
        <v>2</v>
      </c>
      <c r="O572" s="89" t="s">
        <v>714</v>
      </c>
      <c r="P572" s="63">
        <v>1008</v>
      </c>
      <c r="Q572" s="1" t="s">
        <v>801</v>
      </c>
      <c r="R572" s="63" t="s">
        <v>712</v>
      </c>
      <c r="S572" s="63" t="s">
        <v>1027</v>
      </c>
      <c r="T572" s="63" t="s">
        <v>1094</v>
      </c>
      <c r="U572" s="1"/>
      <c r="V572" s="90"/>
      <c r="W572" s="91">
        <v>42642</v>
      </c>
      <c r="X572" s="63">
        <v>9</v>
      </c>
      <c r="Y572" s="63">
        <v>46</v>
      </c>
      <c r="Z572" s="92">
        <v>45</v>
      </c>
      <c r="AA572" s="93">
        <v>21.48</v>
      </c>
      <c r="AB572" s="93">
        <v>10.039999999999999</v>
      </c>
      <c r="AC572" s="63">
        <v>2.72</v>
      </c>
      <c r="AD572" s="1">
        <v>1.3</v>
      </c>
      <c r="AE572" s="63">
        <v>1.64</v>
      </c>
      <c r="AF572" s="1">
        <v>1.62</v>
      </c>
      <c r="AG572" s="1">
        <v>10.4</v>
      </c>
      <c r="AH572" s="1">
        <f t="shared" si="124"/>
        <v>80.246913580246911</v>
      </c>
      <c r="AI572" s="1">
        <v>0.52</v>
      </c>
      <c r="AJ572" s="1">
        <f t="shared" si="125"/>
        <v>5.979705882352941</v>
      </c>
      <c r="AK572" s="1">
        <f t="shared" si="126"/>
        <v>5.0582145328719719</v>
      </c>
      <c r="AL572" s="1">
        <f t="shared" si="127"/>
        <v>6.810731707317073</v>
      </c>
      <c r="AM572" s="1">
        <f t="shared" si="128"/>
        <v>5620.238369857746</v>
      </c>
      <c r="AN572" s="1">
        <f t="shared" si="129"/>
        <v>7567.4796747967484</v>
      </c>
      <c r="AO572" s="1">
        <f t="shared" si="130"/>
        <v>13187.718044654495</v>
      </c>
      <c r="AP572" s="1">
        <f t="shared" si="132"/>
        <v>5.6202383698577458</v>
      </c>
      <c r="AQ572" s="1">
        <f t="shared" si="132"/>
        <v>7.5674796747967488</v>
      </c>
      <c r="AR572" s="1">
        <f t="shared" si="132"/>
        <v>13.187718044654495</v>
      </c>
      <c r="AS572" s="90"/>
      <c r="AT572" s="1">
        <v>3.1970973782771543</v>
      </c>
      <c r="AU572" s="1">
        <v>0.39856670707853298</v>
      </c>
      <c r="AV572" s="1">
        <v>2.5602675214060322</v>
      </c>
      <c r="AW572" s="1">
        <v>0.74756989403901486</v>
      </c>
      <c r="AX572" s="1">
        <v>0.24941639931094089</v>
      </c>
      <c r="AY572" s="1">
        <v>0.26590965767057184</v>
      </c>
      <c r="AZ572" s="1">
        <v>7.5308349481260715</v>
      </c>
      <c r="BA572" s="1">
        <v>178.24501016890977</v>
      </c>
      <c r="BB572" s="1">
        <v>124.723129340706</v>
      </c>
      <c r="BC572" s="1">
        <v>17.715928050131346</v>
      </c>
      <c r="BD572" s="1">
        <v>70.378824622108993</v>
      </c>
      <c r="BE572" s="94">
        <v>0.60137614678899076</v>
      </c>
      <c r="BF572" s="94">
        <v>8.0688073394495408E-2</v>
      </c>
      <c r="BG572" s="94">
        <v>2.9899201298993785</v>
      </c>
      <c r="BH572" s="1">
        <v>1.5540413533834587</v>
      </c>
      <c r="BI572" s="1">
        <v>0.25601503759398503</v>
      </c>
      <c r="BJ572" s="1">
        <v>0.52416977107067209</v>
      </c>
    </row>
    <row r="573" spans="1:62">
      <c r="A573" t="s">
        <v>177</v>
      </c>
      <c r="C573" s="63" t="s">
        <v>166</v>
      </c>
      <c r="D573" s="87" t="s">
        <v>908</v>
      </c>
      <c r="E573" t="s">
        <v>959</v>
      </c>
      <c r="F573" s="1" t="s">
        <v>909</v>
      </c>
      <c r="G573" s="1" t="s">
        <v>910</v>
      </c>
      <c r="H573" s="1">
        <v>11.2376</v>
      </c>
      <c r="I573" s="1">
        <v>8.3655799999999996</v>
      </c>
      <c r="J573" s="1">
        <v>616</v>
      </c>
      <c r="K573" s="1" t="s">
        <v>911</v>
      </c>
      <c r="L573" s="1" t="s">
        <v>709</v>
      </c>
      <c r="M573" s="88">
        <v>2016</v>
      </c>
      <c r="N573" s="88">
        <v>2</v>
      </c>
      <c r="O573" s="89" t="s">
        <v>155</v>
      </c>
      <c r="P573" s="63">
        <v>1015</v>
      </c>
      <c r="Q573" s="1" t="s">
        <v>912</v>
      </c>
      <c r="R573" s="63" t="s">
        <v>712</v>
      </c>
      <c r="S573" s="63" t="s">
        <v>1027</v>
      </c>
      <c r="T573" s="63" t="s">
        <v>1094</v>
      </c>
      <c r="U573" s="1" t="s">
        <v>913</v>
      </c>
      <c r="V573" s="1" t="s">
        <v>914</v>
      </c>
      <c r="W573" s="91">
        <v>42656</v>
      </c>
      <c r="X573" s="63">
        <v>9</v>
      </c>
      <c r="Y573" s="63">
        <v>47</v>
      </c>
      <c r="Z573" s="92">
        <v>47</v>
      </c>
      <c r="AA573" s="93">
        <v>4.68</v>
      </c>
      <c r="AB573" s="93">
        <v>3.94</v>
      </c>
      <c r="AC573" s="63">
        <v>1.24</v>
      </c>
      <c r="AD573" s="1">
        <v>0.78</v>
      </c>
      <c r="AE573" s="63">
        <v>0.16</v>
      </c>
      <c r="AF573" s="1">
        <v>0.9</v>
      </c>
      <c r="AG573" s="1">
        <v>11.4</v>
      </c>
      <c r="AH573" s="1">
        <f t="shared" si="124"/>
        <v>86.666666666666671</v>
      </c>
      <c r="AI573" s="1">
        <v>0.12</v>
      </c>
      <c r="AJ573" s="1">
        <f t="shared" si="125"/>
        <v>2.8596774193548389</v>
      </c>
      <c r="AK573" s="1">
        <f t="shared" si="126"/>
        <v>2.5833540796963947</v>
      </c>
      <c r="AL573" s="1">
        <f t="shared" si="127"/>
        <v>3.51</v>
      </c>
      <c r="AM573" s="1">
        <f t="shared" si="128"/>
        <v>2870.3934218848831</v>
      </c>
      <c r="AN573" s="1">
        <f t="shared" si="129"/>
        <v>3900</v>
      </c>
      <c r="AO573" s="1">
        <f t="shared" si="130"/>
        <v>6770.3934218848826</v>
      </c>
      <c r="AP573" s="1">
        <f t="shared" si="132"/>
        <v>2.870393421884883</v>
      </c>
      <c r="AQ573" s="1">
        <f t="shared" si="132"/>
        <v>3.9</v>
      </c>
      <c r="AR573" s="1">
        <f t="shared" si="132"/>
        <v>6.7703934218848829</v>
      </c>
      <c r="AS573" s="90">
        <v>42530</v>
      </c>
      <c r="AT573" s="1"/>
      <c r="AU573" s="1"/>
      <c r="AV573" s="1"/>
      <c r="AW573" s="1"/>
      <c r="AX573" s="1"/>
      <c r="AY573" s="1"/>
      <c r="AZ573" s="1"/>
      <c r="BA573" s="1"/>
      <c r="BB573" s="1"/>
      <c r="BC573" s="1"/>
      <c r="BD573" s="1"/>
      <c r="BE573" s="94">
        <v>0.54580896686159852</v>
      </c>
      <c r="BF573" s="94">
        <v>3.8908382066276809E-2</v>
      </c>
      <c r="BG573" s="94">
        <v>1.6505812431022897</v>
      </c>
      <c r="BH573" s="1">
        <v>1.0091170825335893</v>
      </c>
      <c r="BI573" s="1">
        <v>0.19505758157389638</v>
      </c>
      <c r="BJ573" s="1">
        <v>0.690153487424636</v>
      </c>
    </row>
    <row r="574" spans="1:62">
      <c r="A574" t="s">
        <v>177</v>
      </c>
      <c r="C574" s="63" t="s">
        <v>166</v>
      </c>
      <c r="D574" s="87" t="s">
        <v>908</v>
      </c>
      <c r="E574" t="s">
        <v>959</v>
      </c>
      <c r="F574" s="1" t="s">
        <v>909</v>
      </c>
      <c r="G574" s="1" t="s">
        <v>910</v>
      </c>
      <c r="H574" s="1">
        <v>11.2376</v>
      </c>
      <c r="I574" s="1">
        <v>8.3655799999999996</v>
      </c>
      <c r="J574" s="1">
        <v>616</v>
      </c>
      <c r="K574" s="1" t="s">
        <v>911</v>
      </c>
      <c r="L574" s="1" t="s">
        <v>709</v>
      </c>
      <c r="M574" s="88">
        <v>2016</v>
      </c>
      <c r="N574" s="88">
        <v>2</v>
      </c>
      <c r="O574" s="89" t="s">
        <v>156</v>
      </c>
      <c r="P574" s="63">
        <v>1016</v>
      </c>
      <c r="Q574" s="1" t="s">
        <v>912</v>
      </c>
      <c r="R574" s="63" t="s">
        <v>712</v>
      </c>
      <c r="S574" s="63" t="s">
        <v>1027</v>
      </c>
      <c r="T574" s="63" t="s">
        <v>1094</v>
      </c>
      <c r="U574" s="1"/>
      <c r="V574" s="90"/>
      <c r="W574" s="91">
        <v>42656</v>
      </c>
      <c r="X574" s="63">
        <v>9</v>
      </c>
      <c r="Y574" s="63">
        <v>48</v>
      </c>
      <c r="Z574" s="92">
        <v>43</v>
      </c>
      <c r="AA574" s="93">
        <v>6.7</v>
      </c>
      <c r="AB574" s="93">
        <v>3.48</v>
      </c>
      <c r="AC574" s="63">
        <v>1.4</v>
      </c>
      <c r="AD574" s="1">
        <v>0.84</v>
      </c>
      <c r="AE574" s="63">
        <v>0.32</v>
      </c>
      <c r="AF574" s="1">
        <v>1.04</v>
      </c>
      <c r="AG574" s="1">
        <v>11.1</v>
      </c>
      <c r="AH574" s="1">
        <f t="shared" si="124"/>
        <v>80.769230769230759</v>
      </c>
      <c r="AI574" s="1">
        <v>0.24</v>
      </c>
      <c r="AJ574" s="1">
        <f t="shared" si="125"/>
        <v>2.5851428571428574</v>
      </c>
      <c r="AK574" s="1">
        <f t="shared" si="126"/>
        <v>2.1838023529411763</v>
      </c>
      <c r="AL574" s="1">
        <f t="shared" si="127"/>
        <v>5.0250000000000004</v>
      </c>
      <c r="AM574" s="1">
        <f t="shared" si="128"/>
        <v>2426.447058823529</v>
      </c>
      <c r="AN574" s="1">
        <f t="shared" si="129"/>
        <v>5583.333333333333</v>
      </c>
      <c r="AO574" s="1">
        <f t="shared" si="130"/>
        <v>8009.780392156862</v>
      </c>
      <c r="AP574" s="1">
        <f t="shared" si="132"/>
        <v>2.4264470588235292</v>
      </c>
      <c r="AQ574" s="1">
        <f t="shared" si="132"/>
        <v>5.583333333333333</v>
      </c>
      <c r="AR574" s="1">
        <f t="shared" si="132"/>
        <v>8.0097803921568627</v>
      </c>
      <c r="AS574" s="90"/>
      <c r="AT574" s="1">
        <v>1.8086011342155011</v>
      </c>
      <c r="AU574" s="1">
        <v>0.20857010343032556</v>
      </c>
      <c r="AV574" s="1">
        <v>1.4749784129386907</v>
      </c>
      <c r="AW574" s="1">
        <v>0.63014030935906817</v>
      </c>
      <c r="AX574" s="1">
        <v>0.171902314659412</v>
      </c>
      <c r="AY574" s="1">
        <v>0.13551786892445139</v>
      </c>
      <c r="AZ574" s="1">
        <v>4.7681613445898989</v>
      </c>
      <c r="BA574" s="1">
        <v>98.168981333945709</v>
      </c>
      <c r="BB574" s="1">
        <v>39.075520169404292</v>
      </c>
      <c r="BC574" s="1">
        <v>11.338237363340959</v>
      </c>
      <c r="BD574" s="1">
        <v>8.9584006563489282</v>
      </c>
      <c r="BE574" s="94">
        <v>0.46805555555555561</v>
      </c>
      <c r="BF574" s="94">
        <v>0.12023148148148148</v>
      </c>
      <c r="BG574" s="94">
        <v>1.9206710764998878</v>
      </c>
      <c r="BH574" s="1">
        <v>1.0454106280193238</v>
      </c>
      <c r="BI574" s="1">
        <v>0.26903381642512081</v>
      </c>
      <c r="BJ574" s="1">
        <v>0.54514824960631625</v>
      </c>
    </row>
    <row r="575" spans="1:62">
      <c r="A575" t="s">
        <v>177</v>
      </c>
      <c r="C575" s="63" t="s">
        <v>166</v>
      </c>
      <c r="D575" s="87" t="s">
        <v>908</v>
      </c>
      <c r="E575" t="s">
        <v>959</v>
      </c>
      <c r="F575" s="1" t="s">
        <v>909</v>
      </c>
      <c r="G575" s="1" t="s">
        <v>910</v>
      </c>
      <c r="H575" s="1">
        <v>11.2376</v>
      </c>
      <c r="I575" s="1">
        <v>8.3655799999999996</v>
      </c>
      <c r="J575" s="1">
        <v>616</v>
      </c>
      <c r="K575" s="1" t="s">
        <v>911</v>
      </c>
      <c r="L575" s="1" t="s">
        <v>709</v>
      </c>
      <c r="M575" s="88">
        <v>2016</v>
      </c>
      <c r="N575" s="88">
        <v>2</v>
      </c>
      <c r="O575" s="89" t="s">
        <v>157</v>
      </c>
      <c r="P575" s="63">
        <v>1017</v>
      </c>
      <c r="Q575" s="1" t="s">
        <v>912</v>
      </c>
      <c r="R575" s="63" t="s">
        <v>712</v>
      </c>
      <c r="S575" s="63" t="s">
        <v>1027</v>
      </c>
      <c r="T575" s="63" t="s">
        <v>1094</v>
      </c>
      <c r="U575" s="1"/>
      <c r="V575" s="90"/>
      <c r="W575" s="91">
        <v>42656</v>
      </c>
      <c r="X575" s="63">
        <v>9</v>
      </c>
      <c r="Y575" s="63">
        <v>43</v>
      </c>
      <c r="Z575" s="92">
        <v>48</v>
      </c>
      <c r="AA575" s="93">
        <v>8.6999999999999993</v>
      </c>
      <c r="AB575" s="93">
        <v>8.74</v>
      </c>
      <c r="AC575" s="63">
        <v>2.52</v>
      </c>
      <c r="AD575" s="1">
        <v>1.44</v>
      </c>
      <c r="AE575" s="63">
        <v>0.36</v>
      </c>
      <c r="AF575" s="1">
        <v>1.8</v>
      </c>
      <c r="AG575" s="1">
        <v>11.6</v>
      </c>
      <c r="AH575" s="1">
        <f t="shared" si="124"/>
        <v>80</v>
      </c>
      <c r="AI575" s="1">
        <v>0.26</v>
      </c>
      <c r="AJ575" s="1">
        <f t="shared" si="125"/>
        <v>6.2428571428571429</v>
      </c>
      <c r="AK575" s="1">
        <f t="shared" si="126"/>
        <v>5.1940571428571438</v>
      </c>
      <c r="AL575" s="1">
        <f t="shared" si="127"/>
        <v>6.2833333333333341</v>
      </c>
      <c r="AM575" s="1">
        <f t="shared" si="128"/>
        <v>5771.1746031746043</v>
      </c>
      <c r="AN575" s="1">
        <f t="shared" si="129"/>
        <v>6981.4814814814827</v>
      </c>
      <c r="AO575" s="1">
        <f t="shared" si="130"/>
        <v>12752.656084656086</v>
      </c>
      <c r="AP575" s="1">
        <f t="shared" si="132"/>
        <v>5.7711746031746038</v>
      </c>
      <c r="AQ575" s="1">
        <f t="shared" si="132"/>
        <v>6.9814814814814827</v>
      </c>
      <c r="AR575" s="1">
        <f t="shared" si="132"/>
        <v>12.752656084656087</v>
      </c>
      <c r="AS575" s="90"/>
      <c r="AT575" s="1">
        <v>2.1881419234360413</v>
      </c>
      <c r="AU575" s="1">
        <v>0.22056818185868715</v>
      </c>
      <c r="AV575" s="1">
        <v>2.5366477018732518</v>
      </c>
      <c r="AW575" s="1">
        <v>0.65039613287404507</v>
      </c>
      <c r="AX575" s="1">
        <v>0.20193059309665684</v>
      </c>
      <c r="AY575" s="1">
        <v>0.18266767280539625</v>
      </c>
      <c r="AZ575" s="1">
        <v>6.6678140451478187</v>
      </c>
      <c r="BA575" s="1">
        <v>131.52835193891448</v>
      </c>
      <c r="BB575" s="1">
        <v>60.392951600780492</v>
      </c>
      <c r="BC575" s="1">
        <v>21.016462711788336</v>
      </c>
      <c r="BD575" s="1">
        <v>7.7459870852781982</v>
      </c>
      <c r="BE575" s="94">
        <v>0.5828460038986355</v>
      </c>
      <c r="BF575" s="94">
        <v>5.6725146198830408E-2</v>
      </c>
      <c r="BG575" s="94">
        <v>2.6632039477969682</v>
      </c>
      <c r="BH575" s="1">
        <v>1.2025023169601483</v>
      </c>
      <c r="BI575" s="1">
        <v>0.22877664504170531</v>
      </c>
      <c r="BJ575" s="1">
        <v>0.59664633452127713</v>
      </c>
    </row>
    <row r="576" spans="1:62">
      <c r="A576" t="s">
        <v>177</v>
      </c>
      <c r="C576" s="63" t="s">
        <v>166</v>
      </c>
      <c r="D576" s="87" t="s">
        <v>908</v>
      </c>
      <c r="E576" t="s">
        <v>959</v>
      </c>
      <c r="F576" s="1" t="s">
        <v>909</v>
      </c>
      <c r="G576" s="1" t="s">
        <v>910</v>
      </c>
      <c r="H576" s="1">
        <v>11.2376</v>
      </c>
      <c r="I576" s="1">
        <v>8.3655799999999996</v>
      </c>
      <c r="J576" s="1">
        <v>616</v>
      </c>
      <c r="K576" s="1" t="s">
        <v>911</v>
      </c>
      <c r="L576" s="1" t="s">
        <v>709</v>
      </c>
      <c r="M576" s="88">
        <v>2016</v>
      </c>
      <c r="N576" s="88">
        <v>2</v>
      </c>
      <c r="O576" s="89" t="s">
        <v>158</v>
      </c>
      <c r="P576" s="63">
        <v>1018</v>
      </c>
      <c r="Q576" s="1" t="s">
        <v>912</v>
      </c>
      <c r="R576" s="63" t="s">
        <v>712</v>
      </c>
      <c r="S576" s="63" t="s">
        <v>1027</v>
      </c>
      <c r="T576" s="63" t="s">
        <v>1094</v>
      </c>
      <c r="U576" s="1"/>
      <c r="V576" s="90"/>
      <c r="W576" s="91">
        <v>42656</v>
      </c>
      <c r="X576" s="63">
        <v>9</v>
      </c>
      <c r="Y576" s="63">
        <v>44</v>
      </c>
      <c r="Z576" s="92">
        <v>59</v>
      </c>
      <c r="AA576" s="93">
        <v>10.220000000000001</v>
      </c>
      <c r="AB576" s="93">
        <v>9.7200000000000006</v>
      </c>
      <c r="AC576" s="63">
        <v>2.58</v>
      </c>
      <c r="AD576" s="1">
        <v>1.54</v>
      </c>
      <c r="AE576" s="63">
        <v>0.8</v>
      </c>
      <c r="AF576" s="1">
        <v>1.84</v>
      </c>
      <c r="AG576" s="1">
        <v>13.6</v>
      </c>
      <c r="AH576" s="1">
        <f t="shared" si="124"/>
        <v>83.695652173913032</v>
      </c>
      <c r="AI576" s="1">
        <v>0.44</v>
      </c>
      <c r="AJ576" s="1">
        <f t="shared" si="125"/>
        <v>6.9320930232558151</v>
      </c>
      <c r="AK576" s="1">
        <f t="shared" si="126"/>
        <v>5.8974205198358423</v>
      </c>
      <c r="AL576" s="1">
        <f t="shared" si="127"/>
        <v>5.6209999999999996</v>
      </c>
      <c r="AM576" s="1">
        <f t="shared" si="128"/>
        <v>6552.6894664842694</v>
      </c>
      <c r="AN576" s="1">
        <f t="shared" si="129"/>
        <v>6245.5555555555547</v>
      </c>
      <c r="AO576" s="1">
        <f t="shared" si="130"/>
        <v>12798.245022039824</v>
      </c>
      <c r="AP576" s="1">
        <f t="shared" si="132"/>
        <v>6.552689466484269</v>
      </c>
      <c r="AQ576" s="1">
        <f t="shared" si="132"/>
        <v>6.2455555555555549</v>
      </c>
      <c r="AR576" s="1">
        <f t="shared" si="132"/>
        <v>12.798245022039824</v>
      </c>
      <c r="AS576" s="90"/>
      <c r="AT576" s="1">
        <v>2.3863636363636367</v>
      </c>
      <c r="AU576" s="1">
        <v>0.34609459409000704</v>
      </c>
      <c r="AV576" s="1">
        <v>3.0188169368864379</v>
      </c>
      <c r="AW576" s="1">
        <v>0.60995709118013752</v>
      </c>
      <c r="AX576" s="1">
        <v>0.21986673494941456</v>
      </c>
      <c r="AY576" s="1">
        <v>0.19224148863589768</v>
      </c>
      <c r="AZ576" s="1">
        <v>5.1984242648705941</v>
      </c>
      <c r="BA576" s="1">
        <v>124.03988279607309</v>
      </c>
      <c r="BB576" s="1">
        <v>63.797843159736956</v>
      </c>
      <c r="BC576" s="1">
        <v>17.800511521273421</v>
      </c>
      <c r="BD576" s="1">
        <v>5.3328729912048107</v>
      </c>
      <c r="BE576" s="94">
        <v>0.61395348837209307</v>
      </c>
      <c r="BF576" s="94">
        <v>5.5581395348837215E-2</v>
      </c>
      <c r="BG576" s="94">
        <v>1.4218184270060172</v>
      </c>
      <c r="BH576" s="1">
        <v>1.2524177949709865</v>
      </c>
      <c r="BI576" s="1">
        <v>0.24617988394584139</v>
      </c>
      <c r="BJ576" s="1">
        <v>0.67595947106720322</v>
      </c>
    </row>
    <row r="577" spans="1:62">
      <c r="A577" t="s">
        <v>177</v>
      </c>
      <c r="C577" s="63" t="s">
        <v>166</v>
      </c>
      <c r="D577" s="87" t="s">
        <v>908</v>
      </c>
      <c r="E577" t="s">
        <v>959</v>
      </c>
      <c r="F577" s="1" t="s">
        <v>909</v>
      </c>
      <c r="G577" s="1" t="s">
        <v>910</v>
      </c>
      <c r="H577" s="1">
        <v>11.2376</v>
      </c>
      <c r="I577" s="1">
        <v>8.3655799999999996</v>
      </c>
      <c r="J577" s="1">
        <v>616</v>
      </c>
      <c r="K577" s="1" t="s">
        <v>911</v>
      </c>
      <c r="L577" s="1" t="s">
        <v>709</v>
      </c>
      <c r="M577" s="88">
        <v>2016</v>
      </c>
      <c r="N577" s="88">
        <v>2</v>
      </c>
      <c r="O577" s="89" t="s">
        <v>159</v>
      </c>
      <c r="P577" s="63">
        <v>1019</v>
      </c>
      <c r="Q577" s="1" t="s">
        <v>912</v>
      </c>
      <c r="R577" s="63" t="s">
        <v>712</v>
      </c>
      <c r="S577" s="63" t="s">
        <v>1027</v>
      </c>
      <c r="T577" s="63" t="s">
        <v>1094</v>
      </c>
      <c r="U577" s="1"/>
      <c r="V577" s="90"/>
      <c r="W577" s="91">
        <v>42656</v>
      </c>
      <c r="X577" s="63">
        <v>9</v>
      </c>
      <c r="Y577" s="63">
        <v>45</v>
      </c>
      <c r="Z577" s="92">
        <v>50</v>
      </c>
      <c r="AA577" s="93">
        <v>8.92</v>
      </c>
      <c r="AB577" s="93">
        <v>8.1</v>
      </c>
      <c r="AC577" s="63">
        <v>2.12</v>
      </c>
      <c r="AD577" s="1">
        <v>1.42</v>
      </c>
      <c r="AE577" s="63">
        <v>0.42</v>
      </c>
      <c r="AF577" s="1">
        <v>1.66</v>
      </c>
      <c r="AG577" s="1">
        <v>11.5</v>
      </c>
      <c r="AH577" s="1">
        <f t="shared" si="124"/>
        <v>85.542168674698786</v>
      </c>
      <c r="AI577" s="1">
        <v>0.3</v>
      </c>
      <c r="AJ577" s="1">
        <f t="shared" si="125"/>
        <v>6.3424528301886784</v>
      </c>
      <c r="AK577" s="1">
        <f t="shared" si="126"/>
        <v>5.6488734739178676</v>
      </c>
      <c r="AL577" s="1">
        <f t="shared" si="127"/>
        <v>6.3714285714285719</v>
      </c>
      <c r="AM577" s="1">
        <f t="shared" si="128"/>
        <v>6276.5260821309639</v>
      </c>
      <c r="AN577" s="1">
        <f t="shared" si="129"/>
        <v>7079.3650793650795</v>
      </c>
      <c r="AO577" s="1">
        <f t="shared" si="130"/>
        <v>13355.891161496043</v>
      </c>
      <c r="AP577" s="1">
        <f t="shared" si="132"/>
        <v>6.2765260821309639</v>
      </c>
      <c r="AQ577" s="1">
        <f t="shared" si="132"/>
        <v>7.0793650793650791</v>
      </c>
      <c r="AR577" s="1">
        <f t="shared" si="132"/>
        <v>13.355891161496043</v>
      </c>
      <c r="AS577" s="90"/>
      <c r="AT577" s="1">
        <v>2.5299345182413475</v>
      </c>
      <c r="AU577" s="1">
        <v>0.28206906010490085</v>
      </c>
      <c r="AV577" s="1">
        <v>2.1542012692709944</v>
      </c>
      <c r="AW577" s="1">
        <v>0.60035140469604298</v>
      </c>
      <c r="AX577" s="1">
        <v>0.17032406685179549</v>
      </c>
      <c r="AY577" s="1">
        <v>0.18482343788762673</v>
      </c>
      <c r="AZ577" s="1">
        <v>6.17848363136941</v>
      </c>
      <c r="BA577" s="1">
        <v>125.78079049880762</v>
      </c>
      <c r="BB577" s="1">
        <v>41.66604691915812</v>
      </c>
      <c r="BC577" s="1">
        <v>14.237299095724433</v>
      </c>
      <c r="BD577" s="1">
        <v>7.6966212801383884</v>
      </c>
      <c r="BE577" s="94">
        <v>0.68505013673655424</v>
      </c>
      <c r="BF577" s="94">
        <v>6.9644484958979042E-2</v>
      </c>
      <c r="BG577" s="94">
        <v>2.5445606207270304</v>
      </c>
      <c r="BH577" s="1">
        <v>1.317379182156134</v>
      </c>
      <c r="BI577" s="1">
        <v>0.25850371747211898</v>
      </c>
      <c r="BJ577" s="1">
        <v>0.70087669164529476</v>
      </c>
    </row>
    <row r="578" spans="1:62">
      <c r="A578" t="s">
        <v>177</v>
      </c>
      <c r="C578" s="63" t="s">
        <v>166</v>
      </c>
      <c r="D578" s="87" t="s">
        <v>908</v>
      </c>
      <c r="E578" t="s">
        <v>959</v>
      </c>
      <c r="F578" s="1" t="s">
        <v>909</v>
      </c>
      <c r="G578" s="1" t="s">
        <v>910</v>
      </c>
      <c r="H578" s="1">
        <v>11.2376</v>
      </c>
      <c r="I578" s="1">
        <v>8.3655799999999996</v>
      </c>
      <c r="J578" s="1">
        <v>616</v>
      </c>
      <c r="K578" s="1" t="s">
        <v>911</v>
      </c>
      <c r="L578" s="1" t="s">
        <v>709</v>
      </c>
      <c r="M578" s="88">
        <v>2016</v>
      </c>
      <c r="N578" s="88">
        <v>2</v>
      </c>
      <c r="O578" s="89" t="s">
        <v>714</v>
      </c>
      <c r="P578" s="63">
        <v>1020</v>
      </c>
      <c r="Q578" s="1" t="s">
        <v>912</v>
      </c>
      <c r="R578" s="63" t="s">
        <v>712</v>
      </c>
      <c r="S578" s="63" t="s">
        <v>1027</v>
      </c>
      <c r="T578" s="63" t="s">
        <v>1094</v>
      </c>
      <c r="U578" s="1"/>
      <c r="V578" s="90"/>
      <c r="W578" s="91">
        <v>42656</v>
      </c>
      <c r="X578" s="63">
        <v>9</v>
      </c>
      <c r="Y578" s="63">
        <v>45</v>
      </c>
      <c r="Z578" s="92">
        <v>49</v>
      </c>
      <c r="AA578" s="93">
        <v>9.7799999999999994</v>
      </c>
      <c r="AB578" s="93">
        <v>8.6199999999999992</v>
      </c>
      <c r="AC578" s="63">
        <v>2.48</v>
      </c>
      <c r="AD578" s="1">
        <v>1.46</v>
      </c>
      <c r="AE578" s="63">
        <v>0.88</v>
      </c>
      <c r="AF578" s="1">
        <v>1.78</v>
      </c>
      <c r="AG578" s="1">
        <v>11.5</v>
      </c>
      <c r="AH578" s="1">
        <f t="shared" si="124"/>
        <v>82.022471910112358</v>
      </c>
      <c r="AI578" s="1">
        <v>0.34</v>
      </c>
      <c r="AJ578" s="1">
        <f t="shared" si="125"/>
        <v>6.1869354838709674</v>
      </c>
      <c r="AK578" s="1">
        <f t="shared" si="126"/>
        <v>5.2836347248576851</v>
      </c>
      <c r="AL578" s="1">
        <f t="shared" si="127"/>
        <v>3.7786363636363638</v>
      </c>
      <c r="AM578" s="1">
        <f t="shared" si="128"/>
        <v>5870.7052498418725</v>
      </c>
      <c r="AN578" s="1">
        <f t="shared" si="129"/>
        <v>4198.484848484849</v>
      </c>
      <c r="AO578" s="1">
        <f t="shared" si="130"/>
        <v>10069.190098326722</v>
      </c>
      <c r="AP578" s="1">
        <f t="shared" si="132"/>
        <v>5.8707052498418726</v>
      </c>
      <c r="AQ578" s="1">
        <f t="shared" si="132"/>
        <v>4.1984848484848492</v>
      </c>
      <c r="AR578" s="1">
        <f t="shared" si="132"/>
        <v>10.069190098326722</v>
      </c>
      <c r="AS578" s="90"/>
      <c r="AT578" s="1">
        <v>2.8230842005676444</v>
      </c>
      <c r="AU578" s="1">
        <v>0.27948537267777507</v>
      </c>
      <c r="AV578" s="1">
        <v>2.2538506560296225</v>
      </c>
      <c r="AW578" s="1">
        <v>0.59644010703578232</v>
      </c>
      <c r="AX578" s="1">
        <v>0.19157649469455079</v>
      </c>
      <c r="AY578" s="1">
        <v>0.19305902709765546</v>
      </c>
      <c r="AZ578" s="1">
        <v>5.5839175671244927</v>
      </c>
      <c r="BA578" s="1">
        <v>165.11033797402962</v>
      </c>
      <c r="BB578" s="1">
        <v>50.74876915959797</v>
      </c>
      <c r="BC578" s="1">
        <v>19.578720116008157</v>
      </c>
      <c r="BD578" s="1">
        <v>37.757254301107423</v>
      </c>
      <c r="BE578" s="94">
        <v>0.49665071770334934</v>
      </c>
      <c r="BF578" s="94">
        <v>4.9521531100478473E-2</v>
      </c>
      <c r="BG578" s="94">
        <v>1.9534647742723417</v>
      </c>
      <c r="BH578" s="1">
        <v>1.4134524929444965</v>
      </c>
      <c r="BI578" s="1">
        <v>0.25691439322671678</v>
      </c>
      <c r="BJ578" s="1">
        <v>0.66518383486093013</v>
      </c>
    </row>
    <row r="579" spans="1:62">
      <c r="A579" t="s">
        <v>177</v>
      </c>
      <c r="C579" s="63" t="s">
        <v>166</v>
      </c>
      <c r="D579" s="87" t="s">
        <v>908</v>
      </c>
      <c r="E579" t="s">
        <v>959</v>
      </c>
      <c r="F579" s="1" t="s">
        <v>909</v>
      </c>
      <c r="G579" s="1" t="s">
        <v>915</v>
      </c>
      <c r="H579" s="1">
        <v>11.23856</v>
      </c>
      <c r="I579" s="1">
        <v>8.3700799999999997</v>
      </c>
      <c r="J579" s="1">
        <v>619</v>
      </c>
      <c r="K579" s="1" t="s">
        <v>916</v>
      </c>
      <c r="L579" s="1" t="s">
        <v>709</v>
      </c>
      <c r="M579" s="88">
        <v>2016</v>
      </c>
      <c r="N579" s="88">
        <v>2</v>
      </c>
      <c r="O579" s="89" t="s">
        <v>155</v>
      </c>
      <c r="P579" s="63">
        <v>1027</v>
      </c>
      <c r="Q579" s="1" t="s">
        <v>912</v>
      </c>
      <c r="R579" s="63" t="s">
        <v>712</v>
      </c>
      <c r="S579" s="63" t="s">
        <v>1027</v>
      </c>
      <c r="T579" s="63" t="s">
        <v>1094</v>
      </c>
      <c r="U579" s="1" t="s">
        <v>913</v>
      </c>
      <c r="V579" s="1" t="s">
        <v>914</v>
      </c>
      <c r="W579" s="91">
        <v>42656</v>
      </c>
      <c r="X579" s="63">
        <v>9</v>
      </c>
      <c r="Y579" s="63">
        <v>48</v>
      </c>
      <c r="Z579" s="92">
        <v>29</v>
      </c>
      <c r="AA579" s="93">
        <v>4.62</v>
      </c>
      <c r="AB579" s="93">
        <v>0.9</v>
      </c>
      <c r="AC579" s="63">
        <v>0.46</v>
      </c>
      <c r="AD579" s="1">
        <v>0.22</v>
      </c>
      <c r="AE579" s="63">
        <v>0.32</v>
      </c>
      <c r="AF579" s="1">
        <v>0.28000000000000003</v>
      </c>
      <c r="AG579" s="1">
        <v>8</v>
      </c>
      <c r="AH579" s="1">
        <f t="shared" si="124"/>
        <v>78.571428571428569</v>
      </c>
      <c r="AI579" s="1">
        <v>0.16</v>
      </c>
      <c r="AJ579" s="1">
        <f t="shared" si="125"/>
        <v>0.5478260869565218</v>
      </c>
      <c r="AK579" s="1">
        <f t="shared" si="126"/>
        <v>0.46588235294117653</v>
      </c>
      <c r="AL579" s="1">
        <f t="shared" si="127"/>
        <v>2.31</v>
      </c>
      <c r="AM579" s="1">
        <f t="shared" si="128"/>
        <v>517.64705882352951</v>
      </c>
      <c r="AN579" s="1">
        <f t="shared" si="129"/>
        <v>2566.6666666666665</v>
      </c>
      <c r="AO579" s="1">
        <f t="shared" si="130"/>
        <v>3084.3137254901958</v>
      </c>
      <c r="AP579" s="1">
        <f t="shared" si="132"/>
        <v>0.51764705882352946</v>
      </c>
      <c r="AQ579" s="1">
        <f t="shared" si="132"/>
        <v>2.5666666666666664</v>
      </c>
      <c r="AR579" s="1">
        <f t="shared" si="132"/>
        <v>3.0843137254901958</v>
      </c>
      <c r="AS579" s="90">
        <v>42530</v>
      </c>
      <c r="AT579" s="1">
        <v>2.2278165503489533</v>
      </c>
      <c r="AU579" s="1">
        <v>0.14869358756658316</v>
      </c>
      <c r="AV579" s="1">
        <v>1.7099435823920188</v>
      </c>
      <c r="AW579" s="1">
        <v>0.44194166045326561</v>
      </c>
      <c r="AX579" s="1">
        <v>0.20347922069608676</v>
      </c>
      <c r="AY579" s="1">
        <v>0.11762226340657718</v>
      </c>
      <c r="AZ579" s="1">
        <v>3.5625782205146783</v>
      </c>
      <c r="BA579" s="1">
        <v>95.406489460425632</v>
      </c>
      <c r="BB579" s="1">
        <v>24.149501766936879</v>
      </c>
      <c r="BC579" s="1">
        <v>8.6940768454354451</v>
      </c>
      <c r="BD579" s="1">
        <v>3.3631109973985307</v>
      </c>
      <c r="BE579" s="94">
        <v>0.42209842154131855</v>
      </c>
      <c r="BF579" s="94">
        <v>4.8700092850510676E-2</v>
      </c>
      <c r="BG579" s="94">
        <v>4.3302722623346179</v>
      </c>
      <c r="BH579" s="1">
        <v>1.0527566539923954</v>
      </c>
      <c r="BI579" s="1">
        <v>0.16449619771863117</v>
      </c>
      <c r="BJ579" s="1">
        <v>0.74071139496031169</v>
      </c>
    </row>
    <row r="580" spans="1:62">
      <c r="A580" t="s">
        <v>177</v>
      </c>
      <c r="C580" s="63" t="s">
        <v>166</v>
      </c>
      <c r="D580" s="87" t="s">
        <v>908</v>
      </c>
      <c r="E580" t="s">
        <v>959</v>
      </c>
      <c r="F580" s="1" t="s">
        <v>909</v>
      </c>
      <c r="G580" s="1" t="s">
        <v>915</v>
      </c>
      <c r="H580" s="1">
        <v>11.23856</v>
      </c>
      <c r="I580" s="1">
        <v>8.3700799999999997</v>
      </c>
      <c r="J580" s="1">
        <v>619</v>
      </c>
      <c r="K580" s="1" t="s">
        <v>916</v>
      </c>
      <c r="L580" s="1" t="s">
        <v>709</v>
      </c>
      <c r="M580" s="88">
        <v>2016</v>
      </c>
      <c r="N580" s="88">
        <v>2</v>
      </c>
      <c r="O580" s="89" t="s">
        <v>156</v>
      </c>
      <c r="P580" s="63">
        <v>1028</v>
      </c>
      <c r="Q580" s="1" t="s">
        <v>912</v>
      </c>
      <c r="R580" s="63" t="s">
        <v>712</v>
      </c>
      <c r="S580" s="63" t="s">
        <v>1027</v>
      </c>
      <c r="T580" s="63" t="s">
        <v>1094</v>
      </c>
      <c r="U580" s="1"/>
      <c r="V580" s="90"/>
      <c r="W580" s="91">
        <v>42656</v>
      </c>
      <c r="X580" s="63">
        <v>9</v>
      </c>
      <c r="Y580" s="63">
        <v>48</v>
      </c>
      <c r="Z580" s="92">
        <v>40</v>
      </c>
      <c r="AA580" s="93">
        <v>6.02</v>
      </c>
      <c r="AB580" s="93">
        <v>2.2200000000000002</v>
      </c>
      <c r="AC580" s="63">
        <v>1.1200000000000001</v>
      </c>
      <c r="AD580" s="1">
        <v>0.62</v>
      </c>
      <c r="AE580" s="63">
        <v>0.66</v>
      </c>
      <c r="AF580" s="1">
        <v>0.74</v>
      </c>
      <c r="AG580" s="1">
        <v>11.2</v>
      </c>
      <c r="AH580" s="1">
        <f t="shared" si="124"/>
        <v>83.78378378378379</v>
      </c>
      <c r="AI580" s="1">
        <v>0.36</v>
      </c>
      <c r="AJ580" s="1">
        <f t="shared" si="125"/>
        <v>1.4667857142857144</v>
      </c>
      <c r="AK580" s="1">
        <f t="shared" si="126"/>
        <v>1.2838689075630254</v>
      </c>
      <c r="AL580" s="1">
        <f t="shared" si="127"/>
        <v>3.2836363636363632</v>
      </c>
      <c r="AM580" s="1">
        <f t="shared" si="128"/>
        <v>1426.5210084033615</v>
      </c>
      <c r="AN580" s="1">
        <f t="shared" si="129"/>
        <v>3648.484848484848</v>
      </c>
      <c r="AO580" s="1">
        <f t="shared" si="130"/>
        <v>5075.0058568882096</v>
      </c>
      <c r="AP580" s="1">
        <f t="shared" si="132"/>
        <v>1.4265210084033615</v>
      </c>
      <c r="AQ580" s="1">
        <f t="shared" si="132"/>
        <v>3.648484848484848</v>
      </c>
      <c r="AR580" s="1">
        <f t="shared" si="132"/>
        <v>5.0750058568882093</v>
      </c>
      <c r="AS580" s="90"/>
      <c r="AT580" s="1">
        <v>1.2200736648250461</v>
      </c>
      <c r="AU580" s="1">
        <v>0.20616281746063078</v>
      </c>
      <c r="AV580" s="1">
        <v>1.3956918883716969</v>
      </c>
      <c r="AW580" s="1">
        <v>0.50394317270125411</v>
      </c>
      <c r="AX580" s="1">
        <v>0.25422608949283559</v>
      </c>
      <c r="AY580" s="1">
        <v>0.10845069570035429</v>
      </c>
      <c r="AZ580" s="1">
        <v>3.4540553258557654</v>
      </c>
      <c r="BA580" s="1">
        <v>83.908284559010681</v>
      </c>
      <c r="BB580" s="1">
        <v>27.823440369176154</v>
      </c>
      <c r="BC580" s="1">
        <v>6.5905901762959269</v>
      </c>
      <c r="BD580" s="1">
        <v>3.8336990343486304</v>
      </c>
      <c r="BE580" s="94">
        <v>0.27535612535612541</v>
      </c>
      <c r="BF580" s="94">
        <v>4.838556505223171E-2</v>
      </c>
      <c r="BG580" s="94">
        <v>2.7690508388996324</v>
      </c>
      <c r="BH580" s="1">
        <v>0.95921173235563706</v>
      </c>
      <c r="BI580" s="1">
        <v>0.24775435380384969</v>
      </c>
      <c r="BJ580" s="1">
        <v>0.69626999038565429</v>
      </c>
    </row>
    <row r="581" spans="1:62">
      <c r="A581" t="s">
        <v>177</v>
      </c>
      <c r="C581" s="63" t="s">
        <v>166</v>
      </c>
      <c r="D581" s="87" t="s">
        <v>908</v>
      </c>
      <c r="E581" t="s">
        <v>959</v>
      </c>
      <c r="F581" s="1" t="s">
        <v>909</v>
      </c>
      <c r="G581" s="1" t="s">
        <v>915</v>
      </c>
      <c r="H581" s="1">
        <v>11.23856</v>
      </c>
      <c r="I581" s="1">
        <v>8.3700799999999997</v>
      </c>
      <c r="J581" s="1">
        <v>619</v>
      </c>
      <c r="K581" s="1" t="s">
        <v>916</v>
      </c>
      <c r="L581" s="1" t="s">
        <v>709</v>
      </c>
      <c r="M581" s="88">
        <v>2016</v>
      </c>
      <c r="N581" s="88">
        <v>2</v>
      </c>
      <c r="O581" s="89" t="s">
        <v>157</v>
      </c>
      <c r="P581" s="63">
        <v>1029</v>
      </c>
      <c r="Q581" s="1" t="s">
        <v>912</v>
      </c>
      <c r="R581" s="63" t="s">
        <v>712</v>
      </c>
      <c r="S581" s="63" t="s">
        <v>1027</v>
      </c>
      <c r="T581" s="63" t="s">
        <v>1094</v>
      </c>
      <c r="U581" s="1"/>
      <c r="V581" s="90"/>
      <c r="W581" s="91">
        <v>42656</v>
      </c>
      <c r="X581" s="63">
        <v>9</v>
      </c>
      <c r="Y581" s="63">
        <v>47</v>
      </c>
      <c r="Z581" s="92">
        <v>28</v>
      </c>
      <c r="AA581" s="93">
        <v>7.06</v>
      </c>
      <c r="AB581" s="93">
        <v>1.5</v>
      </c>
      <c r="AC581" s="63">
        <v>0.78</v>
      </c>
      <c r="AD581" s="1">
        <v>0.36</v>
      </c>
      <c r="AE581" s="63">
        <v>0.46</v>
      </c>
      <c r="AF581" s="1">
        <v>0.46</v>
      </c>
      <c r="AG581" s="1">
        <v>9.6</v>
      </c>
      <c r="AH581" s="1">
        <f t="shared" si="124"/>
        <v>78.260869565217376</v>
      </c>
      <c r="AI581" s="1">
        <v>0.22</v>
      </c>
      <c r="AJ581" s="1">
        <f t="shared" si="125"/>
        <v>0.88461538461538458</v>
      </c>
      <c r="AK581" s="1">
        <f t="shared" si="126"/>
        <v>0.73628959276018091</v>
      </c>
      <c r="AL581" s="1">
        <f t="shared" si="127"/>
        <v>3.3765217391304345</v>
      </c>
      <c r="AM581" s="1">
        <f t="shared" si="128"/>
        <v>818.09954751131215</v>
      </c>
      <c r="AN581" s="1">
        <f t="shared" si="129"/>
        <v>3751.6908212560384</v>
      </c>
      <c r="AO581" s="1">
        <f t="shared" si="130"/>
        <v>4569.7903687673506</v>
      </c>
      <c r="AP581" s="1">
        <f t="shared" si="132"/>
        <v>0.8180995475113122</v>
      </c>
      <c r="AQ581" s="1">
        <f t="shared" si="132"/>
        <v>3.7516908212560383</v>
      </c>
      <c r="AR581" s="1">
        <f t="shared" si="132"/>
        <v>4.5697903687673502</v>
      </c>
      <c r="AS581" s="90"/>
      <c r="AT581" s="1">
        <v>1.637814313346228</v>
      </c>
      <c r="AU581" s="1">
        <v>0.1264483355503831</v>
      </c>
      <c r="AV581" s="1">
        <v>1.608415534352623</v>
      </c>
      <c r="AW581" s="1">
        <v>0.42450124648385057</v>
      </c>
      <c r="AX581" s="1">
        <v>0.26249156561266179</v>
      </c>
      <c r="AY581" s="1">
        <v>0.11232930824794829</v>
      </c>
      <c r="AZ581" s="1">
        <v>4.2766198618715734</v>
      </c>
      <c r="BA581" s="1">
        <v>107.71652444274096</v>
      </c>
      <c r="BB581" s="1">
        <v>42.923427470055628</v>
      </c>
      <c r="BC581" s="1">
        <v>14.377122561946559</v>
      </c>
      <c r="BD581" s="1">
        <v>13.292125697073038</v>
      </c>
      <c r="BE581" s="94">
        <v>1.1657004830917876</v>
      </c>
      <c r="BF581" s="94">
        <v>4.966183574879228E-2</v>
      </c>
      <c r="BG581" s="94">
        <v>1.9291409916047508</v>
      </c>
      <c r="BH581" s="1">
        <v>1.3188608776844073</v>
      </c>
      <c r="BI581" s="1">
        <v>0.15070028011204484</v>
      </c>
      <c r="BJ581" s="1">
        <v>9.4125374556234803E-3</v>
      </c>
    </row>
    <row r="582" spans="1:62">
      <c r="A582" t="s">
        <v>177</v>
      </c>
      <c r="C582" s="63" t="s">
        <v>166</v>
      </c>
      <c r="D582" s="87" t="s">
        <v>908</v>
      </c>
      <c r="E582" t="s">
        <v>959</v>
      </c>
      <c r="F582" s="1" t="s">
        <v>909</v>
      </c>
      <c r="G582" s="1" t="s">
        <v>915</v>
      </c>
      <c r="H582" s="1">
        <v>11.23856</v>
      </c>
      <c r="I582" s="1">
        <v>8.3700799999999997</v>
      </c>
      <c r="J582" s="1">
        <v>619</v>
      </c>
      <c r="K582" s="1" t="s">
        <v>916</v>
      </c>
      <c r="L582" s="1" t="s">
        <v>709</v>
      </c>
      <c r="M582" s="88">
        <v>2016</v>
      </c>
      <c r="N582" s="88">
        <v>2</v>
      </c>
      <c r="O582" s="89" t="s">
        <v>158</v>
      </c>
      <c r="P582" s="63">
        <v>1030</v>
      </c>
      <c r="Q582" s="1" t="s">
        <v>912</v>
      </c>
      <c r="R582" s="63" t="s">
        <v>712</v>
      </c>
      <c r="S582" s="63" t="s">
        <v>1027</v>
      </c>
      <c r="T582" s="63" t="s">
        <v>1094</v>
      </c>
      <c r="U582" s="1"/>
      <c r="V582" s="90"/>
      <c r="W582" s="91">
        <v>42656</v>
      </c>
      <c r="X582" s="63">
        <v>9</v>
      </c>
      <c r="Y582" s="63">
        <v>47</v>
      </c>
      <c r="Z582" s="92">
        <v>46</v>
      </c>
      <c r="AA582" s="93">
        <v>7.24</v>
      </c>
      <c r="AB582" s="93">
        <v>3.96</v>
      </c>
      <c r="AC582" s="63">
        <v>1.44</v>
      </c>
      <c r="AD582" s="1">
        <v>0.82</v>
      </c>
      <c r="AE582" s="63">
        <v>0.26</v>
      </c>
      <c r="AF582" s="1">
        <v>0.98</v>
      </c>
      <c r="AG582" s="1">
        <v>10.5</v>
      </c>
      <c r="AH582" s="1">
        <f t="shared" si="124"/>
        <v>83.673469387755091</v>
      </c>
      <c r="AI582" s="1">
        <v>0.18</v>
      </c>
      <c r="AJ582" s="1">
        <f t="shared" si="125"/>
        <v>2.6950000000000003</v>
      </c>
      <c r="AK582" s="1">
        <f t="shared" si="126"/>
        <v>2.3743823529411765</v>
      </c>
      <c r="AL582" s="1">
        <f t="shared" si="127"/>
        <v>5.0123076923076919</v>
      </c>
      <c r="AM582" s="1">
        <f t="shared" si="128"/>
        <v>2638.2026143790849</v>
      </c>
      <c r="AN582" s="1">
        <f t="shared" si="129"/>
        <v>5569.2307692307695</v>
      </c>
      <c r="AO582" s="1">
        <f t="shared" si="130"/>
        <v>8207.433383609854</v>
      </c>
      <c r="AP582" s="1">
        <f t="shared" si="132"/>
        <v>2.6382026143790851</v>
      </c>
      <c r="AQ582" s="1">
        <f t="shared" si="132"/>
        <v>5.5692307692307699</v>
      </c>
      <c r="AR582" s="1">
        <f t="shared" si="132"/>
        <v>8.2074333836098532</v>
      </c>
      <c r="AS582" s="90"/>
      <c r="AT582" s="1">
        <v>1.5997255260750229</v>
      </c>
      <c r="AU582" s="1">
        <v>0.16498609740702513</v>
      </c>
      <c r="AV582" s="1">
        <v>0.79303728790764849</v>
      </c>
      <c r="AW582" s="1">
        <v>0.70777299438425323</v>
      </c>
      <c r="AX582" s="1">
        <v>0.2883265415685401</v>
      </c>
      <c r="AY582" s="1">
        <v>0.10759651976029513</v>
      </c>
      <c r="AZ582" s="1">
        <v>4.6860384963179458</v>
      </c>
      <c r="BA582" s="1">
        <v>136.41274726685967</v>
      </c>
      <c r="BB582" s="1">
        <v>48.903539451121993</v>
      </c>
      <c r="BC582" s="1">
        <v>8.5111825937127801</v>
      </c>
      <c r="BD582" s="1">
        <v>11.573467095235268</v>
      </c>
      <c r="BE582" s="94">
        <v>0.76768172888015718</v>
      </c>
      <c r="BF582" s="94">
        <v>4.7868369351669944E-2</v>
      </c>
      <c r="BG582" s="94">
        <v>2.398843017429924</v>
      </c>
      <c r="BH582" s="1">
        <v>1.2666345226615237</v>
      </c>
      <c r="BI582" s="1">
        <v>0.17704918032786887</v>
      </c>
      <c r="BJ582" s="1">
        <v>0.65673823477465365</v>
      </c>
    </row>
    <row r="583" spans="1:62">
      <c r="A583" t="s">
        <v>177</v>
      </c>
      <c r="C583" s="63" t="s">
        <v>166</v>
      </c>
      <c r="D583" s="87" t="s">
        <v>908</v>
      </c>
      <c r="E583" t="s">
        <v>959</v>
      </c>
      <c r="F583" s="1" t="s">
        <v>909</v>
      </c>
      <c r="G583" s="1" t="s">
        <v>915</v>
      </c>
      <c r="H583" s="1">
        <v>11.23856</v>
      </c>
      <c r="I583" s="1">
        <v>8.3700799999999997</v>
      </c>
      <c r="J583" s="1">
        <v>619</v>
      </c>
      <c r="K583" s="1" t="s">
        <v>916</v>
      </c>
      <c r="L583" s="1" t="s">
        <v>709</v>
      </c>
      <c r="M583" s="88">
        <v>2016</v>
      </c>
      <c r="N583" s="88">
        <v>2</v>
      </c>
      <c r="O583" s="89" t="s">
        <v>159</v>
      </c>
      <c r="P583" s="63">
        <v>1031</v>
      </c>
      <c r="Q583" s="1" t="s">
        <v>912</v>
      </c>
      <c r="R583" s="63" t="s">
        <v>712</v>
      </c>
      <c r="S583" s="63" t="s">
        <v>1027</v>
      </c>
      <c r="T583" s="63" t="s">
        <v>1094</v>
      </c>
      <c r="U583" s="1"/>
      <c r="V583" s="90"/>
      <c r="W583" s="91">
        <v>42656</v>
      </c>
      <c r="X583" s="63">
        <v>9</v>
      </c>
      <c r="Y583" s="63">
        <v>47</v>
      </c>
      <c r="Z583" s="92">
        <v>37</v>
      </c>
      <c r="AA583" s="93">
        <v>10.58</v>
      </c>
      <c r="AB583" s="93">
        <v>4.2</v>
      </c>
      <c r="AC583" s="63">
        <v>1.58</v>
      </c>
      <c r="AD583" s="1">
        <v>0.92</v>
      </c>
      <c r="AE583" s="63">
        <v>0.22</v>
      </c>
      <c r="AF583" s="1">
        <v>1.1000000000000001</v>
      </c>
      <c r="AG583" s="1">
        <v>9.5</v>
      </c>
      <c r="AH583" s="1">
        <f t="shared" si="124"/>
        <v>83.636363636363626</v>
      </c>
      <c r="AI583" s="1">
        <v>0.06</v>
      </c>
      <c r="AJ583" s="1">
        <f t="shared" si="125"/>
        <v>2.9240506329113929</v>
      </c>
      <c r="AK583" s="1">
        <f t="shared" si="126"/>
        <v>2.603812360387193</v>
      </c>
      <c r="AL583" s="1">
        <f t="shared" si="127"/>
        <v>2.8854545454545453</v>
      </c>
      <c r="AM583" s="1">
        <f t="shared" si="128"/>
        <v>2893.1248448746587</v>
      </c>
      <c r="AN583" s="1">
        <f t="shared" si="129"/>
        <v>3206.060606060606</v>
      </c>
      <c r="AO583" s="1">
        <f t="shared" si="130"/>
        <v>6099.1854509352652</v>
      </c>
      <c r="AP583" s="1">
        <f t="shared" si="132"/>
        <v>2.8931248448746589</v>
      </c>
      <c r="AQ583" s="1">
        <f t="shared" si="132"/>
        <v>3.2060606060606061</v>
      </c>
      <c r="AR583" s="1">
        <f t="shared" si="132"/>
        <v>6.0991854509352654</v>
      </c>
      <c r="AS583" s="90"/>
      <c r="AT583" s="1">
        <v>1.4308300395256919</v>
      </c>
      <c r="AU583" s="1">
        <v>0.14761215209524511</v>
      </c>
      <c r="AV583" s="1">
        <v>1.0719516747617397</v>
      </c>
      <c r="AW583" s="1">
        <v>0.79806554399388474</v>
      </c>
      <c r="AX583" s="1">
        <v>0.34807847722622737</v>
      </c>
      <c r="AY583" s="1">
        <v>0.11129730519914438</v>
      </c>
      <c r="AZ583" s="1">
        <v>3.9217760340845005</v>
      </c>
      <c r="BA583" s="1">
        <v>151.90698475992446</v>
      </c>
      <c r="BB583" s="1">
        <v>34.182063683763531</v>
      </c>
      <c r="BC583" s="1">
        <v>13.557917391849605</v>
      </c>
      <c r="BD583" s="1">
        <v>3.9971136356570245</v>
      </c>
      <c r="BE583" s="94">
        <v>0.46001838235294124</v>
      </c>
      <c r="BF583" s="94">
        <v>5.0045955882352944E-2</v>
      </c>
      <c r="BG583" s="94">
        <v>2.5077147666987742</v>
      </c>
      <c r="BH583" s="1">
        <v>1.268303985171455</v>
      </c>
      <c r="BI583" s="1">
        <v>0.22252085264133456</v>
      </c>
      <c r="BJ583" s="1">
        <v>0.70353656523787667</v>
      </c>
    </row>
    <row r="584" spans="1:62">
      <c r="A584" t="s">
        <v>177</v>
      </c>
      <c r="C584" s="63" t="s">
        <v>166</v>
      </c>
      <c r="D584" s="87" t="s">
        <v>908</v>
      </c>
      <c r="E584" t="s">
        <v>959</v>
      </c>
      <c r="F584" s="1" t="s">
        <v>909</v>
      </c>
      <c r="G584" s="1" t="s">
        <v>915</v>
      </c>
      <c r="H584" s="1">
        <v>11.23856</v>
      </c>
      <c r="I584" s="1">
        <v>8.3700799999999997</v>
      </c>
      <c r="J584" s="1">
        <v>619</v>
      </c>
      <c r="K584" s="1" t="s">
        <v>916</v>
      </c>
      <c r="L584" s="1" t="s">
        <v>709</v>
      </c>
      <c r="M584" s="88">
        <v>2016</v>
      </c>
      <c r="N584" s="88">
        <v>2</v>
      </c>
      <c r="O584" s="89" t="s">
        <v>714</v>
      </c>
      <c r="P584" s="63">
        <v>1032</v>
      </c>
      <c r="Q584" s="1" t="s">
        <v>912</v>
      </c>
      <c r="R584" s="63" t="s">
        <v>712</v>
      </c>
      <c r="S584" s="63" t="s">
        <v>1027</v>
      </c>
      <c r="T584" s="63" t="s">
        <v>1094</v>
      </c>
      <c r="U584" s="1"/>
      <c r="V584" s="90"/>
      <c r="W584" s="91">
        <v>42656</v>
      </c>
      <c r="X584" s="63">
        <v>9</v>
      </c>
      <c r="Y584" s="63">
        <v>44</v>
      </c>
      <c r="Z584" s="92">
        <v>45</v>
      </c>
      <c r="AA584" s="93">
        <v>9.5399999999999991</v>
      </c>
      <c r="AB584" s="93">
        <v>5.94</v>
      </c>
      <c r="AC584" s="63">
        <v>2.12</v>
      </c>
      <c r="AD584" s="1">
        <v>1.2</v>
      </c>
      <c r="AE584" s="63">
        <v>0.52</v>
      </c>
      <c r="AF584" s="1">
        <v>1.48</v>
      </c>
      <c r="AG584" s="1">
        <v>12.8</v>
      </c>
      <c r="AH584" s="1">
        <f t="shared" si="124"/>
        <v>81.081081081081081</v>
      </c>
      <c r="AI584" s="1">
        <v>0.3</v>
      </c>
      <c r="AJ584" s="1">
        <f t="shared" si="125"/>
        <v>4.1467924528301889</v>
      </c>
      <c r="AK584" s="1">
        <f t="shared" si="126"/>
        <v>3.4492874583795783</v>
      </c>
      <c r="AL584" s="1">
        <f t="shared" si="127"/>
        <v>5.5038461538461529</v>
      </c>
      <c r="AM584" s="1">
        <f t="shared" si="128"/>
        <v>3832.5416204217536</v>
      </c>
      <c r="AN584" s="1">
        <f t="shared" si="129"/>
        <v>6115.3846153846143</v>
      </c>
      <c r="AO584" s="1">
        <f t="shared" si="130"/>
        <v>9947.9262358063679</v>
      </c>
      <c r="AP584" s="1">
        <f t="shared" si="132"/>
        <v>3.8325416204217535</v>
      </c>
      <c r="AQ584" s="1">
        <f t="shared" si="132"/>
        <v>6.1153846153846141</v>
      </c>
      <c r="AR584" s="1">
        <f t="shared" si="132"/>
        <v>9.9479262358063671</v>
      </c>
      <c r="AS584" s="90"/>
      <c r="AT584" s="1">
        <v>1.7464589235127479</v>
      </c>
      <c r="AU584" s="1">
        <v>0.19104172990849158</v>
      </c>
      <c r="AV584" s="1">
        <v>1.2893980388213921</v>
      </c>
      <c r="AW584" s="1">
        <v>0.52569685496436258</v>
      </c>
      <c r="AX584" s="1">
        <v>0.34063948951082418</v>
      </c>
      <c r="AY584" s="1">
        <v>0.13558095577527257</v>
      </c>
      <c r="AZ584" s="1">
        <v>3.9449768841424411</v>
      </c>
      <c r="BA584" s="1">
        <v>129.76395476211746</v>
      </c>
      <c r="BB584" s="1">
        <v>34.043308613331334</v>
      </c>
      <c r="BC584" s="1">
        <v>9.7830688776133599</v>
      </c>
      <c r="BD584" s="1">
        <v>41.650508623051621</v>
      </c>
      <c r="BE584" s="94">
        <v>0.36668241965973536</v>
      </c>
      <c r="BF584" s="94">
        <v>5.3780718336483929E-2</v>
      </c>
      <c r="BG584" s="94">
        <v>2.9983445933716295</v>
      </c>
      <c r="BH584" s="1">
        <v>1.174785100286533</v>
      </c>
      <c r="BI584" s="1">
        <v>0.19164278892072592</v>
      </c>
      <c r="BJ584" s="1">
        <v>0.65333370431893412</v>
      </c>
    </row>
    <row r="585" spans="1:62">
      <c r="A585" t="s">
        <v>177</v>
      </c>
      <c r="C585" s="63" t="s">
        <v>166</v>
      </c>
      <c r="D585" s="87" t="s">
        <v>908</v>
      </c>
      <c r="E585" t="s">
        <v>959</v>
      </c>
      <c r="F585" s="1" t="s">
        <v>756</v>
      </c>
      <c r="G585" s="1" t="s">
        <v>917</v>
      </c>
      <c r="H585" s="1">
        <v>11.239520000000001</v>
      </c>
      <c r="I585" s="1">
        <v>8.3817799999999991</v>
      </c>
      <c r="J585" s="1">
        <v>607</v>
      </c>
      <c r="K585" s="1" t="s">
        <v>918</v>
      </c>
      <c r="L585" s="1" t="s">
        <v>709</v>
      </c>
      <c r="M585" s="88">
        <v>2016</v>
      </c>
      <c r="N585" s="88">
        <v>2</v>
      </c>
      <c r="O585" s="89" t="s">
        <v>155</v>
      </c>
      <c r="P585" s="63">
        <v>1039</v>
      </c>
      <c r="Q585" s="1" t="s">
        <v>912</v>
      </c>
      <c r="R585" s="63" t="s">
        <v>712</v>
      </c>
      <c r="S585" s="63" t="s">
        <v>1027</v>
      </c>
      <c r="T585" s="63" t="s">
        <v>1094</v>
      </c>
      <c r="U585" s="1" t="s">
        <v>913</v>
      </c>
      <c r="V585" s="1" t="s">
        <v>914</v>
      </c>
      <c r="W585" s="91">
        <v>42656</v>
      </c>
      <c r="X585" s="63">
        <v>9</v>
      </c>
      <c r="Y585" s="63">
        <v>45</v>
      </c>
      <c r="Z585" s="92">
        <v>48</v>
      </c>
      <c r="AA585" s="93">
        <v>10.26</v>
      </c>
      <c r="AB585" s="93">
        <v>7.82</v>
      </c>
      <c r="AC585" s="63">
        <v>2.21</v>
      </c>
      <c r="AD585" s="1">
        <v>1.32</v>
      </c>
      <c r="AE585" s="63">
        <v>0.42</v>
      </c>
      <c r="AF585" s="1">
        <v>1.6</v>
      </c>
      <c r="AG585" s="1">
        <v>12.5</v>
      </c>
      <c r="AH585" s="1">
        <f t="shared" si="124"/>
        <v>82.5</v>
      </c>
      <c r="AI585" s="1">
        <v>0.2</v>
      </c>
      <c r="AJ585" s="1">
        <f t="shared" si="125"/>
        <v>5.6615384615384627</v>
      </c>
      <c r="AK585" s="1">
        <f t="shared" si="126"/>
        <v>4.8081447963800912</v>
      </c>
      <c r="AL585" s="1">
        <f t="shared" si="127"/>
        <v>4.8857142857142861</v>
      </c>
      <c r="AM585" s="1">
        <f t="shared" si="128"/>
        <v>5342.3831070889901</v>
      </c>
      <c r="AN585" s="1">
        <f t="shared" si="129"/>
        <v>5428.5714285714294</v>
      </c>
      <c r="AO585" s="1">
        <f t="shared" si="130"/>
        <v>10770.954535660419</v>
      </c>
      <c r="AP585" s="1">
        <f t="shared" si="132"/>
        <v>5.34238310708899</v>
      </c>
      <c r="AQ585" s="1">
        <f t="shared" si="132"/>
        <v>5.4285714285714297</v>
      </c>
      <c r="AR585" s="1">
        <f t="shared" si="132"/>
        <v>10.770954535660419</v>
      </c>
      <c r="AS585" s="90">
        <v>42530</v>
      </c>
      <c r="AT585" s="1">
        <v>2.2045670789724072</v>
      </c>
      <c r="AU585" s="1">
        <v>0.24965982534270387</v>
      </c>
      <c r="AV585" s="1">
        <v>1.7052389925446931</v>
      </c>
      <c r="AW585" s="1">
        <v>0.74842051927906117</v>
      </c>
      <c r="AX585" s="1">
        <v>0.20804703276630207</v>
      </c>
      <c r="AY585" s="1">
        <v>0.15667215747839386</v>
      </c>
      <c r="AZ585" s="1">
        <v>3.9319998503931846</v>
      </c>
      <c r="BA585" s="1">
        <v>134.93189306426126</v>
      </c>
      <c r="BB585" s="1">
        <v>48.030694671271696</v>
      </c>
      <c r="BC585" s="1">
        <v>9.177247041724808</v>
      </c>
      <c r="BD585" s="1">
        <v>4.8425533945094079</v>
      </c>
      <c r="BE585" s="94">
        <v>0.33385269121813038</v>
      </c>
      <c r="BF585" s="94">
        <v>5.967894239848915E-2</v>
      </c>
      <c r="BG585" s="94">
        <v>4.9665904236395315</v>
      </c>
      <c r="BH585" s="1">
        <v>1.0663461538461538</v>
      </c>
      <c r="BI585" s="1">
        <v>0.26538461538461544</v>
      </c>
      <c r="BJ585" s="1">
        <v>0.84279313876723061</v>
      </c>
    </row>
    <row r="586" spans="1:62">
      <c r="A586" t="s">
        <v>177</v>
      </c>
      <c r="C586" s="63" t="s">
        <v>166</v>
      </c>
      <c r="D586" s="87" t="s">
        <v>908</v>
      </c>
      <c r="E586" t="s">
        <v>959</v>
      </c>
      <c r="F586" s="1" t="s">
        <v>756</v>
      </c>
      <c r="G586" s="1" t="s">
        <v>917</v>
      </c>
      <c r="H586" s="1">
        <v>11.239520000000001</v>
      </c>
      <c r="I586" s="1">
        <v>8.3817799999999991</v>
      </c>
      <c r="J586" s="1">
        <v>607</v>
      </c>
      <c r="K586" s="1" t="s">
        <v>918</v>
      </c>
      <c r="L586" s="1" t="s">
        <v>709</v>
      </c>
      <c r="M586" s="88">
        <v>2016</v>
      </c>
      <c r="N586" s="88">
        <v>2</v>
      </c>
      <c r="O586" s="89" t="s">
        <v>156</v>
      </c>
      <c r="P586" s="63">
        <v>1040</v>
      </c>
      <c r="Q586" s="1" t="s">
        <v>912</v>
      </c>
      <c r="R586" s="63" t="s">
        <v>712</v>
      </c>
      <c r="S586" s="63" t="s">
        <v>1027</v>
      </c>
      <c r="T586" s="63" t="s">
        <v>1094</v>
      </c>
      <c r="U586" s="1"/>
      <c r="V586" s="90"/>
      <c r="W586" s="91">
        <v>42656</v>
      </c>
      <c r="X586" s="63">
        <v>9</v>
      </c>
      <c r="Y586" s="63">
        <v>44</v>
      </c>
      <c r="Z586" s="92">
        <v>47</v>
      </c>
      <c r="AA586" s="93">
        <v>9.32</v>
      </c>
      <c r="AB586" s="93">
        <v>6.78</v>
      </c>
      <c r="AC586" s="63">
        <v>2.1</v>
      </c>
      <c r="AD586" s="1">
        <v>1.2</v>
      </c>
      <c r="AE586" s="63">
        <v>0.34</v>
      </c>
      <c r="AF586" s="1">
        <v>1.4</v>
      </c>
      <c r="AG586" s="1">
        <v>13.2</v>
      </c>
      <c r="AH586" s="1">
        <f t="shared" si="124"/>
        <v>85.714285714285722</v>
      </c>
      <c r="AI586" s="1">
        <v>0.14000000000000001</v>
      </c>
      <c r="AJ586" s="1">
        <f t="shared" si="125"/>
        <v>4.5199999999999996</v>
      </c>
      <c r="AK586" s="1">
        <f t="shared" si="126"/>
        <v>3.9563294117647061</v>
      </c>
      <c r="AL586" s="1">
        <f t="shared" si="127"/>
        <v>3.8376470588235301</v>
      </c>
      <c r="AM586" s="1">
        <f t="shared" si="128"/>
        <v>4395.9215686274511</v>
      </c>
      <c r="AN586" s="1">
        <f t="shared" si="129"/>
        <v>4264.0522875817005</v>
      </c>
      <c r="AO586" s="1">
        <f t="shared" si="130"/>
        <v>8659.9738562091516</v>
      </c>
      <c r="AP586" s="1">
        <f t="shared" si="132"/>
        <v>4.3959215686274513</v>
      </c>
      <c r="AQ586" s="1">
        <f t="shared" si="132"/>
        <v>4.2640522875817002</v>
      </c>
      <c r="AR586" s="1">
        <f t="shared" si="132"/>
        <v>8.6599738562091524</v>
      </c>
      <c r="AS586" s="90"/>
      <c r="AT586" s="1">
        <v>1.9161073825503354</v>
      </c>
      <c r="AU586" s="1">
        <v>0.30687824098552852</v>
      </c>
      <c r="AV586" s="1">
        <v>2.1176656929222912</v>
      </c>
      <c r="AW586" s="1">
        <v>0.71366100332335025</v>
      </c>
      <c r="AX586" s="1">
        <v>0.16039465320834034</v>
      </c>
      <c r="AY586" s="1">
        <v>0.15261766835025212</v>
      </c>
      <c r="AZ586" s="1">
        <v>3.5976709432227496</v>
      </c>
      <c r="BA586" s="1">
        <v>171.76122150871618</v>
      </c>
      <c r="BB586" s="1">
        <v>49.204677869428139</v>
      </c>
      <c r="BC586" s="1">
        <v>9.2918790967750091</v>
      </c>
      <c r="BD586" s="1">
        <v>5.757989167037179</v>
      </c>
      <c r="BE586" s="94">
        <v>0.43309108527131779</v>
      </c>
      <c r="BF586" s="94">
        <v>0.2116763565891473</v>
      </c>
      <c r="BG586" s="94">
        <v>1.5946736969006718</v>
      </c>
      <c r="BH586" s="1">
        <v>1.0191780821917809</v>
      </c>
      <c r="BI586" s="1">
        <v>0.35041095890410967</v>
      </c>
      <c r="BJ586" s="1">
        <v>1.5155669826909902E-2</v>
      </c>
    </row>
    <row r="587" spans="1:62">
      <c r="A587" t="s">
        <v>177</v>
      </c>
      <c r="C587" s="63" t="s">
        <v>166</v>
      </c>
      <c r="D587" s="87" t="s">
        <v>908</v>
      </c>
      <c r="E587" t="s">
        <v>959</v>
      </c>
      <c r="F587" s="1" t="s">
        <v>756</v>
      </c>
      <c r="G587" s="1" t="s">
        <v>917</v>
      </c>
      <c r="H587" s="1">
        <v>11.239520000000001</v>
      </c>
      <c r="I587" s="1">
        <v>8.3817799999999991</v>
      </c>
      <c r="J587" s="1">
        <v>607</v>
      </c>
      <c r="K587" s="1" t="s">
        <v>918</v>
      </c>
      <c r="L587" s="1" t="s">
        <v>709</v>
      </c>
      <c r="M587" s="88">
        <v>2016</v>
      </c>
      <c r="N587" s="88">
        <v>2</v>
      </c>
      <c r="O587" s="89" t="s">
        <v>157</v>
      </c>
      <c r="P587" s="63">
        <v>1041</v>
      </c>
      <c r="Q587" s="1" t="s">
        <v>912</v>
      </c>
      <c r="R587" s="63" t="s">
        <v>712</v>
      </c>
      <c r="S587" s="63" t="s">
        <v>1027</v>
      </c>
      <c r="T587" s="63" t="s">
        <v>1094</v>
      </c>
      <c r="U587" s="1"/>
      <c r="V587" s="90"/>
      <c r="W587" s="91">
        <v>42656</v>
      </c>
      <c r="X587" s="63">
        <v>9</v>
      </c>
      <c r="Y587" s="63">
        <v>43</v>
      </c>
      <c r="Z587" s="92">
        <v>48</v>
      </c>
      <c r="AA587" s="93">
        <v>8.48</v>
      </c>
      <c r="AB587" s="93">
        <v>8.06</v>
      </c>
      <c r="AC587" s="63">
        <v>2.2200000000000002</v>
      </c>
      <c r="AD587" s="1">
        <v>1.42</v>
      </c>
      <c r="AE587" s="63">
        <v>0.32</v>
      </c>
      <c r="AF587" s="1">
        <v>1.68</v>
      </c>
      <c r="AG587" s="1">
        <v>13.6</v>
      </c>
      <c r="AH587" s="1">
        <f t="shared" si="124"/>
        <v>84.523809523809518</v>
      </c>
      <c r="AI587" s="1">
        <v>0.16</v>
      </c>
      <c r="AJ587" s="1">
        <f t="shared" si="125"/>
        <v>6.0994594594594593</v>
      </c>
      <c r="AK587" s="1">
        <f t="shared" si="126"/>
        <v>5.2404095389507157</v>
      </c>
      <c r="AL587" s="1">
        <f t="shared" si="127"/>
        <v>4.24</v>
      </c>
      <c r="AM587" s="1">
        <f t="shared" si="128"/>
        <v>5822.6772655007953</v>
      </c>
      <c r="AN587" s="1">
        <f t="shared" si="129"/>
        <v>4711.1111111111113</v>
      </c>
      <c r="AO587" s="1">
        <f t="shared" si="130"/>
        <v>10533.788376611907</v>
      </c>
      <c r="AP587" s="1">
        <f t="shared" si="132"/>
        <v>5.8226772655007952</v>
      </c>
      <c r="AQ587" s="1">
        <f t="shared" si="132"/>
        <v>4.7111111111111112</v>
      </c>
      <c r="AR587" s="1">
        <f t="shared" si="132"/>
        <v>10.533788376611907</v>
      </c>
      <c r="AS587" s="90"/>
      <c r="AT587" s="1">
        <v>1.6589817483189244</v>
      </c>
      <c r="AU587" s="1">
        <v>0.27520863278797658</v>
      </c>
      <c r="AV587" s="1">
        <v>2.1768480437982882</v>
      </c>
      <c r="AW587" s="1">
        <v>0.59972265586144835</v>
      </c>
      <c r="AX587" s="1">
        <v>0.21526361663440902</v>
      </c>
      <c r="AY587" s="1">
        <v>0.13209591561160139</v>
      </c>
      <c r="AZ587" s="1">
        <v>3.3406999900819203</v>
      </c>
      <c r="BA587" s="1">
        <v>98.670338226736305</v>
      </c>
      <c r="BB587" s="1">
        <v>50.056760389045131</v>
      </c>
      <c r="BC587" s="1">
        <v>10.284594575893696</v>
      </c>
      <c r="BD587" s="1">
        <v>4.6664128978669757</v>
      </c>
      <c r="BE587" s="94">
        <v>0.35393518518518519</v>
      </c>
      <c r="BF587" s="94">
        <v>0.13393518518518518</v>
      </c>
      <c r="BG587" s="94">
        <v>1.7687286702892522</v>
      </c>
      <c r="BH587" s="1">
        <v>1.0638103919781221</v>
      </c>
      <c r="BI587" s="1">
        <v>0.25856882406563353</v>
      </c>
      <c r="BJ587" s="1">
        <v>0.6434391885142452</v>
      </c>
    </row>
    <row r="588" spans="1:62">
      <c r="A588" t="s">
        <v>177</v>
      </c>
      <c r="C588" s="63" t="s">
        <v>166</v>
      </c>
      <c r="D588" s="87" t="s">
        <v>908</v>
      </c>
      <c r="E588" t="s">
        <v>959</v>
      </c>
      <c r="F588" s="1" t="s">
        <v>756</v>
      </c>
      <c r="G588" s="1" t="s">
        <v>917</v>
      </c>
      <c r="H588" s="1">
        <v>11.239520000000001</v>
      </c>
      <c r="I588" s="1">
        <v>8.3817799999999991</v>
      </c>
      <c r="J588" s="1">
        <v>607</v>
      </c>
      <c r="K588" s="1" t="s">
        <v>918</v>
      </c>
      <c r="L588" s="1" t="s">
        <v>709</v>
      </c>
      <c r="M588" s="88">
        <v>2016</v>
      </c>
      <c r="N588" s="88">
        <v>2</v>
      </c>
      <c r="O588" s="89" t="s">
        <v>158</v>
      </c>
      <c r="P588" s="63">
        <v>1042</v>
      </c>
      <c r="Q588" s="1" t="s">
        <v>912</v>
      </c>
      <c r="R588" s="63" t="s">
        <v>712</v>
      </c>
      <c r="S588" s="63" t="s">
        <v>1027</v>
      </c>
      <c r="T588" s="63" t="s">
        <v>1094</v>
      </c>
      <c r="U588" s="1"/>
      <c r="V588" s="90"/>
      <c r="W588" s="91">
        <v>42656</v>
      </c>
      <c r="X588" s="63">
        <v>9</v>
      </c>
      <c r="Y588" s="63">
        <v>44</v>
      </c>
      <c r="Z588" s="92">
        <v>47</v>
      </c>
      <c r="AA588" s="93">
        <v>7.72</v>
      </c>
      <c r="AB588" s="93">
        <v>9.98</v>
      </c>
      <c r="AC588" s="63">
        <v>2.1800000000000002</v>
      </c>
      <c r="AD588" s="1">
        <v>1.28</v>
      </c>
      <c r="AE588" s="63">
        <v>0.24</v>
      </c>
      <c r="AF588" s="1">
        <v>1.56</v>
      </c>
      <c r="AG588" s="1">
        <v>13.5</v>
      </c>
      <c r="AH588" s="1">
        <f t="shared" si="124"/>
        <v>82.051282051282044</v>
      </c>
      <c r="AI588" s="1">
        <v>0.2</v>
      </c>
      <c r="AJ588" s="1">
        <f t="shared" si="125"/>
        <v>7.1416513761467888</v>
      </c>
      <c r="AK588" s="1">
        <f t="shared" si="126"/>
        <v>5.9632250404749048</v>
      </c>
      <c r="AL588" s="1">
        <f t="shared" si="127"/>
        <v>6.4333333333333336</v>
      </c>
      <c r="AM588" s="1">
        <f t="shared" si="128"/>
        <v>6625.8056005276721</v>
      </c>
      <c r="AN588" s="1">
        <f t="shared" si="129"/>
        <v>7148.1481481481487</v>
      </c>
      <c r="AO588" s="1">
        <f t="shared" si="130"/>
        <v>13773.95374867582</v>
      </c>
      <c r="AP588" s="1">
        <f t="shared" si="132"/>
        <v>6.6258056005276718</v>
      </c>
      <c r="AQ588" s="1">
        <f t="shared" si="132"/>
        <v>7.1481481481481488</v>
      </c>
      <c r="AR588" s="1">
        <f t="shared" si="132"/>
        <v>13.773953748675821</v>
      </c>
      <c r="AS588" s="90"/>
      <c r="AT588" s="1">
        <v>2.3835418671799808</v>
      </c>
      <c r="AU588" s="1">
        <v>0.31219425151256558</v>
      </c>
      <c r="AV588" s="1">
        <v>1.8309317653275508</v>
      </c>
      <c r="AW588" s="1">
        <v>0.66775078319967229</v>
      </c>
      <c r="AX588" s="1">
        <v>0.21479400703666821</v>
      </c>
      <c r="AY588" s="1">
        <v>0.16525271781672429</v>
      </c>
      <c r="AZ588" s="1">
        <v>5.6446683886212012</v>
      </c>
      <c r="BA588" s="1">
        <v>137.83893612873345</v>
      </c>
      <c r="BB588" s="1">
        <v>86.59343200706229</v>
      </c>
      <c r="BC588" s="1">
        <v>12.072923729840854</v>
      </c>
      <c r="BD588" s="1">
        <v>7.2059640471121487</v>
      </c>
      <c r="BE588" s="94">
        <v>0.53410182516810767</v>
      </c>
      <c r="BF588" s="94">
        <v>9.6013448607108559E-2</v>
      </c>
      <c r="BG588" s="94">
        <v>0.90955128815864772</v>
      </c>
      <c r="BH588" s="1">
        <v>1.0298013245033113</v>
      </c>
      <c r="BI588" s="1">
        <v>0.3219016083254494</v>
      </c>
      <c r="BJ588" s="1">
        <v>0.56464055014124115</v>
      </c>
    </row>
    <row r="589" spans="1:62">
      <c r="A589" t="s">
        <v>177</v>
      </c>
      <c r="C589" s="63" t="s">
        <v>166</v>
      </c>
      <c r="D589" s="87" t="s">
        <v>908</v>
      </c>
      <c r="E589" t="s">
        <v>959</v>
      </c>
      <c r="F589" s="1" t="s">
        <v>756</v>
      </c>
      <c r="G589" s="1" t="s">
        <v>917</v>
      </c>
      <c r="H589" s="1">
        <v>11.239520000000001</v>
      </c>
      <c r="I589" s="1">
        <v>8.3817799999999991</v>
      </c>
      <c r="J589" s="1">
        <v>607</v>
      </c>
      <c r="K589" s="1" t="s">
        <v>918</v>
      </c>
      <c r="L589" s="1" t="s">
        <v>709</v>
      </c>
      <c r="M589" s="88">
        <v>2016</v>
      </c>
      <c r="N589" s="88">
        <v>2</v>
      </c>
      <c r="O589" s="89" t="s">
        <v>159</v>
      </c>
      <c r="P589" s="63">
        <v>1043</v>
      </c>
      <c r="Q589" s="1" t="s">
        <v>912</v>
      </c>
      <c r="R589" s="63" t="s">
        <v>712</v>
      </c>
      <c r="S589" s="63" t="s">
        <v>1027</v>
      </c>
      <c r="T589" s="63" t="s">
        <v>1094</v>
      </c>
      <c r="U589" s="1"/>
      <c r="V589" s="90"/>
      <c r="W589" s="91">
        <v>42656</v>
      </c>
      <c r="X589" s="63">
        <v>9</v>
      </c>
      <c r="Y589" s="63">
        <v>46</v>
      </c>
      <c r="Z589" s="92">
        <v>48</v>
      </c>
      <c r="AA589" s="93">
        <v>10.78</v>
      </c>
      <c r="AB589" s="93">
        <v>9.82</v>
      </c>
      <c r="AC589" s="63">
        <v>2.98</v>
      </c>
      <c r="AD589" s="1">
        <v>1.74</v>
      </c>
      <c r="AE589" s="63">
        <v>0.66</v>
      </c>
      <c r="AF589" s="1">
        <v>2.08</v>
      </c>
      <c r="AG589" s="1">
        <v>14.1</v>
      </c>
      <c r="AH589" s="1">
        <f t="shared" si="124"/>
        <v>83.653846153846146</v>
      </c>
      <c r="AI589" s="1">
        <v>0.3</v>
      </c>
      <c r="AJ589" s="1">
        <f t="shared" si="125"/>
        <v>6.8542281879194631</v>
      </c>
      <c r="AK589" s="1">
        <f t="shared" si="126"/>
        <v>5.7945365969206479</v>
      </c>
      <c r="AL589" s="1">
        <f t="shared" si="127"/>
        <v>4.8999999999999995</v>
      </c>
      <c r="AM589" s="1">
        <f t="shared" si="128"/>
        <v>6438.373996578498</v>
      </c>
      <c r="AN589" s="1">
        <f t="shared" si="129"/>
        <v>5444.4444444444434</v>
      </c>
      <c r="AO589" s="1">
        <f t="shared" si="130"/>
        <v>11882.818441022941</v>
      </c>
      <c r="AP589" s="1">
        <f t="shared" si="132"/>
        <v>6.4383739965784983</v>
      </c>
      <c r="AQ589" s="1">
        <f t="shared" si="132"/>
        <v>5.4444444444444438</v>
      </c>
      <c r="AR589" s="1">
        <f t="shared" si="132"/>
        <v>11.882818441022941</v>
      </c>
      <c r="AS589" s="90"/>
      <c r="AT589" s="1">
        <v>2.2517207472959688</v>
      </c>
      <c r="AU589" s="1">
        <v>0.35255230322728892</v>
      </c>
      <c r="AV589" s="1">
        <v>2.1890680636361068</v>
      </c>
      <c r="AW589" s="1">
        <v>0.6951995955161252</v>
      </c>
      <c r="AX589" s="1">
        <v>0.2134606606394506</v>
      </c>
      <c r="AY589" s="1">
        <v>0.17520330015487323</v>
      </c>
      <c r="AZ589" s="1">
        <v>4.0019932562159486</v>
      </c>
      <c r="BA589" s="1">
        <v>139.07465934348775</v>
      </c>
      <c r="BB589" s="1">
        <v>70.909360794208695</v>
      </c>
      <c r="BC589" s="1">
        <v>12.471870937221762</v>
      </c>
      <c r="BD589" s="1">
        <v>5.5791409330033037</v>
      </c>
      <c r="BE589" s="94">
        <v>0.42755710029791466</v>
      </c>
      <c r="BF589" s="94">
        <v>8.4458788480635552E-2</v>
      </c>
      <c r="BG589" s="94">
        <v>1.5242600094105438</v>
      </c>
      <c r="BH589" s="1">
        <v>1.34</v>
      </c>
      <c r="BI589" s="1">
        <v>0.29634146341463419</v>
      </c>
      <c r="BJ589" s="1">
        <v>0.60664861065986597</v>
      </c>
    </row>
    <row r="590" spans="1:62">
      <c r="A590" t="s">
        <v>177</v>
      </c>
      <c r="C590" s="63" t="s">
        <v>166</v>
      </c>
      <c r="D590" s="87" t="s">
        <v>908</v>
      </c>
      <c r="E590" t="s">
        <v>959</v>
      </c>
      <c r="F590" s="1" t="s">
        <v>756</v>
      </c>
      <c r="G590" s="1" t="s">
        <v>917</v>
      </c>
      <c r="H590" s="1">
        <v>11.239520000000001</v>
      </c>
      <c r="I590" s="1">
        <v>8.3817799999999991</v>
      </c>
      <c r="J590" s="1">
        <v>607</v>
      </c>
      <c r="K590" s="1" t="s">
        <v>918</v>
      </c>
      <c r="L590" s="1" t="s">
        <v>709</v>
      </c>
      <c r="M590" s="88">
        <v>2016</v>
      </c>
      <c r="N590" s="88">
        <v>2</v>
      </c>
      <c r="O590" s="89" t="s">
        <v>714</v>
      </c>
      <c r="P590" s="63">
        <v>1044</v>
      </c>
      <c r="Q590" s="1" t="s">
        <v>912</v>
      </c>
      <c r="R590" s="63" t="s">
        <v>712</v>
      </c>
      <c r="S590" s="63" t="s">
        <v>1027</v>
      </c>
      <c r="T590" s="63" t="s">
        <v>1094</v>
      </c>
      <c r="U590" s="1"/>
      <c r="V590" s="90"/>
      <c r="W590" s="91">
        <v>42656</v>
      </c>
      <c r="X590" s="63">
        <v>9</v>
      </c>
      <c r="Y590" s="63">
        <v>42</v>
      </c>
      <c r="Z590" s="92">
        <v>45</v>
      </c>
      <c r="AA590" s="93">
        <v>12.62</v>
      </c>
      <c r="AB590" s="93">
        <v>9.2200000000000006</v>
      </c>
      <c r="AC590" s="63">
        <v>2.98</v>
      </c>
      <c r="AD590" s="1">
        <v>1.96</v>
      </c>
      <c r="AE590" s="63">
        <v>0.68</v>
      </c>
      <c r="AF590" s="1">
        <v>2.12</v>
      </c>
      <c r="AG590" s="1">
        <v>12.4</v>
      </c>
      <c r="AH590" s="1">
        <f t="shared" si="124"/>
        <v>92.452830188679229</v>
      </c>
      <c r="AI590" s="1">
        <v>0.3</v>
      </c>
      <c r="AJ590" s="1">
        <f t="shared" si="125"/>
        <v>6.5591946308724847</v>
      </c>
      <c r="AK590" s="1">
        <f t="shared" si="126"/>
        <v>6.2496530596131068</v>
      </c>
      <c r="AL590" s="1">
        <f t="shared" si="127"/>
        <v>5.5676470588235283</v>
      </c>
      <c r="AM590" s="1">
        <f t="shared" si="128"/>
        <v>6944.0589551256744</v>
      </c>
      <c r="AN590" s="1">
        <f t="shared" si="129"/>
        <v>6186.2745098039204</v>
      </c>
      <c r="AO590" s="1">
        <f t="shared" si="130"/>
        <v>13130.333464929594</v>
      </c>
      <c r="AP590" s="1">
        <f t="shared" si="132"/>
        <v>6.9440589551256746</v>
      </c>
      <c r="AQ590" s="1">
        <f t="shared" si="132"/>
        <v>6.18627450980392</v>
      </c>
      <c r="AR590" s="1">
        <f t="shared" si="132"/>
        <v>13.130333464929594</v>
      </c>
      <c r="AS590" s="90"/>
      <c r="AT590" s="1">
        <v>2.6942645698427383</v>
      </c>
      <c r="AU590" s="1">
        <v>0.35471764274992196</v>
      </c>
      <c r="AV590" s="1">
        <v>1.7615516095987771</v>
      </c>
      <c r="AW590" s="1">
        <v>0.90691339286076167</v>
      </c>
      <c r="AX590" s="1">
        <v>0.33433765813547145</v>
      </c>
      <c r="AY590" s="1">
        <v>0.21792168706256576</v>
      </c>
      <c r="AZ590" s="1">
        <v>5.1286146313903558</v>
      </c>
      <c r="BA590" s="1">
        <v>172.65025656763225</v>
      </c>
      <c r="BB590" s="1">
        <v>77.633444186557213</v>
      </c>
      <c r="BC590" s="1">
        <v>14.087604295105827</v>
      </c>
      <c r="BD590" s="1">
        <v>31.627586620162486</v>
      </c>
      <c r="BE590" s="94">
        <v>0.31505968778696058</v>
      </c>
      <c r="BF590" s="94">
        <v>0.10293847566574839</v>
      </c>
      <c r="BG590" s="94">
        <v>2.3614965485957899</v>
      </c>
      <c r="BH590" s="1">
        <v>1.2619279454722492</v>
      </c>
      <c r="BI590" s="1">
        <v>0.32147030185004871</v>
      </c>
      <c r="BJ590" s="1">
        <v>0.58285846906536154</v>
      </c>
    </row>
    <row r="591" spans="1:62">
      <c r="A591" t="s">
        <v>177</v>
      </c>
      <c r="C591" s="63" t="s">
        <v>166</v>
      </c>
      <c r="D591" s="87" t="s">
        <v>908</v>
      </c>
      <c r="E591" t="s">
        <v>959</v>
      </c>
      <c r="F591" s="1" t="s">
        <v>919</v>
      </c>
      <c r="G591" s="1" t="s">
        <v>920</v>
      </c>
      <c r="H591" s="1">
        <v>11.24198</v>
      </c>
      <c r="I591" s="1">
        <v>8.3339099999999995</v>
      </c>
      <c r="J591" s="1">
        <v>602</v>
      </c>
      <c r="K591" s="1" t="s">
        <v>921</v>
      </c>
      <c r="L591" s="1" t="s">
        <v>709</v>
      </c>
      <c r="M591" s="88">
        <v>2016</v>
      </c>
      <c r="N591" s="88">
        <v>2</v>
      </c>
      <c r="O591" s="89" t="s">
        <v>155</v>
      </c>
      <c r="P591" s="63">
        <v>1051</v>
      </c>
      <c r="Q591" s="1" t="s">
        <v>912</v>
      </c>
      <c r="R591" s="63" t="s">
        <v>712</v>
      </c>
      <c r="S591" s="63" t="s">
        <v>1027</v>
      </c>
      <c r="T591" s="63" t="s">
        <v>1094</v>
      </c>
      <c r="U591" s="1" t="s">
        <v>913</v>
      </c>
      <c r="V591" s="1" t="s">
        <v>914</v>
      </c>
      <c r="W591" s="91">
        <v>42656</v>
      </c>
      <c r="X591" s="63">
        <v>9</v>
      </c>
      <c r="Y591" s="63">
        <v>45</v>
      </c>
      <c r="Z591" s="92">
        <v>27</v>
      </c>
      <c r="AA591" s="93">
        <v>5.48</v>
      </c>
      <c r="AB591" s="93">
        <v>1.66</v>
      </c>
      <c r="AC591" s="63">
        <v>0.86</v>
      </c>
      <c r="AD591" s="1">
        <v>0.52</v>
      </c>
      <c r="AE591" s="63">
        <v>0.24</v>
      </c>
      <c r="AF591" s="1">
        <v>0.62</v>
      </c>
      <c r="AG591" s="1">
        <v>10.3</v>
      </c>
      <c r="AH591" s="1">
        <f t="shared" si="124"/>
        <v>83.870967741935488</v>
      </c>
      <c r="AI591" s="1">
        <v>0.14000000000000001</v>
      </c>
      <c r="AJ591" s="1">
        <f t="shared" si="125"/>
        <v>1.1967441860465116</v>
      </c>
      <c r="AK591" s="1">
        <f t="shared" si="126"/>
        <v>1.0592207934336526</v>
      </c>
      <c r="AL591" s="1">
        <f t="shared" si="127"/>
        <v>3.1966666666666672</v>
      </c>
      <c r="AM591" s="1">
        <f t="shared" si="128"/>
        <v>1176.9119927040583</v>
      </c>
      <c r="AN591" s="1">
        <f t="shared" si="129"/>
        <v>3551.8518518518522</v>
      </c>
      <c r="AO591" s="1">
        <f t="shared" si="130"/>
        <v>4728.7638445559105</v>
      </c>
      <c r="AP591" s="1">
        <f t="shared" si="132"/>
        <v>1.1769119927040583</v>
      </c>
      <c r="AQ591" s="1">
        <f t="shared" si="132"/>
        <v>3.5518518518518523</v>
      </c>
      <c r="AR591" s="1">
        <f t="shared" si="132"/>
        <v>4.7287638445559104</v>
      </c>
      <c r="AS591" s="90">
        <v>42530</v>
      </c>
      <c r="AT591" s="1">
        <v>1.0559736594543745</v>
      </c>
      <c r="AU591" s="1">
        <v>0.23553023889904864</v>
      </c>
      <c r="AV591" s="1">
        <v>1.8438535252298827</v>
      </c>
      <c r="AW591" s="1">
        <v>0.31461425285205596</v>
      </c>
      <c r="AX591" s="1">
        <v>0.15251628028584122</v>
      </c>
      <c r="AY591" s="1">
        <v>9.7552805915377322E-2</v>
      </c>
      <c r="AZ591" s="1">
        <v>2.4304321067496626</v>
      </c>
      <c r="BA591" s="1">
        <v>139.33245878246038</v>
      </c>
      <c r="BB591" s="1">
        <v>36.626664358800006</v>
      </c>
      <c r="BC591" s="1">
        <v>7.9368112664119703</v>
      </c>
      <c r="BD591" s="1">
        <v>12.270499662114467</v>
      </c>
      <c r="BE591" s="94">
        <v>0.3989795918367347</v>
      </c>
      <c r="BF591" s="94">
        <v>0.18765792031098152</v>
      </c>
      <c r="BG591" s="94">
        <v>2.4433899299687809</v>
      </c>
      <c r="BH591" s="1">
        <v>0.96793680297397777</v>
      </c>
      <c r="BI591" s="1">
        <v>0.23266728624535318</v>
      </c>
      <c r="BJ591" s="1">
        <v>0.64302370239255613</v>
      </c>
    </row>
    <row r="592" spans="1:62">
      <c r="A592" t="s">
        <v>177</v>
      </c>
      <c r="C592" s="63" t="s">
        <v>166</v>
      </c>
      <c r="D592" s="87" t="s">
        <v>908</v>
      </c>
      <c r="E592" t="s">
        <v>959</v>
      </c>
      <c r="F592" s="1" t="s">
        <v>919</v>
      </c>
      <c r="G592" s="1" t="s">
        <v>920</v>
      </c>
      <c r="H592" s="1">
        <v>11.24198</v>
      </c>
      <c r="I592" s="1">
        <v>8.3339099999999995</v>
      </c>
      <c r="J592" s="1">
        <v>602</v>
      </c>
      <c r="K592" s="1" t="s">
        <v>921</v>
      </c>
      <c r="L592" s="1" t="s">
        <v>709</v>
      </c>
      <c r="M592" s="88">
        <v>2016</v>
      </c>
      <c r="N592" s="88">
        <v>2</v>
      </c>
      <c r="O592" s="89" t="s">
        <v>156</v>
      </c>
      <c r="P592" s="63">
        <v>1052</v>
      </c>
      <c r="Q592" s="1" t="s">
        <v>912</v>
      </c>
      <c r="R592" s="63" t="s">
        <v>712</v>
      </c>
      <c r="S592" s="63" t="s">
        <v>1027</v>
      </c>
      <c r="T592" s="63" t="s">
        <v>1094</v>
      </c>
      <c r="U592" s="1"/>
      <c r="V592" s="90"/>
      <c r="W592" s="91">
        <v>42656</v>
      </c>
      <c r="X592" s="63">
        <v>9</v>
      </c>
      <c r="Y592" s="63">
        <v>44</v>
      </c>
      <c r="Z592" s="92">
        <v>31</v>
      </c>
      <c r="AA592" s="93">
        <v>6.48</v>
      </c>
      <c r="AB592" s="93">
        <v>2.2999999999999998</v>
      </c>
      <c r="AC592" s="63">
        <v>0.96</v>
      </c>
      <c r="AD592" s="1">
        <v>0.56000000000000005</v>
      </c>
      <c r="AE592" s="63">
        <v>0.28000000000000003</v>
      </c>
      <c r="AF592" s="1">
        <v>0.7</v>
      </c>
      <c r="AG592" s="1">
        <v>11.4</v>
      </c>
      <c r="AH592" s="1">
        <f t="shared" si="124"/>
        <v>80.000000000000014</v>
      </c>
      <c r="AI592" s="1">
        <v>0.18</v>
      </c>
      <c r="AJ592" s="1">
        <f t="shared" si="125"/>
        <v>1.677083333333333</v>
      </c>
      <c r="AK592" s="1">
        <f t="shared" si="126"/>
        <v>1.3984901960784313</v>
      </c>
      <c r="AL592" s="1">
        <f t="shared" si="127"/>
        <v>4.1657142857142855</v>
      </c>
      <c r="AM592" s="1">
        <f t="shared" si="128"/>
        <v>1553.8779956427013</v>
      </c>
      <c r="AN592" s="1">
        <f t="shared" si="129"/>
        <v>4628.5714285714284</v>
      </c>
      <c r="AO592" s="1">
        <f t="shared" si="130"/>
        <v>6182.44942421413</v>
      </c>
      <c r="AP592" s="1">
        <f t="shared" si="132"/>
        <v>1.5538779956427013</v>
      </c>
      <c r="AQ592" s="1">
        <f t="shared" si="132"/>
        <v>4.6285714285714281</v>
      </c>
      <c r="AR592" s="1">
        <f t="shared" si="132"/>
        <v>6.1824494242141297</v>
      </c>
      <c r="AS592" s="90"/>
      <c r="AT592" s="1">
        <v>0.94776828110161437</v>
      </c>
      <c r="AU592" s="1">
        <v>0.30693371011484993</v>
      </c>
      <c r="AV592" s="1">
        <v>2.4883683900459586</v>
      </c>
      <c r="AW592" s="1">
        <v>0.35087064212444075</v>
      </c>
      <c r="AX592" s="1">
        <v>0.16374503665364404</v>
      </c>
      <c r="AY592" s="1">
        <v>9.8588558291492059E-2</v>
      </c>
      <c r="AZ592" s="1">
        <v>1.9540142484215406</v>
      </c>
      <c r="BA592" s="1">
        <v>77.161376193755842</v>
      </c>
      <c r="BB592" s="1">
        <v>48.629673739422003</v>
      </c>
      <c r="BC592" s="1">
        <v>8.3036705363648249</v>
      </c>
      <c r="BD592" s="1">
        <v>3.6685351014091494</v>
      </c>
      <c r="BE592" s="94">
        <v>0.52005870841487278</v>
      </c>
      <c r="BF592" s="94">
        <v>0.23967710371819961</v>
      </c>
      <c r="BG592" s="94">
        <v>4.1221606036930316</v>
      </c>
      <c r="BH592" s="1">
        <v>0.89484126984126988</v>
      </c>
      <c r="BI592" s="1">
        <v>0.26512896825396826</v>
      </c>
      <c r="BJ592" s="1">
        <v>0.67755968306319048</v>
      </c>
    </row>
    <row r="593" spans="1:62">
      <c r="A593" t="s">
        <v>177</v>
      </c>
      <c r="C593" s="63" t="s">
        <v>166</v>
      </c>
      <c r="D593" s="87" t="s">
        <v>908</v>
      </c>
      <c r="E593" t="s">
        <v>959</v>
      </c>
      <c r="F593" s="1" t="s">
        <v>919</v>
      </c>
      <c r="G593" s="1" t="s">
        <v>920</v>
      </c>
      <c r="H593" s="1">
        <v>11.24198</v>
      </c>
      <c r="I593" s="1">
        <v>8.3339099999999995</v>
      </c>
      <c r="J593" s="1">
        <v>602</v>
      </c>
      <c r="K593" s="1" t="s">
        <v>921</v>
      </c>
      <c r="L593" s="1" t="s">
        <v>709</v>
      </c>
      <c r="M593" s="88">
        <v>2016</v>
      </c>
      <c r="N593" s="88">
        <v>2</v>
      </c>
      <c r="O593" s="89" t="s">
        <v>157</v>
      </c>
      <c r="P593" s="63">
        <v>1053</v>
      </c>
      <c r="Q593" s="1" t="s">
        <v>912</v>
      </c>
      <c r="R593" s="63" t="s">
        <v>712</v>
      </c>
      <c r="S593" s="63" t="s">
        <v>1027</v>
      </c>
      <c r="T593" s="63" t="s">
        <v>1094</v>
      </c>
      <c r="U593" s="1"/>
      <c r="V593" s="90"/>
      <c r="W593" s="91">
        <v>42656</v>
      </c>
      <c r="X593" s="63">
        <v>9</v>
      </c>
      <c r="Y593" s="63">
        <v>46</v>
      </c>
      <c r="Z593" s="92">
        <v>40</v>
      </c>
      <c r="AA593" s="93">
        <v>7.64</v>
      </c>
      <c r="AB593" s="93">
        <v>5.92</v>
      </c>
      <c r="AC593" s="63">
        <v>2.1800000000000002</v>
      </c>
      <c r="AD593" s="1">
        <v>1.28</v>
      </c>
      <c r="AE593" s="63">
        <v>0.48</v>
      </c>
      <c r="AF593" s="1">
        <v>1.5</v>
      </c>
      <c r="AG593" s="1">
        <v>14.5</v>
      </c>
      <c r="AH593" s="1">
        <f t="shared" ref="AH593:AH602" si="133">(AD593/AF593)*100</f>
        <v>85.333333333333343</v>
      </c>
      <c r="AI593" s="1">
        <v>0.24</v>
      </c>
      <c r="AJ593" s="1">
        <f t="shared" ref="AJ593:AJ602" si="134">(AF593/AC593)*AB593</f>
        <v>4.0733944954128436</v>
      </c>
      <c r="AK593" s="1">
        <f t="shared" ref="AK593:AK602" si="135">AJ593*((100-AG593)/85)*(AH593/100)</f>
        <v>3.4964101457096599</v>
      </c>
      <c r="AL593" s="1">
        <f t="shared" ref="AL593:AL602" si="136">(AI593/AE593)*AA593</f>
        <v>3.82</v>
      </c>
      <c r="AM593" s="1">
        <f t="shared" ref="AM593:AM602" si="137">AK593*(10000/9)</f>
        <v>3884.9001618996222</v>
      </c>
      <c r="AN593" s="1">
        <f t="shared" ref="AN593:AN602" si="138">(AL593*10000)/9</f>
        <v>4244.4444444444443</v>
      </c>
      <c r="AO593" s="1">
        <f t="shared" ref="AO593:AO602" si="139">AM593+AN593</f>
        <v>8129.3446063440661</v>
      </c>
      <c r="AP593" s="1">
        <f t="shared" ref="AP593:AR602" si="140">AM593/1000</f>
        <v>3.8849001618996222</v>
      </c>
      <c r="AQ593" s="1">
        <f t="shared" si="140"/>
        <v>4.2444444444444445</v>
      </c>
      <c r="AR593" s="1">
        <f t="shared" si="140"/>
        <v>8.1293446063440662</v>
      </c>
      <c r="AS593" s="90"/>
      <c r="AT593" s="1">
        <v>1.9769159741458913</v>
      </c>
      <c r="AU593" s="1">
        <v>0.23890743874744894</v>
      </c>
      <c r="AV593" s="1">
        <v>1.9280218768565143</v>
      </c>
      <c r="AW593" s="1">
        <v>0.50275173274599139</v>
      </c>
      <c r="AX593" s="1">
        <v>0.15561062563206315</v>
      </c>
      <c r="AY593" s="1">
        <v>0.14227830373825051</v>
      </c>
      <c r="AZ593" s="1">
        <v>4.0799211418905212</v>
      </c>
      <c r="BA593" s="1">
        <v>114.55674225740148</v>
      </c>
      <c r="BB593" s="1">
        <v>66.821974758305288</v>
      </c>
      <c r="BC593" s="1">
        <v>10.764375298187945</v>
      </c>
      <c r="BD593" s="1">
        <v>5.516372379889007</v>
      </c>
      <c r="BE593" s="94">
        <v>0.58794946550048588</v>
      </c>
      <c r="BF593" s="94">
        <v>8.415937803692905E-2</v>
      </c>
      <c r="BG593" s="94">
        <v>1.6906865965983864</v>
      </c>
      <c r="BH593" s="1">
        <v>1.1443726937269374</v>
      </c>
      <c r="BI593" s="1">
        <v>0.25927121771217715</v>
      </c>
      <c r="BJ593" s="1">
        <v>0.64195606548543838</v>
      </c>
    </row>
    <row r="594" spans="1:62">
      <c r="A594" t="s">
        <v>177</v>
      </c>
      <c r="C594" s="63" t="s">
        <v>166</v>
      </c>
      <c r="D594" s="87" t="s">
        <v>908</v>
      </c>
      <c r="E594" t="s">
        <v>959</v>
      </c>
      <c r="F594" s="1" t="s">
        <v>919</v>
      </c>
      <c r="G594" s="1" t="s">
        <v>920</v>
      </c>
      <c r="H594" s="1">
        <v>11.24198</v>
      </c>
      <c r="I594" s="1">
        <v>8.3339099999999995</v>
      </c>
      <c r="J594" s="1">
        <v>602</v>
      </c>
      <c r="K594" s="1" t="s">
        <v>921</v>
      </c>
      <c r="L594" s="1" t="s">
        <v>709</v>
      </c>
      <c r="M594" s="88">
        <v>2016</v>
      </c>
      <c r="N594" s="88">
        <v>2</v>
      </c>
      <c r="O594" s="89" t="s">
        <v>158</v>
      </c>
      <c r="P594" s="63">
        <v>1054</v>
      </c>
      <c r="Q594" s="1" t="s">
        <v>912</v>
      </c>
      <c r="R594" s="63" t="s">
        <v>712</v>
      </c>
      <c r="S594" s="63" t="s">
        <v>1027</v>
      </c>
      <c r="T594" s="63" t="s">
        <v>1094</v>
      </c>
      <c r="U594" s="1"/>
      <c r="V594" s="90"/>
      <c r="W594" s="91">
        <v>42656</v>
      </c>
      <c r="X594" s="63">
        <v>9</v>
      </c>
      <c r="Y594" s="63">
        <v>43</v>
      </c>
      <c r="Z594" s="92">
        <v>47</v>
      </c>
      <c r="AA594" s="93">
        <v>8.76</v>
      </c>
      <c r="AB594" s="93">
        <v>6.34</v>
      </c>
      <c r="AC594" s="63">
        <v>2.08</v>
      </c>
      <c r="AD594" s="1">
        <v>1.26</v>
      </c>
      <c r="AE594" s="63">
        <v>0.46</v>
      </c>
      <c r="AF594" s="1">
        <v>1.41</v>
      </c>
      <c r="AG594" s="1">
        <v>12.6</v>
      </c>
      <c r="AH594" s="1">
        <f t="shared" si="133"/>
        <v>89.361702127659584</v>
      </c>
      <c r="AI594" s="1">
        <v>0.3</v>
      </c>
      <c r="AJ594" s="1">
        <f t="shared" si="134"/>
        <v>4.2977884615384614</v>
      </c>
      <c r="AK594" s="1">
        <f t="shared" si="135"/>
        <v>3.9490167420814486</v>
      </c>
      <c r="AL594" s="1">
        <f t="shared" si="136"/>
        <v>5.7130434782608681</v>
      </c>
      <c r="AM594" s="1">
        <f t="shared" si="137"/>
        <v>4387.7963800904981</v>
      </c>
      <c r="AN594" s="1">
        <f t="shared" si="138"/>
        <v>6347.8260869565202</v>
      </c>
      <c r="AO594" s="1">
        <f t="shared" si="139"/>
        <v>10735.622467047018</v>
      </c>
      <c r="AP594" s="1">
        <f t="shared" si="140"/>
        <v>4.3877963800904984</v>
      </c>
      <c r="AQ594" s="1">
        <f t="shared" si="140"/>
        <v>6.3478260869565197</v>
      </c>
      <c r="AR594" s="1">
        <f t="shared" si="140"/>
        <v>10.735622467047019</v>
      </c>
      <c r="AS594" s="90"/>
      <c r="AT594" s="1">
        <v>1.9639684106614019</v>
      </c>
      <c r="AU594" s="1">
        <v>0.24880985229982752</v>
      </c>
      <c r="AV594" s="1">
        <v>1.0216183521200308</v>
      </c>
      <c r="AW594" s="1">
        <v>0.66606996938420493</v>
      </c>
      <c r="AX594" s="1">
        <v>0.25936903191375393</v>
      </c>
      <c r="AY594" s="1">
        <v>0.14638272710591721</v>
      </c>
      <c r="AZ594" s="1">
        <v>4.5679933444993992</v>
      </c>
      <c r="BA594" s="1">
        <v>124.70659295572446</v>
      </c>
      <c r="BB594" s="1">
        <v>92.370670987002441</v>
      </c>
      <c r="BC594" s="1">
        <v>10.734695026506332</v>
      </c>
      <c r="BD594" s="1">
        <v>9.5209659823837836</v>
      </c>
      <c r="BE594" s="94">
        <v>0.33752362948960307</v>
      </c>
      <c r="BF594" s="94">
        <v>8.596408317580341E-2</v>
      </c>
      <c r="BG594" s="94">
        <v>2.6596454402034078</v>
      </c>
      <c r="BH594" s="1">
        <v>1.0050973123262281</v>
      </c>
      <c r="BI594" s="1">
        <v>0.24754402224281741</v>
      </c>
      <c r="BJ594" s="1">
        <v>0.66496563690959942</v>
      </c>
    </row>
    <row r="595" spans="1:62">
      <c r="A595" t="s">
        <v>177</v>
      </c>
      <c r="C595" s="63" t="s">
        <v>166</v>
      </c>
      <c r="D595" s="87" t="s">
        <v>908</v>
      </c>
      <c r="E595" t="s">
        <v>959</v>
      </c>
      <c r="F595" s="1" t="s">
        <v>919</v>
      </c>
      <c r="G595" s="1" t="s">
        <v>920</v>
      </c>
      <c r="H595" s="1">
        <v>11.24198</v>
      </c>
      <c r="I595" s="1">
        <v>8.3339099999999995</v>
      </c>
      <c r="J595" s="1">
        <v>602</v>
      </c>
      <c r="K595" s="1" t="s">
        <v>921</v>
      </c>
      <c r="L595" s="1" t="s">
        <v>709</v>
      </c>
      <c r="M595" s="88">
        <v>2016</v>
      </c>
      <c r="N595" s="88">
        <v>2</v>
      </c>
      <c r="O595" s="89" t="s">
        <v>159</v>
      </c>
      <c r="P595" s="63">
        <v>1055</v>
      </c>
      <c r="Q595" s="1" t="s">
        <v>912</v>
      </c>
      <c r="R595" s="63" t="s">
        <v>712</v>
      </c>
      <c r="S595" s="63" t="s">
        <v>1027</v>
      </c>
      <c r="T595" s="63" t="s">
        <v>1094</v>
      </c>
      <c r="U595" s="1"/>
      <c r="V595" s="90"/>
      <c r="W595" s="91">
        <v>42656</v>
      </c>
      <c r="X595" s="63">
        <v>9</v>
      </c>
      <c r="Y595" s="63">
        <v>48</v>
      </c>
      <c r="Z595" s="92">
        <v>48</v>
      </c>
      <c r="AA595" s="93">
        <v>8.2200000000000006</v>
      </c>
      <c r="AB595" s="93">
        <v>8.32</v>
      </c>
      <c r="AC595" s="63">
        <v>2.6</v>
      </c>
      <c r="AD595" s="1">
        <v>1.56</v>
      </c>
      <c r="AE595" s="63">
        <v>0.2</v>
      </c>
      <c r="AF595" s="1">
        <v>1.86</v>
      </c>
      <c r="AG595" s="1">
        <v>12.5</v>
      </c>
      <c r="AH595" s="1">
        <f t="shared" si="133"/>
        <v>83.870967741935488</v>
      </c>
      <c r="AI595" s="1">
        <v>0.14000000000000001</v>
      </c>
      <c r="AJ595" s="1">
        <f t="shared" si="134"/>
        <v>5.952</v>
      </c>
      <c r="AK595" s="1">
        <f t="shared" si="135"/>
        <v>5.1388235294117637</v>
      </c>
      <c r="AL595" s="1">
        <f t="shared" si="136"/>
        <v>5.7540000000000013</v>
      </c>
      <c r="AM595" s="1">
        <f t="shared" si="137"/>
        <v>5709.8039215686258</v>
      </c>
      <c r="AN595" s="1">
        <f t="shared" si="138"/>
        <v>6393.3333333333348</v>
      </c>
      <c r="AO595" s="1">
        <f t="shared" si="139"/>
        <v>12103.137254901962</v>
      </c>
      <c r="AP595" s="1">
        <f t="shared" si="140"/>
        <v>5.7098039215686258</v>
      </c>
      <c r="AQ595" s="1">
        <f t="shared" si="140"/>
        <v>6.3933333333333344</v>
      </c>
      <c r="AR595" s="1">
        <f t="shared" si="140"/>
        <v>12.103137254901961</v>
      </c>
      <c r="AS595" s="90"/>
      <c r="AT595" s="1">
        <v>1.8025447690857681</v>
      </c>
      <c r="AU595" s="1">
        <v>0.25327722601506297</v>
      </c>
      <c r="AV595" s="1">
        <v>1.431343459877658</v>
      </c>
      <c r="AW595" s="1">
        <v>0.73582429059791221</v>
      </c>
      <c r="AX595" s="1">
        <v>0.24386026036158856</v>
      </c>
      <c r="AY595" s="1">
        <v>0.15298520743647659</v>
      </c>
      <c r="AZ595" s="1">
        <v>3.8365806185903417</v>
      </c>
      <c r="BA595" s="1">
        <v>118.84807593092826</v>
      </c>
      <c r="BB595" s="1">
        <v>46.434113138478565</v>
      </c>
      <c r="BC595" s="1">
        <v>9.0129965335987503</v>
      </c>
      <c r="BD595" s="1">
        <v>9.4400260386145671</v>
      </c>
      <c r="BE595" s="94">
        <v>0.95378564405113064</v>
      </c>
      <c r="BF595" s="94">
        <v>0.16632251720747299</v>
      </c>
      <c r="BG595" s="94">
        <v>3.6190064837255886</v>
      </c>
      <c r="BH595" s="1">
        <v>1.2080223880597014</v>
      </c>
      <c r="BI595" s="1">
        <v>0.3</v>
      </c>
      <c r="BJ595" s="1">
        <v>0.69250032197169209</v>
      </c>
    </row>
    <row r="596" spans="1:62">
      <c r="A596" t="s">
        <v>177</v>
      </c>
      <c r="C596" s="63" t="s">
        <v>166</v>
      </c>
      <c r="D596" s="87" t="s">
        <v>908</v>
      </c>
      <c r="E596" t="s">
        <v>959</v>
      </c>
      <c r="F596" s="1" t="s">
        <v>919</v>
      </c>
      <c r="G596" s="1" t="s">
        <v>920</v>
      </c>
      <c r="H596" s="1">
        <v>11.24198</v>
      </c>
      <c r="I596" s="1">
        <v>8.3339099999999995</v>
      </c>
      <c r="J596" s="1">
        <v>602</v>
      </c>
      <c r="K596" s="1" t="s">
        <v>921</v>
      </c>
      <c r="L596" s="1" t="s">
        <v>709</v>
      </c>
      <c r="M596" s="88">
        <v>2016</v>
      </c>
      <c r="N596" s="88">
        <v>2</v>
      </c>
      <c r="O596" s="89" t="s">
        <v>714</v>
      </c>
      <c r="P596" s="63">
        <v>1056</v>
      </c>
      <c r="Q596" s="1" t="s">
        <v>912</v>
      </c>
      <c r="R596" s="63" t="s">
        <v>712</v>
      </c>
      <c r="S596" s="63" t="s">
        <v>1027</v>
      </c>
      <c r="T596" s="63" t="s">
        <v>1094</v>
      </c>
      <c r="U596" s="1"/>
      <c r="V596" s="90"/>
      <c r="W596" s="91">
        <v>42656</v>
      </c>
      <c r="X596" s="63">
        <v>9</v>
      </c>
      <c r="Y596" s="63">
        <v>44</v>
      </c>
      <c r="Z596" s="92">
        <v>48</v>
      </c>
      <c r="AA596" s="93">
        <v>8.56</v>
      </c>
      <c r="AB596" s="93">
        <v>7.54</v>
      </c>
      <c r="AC596" s="63">
        <v>2.2000000000000002</v>
      </c>
      <c r="AD596" s="1">
        <v>1.38</v>
      </c>
      <c r="AE596" s="63">
        <v>0.52</v>
      </c>
      <c r="AF596" s="1">
        <v>1.66</v>
      </c>
      <c r="AG596" s="1">
        <v>10</v>
      </c>
      <c r="AH596" s="1">
        <f t="shared" si="133"/>
        <v>83.132530120481931</v>
      </c>
      <c r="AI596" s="1">
        <v>0.24</v>
      </c>
      <c r="AJ596" s="1">
        <f t="shared" si="134"/>
        <v>5.6892727272727264</v>
      </c>
      <c r="AK596" s="1">
        <f t="shared" si="135"/>
        <v>5.0078502673796779</v>
      </c>
      <c r="AL596" s="1">
        <f t="shared" si="136"/>
        <v>3.9507692307692306</v>
      </c>
      <c r="AM596" s="1">
        <f t="shared" si="137"/>
        <v>5564.278074866309</v>
      </c>
      <c r="AN596" s="1">
        <f t="shared" si="138"/>
        <v>4389.7435897435898</v>
      </c>
      <c r="AO596" s="1">
        <f t="shared" si="139"/>
        <v>9954.0216646098997</v>
      </c>
      <c r="AP596" s="1">
        <f t="shared" si="140"/>
        <v>5.5642780748663094</v>
      </c>
      <c r="AQ596" s="1">
        <f t="shared" si="140"/>
        <v>4.3897435897435901</v>
      </c>
      <c r="AR596" s="1">
        <f t="shared" si="140"/>
        <v>9.9540216646099005</v>
      </c>
      <c r="AS596" s="90"/>
      <c r="AT596" s="1">
        <v>2.1883786316776006</v>
      </c>
      <c r="AU596" s="1">
        <v>0.3137302108956162</v>
      </c>
      <c r="AV596" s="1">
        <v>1.7796513381034238</v>
      </c>
      <c r="AW596" s="1">
        <v>0.77367318273321961</v>
      </c>
      <c r="AX596" s="1">
        <v>0.28830023093383095</v>
      </c>
      <c r="AY596" s="1">
        <v>0.17403873048526117</v>
      </c>
      <c r="AZ596" s="1">
        <v>2.9285590869807527</v>
      </c>
      <c r="BA596" s="1">
        <v>128.46999427784803</v>
      </c>
      <c r="BB596" s="1">
        <v>55.248022923233989</v>
      </c>
      <c r="BC596" s="1">
        <v>12.56982550008477</v>
      </c>
      <c r="BD596" s="1">
        <v>27.286132923418563</v>
      </c>
      <c r="BE596" s="94">
        <v>0.39975891996142726</v>
      </c>
      <c r="BF596" s="94">
        <v>0.14320154291224688</v>
      </c>
      <c r="BG596" s="94">
        <v>3.1147649918748481</v>
      </c>
      <c r="BH596" s="1">
        <v>1.1441747572815535</v>
      </c>
      <c r="BI596" s="1">
        <v>0.24266990291262136</v>
      </c>
      <c r="BJ596" s="1">
        <v>0.69533821702111664</v>
      </c>
    </row>
    <row r="597" spans="1:62">
      <c r="A597" t="s">
        <v>177</v>
      </c>
      <c r="C597" s="63" t="s">
        <v>166</v>
      </c>
      <c r="D597" s="87" t="s">
        <v>908</v>
      </c>
      <c r="E597" t="s">
        <v>959</v>
      </c>
      <c r="F597" s="1" t="s">
        <v>922</v>
      </c>
      <c r="G597" s="1" t="s">
        <v>923</v>
      </c>
      <c r="H597" s="1">
        <v>11.25834</v>
      </c>
      <c r="I597" s="1">
        <v>8.3944799999999997</v>
      </c>
      <c r="J597" s="1">
        <v>579</v>
      </c>
      <c r="K597" s="1" t="s">
        <v>924</v>
      </c>
      <c r="L597" s="1" t="s">
        <v>709</v>
      </c>
      <c r="M597" s="88">
        <v>2016</v>
      </c>
      <c r="N597" s="88">
        <v>2</v>
      </c>
      <c r="O597" s="89" t="s">
        <v>155</v>
      </c>
      <c r="P597" s="63">
        <v>1063</v>
      </c>
      <c r="Q597" s="1" t="s">
        <v>912</v>
      </c>
      <c r="R597" s="63" t="s">
        <v>712</v>
      </c>
      <c r="S597" s="63" t="s">
        <v>1027</v>
      </c>
      <c r="T597" s="63" t="s">
        <v>1094</v>
      </c>
      <c r="U597" s="1" t="s">
        <v>913</v>
      </c>
      <c r="V597" s="1" t="s">
        <v>914</v>
      </c>
      <c r="W597" s="91">
        <v>42656</v>
      </c>
      <c r="X597" s="63">
        <v>9</v>
      </c>
      <c r="Y597" s="63">
        <v>45</v>
      </c>
      <c r="Z597" s="92">
        <v>39</v>
      </c>
      <c r="AA597" s="93">
        <v>4.74</v>
      </c>
      <c r="AB597" s="93">
        <v>2.12</v>
      </c>
      <c r="AC597" s="63">
        <v>0.86</v>
      </c>
      <c r="AD597" s="1">
        <v>0.52</v>
      </c>
      <c r="AE597" s="63">
        <v>0.18</v>
      </c>
      <c r="AF597" s="1">
        <v>0.62</v>
      </c>
      <c r="AG597" s="1">
        <v>10</v>
      </c>
      <c r="AH597" s="1">
        <f t="shared" si="133"/>
        <v>83.870967741935488</v>
      </c>
      <c r="AI597" s="1">
        <v>0.14000000000000001</v>
      </c>
      <c r="AJ597" s="1">
        <f t="shared" si="134"/>
        <v>1.5283720930232561</v>
      </c>
      <c r="AK597" s="1">
        <f t="shared" si="135"/>
        <v>1.3572640218878251</v>
      </c>
      <c r="AL597" s="1">
        <f t="shared" si="136"/>
        <v>3.6866666666666674</v>
      </c>
      <c r="AM597" s="1">
        <f t="shared" si="137"/>
        <v>1508.0711354309167</v>
      </c>
      <c r="AN597" s="1">
        <f t="shared" si="138"/>
        <v>4096.2962962962965</v>
      </c>
      <c r="AO597" s="1">
        <f t="shared" si="139"/>
        <v>5604.3674317272134</v>
      </c>
      <c r="AP597" s="1">
        <f t="shared" si="140"/>
        <v>1.5080711354309166</v>
      </c>
      <c r="AQ597" s="1">
        <f t="shared" si="140"/>
        <v>4.0962962962962965</v>
      </c>
      <c r="AR597" s="1">
        <f t="shared" si="140"/>
        <v>5.6043674317272139</v>
      </c>
      <c r="AS597" s="90">
        <v>42530</v>
      </c>
      <c r="AT597" s="1">
        <v>1.907163053722903</v>
      </c>
      <c r="AU597" s="1">
        <v>0.16747553077935545</v>
      </c>
      <c r="AV597" s="1">
        <v>1.0799002221819303</v>
      </c>
      <c r="AW597" s="1">
        <v>0.6295464062596855</v>
      </c>
      <c r="AX597" s="1">
        <v>0.36436590482184628</v>
      </c>
      <c r="AY597" s="1">
        <v>0.14709540833944629</v>
      </c>
      <c r="AZ597" s="1">
        <v>6.20467060447828</v>
      </c>
      <c r="BA597" s="1">
        <v>118.13101457559236</v>
      </c>
      <c r="BB597" s="1">
        <v>40.553279039168459</v>
      </c>
      <c r="BC597" s="1">
        <v>11.218836558292915</v>
      </c>
      <c r="BD597" s="1">
        <v>2.6965656199051242</v>
      </c>
      <c r="BE597" s="94">
        <v>0.58285714285714296</v>
      </c>
      <c r="BF597" s="94">
        <v>5.2714285714285714E-2</v>
      </c>
      <c r="BG597" s="94">
        <v>4.2496995411844072</v>
      </c>
      <c r="BH597" s="1">
        <v>1.2621407333994055</v>
      </c>
      <c r="BI597" s="1">
        <v>0.20485629335976219</v>
      </c>
      <c r="BJ597" s="1">
        <v>0.69506276534624034</v>
      </c>
    </row>
    <row r="598" spans="1:62">
      <c r="A598" t="s">
        <v>177</v>
      </c>
      <c r="C598" s="63" t="s">
        <v>166</v>
      </c>
      <c r="D598" s="87" t="s">
        <v>908</v>
      </c>
      <c r="E598" t="s">
        <v>959</v>
      </c>
      <c r="F598" s="1" t="s">
        <v>922</v>
      </c>
      <c r="G598" s="1" t="s">
        <v>923</v>
      </c>
      <c r="H598" s="1">
        <v>11.25834</v>
      </c>
      <c r="I598" s="1">
        <v>8.3944799999999997</v>
      </c>
      <c r="J598" s="1">
        <v>579</v>
      </c>
      <c r="K598" s="1" t="s">
        <v>924</v>
      </c>
      <c r="L598" s="1" t="s">
        <v>709</v>
      </c>
      <c r="M598" s="88">
        <v>2016</v>
      </c>
      <c r="N598" s="88">
        <v>2</v>
      </c>
      <c r="O598" s="89" t="s">
        <v>156</v>
      </c>
      <c r="P598" s="63">
        <v>1064</v>
      </c>
      <c r="Q598" s="1" t="s">
        <v>912</v>
      </c>
      <c r="R598" s="63" t="s">
        <v>712</v>
      </c>
      <c r="S598" s="63" t="s">
        <v>1027</v>
      </c>
      <c r="T598" s="63" t="s">
        <v>1094</v>
      </c>
      <c r="U598" s="1"/>
      <c r="V598" s="90"/>
      <c r="W598" s="91">
        <v>42656</v>
      </c>
      <c r="X598" s="63">
        <v>9</v>
      </c>
      <c r="Y598" s="63">
        <v>48</v>
      </c>
      <c r="Z598" s="92">
        <v>32</v>
      </c>
      <c r="AA598" s="93">
        <v>6.86</v>
      </c>
      <c r="AB598" s="93">
        <v>4.2</v>
      </c>
      <c r="AC598" s="63">
        <v>2</v>
      </c>
      <c r="AD598" s="1">
        <v>1.1200000000000001</v>
      </c>
      <c r="AE598" s="63">
        <v>0.4</v>
      </c>
      <c r="AF598" s="1">
        <v>1.38</v>
      </c>
      <c r="AG598" s="1">
        <v>12.6</v>
      </c>
      <c r="AH598" s="1">
        <f t="shared" si="133"/>
        <v>81.159420289855092</v>
      </c>
      <c r="AI598" s="1">
        <v>0.22</v>
      </c>
      <c r="AJ598" s="1">
        <f t="shared" si="134"/>
        <v>2.8979999999999997</v>
      </c>
      <c r="AK598" s="1">
        <f t="shared" si="135"/>
        <v>2.4184094117647059</v>
      </c>
      <c r="AL598" s="1">
        <f t="shared" si="136"/>
        <v>3.7729999999999997</v>
      </c>
      <c r="AM598" s="1">
        <f t="shared" si="137"/>
        <v>2687.1215686274509</v>
      </c>
      <c r="AN598" s="1">
        <f t="shared" si="138"/>
        <v>4192.2222222222226</v>
      </c>
      <c r="AO598" s="1">
        <f t="shared" si="139"/>
        <v>6879.3437908496735</v>
      </c>
      <c r="AP598" s="1">
        <f t="shared" si="140"/>
        <v>2.6871215686274508</v>
      </c>
      <c r="AQ598" s="1">
        <f t="shared" si="140"/>
        <v>4.192222222222223</v>
      </c>
      <c r="AR598" s="1">
        <f t="shared" si="140"/>
        <v>6.8793437908496733</v>
      </c>
      <c r="AS598" s="90"/>
      <c r="AT598" s="1">
        <v>1.5778191985088537</v>
      </c>
      <c r="AU598" s="1">
        <v>0.18464636017931074</v>
      </c>
      <c r="AV598" s="1">
        <v>1.297661040393663</v>
      </c>
      <c r="AW598" s="1">
        <v>0.69449644699083524</v>
      </c>
      <c r="AX598" s="1">
        <v>0.4918013185773128</v>
      </c>
      <c r="AY598" s="1">
        <v>0.12774361491108818</v>
      </c>
      <c r="AZ598" s="1">
        <v>4.3958452484331882</v>
      </c>
      <c r="BA598" s="1">
        <v>112.95860720986198</v>
      </c>
      <c r="BB598" s="1">
        <v>57.164560705282071</v>
      </c>
      <c r="BC598" s="1">
        <v>8.3421871461919377</v>
      </c>
      <c r="BD598" s="1">
        <v>2.5775675296672032</v>
      </c>
      <c r="BE598" s="94">
        <v>0.52885525070955541</v>
      </c>
      <c r="BF598" s="94">
        <v>9.0586565752128673E-2</v>
      </c>
      <c r="BG598" s="94">
        <v>2.9641597921279517</v>
      </c>
      <c r="BH598" s="1">
        <v>1.3021133525456292</v>
      </c>
      <c r="BI598" s="1">
        <v>0.26642651296829972</v>
      </c>
      <c r="BJ598" s="1">
        <v>0.83655251630527316</v>
      </c>
    </row>
    <row r="599" spans="1:62">
      <c r="A599" t="s">
        <v>177</v>
      </c>
      <c r="C599" s="63" t="s">
        <v>166</v>
      </c>
      <c r="D599" s="87" t="s">
        <v>908</v>
      </c>
      <c r="E599" t="s">
        <v>959</v>
      </c>
      <c r="F599" s="1" t="s">
        <v>922</v>
      </c>
      <c r="G599" s="1" t="s">
        <v>923</v>
      </c>
      <c r="H599" s="1">
        <v>11.25834</v>
      </c>
      <c r="I599" s="1">
        <v>8.3944799999999997</v>
      </c>
      <c r="J599" s="1">
        <v>579</v>
      </c>
      <c r="K599" s="1" t="s">
        <v>924</v>
      </c>
      <c r="L599" s="1" t="s">
        <v>709</v>
      </c>
      <c r="M599" s="88">
        <v>2016</v>
      </c>
      <c r="N599" s="88">
        <v>2</v>
      </c>
      <c r="O599" s="89" t="s">
        <v>157</v>
      </c>
      <c r="P599" s="63">
        <v>1065</v>
      </c>
      <c r="Q599" s="1" t="s">
        <v>912</v>
      </c>
      <c r="R599" s="63" t="s">
        <v>712</v>
      </c>
      <c r="S599" s="63" t="s">
        <v>1027</v>
      </c>
      <c r="T599" s="63" t="s">
        <v>1094</v>
      </c>
      <c r="U599" s="1"/>
      <c r="V599" s="90"/>
      <c r="W599" s="91">
        <v>42656</v>
      </c>
      <c r="X599" s="63">
        <v>9</v>
      </c>
      <c r="Y599" s="63">
        <v>45</v>
      </c>
      <c r="Z599" s="92">
        <v>37</v>
      </c>
      <c r="AA599" s="93">
        <v>8.74</v>
      </c>
      <c r="AB599" s="93">
        <v>4.22</v>
      </c>
      <c r="AC599" s="63">
        <v>1.82</v>
      </c>
      <c r="AD599" s="1">
        <v>1.06</v>
      </c>
      <c r="AE599" s="63">
        <v>0.48</v>
      </c>
      <c r="AF599" s="1">
        <v>1.26</v>
      </c>
      <c r="AG599" s="1">
        <v>11.5</v>
      </c>
      <c r="AH599" s="1">
        <f t="shared" si="133"/>
        <v>84.126984126984127</v>
      </c>
      <c r="AI599" s="1">
        <v>0.26</v>
      </c>
      <c r="AJ599" s="1">
        <f t="shared" si="134"/>
        <v>2.9215384615384612</v>
      </c>
      <c r="AK599" s="1">
        <f t="shared" si="135"/>
        <v>2.5590058177116997</v>
      </c>
      <c r="AL599" s="1">
        <f t="shared" si="136"/>
        <v>4.7341666666666677</v>
      </c>
      <c r="AM599" s="1">
        <f t="shared" si="137"/>
        <v>2843.3397974574441</v>
      </c>
      <c r="AN599" s="1">
        <f t="shared" si="138"/>
        <v>5260.1851851851861</v>
      </c>
      <c r="AO599" s="1">
        <f t="shared" si="139"/>
        <v>8103.5249826426298</v>
      </c>
      <c r="AP599" s="1">
        <f t="shared" si="140"/>
        <v>2.8433397974574439</v>
      </c>
      <c r="AQ599" s="1">
        <f t="shared" si="140"/>
        <v>5.2601851851851862</v>
      </c>
      <c r="AR599" s="1">
        <f t="shared" si="140"/>
        <v>8.1035249826426305</v>
      </c>
      <c r="AS599" s="90"/>
      <c r="AT599" s="1">
        <v>1.730945821854913</v>
      </c>
      <c r="AU599" s="1">
        <v>0.17194671175872994</v>
      </c>
      <c r="AV599" s="1">
        <v>1.6841648579945503</v>
      </c>
      <c r="AW599" s="1">
        <v>0.55109424872976875</v>
      </c>
      <c r="AX599" s="1">
        <v>0.25581036593963224</v>
      </c>
      <c r="AY599" s="1">
        <v>0.1332872993642219</v>
      </c>
      <c r="AZ599" s="1">
        <v>5.1222724423425978</v>
      </c>
      <c r="BA599" s="1">
        <v>109.63539411364053</v>
      </c>
      <c r="BB599" s="1">
        <v>40.790529615447049</v>
      </c>
      <c r="BC599" s="1">
        <v>12.682739438595261</v>
      </c>
      <c r="BD599" s="1">
        <v>2.4566941036009275</v>
      </c>
      <c r="BE599" s="94">
        <v>0.86338028169014092</v>
      </c>
      <c r="BF599" s="94">
        <v>4.7793427230046946E-2</v>
      </c>
      <c r="BG599" s="94">
        <v>3.0105527404114611</v>
      </c>
      <c r="BH599" s="1">
        <v>1.333174904942966</v>
      </c>
      <c r="BI599" s="1">
        <v>0.23864068441064637</v>
      </c>
      <c r="BJ599" s="1">
        <v>0.68806121734366843</v>
      </c>
    </row>
    <row r="600" spans="1:62">
      <c r="A600" t="s">
        <v>177</v>
      </c>
      <c r="C600" s="63" t="s">
        <v>166</v>
      </c>
      <c r="D600" s="87" t="s">
        <v>908</v>
      </c>
      <c r="E600" t="s">
        <v>959</v>
      </c>
      <c r="F600" s="1" t="s">
        <v>922</v>
      </c>
      <c r="G600" s="1" t="s">
        <v>923</v>
      </c>
      <c r="H600" s="1">
        <v>11.25834</v>
      </c>
      <c r="I600" s="1">
        <v>8.3944799999999997</v>
      </c>
      <c r="J600" s="1">
        <v>579</v>
      </c>
      <c r="K600" s="1" t="s">
        <v>924</v>
      </c>
      <c r="L600" s="1" t="s">
        <v>709</v>
      </c>
      <c r="M600" s="88">
        <v>2016</v>
      </c>
      <c r="N600" s="88">
        <v>2</v>
      </c>
      <c r="O600" s="89" t="s">
        <v>158</v>
      </c>
      <c r="P600" s="63">
        <v>1066</v>
      </c>
      <c r="Q600" s="1" t="s">
        <v>912</v>
      </c>
      <c r="R600" s="63" t="s">
        <v>712</v>
      </c>
      <c r="S600" s="63" t="s">
        <v>1027</v>
      </c>
      <c r="T600" s="63" t="s">
        <v>1094</v>
      </c>
      <c r="U600" s="1"/>
      <c r="V600" s="90"/>
      <c r="W600" s="91">
        <v>42656</v>
      </c>
      <c r="X600" s="63">
        <v>9</v>
      </c>
      <c r="Y600" s="63">
        <v>46</v>
      </c>
      <c r="Z600" s="92">
        <v>38</v>
      </c>
      <c r="AA600" s="93">
        <v>7.82</v>
      </c>
      <c r="AB600" s="93">
        <v>4.6399999999999997</v>
      </c>
      <c r="AC600" s="63">
        <v>1.7</v>
      </c>
      <c r="AD600" s="1">
        <v>1</v>
      </c>
      <c r="AE600" s="63">
        <v>0.14000000000000001</v>
      </c>
      <c r="AF600" s="1">
        <v>1.2</v>
      </c>
      <c r="AG600" s="1">
        <v>12.3</v>
      </c>
      <c r="AH600" s="1">
        <f t="shared" si="133"/>
        <v>83.333333333333343</v>
      </c>
      <c r="AI600" s="1">
        <v>0.12</v>
      </c>
      <c r="AJ600" s="1">
        <f t="shared" si="134"/>
        <v>3.2752941176470589</v>
      </c>
      <c r="AK600" s="1">
        <f t="shared" si="135"/>
        <v>2.8161107266435987</v>
      </c>
      <c r="AL600" s="1">
        <f t="shared" si="136"/>
        <v>6.702857142857142</v>
      </c>
      <c r="AM600" s="1">
        <f t="shared" si="137"/>
        <v>3129.0119184928876</v>
      </c>
      <c r="AN600" s="1">
        <f t="shared" si="138"/>
        <v>7447.6190476190468</v>
      </c>
      <c r="AO600" s="1">
        <f t="shared" si="139"/>
        <v>10576.630966111934</v>
      </c>
      <c r="AP600" s="1">
        <f t="shared" si="140"/>
        <v>3.1290119184928877</v>
      </c>
      <c r="AQ600" s="1">
        <f t="shared" si="140"/>
        <v>7.4476190476190469</v>
      </c>
      <c r="AR600" s="1">
        <f t="shared" si="140"/>
        <v>10.576630966111933</v>
      </c>
      <c r="AS600" s="90"/>
      <c r="AT600" s="1">
        <v>2.1254699248120303</v>
      </c>
      <c r="AU600" s="1">
        <v>0.19249221476766412</v>
      </c>
      <c r="AV600" s="1">
        <v>0.92464198332484993</v>
      </c>
      <c r="AW600" s="1">
        <v>0.92554639495522861</v>
      </c>
      <c r="AX600" s="1">
        <v>0.43240365207994247</v>
      </c>
      <c r="AY600" s="1">
        <v>0.14767170023700907</v>
      </c>
      <c r="AZ600" s="1">
        <v>6.468120705858885</v>
      </c>
      <c r="BA600" s="1">
        <v>114.01582827792191</v>
      </c>
      <c r="BB600" s="1">
        <v>66.085582137449904</v>
      </c>
      <c r="BC600" s="1">
        <v>12.476650968009757</v>
      </c>
      <c r="BD600" s="1">
        <v>2.6559488794926205</v>
      </c>
      <c r="BE600" s="94">
        <v>1.1986692015209126</v>
      </c>
      <c r="BF600" s="94">
        <v>1.7433460076045629E-2</v>
      </c>
      <c r="BG600" s="94">
        <v>3.581482021435181</v>
      </c>
      <c r="BH600" s="1">
        <v>1.3954460966542752</v>
      </c>
      <c r="BI600" s="1">
        <v>0.26398698884758365</v>
      </c>
      <c r="BJ600" s="1">
        <v>0.66807005164773958</v>
      </c>
    </row>
    <row r="601" spans="1:62">
      <c r="A601" t="s">
        <v>177</v>
      </c>
      <c r="C601" s="63" t="s">
        <v>166</v>
      </c>
      <c r="D601" s="87" t="s">
        <v>908</v>
      </c>
      <c r="E601" t="s">
        <v>959</v>
      </c>
      <c r="F601" s="1" t="s">
        <v>922</v>
      </c>
      <c r="G601" s="1" t="s">
        <v>923</v>
      </c>
      <c r="H601" s="1">
        <v>11.25834</v>
      </c>
      <c r="I601" s="1">
        <v>8.3944799999999997</v>
      </c>
      <c r="J601" s="1">
        <v>579</v>
      </c>
      <c r="K601" s="1" t="s">
        <v>924</v>
      </c>
      <c r="L601" s="1" t="s">
        <v>709</v>
      </c>
      <c r="M601" s="88">
        <v>2016</v>
      </c>
      <c r="N601" s="88">
        <v>2</v>
      </c>
      <c r="O601" s="89" t="s">
        <v>159</v>
      </c>
      <c r="P601" s="63">
        <v>1067</v>
      </c>
      <c r="Q601" s="1" t="s">
        <v>912</v>
      </c>
      <c r="R601" s="63" t="s">
        <v>712</v>
      </c>
      <c r="S601" s="63" t="s">
        <v>1027</v>
      </c>
      <c r="T601" s="63" t="s">
        <v>1094</v>
      </c>
      <c r="U601" s="1"/>
      <c r="V601" s="90"/>
      <c r="W601" s="91">
        <v>42656</v>
      </c>
      <c r="X601" s="63">
        <v>9</v>
      </c>
      <c r="Y601" s="63">
        <v>46</v>
      </c>
      <c r="Z601" s="92">
        <v>38</v>
      </c>
      <c r="AA601" s="93">
        <v>9.24</v>
      </c>
      <c r="AB601" s="93">
        <v>4.68</v>
      </c>
      <c r="AC601" s="63">
        <v>1.94</v>
      </c>
      <c r="AD601" s="1">
        <v>1.1599999999999999</v>
      </c>
      <c r="AE601" s="63">
        <v>0.3</v>
      </c>
      <c r="AF601" s="1">
        <v>1.38</v>
      </c>
      <c r="AG601" s="1">
        <v>12.4</v>
      </c>
      <c r="AH601" s="1">
        <f t="shared" si="133"/>
        <v>84.05797101449275</v>
      </c>
      <c r="AI601" s="1">
        <v>0.18</v>
      </c>
      <c r="AJ601" s="1">
        <f t="shared" si="134"/>
        <v>3.3290721649484531</v>
      </c>
      <c r="AK601" s="1">
        <f t="shared" si="135"/>
        <v>2.8839471194663422</v>
      </c>
      <c r="AL601" s="1">
        <f t="shared" si="136"/>
        <v>5.5439999999999996</v>
      </c>
      <c r="AM601" s="1">
        <f t="shared" si="137"/>
        <v>3204.3856882959358</v>
      </c>
      <c r="AN601" s="1">
        <f t="shared" si="138"/>
        <v>6159.9999999999991</v>
      </c>
      <c r="AO601" s="1">
        <f t="shared" si="139"/>
        <v>9364.3856882959353</v>
      </c>
      <c r="AP601" s="1">
        <f t="shared" si="140"/>
        <v>3.2043856882959356</v>
      </c>
      <c r="AQ601" s="1">
        <f t="shared" si="140"/>
        <v>6.1599999999999993</v>
      </c>
      <c r="AR601" s="1">
        <f t="shared" si="140"/>
        <v>9.3643856882959362</v>
      </c>
      <c r="AS601" s="90"/>
      <c r="AT601" s="1">
        <v>2.0557586837294335</v>
      </c>
      <c r="AU601" s="1">
        <v>0.26160865283612988</v>
      </c>
      <c r="AV601" s="1">
        <v>1.8215217214234005</v>
      </c>
      <c r="AW601" s="1">
        <v>0.71538703547884852</v>
      </c>
      <c r="AX601" s="1">
        <v>0.31731354579758281</v>
      </c>
      <c r="AY601" s="1">
        <v>0.15099021695315357</v>
      </c>
      <c r="AZ601" s="1">
        <v>5.3632110884737614</v>
      </c>
      <c r="BA601" s="1">
        <v>122.21169898429294</v>
      </c>
      <c r="BB601" s="1">
        <v>65.986183126045503</v>
      </c>
      <c r="BC601" s="1">
        <v>14.574328012504733</v>
      </c>
      <c r="BD601" s="1">
        <v>2.6289599217724513</v>
      </c>
      <c r="BE601" s="94">
        <v>0.66781496062992141</v>
      </c>
      <c r="BF601" s="94">
        <v>3.2426181102362207E-2</v>
      </c>
      <c r="BG601" s="94">
        <v>2.8261070153286902</v>
      </c>
      <c r="BH601" s="1">
        <v>1.3463414634146342</v>
      </c>
      <c r="BI601" s="1">
        <v>0.24287804878048785</v>
      </c>
      <c r="BJ601" s="1">
        <v>0.73232246524296873</v>
      </c>
    </row>
    <row r="602" spans="1:62">
      <c r="A602" t="s">
        <v>177</v>
      </c>
      <c r="C602" s="63" t="s">
        <v>166</v>
      </c>
      <c r="D602" s="87" t="s">
        <v>908</v>
      </c>
      <c r="E602" t="s">
        <v>959</v>
      </c>
      <c r="F602" s="1" t="s">
        <v>922</v>
      </c>
      <c r="G602" s="1" t="s">
        <v>923</v>
      </c>
      <c r="H602" s="1">
        <v>11.25834</v>
      </c>
      <c r="I602" s="1">
        <v>8.3944799999999997</v>
      </c>
      <c r="J602" s="1">
        <v>579</v>
      </c>
      <c r="K602" s="1" t="s">
        <v>924</v>
      </c>
      <c r="L602" s="1" t="s">
        <v>709</v>
      </c>
      <c r="M602" s="88">
        <v>2016</v>
      </c>
      <c r="N602" s="88">
        <v>2</v>
      </c>
      <c r="O602" s="89" t="s">
        <v>714</v>
      </c>
      <c r="P602" s="63">
        <v>1068</v>
      </c>
      <c r="Q602" s="1" t="s">
        <v>912</v>
      </c>
      <c r="R602" s="63" t="s">
        <v>712</v>
      </c>
      <c r="S602" s="63" t="s">
        <v>1027</v>
      </c>
      <c r="T602" s="63" t="s">
        <v>1094</v>
      </c>
      <c r="U602" s="1"/>
      <c r="V602" s="90"/>
      <c r="W602" s="91">
        <v>42656</v>
      </c>
      <c r="X602" s="63">
        <v>9</v>
      </c>
      <c r="Y602" s="63">
        <v>45</v>
      </c>
      <c r="Z602" s="92">
        <v>40</v>
      </c>
      <c r="AA602" s="93">
        <v>8.02</v>
      </c>
      <c r="AB602" s="93">
        <v>5.7</v>
      </c>
      <c r="AC602" s="63">
        <v>2.1</v>
      </c>
      <c r="AD602" s="1">
        <v>1.3</v>
      </c>
      <c r="AE602" s="63">
        <v>0.32</v>
      </c>
      <c r="AF602" s="1">
        <v>1.58</v>
      </c>
      <c r="AG602" s="1">
        <v>10.5</v>
      </c>
      <c r="AH602" s="1">
        <f t="shared" si="133"/>
        <v>82.278481012658219</v>
      </c>
      <c r="AI602" s="1">
        <v>0.18</v>
      </c>
      <c r="AJ602" s="1">
        <f t="shared" si="134"/>
        <v>4.2885714285714283</v>
      </c>
      <c r="AK602" s="1">
        <f t="shared" si="135"/>
        <v>3.715378151260504</v>
      </c>
      <c r="AL602" s="1">
        <f t="shared" si="136"/>
        <v>4.5112499999999995</v>
      </c>
      <c r="AM602" s="1">
        <f t="shared" si="137"/>
        <v>4128.1979458450041</v>
      </c>
      <c r="AN602" s="1">
        <f t="shared" si="138"/>
        <v>5012.4999999999991</v>
      </c>
      <c r="AO602" s="1">
        <f t="shared" si="139"/>
        <v>9140.6979458450041</v>
      </c>
      <c r="AP602" s="1">
        <f t="shared" si="140"/>
        <v>4.1281979458450042</v>
      </c>
      <c r="AQ602" s="1">
        <f t="shared" si="140"/>
        <v>5.0124999999999993</v>
      </c>
      <c r="AR602" s="1">
        <f t="shared" si="140"/>
        <v>9.1406979458450035</v>
      </c>
      <c r="AS602" s="90"/>
      <c r="AT602" s="1">
        <v>1.6026951672862455</v>
      </c>
      <c r="AU602" s="1">
        <v>0.2250334709734208</v>
      </c>
      <c r="AV602" s="1">
        <v>2.0486247012000716</v>
      </c>
      <c r="AW602" s="1">
        <v>0.61517229865840695</v>
      </c>
      <c r="AX602" s="1">
        <v>0.25310662963852953</v>
      </c>
      <c r="AY602" s="1">
        <v>0.13925147838211632</v>
      </c>
      <c r="AZ602" s="1">
        <v>4.5575093192995757</v>
      </c>
      <c r="BA602" s="1">
        <v>112.53056529636751</v>
      </c>
      <c r="BB602" s="1">
        <v>50.749036574976643</v>
      </c>
      <c r="BC602" s="1">
        <v>15.040145693672541</v>
      </c>
      <c r="BD602" s="1">
        <v>42.196278761306345</v>
      </c>
      <c r="BE602" s="94">
        <v>0.59649122807017552</v>
      </c>
      <c r="BF602" s="94">
        <v>8.947368421052633E-2</v>
      </c>
      <c r="BG602" s="94">
        <v>2.7894891890294971</v>
      </c>
      <c r="BH602" s="1">
        <v>1.2942254812098992</v>
      </c>
      <c r="BI602" s="1">
        <v>0.2024289642529789</v>
      </c>
      <c r="BJ602" s="1">
        <v>0.86861450703681664</v>
      </c>
    </row>
    <row r="603" spans="1:62">
      <c r="C603" s="63"/>
      <c r="D603" s="87"/>
      <c r="E603" t="s">
        <v>959</v>
      </c>
      <c r="F603" s="1"/>
      <c r="G603" s="1" t="s">
        <v>925</v>
      </c>
      <c r="H603" s="1">
        <v>11.24061</v>
      </c>
      <c r="I603" s="1">
        <v>8.4209899999999998</v>
      </c>
      <c r="J603" s="1">
        <v>598</v>
      </c>
      <c r="K603" s="1" t="s">
        <v>926</v>
      </c>
      <c r="L603" s="1" t="s">
        <v>709</v>
      </c>
      <c r="M603" s="88"/>
      <c r="N603" s="88"/>
      <c r="O603" s="89" t="s">
        <v>155</v>
      </c>
      <c r="P603" s="63"/>
      <c r="Q603" s="1" t="s">
        <v>912</v>
      </c>
      <c r="R603" s="63"/>
      <c r="S603" s="63" t="s">
        <v>1027</v>
      </c>
      <c r="T603" s="63" t="s">
        <v>1094</v>
      </c>
      <c r="U603" s="1" t="s">
        <v>913</v>
      </c>
      <c r="V603" s="1" t="s">
        <v>914</v>
      </c>
      <c r="W603" s="91"/>
      <c r="X603" s="63"/>
      <c r="Y603" s="63"/>
      <c r="Z603" s="92"/>
      <c r="AA603" s="93"/>
      <c r="AB603" s="93"/>
      <c r="AC603" s="63"/>
      <c r="AD603" s="1"/>
      <c r="AE603" s="63"/>
      <c r="AF603" s="1"/>
      <c r="AG603" s="1"/>
      <c r="AH603" s="1"/>
      <c r="AI603" s="1"/>
      <c r="AJ603" s="1"/>
      <c r="AK603" s="1"/>
      <c r="AL603" s="1"/>
      <c r="AM603" s="1"/>
      <c r="AN603" s="1"/>
      <c r="AO603" s="1"/>
      <c r="AP603" s="1"/>
      <c r="AQ603" s="1"/>
      <c r="AR603" s="1"/>
      <c r="AS603" s="90">
        <v>42530</v>
      </c>
      <c r="AT603" s="1">
        <v>1.4557522123893807</v>
      </c>
      <c r="AU603" s="1">
        <v>0.36962272217612824</v>
      </c>
      <c r="AV603" s="1">
        <v>2.5218512207550421</v>
      </c>
      <c r="AW603" s="1">
        <v>0.54246120784088381</v>
      </c>
      <c r="AX603" s="1">
        <v>0.2176341452242653</v>
      </c>
      <c r="AY603" s="1">
        <v>0.14408111260914108</v>
      </c>
      <c r="AZ603" s="1">
        <v>2.9927710968786996</v>
      </c>
      <c r="BA603" s="1">
        <v>101.96259878041293</v>
      </c>
      <c r="BB603" s="1">
        <v>49.654845272991267</v>
      </c>
      <c r="BC603" s="1">
        <v>12.732061448020962</v>
      </c>
      <c r="BD603" s="1">
        <v>4.3436487696949619</v>
      </c>
      <c r="BE603" s="94"/>
      <c r="BF603" s="94"/>
      <c r="BG603" s="94"/>
      <c r="BH603" s="1"/>
      <c r="BI603" s="1"/>
      <c r="BJ603" s="1"/>
    </row>
    <row r="604" spans="1:62">
      <c r="C604" s="63"/>
      <c r="D604" s="87"/>
      <c r="E604" t="s">
        <v>959</v>
      </c>
      <c r="F604" s="1"/>
      <c r="G604" s="1" t="s">
        <v>925</v>
      </c>
      <c r="H604" s="1">
        <v>11.24061</v>
      </c>
      <c r="I604" s="1">
        <v>8.4209899999999998</v>
      </c>
      <c r="J604" s="1">
        <v>598</v>
      </c>
      <c r="K604" s="1" t="s">
        <v>926</v>
      </c>
      <c r="L604" s="1" t="s">
        <v>709</v>
      </c>
      <c r="M604" s="88"/>
      <c r="N604" s="88"/>
      <c r="O604" s="89" t="s">
        <v>156</v>
      </c>
      <c r="P604" s="63"/>
      <c r="Q604" s="1" t="s">
        <v>912</v>
      </c>
      <c r="R604" s="63"/>
      <c r="S604" s="63" t="s">
        <v>1027</v>
      </c>
      <c r="T604" s="63" t="s">
        <v>1094</v>
      </c>
      <c r="U604" s="1"/>
      <c r="V604" s="90"/>
      <c r="W604" s="91"/>
      <c r="X604" s="63"/>
      <c r="Y604" s="63"/>
      <c r="Z604" s="92"/>
      <c r="AA604" s="93"/>
      <c r="AB604" s="93"/>
      <c r="AC604" s="63"/>
      <c r="AD604" s="1"/>
      <c r="AE604" s="63"/>
      <c r="AF604" s="1"/>
      <c r="AG604" s="1"/>
      <c r="AH604" s="1"/>
      <c r="AI604" s="1"/>
      <c r="AJ604" s="1"/>
      <c r="AK604" s="1"/>
      <c r="AL604" s="1"/>
      <c r="AM604" s="1"/>
      <c r="AN604" s="1"/>
      <c r="AO604" s="1"/>
      <c r="AP604" s="1"/>
      <c r="AQ604" s="1"/>
      <c r="AR604" s="1"/>
      <c r="AS604" s="90"/>
      <c r="AT604" s="1">
        <v>1.7998037291462219</v>
      </c>
      <c r="AU604" s="1">
        <v>0.33704762618949596</v>
      </c>
      <c r="AV604" s="1">
        <v>2.1648124267858102</v>
      </c>
      <c r="AW604" s="1">
        <v>0.65837604181972609</v>
      </c>
      <c r="AX604" s="1">
        <v>0.21596499265921296</v>
      </c>
      <c r="AY604" s="1">
        <v>0.16770382095395095</v>
      </c>
      <c r="AZ604" s="1">
        <v>3.7636965050732236</v>
      </c>
      <c r="BA604" s="1">
        <v>127.33746307803513</v>
      </c>
      <c r="BB604" s="1">
        <v>48.101028236386469</v>
      </c>
      <c r="BC604" s="1">
        <v>11.206879288361725</v>
      </c>
      <c r="BD604" s="1">
        <v>5.7592002267714255</v>
      </c>
      <c r="BE604" s="94"/>
      <c r="BF604" s="94"/>
      <c r="BG604" s="94"/>
      <c r="BH604" s="1"/>
      <c r="BI604" s="1"/>
      <c r="BJ604" s="1"/>
    </row>
    <row r="605" spans="1:62">
      <c r="A605" t="s">
        <v>177</v>
      </c>
      <c r="C605" s="63" t="s">
        <v>166</v>
      </c>
      <c r="D605" s="87" t="s">
        <v>908</v>
      </c>
      <c r="E605" t="s">
        <v>959</v>
      </c>
      <c r="F605" s="1" t="s">
        <v>927</v>
      </c>
      <c r="G605" s="1" t="s">
        <v>925</v>
      </c>
      <c r="H605" s="1">
        <v>11.24061</v>
      </c>
      <c r="I605" s="1">
        <v>8.4209899999999998</v>
      </c>
      <c r="J605" s="1">
        <v>598</v>
      </c>
      <c r="K605" s="1" t="s">
        <v>926</v>
      </c>
      <c r="L605" s="1" t="s">
        <v>709</v>
      </c>
      <c r="M605" s="88">
        <v>2016</v>
      </c>
      <c r="N605" s="88">
        <v>2</v>
      </c>
      <c r="O605" s="89" t="s">
        <v>157</v>
      </c>
      <c r="P605" s="63">
        <v>1077</v>
      </c>
      <c r="Q605" s="1" t="s">
        <v>912</v>
      </c>
      <c r="R605" s="63" t="s">
        <v>712</v>
      </c>
      <c r="S605" s="63" t="s">
        <v>1027</v>
      </c>
      <c r="T605" s="63" t="s">
        <v>1094</v>
      </c>
      <c r="U605" s="1"/>
      <c r="V605" s="90"/>
      <c r="W605" s="91">
        <v>42656</v>
      </c>
      <c r="X605" s="63">
        <v>9</v>
      </c>
      <c r="Y605" s="63">
        <v>45</v>
      </c>
      <c r="Z605" s="92">
        <v>47</v>
      </c>
      <c r="AA605" s="93">
        <v>12.34</v>
      </c>
      <c r="AB605" s="93">
        <v>9.5399999999999991</v>
      </c>
      <c r="AC605" s="63">
        <v>2.82</v>
      </c>
      <c r="AD605" s="1">
        <v>1.72</v>
      </c>
      <c r="AE605" s="63">
        <v>0.54</v>
      </c>
      <c r="AF605" s="1">
        <v>2.06</v>
      </c>
      <c r="AG605" s="1">
        <v>12.3</v>
      </c>
      <c r="AH605" s="1">
        <f t="shared" ref="AH605:AH620" si="141">(AD605/AF605)*100</f>
        <v>83.495145631067956</v>
      </c>
      <c r="AI605" s="1">
        <v>0.28000000000000003</v>
      </c>
      <c r="AJ605" s="1">
        <f t="shared" ref="AJ605:AJ620" si="142">(AF605/AC605)*AB605</f>
        <v>6.9689361702127659</v>
      </c>
      <c r="AK605" s="1">
        <f t="shared" ref="AK605:AK620" si="143">AJ605*((100-AG605)/85)*(AH605/100)</f>
        <v>6.0035534418022527</v>
      </c>
      <c r="AL605" s="1">
        <f t="shared" ref="AL605:AL620" si="144">(AI605/AE605)*AA605</f>
        <v>6.3985185185185181</v>
      </c>
      <c r="AM605" s="1">
        <f t="shared" ref="AM605:AM620" si="145">AK605*(10000/9)</f>
        <v>6670.614935335836</v>
      </c>
      <c r="AN605" s="1">
        <f t="shared" ref="AN605:AN620" si="146">(AL605*10000)/9</f>
        <v>7109.4650205761318</v>
      </c>
      <c r="AO605" s="1">
        <f t="shared" ref="AO605:AO620" si="147">AM605+AN605</f>
        <v>13780.079955911968</v>
      </c>
      <c r="AP605" s="1">
        <f t="shared" ref="AP605:AR620" si="148">AM605/1000</f>
        <v>6.6706149353358359</v>
      </c>
      <c r="AQ605" s="1">
        <f t="shared" si="148"/>
        <v>7.1094650205761321</v>
      </c>
      <c r="AR605" s="1">
        <f t="shared" si="148"/>
        <v>13.780079955911967</v>
      </c>
      <c r="AS605" s="90"/>
      <c r="AT605" s="1">
        <v>2.0409756097560976</v>
      </c>
      <c r="AU605" s="1">
        <v>0.31383181112353087</v>
      </c>
      <c r="AV605" s="1">
        <v>2.0863649983696368</v>
      </c>
      <c r="AW605" s="1">
        <v>0.67079033937794841</v>
      </c>
      <c r="AX605" s="1">
        <v>0.21389162583516003</v>
      </c>
      <c r="AY605" s="1">
        <v>0.17049539797646485</v>
      </c>
      <c r="AZ605" s="1">
        <v>5.1061474708945607</v>
      </c>
      <c r="BA605" s="1">
        <v>183.70519366306385</v>
      </c>
      <c r="BB605" s="1">
        <v>40.173565298023981</v>
      </c>
      <c r="BC605" s="1">
        <v>10.304120620581019</v>
      </c>
      <c r="BD605" s="1">
        <v>5.2413930442156085</v>
      </c>
      <c r="BE605" s="94">
        <v>0.20773346303501944</v>
      </c>
      <c r="BF605" s="94">
        <v>6.055447470817122E-2</v>
      </c>
      <c r="BG605" s="94">
        <v>3.5252110469764029</v>
      </c>
      <c r="BH605" s="1">
        <v>1.2755760368663593</v>
      </c>
      <c r="BI605" s="1">
        <v>0.27244239631336409</v>
      </c>
      <c r="BJ605" s="1">
        <v>1.3214017564047296</v>
      </c>
    </row>
    <row r="606" spans="1:62">
      <c r="A606" t="s">
        <v>177</v>
      </c>
      <c r="C606" s="63" t="s">
        <v>166</v>
      </c>
      <c r="D606" s="87" t="s">
        <v>908</v>
      </c>
      <c r="E606" t="s">
        <v>959</v>
      </c>
      <c r="F606" s="1" t="s">
        <v>927</v>
      </c>
      <c r="G606" s="1" t="s">
        <v>925</v>
      </c>
      <c r="H606" s="1">
        <v>11.24061</v>
      </c>
      <c r="I606" s="1">
        <v>8.4209899999999998</v>
      </c>
      <c r="J606" s="1">
        <v>598</v>
      </c>
      <c r="K606" s="1" t="s">
        <v>926</v>
      </c>
      <c r="L606" s="1" t="s">
        <v>709</v>
      </c>
      <c r="M606" s="88">
        <v>2016</v>
      </c>
      <c r="N606" s="88">
        <v>2</v>
      </c>
      <c r="O606" s="89" t="s">
        <v>158</v>
      </c>
      <c r="P606" s="63">
        <v>1078</v>
      </c>
      <c r="Q606" s="1" t="s">
        <v>912</v>
      </c>
      <c r="R606" s="63" t="s">
        <v>712</v>
      </c>
      <c r="S606" s="63" t="s">
        <v>1027</v>
      </c>
      <c r="T606" s="63" t="s">
        <v>1094</v>
      </c>
      <c r="U606" s="1"/>
      <c r="V606" s="90"/>
      <c r="W606" s="91">
        <v>42656</v>
      </c>
      <c r="X606" s="63">
        <v>9</v>
      </c>
      <c r="Y606" s="63">
        <v>46</v>
      </c>
      <c r="Z606" s="92">
        <v>46</v>
      </c>
      <c r="AA606" s="93">
        <v>11.42</v>
      </c>
      <c r="AB606" s="93">
        <v>9.6999999999999993</v>
      </c>
      <c r="AC606" s="63">
        <v>2.92</v>
      </c>
      <c r="AD606" s="1">
        <v>1.84</v>
      </c>
      <c r="AE606" s="63">
        <v>0.26</v>
      </c>
      <c r="AF606" s="1">
        <v>2.1</v>
      </c>
      <c r="AG606" s="1">
        <v>12.9</v>
      </c>
      <c r="AH606" s="1">
        <f t="shared" si="141"/>
        <v>87.61904761904762</v>
      </c>
      <c r="AI606" s="1">
        <v>0.12</v>
      </c>
      <c r="AJ606" s="1">
        <f t="shared" si="142"/>
        <v>6.9760273972602747</v>
      </c>
      <c r="AK606" s="1">
        <f t="shared" si="143"/>
        <v>6.2633392425463343</v>
      </c>
      <c r="AL606" s="1">
        <f t="shared" si="144"/>
        <v>5.27076923076923</v>
      </c>
      <c r="AM606" s="1">
        <f t="shared" si="145"/>
        <v>6959.2658250514824</v>
      </c>
      <c r="AN606" s="1">
        <f t="shared" si="146"/>
        <v>5856.410256410255</v>
      </c>
      <c r="AO606" s="1">
        <f t="shared" si="147"/>
        <v>12815.676081461737</v>
      </c>
      <c r="AP606" s="1">
        <f t="shared" si="148"/>
        <v>6.9592658250514825</v>
      </c>
      <c r="AQ606" s="1">
        <f t="shared" si="148"/>
        <v>5.8564102564102551</v>
      </c>
      <c r="AR606" s="1">
        <f t="shared" si="148"/>
        <v>12.815676081461737</v>
      </c>
      <c r="AS606" s="90"/>
      <c r="AT606" s="1">
        <v>2.0727969348659006</v>
      </c>
      <c r="AU606" s="1">
        <v>0.329804514661309</v>
      </c>
      <c r="AV606" s="1">
        <v>2.2112461876178484</v>
      </c>
      <c r="AW606" s="1">
        <v>0.75599320718030116</v>
      </c>
      <c r="AX606" s="1">
        <v>0.26839406752114314</v>
      </c>
      <c r="AY606" s="1">
        <v>0.17505664195218038</v>
      </c>
      <c r="AZ606" s="1">
        <v>3.8340142589322332</v>
      </c>
      <c r="BA606" s="1">
        <v>149.33633713836295</v>
      </c>
      <c r="BB606" s="1">
        <v>44.936559849048152</v>
      </c>
      <c r="BC606" s="1">
        <v>12.714137518227703</v>
      </c>
      <c r="BD606" s="1">
        <v>4.76033005292543</v>
      </c>
      <c r="BE606" s="94">
        <v>0.42914645974781768</v>
      </c>
      <c r="BF606" s="94">
        <v>0.19728419010669251</v>
      </c>
      <c r="BG606" s="94">
        <v>2.2866251823001407</v>
      </c>
      <c r="BH606" s="1">
        <v>1.3351063829787233</v>
      </c>
      <c r="BI606" s="1">
        <v>0.32785299806576401</v>
      </c>
      <c r="BJ606" s="1">
        <v>0.93497937259810537</v>
      </c>
    </row>
    <row r="607" spans="1:62">
      <c r="A607" t="s">
        <v>177</v>
      </c>
      <c r="C607" s="63" t="s">
        <v>166</v>
      </c>
      <c r="D607" s="87" t="s">
        <v>908</v>
      </c>
      <c r="E607" t="s">
        <v>959</v>
      </c>
      <c r="F607" s="1" t="s">
        <v>927</v>
      </c>
      <c r="G607" s="1" t="s">
        <v>925</v>
      </c>
      <c r="H607" s="1">
        <v>11.24061</v>
      </c>
      <c r="I607" s="1">
        <v>8.4209899999999998</v>
      </c>
      <c r="J607" s="1">
        <v>598</v>
      </c>
      <c r="K607" s="1" t="s">
        <v>926</v>
      </c>
      <c r="L607" s="1" t="s">
        <v>709</v>
      </c>
      <c r="M607" s="88">
        <v>2016</v>
      </c>
      <c r="N607" s="88">
        <v>2</v>
      </c>
      <c r="O607" s="89" t="s">
        <v>159</v>
      </c>
      <c r="P607" s="63">
        <v>1079</v>
      </c>
      <c r="Q607" s="1" t="s">
        <v>912</v>
      </c>
      <c r="R607" s="63" t="s">
        <v>712</v>
      </c>
      <c r="S607" s="63" t="s">
        <v>1027</v>
      </c>
      <c r="T607" s="63" t="s">
        <v>1094</v>
      </c>
      <c r="U607" s="1"/>
      <c r="V607" s="90"/>
      <c r="W607" s="91">
        <v>42656</v>
      </c>
      <c r="X607" s="63">
        <v>9</v>
      </c>
      <c r="Y607" s="63">
        <v>42</v>
      </c>
      <c r="Z607" s="92">
        <v>52</v>
      </c>
      <c r="AA607" s="93">
        <v>14.74</v>
      </c>
      <c r="AB607" s="93">
        <v>10.56</v>
      </c>
      <c r="AC607" s="63">
        <v>3.04</v>
      </c>
      <c r="AD607" s="1">
        <v>1.84</v>
      </c>
      <c r="AE607" s="63">
        <v>0.52</v>
      </c>
      <c r="AF607" s="1">
        <v>2.16</v>
      </c>
      <c r="AG607" s="1">
        <v>13.3</v>
      </c>
      <c r="AH607" s="1">
        <f t="shared" si="141"/>
        <v>85.18518518518519</v>
      </c>
      <c r="AI607" s="1">
        <v>0.26</v>
      </c>
      <c r="AJ607" s="1">
        <f t="shared" si="142"/>
        <v>7.5031578947368427</v>
      </c>
      <c r="AK607" s="1">
        <f t="shared" si="143"/>
        <v>6.5194105263157898</v>
      </c>
      <c r="AL607" s="1">
        <f t="shared" si="144"/>
        <v>7.37</v>
      </c>
      <c r="AM607" s="1">
        <f t="shared" si="145"/>
        <v>7243.7894736842109</v>
      </c>
      <c r="AN607" s="1">
        <f t="shared" si="146"/>
        <v>8188.8888888888887</v>
      </c>
      <c r="AO607" s="1">
        <f t="shared" si="147"/>
        <v>15432.6783625731</v>
      </c>
      <c r="AP607" s="1">
        <f t="shared" si="148"/>
        <v>7.2437894736842106</v>
      </c>
      <c r="AQ607" s="1">
        <f t="shared" si="148"/>
        <v>8.1888888888888882</v>
      </c>
      <c r="AR607" s="1">
        <f t="shared" si="148"/>
        <v>15.4326783625731</v>
      </c>
      <c r="AS607" s="90"/>
      <c r="AT607" s="1">
        <v>2.4922232387923153</v>
      </c>
      <c r="AU607" s="1">
        <v>0.32066380736531042</v>
      </c>
      <c r="AV607" s="1">
        <v>2.0972983628471642</v>
      </c>
      <c r="AW607" s="1">
        <v>0.91279391039085545</v>
      </c>
      <c r="AX607" s="1">
        <v>0.29517892242010335</v>
      </c>
      <c r="AY607" s="1">
        <v>0.1948824372228958</v>
      </c>
      <c r="AZ607" s="1">
        <v>3.6925001316234334</v>
      </c>
      <c r="BA607" s="1">
        <v>126.09455370648361</v>
      </c>
      <c r="BB607" s="1">
        <v>65.920956357178682</v>
      </c>
      <c r="BC607" s="1">
        <v>11.679805658143163</v>
      </c>
      <c r="BD607" s="1">
        <v>5.8063292926930634</v>
      </c>
      <c r="BE607" s="94">
        <v>0.34111418047882136</v>
      </c>
      <c r="BF607" s="94">
        <v>0.12564456721915288</v>
      </c>
      <c r="BG607" s="94">
        <v>1.6174792308340726</v>
      </c>
      <c r="BH607" s="1">
        <v>1.6206572769953056</v>
      </c>
      <c r="BI607" s="1">
        <v>0.36953051643192492</v>
      </c>
      <c r="BJ607" s="1">
        <v>1.1616755437307187</v>
      </c>
    </row>
    <row r="608" spans="1:62">
      <c r="A608" t="s">
        <v>177</v>
      </c>
      <c r="C608" s="63" t="s">
        <v>166</v>
      </c>
      <c r="D608" s="87" t="s">
        <v>908</v>
      </c>
      <c r="E608" t="s">
        <v>959</v>
      </c>
      <c r="F608" s="1" t="s">
        <v>927</v>
      </c>
      <c r="G608" s="1" t="s">
        <v>925</v>
      </c>
      <c r="H608" s="1">
        <v>11.24061</v>
      </c>
      <c r="I608" s="1">
        <v>8.4209899999999998</v>
      </c>
      <c r="J608" s="1">
        <v>598</v>
      </c>
      <c r="K608" s="1" t="s">
        <v>926</v>
      </c>
      <c r="L608" s="1" t="s">
        <v>709</v>
      </c>
      <c r="M608" s="88">
        <v>2016</v>
      </c>
      <c r="N608" s="88">
        <v>2</v>
      </c>
      <c r="O608" s="89" t="s">
        <v>714</v>
      </c>
      <c r="P608" s="63">
        <v>1080</v>
      </c>
      <c r="Q608" s="1" t="s">
        <v>912</v>
      </c>
      <c r="R608" s="63" t="s">
        <v>712</v>
      </c>
      <c r="S608" s="63" t="s">
        <v>1027</v>
      </c>
      <c r="T608" s="63" t="s">
        <v>1094</v>
      </c>
      <c r="U608" s="1"/>
      <c r="V608" s="90"/>
      <c r="W608" s="91">
        <v>42656</v>
      </c>
      <c r="X608" s="63">
        <v>9</v>
      </c>
      <c r="Y608" s="63">
        <v>44</v>
      </c>
      <c r="Z608" s="92">
        <v>55</v>
      </c>
      <c r="AA608" s="93">
        <v>16.52</v>
      </c>
      <c r="AB608" s="93">
        <v>12.36</v>
      </c>
      <c r="AC608" s="63">
        <v>3.2</v>
      </c>
      <c r="AD608" s="1">
        <v>1.94</v>
      </c>
      <c r="AE608" s="63">
        <v>0.68</v>
      </c>
      <c r="AF608" s="1">
        <v>2.2999999999999998</v>
      </c>
      <c r="AG608" s="1">
        <v>12.9</v>
      </c>
      <c r="AH608" s="1">
        <f t="shared" si="141"/>
        <v>84.34782608695653</v>
      </c>
      <c r="AI608" s="1">
        <v>0.26</v>
      </c>
      <c r="AJ608" s="1">
        <f t="shared" si="142"/>
        <v>8.8837499999999974</v>
      </c>
      <c r="AK608" s="1">
        <f t="shared" si="143"/>
        <v>7.6783773529411743</v>
      </c>
      <c r="AL608" s="1">
        <f t="shared" si="144"/>
        <v>6.3164705882352932</v>
      </c>
      <c r="AM608" s="1">
        <f t="shared" si="145"/>
        <v>8531.5303921568593</v>
      </c>
      <c r="AN608" s="1">
        <f t="shared" si="146"/>
        <v>7018.3006535947698</v>
      </c>
      <c r="AO608" s="1">
        <f t="shared" si="147"/>
        <v>15549.831045751629</v>
      </c>
      <c r="AP608" s="1">
        <f t="shared" si="148"/>
        <v>8.5315303921568599</v>
      </c>
      <c r="AQ608" s="1">
        <f t="shared" si="148"/>
        <v>7.0183006535947694</v>
      </c>
      <c r="AR608" s="1">
        <f t="shared" si="148"/>
        <v>15.549831045751629</v>
      </c>
      <c r="AS608" s="90"/>
      <c r="AT608" s="1">
        <v>2.2884972170686457</v>
      </c>
      <c r="AU608" s="1">
        <v>0.34208355289448755</v>
      </c>
      <c r="AV608" s="1">
        <v>1.8077294891105944</v>
      </c>
      <c r="AW608" s="1">
        <v>0.89107048595605831</v>
      </c>
      <c r="AX608" s="1">
        <v>0.27873522956237051</v>
      </c>
      <c r="AY608" s="1">
        <v>0.19709222104516083</v>
      </c>
      <c r="AZ608" s="1">
        <v>4.0324485428238424</v>
      </c>
      <c r="BA608" s="1">
        <v>193.31342050652697</v>
      </c>
      <c r="BB608" s="1">
        <v>61.151705453382185</v>
      </c>
      <c r="BC608" s="1">
        <v>12.256306903678185</v>
      </c>
      <c r="BD608" s="1">
        <v>21.782357874931812</v>
      </c>
      <c r="BE608" s="94">
        <v>0.25996275605214153</v>
      </c>
      <c r="BF608" s="94">
        <v>9.5856610800744882E-2</v>
      </c>
      <c r="BG608" s="94">
        <v>2.6736167987088226</v>
      </c>
      <c r="BH608" s="1">
        <v>1.4716699801192845</v>
      </c>
      <c r="BI608" s="1">
        <v>0.40516898608349899</v>
      </c>
      <c r="BJ608" s="1">
        <v>0.96604506785692323</v>
      </c>
    </row>
    <row r="609" spans="1:62">
      <c r="A609" t="s">
        <v>177</v>
      </c>
      <c r="C609" s="63" t="s">
        <v>166</v>
      </c>
      <c r="D609" s="87" t="s">
        <v>908</v>
      </c>
      <c r="E609" t="s">
        <v>959</v>
      </c>
      <c r="F609" s="1" t="s">
        <v>928</v>
      </c>
      <c r="G609" s="1" t="s">
        <v>929</v>
      </c>
      <c r="H609" s="1">
        <v>11.229760000000001</v>
      </c>
      <c r="I609" s="1">
        <v>8.4801400000000005</v>
      </c>
      <c r="J609" s="1">
        <v>629</v>
      </c>
      <c r="K609" s="1" t="s">
        <v>930</v>
      </c>
      <c r="L609" s="1" t="s">
        <v>709</v>
      </c>
      <c r="M609" s="88">
        <v>2016</v>
      </c>
      <c r="N609" s="88">
        <v>2</v>
      </c>
      <c r="O609" s="89" t="s">
        <v>155</v>
      </c>
      <c r="P609" s="63">
        <v>1087</v>
      </c>
      <c r="Q609" s="1" t="s">
        <v>912</v>
      </c>
      <c r="R609" s="63" t="s">
        <v>712</v>
      </c>
      <c r="S609" s="63" t="s">
        <v>1027</v>
      </c>
      <c r="T609" s="63" t="s">
        <v>1094</v>
      </c>
      <c r="U609" s="1" t="s">
        <v>913</v>
      </c>
      <c r="V609" s="1" t="s">
        <v>914</v>
      </c>
      <c r="W609" s="91">
        <v>42656</v>
      </c>
      <c r="X609" s="63">
        <v>9</v>
      </c>
      <c r="Y609" s="63">
        <v>42</v>
      </c>
      <c r="Z609" s="92">
        <v>21</v>
      </c>
      <c r="AA609" s="93">
        <v>1.96</v>
      </c>
      <c r="AB609" s="93">
        <v>0.46</v>
      </c>
      <c r="AC609" s="63">
        <v>0.28000000000000003</v>
      </c>
      <c r="AD609" s="1">
        <v>0.16</v>
      </c>
      <c r="AE609" s="63">
        <v>0.22</v>
      </c>
      <c r="AF609" s="1">
        <v>0.22</v>
      </c>
      <c r="AG609" s="1">
        <v>6.1</v>
      </c>
      <c r="AH609" s="1">
        <f t="shared" si="141"/>
        <v>72.727272727272734</v>
      </c>
      <c r="AI609" s="1">
        <v>0.14000000000000001</v>
      </c>
      <c r="AJ609" s="1">
        <f t="shared" si="142"/>
        <v>0.36142857142857143</v>
      </c>
      <c r="AK609" s="1">
        <f t="shared" si="143"/>
        <v>0.29037983193277317</v>
      </c>
      <c r="AL609" s="1">
        <f t="shared" si="144"/>
        <v>1.2472727272727275</v>
      </c>
      <c r="AM609" s="1">
        <f t="shared" si="145"/>
        <v>322.64425770308128</v>
      </c>
      <c r="AN609" s="1">
        <f t="shared" si="146"/>
        <v>1385.8585858585861</v>
      </c>
      <c r="AO609" s="1">
        <f t="shared" si="147"/>
        <v>1708.5028435616673</v>
      </c>
      <c r="AP609" s="1">
        <f t="shared" si="148"/>
        <v>0.32264425770308131</v>
      </c>
      <c r="AQ609" s="1">
        <f t="shared" si="148"/>
        <v>1.3858585858585861</v>
      </c>
      <c r="AR609" s="1">
        <f t="shared" si="148"/>
        <v>1.7085028435616674</v>
      </c>
      <c r="AS609" s="90">
        <v>42530</v>
      </c>
      <c r="AT609" s="1">
        <v>1.6436413540713632</v>
      </c>
      <c r="AU609" s="1">
        <v>0.15160594452068593</v>
      </c>
      <c r="AV609" s="1">
        <v>1.82975114586274</v>
      </c>
      <c r="AW609" s="1">
        <v>0.41849349103513972</v>
      </c>
      <c r="AX609" s="1">
        <v>0.27540219406944189</v>
      </c>
      <c r="AY609" s="1">
        <v>0.12309837195186853</v>
      </c>
      <c r="AZ609" s="1">
        <v>3.792631320894726</v>
      </c>
      <c r="BA609" s="1">
        <v>107.19074590710001</v>
      </c>
      <c r="BB609" s="1">
        <v>31.143248303276433</v>
      </c>
      <c r="BC609" s="1">
        <v>10.679482935277802</v>
      </c>
      <c r="BD609" s="1">
        <v>2.9928309646478994</v>
      </c>
      <c r="BE609" s="94">
        <v>0.35866858237547888</v>
      </c>
      <c r="BF609" s="94">
        <v>1.5613026819923373E-2</v>
      </c>
      <c r="BG609" s="94">
        <v>3.8879645360604873</v>
      </c>
      <c r="BH609" s="1">
        <v>1.2159309021113245</v>
      </c>
      <c r="BI609" s="1">
        <v>0.24376199616122843</v>
      </c>
      <c r="BJ609" s="1">
        <v>0.83096535846715125</v>
      </c>
    </row>
    <row r="610" spans="1:62">
      <c r="A610" t="s">
        <v>177</v>
      </c>
      <c r="C610" s="63" t="s">
        <v>166</v>
      </c>
      <c r="D610" s="87" t="s">
        <v>908</v>
      </c>
      <c r="E610" t="s">
        <v>959</v>
      </c>
      <c r="F610" s="1" t="s">
        <v>928</v>
      </c>
      <c r="G610" s="1" t="s">
        <v>929</v>
      </c>
      <c r="H610" s="1">
        <v>11.229760000000001</v>
      </c>
      <c r="I610" s="1">
        <v>8.4801400000000005</v>
      </c>
      <c r="J610" s="1">
        <v>629</v>
      </c>
      <c r="K610" s="1" t="s">
        <v>930</v>
      </c>
      <c r="L610" s="1" t="s">
        <v>709</v>
      </c>
      <c r="M610" s="88">
        <v>2016</v>
      </c>
      <c r="N610" s="88">
        <v>2</v>
      </c>
      <c r="O610" s="89" t="s">
        <v>156</v>
      </c>
      <c r="P610" s="63">
        <v>1088</v>
      </c>
      <c r="Q610" s="1" t="s">
        <v>912</v>
      </c>
      <c r="R610" s="63" t="s">
        <v>712</v>
      </c>
      <c r="S610" s="63" t="s">
        <v>1027</v>
      </c>
      <c r="T610" s="63" t="s">
        <v>1094</v>
      </c>
      <c r="U610" s="1"/>
      <c r="V610" s="90"/>
      <c r="W610" s="91">
        <v>42656</v>
      </c>
      <c r="X610" s="63">
        <v>9</v>
      </c>
      <c r="Y610" s="63">
        <v>46</v>
      </c>
      <c r="Z610" s="92">
        <v>34</v>
      </c>
      <c r="AA610" s="93">
        <v>5.52</v>
      </c>
      <c r="AB610" s="93">
        <v>2.5</v>
      </c>
      <c r="AC610" s="63">
        <v>1.44</v>
      </c>
      <c r="AD610" s="1">
        <v>0.82</v>
      </c>
      <c r="AE610" s="63">
        <v>0.22</v>
      </c>
      <c r="AF610" s="1">
        <v>1.04</v>
      </c>
      <c r="AG610" s="1">
        <v>11.3</v>
      </c>
      <c r="AH610" s="1">
        <f t="shared" si="141"/>
        <v>78.84615384615384</v>
      </c>
      <c r="AI610" s="1">
        <v>0.18</v>
      </c>
      <c r="AJ610" s="1">
        <f t="shared" si="142"/>
        <v>1.8055555555555558</v>
      </c>
      <c r="AK610" s="1">
        <f t="shared" si="143"/>
        <v>1.4855800653594773</v>
      </c>
      <c r="AL610" s="1">
        <f t="shared" si="144"/>
        <v>4.5163636363636357</v>
      </c>
      <c r="AM610" s="1">
        <f t="shared" si="145"/>
        <v>1650.6445170660859</v>
      </c>
      <c r="AN610" s="1">
        <f t="shared" si="146"/>
        <v>5018.181818181818</v>
      </c>
      <c r="AO610" s="1">
        <f t="shared" si="147"/>
        <v>6668.8263352479044</v>
      </c>
      <c r="AP610" s="1">
        <f t="shared" si="148"/>
        <v>1.6506445170660859</v>
      </c>
      <c r="AQ610" s="1">
        <f t="shared" si="148"/>
        <v>5.0181818181818176</v>
      </c>
      <c r="AR610" s="1">
        <f t="shared" si="148"/>
        <v>6.6688263352479042</v>
      </c>
      <c r="AS610" s="90"/>
      <c r="AT610" s="1">
        <v>1.337585868498528</v>
      </c>
      <c r="AU610" s="1">
        <v>0.16178984049691741</v>
      </c>
      <c r="AV610" s="1">
        <v>1.9936301065776907</v>
      </c>
      <c r="AW610" s="1">
        <v>0.42430132907081131</v>
      </c>
      <c r="AX610" s="1">
        <v>0.19244569822662944</v>
      </c>
      <c r="AY610" s="1">
        <v>0.11067092852386584</v>
      </c>
      <c r="AZ610" s="1">
        <v>2.8835485291329124</v>
      </c>
      <c r="BA610" s="1">
        <v>80.23541162394217</v>
      </c>
      <c r="BB610" s="1">
        <v>30.942162850430947</v>
      </c>
      <c r="BC610" s="1">
        <v>6.7638505156250934</v>
      </c>
      <c r="BD610" s="1">
        <v>2.8514740311487916</v>
      </c>
      <c r="BE610" s="94">
        <v>0.66159135559921423</v>
      </c>
      <c r="BF610" s="94">
        <v>4.5348722986247543E-2</v>
      </c>
      <c r="BG610" s="94">
        <v>2.7309073680249782</v>
      </c>
      <c r="BH610" s="1">
        <v>1.3436920222634507</v>
      </c>
      <c r="BI610" s="1">
        <v>0.32495361781076071</v>
      </c>
      <c r="BJ610" s="1">
        <v>0.87373365095447764</v>
      </c>
    </row>
    <row r="611" spans="1:62">
      <c r="A611" t="s">
        <v>177</v>
      </c>
      <c r="C611" s="63" t="s">
        <v>166</v>
      </c>
      <c r="D611" s="87" t="s">
        <v>908</v>
      </c>
      <c r="E611" t="s">
        <v>959</v>
      </c>
      <c r="F611" s="1" t="s">
        <v>928</v>
      </c>
      <c r="G611" s="1" t="s">
        <v>929</v>
      </c>
      <c r="H611" s="1">
        <v>11.229760000000001</v>
      </c>
      <c r="I611" s="1">
        <v>8.4801400000000005</v>
      </c>
      <c r="J611" s="1">
        <v>629</v>
      </c>
      <c r="K611" s="1" t="s">
        <v>930</v>
      </c>
      <c r="L611" s="1" t="s">
        <v>709</v>
      </c>
      <c r="M611" s="88">
        <v>2016</v>
      </c>
      <c r="N611" s="88">
        <v>2</v>
      </c>
      <c r="O611" s="89" t="s">
        <v>157</v>
      </c>
      <c r="P611" s="63">
        <v>1089</v>
      </c>
      <c r="Q611" s="1" t="s">
        <v>912</v>
      </c>
      <c r="R611" s="63" t="s">
        <v>712</v>
      </c>
      <c r="S611" s="63" t="s">
        <v>1027</v>
      </c>
      <c r="T611" s="63" t="s">
        <v>1094</v>
      </c>
      <c r="U611" s="1"/>
      <c r="V611" s="90"/>
      <c r="W611" s="91">
        <v>42656</v>
      </c>
      <c r="X611" s="63">
        <v>9</v>
      </c>
      <c r="Y611" s="63">
        <v>45</v>
      </c>
      <c r="Z611" s="92">
        <v>40</v>
      </c>
      <c r="AA611" s="93">
        <v>4.8600000000000003</v>
      </c>
      <c r="AB611" s="93">
        <v>3.68</v>
      </c>
      <c r="AC611" s="63">
        <v>1.88</v>
      </c>
      <c r="AD611" s="1">
        <v>1.04</v>
      </c>
      <c r="AE611" s="63">
        <v>0.16</v>
      </c>
      <c r="AF611" s="1">
        <v>1.24</v>
      </c>
      <c r="AG611" s="1">
        <v>12.5</v>
      </c>
      <c r="AH611" s="1">
        <f t="shared" si="141"/>
        <v>83.870967741935488</v>
      </c>
      <c r="AI611" s="1">
        <v>0.1</v>
      </c>
      <c r="AJ611" s="1">
        <f t="shared" si="142"/>
        <v>2.427234042553192</v>
      </c>
      <c r="AK611" s="1">
        <f t="shared" si="143"/>
        <v>2.0956195244055071</v>
      </c>
      <c r="AL611" s="1">
        <f t="shared" si="144"/>
        <v>3.0375000000000001</v>
      </c>
      <c r="AM611" s="1">
        <f t="shared" si="145"/>
        <v>2328.4661382283412</v>
      </c>
      <c r="AN611" s="1">
        <f t="shared" si="146"/>
        <v>3375</v>
      </c>
      <c r="AO611" s="1">
        <f t="shared" si="147"/>
        <v>5703.4661382283412</v>
      </c>
      <c r="AP611" s="1">
        <f t="shared" si="148"/>
        <v>2.3284661382283414</v>
      </c>
      <c r="AQ611" s="1">
        <f t="shared" si="148"/>
        <v>3.375</v>
      </c>
      <c r="AR611" s="1">
        <f t="shared" si="148"/>
        <v>5.7034661382283414</v>
      </c>
      <c r="AS611" s="90"/>
      <c r="AT611" s="1">
        <v>1.7048780487804884</v>
      </c>
      <c r="AU611" s="1">
        <v>0.14666677056363803</v>
      </c>
      <c r="AV611" s="1">
        <v>2.4330943794374336</v>
      </c>
      <c r="AW611" s="1">
        <v>0.39507162684707181</v>
      </c>
      <c r="AX611" s="1">
        <v>0.23349111718387094</v>
      </c>
      <c r="AY611" s="1">
        <v>0.13062993887292529</v>
      </c>
      <c r="AZ611" s="1">
        <v>4.3671660827218428</v>
      </c>
      <c r="BA611" s="1">
        <v>86.072262043962596</v>
      </c>
      <c r="BB611" s="1">
        <v>36.543442013082881</v>
      </c>
      <c r="BC611" s="1">
        <v>13.249829374277114</v>
      </c>
      <c r="BD611" s="1">
        <v>4.1253639224256213</v>
      </c>
      <c r="BE611" s="94">
        <v>0.34370265151515161</v>
      </c>
      <c r="BF611" s="94">
        <v>4.8910984848484849E-2</v>
      </c>
      <c r="BG611" s="94">
        <v>3.2202937519152646</v>
      </c>
      <c r="BH611" s="1">
        <v>1.4331366764995086</v>
      </c>
      <c r="BI611" s="1">
        <v>0.15619469026548671</v>
      </c>
      <c r="BJ611" s="1">
        <v>0.87706216010097093</v>
      </c>
    </row>
    <row r="612" spans="1:62">
      <c r="A612" t="s">
        <v>177</v>
      </c>
      <c r="C612" s="63" t="s">
        <v>166</v>
      </c>
      <c r="D612" s="87" t="s">
        <v>908</v>
      </c>
      <c r="E612" t="s">
        <v>959</v>
      </c>
      <c r="F612" s="1" t="s">
        <v>928</v>
      </c>
      <c r="G612" s="1" t="s">
        <v>929</v>
      </c>
      <c r="H612" s="1">
        <v>11.229760000000001</v>
      </c>
      <c r="I612" s="1">
        <v>8.4801400000000005</v>
      </c>
      <c r="J612" s="1">
        <v>629</v>
      </c>
      <c r="K612" s="1" t="s">
        <v>930</v>
      </c>
      <c r="L612" s="1" t="s">
        <v>709</v>
      </c>
      <c r="M612" s="88">
        <v>2016</v>
      </c>
      <c r="N612" s="88">
        <v>2</v>
      </c>
      <c r="O612" s="89" t="s">
        <v>158</v>
      </c>
      <c r="P612" s="63">
        <v>1090</v>
      </c>
      <c r="Q612" s="1" t="s">
        <v>912</v>
      </c>
      <c r="R612" s="63" t="s">
        <v>712</v>
      </c>
      <c r="S612" s="63" t="s">
        <v>1027</v>
      </c>
      <c r="T612" s="63" t="s">
        <v>1094</v>
      </c>
      <c r="U612" s="1"/>
      <c r="V612" s="90"/>
      <c r="W612" s="91">
        <v>42656</v>
      </c>
      <c r="X612" s="63">
        <v>9</v>
      </c>
      <c r="Y612" s="63">
        <v>47</v>
      </c>
      <c r="Z612" s="92">
        <v>45</v>
      </c>
      <c r="AA612" s="93">
        <v>7.02</v>
      </c>
      <c r="AB612" s="93">
        <v>4.22</v>
      </c>
      <c r="AC612" s="63">
        <v>1.48</v>
      </c>
      <c r="AD612" s="1">
        <v>0.86</v>
      </c>
      <c r="AE612" s="63">
        <v>0.34</v>
      </c>
      <c r="AF612" s="1">
        <v>1</v>
      </c>
      <c r="AG612" s="1">
        <v>10.7</v>
      </c>
      <c r="AH612" s="1">
        <f t="shared" si="141"/>
        <v>86</v>
      </c>
      <c r="AI612" s="1">
        <v>0.24</v>
      </c>
      <c r="AJ612" s="1">
        <f t="shared" si="142"/>
        <v>2.8513513513513513</v>
      </c>
      <c r="AK612" s="1">
        <f t="shared" si="143"/>
        <v>2.5762127186009538</v>
      </c>
      <c r="AL612" s="1">
        <f t="shared" si="144"/>
        <v>4.9552941176470577</v>
      </c>
      <c r="AM612" s="1">
        <f t="shared" si="145"/>
        <v>2862.4585762232819</v>
      </c>
      <c r="AN612" s="1">
        <f t="shared" si="146"/>
        <v>5505.8823529411757</v>
      </c>
      <c r="AO612" s="1">
        <f t="shared" si="147"/>
        <v>8368.3409291644566</v>
      </c>
      <c r="AP612" s="1">
        <f t="shared" si="148"/>
        <v>2.8624585762232817</v>
      </c>
      <c r="AQ612" s="1">
        <f t="shared" si="148"/>
        <v>5.5058823529411756</v>
      </c>
      <c r="AR612" s="1">
        <f t="shared" si="148"/>
        <v>8.3683409291644573</v>
      </c>
      <c r="AS612" s="90"/>
      <c r="AT612" s="1">
        <v>2.2210477941176472</v>
      </c>
      <c r="AU612" s="1">
        <v>0.22196632789841372</v>
      </c>
      <c r="AV612" s="1">
        <v>1.6277957479814169</v>
      </c>
      <c r="AW612" s="1">
        <v>0.62512902160924899</v>
      </c>
      <c r="AX612" s="1">
        <v>0.2874854320700842</v>
      </c>
      <c r="AY612" s="1">
        <v>0.16146138897515522</v>
      </c>
      <c r="AZ612" s="1">
        <v>5.3369202375789797</v>
      </c>
      <c r="BA612" s="1">
        <v>121.87189369932877</v>
      </c>
      <c r="BB612" s="1">
        <v>38.983353139289889</v>
      </c>
      <c r="BC612" s="1">
        <v>8.1484089764880832</v>
      </c>
      <c r="BD612" s="1">
        <v>4.0867854581685616</v>
      </c>
      <c r="BE612" s="94">
        <v>1.1309760956175299</v>
      </c>
      <c r="BF612" s="94">
        <v>4.0368525896414341E-2</v>
      </c>
      <c r="BG612" s="94">
        <v>2.2339703362789698</v>
      </c>
      <c r="BH612" s="1">
        <v>1.3974358974358976</v>
      </c>
      <c r="BI612" s="1">
        <v>0.25138067061143987</v>
      </c>
      <c r="BJ612" s="1">
        <v>0.88210274722798787</v>
      </c>
    </row>
    <row r="613" spans="1:62">
      <c r="A613" t="s">
        <v>177</v>
      </c>
      <c r="C613" s="63" t="s">
        <v>166</v>
      </c>
      <c r="D613" s="87" t="s">
        <v>908</v>
      </c>
      <c r="E613" t="s">
        <v>959</v>
      </c>
      <c r="F613" s="1" t="s">
        <v>928</v>
      </c>
      <c r="G613" s="1" t="s">
        <v>929</v>
      </c>
      <c r="H613" s="1">
        <v>11.229760000000001</v>
      </c>
      <c r="I613" s="1">
        <v>8.4801400000000005</v>
      </c>
      <c r="J613" s="1">
        <v>629</v>
      </c>
      <c r="K613" s="1" t="s">
        <v>930</v>
      </c>
      <c r="L613" s="1" t="s">
        <v>709</v>
      </c>
      <c r="M613" s="88">
        <v>2016</v>
      </c>
      <c r="N613" s="88">
        <v>2</v>
      </c>
      <c r="O613" s="89" t="s">
        <v>159</v>
      </c>
      <c r="P613" s="63">
        <v>1091</v>
      </c>
      <c r="Q613" s="1" t="s">
        <v>912</v>
      </c>
      <c r="R613" s="63" t="s">
        <v>712</v>
      </c>
      <c r="S613" s="63" t="s">
        <v>1027</v>
      </c>
      <c r="T613" s="63" t="s">
        <v>1094</v>
      </c>
      <c r="U613" s="1"/>
      <c r="V613" s="90"/>
      <c r="W613" s="91">
        <v>42656</v>
      </c>
      <c r="X613" s="63">
        <v>9</v>
      </c>
      <c r="Y613" s="63">
        <v>46</v>
      </c>
      <c r="Z613" s="92">
        <v>39</v>
      </c>
      <c r="AA613" s="93">
        <v>6.66</v>
      </c>
      <c r="AB613" s="93">
        <v>4.3600000000000003</v>
      </c>
      <c r="AC613" s="63">
        <v>1.7</v>
      </c>
      <c r="AD613" s="1">
        <v>1.04</v>
      </c>
      <c r="AE613" s="63">
        <v>0.38</v>
      </c>
      <c r="AF613" s="1">
        <v>1.28</v>
      </c>
      <c r="AG613" s="1">
        <v>11</v>
      </c>
      <c r="AH613" s="1">
        <f t="shared" si="141"/>
        <v>81.25</v>
      </c>
      <c r="AI613" s="1">
        <v>0.22</v>
      </c>
      <c r="AJ613" s="1">
        <f t="shared" si="142"/>
        <v>3.2828235294117647</v>
      </c>
      <c r="AK613" s="1">
        <f t="shared" si="143"/>
        <v>2.7928138408304499</v>
      </c>
      <c r="AL613" s="1">
        <f t="shared" si="144"/>
        <v>3.8557894736842107</v>
      </c>
      <c r="AM613" s="1">
        <f t="shared" si="145"/>
        <v>3103.126489811611</v>
      </c>
      <c r="AN613" s="1">
        <f t="shared" si="146"/>
        <v>4284.21052631579</v>
      </c>
      <c r="AO613" s="1">
        <f t="shared" si="147"/>
        <v>7387.3370161274015</v>
      </c>
      <c r="AP613" s="1">
        <f t="shared" si="148"/>
        <v>3.1031264898116109</v>
      </c>
      <c r="AQ613" s="1">
        <f t="shared" si="148"/>
        <v>4.2842105263157899</v>
      </c>
      <c r="AR613" s="1">
        <f t="shared" si="148"/>
        <v>7.3873370161274012</v>
      </c>
      <c r="AS613" s="90"/>
      <c r="AT613" s="1">
        <v>1.7760115606936415</v>
      </c>
      <c r="AU613" s="1">
        <v>0.19979342124173408</v>
      </c>
      <c r="AV613" s="1">
        <v>1.8445347959648846</v>
      </c>
      <c r="AW613" s="1">
        <v>0.64306184367466224</v>
      </c>
      <c r="AX613" s="1">
        <v>0.33130192021537941</v>
      </c>
      <c r="AY613" s="1">
        <v>0.14532088025769552</v>
      </c>
      <c r="AZ613" s="1">
        <v>4.2855745883329002</v>
      </c>
      <c r="BA613" s="1">
        <v>108.38702646186454</v>
      </c>
      <c r="BB613" s="1">
        <v>37.80255706543965</v>
      </c>
      <c r="BC613" s="1">
        <v>8.5260854401671189</v>
      </c>
      <c r="BD613" s="1">
        <v>16.65364319992786</v>
      </c>
      <c r="BE613" s="94">
        <v>0.56481481481481488</v>
      </c>
      <c r="BF613" s="94">
        <v>4.4922027290448349E-2</v>
      </c>
      <c r="BG613" s="94">
        <v>3.1228082930541232</v>
      </c>
      <c r="BH613" s="1">
        <v>1.3776944704779759</v>
      </c>
      <c r="BI613" s="1">
        <v>0.24048734770384253</v>
      </c>
      <c r="BJ613" s="1">
        <v>0.95153405945223779</v>
      </c>
    </row>
    <row r="614" spans="1:62">
      <c r="A614" t="s">
        <v>177</v>
      </c>
      <c r="C614" s="63" t="s">
        <v>166</v>
      </c>
      <c r="D614" s="87" t="s">
        <v>908</v>
      </c>
      <c r="E614" t="s">
        <v>959</v>
      </c>
      <c r="F614" s="1" t="s">
        <v>928</v>
      </c>
      <c r="G614" s="1" t="s">
        <v>929</v>
      </c>
      <c r="H614" s="1">
        <v>11.229760000000001</v>
      </c>
      <c r="I614" s="1">
        <v>8.4801400000000005</v>
      </c>
      <c r="J614" s="1">
        <v>629</v>
      </c>
      <c r="K614" s="1" t="s">
        <v>930</v>
      </c>
      <c r="L614" s="1" t="s">
        <v>709</v>
      </c>
      <c r="M614" s="88">
        <v>2016</v>
      </c>
      <c r="N614" s="88">
        <v>2</v>
      </c>
      <c r="O614" s="89" t="s">
        <v>714</v>
      </c>
      <c r="P614" s="63">
        <v>1092</v>
      </c>
      <c r="Q614" s="1" t="s">
        <v>912</v>
      </c>
      <c r="R614" s="63" t="s">
        <v>712</v>
      </c>
      <c r="S614" s="63" t="s">
        <v>1027</v>
      </c>
      <c r="T614" s="63" t="s">
        <v>1094</v>
      </c>
      <c r="U614" s="1"/>
      <c r="V614" s="90"/>
      <c r="W614" s="91">
        <v>42656</v>
      </c>
      <c r="X614" s="63">
        <v>9</v>
      </c>
      <c r="Y614" s="63">
        <v>43</v>
      </c>
      <c r="Z614" s="92">
        <v>51</v>
      </c>
      <c r="AA614" s="93">
        <v>11.26</v>
      </c>
      <c r="AB614" s="93">
        <v>8.18</v>
      </c>
      <c r="AC614" s="63">
        <v>2.2200000000000002</v>
      </c>
      <c r="AD614" s="1">
        <v>1.38</v>
      </c>
      <c r="AE614" s="63">
        <v>0.3</v>
      </c>
      <c r="AF614" s="1">
        <v>1.66</v>
      </c>
      <c r="AG614" s="1">
        <v>11.8</v>
      </c>
      <c r="AH614" s="1">
        <f t="shared" si="141"/>
        <v>83.132530120481931</v>
      </c>
      <c r="AI614" s="1">
        <v>0.24</v>
      </c>
      <c r="AJ614" s="1">
        <f t="shared" si="142"/>
        <v>6.1165765765765761</v>
      </c>
      <c r="AK614" s="1">
        <f t="shared" si="143"/>
        <v>5.2762950715421297</v>
      </c>
      <c r="AL614" s="1">
        <f t="shared" si="144"/>
        <v>9.0080000000000009</v>
      </c>
      <c r="AM614" s="1">
        <f t="shared" si="145"/>
        <v>5862.550079491255</v>
      </c>
      <c r="AN614" s="1">
        <f t="shared" si="146"/>
        <v>10008.888888888891</v>
      </c>
      <c r="AO614" s="1">
        <f t="shared" si="147"/>
        <v>15871.438968380146</v>
      </c>
      <c r="AP614" s="1">
        <f t="shared" si="148"/>
        <v>5.8625500794912551</v>
      </c>
      <c r="AQ614" s="1">
        <f t="shared" si="148"/>
        <v>10.00888888888889</v>
      </c>
      <c r="AR614" s="1">
        <f t="shared" si="148"/>
        <v>15.871438968380145</v>
      </c>
      <c r="AS614" s="90"/>
      <c r="AT614" s="1">
        <v>2.1154956689124158</v>
      </c>
      <c r="AU614" s="1">
        <v>0.16827829056163851</v>
      </c>
      <c r="AV614" s="1">
        <v>1.9093569337893217</v>
      </c>
      <c r="AW614" s="1">
        <v>0.65600049680621741</v>
      </c>
      <c r="AX614" s="1">
        <v>0.26870417281071918</v>
      </c>
      <c r="AY614" s="1">
        <v>0.19091460061313167</v>
      </c>
      <c r="AZ614" s="1">
        <v>3.9852948855641297</v>
      </c>
      <c r="BA614" s="1">
        <v>147.53732684109463</v>
      </c>
      <c r="BB614" s="1">
        <v>46.056576284176444</v>
      </c>
      <c r="BC614" s="1">
        <v>11.199764883787708</v>
      </c>
      <c r="BD614" s="1">
        <v>76.848129724666862</v>
      </c>
      <c r="BE614" s="94">
        <v>0.53483043079743364</v>
      </c>
      <c r="BF614" s="94">
        <v>3.147571035747021E-2</v>
      </c>
      <c r="BG614" s="94">
        <v>2.095834629391379</v>
      </c>
      <c r="BH614" s="1">
        <v>1.4234647112740604</v>
      </c>
      <c r="BI614" s="1">
        <v>0.25293308890925759</v>
      </c>
      <c r="BJ614" s="1">
        <v>0.91179729515447461</v>
      </c>
    </row>
    <row r="615" spans="1:62">
      <c r="A615" t="s">
        <v>177</v>
      </c>
      <c r="C615" s="63" t="s">
        <v>166</v>
      </c>
      <c r="D615" s="87" t="s">
        <v>908</v>
      </c>
      <c r="E615" t="s">
        <v>959</v>
      </c>
      <c r="F615" s="1" t="s">
        <v>931</v>
      </c>
      <c r="G615" s="1" t="s">
        <v>932</v>
      </c>
      <c r="H615" s="1">
        <v>11.268509999999999</v>
      </c>
      <c r="I615" s="1">
        <v>8.3770600000000002</v>
      </c>
      <c r="J615" s="1">
        <v>597</v>
      </c>
      <c r="K615" s="1" t="s">
        <v>933</v>
      </c>
      <c r="L615" s="1" t="s">
        <v>709</v>
      </c>
      <c r="M615" s="88">
        <v>2016</v>
      </c>
      <c r="N615" s="88">
        <v>2</v>
      </c>
      <c r="O615" s="89" t="s">
        <v>155</v>
      </c>
      <c r="P615" s="63">
        <v>1099</v>
      </c>
      <c r="Q615" s="1" t="s">
        <v>912</v>
      </c>
      <c r="R615" s="63" t="s">
        <v>712</v>
      </c>
      <c r="S615" s="63" t="s">
        <v>1027</v>
      </c>
      <c r="T615" s="63" t="s">
        <v>1094</v>
      </c>
      <c r="U615" s="1" t="s">
        <v>913</v>
      </c>
      <c r="V615" s="1" t="s">
        <v>914</v>
      </c>
      <c r="W615" s="91">
        <v>42656</v>
      </c>
      <c r="X615" s="63">
        <v>9</v>
      </c>
      <c r="Y615" s="63">
        <v>47</v>
      </c>
      <c r="Z615" s="92">
        <v>40</v>
      </c>
      <c r="AA615" s="93">
        <v>6.56</v>
      </c>
      <c r="AB615" s="93">
        <v>2.76</v>
      </c>
      <c r="AC615" s="63">
        <v>1.2</v>
      </c>
      <c r="AD615" s="1">
        <v>0.76</v>
      </c>
      <c r="AE615" s="63">
        <v>0.32</v>
      </c>
      <c r="AF615" s="1">
        <v>0.88</v>
      </c>
      <c r="AG615" s="1">
        <v>11.3</v>
      </c>
      <c r="AH615" s="1">
        <f t="shared" si="141"/>
        <v>86.36363636363636</v>
      </c>
      <c r="AI615" s="1">
        <v>0.18</v>
      </c>
      <c r="AJ615" s="1">
        <f t="shared" si="142"/>
        <v>2.024</v>
      </c>
      <c r="AK615" s="1">
        <f t="shared" si="143"/>
        <v>1.8240894117647057</v>
      </c>
      <c r="AL615" s="1">
        <f t="shared" si="144"/>
        <v>3.69</v>
      </c>
      <c r="AM615" s="1">
        <f t="shared" si="145"/>
        <v>2026.7660130718953</v>
      </c>
      <c r="AN615" s="1">
        <f t="shared" si="146"/>
        <v>4100</v>
      </c>
      <c r="AO615" s="1">
        <f t="shared" si="147"/>
        <v>6126.766013071895</v>
      </c>
      <c r="AP615" s="1">
        <f t="shared" si="148"/>
        <v>2.0267660130718954</v>
      </c>
      <c r="AQ615" s="1">
        <f t="shared" si="148"/>
        <v>4.0999999999999996</v>
      </c>
      <c r="AR615" s="1">
        <f t="shared" si="148"/>
        <v>6.1267660130718946</v>
      </c>
      <c r="AS615" s="90">
        <v>42530</v>
      </c>
      <c r="AT615" s="1">
        <v>0.99950641658440287</v>
      </c>
      <c r="AU615" s="1">
        <v>0.384902318454939</v>
      </c>
      <c r="AV615" s="1">
        <v>2.4657155253165426</v>
      </c>
      <c r="AW615" s="1">
        <v>0.3663231656765959</v>
      </c>
      <c r="AX615" s="1">
        <v>0.21124708239729154</v>
      </c>
      <c r="AY615" s="1">
        <v>9.3774407942961699E-2</v>
      </c>
      <c r="AZ615" s="1">
        <v>2.1234246347286159</v>
      </c>
      <c r="BA615" s="1">
        <v>76.519203849125191</v>
      </c>
      <c r="BB615" s="1">
        <v>10.467701805471902</v>
      </c>
      <c r="BC615" s="1">
        <v>13.669182793198203</v>
      </c>
      <c r="BD615" s="1">
        <v>6.967194868012065</v>
      </c>
      <c r="BE615" s="94">
        <v>0.41078252957233846</v>
      </c>
      <c r="BF615" s="94">
        <v>9.1264786169244758E-2</v>
      </c>
      <c r="BG615" s="94">
        <v>3.4142038554453737</v>
      </c>
      <c r="BH615" s="1">
        <v>1.1378299120234605</v>
      </c>
      <c r="BI615" s="1">
        <v>0.3464809384164223</v>
      </c>
      <c r="BJ615" s="1">
        <v>0.90374412964280604</v>
      </c>
    </row>
    <row r="616" spans="1:62">
      <c r="A616" t="s">
        <v>177</v>
      </c>
      <c r="C616" s="63" t="s">
        <v>166</v>
      </c>
      <c r="D616" s="87" t="s">
        <v>908</v>
      </c>
      <c r="E616" t="s">
        <v>959</v>
      </c>
      <c r="F616" s="1" t="s">
        <v>931</v>
      </c>
      <c r="G616" s="1" t="s">
        <v>932</v>
      </c>
      <c r="H616" s="1">
        <v>11.268509999999999</v>
      </c>
      <c r="I616" s="1">
        <v>8.3770600000000002</v>
      </c>
      <c r="J616" s="1">
        <v>597</v>
      </c>
      <c r="K616" s="1" t="s">
        <v>933</v>
      </c>
      <c r="L616" s="1" t="s">
        <v>709</v>
      </c>
      <c r="M616" s="88">
        <v>2016</v>
      </c>
      <c r="N616" s="88">
        <v>2</v>
      </c>
      <c r="O616" s="89" t="s">
        <v>156</v>
      </c>
      <c r="P616" s="63">
        <v>1100</v>
      </c>
      <c r="Q616" s="1" t="s">
        <v>912</v>
      </c>
      <c r="R616" s="63" t="s">
        <v>712</v>
      </c>
      <c r="S616" s="63" t="s">
        <v>1027</v>
      </c>
      <c r="T616" s="63" t="s">
        <v>1094</v>
      </c>
      <c r="U616" s="1"/>
      <c r="V616" s="90"/>
      <c r="W616" s="91">
        <v>42656</v>
      </c>
      <c r="X616" s="63">
        <v>9</v>
      </c>
      <c r="Y616" s="63">
        <v>45</v>
      </c>
      <c r="Z616" s="92">
        <v>37</v>
      </c>
      <c r="AA616" s="93">
        <v>5.4</v>
      </c>
      <c r="AB616" s="93">
        <v>2.54</v>
      </c>
      <c r="AC616" s="63">
        <v>1.2</v>
      </c>
      <c r="AD616" s="1">
        <v>0.72</v>
      </c>
      <c r="AE616" s="63">
        <v>0.24</v>
      </c>
      <c r="AF616" s="1">
        <v>0.86</v>
      </c>
      <c r="AG616" s="1">
        <v>11.7</v>
      </c>
      <c r="AH616" s="1">
        <f t="shared" si="141"/>
        <v>83.720930232558132</v>
      </c>
      <c r="AI616" s="1">
        <v>0.14000000000000001</v>
      </c>
      <c r="AJ616" s="1">
        <f t="shared" si="142"/>
        <v>1.8203333333333334</v>
      </c>
      <c r="AK616" s="1">
        <f t="shared" si="143"/>
        <v>1.5831670588235294</v>
      </c>
      <c r="AL616" s="1">
        <f t="shared" si="144"/>
        <v>3.1500000000000004</v>
      </c>
      <c r="AM616" s="1">
        <f t="shared" si="145"/>
        <v>1759.0745098039215</v>
      </c>
      <c r="AN616" s="1">
        <f t="shared" si="146"/>
        <v>3500.0000000000005</v>
      </c>
      <c r="AO616" s="1">
        <f t="shared" si="147"/>
        <v>5259.0745098039224</v>
      </c>
      <c r="AP616" s="1">
        <f t="shared" si="148"/>
        <v>1.7590745098039215</v>
      </c>
      <c r="AQ616" s="1">
        <f t="shared" si="148"/>
        <v>3.5000000000000004</v>
      </c>
      <c r="AR616" s="1">
        <f t="shared" si="148"/>
        <v>5.2590745098039227</v>
      </c>
      <c r="AS616" s="90"/>
      <c r="AT616" s="1">
        <v>1.0107577174929843</v>
      </c>
      <c r="AU616" s="1">
        <v>0.39885726695414025</v>
      </c>
      <c r="AV616" s="1">
        <v>2.1215301698458657</v>
      </c>
      <c r="AW616" s="1">
        <v>0.40575076415641498</v>
      </c>
      <c r="AX616" s="1">
        <v>0.21994414592439976</v>
      </c>
      <c r="AY616" s="1">
        <v>9.1266857780731889E-2</v>
      </c>
      <c r="AZ616" s="1">
        <v>2.3253721455052059</v>
      </c>
      <c r="BA616" s="1">
        <v>79.382455317362385</v>
      </c>
      <c r="BB616" s="1">
        <v>13.207344234638311</v>
      </c>
      <c r="BC616" s="1">
        <v>8.6837500819759477</v>
      </c>
      <c r="BD616" s="1">
        <v>6.7330814564007282</v>
      </c>
      <c r="BE616" s="94">
        <v>0.54690431519699811</v>
      </c>
      <c r="BF616" s="94">
        <v>0.39657598499061913</v>
      </c>
      <c r="BG616" s="94">
        <v>6.2002079095764451</v>
      </c>
      <c r="BH616" s="1">
        <v>1.18701171875</v>
      </c>
      <c r="BI616" s="1">
        <v>0.339111328125</v>
      </c>
      <c r="BJ616" s="1">
        <v>1.0899859079226217</v>
      </c>
    </row>
    <row r="617" spans="1:62">
      <c r="A617" t="s">
        <v>177</v>
      </c>
      <c r="C617" s="63" t="s">
        <v>166</v>
      </c>
      <c r="D617" s="87" t="s">
        <v>908</v>
      </c>
      <c r="E617" t="s">
        <v>959</v>
      </c>
      <c r="F617" s="1" t="s">
        <v>931</v>
      </c>
      <c r="G617" s="1" t="s">
        <v>932</v>
      </c>
      <c r="H617" s="1">
        <v>11.268509999999999</v>
      </c>
      <c r="I617" s="1">
        <v>8.3770600000000002</v>
      </c>
      <c r="J617" s="1">
        <v>597</v>
      </c>
      <c r="K617" s="1" t="s">
        <v>933</v>
      </c>
      <c r="L617" s="1" t="s">
        <v>709</v>
      </c>
      <c r="M617" s="88">
        <v>2016</v>
      </c>
      <c r="N617" s="88">
        <v>2</v>
      </c>
      <c r="O617" s="89" t="s">
        <v>157</v>
      </c>
      <c r="P617" s="63">
        <v>1101</v>
      </c>
      <c r="Q617" s="1" t="s">
        <v>912</v>
      </c>
      <c r="R617" s="63" t="s">
        <v>712</v>
      </c>
      <c r="S617" s="63" t="s">
        <v>1027</v>
      </c>
      <c r="T617" s="63" t="s">
        <v>1094</v>
      </c>
      <c r="U617" s="1"/>
      <c r="V617" s="90"/>
      <c r="W617" s="91">
        <v>42656</v>
      </c>
      <c r="X617" s="63">
        <v>9</v>
      </c>
      <c r="Y617" s="63">
        <v>47</v>
      </c>
      <c r="Z617" s="92">
        <v>48</v>
      </c>
      <c r="AA617" s="93">
        <v>9.34</v>
      </c>
      <c r="AB617" s="93">
        <v>6</v>
      </c>
      <c r="AC617" s="63">
        <v>2.02</v>
      </c>
      <c r="AD617" s="1">
        <v>1.24</v>
      </c>
      <c r="AE617" s="63">
        <v>0.52</v>
      </c>
      <c r="AF617" s="1">
        <v>1.44</v>
      </c>
      <c r="AG617" s="1">
        <v>11.7</v>
      </c>
      <c r="AH617" s="1">
        <f t="shared" si="141"/>
        <v>86.111111111111114</v>
      </c>
      <c r="AI617" s="1">
        <v>0.24</v>
      </c>
      <c r="AJ617" s="1">
        <f t="shared" si="142"/>
        <v>4.2772277227722775</v>
      </c>
      <c r="AK617" s="1">
        <f t="shared" si="143"/>
        <v>3.8261619103086786</v>
      </c>
      <c r="AL617" s="1">
        <f t="shared" si="144"/>
        <v>4.31076923076923</v>
      </c>
      <c r="AM617" s="1">
        <f t="shared" si="145"/>
        <v>4251.2910114540873</v>
      </c>
      <c r="AN617" s="1">
        <f t="shared" si="146"/>
        <v>4789.7435897435889</v>
      </c>
      <c r="AO617" s="1">
        <f t="shared" si="147"/>
        <v>9041.0346011976762</v>
      </c>
      <c r="AP617" s="1">
        <f t="shared" si="148"/>
        <v>4.2512910114540876</v>
      </c>
      <c r="AQ617" s="1">
        <f t="shared" si="148"/>
        <v>4.7897435897435887</v>
      </c>
      <c r="AR617" s="1">
        <f t="shared" si="148"/>
        <v>9.0410346011976763</v>
      </c>
      <c r="AS617" s="90"/>
      <c r="AT617" s="1">
        <v>1.813425925925926</v>
      </c>
      <c r="AU617" s="1">
        <v>0.41865653265052183</v>
      </c>
      <c r="AV617" s="1">
        <v>1.7117513309561965</v>
      </c>
      <c r="AW617" s="1">
        <v>0.70150149930111305</v>
      </c>
      <c r="AX617" s="1">
        <v>0.22097153994399399</v>
      </c>
      <c r="AY617" s="1">
        <v>0.11550149742990264</v>
      </c>
      <c r="AZ617" s="1">
        <v>4.887413923920354</v>
      </c>
      <c r="BA617" s="1">
        <v>192.32033893718764</v>
      </c>
      <c r="BB617" s="1">
        <v>30.375240995407555</v>
      </c>
      <c r="BC617" s="1">
        <v>16.787034699434852</v>
      </c>
      <c r="BD617" s="1">
        <v>6.5941613953895954</v>
      </c>
      <c r="BE617" s="94">
        <v>0.63226744186046513</v>
      </c>
      <c r="BF617" s="94">
        <v>0.24224806201550389</v>
      </c>
      <c r="BG617" s="94">
        <v>3.7110780945007069</v>
      </c>
      <c r="BH617" s="1">
        <v>1.3120930232558141</v>
      </c>
      <c r="BI617" s="1">
        <v>0.37204651162790703</v>
      </c>
      <c r="BJ617" s="1">
        <v>1.2013110107003242</v>
      </c>
    </row>
    <row r="618" spans="1:62">
      <c r="A618" t="s">
        <v>177</v>
      </c>
      <c r="C618" s="63" t="s">
        <v>166</v>
      </c>
      <c r="D618" s="87" t="s">
        <v>908</v>
      </c>
      <c r="E618" t="s">
        <v>959</v>
      </c>
      <c r="F618" s="1" t="s">
        <v>931</v>
      </c>
      <c r="G618" s="1" t="s">
        <v>932</v>
      </c>
      <c r="H618" s="1">
        <v>11.268509999999999</v>
      </c>
      <c r="I618" s="1">
        <v>8.3770600000000002</v>
      </c>
      <c r="J618" s="1">
        <v>597</v>
      </c>
      <c r="K618" s="1" t="s">
        <v>933</v>
      </c>
      <c r="L618" s="1" t="s">
        <v>709</v>
      </c>
      <c r="M618" s="88">
        <v>2016</v>
      </c>
      <c r="N618" s="88">
        <v>2</v>
      </c>
      <c r="O618" s="89" t="s">
        <v>158</v>
      </c>
      <c r="P618" s="63">
        <v>1102</v>
      </c>
      <c r="Q618" s="1" t="s">
        <v>912</v>
      </c>
      <c r="R618" s="63" t="s">
        <v>712</v>
      </c>
      <c r="S618" s="63" t="s">
        <v>1027</v>
      </c>
      <c r="T618" s="63" t="s">
        <v>1094</v>
      </c>
      <c r="U618" s="1"/>
      <c r="V618" s="90"/>
      <c r="W618" s="91">
        <v>42656</v>
      </c>
      <c r="X618" s="63">
        <v>9</v>
      </c>
      <c r="Y618" s="63">
        <v>46</v>
      </c>
      <c r="Z618" s="92">
        <v>50</v>
      </c>
      <c r="AA618" s="93">
        <v>10.119999999999999</v>
      </c>
      <c r="AB618" s="93">
        <v>6.88</v>
      </c>
      <c r="AC618" s="63">
        <v>2.1800000000000002</v>
      </c>
      <c r="AD618" s="1">
        <v>1.36</v>
      </c>
      <c r="AE618" s="63">
        <v>0.3</v>
      </c>
      <c r="AF618" s="1">
        <v>1.58</v>
      </c>
      <c r="AG618" s="1">
        <v>10.8</v>
      </c>
      <c r="AH618" s="1">
        <f t="shared" si="141"/>
        <v>86.075949367088612</v>
      </c>
      <c r="AI618" s="1">
        <v>0.22</v>
      </c>
      <c r="AJ618" s="1">
        <f t="shared" si="142"/>
        <v>4.9864220183486241</v>
      </c>
      <c r="AK618" s="1">
        <f t="shared" si="143"/>
        <v>4.5041908256880738</v>
      </c>
      <c r="AL618" s="1">
        <f t="shared" si="144"/>
        <v>7.4213333333333331</v>
      </c>
      <c r="AM618" s="1">
        <f t="shared" si="145"/>
        <v>5004.6564729867487</v>
      </c>
      <c r="AN618" s="1">
        <f t="shared" si="146"/>
        <v>8245.9259259259252</v>
      </c>
      <c r="AO618" s="1">
        <f t="shared" si="147"/>
        <v>13250.582398912673</v>
      </c>
      <c r="AP618" s="1">
        <f t="shared" si="148"/>
        <v>5.0046564729867491</v>
      </c>
      <c r="AQ618" s="1">
        <f t="shared" si="148"/>
        <v>8.2459259259259259</v>
      </c>
      <c r="AR618" s="1">
        <f t="shared" si="148"/>
        <v>13.250582398912673</v>
      </c>
      <c r="AS618" s="90"/>
      <c r="AT618" s="1">
        <v>1.6790606653620352</v>
      </c>
      <c r="AU618" s="1">
        <v>0.40197451784664845</v>
      </c>
      <c r="AV618" s="1">
        <v>1.9753745730073073</v>
      </c>
      <c r="AW618" s="1">
        <v>0.77076098479457078</v>
      </c>
      <c r="AX618" s="1">
        <v>0.24228449613216929</v>
      </c>
      <c r="AY618" s="1">
        <v>0.13076921467589461</v>
      </c>
      <c r="AZ618" s="1">
        <v>3.5996334475644516</v>
      </c>
      <c r="BA618" s="1">
        <v>110.41070918921191</v>
      </c>
      <c r="BB618" s="1">
        <v>24.075893070816779</v>
      </c>
      <c r="BC618" s="1">
        <v>12.711198732955813</v>
      </c>
      <c r="BD618" s="1">
        <v>9.886818250735443</v>
      </c>
      <c r="BE618" s="94">
        <v>0.43353174603174605</v>
      </c>
      <c r="BF618" s="94">
        <v>0.19270833333333334</v>
      </c>
      <c r="BG618" s="94">
        <v>6.3605739936225927</v>
      </c>
      <c r="BH618" s="1">
        <v>1.2082542694497156</v>
      </c>
      <c r="BI618" s="1">
        <v>0.37661290322580648</v>
      </c>
      <c r="BJ618" s="1">
        <v>1.2221588100838019</v>
      </c>
    </row>
    <row r="619" spans="1:62">
      <c r="A619" t="s">
        <v>177</v>
      </c>
      <c r="C619" s="63" t="s">
        <v>166</v>
      </c>
      <c r="D619" s="87" t="s">
        <v>908</v>
      </c>
      <c r="E619" t="s">
        <v>959</v>
      </c>
      <c r="F619" s="1" t="s">
        <v>931</v>
      </c>
      <c r="G619" s="1" t="s">
        <v>932</v>
      </c>
      <c r="H619" s="1">
        <v>11.268509999999999</v>
      </c>
      <c r="I619" s="1">
        <v>8.3770600000000002</v>
      </c>
      <c r="J619" s="1">
        <v>597</v>
      </c>
      <c r="K619" s="1" t="s">
        <v>933</v>
      </c>
      <c r="L619" s="1" t="s">
        <v>709</v>
      </c>
      <c r="M619" s="88">
        <v>2016</v>
      </c>
      <c r="N619" s="88">
        <v>2</v>
      </c>
      <c r="O619" s="89" t="s">
        <v>159</v>
      </c>
      <c r="P619" s="63">
        <v>1103</v>
      </c>
      <c r="Q619" s="1" t="s">
        <v>912</v>
      </c>
      <c r="R619" s="63" t="s">
        <v>712</v>
      </c>
      <c r="S619" s="63" t="s">
        <v>1027</v>
      </c>
      <c r="T619" s="63" t="s">
        <v>1094</v>
      </c>
      <c r="U619" s="1"/>
      <c r="V619" s="90"/>
      <c r="W619" s="91">
        <v>42656</v>
      </c>
      <c r="X619" s="63">
        <v>9</v>
      </c>
      <c r="Y619" s="63">
        <v>46</v>
      </c>
      <c r="Z619" s="92">
        <v>48</v>
      </c>
      <c r="AA619" s="93">
        <v>10.02</v>
      </c>
      <c r="AB619" s="93">
        <v>6.16</v>
      </c>
      <c r="AC619" s="63">
        <v>2.36</v>
      </c>
      <c r="AD619" s="1">
        <v>1.4</v>
      </c>
      <c r="AE619" s="63">
        <v>0.82</v>
      </c>
      <c r="AF619" s="1">
        <v>1.67</v>
      </c>
      <c r="AG619" s="1">
        <v>12.6</v>
      </c>
      <c r="AH619" s="1">
        <f t="shared" si="141"/>
        <v>83.832335329341305</v>
      </c>
      <c r="AI619" s="1">
        <v>0.24</v>
      </c>
      <c r="AJ619" s="1">
        <f t="shared" si="142"/>
        <v>4.3589830508474581</v>
      </c>
      <c r="AK619" s="1">
        <f t="shared" si="143"/>
        <v>3.7574157527417742</v>
      </c>
      <c r="AL619" s="1">
        <f t="shared" si="144"/>
        <v>2.9326829268292678</v>
      </c>
      <c r="AM619" s="1">
        <f t="shared" si="145"/>
        <v>4174.9063919353048</v>
      </c>
      <c r="AN619" s="1">
        <f t="shared" si="146"/>
        <v>3258.5365853658532</v>
      </c>
      <c r="AO619" s="1">
        <f t="shared" si="147"/>
        <v>7433.442977301158</v>
      </c>
      <c r="AP619" s="1">
        <f t="shared" si="148"/>
        <v>4.1749063919353047</v>
      </c>
      <c r="AQ619" s="1">
        <f t="shared" si="148"/>
        <v>3.258536585365853</v>
      </c>
      <c r="AR619" s="1">
        <f t="shared" si="148"/>
        <v>7.4334429773011577</v>
      </c>
      <c r="AS619" s="90"/>
      <c r="AT619" s="1">
        <v>1.60933081998115</v>
      </c>
      <c r="AU619" s="1">
        <v>0.37223065237419251</v>
      </c>
      <c r="AV619" s="1">
        <v>2.2665910526409805</v>
      </c>
      <c r="AW619" s="1">
        <v>0.82503922639070115</v>
      </c>
      <c r="AX619" s="1">
        <v>0.27620063697663472</v>
      </c>
      <c r="AY619" s="1">
        <v>0.14284924018744427</v>
      </c>
      <c r="AZ619" s="1">
        <v>4.1644317305565863</v>
      </c>
      <c r="BA619" s="1">
        <v>109.38442697379894</v>
      </c>
      <c r="BB619" s="1">
        <v>20.823868516137004</v>
      </c>
      <c r="BC619" s="1">
        <v>12.537282252407476</v>
      </c>
      <c r="BD619" s="1">
        <v>9.2169025121493746</v>
      </c>
      <c r="BE619" s="94">
        <v>0.3150862068965517</v>
      </c>
      <c r="BF619" s="94">
        <v>0.12495210727969347</v>
      </c>
      <c r="BG619" s="94">
        <v>1.7949243681952298</v>
      </c>
      <c r="BH619" s="1">
        <v>1.2729445506692163</v>
      </c>
      <c r="BI619" s="1">
        <v>0.41061185468451245</v>
      </c>
      <c r="BJ619" s="1">
        <v>1.0962382171458871</v>
      </c>
    </row>
    <row r="620" spans="1:62">
      <c r="A620" t="s">
        <v>177</v>
      </c>
      <c r="C620" s="63" t="s">
        <v>166</v>
      </c>
      <c r="D620" s="87" t="s">
        <v>908</v>
      </c>
      <c r="E620" t="s">
        <v>959</v>
      </c>
      <c r="F620" s="1" t="s">
        <v>931</v>
      </c>
      <c r="G620" s="1" t="s">
        <v>932</v>
      </c>
      <c r="H620" s="1">
        <v>11.268509999999999</v>
      </c>
      <c r="I620" s="1">
        <v>8.3770600000000002</v>
      </c>
      <c r="J620" s="1">
        <v>597</v>
      </c>
      <c r="K620" s="1" t="s">
        <v>933</v>
      </c>
      <c r="L620" s="1" t="s">
        <v>709</v>
      </c>
      <c r="M620" s="88">
        <v>2016</v>
      </c>
      <c r="N620" s="88">
        <v>2</v>
      </c>
      <c r="O620" s="89" t="s">
        <v>714</v>
      </c>
      <c r="P620" s="63">
        <v>1104</v>
      </c>
      <c r="Q620" s="1" t="s">
        <v>912</v>
      </c>
      <c r="R620" s="63" t="s">
        <v>712</v>
      </c>
      <c r="S620" s="63" t="s">
        <v>1027</v>
      </c>
      <c r="T620" s="63" t="s">
        <v>1094</v>
      </c>
      <c r="U620" s="1"/>
      <c r="V620" s="90"/>
      <c r="W620" s="91">
        <v>42656</v>
      </c>
      <c r="X620" s="63">
        <v>9</v>
      </c>
      <c r="Y620" s="63">
        <v>42</v>
      </c>
      <c r="Z620" s="92">
        <v>44</v>
      </c>
      <c r="AA620" s="93">
        <v>8.42</v>
      </c>
      <c r="AB620" s="93">
        <v>5.72</v>
      </c>
      <c r="AC620" s="63">
        <v>2.1</v>
      </c>
      <c r="AD620" s="1">
        <v>1.24</v>
      </c>
      <c r="AE620" s="63">
        <v>0.32</v>
      </c>
      <c r="AF620" s="1">
        <v>1.44</v>
      </c>
      <c r="AG620" s="1">
        <v>12.2</v>
      </c>
      <c r="AH620" s="1">
        <f t="shared" si="141"/>
        <v>86.111111111111114</v>
      </c>
      <c r="AI620" s="1">
        <v>0.14000000000000001</v>
      </c>
      <c r="AJ620" s="1">
        <f t="shared" si="142"/>
        <v>3.9222857142857137</v>
      </c>
      <c r="AK620" s="1">
        <f t="shared" si="143"/>
        <v>3.4887834173669465</v>
      </c>
      <c r="AL620" s="1">
        <f t="shared" si="144"/>
        <v>3.6837500000000003</v>
      </c>
      <c r="AM620" s="1">
        <f t="shared" si="145"/>
        <v>3876.4260192966071</v>
      </c>
      <c r="AN620" s="1">
        <f t="shared" si="146"/>
        <v>4093.0555555555557</v>
      </c>
      <c r="AO620" s="1">
        <f t="shared" si="147"/>
        <v>7969.4815748521632</v>
      </c>
      <c r="AP620" s="1">
        <f t="shared" si="148"/>
        <v>3.8764260192966074</v>
      </c>
      <c r="AQ620" s="1">
        <f t="shared" si="148"/>
        <v>4.0930555555555559</v>
      </c>
      <c r="AR620" s="1">
        <f t="shared" si="148"/>
        <v>7.9694815748521632</v>
      </c>
      <c r="AS620" s="90"/>
      <c r="AT620" s="1">
        <v>1.6973293768545996</v>
      </c>
      <c r="AU620" s="1">
        <v>0.42077280453001026</v>
      </c>
      <c r="AV620" s="1">
        <v>2.379736715006818</v>
      </c>
      <c r="AW620" s="1">
        <v>0.625179893607549</v>
      </c>
      <c r="AX620" s="1">
        <v>0.2226937143155357</v>
      </c>
      <c r="AY620" s="1">
        <v>0.12758380040771425</v>
      </c>
      <c r="AZ620" s="1">
        <v>3.4606443993998912</v>
      </c>
      <c r="BA620" s="1">
        <v>138.92982370518615</v>
      </c>
      <c r="BB620" s="1">
        <v>24.808874630745105</v>
      </c>
      <c r="BC620" s="1">
        <v>14.285082041879136</v>
      </c>
      <c r="BD620" s="1">
        <v>23.242047207935734</v>
      </c>
      <c r="BE620" s="94">
        <v>0.51828063241106725</v>
      </c>
      <c r="BF620" s="94">
        <v>0.19688735177865616</v>
      </c>
      <c r="BG620" s="94">
        <v>1.0930792201621455</v>
      </c>
      <c r="BH620" s="1">
        <v>1.1325023084025856</v>
      </c>
      <c r="BI620" s="1">
        <v>0.34168975069252083</v>
      </c>
      <c r="BJ620" s="1">
        <v>1.0002985172590302</v>
      </c>
    </row>
    <row r="621" spans="1:62">
      <c r="C621" s="63"/>
      <c r="D621" s="87"/>
      <c r="F621" s="1"/>
      <c r="G621" s="1"/>
      <c r="H621" s="1"/>
      <c r="I621" s="1"/>
      <c r="J621" s="1"/>
      <c r="K621" s="1"/>
      <c r="L621" s="1"/>
      <c r="M621" s="88"/>
      <c r="N621" s="88"/>
      <c r="O621" s="89"/>
      <c r="P621" s="63"/>
      <c r="Q621" s="1"/>
      <c r="R621" s="63"/>
      <c r="S621" s="63"/>
      <c r="T621" s="63"/>
      <c r="U621" s="1"/>
      <c r="V621" s="1"/>
      <c r="W621" s="91"/>
      <c r="X621" s="63"/>
      <c r="Y621" s="63"/>
      <c r="Z621" s="92"/>
      <c r="AA621" s="93"/>
      <c r="AB621" s="93"/>
      <c r="AC621" s="63"/>
      <c r="AD621" s="1"/>
      <c r="AE621" s="63"/>
      <c r="AF621" s="1"/>
      <c r="AG621" s="1"/>
      <c r="AH621" s="1"/>
      <c r="AI621" s="1"/>
      <c r="AJ621" s="1"/>
      <c r="AK621" s="1"/>
      <c r="AL621" s="1"/>
      <c r="AM621" s="1"/>
      <c r="AN621" s="1"/>
      <c r="AO621" s="1"/>
      <c r="AP621" s="1"/>
      <c r="AQ621" s="1"/>
      <c r="AR621" s="1"/>
      <c r="AS621" s="90"/>
      <c r="AT621" s="1"/>
      <c r="AU621" s="1"/>
      <c r="AV621" s="1"/>
      <c r="AW621" s="1"/>
      <c r="AX621" s="1"/>
      <c r="AY621" s="1"/>
      <c r="AZ621" s="1"/>
      <c r="BA621" s="1"/>
      <c r="BB621" s="1"/>
      <c r="BC621" s="1"/>
      <c r="BD621" s="1"/>
      <c r="BE621" s="94"/>
      <c r="BF621" s="94"/>
      <c r="BG621" s="94"/>
      <c r="BH621" s="1"/>
      <c r="BI621" s="1"/>
      <c r="BJ621" s="1"/>
    </row>
    <row r="622" spans="1:62">
      <c r="C622" s="63"/>
      <c r="D622" s="87"/>
      <c r="F622" s="1"/>
      <c r="G622" s="1"/>
      <c r="H622" s="1"/>
      <c r="I622" s="1"/>
      <c r="J622" s="1"/>
      <c r="K622" s="1"/>
      <c r="L622" s="1"/>
      <c r="M622" s="88"/>
      <c r="N622" s="88"/>
      <c r="O622" s="89"/>
      <c r="P622" s="63"/>
      <c r="Q622" s="1"/>
      <c r="R622" s="63"/>
      <c r="S622" s="63"/>
      <c r="T622" s="63"/>
      <c r="U622" s="1"/>
      <c r="V622" s="90"/>
      <c r="W622" s="91"/>
      <c r="X622" s="63"/>
      <c r="Y622" s="63"/>
      <c r="Z622" s="92"/>
      <c r="AA622" s="93"/>
      <c r="AB622" s="93"/>
      <c r="AC622" s="63"/>
      <c r="AD622" s="1"/>
      <c r="AE622" s="63"/>
      <c r="AF622" s="1"/>
      <c r="AG622" s="1"/>
      <c r="AH622" s="1"/>
      <c r="AI622" s="1"/>
      <c r="AJ622" s="1"/>
      <c r="AK622" s="1"/>
      <c r="AL622" s="1"/>
      <c r="AM622" s="1"/>
      <c r="AN622" s="1"/>
      <c r="AO622" s="1"/>
      <c r="AP622" s="1"/>
      <c r="AQ622" s="1"/>
      <c r="AR622" s="1"/>
      <c r="AS622" s="90"/>
      <c r="AT622" s="1"/>
      <c r="AU622" s="1"/>
      <c r="AV622" s="1"/>
      <c r="AW622" s="1"/>
      <c r="AX622" s="1"/>
      <c r="AY622" s="1"/>
      <c r="AZ622" s="1"/>
      <c r="BA622" s="1"/>
      <c r="BB622" s="1"/>
      <c r="BC622" s="1"/>
      <c r="BD622" s="1"/>
      <c r="BE622" s="94"/>
      <c r="BF622" s="94"/>
      <c r="BG622" s="94"/>
      <c r="BH622" s="1"/>
      <c r="BI622" s="1"/>
      <c r="BJ622" s="1"/>
    </row>
    <row r="623" spans="1:62">
      <c r="C623" s="63"/>
      <c r="D623" s="87"/>
      <c r="F623" s="1"/>
      <c r="G623" s="1"/>
      <c r="H623" s="1"/>
      <c r="I623" s="1"/>
      <c r="J623" s="1"/>
      <c r="K623" s="1"/>
      <c r="L623" s="1"/>
      <c r="M623" s="88"/>
      <c r="N623" s="88"/>
      <c r="O623" s="89"/>
      <c r="P623" s="63"/>
      <c r="Q623" s="1"/>
      <c r="R623" s="63"/>
      <c r="S623" s="63"/>
      <c r="T623" s="63"/>
      <c r="U623" s="1"/>
      <c r="V623" s="90"/>
      <c r="W623" s="91"/>
      <c r="X623" s="63"/>
      <c r="Y623" s="63"/>
      <c r="Z623" s="92"/>
      <c r="AA623" s="93"/>
      <c r="AB623" s="93"/>
      <c r="AC623" s="63"/>
      <c r="AD623" s="1"/>
      <c r="AE623" s="63"/>
      <c r="AF623" s="1"/>
      <c r="AG623" s="1"/>
      <c r="AH623" s="1"/>
      <c r="AI623" s="1"/>
      <c r="AJ623" s="1"/>
      <c r="AK623" s="1"/>
      <c r="AL623" s="1"/>
      <c r="AM623" s="1"/>
      <c r="AN623" s="1"/>
      <c r="AO623" s="1"/>
      <c r="AP623" s="1"/>
      <c r="AQ623" s="1"/>
      <c r="AR623" s="1"/>
      <c r="AS623" s="90"/>
      <c r="AT623" s="1"/>
      <c r="AU623" s="1"/>
      <c r="AV623" s="1"/>
      <c r="AW623" s="1"/>
      <c r="AX623" s="1"/>
      <c r="AY623" s="1"/>
      <c r="AZ623" s="1"/>
      <c r="BA623" s="1"/>
      <c r="BB623" s="1"/>
      <c r="BC623" s="1"/>
      <c r="BD623" s="1"/>
      <c r="BE623" s="94"/>
      <c r="BF623" s="94"/>
      <c r="BG623" s="94"/>
      <c r="BH623" s="1"/>
      <c r="BI623" s="1"/>
      <c r="BJ623" s="1"/>
    </row>
    <row r="624" spans="1:62">
      <c r="C624" s="63"/>
      <c r="D624" s="87"/>
      <c r="F624" s="1"/>
      <c r="G624" s="1"/>
      <c r="H624" s="1"/>
      <c r="I624" s="1"/>
      <c r="J624" s="1"/>
      <c r="K624" s="1"/>
      <c r="L624" s="1"/>
      <c r="M624" s="88"/>
      <c r="N624" s="88"/>
      <c r="O624" s="89"/>
      <c r="P624" s="63"/>
      <c r="Q624" s="1"/>
      <c r="R624" s="63"/>
      <c r="S624" s="63"/>
      <c r="T624" s="63"/>
      <c r="U624" s="1"/>
      <c r="V624" s="90"/>
      <c r="W624" s="91"/>
      <c r="X624" s="63"/>
      <c r="Y624" s="63"/>
      <c r="Z624" s="92"/>
      <c r="AA624" s="93"/>
      <c r="AB624" s="93"/>
      <c r="AC624" s="63"/>
      <c r="AD624" s="1"/>
      <c r="AE624" s="63"/>
      <c r="AF624" s="1"/>
      <c r="AG624" s="1"/>
      <c r="AH624" s="1"/>
      <c r="AI624" s="1"/>
      <c r="AJ624" s="1"/>
      <c r="AK624" s="1"/>
      <c r="AL624" s="1"/>
      <c r="AM624" s="1"/>
      <c r="AN624" s="1"/>
      <c r="AO624" s="1"/>
      <c r="AP624" s="1"/>
      <c r="AQ624" s="1"/>
      <c r="AR624" s="1"/>
      <c r="AS624" s="90"/>
      <c r="AT624" s="1"/>
      <c r="AU624" s="1"/>
      <c r="AV624" s="1"/>
      <c r="AW624" s="1"/>
      <c r="AX624" s="1"/>
      <c r="AY624" s="1"/>
      <c r="AZ624" s="1"/>
      <c r="BA624" s="1"/>
      <c r="BB624" s="1"/>
      <c r="BC624" s="1"/>
      <c r="BD624" s="1"/>
      <c r="BE624" s="94"/>
      <c r="BF624" s="94"/>
      <c r="BG624" s="94"/>
      <c r="BH624" s="1"/>
      <c r="BI624" s="1"/>
      <c r="BJ624" s="1"/>
    </row>
    <row r="625" spans="1:62">
      <c r="C625" s="63"/>
      <c r="D625" s="87"/>
      <c r="F625" s="1"/>
      <c r="G625" s="1"/>
      <c r="H625" s="1"/>
      <c r="I625" s="1"/>
      <c r="J625" s="1"/>
      <c r="K625" s="1"/>
      <c r="L625" s="1"/>
      <c r="M625" s="88"/>
      <c r="N625" s="88"/>
      <c r="O625" s="89"/>
      <c r="P625" s="63"/>
      <c r="Q625" s="1"/>
      <c r="R625" s="63"/>
      <c r="S625" s="63"/>
      <c r="T625" s="63"/>
      <c r="U625" s="1"/>
      <c r="V625" s="90"/>
      <c r="W625" s="91"/>
      <c r="X625" s="63"/>
      <c r="Y625" s="63"/>
      <c r="Z625" s="92"/>
      <c r="AA625" s="93"/>
      <c r="AB625" s="93"/>
      <c r="AC625" s="63"/>
      <c r="AD625" s="1"/>
      <c r="AE625" s="63"/>
      <c r="AF625" s="1"/>
      <c r="AG625" s="1"/>
      <c r="AH625" s="1"/>
      <c r="AI625" s="1"/>
      <c r="AJ625" s="1"/>
      <c r="AK625" s="1"/>
      <c r="AL625" s="1"/>
      <c r="AM625" s="1"/>
      <c r="AN625" s="1"/>
      <c r="AO625" s="1"/>
      <c r="AP625" s="1"/>
      <c r="AQ625" s="1"/>
      <c r="AR625" s="1"/>
      <c r="AS625" s="90"/>
      <c r="AT625" s="1"/>
      <c r="AU625" s="1"/>
      <c r="AV625" s="1"/>
      <c r="AW625" s="1"/>
      <c r="AX625" s="1"/>
      <c r="AY625" s="1"/>
      <c r="AZ625" s="1"/>
      <c r="BA625" s="1"/>
      <c r="BB625" s="1"/>
      <c r="BC625" s="1"/>
      <c r="BD625" s="1"/>
      <c r="BE625" s="94"/>
      <c r="BF625" s="94"/>
      <c r="BG625" s="94"/>
      <c r="BH625" s="1"/>
      <c r="BI625" s="1"/>
      <c r="BJ625" s="1"/>
    </row>
    <row r="626" spans="1:62">
      <c r="C626" s="63"/>
      <c r="D626" s="87"/>
      <c r="F626" s="1"/>
      <c r="G626" s="1"/>
      <c r="H626" s="1"/>
      <c r="I626" s="1"/>
      <c r="J626" s="1"/>
      <c r="K626" s="1"/>
      <c r="L626" s="1"/>
      <c r="M626" s="88"/>
      <c r="N626" s="88"/>
      <c r="O626" s="89"/>
      <c r="P626" s="63"/>
      <c r="Q626" s="1"/>
      <c r="R626" s="63"/>
      <c r="S626" s="63"/>
      <c r="T626" s="63"/>
      <c r="U626" s="1"/>
      <c r="V626" s="90"/>
      <c r="W626" s="91"/>
      <c r="X626" s="63"/>
      <c r="Y626" s="63"/>
      <c r="Z626" s="92"/>
      <c r="AA626" s="93"/>
      <c r="AB626" s="93"/>
      <c r="AC626" s="63"/>
      <c r="AD626" s="1"/>
      <c r="AE626" s="63"/>
      <c r="AF626" s="1"/>
      <c r="AG626" s="1"/>
      <c r="AH626" s="1"/>
      <c r="AI626" s="1"/>
      <c r="AJ626" s="1"/>
      <c r="AK626" s="1"/>
      <c r="AL626" s="1"/>
      <c r="AM626" s="1"/>
      <c r="AN626" s="1"/>
      <c r="AO626" s="1"/>
      <c r="AP626" s="1"/>
      <c r="AQ626" s="1"/>
      <c r="AR626" s="1"/>
      <c r="AS626" s="90"/>
      <c r="AT626" s="1"/>
      <c r="AU626" s="1"/>
      <c r="AV626" s="1"/>
      <c r="AW626" s="1"/>
      <c r="AX626" s="1"/>
      <c r="AY626" s="1"/>
      <c r="AZ626" s="1"/>
      <c r="BA626" s="1"/>
      <c r="BB626" s="1"/>
      <c r="BC626" s="1"/>
      <c r="BD626" s="1"/>
      <c r="BE626" s="94"/>
      <c r="BF626" s="94"/>
      <c r="BG626" s="94"/>
      <c r="BH626" s="1"/>
      <c r="BI626" s="1"/>
      <c r="BJ626" s="1"/>
    </row>
    <row r="627" spans="1:62">
      <c r="A627" t="s">
        <v>177</v>
      </c>
      <c r="C627" s="63" t="s">
        <v>166</v>
      </c>
      <c r="D627" s="87" t="s">
        <v>176</v>
      </c>
      <c r="E627" t="s">
        <v>960</v>
      </c>
      <c r="F627" s="63" t="s">
        <v>227</v>
      </c>
      <c r="G627" s="63" t="s">
        <v>324</v>
      </c>
      <c r="H627" s="63">
        <v>11.669449999999999</v>
      </c>
      <c r="I627" s="1">
        <v>8.5218399999999992</v>
      </c>
      <c r="J627" s="1">
        <v>477</v>
      </c>
      <c r="K627" s="63" t="s">
        <v>934</v>
      </c>
      <c r="L627" s="1" t="s">
        <v>737</v>
      </c>
      <c r="M627" s="88">
        <v>2016</v>
      </c>
      <c r="N627" s="88">
        <v>2</v>
      </c>
      <c r="O627" s="89" t="s">
        <v>155</v>
      </c>
      <c r="P627" s="63">
        <v>1123</v>
      </c>
      <c r="Q627" s="1" t="s">
        <v>912</v>
      </c>
      <c r="R627" s="63" t="s">
        <v>712</v>
      </c>
      <c r="S627" s="63" t="s">
        <v>1027</v>
      </c>
      <c r="T627" s="63" t="s">
        <v>1094</v>
      </c>
      <c r="U627" s="1" t="s">
        <v>935</v>
      </c>
      <c r="V627" s="90">
        <v>42682</v>
      </c>
      <c r="W627" s="91">
        <v>42652</v>
      </c>
      <c r="X627" s="63">
        <v>9</v>
      </c>
      <c r="Y627" s="63">
        <v>47</v>
      </c>
      <c r="Z627" s="92">
        <v>51</v>
      </c>
      <c r="AA627" s="93">
        <v>6.46</v>
      </c>
      <c r="AB627" s="93">
        <v>8</v>
      </c>
      <c r="AC627" s="63">
        <v>2.38</v>
      </c>
      <c r="AD627" s="1">
        <v>1.32</v>
      </c>
      <c r="AE627" s="63">
        <v>0.54</v>
      </c>
      <c r="AF627" s="1">
        <v>1.6</v>
      </c>
      <c r="AG627" s="1">
        <v>10.7</v>
      </c>
      <c r="AH627" s="1">
        <f t="shared" ref="AH627:AH650" si="149">(AD627/AF627)*100</f>
        <v>82.5</v>
      </c>
      <c r="AI627" s="1">
        <v>0.28000000000000003</v>
      </c>
      <c r="AJ627" s="1">
        <f t="shared" ref="AJ627:AJ650" si="150">(AF627/AC627)*AB627</f>
        <v>5.3781512605042021</v>
      </c>
      <c r="AK627" s="1">
        <f t="shared" ref="AK627:AK650" si="151">AJ627*((100-AG627)/85)*(AH627/100)</f>
        <v>4.6614335145823027</v>
      </c>
      <c r="AL627" s="1">
        <f t="shared" ref="AL627:AL650" si="152">(AI627/AE627)*AA627</f>
        <v>3.3496296296296295</v>
      </c>
      <c r="AM627" s="1">
        <f t="shared" ref="AM627:AM650" si="153">AK627*(10000/9)</f>
        <v>5179.3705717581142</v>
      </c>
      <c r="AN627" s="1">
        <f t="shared" ref="AN627:AN650" si="154">(AL627*10000)/9</f>
        <v>3721.8106995884768</v>
      </c>
      <c r="AO627" s="1">
        <f t="shared" ref="AO627:AO650" si="155">AM627+AN627</f>
        <v>8901.1812713465915</v>
      </c>
      <c r="AP627" s="1">
        <f t="shared" ref="AP627:AR650" si="156">AM627/1000</f>
        <v>5.1793705717581142</v>
      </c>
      <c r="AQ627" s="1">
        <f t="shared" si="156"/>
        <v>3.721810699588477</v>
      </c>
      <c r="AR627" s="1">
        <f t="shared" si="156"/>
        <v>8.9011812713465908</v>
      </c>
      <c r="AS627" s="90">
        <v>42469</v>
      </c>
      <c r="AT627" s="1">
        <v>3.0534653465346535</v>
      </c>
      <c r="AU627" s="1">
        <v>0.39463282867759125</v>
      </c>
      <c r="AV627" s="1">
        <v>2.2393268290964068</v>
      </c>
      <c r="AW627" s="1">
        <v>0.47829996574382594</v>
      </c>
      <c r="AX627" s="1">
        <v>0.16750585748461905</v>
      </c>
      <c r="AY627" s="1">
        <v>0.21403092844716914</v>
      </c>
      <c r="AZ627" s="1">
        <v>8.2144385256748791</v>
      </c>
      <c r="BA627" s="1">
        <v>123.22860349400318</v>
      </c>
      <c r="BB627" s="1">
        <v>167.24106648510585</v>
      </c>
      <c r="BC627" s="1">
        <v>13.804110809486971</v>
      </c>
      <c r="BD627" s="1">
        <v>4.4502957287429741</v>
      </c>
      <c r="BE627" s="94">
        <v>0.72910798122065723</v>
      </c>
      <c r="BF627" s="94">
        <v>6.1126760563380296E-2</v>
      </c>
      <c r="BG627" s="94">
        <v>5.1145682215851318</v>
      </c>
      <c r="BH627" s="1">
        <v>1.5560428849902537</v>
      </c>
      <c r="BI627" s="1">
        <v>0.35019493177387917</v>
      </c>
      <c r="BJ627" s="1">
        <v>1.3553627265255943</v>
      </c>
    </row>
    <row r="628" spans="1:62">
      <c r="A628" t="s">
        <v>177</v>
      </c>
      <c r="C628" s="63" t="s">
        <v>166</v>
      </c>
      <c r="D628" s="87" t="s">
        <v>176</v>
      </c>
      <c r="E628" t="s">
        <v>960</v>
      </c>
      <c r="F628" s="63" t="s">
        <v>227</v>
      </c>
      <c r="G628" s="63" t="s">
        <v>324</v>
      </c>
      <c r="H628" s="63">
        <v>11.669449999999999</v>
      </c>
      <c r="I628" s="1">
        <v>8.5218399999999992</v>
      </c>
      <c r="J628" s="1">
        <v>477</v>
      </c>
      <c r="K628" s="63" t="s">
        <v>934</v>
      </c>
      <c r="L628" s="1" t="s">
        <v>737</v>
      </c>
      <c r="M628" s="88">
        <v>2016</v>
      </c>
      <c r="N628" s="88">
        <v>2</v>
      </c>
      <c r="O628" s="89" t="s">
        <v>156</v>
      </c>
      <c r="P628" s="63">
        <v>1124</v>
      </c>
      <c r="Q628" s="1" t="s">
        <v>912</v>
      </c>
      <c r="R628" s="63" t="s">
        <v>712</v>
      </c>
      <c r="S628" s="63" t="s">
        <v>1027</v>
      </c>
      <c r="T628" s="63" t="s">
        <v>1094</v>
      </c>
      <c r="U628" s="1"/>
      <c r="V628" s="90"/>
      <c r="W628" s="91">
        <v>42652</v>
      </c>
      <c r="X628" s="63">
        <v>9</v>
      </c>
      <c r="Y628" s="63">
        <v>46</v>
      </c>
      <c r="Z628" s="92">
        <v>53</v>
      </c>
      <c r="AA628" s="93">
        <v>6.76</v>
      </c>
      <c r="AB628" s="93">
        <v>8.66</v>
      </c>
      <c r="AC628" s="63">
        <v>2.3199999999999998</v>
      </c>
      <c r="AD628" s="1">
        <v>1.26</v>
      </c>
      <c r="AE628" s="63">
        <v>0.32</v>
      </c>
      <c r="AF628" s="1">
        <v>1.58</v>
      </c>
      <c r="AG628" s="1">
        <v>10.9</v>
      </c>
      <c r="AH628" s="1">
        <f t="shared" si="149"/>
        <v>79.746835443037966</v>
      </c>
      <c r="AI628" s="1">
        <v>0.18</v>
      </c>
      <c r="AJ628" s="1">
        <f t="shared" si="150"/>
        <v>5.8977586206896557</v>
      </c>
      <c r="AK628" s="1">
        <f t="shared" si="151"/>
        <v>4.9301397565922915</v>
      </c>
      <c r="AL628" s="1">
        <f t="shared" si="152"/>
        <v>3.8024999999999998</v>
      </c>
      <c r="AM628" s="1">
        <f t="shared" si="153"/>
        <v>5477.9330628803236</v>
      </c>
      <c r="AN628" s="1">
        <f t="shared" si="154"/>
        <v>4225</v>
      </c>
      <c r="AO628" s="1">
        <f t="shared" si="155"/>
        <v>9702.9330628803236</v>
      </c>
      <c r="AP628" s="1">
        <f t="shared" si="156"/>
        <v>5.4779330628803233</v>
      </c>
      <c r="AQ628" s="1">
        <f t="shared" si="156"/>
        <v>4.2249999999999996</v>
      </c>
      <c r="AR628" s="1">
        <f t="shared" si="156"/>
        <v>9.702933062880323</v>
      </c>
      <c r="AS628" s="90"/>
      <c r="AT628" s="1">
        <v>2.8331726133076183</v>
      </c>
      <c r="AU628" s="1">
        <v>0.27937616123633502</v>
      </c>
      <c r="AV628" s="1">
        <v>2.1619052132737244</v>
      </c>
      <c r="AW628" s="1">
        <v>0.46069492178888993</v>
      </c>
      <c r="AX628" s="1">
        <v>0.18423906269848972</v>
      </c>
      <c r="AY628" s="1">
        <v>0.18144855460966158</v>
      </c>
      <c r="AZ628" s="1">
        <v>7.3840119142506655</v>
      </c>
      <c r="BA628" s="1">
        <v>237.12883158421471</v>
      </c>
      <c r="BB628" s="1">
        <v>65.035740290314195</v>
      </c>
      <c r="BC628" s="1">
        <v>11.560138822022651</v>
      </c>
      <c r="BD628" s="1">
        <v>3.5277471471134665</v>
      </c>
      <c r="BE628" s="94">
        <v>0.6049019607843138</v>
      </c>
      <c r="BF628" s="94">
        <v>6.9068627450980399E-2</v>
      </c>
      <c r="BG628" s="94">
        <v>2.6798485128652141</v>
      </c>
      <c r="BH628" s="1">
        <v>1.3997148288973387</v>
      </c>
      <c r="BI628" s="1">
        <v>0.33474334600760458</v>
      </c>
      <c r="BJ628" s="1">
        <v>1.3630648434464667</v>
      </c>
    </row>
    <row r="629" spans="1:62">
      <c r="A629" t="s">
        <v>177</v>
      </c>
      <c r="C629" s="63" t="s">
        <v>166</v>
      </c>
      <c r="D629" s="87" t="s">
        <v>176</v>
      </c>
      <c r="E629" t="s">
        <v>960</v>
      </c>
      <c r="F629" s="63" t="s">
        <v>227</v>
      </c>
      <c r="G629" s="63" t="s">
        <v>324</v>
      </c>
      <c r="H629" s="63">
        <v>11.669449999999999</v>
      </c>
      <c r="I629" s="1">
        <v>8.5218399999999992</v>
      </c>
      <c r="J629" s="1">
        <v>477</v>
      </c>
      <c r="K629" s="63" t="s">
        <v>934</v>
      </c>
      <c r="L629" s="1" t="s">
        <v>737</v>
      </c>
      <c r="M629" s="88">
        <v>2016</v>
      </c>
      <c r="N629" s="88">
        <v>2</v>
      </c>
      <c r="O629" s="89" t="s">
        <v>157</v>
      </c>
      <c r="P629" s="63">
        <v>1125</v>
      </c>
      <c r="Q629" s="1" t="s">
        <v>912</v>
      </c>
      <c r="R629" s="63" t="s">
        <v>712</v>
      </c>
      <c r="S629" s="63" t="s">
        <v>1027</v>
      </c>
      <c r="T629" s="63" t="s">
        <v>1094</v>
      </c>
      <c r="U629" s="1"/>
      <c r="V629" s="90"/>
      <c r="W629" s="91">
        <v>42652</v>
      </c>
      <c r="X629" s="63">
        <v>9</v>
      </c>
      <c r="Y629" s="63">
        <v>43</v>
      </c>
      <c r="Z629" s="92">
        <v>46</v>
      </c>
      <c r="AA629" s="93">
        <v>7.88</v>
      </c>
      <c r="AB629" s="93">
        <v>5.62</v>
      </c>
      <c r="AC629" s="63">
        <v>1.86</v>
      </c>
      <c r="AD629" s="1">
        <v>1.06</v>
      </c>
      <c r="AE629" s="63">
        <v>0.64</v>
      </c>
      <c r="AF629" s="1">
        <v>1.28</v>
      </c>
      <c r="AG629" s="1">
        <v>11.1</v>
      </c>
      <c r="AH629" s="1">
        <f t="shared" si="149"/>
        <v>82.8125</v>
      </c>
      <c r="AI629" s="1">
        <v>0.32</v>
      </c>
      <c r="AJ629" s="1">
        <f t="shared" si="150"/>
        <v>3.8675268817204298</v>
      </c>
      <c r="AK629" s="1">
        <f t="shared" si="151"/>
        <v>3.3497475015812772</v>
      </c>
      <c r="AL629" s="1">
        <f t="shared" si="152"/>
        <v>3.94</v>
      </c>
      <c r="AM629" s="1">
        <f t="shared" si="153"/>
        <v>3721.9416684236412</v>
      </c>
      <c r="AN629" s="1">
        <f t="shared" si="154"/>
        <v>4377.7777777777774</v>
      </c>
      <c r="AO629" s="1">
        <f t="shared" si="155"/>
        <v>8099.7194462014186</v>
      </c>
      <c r="AP629" s="1">
        <f t="shared" si="156"/>
        <v>3.721941668423641</v>
      </c>
      <c r="AQ629" s="1">
        <f t="shared" si="156"/>
        <v>4.3777777777777773</v>
      </c>
      <c r="AR629" s="1">
        <f t="shared" si="156"/>
        <v>8.0997194462014193</v>
      </c>
      <c r="AS629" s="90"/>
      <c r="AT629" s="1">
        <v>2.3363899613899615</v>
      </c>
      <c r="AU629" s="1">
        <v>0.18345854900621564</v>
      </c>
      <c r="AV629" s="1">
        <v>2.1720378748483733</v>
      </c>
      <c r="AW629" s="1">
        <v>0.38312235105635717</v>
      </c>
      <c r="AX629" s="1">
        <v>0.20265026152174803</v>
      </c>
      <c r="AY629" s="1">
        <v>0.1531490805895675</v>
      </c>
      <c r="AZ629" s="1">
        <v>7.3488284325595608</v>
      </c>
      <c r="BA629" s="1">
        <v>113.95246105697173</v>
      </c>
      <c r="BB629" s="1">
        <v>64.519438367834795</v>
      </c>
      <c r="BC629" s="1">
        <v>15.730402526578517</v>
      </c>
      <c r="BD629" s="1">
        <v>4.3373617005136582</v>
      </c>
      <c r="BE629" s="94"/>
      <c r="BF629" s="94"/>
      <c r="BG629" s="94"/>
      <c r="BH629" s="1">
        <v>1.5503388189738627</v>
      </c>
      <c r="BI629" s="1">
        <v>0.23267182962245889</v>
      </c>
      <c r="BJ629" s="1">
        <v>1.1943611322397796</v>
      </c>
    </row>
    <row r="630" spans="1:62">
      <c r="A630" t="s">
        <v>177</v>
      </c>
      <c r="C630" s="63" t="s">
        <v>166</v>
      </c>
      <c r="D630" s="87" t="s">
        <v>176</v>
      </c>
      <c r="E630" t="s">
        <v>960</v>
      </c>
      <c r="F630" s="63" t="s">
        <v>227</v>
      </c>
      <c r="G630" s="63" t="s">
        <v>324</v>
      </c>
      <c r="H630" s="63">
        <v>11.669449999999999</v>
      </c>
      <c r="I630" s="1">
        <v>8.5218399999999992</v>
      </c>
      <c r="J630" s="1">
        <v>477</v>
      </c>
      <c r="K630" s="63" t="s">
        <v>934</v>
      </c>
      <c r="L630" s="1" t="s">
        <v>737</v>
      </c>
      <c r="M630" s="88">
        <v>2016</v>
      </c>
      <c r="N630" s="88">
        <v>2</v>
      </c>
      <c r="O630" s="89" t="s">
        <v>158</v>
      </c>
      <c r="P630" s="63">
        <v>1126</v>
      </c>
      <c r="Q630" s="1" t="s">
        <v>912</v>
      </c>
      <c r="R630" s="63" t="s">
        <v>712</v>
      </c>
      <c r="S630" s="63" t="s">
        <v>1027</v>
      </c>
      <c r="T630" s="63" t="s">
        <v>1094</v>
      </c>
      <c r="U630" s="1"/>
      <c r="V630" s="90"/>
      <c r="W630" s="91">
        <v>42652</v>
      </c>
      <c r="X630" s="63">
        <v>9</v>
      </c>
      <c r="Y630" s="63">
        <v>43</v>
      </c>
      <c r="Z630" s="92">
        <v>53</v>
      </c>
      <c r="AA630" s="93">
        <v>10.58</v>
      </c>
      <c r="AB630" s="93">
        <v>8.64</v>
      </c>
      <c r="AC630" s="63">
        <v>2.2200000000000002</v>
      </c>
      <c r="AD630" s="1">
        <v>1.46</v>
      </c>
      <c r="AE630" s="63">
        <v>0.6</v>
      </c>
      <c r="AF630" s="1">
        <v>1.7</v>
      </c>
      <c r="AG630" s="1">
        <v>10.5</v>
      </c>
      <c r="AH630" s="1">
        <f t="shared" si="149"/>
        <v>85.882352941176464</v>
      </c>
      <c r="AI630" s="1">
        <v>0.4</v>
      </c>
      <c r="AJ630" s="1">
        <f t="shared" si="150"/>
        <v>6.6162162162162161</v>
      </c>
      <c r="AK630" s="1">
        <f t="shared" si="151"/>
        <v>5.9829825119236881</v>
      </c>
      <c r="AL630" s="1">
        <f t="shared" si="152"/>
        <v>7.0533333333333346</v>
      </c>
      <c r="AM630" s="1">
        <f t="shared" si="153"/>
        <v>6647.7583465818752</v>
      </c>
      <c r="AN630" s="1">
        <f t="shared" si="154"/>
        <v>7837.0370370370383</v>
      </c>
      <c r="AO630" s="1">
        <f t="shared" si="155"/>
        <v>14484.795383618914</v>
      </c>
      <c r="AP630" s="1">
        <f t="shared" si="156"/>
        <v>6.6477583465818748</v>
      </c>
      <c r="AQ630" s="1">
        <f t="shared" si="156"/>
        <v>7.8370370370370379</v>
      </c>
      <c r="AR630" s="1">
        <f t="shared" si="156"/>
        <v>14.484795383618913</v>
      </c>
      <c r="AS630" s="90"/>
      <c r="AT630" s="1">
        <v>2.5740917782026767</v>
      </c>
      <c r="AU630" s="1">
        <v>0.22939129991494589</v>
      </c>
      <c r="AV630" s="1">
        <v>1.7837972973911214</v>
      </c>
      <c r="AW630" s="1">
        <v>0.50432031557195067</v>
      </c>
      <c r="AX630" s="1">
        <v>0.19166206848106399</v>
      </c>
      <c r="AY630" s="1">
        <v>0.16456828210321806</v>
      </c>
      <c r="AZ630" s="1">
        <v>7.3828881522495573</v>
      </c>
      <c r="BA630" s="1">
        <v>138.4596392301421</v>
      </c>
      <c r="BB630" s="1">
        <v>76.27857090661584</v>
      </c>
      <c r="BC630" s="1">
        <v>8.9442448724225407</v>
      </c>
      <c r="BD630" s="1">
        <v>5.2987050523280068</v>
      </c>
      <c r="BE630" s="94"/>
      <c r="BF630" s="94"/>
      <c r="BG630" s="94"/>
      <c r="BH630" s="1">
        <v>1.3449651046859423</v>
      </c>
      <c r="BI630" s="1">
        <v>0.22716849451645069</v>
      </c>
      <c r="BJ630" s="1">
        <v>1.3186738427978271</v>
      </c>
    </row>
    <row r="631" spans="1:62">
      <c r="A631" t="s">
        <v>177</v>
      </c>
      <c r="C631" s="63" t="s">
        <v>166</v>
      </c>
      <c r="D631" s="87" t="s">
        <v>176</v>
      </c>
      <c r="E631" t="s">
        <v>960</v>
      </c>
      <c r="F631" s="63" t="s">
        <v>227</v>
      </c>
      <c r="G631" s="63" t="s">
        <v>324</v>
      </c>
      <c r="H631" s="63">
        <v>11.669449999999999</v>
      </c>
      <c r="I631" s="1">
        <v>8.5218399999999992</v>
      </c>
      <c r="J631" s="1">
        <v>477</v>
      </c>
      <c r="K631" s="63" t="s">
        <v>934</v>
      </c>
      <c r="L631" s="1" t="s">
        <v>737</v>
      </c>
      <c r="M631" s="88">
        <v>2016</v>
      </c>
      <c r="N631" s="88">
        <v>2</v>
      </c>
      <c r="O631" s="89" t="s">
        <v>159</v>
      </c>
      <c r="P631" s="63">
        <v>1127</v>
      </c>
      <c r="Q631" s="1" t="s">
        <v>912</v>
      </c>
      <c r="R631" s="63" t="s">
        <v>712</v>
      </c>
      <c r="S631" s="63" t="s">
        <v>1027</v>
      </c>
      <c r="T631" s="63" t="s">
        <v>1094</v>
      </c>
      <c r="U631" s="1"/>
      <c r="V631" s="90"/>
      <c r="W631" s="91">
        <v>42652</v>
      </c>
      <c r="X631" s="63">
        <v>9</v>
      </c>
      <c r="Y631" s="63">
        <v>48</v>
      </c>
      <c r="Z631" s="92">
        <v>43</v>
      </c>
      <c r="AA631" s="93">
        <v>9.44</v>
      </c>
      <c r="AB631" s="93">
        <v>6.52</v>
      </c>
      <c r="AC631" s="63">
        <v>1.56</v>
      </c>
      <c r="AD631" s="1">
        <v>1</v>
      </c>
      <c r="AE631" s="63">
        <v>0.54</v>
      </c>
      <c r="AF631" s="1">
        <v>1.2</v>
      </c>
      <c r="AG631" s="1">
        <v>11.6</v>
      </c>
      <c r="AH631" s="1">
        <f t="shared" si="149"/>
        <v>83.333333333333343</v>
      </c>
      <c r="AI631" s="1">
        <v>0.38</v>
      </c>
      <c r="AJ631" s="1">
        <f t="shared" si="150"/>
        <v>5.0153846153846144</v>
      </c>
      <c r="AK631" s="1">
        <f t="shared" si="151"/>
        <v>4.3466666666666667</v>
      </c>
      <c r="AL631" s="1">
        <f t="shared" si="152"/>
        <v>6.6429629629629625</v>
      </c>
      <c r="AM631" s="1">
        <f t="shared" si="153"/>
        <v>4829.6296296296296</v>
      </c>
      <c r="AN631" s="1">
        <f t="shared" si="154"/>
        <v>7381.0699588477355</v>
      </c>
      <c r="AO631" s="1">
        <f t="shared" si="155"/>
        <v>12210.699588477364</v>
      </c>
      <c r="AP631" s="1">
        <f t="shared" si="156"/>
        <v>4.8296296296296299</v>
      </c>
      <c r="AQ631" s="1">
        <f t="shared" si="156"/>
        <v>7.3810699588477355</v>
      </c>
      <c r="AR631" s="1">
        <f t="shared" si="156"/>
        <v>12.210699588477365</v>
      </c>
      <c r="AS631" s="90"/>
      <c r="AT631" s="1">
        <v>2.3828049951969263</v>
      </c>
      <c r="AU631" s="1">
        <v>0.21447323490544665</v>
      </c>
      <c r="AV631" s="1">
        <v>1.9958334247798881</v>
      </c>
      <c r="AW631" s="1">
        <v>0.42225490842439406</v>
      </c>
      <c r="AX631" s="1">
        <v>0.18082295443507251</v>
      </c>
      <c r="AY631" s="1">
        <v>0.1419857301602811</v>
      </c>
      <c r="AZ631" s="1">
        <v>6.4573243105035445</v>
      </c>
      <c r="BA631" s="1">
        <v>154.63545269093981</v>
      </c>
      <c r="BB631" s="1">
        <v>40.177934971413379</v>
      </c>
      <c r="BC631" s="1">
        <v>10.379098889488576</v>
      </c>
      <c r="BD631" s="1">
        <v>4.80744811288326</v>
      </c>
      <c r="BE631" s="94"/>
      <c r="BF631" s="94"/>
      <c r="BG631" s="94"/>
      <c r="BH631" s="1">
        <v>1.3221381267738885</v>
      </c>
      <c r="BI631" s="1">
        <v>0.2835856196783349</v>
      </c>
      <c r="BJ631" s="1">
        <v>1.5023568807073349</v>
      </c>
    </row>
    <row r="632" spans="1:62">
      <c r="A632" t="s">
        <v>177</v>
      </c>
      <c r="C632" s="63" t="s">
        <v>166</v>
      </c>
      <c r="D632" s="87" t="s">
        <v>176</v>
      </c>
      <c r="E632" t="s">
        <v>960</v>
      </c>
      <c r="F632" s="63" t="s">
        <v>227</v>
      </c>
      <c r="G632" s="63" t="s">
        <v>324</v>
      </c>
      <c r="H632" s="63">
        <v>11.669449999999999</v>
      </c>
      <c r="I632" s="1">
        <v>8.5218399999999992</v>
      </c>
      <c r="J632" s="1">
        <v>477</v>
      </c>
      <c r="K632" s="63" t="s">
        <v>934</v>
      </c>
      <c r="L632" s="1" t="s">
        <v>737</v>
      </c>
      <c r="M632" s="88">
        <v>2016</v>
      </c>
      <c r="N632" s="88">
        <v>2</v>
      </c>
      <c r="O632" s="89" t="s">
        <v>714</v>
      </c>
      <c r="P632" s="63">
        <v>1128</v>
      </c>
      <c r="Q632" s="1" t="s">
        <v>912</v>
      </c>
      <c r="R632" s="63" t="s">
        <v>712</v>
      </c>
      <c r="S632" s="63" t="s">
        <v>1027</v>
      </c>
      <c r="T632" s="63" t="s">
        <v>1094</v>
      </c>
      <c r="U632" s="1"/>
      <c r="V632" s="90"/>
      <c r="W632" s="91">
        <v>42652</v>
      </c>
      <c r="X632" s="63">
        <v>9</v>
      </c>
      <c r="Y632" s="63">
        <v>43</v>
      </c>
      <c r="Z632" s="92">
        <v>49</v>
      </c>
      <c r="AA632" s="93">
        <v>6.88</v>
      </c>
      <c r="AB632" s="93">
        <v>6.62</v>
      </c>
      <c r="AC632" s="63">
        <v>2</v>
      </c>
      <c r="AD632" s="1">
        <v>1.18</v>
      </c>
      <c r="AE632" s="63">
        <v>0.62</v>
      </c>
      <c r="AF632" s="1">
        <v>1.48</v>
      </c>
      <c r="AG632" s="1">
        <v>10.8</v>
      </c>
      <c r="AH632" s="1">
        <f t="shared" si="149"/>
        <v>79.729729729729726</v>
      </c>
      <c r="AI632" s="1">
        <v>0.38</v>
      </c>
      <c r="AJ632" s="1">
        <f t="shared" si="150"/>
        <v>4.8987999999999996</v>
      </c>
      <c r="AK632" s="1">
        <f t="shared" si="151"/>
        <v>4.0987924705882355</v>
      </c>
      <c r="AL632" s="1">
        <f t="shared" si="152"/>
        <v>4.2167741935483871</v>
      </c>
      <c r="AM632" s="1">
        <f t="shared" si="153"/>
        <v>4554.2138562091504</v>
      </c>
      <c r="AN632" s="1">
        <f t="shared" si="154"/>
        <v>4685.3046594982079</v>
      </c>
      <c r="AO632" s="1">
        <f t="shared" si="155"/>
        <v>9239.5185157073574</v>
      </c>
      <c r="AP632" s="1">
        <f t="shared" si="156"/>
        <v>4.5542138562091505</v>
      </c>
      <c r="AQ632" s="1">
        <f t="shared" si="156"/>
        <v>4.6853046594982075</v>
      </c>
      <c r="AR632" s="1">
        <f t="shared" si="156"/>
        <v>9.239518515707358</v>
      </c>
      <c r="AS632" s="90"/>
      <c r="AT632" s="1">
        <v>2.0802987861811393</v>
      </c>
      <c r="AU632" s="1">
        <v>0.21422508377033117</v>
      </c>
      <c r="AV632" s="1">
        <v>2.3136791897583939</v>
      </c>
      <c r="AW632" s="1">
        <v>0.49359777252631887</v>
      </c>
      <c r="AX632" s="1">
        <v>0.20930703836115114</v>
      </c>
      <c r="AY632" s="1">
        <v>0.16988965674470574</v>
      </c>
      <c r="AZ632" s="1">
        <v>6.5555465702738509</v>
      </c>
      <c r="BA632" s="1">
        <v>167.21767637568371</v>
      </c>
      <c r="BB632" s="1">
        <v>53.602241659832941</v>
      </c>
      <c r="BC632" s="1">
        <v>14.249725091201782</v>
      </c>
      <c r="BD632" s="1">
        <v>15.27829305439457</v>
      </c>
      <c r="BE632" s="94"/>
      <c r="BF632" s="94"/>
      <c r="BG632" s="94"/>
      <c r="BH632" s="1">
        <v>1.3796816479400749</v>
      </c>
      <c r="BI632" s="1">
        <v>0.26198501872659175</v>
      </c>
      <c r="BJ632" s="1">
        <v>0.86798605460602685</v>
      </c>
    </row>
    <row r="633" spans="1:62">
      <c r="A633" t="s">
        <v>177</v>
      </c>
      <c r="C633" s="63" t="s">
        <v>166</v>
      </c>
      <c r="D633" s="87" t="s">
        <v>176</v>
      </c>
      <c r="E633" t="s">
        <v>960</v>
      </c>
      <c r="F633" s="63" t="s">
        <v>227</v>
      </c>
      <c r="G633" s="63" t="s">
        <v>936</v>
      </c>
      <c r="H633" s="63">
        <v>11.67769</v>
      </c>
      <c r="I633" s="1">
        <v>8.5281400000000005</v>
      </c>
      <c r="J633" s="1">
        <v>490</v>
      </c>
      <c r="K633" s="63" t="s">
        <v>937</v>
      </c>
      <c r="L633" s="1" t="s">
        <v>737</v>
      </c>
      <c r="M633" s="88">
        <v>2016</v>
      </c>
      <c r="N633" s="88">
        <v>2</v>
      </c>
      <c r="O633" s="89" t="s">
        <v>155</v>
      </c>
      <c r="P633" s="63">
        <v>1135</v>
      </c>
      <c r="Q633" s="1" t="s">
        <v>912</v>
      </c>
      <c r="R633" s="63" t="s">
        <v>712</v>
      </c>
      <c r="S633" s="63" t="s">
        <v>1027</v>
      </c>
      <c r="T633" s="63" t="s">
        <v>1094</v>
      </c>
      <c r="U633" s="1" t="s">
        <v>935</v>
      </c>
      <c r="V633" s="90">
        <v>42682</v>
      </c>
      <c r="W633" s="91">
        <v>42652</v>
      </c>
      <c r="X633" s="63">
        <v>9</v>
      </c>
      <c r="Y633" s="63">
        <v>45</v>
      </c>
      <c r="Z633" s="92">
        <v>45</v>
      </c>
      <c r="AA633" s="93">
        <v>3.02</v>
      </c>
      <c r="AB633" s="93">
        <v>3.52</v>
      </c>
      <c r="AC633" s="63">
        <v>1.1399999999999999</v>
      </c>
      <c r="AD633" s="1">
        <v>0.62</v>
      </c>
      <c r="AE633" s="63">
        <v>0.32</v>
      </c>
      <c r="AF633" s="1">
        <v>0.74</v>
      </c>
      <c r="AG633" s="1">
        <v>9.8000000000000007</v>
      </c>
      <c r="AH633" s="1">
        <f t="shared" si="149"/>
        <v>83.78378378378379</v>
      </c>
      <c r="AI633" s="1">
        <v>0.14000000000000001</v>
      </c>
      <c r="AJ633" s="1">
        <f t="shared" si="150"/>
        <v>2.2849122807017546</v>
      </c>
      <c r="AK633" s="1">
        <f t="shared" si="151"/>
        <v>2.031501341589268</v>
      </c>
      <c r="AL633" s="1">
        <f t="shared" si="152"/>
        <v>1.3212500000000003</v>
      </c>
      <c r="AM633" s="1">
        <f t="shared" si="153"/>
        <v>2257.2237128769643</v>
      </c>
      <c r="AN633" s="1">
        <f t="shared" si="154"/>
        <v>1468.0555555555557</v>
      </c>
      <c r="AO633" s="1">
        <f t="shared" si="155"/>
        <v>3725.27926843252</v>
      </c>
      <c r="AP633" s="1">
        <f t="shared" si="156"/>
        <v>2.2572237128769643</v>
      </c>
      <c r="AQ633" s="1">
        <f t="shared" si="156"/>
        <v>1.4680555555555557</v>
      </c>
      <c r="AR633" s="1">
        <f t="shared" si="156"/>
        <v>3.7252792684325198</v>
      </c>
      <c r="AS633" s="90">
        <v>42469</v>
      </c>
      <c r="AT633" s="1">
        <v>2.0316513761467889</v>
      </c>
      <c r="AU633" s="1">
        <v>0.30131644771307131</v>
      </c>
      <c r="AV633" s="1">
        <v>2.2173015674697285</v>
      </c>
      <c r="AW633" s="1">
        <v>0.47065652441804745</v>
      </c>
      <c r="AX633" s="1">
        <v>0.17650909178464361</v>
      </c>
      <c r="AY633" s="1">
        <v>0.13983896401847812</v>
      </c>
      <c r="AZ633" s="1">
        <v>4.3126872923544264</v>
      </c>
      <c r="BA633" s="1">
        <v>121.42837496601143</v>
      </c>
      <c r="BB633" s="1">
        <v>25.207041417299628</v>
      </c>
      <c r="BC633" s="1">
        <v>12.864575857997876</v>
      </c>
      <c r="BD633" s="1">
        <v>6.4892884327130629</v>
      </c>
      <c r="BE633" s="94"/>
      <c r="BF633" s="94"/>
      <c r="BG633" s="94"/>
      <c r="BH633" s="1">
        <v>0.8809306569343065</v>
      </c>
      <c r="BI633" s="1">
        <v>0.28645072992700726</v>
      </c>
      <c r="BJ633" s="1">
        <v>1.0239150938026811</v>
      </c>
    </row>
    <row r="634" spans="1:62">
      <c r="A634" t="s">
        <v>177</v>
      </c>
      <c r="C634" s="63" t="s">
        <v>166</v>
      </c>
      <c r="D634" s="87" t="s">
        <v>176</v>
      </c>
      <c r="E634" t="s">
        <v>960</v>
      </c>
      <c r="F634" s="63" t="s">
        <v>227</v>
      </c>
      <c r="G634" s="63" t="s">
        <v>936</v>
      </c>
      <c r="H634" s="63">
        <v>11.67769</v>
      </c>
      <c r="I634" s="1">
        <v>8.5281400000000005</v>
      </c>
      <c r="J634" s="1">
        <v>490</v>
      </c>
      <c r="K634" s="63" t="s">
        <v>937</v>
      </c>
      <c r="L634" s="1" t="s">
        <v>737</v>
      </c>
      <c r="M634" s="88">
        <v>2016</v>
      </c>
      <c r="N634" s="88">
        <v>2</v>
      </c>
      <c r="O634" s="89" t="s">
        <v>156</v>
      </c>
      <c r="P634" s="63">
        <v>1136</v>
      </c>
      <c r="Q634" s="1" t="s">
        <v>912</v>
      </c>
      <c r="R634" s="63" t="s">
        <v>712</v>
      </c>
      <c r="S634" s="63" t="s">
        <v>1027</v>
      </c>
      <c r="T634" s="63" t="s">
        <v>1094</v>
      </c>
      <c r="U634" s="1"/>
      <c r="V634" s="90"/>
      <c r="W634" s="91">
        <v>42652</v>
      </c>
      <c r="X634" s="63">
        <v>9</v>
      </c>
      <c r="Y634" s="63">
        <v>46</v>
      </c>
      <c r="Z634" s="92">
        <v>49</v>
      </c>
      <c r="AA634" s="93">
        <v>2.98</v>
      </c>
      <c r="AB634" s="93">
        <v>2.88</v>
      </c>
      <c r="AC634" s="63">
        <v>1.1599999999999999</v>
      </c>
      <c r="AD634" s="1">
        <v>0.64</v>
      </c>
      <c r="AE634" s="63">
        <v>0.54</v>
      </c>
      <c r="AF634" s="1">
        <v>0.8</v>
      </c>
      <c r="AG634" s="1">
        <v>9.8000000000000007</v>
      </c>
      <c r="AH634" s="1">
        <f t="shared" si="149"/>
        <v>80</v>
      </c>
      <c r="AI634" s="1">
        <v>0.28000000000000003</v>
      </c>
      <c r="AJ634" s="1">
        <f t="shared" si="150"/>
        <v>1.9862068965517241</v>
      </c>
      <c r="AK634" s="1">
        <f t="shared" si="151"/>
        <v>1.6861728194726169</v>
      </c>
      <c r="AL634" s="1">
        <f t="shared" si="152"/>
        <v>1.545185185185185</v>
      </c>
      <c r="AM634" s="1">
        <f t="shared" si="153"/>
        <v>1873.5253549695742</v>
      </c>
      <c r="AN634" s="1">
        <f t="shared" si="154"/>
        <v>1716.872427983539</v>
      </c>
      <c r="AO634" s="1">
        <f t="shared" si="155"/>
        <v>3590.3977829531132</v>
      </c>
      <c r="AP634" s="1">
        <f t="shared" si="156"/>
        <v>1.8735253549695743</v>
      </c>
      <c r="AQ634" s="1">
        <f t="shared" si="156"/>
        <v>1.716872427983539</v>
      </c>
      <c r="AR634" s="1">
        <f t="shared" si="156"/>
        <v>3.5903977829531133</v>
      </c>
      <c r="AS634" s="90"/>
      <c r="AT634" s="1">
        <v>2.0486111111111112</v>
      </c>
      <c r="AU634" s="1">
        <v>0.29935874255248174</v>
      </c>
      <c r="AV634" s="1">
        <v>1.744991574040031</v>
      </c>
      <c r="AW634" s="1">
        <v>0.50314511341341794</v>
      </c>
      <c r="AX634" s="1">
        <v>0.18350054013987666</v>
      </c>
      <c r="AY634" s="1">
        <v>0.14298387787808664</v>
      </c>
      <c r="AZ634" s="1">
        <v>4.5041958910214825</v>
      </c>
      <c r="BA634" s="1">
        <v>87.28467463967344</v>
      </c>
      <c r="BB634" s="1">
        <v>30.054022892458391</v>
      </c>
      <c r="BC634" s="1">
        <v>11.634002088234462</v>
      </c>
      <c r="BD634" s="1">
        <v>6.4385462265432025</v>
      </c>
      <c r="BE634" s="94"/>
      <c r="BF634" s="94"/>
      <c r="BG634" s="94"/>
      <c r="BH634" s="1">
        <v>1.1152433425160699</v>
      </c>
      <c r="BI634" s="1">
        <v>0.32222222222222219</v>
      </c>
      <c r="BJ634" s="1">
        <v>1.0710886157837727</v>
      </c>
    </row>
    <row r="635" spans="1:62">
      <c r="A635" t="s">
        <v>177</v>
      </c>
      <c r="C635" s="63" t="s">
        <v>166</v>
      </c>
      <c r="D635" s="87" t="s">
        <v>176</v>
      </c>
      <c r="E635" t="s">
        <v>960</v>
      </c>
      <c r="F635" s="63" t="s">
        <v>227</v>
      </c>
      <c r="G635" s="63" t="s">
        <v>936</v>
      </c>
      <c r="H635" s="63">
        <v>11.67769</v>
      </c>
      <c r="I635" s="1">
        <v>8.5281400000000005</v>
      </c>
      <c r="J635" s="1">
        <v>490</v>
      </c>
      <c r="K635" s="63" t="s">
        <v>937</v>
      </c>
      <c r="L635" s="1" t="s">
        <v>737</v>
      </c>
      <c r="M635" s="88">
        <v>2016</v>
      </c>
      <c r="N635" s="88">
        <v>2</v>
      </c>
      <c r="O635" s="89" t="s">
        <v>157</v>
      </c>
      <c r="P635" s="63">
        <v>1137</v>
      </c>
      <c r="Q635" s="1" t="s">
        <v>912</v>
      </c>
      <c r="R635" s="63" t="s">
        <v>712</v>
      </c>
      <c r="S635" s="63" t="s">
        <v>1027</v>
      </c>
      <c r="T635" s="63" t="s">
        <v>1094</v>
      </c>
      <c r="U635" s="1"/>
      <c r="V635" s="90"/>
      <c r="W635" s="91">
        <v>42652</v>
      </c>
      <c r="X635" s="63">
        <v>9</v>
      </c>
      <c r="Y635" s="63">
        <v>44</v>
      </c>
      <c r="Z635" s="92">
        <v>46</v>
      </c>
      <c r="AA635" s="93">
        <v>6.24</v>
      </c>
      <c r="AB635" s="93">
        <v>4.5599999999999996</v>
      </c>
      <c r="AC635" s="63">
        <v>1.92</v>
      </c>
      <c r="AD635" s="1">
        <v>1.1200000000000001</v>
      </c>
      <c r="AE635" s="63">
        <v>0.5</v>
      </c>
      <c r="AF635" s="1">
        <v>1.36</v>
      </c>
      <c r="AG635" s="1">
        <v>10</v>
      </c>
      <c r="AH635" s="1">
        <f t="shared" si="149"/>
        <v>82.352941176470594</v>
      </c>
      <c r="AI635" s="1">
        <v>0.26</v>
      </c>
      <c r="AJ635" s="1">
        <f t="shared" si="150"/>
        <v>3.23</v>
      </c>
      <c r="AK635" s="1">
        <f t="shared" si="151"/>
        <v>2.8164705882352945</v>
      </c>
      <c r="AL635" s="1">
        <f t="shared" si="152"/>
        <v>3.2448000000000001</v>
      </c>
      <c r="AM635" s="1">
        <f t="shared" si="153"/>
        <v>3129.4117647058829</v>
      </c>
      <c r="AN635" s="1">
        <f t="shared" si="154"/>
        <v>3605.3333333333335</v>
      </c>
      <c r="AO635" s="1">
        <f t="shared" si="155"/>
        <v>6734.7450980392168</v>
      </c>
      <c r="AP635" s="1">
        <f t="shared" si="156"/>
        <v>3.1294117647058828</v>
      </c>
      <c r="AQ635" s="1">
        <f t="shared" si="156"/>
        <v>3.6053333333333333</v>
      </c>
      <c r="AR635" s="1">
        <f t="shared" si="156"/>
        <v>6.7347450980392169</v>
      </c>
      <c r="AS635" s="90"/>
      <c r="AT635" s="1">
        <v>2.1809664694280078</v>
      </c>
      <c r="AU635" s="1">
        <v>0.27636542526109997</v>
      </c>
      <c r="AV635" s="1">
        <v>2.535686776743554</v>
      </c>
      <c r="AW635" s="1">
        <v>0.56779611420978082</v>
      </c>
      <c r="AX635" s="1">
        <v>0.20018251945550397</v>
      </c>
      <c r="AY635" s="1">
        <v>0.1524128820994414</v>
      </c>
      <c r="AZ635" s="1">
        <v>5.3503294430641493</v>
      </c>
      <c r="BA635" s="1">
        <v>109.27844409875408</v>
      </c>
      <c r="BB635" s="1">
        <v>23.314814286068597</v>
      </c>
      <c r="BC635" s="1">
        <v>14.718031415110998</v>
      </c>
      <c r="BD635" s="1">
        <v>6.304765697826797</v>
      </c>
      <c r="BE635" s="94"/>
      <c r="BF635" s="94"/>
      <c r="BG635" s="94"/>
      <c r="BH635" s="1">
        <v>1.207486136783734</v>
      </c>
      <c r="BI635" s="1">
        <v>0.29935304990757855</v>
      </c>
      <c r="BJ635" s="1">
        <v>0.94055675532654248</v>
      </c>
    </row>
    <row r="636" spans="1:62">
      <c r="A636" t="s">
        <v>177</v>
      </c>
      <c r="C636" s="63" t="s">
        <v>166</v>
      </c>
      <c r="D636" s="87" t="s">
        <v>176</v>
      </c>
      <c r="E636" t="s">
        <v>960</v>
      </c>
      <c r="F636" s="63" t="s">
        <v>227</v>
      </c>
      <c r="G636" s="63" t="s">
        <v>936</v>
      </c>
      <c r="H636" s="63">
        <v>11.67769</v>
      </c>
      <c r="I636" s="1">
        <v>8.5281400000000005</v>
      </c>
      <c r="J636" s="1">
        <v>490</v>
      </c>
      <c r="K636" s="63" t="s">
        <v>937</v>
      </c>
      <c r="L636" s="1" t="s">
        <v>737</v>
      </c>
      <c r="M636" s="88">
        <v>2016</v>
      </c>
      <c r="N636" s="88">
        <v>2</v>
      </c>
      <c r="O636" s="89" t="s">
        <v>158</v>
      </c>
      <c r="P636" s="63">
        <v>1138</v>
      </c>
      <c r="Q636" s="1" t="s">
        <v>912</v>
      </c>
      <c r="R636" s="63" t="s">
        <v>712</v>
      </c>
      <c r="S636" s="63" t="s">
        <v>1027</v>
      </c>
      <c r="T636" s="63" t="s">
        <v>1094</v>
      </c>
      <c r="U636" s="1"/>
      <c r="V636" s="90"/>
      <c r="W636" s="91">
        <v>42652</v>
      </c>
      <c r="X636" s="63">
        <v>9</v>
      </c>
      <c r="Y636" s="63">
        <v>44</v>
      </c>
      <c r="Z636" s="92">
        <v>40</v>
      </c>
      <c r="AA636" s="93">
        <v>6.08</v>
      </c>
      <c r="AB636" s="93">
        <v>6.06</v>
      </c>
      <c r="AC636" s="63">
        <v>2.3199999999999998</v>
      </c>
      <c r="AD636" s="1">
        <v>1.1200000000000001</v>
      </c>
      <c r="AE636" s="63">
        <v>0.48</v>
      </c>
      <c r="AF636" s="1">
        <v>1.66</v>
      </c>
      <c r="AG636" s="1">
        <v>10</v>
      </c>
      <c r="AH636" s="1">
        <f t="shared" si="149"/>
        <v>67.46987951807229</v>
      </c>
      <c r="AI636" s="1">
        <v>0.28000000000000003</v>
      </c>
      <c r="AJ636" s="1">
        <f t="shared" si="150"/>
        <v>4.3360344827586204</v>
      </c>
      <c r="AK636" s="1">
        <f t="shared" si="151"/>
        <v>3.0976064908722107</v>
      </c>
      <c r="AL636" s="1">
        <f t="shared" si="152"/>
        <v>3.5466666666666669</v>
      </c>
      <c r="AM636" s="1">
        <f t="shared" si="153"/>
        <v>3441.7849898580121</v>
      </c>
      <c r="AN636" s="1">
        <f t="shared" si="154"/>
        <v>3940.7407407407413</v>
      </c>
      <c r="AO636" s="1">
        <f t="shared" si="155"/>
        <v>7382.5257305987534</v>
      </c>
      <c r="AP636" s="1">
        <f t="shared" si="156"/>
        <v>3.4417849898580122</v>
      </c>
      <c r="AQ636" s="1">
        <f t="shared" si="156"/>
        <v>3.9407407407407415</v>
      </c>
      <c r="AR636" s="1">
        <f t="shared" si="156"/>
        <v>7.3825257305987533</v>
      </c>
      <c r="AS636" s="90"/>
      <c r="AT636" s="1">
        <v>1.7281746031746035</v>
      </c>
      <c r="AU636" s="1">
        <v>0.32188994147849381</v>
      </c>
      <c r="AV636" s="1">
        <v>2.1170323363225712</v>
      </c>
      <c r="AW636" s="1">
        <v>0.57790459644299197</v>
      </c>
      <c r="AX636" s="1">
        <v>0.19112962196280964</v>
      </c>
      <c r="AY636" s="1">
        <v>0.12787971001328458</v>
      </c>
      <c r="AZ636" s="1">
        <v>4.8773048195698196</v>
      </c>
      <c r="BA636" s="1">
        <v>98.065967688626472</v>
      </c>
      <c r="BB636" s="1">
        <v>33.460283262326335</v>
      </c>
      <c r="BC636" s="1">
        <v>12.866212112052006</v>
      </c>
      <c r="BD636" s="1">
        <v>6.5254074352477343</v>
      </c>
      <c r="BE636" s="94"/>
      <c r="BF636" s="94"/>
      <c r="BG636" s="94"/>
      <c r="BH636" s="1">
        <v>1.3602455146364496</v>
      </c>
      <c r="BI636" s="1">
        <v>0.36067044381491975</v>
      </c>
      <c r="BJ636" s="1">
        <v>0.98016884198574072</v>
      </c>
    </row>
    <row r="637" spans="1:62">
      <c r="A637" t="s">
        <v>177</v>
      </c>
      <c r="C637" s="63" t="s">
        <v>166</v>
      </c>
      <c r="D637" s="87" t="s">
        <v>176</v>
      </c>
      <c r="E637" t="s">
        <v>960</v>
      </c>
      <c r="F637" s="63" t="s">
        <v>227</v>
      </c>
      <c r="G637" s="63" t="s">
        <v>936</v>
      </c>
      <c r="H637" s="63">
        <v>11.67769</v>
      </c>
      <c r="I637" s="1">
        <v>8.5281400000000005</v>
      </c>
      <c r="J637" s="1">
        <v>490</v>
      </c>
      <c r="K637" s="63" t="s">
        <v>937</v>
      </c>
      <c r="L637" s="1" t="s">
        <v>737</v>
      </c>
      <c r="M637" s="88">
        <v>2016</v>
      </c>
      <c r="N637" s="88">
        <v>2</v>
      </c>
      <c r="O637" s="89" t="s">
        <v>159</v>
      </c>
      <c r="P637" s="63">
        <v>1139</v>
      </c>
      <c r="Q637" s="1" t="s">
        <v>912</v>
      </c>
      <c r="R637" s="63" t="s">
        <v>712</v>
      </c>
      <c r="S637" s="63" t="s">
        <v>1027</v>
      </c>
      <c r="T637" s="63" t="s">
        <v>1094</v>
      </c>
      <c r="U637" s="1"/>
      <c r="V637" s="90"/>
      <c r="W637" s="91">
        <v>42652</v>
      </c>
      <c r="X637" s="63">
        <v>9</v>
      </c>
      <c r="Y637" s="63">
        <v>47</v>
      </c>
      <c r="Z637" s="92">
        <v>38</v>
      </c>
      <c r="AA637" s="93">
        <v>5.48</v>
      </c>
      <c r="AB637" s="93">
        <v>3.42</v>
      </c>
      <c r="AC637" s="63">
        <v>1.52</v>
      </c>
      <c r="AD637" s="1">
        <v>0.88</v>
      </c>
      <c r="AE637" s="63">
        <v>0.62</v>
      </c>
      <c r="AF637" s="1">
        <v>1.04</v>
      </c>
      <c r="AG637" s="1">
        <v>10.5</v>
      </c>
      <c r="AH637" s="1">
        <f t="shared" si="149"/>
        <v>84.615384615384613</v>
      </c>
      <c r="AI637" s="1">
        <v>0.3</v>
      </c>
      <c r="AJ637" s="1">
        <f t="shared" si="150"/>
        <v>2.34</v>
      </c>
      <c r="AK637" s="1">
        <f t="shared" si="151"/>
        <v>2.0848235294117643</v>
      </c>
      <c r="AL637" s="1">
        <f t="shared" si="152"/>
        <v>2.6516129032258062</v>
      </c>
      <c r="AM637" s="1">
        <f t="shared" si="153"/>
        <v>2316.4705882352937</v>
      </c>
      <c r="AN637" s="1">
        <f t="shared" si="154"/>
        <v>2946.2365591397847</v>
      </c>
      <c r="AO637" s="1">
        <f t="shared" si="155"/>
        <v>5262.7071473750784</v>
      </c>
      <c r="AP637" s="1">
        <f t="shared" si="156"/>
        <v>2.3164705882352936</v>
      </c>
      <c r="AQ637" s="1">
        <f t="shared" si="156"/>
        <v>2.9462365591397845</v>
      </c>
      <c r="AR637" s="1">
        <f t="shared" si="156"/>
        <v>5.2627071473750782</v>
      </c>
      <c r="AS637" s="90"/>
      <c r="AT637" s="1">
        <v>1.9220055710306407</v>
      </c>
      <c r="AU637" s="1">
        <v>0.3558733673543143</v>
      </c>
      <c r="AV637" s="1">
        <v>1.8346380721815656</v>
      </c>
      <c r="AW637" s="1">
        <v>0.57422761286051704</v>
      </c>
      <c r="AX637" s="1">
        <v>0.23605868531798263</v>
      </c>
      <c r="AY637" s="1">
        <v>0.1199637210106473</v>
      </c>
      <c r="AZ637" s="1">
        <v>4.4922342228400476</v>
      </c>
      <c r="BA637" s="1">
        <v>111.90844556373273</v>
      </c>
      <c r="BB637" s="1">
        <v>20.315737321247138</v>
      </c>
      <c r="BC637" s="1">
        <v>12.024993266820001</v>
      </c>
      <c r="BD637" s="1">
        <v>7.7258878669063753</v>
      </c>
      <c r="BE637" s="94"/>
      <c r="BF637" s="94"/>
      <c r="BG637" s="94"/>
      <c r="BH637" s="1">
        <v>1.1812377210216112</v>
      </c>
      <c r="BI637" s="1">
        <v>0.32986247544204328</v>
      </c>
      <c r="BJ637" s="1">
        <v>1.1474358117963084</v>
      </c>
    </row>
    <row r="638" spans="1:62">
      <c r="A638" t="s">
        <v>177</v>
      </c>
      <c r="C638" s="63" t="s">
        <v>166</v>
      </c>
      <c r="D638" s="87" t="s">
        <v>176</v>
      </c>
      <c r="E638" t="s">
        <v>960</v>
      </c>
      <c r="F638" s="63" t="s">
        <v>227</v>
      </c>
      <c r="G638" s="63" t="s">
        <v>936</v>
      </c>
      <c r="H638" s="63">
        <v>11.67769</v>
      </c>
      <c r="I638" s="1">
        <v>8.5281400000000005</v>
      </c>
      <c r="J638" s="1">
        <v>490</v>
      </c>
      <c r="K638" s="63" t="s">
        <v>937</v>
      </c>
      <c r="L638" s="1" t="s">
        <v>737</v>
      </c>
      <c r="M638" s="88">
        <v>2016</v>
      </c>
      <c r="N638" s="88">
        <v>2</v>
      </c>
      <c r="O638" s="89" t="s">
        <v>714</v>
      </c>
      <c r="P638" s="63">
        <v>1140</v>
      </c>
      <c r="Q638" s="1" t="s">
        <v>912</v>
      </c>
      <c r="R638" s="63" t="s">
        <v>712</v>
      </c>
      <c r="S638" s="63" t="s">
        <v>1027</v>
      </c>
      <c r="T638" s="63" t="s">
        <v>1094</v>
      </c>
      <c r="U638" s="1"/>
      <c r="V638" s="90"/>
      <c r="W638" s="91">
        <v>42652</v>
      </c>
      <c r="X638" s="63">
        <v>9</v>
      </c>
      <c r="Y638" s="63">
        <v>43</v>
      </c>
      <c r="Z638" s="92">
        <v>49</v>
      </c>
      <c r="AA638" s="93">
        <v>6.34</v>
      </c>
      <c r="AB638" s="93">
        <v>5.48</v>
      </c>
      <c r="AC638" s="63">
        <v>1.84</v>
      </c>
      <c r="AD638" s="1">
        <v>1.1200000000000001</v>
      </c>
      <c r="AE638" s="63">
        <v>0.46</v>
      </c>
      <c r="AF638" s="1">
        <v>1.38</v>
      </c>
      <c r="AG638" s="1">
        <v>11.9</v>
      </c>
      <c r="AH638" s="1">
        <f t="shared" si="149"/>
        <v>81.159420289855092</v>
      </c>
      <c r="AI638" s="1">
        <v>0.32</v>
      </c>
      <c r="AJ638" s="1">
        <f t="shared" si="150"/>
        <v>4.1099999999999994</v>
      </c>
      <c r="AK638" s="1">
        <f t="shared" si="151"/>
        <v>3.4573053708439896</v>
      </c>
      <c r="AL638" s="1">
        <f t="shared" si="152"/>
        <v>4.4104347826086956</v>
      </c>
      <c r="AM638" s="1">
        <f t="shared" si="153"/>
        <v>3841.4504120488773</v>
      </c>
      <c r="AN638" s="1">
        <f t="shared" si="154"/>
        <v>4900.4830917874388</v>
      </c>
      <c r="AO638" s="1">
        <f t="shared" si="155"/>
        <v>8741.933503836317</v>
      </c>
      <c r="AP638" s="1">
        <f t="shared" si="156"/>
        <v>3.8414504120488773</v>
      </c>
      <c r="AQ638" s="1">
        <f t="shared" si="156"/>
        <v>4.9004830917874385</v>
      </c>
      <c r="AR638" s="1">
        <f t="shared" si="156"/>
        <v>8.7419335038363162</v>
      </c>
      <c r="AS638" s="90"/>
      <c r="AT638" s="1">
        <v>1.8116370808678501</v>
      </c>
      <c r="AU638" s="1">
        <v>0.28276754765652018</v>
      </c>
      <c r="AV638" s="1">
        <v>2.5781607061419543</v>
      </c>
      <c r="AW638" s="1">
        <v>0.55147573080694556</v>
      </c>
      <c r="AX638" s="1">
        <v>0.16757370552035994</v>
      </c>
      <c r="AY638" s="1">
        <v>0.14431725884871188</v>
      </c>
      <c r="AZ638" s="1">
        <v>5.0004218195982011</v>
      </c>
      <c r="BA638" s="1">
        <v>90.153958036344903</v>
      </c>
      <c r="BB638" s="1">
        <v>28.69124957166159</v>
      </c>
      <c r="BC638" s="1">
        <v>13.370050142231396</v>
      </c>
      <c r="BD638" s="1">
        <v>22.715804209847985</v>
      </c>
      <c r="BE638" s="94"/>
      <c r="BF638" s="94"/>
      <c r="BG638" s="94"/>
      <c r="BH638" s="1">
        <v>1.1326628352490422</v>
      </c>
      <c r="BI638" s="1">
        <v>0.24846743295019152</v>
      </c>
      <c r="BJ638" s="1">
        <v>1.208635678843744</v>
      </c>
    </row>
    <row r="639" spans="1:62">
      <c r="A639" t="s">
        <v>177</v>
      </c>
      <c r="C639" s="63" t="s">
        <v>166</v>
      </c>
      <c r="D639" s="87" t="s">
        <v>176</v>
      </c>
      <c r="E639" t="s">
        <v>960</v>
      </c>
      <c r="F639" s="63" t="s">
        <v>229</v>
      </c>
      <c r="G639" s="63" t="s">
        <v>938</v>
      </c>
      <c r="H639" s="63">
        <v>11.735010000000001</v>
      </c>
      <c r="I639" s="1">
        <v>8.5388699999999993</v>
      </c>
      <c r="J639" s="1">
        <v>459</v>
      </c>
      <c r="K639" s="63" t="s">
        <v>939</v>
      </c>
      <c r="L639" s="1" t="s">
        <v>737</v>
      </c>
      <c r="M639" s="88">
        <v>2016</v>
      </c>
      <c r="N639" s="88">
        <v>2</v>
      </c>
      <c r="O639" s="89" t="s">
        <v>155</v>
      </c>
      <c r="P639" s="63">
        <v>1147</v>
      </c>
      <c r="Q639" s="1" t="s">
        <v>912</v>
      </c>
      <c r="R639" s="63" t="s">
        <v>712</v>
      </c>
      <c r="S639" s="63" t="s">
        <v>1027</v>
      </c>
      <c r="T639" s="63" t="s">
        <v>1094</v>
      </c>
      <c r="U639" s="1" t="s">
        <v>935</v>
      </c>
      <c r="V639" s="90">
        <v>42682</v>
      </c>
      <c r="W639" s="91">
        <v>42652</v>
      </c>
      <c r="X639" s="63">
        <v>9</v>
      </c>
      <c r="Y639" s="63">
        <v>45</v>
      </c>
      <c r="Z639" s="92">
        <v>48</v>
      </c>
      <c r="AA639" s="93">
        <v>5.0199999999999996</v>
      </c>
      <c r="AB639" s="93">
        <v>3.86</v>
      </c>
      <c r="AC639" s="63">
        <v>1.54</v>
      </c>
      <c r="AD639" s="1">
        <v>0.86</v>
      </c>
      <c r="AE639" s="63">
        <v>0.36</v>
      </c>
      <c r="AF639" s="1">
        <v>1</v>
      </c>
      <c r="AG639" s="1">
        <v>11.2</v>
      </c>
      <c r="AH639" s="1">
        <f t="shared" si="149"/>
        <v>86</v>
      </c>
      <c r="AI639" s="1">
        <v>0.18</v>
      </c>
      <c r="AJ639" s="1">
        <f t="shared" si="150"/>
        <v>2.5064935064935066</v>
      </c>
      <c r="AK639" s="1">
        <f t="shared" si="151"/>
        <v>2.2519517188693658</v>
      </c>
      <c r="AL639" s="1">
        <f t="shared" si="152"/>
        <v>2.5099999999999998</v>
      </c>
      <c r="AM639" s="1">
        <f t="shared" si="153"/>
        <v>2502.1685765215175</v>
      </c>
      <c r="AN639" s="1">
        <f t="shared" si="154"/>
        <v>2788.8888888888887</v>
      </c>
      <c r="AO639" s="1">
        <f t="shared" si="155"/>
        <v>5291.0574654104057</v>
      </c>
      <c r="AP639" s="1">
        <f t="shared" si="156"/>
        <v>2.5021685765215174</v>
      </c>
      <c r="AQ639" s="1">
        <f t="shared" si="156"/>
        <v>2.7888888888888888</v>
      </c>
      <c r="AR639" s="1">
        <f t="shared" si="156"/>
        <v>5.2910574654104057</v>
      </c>
      <c r="AS639" s="90">
        <v>42469</v>
      </c>
      <c r="AT639" s="1">
        <v>2.1268011527377522</v>
      </c>
      <c r="AU639" s="1">
        <v>0.40472205868438998</v>
      </c>
      <c r="AV639" s="1">
        <v>2.1195934502074221</v>
      </c>
      <c r="AW639" s="1">
        <v>0.55664582048530187</v>
      </c>
      <c r="AX639" s="1">
        <v>0.18903027408853751</v>
      </c>
      <c r="AY639" s="1">
        <v>0.16593767920455774</v>
      </c>
      <c r="AZ639" s="1">
        <v>6.6042931994083807</v>
      </c>
      <c r="BA639" s="1">
        <v>89.12908195132789</v>
      </c>
      <c r="BB639" s="1">
        <v>46.208471843631052</v>
      </c>
      <c r="BC639" s="1">
        <v>13.582628941608025</v>
      </c>
      <c r="BD639" s="1">
        <v>9.9148694490278846</v>
      </c>
      <c r="BE639" s="94"/>
      <c r="BF639" s="94"/>
      <c r="BG639" s="94"/>
      <c r="BH639" s="1">
        <v>1.1400560224089635</v>
      </c>
      <c r="BI639" s="1">
        <v>0.32917833800186741</v>
      </c>
      <c r="BJ639" s="1">
        <v>1.3320551905670945</v>
      </c>
    </row>
    <row r="640" spans="1:62">
      <c r="A640" t="s">
        <v>177</v>
      </c>
      <c r="C640" s="63" t="s">
        <v>166</v>
      </c>
      <c r="D640" s="87" t="s">
        <v>176</v>
      </c>
      <c r="E640" t="s">
        <v>960</v>
      </c>
      <c r="F640" s="63" t="s">
        <v>229</v>
      </c>
      <c r="G640" s="63" t="s">
        <v>938</v>
      </c>
      <c r="H640" s="63">
        <v>11.735010000000001</v>
      </c>
      <c r="I640" s="1">
        <v>8.5388699999999993</v>
      </c>
      <c r="J640" s="1">
        <v>459</v>
      </c>
      <c r="K640" s="63" t="s">
        <v>939</v>
      </c>
      <c r="L640" s="1" t="s">
        <v>737</v>
      </c>
      <c r="M640" s="88">
        <v>2016</v>
      </c>
      <c r="N640" s="88">
        <v>2</v>
      </c>
      <c r="O640" s="89" t="s">
        <v>156</v>
      </c>
      <c r="P640" s="63">
        <v>1148</v>
      </c>
      <c r="Q640" s="1" t="s">
        <v>912</v>
      </c>
      <c r="R640" s="63" t="s">
        <v>712</v>
      </c>
      <c r="S640" s="63" t="s">
        <v>1027</v>
      </c>
      <c r="T640" s="63" t="s">
        <v>1094</v>
      </c>
      <c r="U640" s="1"/>
      <c r="V640" s="90"/>
      <c r="W640" s="91">
        <v>42652</v>
      </c>
      <c r="X640" s="63">
        <v>9</v>
      </c>
      <c r="Y640" s="63">
        <v>45</v>
      </c>
      <c r="Z640" s="92">
        <v>45</v>
      </c>
      <c r="AA640" s="93">
        <v>10.24</v>
      </c>
      <c r="AB640" s="93">
        <v>7.7</v>
      </c>
      <c r="AC640" s="63">
        <v>2.96</v>
      </c>
      <c r="AD640" s="1">
        <v>1.72</v>
      </c>
      <c r="AE640" s="63">
        <v>0.98</v>
      </c>
      <c r="AF640" s="1">
        <v>2.04</v>
      </c>
      <c r="AG640" s="1">
        <v>12.5</v>
      </c>
      <c r="AH640" s="1">
        <f t="shared" si="149"/>
        <v>84.313725490196077</v>
      </c>
      <c r="AI640" s="1">
        <v>0.48</v>
      </c>
      <c r="AJ640" s="1">
        <f t="shared" si="150"/>
        <v>5.3067567567567577</v>
      </c>
      <c r="AK640" s="1">
        <f t="shared" si="151"/>
        <v>4.6059220985691578</v>
      </c>
      <c r="AL640" s="1">
        <f t="shared" si="152"/>
        <v>5.0155102040816324</v>
      </c>
      <c r="AM640" s="1">
        <f t="shared" si="153"/>
        <v>5117.6912206323977</v>
      </c>
      <c r="AN640" s="1">
        <f t="shared" si="154"/>
        <v>5572.7891156462583</v>
      </c>
      <c r="AO640" s="1">
        <f t="shared" si="155"/>
        <v>10690.480336278655</v>
      </c>
      <c r="AP640" s="1">
        <f t="shared" si="156"/>
        <v>5.1176912206323975</v>
      </c>
      <c r="AQ640" s="1">
        <f t="shared" si="156"/>
        <v>5.5727891156462581</v>
      </c>
      <c r="AR640" s="1">
        <f t="shared" si="156"/>
        <v>10.690480336278656</v>
      </c>
      <c r="AS640" s="90"/>
      <c r="AT640" s="1">
        <v>2.56079766536965</v>
      </c>
      <c r="AU640" s="1">
        <v>0.35716807216105684</v>
      </c>
      <c r="AV640" s="1">
        <v>2.4114219846801808</v>
      </c>
      <c r="AW640" s="1">
        <v>0.48898054894890486</v>
      </c>
      <c r="AX640" s="1">
        <v>0.19298431795965373</v>
      </c>
      <c r="AY640" s="1">
        <v>0.19097237759476232</v>
      </c>
      <c r="AZ640" s="1">
        <v>8.2733103107664601</v>
      </c>
      <c r="BA640" s="1">
        <v>102.87477404586006</v>
      </c>
      <c r="BB640" s="1">
        <v>60.351224449223444</v>
      </c>
      <c r="BC640" s="1">
        <v>13.46227549772583</v>
      </c>
      <c r="BD640" s="1">
        <v>9.8972000918794354</v>
      </c>
      <c r="BE640" s="94"/>
      <c r="BF640" s="94"/>
      <c r="BG640" s="94"/>
      <c r="BH640" s="1">
        <v>1.3419324577861165</v>
      </c>
      <c r="BI640" s="1">
        <v>0.33653846153846156</v>
      </c>
      <c r="BJ640" s="1">
        <v>1.2727124474802192</v>
      </c>
    </row>
    <row r="641" spans="1:62">
      <c r="A641" t="s">
        <v>177</v>
      </c>
      <c r="C641" s="63" t="s">
        <v>166</v>
      </c>
      <c r="D641" s="87" t="s">
        <v>176</v>
      </c>
      <c r="E641" t="s">
        <v>960</v>
      </c>
      <c r="F641" s="63" t="s">
        <v>229</v>
      </c>
      <c r="G641" s="63" t="s">
        <v>938</v>
      </c>
      <c r="H641" s="63">
        <v>11.735010000000001</v>
      </c>
      <c r="I641" s="1">
        <v>8.5388699999999993</v>
      </c>
      <c r="J641" s="1">
        <v>459</v>
      </c>
      <c r="K641" s="63" t="s">
        <v>939</v>
      </c>
      <c r="L641" s="1" t="s">
        <v>737</v>
      </c>
      <c r="M641" s="88">
        <v>2016</v>
      </c>
      <c r="N641" s="88">
        <v>2</v>
      </c>
      <c r="O641" s="89" t="s">
        <v>157</v>
      </c>
      <c r="P641" s="63">
        <v>1149</v>
      </c>
      <c r="Q641" s="1" t="s">
        <v>912</v>
      </c>
      <c r="R641" s="63" t="s">
        <v>712</v>
      </c>
      <c r="S641" s="63" t="s">
        <v>1027</v>
      </c>
      <c r="T641" s="63" t="s">
        <v>1094</v>
      </c>
      <c r="U641" s="1"/>
      <c r="V641" s="90"/>
      <c r="W641" s="91">
        <v>42652</v>
      </c>
      <c r="X641" s="63">
        <v>9</v>
      </c>
      <c r="Y641" s="63">
        <v>44</v>
      </c>
      <c r="Z641" s="92">
        <v>58</v>
      </c>
      <c r="AA641" s="93">
        <v>14.98</v>
      </c>
      <c r="AB641" s="93">
        <v>12.26</v>
      </c>
      <c r="AC641" s="63">
        <v>3.34</v>
      </c>
      <c r="AD641" s="1">
        <v>1.96</v>
      </c>
      <c r="AE641" s="63">
        <v>1.4</v>
      </c>
      <c r="AF641" s="1">
        <v>2.34</v>
      </c>
      <c r="AG641" s="1">
        <v>12.9</v>
      </c>
      <c r="AH641" s="1">
        <f t="shared" si="149"/>
        <v>83.760683760683762</v>
      </c>
      <c r="AI641" s="1">
        <v>0.66</v>
      </c>
      <c r="AJ641" s="1">
        <f t="shared" si="150"/>
        <v>8.5893413173652693</v>
      </c>
      <c r="AK641" s="1">
        <f t="shared" si="151"/>
        <v>7.3722372666431832</v>
      </c>
      <c r="AL641" s="1">
        <f t="shared" si="152"/>
        <v>7.0620000000000012</v>
      </c>
      <c r="AM641" s="1">
        <f t="shared" si="153"/>
        <v>8191.3747407146475</v>
      </c>
      <c r="AN641" s="1">
        <f t="shared" si="154"/>
        <v>7846.6666666666679</v>
      </c>
      <c r="AO641" s="1">
        <f t="shared" si="155"/>
        <v>16038.041407381315</v>
      </c>
      <c r="AP641" s="1">
        <f t="shared" si="156"/>
        <v>8.1913747407146467</v>
      </c>
      <c r="AQ641" s="1">
        <f t="shared" si="156"/>
        <v>7.8466666666666676</v>
      </c>
      <c r="AR641" s="1">
        <f t="shared" si="156"/>
        <v>16.038041407381314</v>
      </c>
      <c r="AS641" s="90"/>
      <c r="AT641" s="1">
        <v>1.9737098344693282</v>
      </c>
      <c r="AU641" s="1">
        <v>0.3819702154653542</v>
      </c>
      <c r="AV641" s="1">
        <v>2.5871041428044506</v>
      </c>
      <c r="AW641" s="1">
        <v>0.64287891416253218</v>
      </c>
      <c r="AX641" s="1">
        <v>0.24832452317779152</v>
      </c>
      <c r="AY641" s="1">
        <v>0.20377913732286537</v>
      </c>
      <c r="AZ641" s="1">
        <v>5.6022742325050743</v>
      </c>
      <c r="BA641" s="1">
        <v>111.92628469851172</v>
      </c>
      <c r="BB641" s="1">
        <v>70.401361719269701</v>
      </c>
      <c r="BC641" s="1">
        <v>14.832931417026243</v>
      </c>
      <c r="BD641" s="1">
        <v>13.65897003137866</v>
      </c>
      <c r="BE641" s="94"/>
      <c r="BF641" s="94"/>
      <c r="BG641" s="94"/>
      <c r="BH641" s="1">
        <v>1.3426862925482981</v>
      </c>
      <c r="BI641" s="1">
        <v>0.28528058877644896</v>
      </c>
      <c r="BJ641" s="1">
        <v>1.2244600515796886</v>
      </c>
    </row>
    <row r="642" spans="1:62">
      <c r="A642" t="s">
        <v>177</v>
      </c>
      <c r="C642" s="63" t="s">
        <v>166</v>
      </c>
      <c r="D642" s="87" t="s">
        <v>176</v>
      </c>
      <c r="E642" t="s">
        <v>960</v>
      </c>
      <c r="F642" s="63" t="s">
        <v>229</v>
      </c>
      <c r="G642" s="63" t="s">
        <v>938</v>
      </c>
      <c r="H642" s="63">
        <v>11.735010000000001</v>
      </c>
      <c r="I642" s="1">
        <v>8.5388699999999993</v>
      </c>
      <c r="J642" s="1">
        <v>459</v>
      </c>
      <c r="K642" s="63" t="s">
        <v>939</v>
      </c>
      <c r="L642" s="1" t="s">
        <v>737</v>
      </c>
      <c r="M642" s="88">
        <v>2016</v>
      </c>
      <c r="N642" s="88">
        <v>2</v>
      </c>
      <c r="O642" s="89" t="s">
        <v>158</v>
      </c>
      <c r="P642" s="63">
        <v>1150</v>
      </c>
      <c r="Q642" s="1" t="s">
        <v>912</v>
      </c>
      <c r="R642" s="63" t="s">
        <v>712</v>
      </c>
      <c r="S642" s="63" t="s">
        <v>1027</v>
      </c>
      <c r="T642" s="63" t="s">
        <v>1094</v>
      </c>
      <c r="U642" s="1"/>
      <c r="V642" s="90"/>
      <c r="W642" s="91">
        <v>42652</v>
      </c>
      <c r="X642" s="63">
        <v>9</v>
      </c>
      <c r="Y642" s="63">
        <v>44</v>
      </c>
      <c r="Z642" s="92">
        <v>49</v>
      </c>
      <c r="AA642" s="93">
        <v>14.7</v>
      </c>
      <c r="AB642" s="93">
        <v>8.5399999999999991</v>
      </c>
      <c r="AC642" s="63">
        <v>2.68</v>
      </c>
      <c r="AD642" s="1">
        <v>1.5</v>
      </c>
      <c r="AE642" s="63">
        <v>0.56000000000000005</v>
      </c>
      <c r="AF642" s="1">
        <v>1.82</v>
      </c>
      <c r="AG642" s="1">
        <v>12.1</v>
      </c>
      <c r="AH642" s="1">
        <f t="shared" si="149"/>
        <v>82.417582417582409</v>
      </c>
      <c r="AI642" s="1">
        <v>0.22</v>
      </c>
      <c r="AJ642" s="1">
        <f t="shared" si="150"/>
        <v>5.799552238805969</v>
      </c>
      <c r="AK642" s="1">
        <f t="shared" si="151"/>
        <v>4.9429280070237036</v>
      </c>
      <c r="AL642" s="1">
        <f t="shared" si="152"/>
        <v>5.7749999999999995</v>
      </c>
      <c r="AM642" s="1">
        <f t="shared" si="153"/>
        <v>5492.1422300263375</v>
      </c>
      <c r="AN642" s="1">
        <f t="shared" si="154"/>
        <v>6416.6666666666661</v>
      </c>
      <c r="AO642" s="1">
        <f t="shared" si="155"/>
        <v>11908.808896693004</v>
      </c>
      <c r="AP642" s="1">
        <f t="shared" si="156"/>
        <v>5.4921422300263378</v>
      </c>
      <c r="AQ642" s="1">
        <f t="shared" si="156"/>
        <v>6.4166666666666661</v>
      </c>
      <c r="AR642" s="1">
        <f t="shared" si="156"/>
        <v>11.908808896693005</v>
      </c>
      <c r="AS642" s="90"/>
      <c r="AT642" s="1">
        <v>2.06280193236715</v>
      </c>
      <c r="AU642" s="1">
        <v>0.39943898626989627</v>
      </c>
      <c r="AV642" s="1">
        <v>2.4961365458333979</v>
      </c>
      <c r="AW642" s="1">
        <v>0.64518479087281666</v>
      </c>
      <c r="AX642" s="1">
        <v>0.25802401093390381</v>
      </c>
      <c r="AY642" s="1">
        <v>0.17097972655795754</v>
      </c>
      <c r="AZ642" s="1">
        <v>6.128740342868495</v>
      </c>
      <c r="BA642" s="1">
        <v>118.58991868761314</v>
      </c>
      <c r="BB642" s="1">
        <v>33.75929899598983</v>
      </c>
      <c r="BC642" s="1">
        <v>17.479495345768331</v>
      </c>
      <c r="BD642" s="1">
        <v>8.572551463522279</v>
      </c>
      <c r="BE642" s="94"/>
      <c r="BF642" s="94"/>
      <c r="BG642" s="94"/>
      <c r="BH642" s="1">
        <v>1.4094025465230167</v>
      </c>
      <c r="BI642" s="1">
        <v>0.27801175318315374</v>
      </c>
      <c r="BJ642" s="1">
        <v>1.5076290500041833</v>
      </c>
    </row>
    <row r="643" spans="1:62">
      <c r="A643" t="s">
        <v>177</v>
      </c>
      <c r="C643" s="63" t="s">
        <v>166</v>
      </c>
      <c r="D643" s="87" t="s">
        <v>176</v>
      </c>
      <c r="E643" t="s">
        <v>960</v>
      </c>
      <c r="F643" s="63" t="s">
        <v>229</v>
      </c>
      <c r="G643" s="63" t="s">
        <v>938</v>
      </c>
      <c r="H643" s="63">
        <v>11.735010000000001</v>
      </c>
      <c r="I643" s="1">
        <v>8.5388699999999993</v>
      </c>
      <c r="J643" s="1">
        <v>459</v>
      </c>
      <c r="K643" s="63" t="s">
        <v>939</v>
      </c>
      <c r="L643" s="1" t="s">
        <v>737</v>
      </c>
      <c r="M643" s="88">
        <v>2016</v>
      </c>
      <c r="N643" s="88">
        <v>2</v>
      </c>
      <c r="O643" s="89" t="s">
        <v>159</v>
      </c>
      <c r="P643" s="63">
        <v>1151</v>
      </c>
      <c r="Q643" s="1" t="s">
        <v>912</v>
      </c>
      <c r="R643" s="63" t="s">
        <v>712</v>
      </c>
      <c r="S643" s="63" t="s">
        <v>1027</v>
      </c>
      <c r="T643" s="63" t="s">
        <v>1094</v>
      </c>
      <c r="U643" s="1"/>
      <c r="V643" s="90"/>
      <c r="W643" s="91">
        <v>42652</v>
      </c>
      <c r="X643" s="63">
        <v>9</v>
      </c>
      <c r="Y643" s="63">
        <v>44</v>
      </c>
      <c r="Z643" s="92">
        <v>50</v>
      </c>
      <c r="AA643" s="93">
        <v>20.059999999999999</v>
      </c>
      <c r="AB643" s="93">
        <v>11.12</v>
      </c>
      <c r="AC643" s="63">
        <v>3.2</v>
      </c>
      <c r="AD643" s="1">
        <v>1.92</v>
      </c>
      <c r="AE643" s="63">
        <v>1.24</v>
      </c>
      <c r="AF643" s="1">
        <v>2.2599999999999998</v>
      </c>
      <c r="AG643" s="1">
        <v>13.1</v>
      </c>
      <c r="AH643" s="1">
        <f t="shared" si="149"/>
        <v>84.955752212389385</v>
      </c>
      <c r="AI643" s="1">
        <v>0.57999999999999996</v>
      </c>
      <c r="AJ643" s="1">
        <f t="shared" si="150"/>
        <v>7.8534999999999986</v>
      </c>
      <c r="AK643" s="1">
        <f t="shared" si="151"/>
        <v>6.8211388235294113</v>
      </c>
      <c r="AL643" s="1">
        <f t="shared" si="152"/>
        <v>9.3829032258064498</v>
      </c>
      <c r="AM643" s="1">
        <f t="shared" si="153"/>
        <v>7579.043137254901</v>
      </c>
      <c r="AN643" s="1">
        <f t="shared" si="154"/>
        <v>10425.448028673833</v>
      </c>
      <c r="AO643" s="1">
        <f t="shared" si="155"/>
        <v>18004.491165928732</v>
      </c>
      <c r="AP643" s="1">
        <f t="shared" si="156"/>
        <v>7.5790431372549012</v>
      </c>
      <c r="AQ643" s="1">
        <f t="shared" si="156"/>
        <v>10.425448028673832</v>
      </c>
      <c r="AR643" s="1">
        <f t="shared" si="156"/>
        <v>18.00449116592873</v>
      </c>
      <c r="AS643" s="90"/>
      <c r="AT643" s="1">
        <v>2.6610505450941528</v>
      </c>
      <c r="AU643" s="1">
        <v>0.38848367289487418</v>
      </c>
      <c r="AV643" s="1">
        <v>2.1895634173015246</v>
      </c>
      <c r="AW643" s="1">
        <v>0.57279802435710492</v>
      </c>
      <c r="AX643" s="1">
        <v>0.22417407029271191</v>
      </c>
      <c r="AY643" s="1">
        <v>0.20242784267065478</v>
      </c>
      <c r="AZ643" s="1">
        <v>6.055725448514754</v>
      </c>
      <c r="BA643" s="1">
        <v>108.19324616192426</v>
      </c>
      <c r="BB643" s="1">
        <v>60.690951541292513</v>
      </c>
      <c r="BC643" s="1">
        <v>11.22196907995548</v>
      </c>
      <c r="BD643" s="1">
        <v>13.868295282643068</v>
      </c>
      <c r="BE643" s="94"/>
      <c r="BF643" s="94"/>
      <c r="BG643" s="94"/>
      <c r="BH643" s="1">
        <v>1.4570048309178747</v>
      </c>
      <c r="BI643" s="1">
        <v>0.34425120772946866</v>
      </c>
      <c r="BJ643" s="1">
        <v>0.99931849053016575</v>
      </c>
    </row>
    <row r="644" spans="1:62">
      <c r="A644" t="s">
        <v>177</v>
      </c>
      <c r="C644" s="63" t="s">
        <v>166</v>
      </c>
      <c r="D644" s="87" t="s">
        <v>176</v>
      </c>
      <c r="E644" t="s">
        <v>960</v>
      </c>
      <c r="F644" s="63" t="s">
        <v>229</v>
      </c>
      <c r="G644" s="63" t="s">
        <v>938</v>
      </c>
      <c r="H644" s="63">
        <v>11.735010000000001</v>
      </c>
      <c r="I644" s="1">
        <v>8.5388699999999993</v>
      </c>
      <c r="J644" s="1">
        <v>459</v>
      </c>
      <c r="K644" s="63" t="s">
        <v>939</v>
      </c>
      <c r="L644" s="1" t="s">
        <v>737</v>
      </c>
      <c r="M644" s="88">
        <v>2016</v>
      </c>
      <c r="N644" s="88">
        <v>2</v>
      </c>
      <c r="O644" s="89" t="s">
        <v>714</v>
      </c>
      <c r="P644" s="63">
        <v>1152</v>
      </c>
      <c r="Q644" s="1" t="s">
        <v>912</v>
      </c>
      <c r="R644" s="63" t="s">
        <v>712</v>
      </c>
      <c r="S644" s="63" t="s">
        <v>1027</v>
      </c>
      <c r="T644" s="63" t="s">
        <v>1094</v>
      </c>
      <c r="U644" s="1"/>
      <c r="V644" s="90"/>
      <c r="W644" s="91">
        <v>42652</v>
      </c>
      <c r="X644" s="63">
        <v>9</v>
      </c>
      <c r="Y644" s="63">
        <v>45</v>
      </c>
      <c r="Z644" s="92">
        <v>57</v>
      </c>
      <c r="AA644" s="93">
        <v>21.76</v>
      </c>
      <c r="AB644" s="93">
        <v>13.76</v>
      </c>
      <c r="AC644" s="63">
        <v>3.26</v>
      </c>
      <c r="AD644" s="1">
        <v>1.92</v>
      </c>
      <c r="AE644" s="63">
        <v>1</v>
      </c>
      <c r="AF644" s="1">
        <v>2.2400000000000002</v>
      </c>
      <c r="AG644" s="1">
        <v>12.1</v>
      </c>
      <c r="AH644" s="1">
        <f t="shared" si="149"/>
        <v>85.714285714285694</v>
      </c>
      <c r="AI644" s="1">
        <v>0.38</v>
      </c>
      <c r="AJ644" s="1">
        <f t="shared" si="150"/>
        <v>9.4547239263803693</v>
      </c>
      <c r="AK644" s="1">
        <f t="shared" si="151"/>
        <v>8.3805401660050514</v>
      </c>
      <c r="AL644" s="1">
        <f t="shared" si="152"/>
        <v>8.2688000000000006</v>
      </c>
      <c r="AM644" s="1">
        <f t="shared" si="153"/>
        <v>9311.7112955611683</v>
      </c>
      <c r="AN644" s="1">
        <f t="shared" si="154"/>
        <v>9187.5555555555547</v>
      </c>
      <c r="AO644" s="1">
        <f t="shared" si="155"/>
        <v>18499.266851116721</v>
      </c>
      <c r="AP644" s="1">
        <f t="shared" si="156"/>
        <v>9.3117112955611692</v>
      </c>
      <c r="AQ644" s="1">
        <f t="shared" si="156"/>
        <v>9.187555555555555</v>
      </c>
      <c r="AR644" s="1">
        <f t="shared" si="156"/>
        <v>18.499266851116722</v>
      </c>
      <c r="AS644" s="90"/>
      <c r="AT644" s="1">
        <v>2.7826718296224593</v>
      </c>
      <c r="AU644" s="1">
        <v>0.38255546712917654</v>
      </c>
      <c r="AV644" s="1">
        <v>2.2626389376285934</v>
      </c>
      <c r="AW644" s="1">
        <v>0.54080407785591644</v>
      </c>
      <c r="AX644" s="1">
        <v>0.28217099959869513</v>
      </c>
      <c r="AY644" s="1">
        <v>0.19707634670876142</v>
      </c>
      <c r="AZ644" s="1">
        <v>7.7110893913347605</v>
      </c>
      <c r="BA644" s="1">
        <v>122.37303485628551</v>
      </c>
      <c r="BB644" s="1">
        <v>47.85128743695509</v>
      </c>
      <c r="BC644" s="1">
        <v>11.981245992019309</v>
      </c>
      <c r="BD644" s="1">
        <v>29.607794922077979</v>
      </c>
      <c r="BE644" s="94"/>
      <c r="BF644" s="94"/>
      <c r="BG644" s="94"/>
      <c r="BH644" s="1">
        <v>1.3510941960038061</v>
      </c>
      <c r="BI644" s="1">
        <v>0.27364414843006657</v>
      </c>
      <c r="BJ644" s="1">
        <v>1.0649952921270924</v>
      </c>
    </row>
    <row r="645" spans="1:62">
      <c r="A645" t="s">
        <v>177</v>
      </c>
      <c r="C645" s="63" t="s">
        <v>166</v>
      </c>
      <c r="D645" s="87" t="s">
        <v>176</v>
      </c>
      <c r="E645" t="s">
        <v>960</v>
      </c>
      <c r="F645" s="63" t="s">
        <v>940</v>
      </c>
      <c r="G645" s="63" t="s">
        <v>941</v>
      </c>
      <c r="H645" s="63">
        <v>11.756080000000001</v>
      </c>
      <c r="I645" s="1">
        <v>8.5413999999999994</v>
      </c>
      <c r="J645" s="1">
        <v>446</v>
      </c>
      <c r="K645" s="63" t="s">
        <v>942</v>
      </c>
      <c r="L645" s="1" t="s">
        <v>737</v>
      </c>
      <c r="M645" s="88">
        <v>2016</v>
      </c>
      <c r="N645" s="88">
        <v>2</v>
      </c>
      <c r="O645" s="89" t="s">
        <v>155</v>
      </c>
      <c r="P645" s="63">
        <v>1159</v>
      </c>
      <c r="Q645" s="1" t="s">
        <v>912</v>
      </c>
      <c r="R645" s="63" t="s">
        <v>712</v>
      </c>
      <c r="S645" s="63" t="s">
        <v>1027</v>
      </c>
      <c r="T645" s="63" t="s">
        <v>1094</v>
      </c>
      <c r="U645" s="1" t="s">
        <v>935</v>
      </c>
      <c r="V645" s="90">
        <v>42682</v>
      </c>
      <c r="W645" s="91">
        <v>42652</v>
      </c>
      <c r="X645" s="63">
        <v>9</v>
      </c>
      <c r="Y645" s="63">
        <v>48</v>
      </c>
      <c r="Z645" s="92">
        <v>46</v>
      </c>
      <c r="AA645" s="93">
        <v>5.46</v>
      </c>
      <c r="AB645" s="93">
        <v>3.02</v>
      </c>
      <c r="AC645" s="63">
        <v>1.28</v>
      </c>
      <c r="AD645" s="1">
        <v>0.74</v>
      </c>
      <c r="AE645" s="63">
        <v>0.6</v>
      </c>
      <c r="AF645" s="1">
        <v>0.88</v>
      </c>
      <c r="AG645" s="1">
        <v>10.5</v>
      </c>
      <c r="AH645" s="1">
        <f t="shared" si="149"/>
        <v>84.090909090909093</v>
      </c>
      <c r="AI645" s="1">
        <v>0.32</v>
      </c>
      <c r="AJ645" s="1">
        <f t="shared" si="150"/>
        <v>2.0762499999999999</v>
      </c>
      <c r="AK645" s="1">
        <f t="shared" si="151"/>
        <v>1.8383694852941177</v>
      </c>
      <c r="AL645" s="1">
        <f t="shared" si="152"/>
        <v>2.9119999999999999</v>
      </c>
      <c r="AM645" s="1">
        <f t="shared" si="153"/>
        <v>2042.6327614379086</v>
      </c>
      <c r="AN645" s="1">
        <f t="shared" si="154"/>
        <v>3235.5555555555557</v>
      </c>
      <c r="AO645" s="1">
        <f t="shared" si="155"/>
        <v>5278.1883169934645</v>
      </c>
      <c r="AP645" s="1">
        <f t="shared" si="156"/>
        <v>2.0426327614379085</v>
      </c>
      <c r="AQ645" s="1">
        <f t="shared" si="156"/>
        <v>3.2355555555555555</v>
      </c>
      <c r="AR645" s="1">
        <f t="shared" si="156"/>
        <v>5.2781883169934645</v>
      </c>
      <c r="AS645" s="90">
        <v>42469</v>
      </c>
      <c r="AT645" s="1">
        <v>1.5983763132760267</v>
      </c>
      <c r="AU645" s="1">
        <v>0.13893937019671312</v>
      </c>
      <c r="AV645" s="1">
        <v>2.4217432367266594</v>
      </c>
      <c r="AW645" s="1">
        <v>0.52746736446494424</v>
      </c>
      <c r="AX645" s="1">
        <v>0.20567463191700419</v>
      </c>
      <c r="AY645" s="1">
        <v>0.14749523509321641</v>
      </c>
      <c r="AZ645" s="1">
        <v>6.2255496574440663</v>
      </c>
      <c r="BA645" s="1">
        <v>124.35941644064792</v>
      </c>
      <c r="BB645" s="1">
        <v>43.001635277191852</v>
      </c>
      <c r="BC645" s="1">
        <v>12.290983389724511</v>
      </c>
      <c r="BD645" s="1">
        <v>4.8406274424838731</v>
      </c>
      <c r="BE645" s="94"/>
      <c r="BF645" s="94"/>
      <c r="BG645" s="94"/>
      <c r="BH645" s="1">
        <v>1.75</v>
      </c>
      <c r="BI645" s="1">
        <v>0.29484615384615387</v>
      </c>
      <c r="BJ645" s="1">
        <v>0.76070161352271659</v>
      </c>
    </row>
    <row r="646" spans="1:62">
      <c r="A646" t="s">
        <v>177</v>
      </c>
      <c r="C646" s="63" t="s">
        <v>166</v>
      </c>
      <c r="D646" s="87" t="s">
        <v>176</v>
      </c>
      <c r="E646" t="s">
        <v>960</v>
      </c>
      <c r="F646" s="63" t="s">
        <v>940</v>
      </c>
      <c r="G646" s="63" t="s">
        <v>941</v>
      </c>
      <c r="H646" s="63">
        <v>11.756080000000001</v>
      </c>
      <c r="I646" s="1">
        <v>8.5413999999999994</v>
      </c>
      <c r="J646" s="1">
        <v>446</v>
      </c>
      <c r="K646" s="63" t="s">
        <v>942</v>
      </c>
      <c r="L646" s="1" t="s">
        <v>737</v>
      </c>
      <c r="M646" s="88">
        <v>2016</v>
      </c>
      <c r="N646" s="88">
        <v>2</v>
      </c>
      <c r="O646" s="89" t="s">
        <v>156</v>
      </c>
      <c r="P646" s="63">
        <v>1160</v>
      </c>
      <c r="Q646" s="1" t="s">
        <v>912</v>
      </c>
      <c r="R646" s="63" t="s">
        <v>712</v>
      </c>
      <c r="S646" s="63" t="s">
        <v>1027</v>
      </c>
      <c r="T646" s="63" t="s">
        <v>1094</v>
      </c>
      <c r="U646" s="1"/>
      <c r="V646" s="90"/>
      <c r="W646" s="91">
        <v>42652</v>
      </c>
      <c r="X646" s="63">
        <v>9</v>
      </c>
      <c r="Y646" s="63">
        <v>43</v>
      </c>
      <c r="Z646" s="92">
        <v>25</v>
      </c>
      <c r="AA646" s="93">
        <v>6.44</v>
      </c>
      <c r="AB646" s="93">
        <v>1.62</v>
      </c>
      <c r="AC646" s="63">
        <v>0.88</v>
      </c>
      <c r="AD646" s="1">
        <v>0.48</v>
      </c>
      <c r="AE646" s="63">
        <v>0.64</v>
      </c>
      <c r="AF646" s="1">
        <v>0.57999999999999996</v>
      </c>
      <c r="AG646" s="1">
        <v>10.1</v>
      </c>
      <c r="AH646" s="1">
        <f t="shared" si="149"/>
        <v>82.758620689655174</v>
      </c>
      <c r="AI646" s="1">
        <v>0.36</v>
      </c>
      <c r="AJ646" s="1">
        <f t="shared" si="150"/>
        <v>1.0677272727272729</v>
      </c>
      <c r="AK646" s="1">
        <f t="shared" si="151"/>
        <v>0.93457540106951886</v>
      </c>
      <c r="AL646" s="1">
        <f t="shared" si="152"/>
        <v>3.6225000000000001</v>
      </c>
      <c r="AM646" s="1">
        <f t="shared" si="153"/>
        <v>1038.4171122994653</v>
      </c>
      <c r="AN646" s="1">
        <f t="shared" si="154"/>
        <v>4025</v>
      </c>
      <c r="AO646" s="1">
        <f t="shared" si="155"/>
        <v>5063.4171122994649</v>
      </c>
      <c r="AP646" s="1">
        <f t="shared" si="156"/>
        <v>1.0384171122994652</v>
      </c>
      <c r="AQ646" s="1">
        <f t="shared" si="156"/>
        <v>4.0250000000000004</v>
      </c>
      <c r="AR646" s="1">
        <f t="shared" si="156"/>
        <v>5.0634171122994651</v>
      </c>
      <c r="AS646" s="90"/>
      <c r="AT646" s="1">
        <v>1.5054294175715695</v>
      </c>
      <c r="AU646" s="1">
        <v>0.19331634876466913</v>
      </c>
      <c r="AV646" s="1">
        <v>2.5246740310772253</v>
      </c>
      <c r="AW646" s="1">
        <v>0.63691850115935966</v>
      </c>
      <c r="AX646" s="1">
        <v>0.30550976311187583</v>
      </c>
      <c r="AY646" s="1">
        <v>0.14563720264850269</v>
      </c>
      <c r="AZ646" s="1">
        <v>5.6069843124359728</v>
      </c>
      <c r="BA646" s="1">
        <v>119.40595754181014</v>
      </c>
      <c r="BB646" s="1">
        <v>44.787336940303767</v>
      </c>
      <c r="BC646" s="1">
        <v>8.9230734808904373</v>
      </c>
      <c r="BD646" s="1">
        <v>4.1620760592204755</v>
      </c>
      <c r="BE646" s="94"/>
      <c r="BF646" s="94"/>
      <c r="BG646" s="94"/>
      <c r="BH646" s="1">
        <v>1.0034213098729228</v>
      </c>
      <c r="BI646" s="1">
        <v>0.24457478005865102</v>
      </c>
      <c r="BJ646" s="1">
        <v>1.0254709566080082</v>
      </c>
    </row>
    <row r="647" spans="1:62">
      <c r="A647" t="s">
        <v>177</v>
      </c>
      <c r="C647" s="63" t="s">
        <v>166</v>
      </c>
      <c r="D647" s="87" t="s">
        <v>176</v>
      </c>
      <c r="E647" t="s">
        <v>960</v>
      </c>
      <c r="F647" s="63" t="s">
        <v>940</v>
      </c>
      <c r="G647" s="63" t="s">
        <v>941</v>
      </c>
      <c r="H647" s="63">
        <v>11.756080000000001</v>
      </c>
      <c r="I647" s="1">
        <v>8.5413999999999994</v>
      </c>
      <c r="J647" s="1">
        <v>446</v>
      </c>
      <c r="K647" s="63" t="s">
        <v>942</v>
      </c>
      <c r="L647" s="1" t="s">
        <v>737</v>
      </c>
      <c r="M647" s="88">
        <v>2016</v>
      </c>
      <c r="N647" s="88">
        <v>2</v>
      </c>
      <c r="O647" s="89" t="s">
        <v>157</v>
      </c>
      <c r="P647" s="63">
        <v>1161</v>
      </c>
      <c r="Q647" s="1" t="s">
        <v>912</v>
      </c>
      <c r="R647" s="63" t="s">
        <v>712</v>
      </c>
      <c r="S647" s="63" t="s">
        <v>1027</v>
      </c>
      <c r="T647" s="63" t="s">
        <v>1094</v>
      </c>
      <c r="U647" s="1"/>
      <c r="V647" s="90"/>
      <c r="W647" s="91">
        <v>42652</v>
      </c>
      <c r="X647" s="63">
        <v>9</v>
      </c>
      <c r="Y647" s="63">
        <v>44</v>
      </c>
      <c r="Z647" s="92">
        <v>39</v>
      </c>
      <c r="AA647" s="93">
        <v>8.32</v>
      </c>
      <c r="AB647" s="93">
        <v>3.6</v>
      </c>
      <c r="AC647" s="63">
        <v>1.5</v>
      </c>
      <c r="AD647" s="1">
        <v>0.82</v>
      </c>
      <c r="AE647" s="63">
        <v>0.68</v>
      </c>
      <c r="AF647" s="1">
        <v>1</v>
      </c>
      <c r="AG647" s="1">
        <v>10.7</v>
      </c>
      <c r="AH647" s="1">
        <f t="shared" si="149"/>
        <v>82</v>
      </c>
      <c r="AI647" s="1">
        <v>0.34</v>
      </c>
      <c r="AJ647" s="1">
        <f t="shared" si="150"/>
        <v>2.4</v>
      </c>
      <c r="AK647" s="1">
        <f t="shared" si="151"/>
        <v>2.0675576470588233</v>
      </c>
      <c r="AL647" s="1">
        <f t="shared" si="152"/>
        <v>4.16</v>
      </c>
      <c r="AM647" s="1">
        <f t="shared" si="153"/>
        <v>2297.2862745098037</v>
      </c>
      <c r="AN647" s="1">
        <f t="shared" si="154"/>
        <v>4622.2222222222226</v>
      </c>
      <c r="AO647" s="1">
        <f t="shared" si="155"/>
        <v>6919.5084967320263</v>
      </c>
      <c r="AP647" s="1">
        <f t="shared" si="156"/>
        <v>2.2972862745098035</v>
      </c>
      <c r="AQ647" s="1">
        <f t="shared" si="156"/>
        <v>4.6222222222222227</v>
      </c>
      <c r="AR647" s="1">
        <f t="shared" si="156"/>
        <v>6.9195084967320266</v>
      </c>
      <c r="AS647" s="90"/>
      <c r="AT647" s="1">
        <v>1.9892156862745098</v>
      </c>
      <c r="AU647" s="1">
        <v>0.13402402427215099</v>
      </c>
      <c r="AV647" s="1">
        <v>2.281656884891877</v>
      </c>
      <c r="AW647" s="1">
        <v>0.45718426948697388</v>
      </c>
      <c r="AX647" s="1">
        <v>0.20636693230109696</v>
      </c>
      <c r="AY647" s="1">
        <v>0.17814922239478065</v>
      </c>
      <c r="AZ647" s="1">
        <v>6.5585405010195732</v>
      </c>
      <c r="BA647" s="1">
        <v>115.60160189503871</v>
      </c>
      <c r="BB647" s="1">
        <v>57.369508069675952</v>
      </c>
      <c r="BC647" s="1">
        <v>12.035721630635496</v>
      </c>
      <c r="BD647" s="1">
        <v>3.5428819763906723</v>
      </c>
      <c r="BE647" s="94"/>
      <c r="BF647" s="94"/>
      <c r="BG647" s="94"/>
      <c r="BH647" s="1">
        <v>1.3017975402081363</v>
      </c>
      <c r="BI647" s="1">
        <v>0.15908230842005677</v>
      </c>
      <c r="BJ647" s="1">
        <v>0.96410234697801866</v>
      </c>
    </row>
    <row r="648" spans="1:62">
      <c r="A648" t="s">
        <v>177</v>
      </c>
      <c r="C648" s="63" t="s">
        <v>166</v>
      </c>
      <c r="D648" s="87" t="s">
        <v>176</v>
      </c>
      <c r="E648" t="s">
        <v>960</v>
      </c>
      <c r="F648" s="63" t="s">
        <v>940</v>
      </c>
      <c r="G648" s="63" t="s">
        <v>941</v>
      </c>
      <c r="H648" s="63">
        <v>11.756080000000001</v>
      </c>
      <c r="I648" s="1">
        <v>8.5413999999999994</v>
      </c>
      <c r="J648" s="1">
        <v>446</v>
      </c>
      <c r="K648" s="63" t="s">
        <v>942</v>
      </c>
      <c r="L648" s="1" t="s">
        <v>737</v>
      </c>
      <c r="M648" s="88">
        <v>2016</v>
      </c>
      <c r="N648" s="88">
        <v>2</v>
      </c>
      <c r="O648" s="89" t="s">
        <v>158</v>
      </c>
      <c r="P648" s="63">
        <v>1162</v>
      </c>
      <c r="Q648" s="1" t="s">
        <v>912</v>
      </c>
      <c r="R648" s="63" t="s">
        <v>712</v>
      </c>
      <c r="S648" s="63" t="s">
        <v>1027</v>
      </c>
      <c r="T648" s="63" t="s">
        <v>1094</v>
      </c>
      <c r="U648" s="1"/>
      <c r="V648" s="90"/>
      <c r="W648" s="91">
        <v>42652</v>
      </c>
      <c r="X648" s="63">
        <v>9</v>
      </c>
      <c r="Y648" s="63">
        <v>42</v>
      </c>
      <c r="Z648" s="92">
        <v>60</v>
      </c>
      <c r="AA648" s="93">
        <v>15.24</v>
      </c>
      <c r="AB648" s="93">
        <v>11.48</v>
      </c>
      <c r="AC648" s="63">
        <v>2.56</v>
      </c>
      <c r="AD648" s="1">
        <v>1.56</v>
      </c>
      <c r="AE648" s="63">
        <v>1.22</v>
      </c>
      <c r="AF648" s="1">
        <v>1.84</v>
      </c>
      <c r="AG648" s="1">
        <v>11.5</v>
      </c>
      <c r="AH648" s="1">
        <f t="shared" si="149"/>
        <v>84.782608695652172</v>
      </c>
      <c r="AI648" s="1">
        <v>0.5</v>
      </c>
      <c r="AJ648" s="1">
        <f t="shared" si="150"/>
        <v>8.2512500000000006</v>
      </c>
      <c r="AK648" s="1">
        <f t="shared" si="151"/>
        <v>7.283680147058825</v>
      </c>
      <c r="AL648" s="1">
        <f t="shared" si="152"/>
        <v>6.2459016393442628</v>
      </c>
      <c r="AM648" s="1">
        <f t="shared" si="153"/>
        <v>8092.9779411764721</v>
      </c>
      <c r="AN648" s="1">
        <f t="shared" si="154"/>
        <v>6939.890710382515</v>
      </c>
      <c r="AO648" s="1">
        <f t="shared" si="155"/>
        <v>15032.868651558987</v>
      </c>
      <c r="AP648" s="1">
        <f t="shared" si="156"/>
        <v>8.0929779411764713</v>
      </c>
      <c r="AQ648" s="1">
        <f t="shared" si="156"/>
        <v>6.9398907103825147</v>
      </c>
      <c r="AR648" s="1">
        <f t="shared" si="156"/>
        <v>15.032868651558987</v>
      </c>
      <c r="AS648" s="90"/>
      <c r="AT648" s="1">
        <v>2.1500000000000004</v>
      </c>
      <c r="AU648" s="1">
        <v>0.22777343975219116</v>
      </c>
      <c r="AV648" s="1">
        <v>1.6196205311647973</v>
      </c>
      <c r="AW648" s="1">
        <v>0.74817439616865278</v>
      </c>
      <c r="AX648" s="1">
        <v>0.22939118940232187</v>
      </c>
      <c r="AY648" s="1">
        <v>0.15258252060799807</v>
      </c>
      <c r="AZ648" s="1">
        <v>5.2048617208423398</v>
      </c>
      <c r="BA648" s="1">
        <v>166.79332118101325</v>
      </c>
      <c r="BB648" s="1">
        <v>111.72459826691026</v>
      </c>
      <c r="BC648" s="1">
        <v>6.3822573426363016</v>
      </c>
      <c r="BD648" s="1">
        <v>4.6332871360459924</v>
      </c>
      <c r="BE648" s="94"/>
      <c r="BF648" s="94"/>
      <c r="BG648" s="94"/>
      <c r="BH648" s="1">
        <v>1.3144230769230771</v>
      </c>
      <c r="BI648" s="1">
        <v>0.2495192307692308</v>
      </c>
      <c r="BJ648" s="1">
        <v>0.95504123469439062</v>
      </c>
    </row>
    <row r="649" spans="1:62">
      <c r="A649" t="s">
        <v>177</v>
      </c>
      <c r="C649" s="63" t="s">
        <v>166</v>
      </c>
      <c r="D649" s="87" t="s">
        <v>176</v>
      </c>
      <c r="E649" t="s">
        <v>960</v>
      </c>
      <c r="F649" s="63" t="s">
        <v>940</v>
      </c>
      <c r="G649" s="63" t="s">
        <v>941</v>
      </c>
      <c r="H649" s="63">
        <v>11.756080000000001</v>
      </c>
      <c r="I649" s="1">
        <v>8.5413999999999994</v>
      </c>
      <c r="J649" s="1">
        <v>446</v>
      </c>
      <c r="K649" s="63" t="s">
        <v>942</v>
      </c>
      <c r="L649" s="1" t="s">
        <v>737</v>
      </c>
      <c r="M649" s="88">
        <v>2016</v>
      </c>
      <c r="N649" s="88">
        <v>2</v>
      </c>
      <c r="O649" s="89" t="s">
        <v>159</v>
      </c>
      <c r="P649" s="63">
        <v>1163</v>
      </c>
      <c r="Q649" s="1" t="s">
        <v>912</v>
      </c>
      <c r="R649" s="63" t="s">
        <v>712</v>
      </c>
      <c r="S649" s="63" t="s">
        <v>1027</v>
      </c>
      <c r="T649" s="63" t="s">
        <v>1094</v>
      </c>
      <c r="U649" s="1"/>
      <c r="V649" s="90"/>
      <c r="W649" s="91">
        <v>42652</v>
      </c>
      <c r="X649" s="63">
        <v>9</v>
      </c>
      <c r="Y649" s="63">
        <v>42</v>
      </c>
      <c r="Z649" s="92">
        <v>51</v>
      </c>
      <c r="AA649" s="93">
        <v>8.84</v>
      </c>
      <c r="AB649" s="93">
        <v>6.01</v>
      </c>
      <c r="AC649" s="63">
        <v>1.96</v>
      </c>
      <c r="AD649" s="1">
        <v>1.1599999999999999</v>
      </c>
      <c r="AE649" s="63">
        <v>0.8</v>
      </c>
      <c r="AF649" s="1">
        <v>1.4</v>
      </c>
      <c r="AG649" s="1">
        <v>11</v>
      </c>
      <c r="AH649" s="1">
        <f t="shared" si="149"/>
        <v>82.857142857142847</v>
      </c>
      <c r="AI649" s="1">
        <v>0.46</v>
      </c>
      <c r="AJ649" s="1">
        <f t="shared" si="150"/>
        <v>4.2928571428571427</v>
      </c>
      <c r="AK649" s="1">
        <f t="shared" si="151"/>
        <v>3.7243241296518605</v>
      </c>
      <c r="AL649" s="1">
        <f t="shared" si="152"/>
        <v>5.0829999999999993</v>
      </c>
      <c r="AM649" s="1">
        <f t="shared" si="153"/>
        <v>4138.1379218354004</v>
      </c>
      <c r="AN649" s="1">
        <f t="shared" si="154"/>
        <v>5647.7777777777774</v>
      </c>
      <c r="AO649" s="1">
        <f t="shared" si="155"/>
        <v>9785.9156996131787</v>
      </c>
      <c r="AP649" s="1">
        <f t="shared" si="156"/>
        <v>4.1381379218354004</v>
      </c>
      <c r="AQ649" s="1">
        <f t="shared" si="156"/>
        <v>5.6477777777777778</v>
      </c>
      <c r="AR649" s="1">
        <f t="shared" si="156"/>
        <v>9.7859156996131791</v>
      </c>
      <c r="AS649" s="90"/>
      <c r="AT649" s="1">
        <v>1.5978363123236123</v>
      </c>
      <c r="AU649" s="1">
        <v>0.1683504578486002</v>
      </c>
      <c r="AV649" s="1">
        <v>1.734344704661358</v>
      </c>
      <c r="AW649" s="1">
        <v>0.54033551936996838</v>
      </c>
      <c r="AX649" s="1">
        <v>0.19449426822352639</v>
      </c>
      <c r="AY649" s="1">
        <v>0.12803065054161286</v>
      </c>
      <c r="AZ649" s="1">
        <v>3.7664278960197164</v>
      </c>
      <c r="BA649" s="1">
        <v>92.309497296530012</v>
      </c>
      <c r="BB649" s="1">
        <v>95.534127704282113</v>
      </c>
      <c r="BC649" s="1">
        <v>5.4107129585973315</v>
      </c>
      <c r="BD649" s="1">
        <v>3.5861691225605266</v>
      </c>
      <c r="BE649" s="94"/>
      <c r="BF649" s="94"/>
      <c r="BG649" s="94"/>
      <c r="BH649" s="1">
        <v>1.2842664092664093</v>
      </c>
      <c r="BI649" s="1">
        <v>0.23629343629343627</v>
      </c>
      <c r="BJ649" s="1">
        <v>1.0264329368674905</v>
      </c>
    </row>
    <row r="650" spans="1:62">
      <c r="A650" t="s">
        <v>177</v>
      </c>
      <c r="C650" s="63" t="s">
        <v>166</v>
      </c>
      <c r="D650" s="87" t="s">
        <v>176</v>
      </c>
      <c r="E650" t="s">
        <v>960</v>
      </c>
      <c r="F650" s="63" t="s">
        <v>940</v>
      </c>
      <c r="G650" s="63" t="s">
        <v>941</v>
      </c>
      <c r="H650" s="63">
        <v>11.756080000000001</v>
      </c>
      <c r="I650" s="1">
        <v>8.5413999999999994</v>
      </c>
      <c r="J650" s="1">
        <v>446</v>
      </c>
      <c r="K650" s="63" t="s">
        <v>942</v>
      </c>
      <c r="L650" s="1" t="s">
        <v>737</v>
      </c>
      <c r="M650" s="88">
        <v>2016</v>
      </c>
      <c r="N650" s="88">
        <v>2</v>
      </c>
      <c r="O650" s="89" t="s">
        <v>714</v>
      </c>
      <c r="P650" s="63">
        <v>1164</v>
      </c>
      <c r="Q650" s="1" t="s">
        <v>912</v>
      </c>
      <c r="R650" s="63" t="s">
        <v>712</v>
      </c>
      <c r="S650" s="63" t="s">
        <v>1027</v>
      </c>
      <c r="T650" s="63" t="s">
        <v>1094</v>
      </c>
      <c r="U650" s="1"/>
      <c r="V650" s="90"/>
      <c r="W650" s="91">
        <v>42652</v>
      </c>
      <c r="X650" s="63">
        <v>9</v>
      </c>
      <c r="Y650" s="63">
        <v>42</v>
      </c>
      <c r="Z650" s="92">
        <v>52</v>
      </c>
      <c r="AA650" s="93">
        <v>13.06</v>
      </c>
      <c r="AB650" s="93">
        <v>11.86</v>
      </c>
      <c r="AC650" s="63">
        <v>2.84</v>
      </c>
      <c r="AD650" s="1">
        <v>1.66</v>
      </c>
      <c r="AE650" s="63">
        <v>1.22</v>
      </c>
      <c r="AF650" s="1">
        <v>2.08</v>
      </c>
      <c r="AG650" s="1">
        <v>11.4</v>
      </c>
      <c r="AH650" s="1">
        <f t="shared" si="149"/>
        <v>79.807692307692307</v>
      </c>
      <c r="AI650" s="1">
        <v>0.42</v>
      </c>
      <c r="AJ650" s="1">
        <f t="shared" si="150"/>
        <v>8.6861971830985922</v>
      </c>
      <c r="AK650" s="1">
        <f t="shared" si="151"/>
        <v>7.2258548467274233</v>
      </c>
      <c r="AL650" s="1">
        <f t="shared" si="152"/>
        <v>4.4960655737704922</v>
      </c>
      <c r="AM650" s="1">
        <f t="shared" si="153"/>
        <v>8028.7276074749143</v>
      </c>
      <c r="AN650" s="1">
        <f t="shared" si="154"/>
        <v>4995.6284153005472</v>
      </c>
      <c r="AO650" s="1">
        <f t="shared" si="155"/>
        <v>13024.356022775461</v>
      </c>
      <c r="AP650" s="1">
        <f t="shared" si="156"/>
        <v>8.0287276074749148</v>
      </c>
      <c r="AQ650" s="1">
        <f t="shared" si="156"/>
        <v>4.9956284153005468</v>
      </c>
      <c r="AR650" s="1">
        <f t="shared" si="156"/>
        <v>13.024356022775461</v>
      </c>
      <c r="AS650" s="90"/>
      <c r="AT650" s="1">
        <v>2.2413280475718533</v>
      </c>
      <c r="AU650" s="1">
        <v>0.22348535965607166</v>
      </c>
      <c r="AV650" s="1">
        <v>2.4925321931696152</v>
      </c>
      <c r="AW650" s="1">
        <v>0.48134916634043101</v>
      </c>
      <c r="AX650" s="1">
        <v>0.14907780432790044</v>
      </c>
      <c r="AY650" s="1">
        <v>0.18420177193441992</v>
      </c>
      <c r="AZ650" s="1">
        <v>5.1860046135028233</v>
      </c>
      <c r="BA650" s="1">
        <v>131.70704758428792</v>
      </c>
      <c r="BB650" s="1">
        <v>121.48165215977554</v>
      </c>
      <c r="BC650" s="1">
        <v>16.362667693735467</v>
      </c>
      <c r="BD650" s="1">
        <v>67.827768160774198</v>
      </c>
      <c r="BE650" s="94"/>
      <c r="BF650" s="94"/>
      <c r="BG650" s="94"/>
      <c r="BH650" s="1">
        <v>1.526827012025902</v>
      </c>
      <c r="BI650" s="1">
        <v>0.2383441258094357</v>
      </c>
      <c r="BJ650" s="1">
        <v>1.3018267847242375</v>
      </c>
    </row>
    <row r="651" spans="1:62">
      <c r="C651" s="63"/>
      <c r="D651" s="87"/>
      <c r="F651" s="63"/>
      <c r="G651" s="63"/>
      <c r="H651" s="63"/>
      <c r="I651" s="1"/>
      <c r="J651" s="1"/>
      <c r="K651" s="63"/>
      <c r="L651" s="1"/>
      <c r="M651" s="88"/>
      <c r="N651" s="88"/>
      <c r="O651" s="89"/>
      <c r="P651" s="63"/>
      <c r="Q651" s="1"/>
      <c r="R651" s="63"/>
      <c r="S651" s="63"/>
      <c r="T651" s="63"/>
      <c r="U651" s="1"/>
      <c r="V651" s="90"/>
      <c r="W651" s="91"/>
      <c r="X651" s="63"/>
      <c r="Y651" s="63"/>
      <c r="Z651" s="92"/>
      <c r="AA651" s="93"/>
      <c r="AB651" s="93"/>
      <c r="AC651" s="63"/>
      <c r="AD651" s="1"/>
      <c r="AE651" s="63"/>
      <c r="AF651" s="1"/>
      <c r="AG651" s="1"/>
      <c r="AH651" s="1"/>
      <c r="AI651" s="1"/>
      <c r="AJ651" s="1"/>
      <c r="AK651" s="1"/>
      <c r="AL651" s="1"/>
      <c r="AM651" s="1"/>
      <c r="AN651" s="1"/>
      <c r="AO651" s="1"/>
      <c r="AP651" s="1"/>
      <c r="AQ651" s="1"/>
      <c r="AR651" s="1"/>
      <c r="AS651" s="90"/>
      <c r="AT651" s="1"/>
      <c r="AU651" s="1"/>
      <c r="AV651" s="1"/>
      <c r="AW651" s="1"/>
      <c r="AX651" s="1"/>
      <c r="AY651" s="1"/>
      <c r="AZ651" s="1"/>
      <c r="BA651" s="1"/>
      <c r="BB651" s="1"/>
      <c r="BC651" s="1"/>
      <c r="BD651" s="1"/>
      <c r="BE651" s="94"/>
      <c r="BF651" s="94"/>
      <c r="BG651" s="94"/>
      <c r="BH651" s="1"/>
      <c r="BI651" s="1"/>
      <c r="BJ651" s="1"/>
    </row>
    <row r="652" spans="1:62">
      <c r="C652" s="63"/>
      <c r="D652" s="87"/>
      <c r="F652" s="63"/>
      <c r="G652" s="63"/>
      <c r="H652" s="63"/>
      <c r="I652" s="1"/>
      <c r="J652" s="1"/>
      <c r="K652" s="63"/>
      <c r="L652" s="1"/>
      <c r="M652" s="88"/>
      <c r="N652" s="88"/>
      <c r="O652" s="89"/>
      <c r="P652" s="63"/>
      <c r="Q652" s="1"/>
      <c r="R652" s="63"/>
      <c r="S652" s="63"/>
      <c r="T652" s="63"/>
      <c r="U652" s="1"/>
      <c r="V652" s="90"/>
      <c r="W652" s="91"/>
      <c r="X652" s="63"/>
      <c r="Y652" s="63"/>
      <c r="Z652" s="92"/>
      <c r="AA652" s="93"/>
      <c r="AB652" s="93"/>
      <c r="AC652" s="63"/>
      <c r="AD652" s="1"/>
      <c r="AE652" s="63"/>
      <c r="AF652" s="1"/>
      <c r="AG652" s="1"/>
      <c r="AH652" s="1"/>
      <c r="AI652" s="1"/>
      <c r="AJ652" s="1"/>
      <c r="AK652" s="1"/>
      <c r="AL652" s="1"/>
      <c r="AM652" s="1"/>
      <c r="AN652" s="1"/>
      <c r="AO652" s="1"/>
      <c r="AP652" s="1"/>
      <c r="AQ652" s="1"/>
      <c r="AR652" s="1"/>
      <c r="AS652" s="90"/>
      <c r="AT652" s="1"/>
      <c r="AU652" s="1"/>
      <c r="AV652" s="1"/>
      <c r="AW652" s="1"/>
      <c r="AX652" s="1"/>
      <c r="AY652" s="1"/>
      <c r="AZ652" s="1"/>
      <c r="BA652" s="1"/>
      <c r="BB652" s="1"/>
      <c r="BC652" s="1"/>
      <c r="BD652" s="1"/>
      <c r="BE652" s="94"/>
      <c r="BF652" s="94"/>
      <c r="BG652" s="94"/>
      <c r="BH652" s="1"/>
      <c r="BI652" s="1"/>
      <c r="BJ652" s="1"/>
    </row>
    <row r="653" spans="1:62">
      <c r="C653" s="63"/>
      <c r="D653" s="87"/>
      <c r="F653" s="63"/>
      <c r="G653" s="63"/>
      <c r="H653" s="63"/>
      <c r="I653" s="1"/>
      <c r="J653" s="1"/>
      <c r="K653" s="63"/>
      <c r="L653" s="1"/>
      <c r="M653" s="88"/>
      <c r="N653" s="88"/>
      <c r="O653" s="89"/>
      <c r="P653" s="63"/>
      <c r="Q653" s="1"/>
      <c r="R653" s="63"/>
      <c r="S653" s="63"/>
      <c r="T653" s="63"/>
      <c r="U653" s="1"/>
      <c r="V653" s="90"/>
      <c r="W653" s="91"/>
      <c r="X653" s="63"/>
      <c r="Y653" s="63"/>
      <c r="Z653" s="92"/>
      <c r="AA653" s="93"/>
      <c r="AB653" s="93"/>
      <c r="AC653" s="63"/>
      <c r="AD653" s="1"/>
      <c r="AE653" s="63"/>
      <c r="AF653" s="1"/>
      <c r="AG653" s="1"/>
      <c r="AH653" s="1"/>
      <c r="AI653" s="1"/>
      <c r="AJ653" s="1"/>
      <c r="AK653" s="1"/>
      <c r="AL653" s="1"/>
      <c r="AM653" s="1"/>
      <c r="AN653" s="1"/>
      <c r="AO653" s="1"/>
      <c r="AP653" s="1"/>
      <c r="AQ653" s="1"/>
      <c r="AR653" s="1"/>
      <c r="AS653" s="90"/>
      <c r="AT653" s="1"/>
      <c r="AU653" s="1"/>
      <c r="AV653" s="1"/>
      <c r="AW653" s="1"/>
      <c r="AX653" s="1"/>
      <c r="AY653" s="1"/>
      <c r="AZ653" s="1"/>
      <c r="BA653" s="1"/>
      <c r="BB653" s="1"/>
      <c r="BC653" s="1"/>
      <c r="BD653" s="1"/>
      <c r="BE653" s="94"/>
      <c r="BF653" s="94"/>
      <c r="BG653" s="94"/>
      <c r="BH653" s="1"/>
      <c r="BI653" s="1"/>
      <c r="BJ653" s="1"/>
    </row>
    <row r="654" spans="1:62">
      <c r="C654" s="63"/>
      <c r="D654" s="87"/>
      <c r="F654" s="63"/>
      <c r="G654" s="63"/>
      <c r="H654" s="63"/>
      <c r="I654" s="1"/>
      <c r="J654" s="1"/>
      <c r="K654" s="63"/>
      <c r="L654" s="1"/>
      <c r="M654" s="88"/>
      <c r="N654" s="88"/>
      <c r="O654" s="89"/>
      <c r="P654" s="63"/>
      <c r="Q654" s="1"/>
      <c r="R654" s="63"/>
      <c r="S654" s="63"/>
      <c r="T654" s="63"/>
      <c r="U654" s="1"/>
      <c r="V654" s="90"/>
      <c r="W654" s="91"/>
      <c r="X654" s="63"/>
      <c r="Y654" s="63"/>
      <c r="Z654" s="92"/>
      <c r="AA654" s="93"/>
      <c r="AB654" s="93"/>
      <c r="AC654" s="63"/>
      <c r="AD654" s="1"/>
      <c r="AE654" s="63"/>
      <c r="AF654" s="1"/>
      <c r="AG654" s="1"/>
      <c r="AH654" s="1"/>
      <c r="AI654" s="1"/>
      <c r="AJ654" s="1"/>
      <c r="AK654" s="1"/>
      <c r="AL654" s="1"/>
      <c r="AM654" s="1"/>
      <c r="AN654" s="1"/>
      <c r="AO654" s="1"/>
      <c r="AP654" s="1"/>
      <c r="AQ654" s="1"/>
      <c r="AR654" s="1"/>
      <c r="AS654" s="90"/>
      <c r="AT654" s="1"/>
      <c r="AU654" s="1"/>
      <c r="AV654" s="1"/>
      <c r="AW654" s="1"/>
      <c r="AX654" s="1"/>
      <c r="AY654" s="1"/>
      <c r="AZ654" s="1"/>
      <c r="BA654" s="1"/>
      <c r="BB654" s="1"/>
      <c r="BC654" s="1"/>
      <c r="BD654" s="1"/>
      <c r="BE654" s="94"/>
      <c r="BF654" s="94"/>
      <c r="BG654" s="94"/>
      <c r="BH654" s="1"/>
      <c r="BI654" s="1"/>
      <c r="BJ654" s="1"/>
    </row>
    <row r="655" spans="1:62">
      <c r="C655" s="63"/>
      <c r="D655" s="87"/>
      <c r="F655" s="63"/>
      <c r="G655" s="63"/>
      <c r="H655" s="63"/>
      <c r="I655" s="1"/>
      <c r="J655" s="1"/>
      <c r="K655" s="63"/>
      <c r="L655" s="1"/>
      <c r="M655" s="88"/>
      <c r="N655" s="88"/>
      <c r="O655" s="89"/>
      <c r="P655" s="63"/>
      <c r="Q655" s="1"/>
      <c r="R655" s="63"/>
      <c r="S655" s="63"/>
      <c r="T655" s="63"/>
      <c r="U655" s="1"/>
      <c r="V655" s="90"/>
      <c r="W655" s="91"/>
      <c r="X655" s="63"/>
      <c r="Y655" s="63"/>
      <c r="Z655" s="92"/>
      <c r="AA655" s="93"/>
      <c r="AB655" s="93"/>
      <c r="AC655" s="63"/>
      <c r="AD655" s="1"/>
      <c r="AE655" s="63"/>
      <c r="AF655" s="1"/>
      <c r="AG655" s="1"/>
      <c r="AH655" s="1"/>
      <c r="AI655" s="1"/>
      <c r="AJ655" s="1"/>
      <c r="AK655" s="1"/>
      <c r="AL655" s="1"/>
      <c r="AM655" s="1"/>
      <c r="AN655" s="1"/>
      <c r="AO655" s="1"/>
      <c r="AP655" s="1"/>
      <c r="AQ655" s="1"/>
      <c r="AR655" s="1"/>
      <c r="AS655" s="90"/>
      <c r="AT655" s="1"/>
      <c r="AU655" s="1"/>
      <c r="AV655" s="1"/>
      <c r="AW655" s="1"/>
      <c r="AX655" s="1"/>
      <c r="AY655" s="1"/>
      <c r="AZ655" s="1"/>
      <c r="BA655" s="1"/>
      <c r="BB655" s="1"/>
      <c r="BC655" s="1"/>
      <c r="BD655" s="1"/>
      <c r="BE655" s="94"/>
      <c r="BF655" s="94"/>
      <c r="BG655" s="94"/>
      <c r="BH655" s="1"/>
      <c r="BI655" s="1"/>
      <c r="BJ655" s="1"/>
    </row>
    <row r="656" spans="1:62">
      <c r="C656" s="63"/>
      <c r="D656" s="87"/>
      <c r="F656" s="63"/>
      <c r="G656" s="63"/>
      <c r="H656" s="63"/>
      <c r="I656" s="1"/>
      <c r="J656" s="1"/>
      <c r="K656" s="63"/>
      <c r="L656" s="1"/>
      <c r="M656" s="88"/>
      <c r="N656" s="88"/>
      <c r="O656" s="89"/>
      <c r="P656" s="63"/>
      <c r="Q656" s="1"/>
      <c r="R656" s="63"/>
      <c r="S656" s="63"/>
      <c r="T656" s="63"/>
      <c r="U656" s="1"/>
      <c r="V656" s="90"/>
      <c r="W656" s="91"/>
      <c r="X656" s="63"/>
      <c r="Y656" s="63"/>
      <c r="Z656" s="92"/>
      <c r="AA656" s="93"/>
      <c r="AB656" s="93"/>
      <c r="AC656" s="63"/>
      <c r="AD656" s="1"/>
      <c r="AE656" s="63"/>
      <c r="AF656" s="1"/>
      <c r="AG656" s="1"/>
      <c r="AH656" s="1"/>
      <c r="AI656" s="1"/>
      <c r="AJ656" s="1"/>
      <c r="AK656" s="1"/>
      <c r="AL656" s="1"/>
      <c r="AM656" s="1"/>
      <c r="AN656" s="1"/>
      <c r="AO656" s="1"/>
      <c r="AP656" s="1"/>
      <c r="AQ656" s="1"/>
      <c r="AR656" s="1"/>
      <c r="AS656" s="90"/>
      <c r="AT656" s="1"/>
      <c r="AU656" s="1"/>
      <c r="AV656" s="1"/>
      <c r="AW656" s="1"/>
      <c r="AX656" s="1"/>
      <c r="AY656" s="1"/>
      <c r="AZ656" s="1"/>
      <c r="BA656" s="1"/>
      <c r="BB656" s="1"/>
      <c r="BC656" s="1"/>
      <c r="BD656" s="1"/>
      <c r="BE656" s="94"/>
      <c r="BF656" s="94"/>
      <c r="BG656" s="94"/>
      <c r="BH656" s="1"/>
      <c r="BI656" s="1"/>
      <c r="BJ656" s="1"/>
    </row>
    <row r="657" spans="1:62">
      <c r="A657" t="s">
        <v>177</v>
      </c>
      <c r="C657" s="63" t="s">
        <v>166</v>
      </c>
      <c r="D657" s="87" t="s">
        <v>943</v>
      </c>
      <c r="E657" t="s">
        <v>960</v>
      </c>
      <c r="F657" s="1" t="s">
        <v>944</v>
      </c>
      <c r="G657" s="1" t="s">
        <v>945</v>
      </c>
      <c r="H657" s="1">
        <v>11.99441</v>
      </c>
      <c r="I657" s="1">
        <v>8.3017400000000006</v>
      </c>
      <c r="J657" s="1">
        <v>499</v>
      </c>
      <c r="K657" s="1" t="s">
        <v>946</v>
      </c>
      <c r="L657" s="1" t="s">
        <v>709</v>
      </c>
      <c r="M657" s="88">
        <v>2016</v>
      </c>
      <c r="N657" s="88">
        <v>2</v>
      </c>
      <c r="O657" s="89" t="s">
        <v>155</v>
      </c>
      <c r="P657" s="63">
        <v>1183</v>
      </c>
      <c r="Q657" s="1" t="s">
        <v>826</v>
      </c>
      <c r="R657" s="63" t="s">
        <v>712</v>
      </c>
      <c r="S657" s="63" t="s">
        <v>1027</v>
      </c>
      <c r="T657" s="63" t="s">
        <v>1094</v>
      </c>
      <c r="U657" s="1" t="s">
        <v>766</v>
      </c>
      <c r="V657" s="90">
        <v>42712</v>
      </c>
      <c r="W657" s="91">
        <v>42652</v>
      </c>
      <c r="X657" s="63">
        <v>9</v>
      </c>
      <c r="Y657" s="63">
        <v>45</v>
      </c>
      <c r="Z657" s="92">
        <v>48</v>
      </c>
      <c r="AA657" s="93">
        <v>5.56</v>
      </c>
      <c r="AB657" s="93">
        <v>2.5099999999999998</v>
      </c>
      <c r="AC657" s="63">
        <v>1.22</v>
      </c>
      <c r="AD657" s="1">
        <v>0.68</v>
      </c>
      <c r="AE657" s="63">
        <v>0.28000000000000003</v>
      </c>
      <c r="AF657" s="1">
        <v>0.86</v>
      </c>
      <c r="AG657" s="1">
        <v>9.9</v>
      </c>
      <c r="AH657" s="1">
        <f t="shared" ref="AH657:AH705" si="157">(AD657/AF657)*100</f>
        <v>79.069767441860478</v>
      </c>
      <c r="AI657" s="1">
        <v>0.16</v>
      </c>
      <c r="AJ657" s="1">
        <f t="shared" ref="AJ657:AJ705" si="158">(AF657/AC657)*AB657</f>
        <v>1.7693442622950819</v>
      </c>
      <c r="AK657" s="1">
        <f t="shared" ref="AK657:AK710" si="159">AJ657*((100-AG657)/85)*(AH657/100)</f>
        <v>1.4829573770491802</v>
      </c>
      <c r="AL657" s="1">
        <f t="shared" ref="AL657:AL710" si="160">(AI657/AE657)*AA657</f>
        <v>3.1771428571428566</v>
      </c>
      <c r="AM657" s="1">
        <f t="shared" ref="AM657:AM710" si="161">AK657*(10000/9)</f>
        <v>1647.7304189435336</v>
      </c>
      <c r="AN657" s="1">
        <f t="shared" ref="AN657:AN710" si="162">(AL657*10000)/9</f>
        <v>3530.1587301587297</v>
      </c>
      <c r="AO657" s="1">
        <f t="shared" ref="AO657:AO710" si="163">AM657+AN657</f>
        <v>5177.8891491022632</v>
      </c>
      <c r="AP657" s="1">
        <f t="shared" ref="AP657:AR687" si="164">AM657/1000</f>
        <v>1.6477304189435336</v>
      </c>
      <c r="AQ657" s="1">
        <f t="shared" si="164"/>
        <v>3.5301587301587296</v>
      </c>
      <c r="AR657" s="1">
        <f t="shared" si="164"/>
        <v>5.1778891491022634</v>
      </c>
      <c r="AS657" s="90">
        <v>42560</v>
      </c>
      <c r="AT657" s="1">
        <v>1.8544739429695183</v>
      </c>
      <c r="AU657" s="1">
        <v>0.2679642603082969</v>
      </c>
      <c r="AV657" s="1">
        <v>1.6958050225005501</v>
      </c>
      <c r="AW657" s="1">
        <v>0.57946027808975642</v>
      </c>
      <c r="AX657" s="1">
        <v>0.28601522616505537</v>
      </c>
      <c r="AY657" s="1">
        <v>0.15466695037893002</v>
      </c>
      <c r="AZ657" s="1">
        <v>4.1894196209559018</v>
      </c>
      <c r="BA657" s="1">
        <v>90.436215887510102</v>
      </c>
      <c r="BB657" s="1">
        <v>42.678284021473338</v>
      </c>
      <c r="BC657" s="1">
        <v>10.849548540368714</v>
      </c>
      <c r="BD657" s="1">
        <v>2.9902592804307369</v>
      </c>
      <c r="BE657" s="94"/>
      <c r="BF657" s="94"/>
      <c r="BG657" s="94"/>
      <c r="BH657" s="1">
        <v>1.2970249520153552</v>
      </c>
      <c r="BI657" s="1">
        <v>0.24500959692898272</v>
      </c>
      <c r="BJ657" s="1">
        <v>1.7227411006109656</v>
      </c>
    </row>
    <row r="658" spans="1:62">
      <c r="A658" t="s">
        <v>177</v>
      </c>
      <c r="C658" s="63" t="s">
        <v>166</v>
      </c>
      <c r="D658" s="87" t="s">
        <v>943</v>
      </c>
      <c r="E658" t="s">
        <v>960</v>
      </c>
      <c r="F658" s="1" t="s">
        <v>944</v>
      </c>
      <c r="G658" s="1" t="s">
        <v>945</v>
      </c>
      <c r="H658" s="1">
        <v>11.99441</v>
      </c>
      <c r="I658" s="1">
        <v>8.3017400000000006</v>
      </c>
      <c r="J658" s="1">
        <v>499</v>
      </c>
      <c r="K658" s="1" t="s">
        <v>946</v>
      </c>
      <c r="L658" s="1" t="s">
        <v>709</v>
      </c>
      <c r="M658" s="88">
        <v>2016</v>
      </c>
      <c r="N658" s="88">
        <v>2</v>
      </c>
      <c r="O658" s="89" t="s">
        <v>156</v>
      </c>
      <c r="P658" s="63">
        <v>1184</v>
      </c>
      <c r="Q658" s="1" t="s">
        <v>826</v>
      </c>
      <c r="R658" s="63" t="s">
        <v>712</v>
      </c>
      <c r="S658" s="63" t="s">
        <v>1027</v>
      </c>
      <c r="T658" s="63" t="s">
        <v>1094</v>
      </c>
      <c r="U658" s="1"/>
      <c r="V658" s="90"/>
      <c r="W658" s="91">
        <v>42652</v>
      </c>
      <c r="X658" s="63">
        <v>9</v>
      </c>
      <c r="Y658" s="63">
        <v>43</v>
      </c>
      <c r="Z658" s="92">
        <v>24</v>
      </c>
      <c r="AA658" s="93">
        <v>8.32</v>
      </c>
      <c r="AB658" s="93">
        <v>2.34</v>
      </c>
      <c r="AC658" s="63">
        <v>1.34</v>
      </c>
      <c r="AD658" s="1">
        <v>0.82</v>
      </c>
      <c r="AE658" s="63">
        <v>0.32</v>
      </c>
      <c r="AF658" s="1">
        <v>1.04</v>
      </c>
      <c r="AG658" s="1">
        <v>10.4</v>
      </c>
      <c r="AH658" s="1">
        <f t="shared" si="157"/>
        <v>78.84615384615384</v>
      </c>
      <c r="AI658" s="1">
        <v>0.3</v>
      </c>
      <c r="AJ658" s="1">
        <f t="shared" si="158"/>
        <v>1.8161194029850745</v>
      </c>
      <c r="AK658" s="1">
        <f t="shared" si="159"/>
        <v>1.5094335381913957</v>
      </c>
      <c r="AL658" s="1">
        <f t="shared" si="160"/>
        <v>7.8000000000000007</v>
      </c>
      <c r="AM658" s="1">
        <f t="shared" si="161"/>
        <v>1677.1483757682174</v>
      </c>
      <c r="AN658" s="1">
        <f t="shared" si="162"/>
        <v>8666.6666666666661</v>
      </c>
      <c r="AO658" s="1">
        <f t="shared" si="163"/>
        <v>10343.815042434884</v>
      </c>
      <c r="AP658" s="1">
        <f t="shared" si="164"/>
        <v>1.6771483757682175</v>
      </c>
      <c r="AQ658" s="1">
        <f t="shared" si="164"/>
        <v>8.6666666666666661</v>
      </c>
      <c r="AR658" s="1">
        <f t="shared" si="164"/>
        <v>10.343815042434883</v>
      </c>
      <c r="AS658" s="90"/>
      <c r="AT658" s="1">
        <v>1.3249312557286894</v>
      </c>
      <c r="AU658" s="1">
        <v>0.23548980422371774</v>
      </c>
      <c r="AV658" s="1">
        <v>1.6416229091222352</v>
      </c>
      <c r="AW658" s="1">
        <v>0.47146733795743812</v>
      </c>
      <c r="AX658" s="1">
        <v>0.20242608576863166</v>
      </c>
      <c r="AY658" s="1">
        <v>0.106294124943684</v>
      </c>
      <c r="AZ658" s="1">
        <v>2.7472424299847455</v>
      </c>
      <c r="BA658" s="1">
        <v>133.84980940535849</v>
      </c>
      <c r="BB658" s="1">
        <v>51.955748727042355</v>
      </c>
      <c r="BC658" s="1">
        <v>9.7412335958386773</v>
      </c>
      <c r="BD658" s="1">
        <v>3.5346394650356525</v>
      </c>
      <c r="BE658" s="94"/>
      <c r="BF658" s="94"/>
      <c r="BG658" s="94"/>
      <c r="BH658" s="1">
        <v>1.2637681159420291</v>
      </c>
      <c r="BI658" s="1">
        <v>0.30323671497584548</v>
      </c>
      <c r="BJ658" s="1">
        <v>1.5550401971546477</v>
      </c>
    </row>
    <row r="659" spans="1:62">
      <c r="A659" t="s">
        <v>177</v>
      </c>
      <c r="C659" s="63" t="s">
        <v>166</v>
      </c>
      <c r="D659" s="87" t="s">
        <v>943</v>
      </c>
      <c r="E659" t="s">
        <v>960</v>
      </c>
      <c r="F659" s="1" t="s">
        <v>944</v>
      </c>
      <c r="G659" s="1" t="s">
        <v>945</v>
      </c>
      <c r="H659" s="1">
        <v>11.99441</v>
      </c>
      <c r="I659" s="1">
        <v>8.3017400000000006</v>
      </c>
      <c r="J659" s="1">
        <v>499</v>
      </c>
      <c r="K659" s="1" t="s">
        <v>946</v>
      </c>
      <c r="L659" s="1" t="s">
        <v>709</v>
      </c>
      <c r="M659" s="88">
        <v>2016</v>
      </c>
      <c r="N659" s="88">
        <v>2</v>
      </c>
      <c r="O659" s="89" t="s">
        <v>157</v>
      </c>
      <c r="P659" s="63">
        <v>1185</v>
      </c>
      <c r="Q659" s="1" t="s">
        <v>826</v>
      </c>
      <c r="R659" s="63" t="s">
        <v>712</v>
      </c>
      <c r="S659" s="63" t="s">
        <v>1027</v>
      </c>
      <c r="T659" s="63" t="s">
        <v>1094</v>
      </c>
      <c r="U659" s="1"/>
      <c r="V659" s="90"/>
      <c r="W659" s="91">
        <v>42652</v>
      </c>
      <c r="X659" s="63">
        <v>9</v>
      </c>
      <c r="Y659" s="63">
        <v>44</v>
      </c>
      <c r="Z659" s="92">
        <v>36</v>
      </c>
      <c r="AA659" s="93">
        <v>6.02</v>
      </c>
      <c r="AB659" s="93">
        <v>3.01</v>
      </c>
      <c r="AC659" s="63">
        <v>1.32</v>
      </c>
      <c r="AD659" s="1">
        <v>0.72</v>
      </c>
      <c r="AE659" s="63">
        <v>0.38</v>
      </c>
      <c r="AF659" s="1">
        <v>0.9</v>
      </c>
      <c r="AG659" s="1">
        <v>10.3</v>
      </c>
      <c r="AH659" s="1">
        <f t="shared" si="157"/>
        <v>80</v>
      </c>
      <c r="AI659" s="1">
        <v>0.2</v>
      </c>
      <c r="AJ659" s="1">
        <f t="shared" si="158"/>
        <v>2.0522727272727268</v>
      </c>
      <c r="AK659" s="1">
        <f t="shared" si="159"/>
        <v>1.7326010695187166</v>
      </c>
      <c r="AL659" s="1">
        <f t="shared" si="160"/>
        <v>3.1684210526315786</v>
      </c>
      <c r="AM659" s="1">
        <f t="shared" si="161"/>
        <v>1925.1122994652405</v>
      </c>
      <c r="AN659" s="1">
        <f t="shared" si="162"/>
        <v>3520.4678362573095</v>
      </c>
      <c r="AO659" s="1">
        <f t="shared" si="163"/>
        <v>5445.58013572255</v>
      </c>
      <c r="AP659" s="1">
        <f t="shared" si="164"/>
        <v>1.9251122994652405</v>
      </c>
      <c r="AQ659" s="1">
        <f t="shared" si="164"/>
        <v>3.5204678362573096</v>
      </c>
      <c r="AR659" s="1">
        <f t="shared" si="164"/>
        <v>5.4455801357225502</v>
      </c>
      <c r="AS659" s="90"/>
      <c r="AT659" s="1">
        <v>1.651106833493744</v>
      </c>
      <c r="AU659" s="1">
        <v>0.27283001041756327</v>
      </c>
      <c r="AV659" s="1">
        <v>1.5205139193290358</v>
      </c>
      <c r="AW659" s="1">
        <v>0.41074839652997158</v>
      </c>
      <c r="AX659" s="1">
        <v>0.12379803711305996</v>
      </c>
      <c r="AY659" s="1">
        <v>0.11675169635156186</v>
      </c>
      <c r="AZ659" s="1">
        <v>3.7298283617568955</v>
      </c>
      <c r="BA659" s="1">
        <v>111.27087298271714</v>
      </c>
      <c r="BB659" s="1">
        <v>96.013094509785276</v>
      </c>
      <c r="BC659" s="1">
        <v>12.549304808673376</v>
      </c>
      <c r="BD659" s="1">
        <v>3.5050818036940119</v>
      </c>
      <c r="BE659" s="94"/>
      <c r="BF659" s="94"/>
      <c r="BG659" s="94"/>
      <c r="BH659" s="1">
        <v>1.2694174757281556</v>
      </c>
      <c r="BI659" s="1">
        <v>0.24135922330097093</v>
      </c>
      <c r="BJ659" s="1">
        <v>1.3823733756901981</v>
      </c>
    </row>
    <row r="660" spans="1:62">
      <c r="A660" t="s">
        <v>177</v>
      </c>
      <c r="C660" s="63" t="s">
        <v>166</v>
      </c>
      <c r="D660" s="87" t="s">
        <v>943</v>
      </c>
      <c r="E660" t="s">
        <v>960</v>
      </c>
      <c r="F660" s="1" t="s">
        <v>944</v>
      </c>
      <c r="G660" s="1" t="s">
        <v>945</v>
      </c>
      <c r="H660" s="1">
        <v>11.99441</v>
      </c>
      <c r="I660" s="1">
        <v>8.3017400000000006</v>
      </c>
      <c r="J660" s="1">
        <v>499</v>
      </c>
      <c r="K660" s="1" t="s">
        <v>946</v>
      </c>
      <c r="L660" s="1" t="s">
        <v>709</v>
      </c>
      <c r="M660" s="88">
        <v>2016</v>
      </c>
      <c r="N660" s="88">
        <v>2</v>
      </c>
      <c r="O660" s="89" t="s">
        <v>158</v>
      </c>
      <c r="P660" s="63">
        <v>1186</v>
      </c>
      <c r="Q660" s="1" t="s">
        <v>826</v>
      </c>
      <c r="R660" s="63" t="s">
        <v>712</v>
      </c>
      <c r="S660" s="63" t="s">
        <v>1027</v>
      </c>
      <c r="T660" s="63" t="s">
        <v>1094</v>
      </c>
      <c r="U660" s="1"/>
      <c r="V660" s="90"/>
      <c r="W660" s="91">
        <v>42652</v>
      </c>
      <c r="X660" s="63">
        <v>9</v>
      </c>
      <c r="Y660" s="63">
        <v>45</v>
      </c>
      <c r="Z660" s="92">
        <v>50</v>
      </c>
      <c r="AA660" s="93">
        <v>9.52</v>
      </c>
      <c r="AB660" s="93">
        <v>5.56</v>
      </c>
      <c r="AC660" s="63">
        <v>1.86</v>
      </c>
      <c r="AD660" s="1">
        <v>1.1399999999999999</v>
      </c>
      <c r="AE660" s="63">
        <v>0.32</v>
      </c>
      <c r="AF660" s="1">
        <v>1.36</v>
      </c>
      <c r="AG660" s="1">
        <v>12.3</v>
      </c>
      <c r="AH660" s="1">
        <f t="shared" si="157"/>
        <v>83.823529411764696</v>
      </c>
      <c r="AI660" s="1">
        <v>0.26</v>
      </c>
      <c r="AJ660" s="1">
        <f t="shared" si="158"/>
        <v>4.0653763440860216</v>
      </c>
      <c r="AK660" s="1">
        <f t="shared" si="159"/>
        <v>3.515987855787476</v>
      </c>
      <c r="AL660" s="1">
        <f t="shared" si="160"/>
        <v>7.7349999999999994</v>
      </c>
      <c r="AM660" s="1">
        <f t="shared" si="161"/>
        <v>3906.6531730971956</v>
      </c>
      <c r="AN660" s="1">
        <f t="shared" si="162"/>
        <v>8594.4444444444453</v>
      </c>
      <c r="AO660" s="1">
        <f t="shared" si="163"/>
        <v>12501.09761754164</v>
      </c>
      <c r="AP660" s="1">
        <f t="shared" si="164"/>
        <v>3.9066531730971956</v>
      </c>
      <c r="AQ660" s="1">
        <f t="shared" si="164"/>
        <v>8.594444444444445</v>
      </c>
      <c r="AR660" s="1">
        <f t="shared" si="164"/>
        <v>12.501097617541641</v>
      </c>
      <c r="AS660" s="90"/>
      <c r="AT660" s="1">
        <v>1.7925742574257426</v>
      </c>
      <c r="AU660" s="1">
        <v>0.25591551944717755</v>
      </c>
      <c r="AV660" s="1">
        <v>1.3454420399092717</v>
      </c>
      <c r="AW660" s="1">
        <v>0.77189496429114324</v>
      </c>
      <c r="AX660" s="1">
        <v>0.27650120841929671</v>
      </c>
      <c r="AY660" s="1">
        <v>0.15481269859889607</v>
      </c>
      <c r="AZ660" s="1">
        <v>3.3004460358365009</v>
      </c>
      <c r="BA660" s="1">
        <v>161.74341957321752</v>
      </c>
      <c r="BB660" s="1">
        <v>118.30975399625379</v>
      </c>
      <c r="BC660" s="1">
        <v>11.011111291132856</v>
      </c>
      <c r="BD660" s="1">
        <v>3.8329307826072578</v>
      </c>
      <c r="BE660" s="94"/>
      <c r="BF660" s="94"/>
      <c r="BG660" s="94"/>
      <c r="BH660" s="1">
        <v>1.2273622047244095</v>
      </c>
      <c r="BI660" s="1">
        <v>0.29448818897637796</v>
      </c>
      <c r="BJ660" s="1">
        <v>1.0524308105150524</v>
      </c>
    </row>
    <row r="661" spans="1:62">
      <c r="A661" t="s">
        <v>177</v>
      </c>
      <c r="C661" s="63" t="s">
        <v>166</v>
      </c>
      <c r="D661" s="87" t="s">
        <v>943</v>
      </c>
      <c r="E661" t="s">
        <v>960</v>
      </c>
      <c r="F661" s="1" t="s">
        <v>944</v>
      </c>
      <c r="G661" s="1" t="s">
        <v>945</v>
      </c>
      <c r="H661" s="1">
        <v>11.99441</v>
      </c>
      <c r="I661" s="1">
        <v>8.3017400000000006</v>
      </c>
      <c r="J661" s="1">
        <v>499</v>
      </c>
      <c r="K661" s="1" t="s">
        <v>946</v>
      </c>
      <c r="L661" s="1" t="s">
        <v>709</v>
      </c>
      <c r="M661" s="88">
        <v>2016</v>
      </c>
      <c r="N661" s="88">
        <v>2</v>
      </c>
      <c r="O661" s="89" t="s">
        <v>159</v>
      </c>
      <c r="P661" s="63">
        <v>1187</v>
      </c>
      <c r="Q661" s="1" t="s">
        <v>826</v>
      </c>
      <c r="R661" s="63" t="s">
        <v>712</v>
      </c>
      <c r="S661" s="63" t="s">
        <v>1027</v>
      </c>
      <c r="T661" s="63" t="s">
        <v>1094</v>
      </c>
      <c r="U661" s="1"/>
      <c r="V661" s="90"/>
      <c r="W661" s="91">
        <v>42652</v>
      </c>
      <c r="X661" s="63">
        <v>9</v>
      </c>
      <c r="Y661" s="63">
        <v>47</v>
      </c>
      <c r="Z661" s="92">
        <v>49</v>
      </c>
      <c r="AA661" s="93">
        <v>10.220000000000001</v>
      </c>
      <c r="AB661" s="93">
        <v>8.0399999999999991</v>
      </c>
      <c r="AC661" s="63">
        <v>2.2799999999999998</v>
      </c>
      <c r="AD661" s="1">
        <v>1.34</v>
      </c>
      <c r="AE661" s="63">
        <v>0.34</v>
      </c>
      <c r="AF661" s="1">
        <v>1.62</v>
      </c>
      <c r="AG661" s="1">
        <v>9.1</v>
      </c>
      <c r="AH661" s="1">
        <f t="shared" si="157"/>
        <v>82.716049382716051</v>
      </c>
      <c r="AI661" s="1">
        <v>0.16</v>
      </c>
      <c r="AJ661" s="1">
        <f t="shared" si="158"/>
        <v>5.7126315789473683</v>
      </c>
      <c r="AK661" s="1">
        <f t="shared" si="159"/>
        <v>5.0532520123839015</v>
      </c>
      <c r="AL661" s="1">
        <f t="shared" si="160"/>
        <v>4.8094117647058825</v>
      </c>
      <c r="AM661" s="1">
        <f t="shared" si="161"/>
        <v>5614.724458204335</v>
      </c>
      <c r="AN661" s="1">
        <f t="shared" si="162"/>
        <v>5343.7908496732025</v>
      </c>
      <c r="AO661" s="1">
        <f t="shared" si="163"/>
        <v>10958.515307877537</v>
      </c>
      <c r="AP661" s="1">
        <f t="shared" si="164"/>
        <v>5.6147244582043347</v>
      </c>
      <c r="AQ661" s="1">
        <f t="shared" si="164"/>
        <v>5.3437908496732023</v>
      </c>
      <c r="AR661" s="1">
        <f t="shared" si="164"/>
        <v>10.958515307877537</v>
      </c>
      <c r="AS661" s="90"/>
      <c r="AT661" s="1">
        <v>1.6073825503355705</v>
      </c>
      <c r="AU661" s="1">
        <v>0.26352174482744783</v>
      </c>
      <c r="AV661" s="1">
        <v>1.905936879593807</v>
      </c>
      <c r="AW661" s="1">
        <v>0.76956382968380699</v>
      </c>
      <c r="AX661" s="1">
        <v>0.25291564938962846</v>
      </c>
      <c r="AY661" s="1">
        <v>0.16473202214520213</v>
      </c>
      <c r="AZ661" s="1">
        <v>4.5343957433731417</v>
      </c>
      <c r="BA661" s="1">
        <v>126.4703719601992</v>
      </c>
      <c r="BB661" s="1">
        <v>106.44425261627086</v>
      </c>
      <c r="BC661" s="1">
        <v>10.653726040752881</v>
      </c>
      <c r="BD661" s="1">
        <v>5.3927777015361871</v>
      </c>
      <c r="BE661" s="94"/>
      <c r="BF661" s="94"/>
      <c r="BG661" s="94"/>
      <c r="BH661" s="1">
        <v>1.5474095796676441</v>
      </c>
      <c r="BI661" s="1">
        <v>0.31876832844574787</v>
      </c>
      <c r="BJ661" s="1">
        <v>1.0654361342191356</v>
      </c>
    </row>
    <row r="662" spans="1:62">
      <c r="A662" t="s">
        <v>177</v>
      </c>
      <c r="C662" s="63" t="s">
        <v>166</v>
      </c>
      <c r="D662" s="87" t="s">
        <v>943</v>
      </c>
      <c r="E662" t="s">
        <v>960</v>
      </c>
      <c r="F662" s="1" t="s">
        <v>944</v>
      </c>
      <c r="G662" s="1" t="s">
        <v>945</v>
      </c>
      <c r="H662" s="1">
        <v>11.99441</v>
      </c>
      <c r="I662" s="1">
        <v>8.3017400000000006</v>
      </c>
      <c r="J662" s="1">
        <v>499</v>
      </c>
      <c r="K662" s="1" t="s">
        <v>946</v>
      </c>
      <c r="L662" s="1" t="s">
        <v>709</v>
      </c>
      <c r="M662" s="88">
        <v>2016</v>
      </c>
      <c r="N662" s="88">
        <v>2</v>
      </c>
      <c r="O662" s="89" t="s">
        <v>714</v>
      </c>
      <c r="P662" s="63">
        <v>1188</v>
      </c>
      <c r="Q662" s="1" t="s">
        <v>826</v>
      </c>
      <c r="R662" s="63" t="s">
        <v>712</v>
      </c>
      <c r="S662" s="63" t="s">
        <v>1027</v>
      </c>
      <c r="T662" s="63" t="s">
        <v>1094</v>
      </c>
      <c r="U662" s="1"/>
      <c r="V662" s="90"/>
      <c r="W662" s="91">
        <v>42652</v>
      </c>
      <c r="X662" s="63">
        <v>9</v>
      </c>
      <c r="Y662" s="63">
        <v>42</v>
      </c>
      <c r="Z662" s="92">
        <v>41</v>
      </c>
      <c r="AA662" s="93">
        <v>7.08</v>
      </c>
      <c r="AB662" s="93">
        <v>5.98</v>
      </c>
      <c r="AC662" s="63">
        <v>2</v>
      </c>
      <c r="AD662" s="1">
        <v>1.1000000000000001</v>
      </c>
      <c r="AE662" s="63">
        <v>0.42</v>
      </c>
      <c r="AF662" s="1">
        <v>1.32</v>
      </c>
      <c r="AG662" s="1">
        <v>11.3</v>
      </c>
      <c r="AH662" s="1">
        <f t="shared" si="157"/>
        <v>83.333333333333343</v>
      </c>
      <c r="AI662" s="1">
        <v>0.3</v>
      </c>
      <c r="AJ662" s="1">
        <f t="shared" si="158"/>
        <v>3.9468000000000005</v>
      </c>
      <c r="AK662" s="1">
        <f t="shared" si="159"/>
        <v>3.4321682352941187</v>
      </c>
      <c r="AL662" s="1">
        <f t="shared" si="160"/>
        <v>5.0571428571428569</v>
      </c>
      <c r="AM662" s="1">
        <f t="shared" si="161"/>
        <v>3813.5202614379095</v>
      </c>
      <c r="AN662" s="1">
        <f t="shared" si="162"/>
        <v>5619.0476190476193</v>
      </c>
      <c r="AO662" s="1">
        <f t="shared" si="163"/>
        <v>9432.5678804855288</v>
      </c>
      <c r="AP662" s="1">
        <f t="shared" si="164"/>
        <v>3.8135202614379096</v>
      </c>
      <c r="AQ662" s="1">
        <f t="shared" si="164"/>
        <v>5.6190476190476195</v>
      </c>
      <c r="AR662" s="1">
        <f t="shared" si="164"/>
        <v>9.4325678804855286</v>
      </c>
      <c r="AS662" s="90"/>
      <c r="AT662" s="1">
        <v>1.5899908172635449</v>
      </c>
      <c r="AU662" s="1">
        <v>0.35996190394770033</v>
      </c>
      <c r="AV662" s="1">
        <v>2.1085673188635679</v>
      </c>
      <c r="AW662" s="1">
        <v>0.5309112434797526</v>
      </c>
      <c r="AX662" s="1">
        <v>0.22561295616240007</v>
      </c>
      <c r="AY662" s="1">
        <v>0.1386186239602018</v>
      </c>
      <c r="AZ662" s="1">
        <v>3.2976238257363031</v>
      </c>
      <c r="BA662" s="1">
        <v>185.92131735808238</v>
      </c>
      <c r="BB662" s="1">
        <v>81.343888163691233</v>
      </c>
      <c r="BC662" s="1">
        <v>14.800872240374927</v>
      </c>
      <c r="BD662" s="1">
        <v>30.676735848674472</v>
      </c>
      <c r="BE662" s="94"/>
      <c r="BF662" s="94"/>
      <c r="BG662" s="94"/>
      <c r="BH662" s="1">
        <v>1.3180473372781067</v>
      </c>
      <c r="BI662" s="1">
        <v>0.3040927021696252</v>
      </c>
      <c r="BJ662" s="1">
        <v>1.2158815613726097</v>
      </c>
    </row>
    <row r="663" spans="1:62">
      <c r="A663" t="s">
        <v>177</v>
      </c>
      <c r="C663" s="63" t="s">
        <v>166</v>
      </c>
      <c r="D663" s="87" t="s">
        <v>943</v>
      </c>
      <c r="E663" t="s">
        <v>960</v>
      </c>
      <c r="F663" s="1" t="s">
        <v>944</v>
      </c>
      <c r="G663" s="1" t="s">
        <v>947</v>
      </c>
      <c r="H663" s="1">
        <v>11.98762</v>
      </c>
      <c r="I663" s="1">
        <v>8.3037799999999997</v>
      </c>
      <c r="J663" s="1">
        <v>497</v>
      </c>
      <c r="K663" s="1" t="s">
        <v>948</v>
      </c>
      <c r="L663" s="1" t="s">
        <v>709</v>
      </c>
      <c r="M663" s="88">
        <v>2016</v>
      </c>
      <c r="N663" s="88">
        <v>2</v>
      </c>
      <c r="O663" s="89" t="s">
        <v>155</v>
      </c>
      <c r="P663" s="63">
        <v>1195</v>
      </c>
      <c r="Q663" s="1" t="s">
        <v>826</v>
      </c>
      <c r="R663" s="63" t="s">
        <v>712</v>
      </c>
      <c r="S663" s="63" t="s">
        <v>1027</v>
      </c>
      <c r="T663" s="63" t="s">
        <v>1094</v>
      </c>
      <c r="U663" s="1" t="s">
        <v>766</v>
      </c>
      <c r="V663" s="90">
        <v>42712</v>
      </c>
      <c r="W663" s="91">
        <v>42652</v>
      </c>
      <c r="X663" s="63">
        <v>9</v>
      </c>
      <c r="Y663" s="63">
        <v>46</v>
      </c>
      <c r="Z663" s="92">
        <v>43</v>
      </c>
      <c r="AA663" s="93">
        <v>7.28</v>
      </c>
      <c r="AB663" s="93">
        <v>4.22</v>
      </c>
      <c r="AC663" s="63">
        <v>1.88</v>
      </c>
      <c r="AD663" s="1">
        <v>1.1200000000000001</v>
      </c>
      <c r="AE663" s="63">
        <v>0.26</v>
      </c>
      <c r="AF663" s="1">
        <v>1.32</v>
      </c>
      <c r="AG663" s="1">
        <v>11</v>
      </c>
      <c r="AH663" s="1">
        <f t="shared" si="157"/>
        <v>84.848484848484844</v>
      </c>
      <c r="AI663" s="1">
        <v>0.18</v>
      </c>
      <c r="AJ663" s="1">
        <f t="shared" si="158"/>
        <v>2.9629787234042557</v>
      </c>
      <c r="AK663" s="1">
        <f t="shared" si="159"/>
        <v>2.6323504380475597</v>
      </c>
      <c r="AL663" s="1">
        <f t="shared" si="160"/>
        <v>5.04</v>
      </c>
      <c r="AM663" s="1">
        <f t="shared" si="161"/>
        <v>2924.8338200528442</v>
      </c>
      <c r="AN663" s="1">
        <f t="shared" si="162"/>
        <v>5600</v>
      </c>
      <c r="AO663" s="1">
        <f t="shared" si="163"/>
        <v>8524.8338200528451</v>
      </c>
      <c r="AP663" s="1">
        <f t="shared" si="164"/>
        <v>2.9248338200528443</v>
      </c>
      <c r="AQ663" s="1">
        <f t="shared" si="164"/>
        <v>5.6</v>
      </c>
      <c r="AR663" s="1">
        <f t="shared" si="164"/>
        <v>8.5248338200528444</v>
      </c>
      <c r="AS663" s="90">
        <v>42560</v>
      </c>
      <c r="AT663" s="1">
        <v>1.4867298578199055</v>
      </c>
      <c r="AU663" s="1">
        <v>0.21569849290950324</v>
      </c>
      <c r="AV663" s="1">
        <v>1.7962330750801236</v>
      </c>
      <c r="AW663" s="1">
        <v>0.54921290854758276</v>
      </c>
      <c r="AX663" s="1">
        <v>0.14168222339255843</v>
      </c>
      <c r="AY663" s="1">
        <v>0.12883996090157973</v>
      </c>
      <c r="AZ663" s="1">
        <v>4.2126497815721127</v>
      </c>
      <c r="BA663" s="1">
        <v>123.31412542177226</v>
      </c>
      <c r="BB663" s="1">
        <v>24.046727179647466</v>
      </c>
      <c r="BC663" s="1">
        <v>10.429960811547001</v>
      </c>
      <c r="BD663" s="1">
        <v>5.7551843141230012</v>
      </c>
      <c r="BE663" s="94"/>
      <c r="BF663" s="94"/>
      <c r="BG663" s="94"/>
      <c r="BH663" s="1">
        <v>0.99014778325123165</v>
      </c>
      <c r="BI663" s="1">
        <v>0.25172413793103449</v>
      </c>
      <c r="BJ663" s="1">
        <v>1.4988423000397861</v>
      </c>
    </row>
    <row r="664" spans="1:62">
      <c r="A664" t="s">
        <v>177</v>
      </c>
      <c r="C664" s="63" t="s">
        <v>166</v>
      </c>
      <c r="D664" s="87" t="s">
        <v>943</v>
      </c>
      <c r="E664" t="s">
        <v>960</v>
      </c>
      <c r="F664" s="1" t="s">
        <v>944</v>
      </c>
      <c r="G664" s="1" t="s">
        <v>947</v>
      </c>
      <c r="H664" s="1">
        <v>11.98762</v>
      </c>
      <c r="I664" s="1">
        <v>8.3037799999999997</v>
      </c>
      <c r="J664" s="1">
        <v>497</v>
      </c>
      <c r="K664" s="1" t="s">
        <v>948</v>
      </c>
      <c r="L664" s="1" t="s">
        <v>709</v>
      </c>
      <c r="M664" s="88">
        <v>2016</v>
      </c>
      <c r="N664" s="88">
        <v>2</v>
      </c>
      <c r="O664" s="89" t="s">
        <v>156</v>
      </c>
      <c r="P664" s="63">
        <v>1196</v>
      </c>
      <c r="Q664" s="1" t="s">
        <v>826</v>
      </c>
      <c r="R664" s="63" t="s">
        <v>712</v>
      </c>
      <c r="S664" s="63" t="s">
        <v>1027</v>
      </c>
      <c r="T664" s="63" t="s">
        <v>1094</v>
      </c>
      <c r="U664" s="1"/>
      <c r="V664" s="90"/>
      <c r="W664" s="91">
        <v>42652</v>
      </c>
      <c r="X664" s="63">
        <v>9</v>
      </c>
      <c r="Y664" s="63">
        <v>44</v>
      </c>
      <c r="Z664" s="92">
        <v>22</v>
      </c>
      <c r="AA664" s="93">
        <v>4.82</v>
      </c>
      <c r="AB664" s="93">
        <v>1.3</v>
      </c>
      <c r="AC664" s="63">
        <v>0.98</v>
      </c>
      <c r="AD664" s="1">
        <v>0.57999999999999996</v>
      </c>
      <c r="AE664" s="63">
        <v>0.1</v>
      </c>
      <c r="AF664" s="1">
        <v>0.72</v>
      </c>
      <c r="AG664" s="1">
        <v>9.8000000000000007</v>
      </c>
      <c r="AH664" s="1">
        <f t="shared" si="157"/>
        <v>80.555555555555557</v>
      </c>
      <c r="AI664" s="1">
        <v>0.08</v>
      </c>
      <c r="AJ664" s="1">
        <f t="shared" si="158"/>
        <v>0.95510204081632666</v>
      </c>
      <c r="AK664" s="1">
        <f t="shared" si="159"/>
        <v>0.81645618247298946</v>
      </c>
      <c r="AL664" s="1">
        <f t="shared" si="160"/>
        <v>3.8559999999999999</v>
      </c>
      <c r="AM664" s="1">
        <f t="shared" si="161"/>
        <v>907.17353608109943</v>
      </c>
      <c r="AN664" s="1">
        <f t="shared" si="162"/>
        <v>4284.4444444444443</v>
      </c>
      <c r="AO664" s="1">
        <f t="shared" si="163"/>
        <v>5191.6179805255433</v>
      </c>
      <c r="AP664" s="1">
        <f t="shared" si="164"/>
        <v>0.90717353608109941</v>
      </c>
      <c r="AQ664" s="1">
        <f t="shared" si="164"/>
        <v>4.2844444444444445</v>
      </c>
      <c r="AR664" s="1">
        <f t="shared" si="164"/>
        <v>5.1916179805255434</v>
      </c>
      <c r="AS664" s="90"/>
      <c r="AT664" s="1">
        <v>1.6592449177153921</v>
      </c>
      <c r="AU664" s="1">
        <v>0.22733572060581081</v>
      </c>
      <c r="AV664" s="1">
        <v>1.8344820467613574</v>
      </c>
      <c r="AW664" s="1">
        <v>0.50730924779273079</v>
      </c>
      <c r="AX664" s="1">
        <v>0.20123620264848746</v>
      </c>
      <c r="AY664" s="1">
        <v>0.13466712845316844</v>
      </c>
      <c r="AZ664" s="1">
        <v>4.309808881810608</v>
      </c>
      <c r="BA664" s="1">
        <v>120.10312458070152</v>
      </c>
      <c r="BB664" s="1">
        <v>26.394771195972385</v>
      </c>
      <c r="BC664" s="1">
        <v>8.1738940471283179</v>
      </c>
      <c r="BD664" s="1">
        <v>4.3212212483851253</v>
      </c>
      <c r="BE664" s="94"/>
      <c r="BF664" s="94"/>
      <c r="BG664" s="94"/>
      <c r="BH664" s="1">
        <v>1.2267786561264824</v>
      </c>
      <c r="BI664" s="1">
        <v>0.2599802371541502</v>
      </c>
      <c r="BJ664" s="1">
        <v>1.6054899316010989</v>
      </c>
    </row>
    <row r="665" spans="1:62">
      <c r="A665" t="s">
        <v>177</v>
      </c>
      <c r="C665" s="63" t="s">
        <v>166</v>
      </c>
      <c r="D665" s="87" t="s">
        <v>943</v>
      </c>
      <c r="E665" t="s">
        <v>960</v>
      </c>
      <c r="F665" s="1" t="s">
        <v>944</v>
      </c>
      <c r="G665" s="1" t="s">
        <v>947</v>
      </c>
      <c r="H665" s="1">
        <v>11.98762</v>
      </c>
      <c r="I665" s="1">
        <v>8.3037799999999997</v>
      </c>
      <c r="J665" s="1">
        <v>497</v>
      </c>
      <c r="K665" s="1" t="s">
        <v>948</v>
      </c>
      <c r="L665" s="1" t="s">
        <v>709</v>
      </c>
      <c r="M665" s="88">
        <v>2016</v>
      </c>
      <c r="N665" s="88">
        <v>2</v>
      </c>
      <c r="O665" s="89" t="s">
        <v>157</v>
      </c>
      <c r="P665" s="63">
        <v>1197</v>
      </c>
      <c r="Q665" s="1" t="s">
        <v>826</v>
      </c>
      <c r="R665" s="63" t="s">
        <v>712</v>
      </c>
      <c r="S665" s="63" t="s">
        <v>1027</v>
      </c>
      <c r="T665" s="63" t="s">
        <v>1094</v>
      </c>
      <c r="U665" s="1"/>
      <c r="V665" s="90"/>
      <c r="W665" s="91">
        <v>42652</v>
      </c>
      <c r="X665" s="63">
        <v>9</v>
      </c>
      <c r="Y665" s="63">
        <v>46</v>
      </c>
      <c r="Z665" s="92">
        <v>46</v>
      </c>
      <c r="AA665" s="93">
        <v>12.06</v>
      </c>
      <c r="AB665" s="93">
        <v>7.94</v>
      </c>
      <c r="AC665" s="63">
        <v>2.52</v>
      </c>
      <c r="AD665" s="1">
        <v>1.32</v>
      </c>
      <c r="AE665" s="63">
        <v>0.52</v>
      </c>
      <c r="AF665" s="1">
        <v>1.62</v>
      </c>
      <c r="AG665" s="1">
        <v>10.8</v>
      </c>
      <c r="AH665" s="1">
        <f t="shared" si="157"/>
        <v>81.481481481481481</v>
      </c>
      <c r="AI665" s="1">
        <v>0.32</v>
      </c>
      <c r="AJ665" s="1">
        <f t="shared" si="158"/>
        <v>5.104285714285715</v>
      </c>
      <c r="AK665" s="1">
        <f t="shared" si="159"/>
        <v>4.3645535014005619</v>
      </c>
      <c r="AL665" s="1">
        <f t="shared" si="160"/>
        <v>7.4215384615384625</v>
      </c>
      <c r="AM665" s="1">
        <f t="shared" si="161"/>
        <v>4849.5038904450685</v>
      </c>
      <c r="AN665" s="1">
        <f t="shared" si="162"/>
        <v>8246.1538461538476</v>
      </c>
      <c r="AO665" s="1">
        <f t="shared" si="163"/>
        <v>13095.657736598916</v>
      </c>
      <c r="AP665" s="1">
        <f t="shared" si="164"/>
        <v>4.8495038904450682</v>
      </c>
      <c r="AQ665" s="1">
        <f t="shared" si="164"/>
        <v>8.2461538461538471</v>
      </c>
      <c r="AR665" s="1">
        <f t="shared" si="164"/>
        <v>13.095657736598916</v>
      </c>
      <c r="AS665" s="90"/>
      <c r="AT665" s="1"/>
      <c r="AU665" s="1"/>
      <c r="AV665" s="1"/>
      <c r="AW665" s="1"/>
      <c r="AX665" s="1"/>
      <c r="AY665" s="1"/>
      <c r="AZ665" s="1"/>
      <c r="BA665" s="1"/>
      <c r="BB665" s="1"/>
      <c r="BC665" s="1"/>
      <c r="BD665" s="1"/>
      <c r="BE665" s="94"/>
      <c r="BF665" s="94"/>
      <c r="BG665" s="94"/>
      <c r="BH665" s="1">
        <v>1.2857142857142858</v>
      </c>
      <c r="BI665" s="1">
        <v>0.25211466165413537</v>
      </c>
      <c r="BJ665" s="1">
        <v>1.0871375491741326</v>
      </c>
    </row>
    <row r="666" spans="1:62">
      <c r="A666" t="s">
        <v>177</v>
      </c>
      <c r="C666" s="63" t="s">
        <v>166</v>
      </c>
      <c r="D666" s="87" t="s">
        <v>943</v>
      </c>
      <c r="E666" t="s">
        <v>960</v>
      </c>
      <c r="F666" s="1" t="s">
        <v>944</v>
      </c>
      <c r="G666" s="1" t="s">
        <v>947</v>
      </c>
      <c r="H666" s="1">
        <v>11.98762</v>
      </c>
      <c r="I666" s="1">
        <v>8.3037799999999997</v>
      </c>
      <c r="J666" s="1">
        <v>497</v>
      </c>
      <c r="K666" s="1" t="s">
        <v>948</v>
      </c>
      <c r="L666" s="1" t="s">
        <v>709</v>
      </c>
      <c r="M666" s="88">
        <v>2016</v>
      </c>
      <c r="N666" s="88">
        <v>2</v>
      </c>
      <c r="O666" s="89" t="s">
        <v>158</v>
      </c>
      <c r="P666" s="63">
        <v>1198</v>
      </c>
      <c r="Q666" s="1" t="s">
        <v>826</v>
      </c>
      <c r="R666" s="63" t="s">
        <v>712</v>
      </c>
      <c r="S666" s="63" t="s">
        <v>1027</v>
      </c>
      <c r="T666" s="63" t="s">
        <v>1094</v>
      </c>
      <c r="U666" s="1"/>
      <c r="V666" s="90"/>
      <c r="W666" s="91">
        <v>42652</v>
      </c>
      <c r="X666" s="63">
        <v>9</v>
      </c>
      <c r="Y666" s="63">
        <v>42</v>
      </c>
      <c r="Z666" s="92">
        <v>46</v>
      </c>
      <c r="AA666" s="93">
        <v>11.4</v>
      </c>
      <c r="AB666" s="93">
        <v>6.96</v>
      </c>
      <c r="AC666" s="63">
        <v>2.44</v>
      </c>
      <c r="AD666" s="1">
        <v>1.44</v>
      </c>
      <c r="AE666" s="63">
        <v>0.72</v>
      </c>
      <c r="AF666" s="1">
        <v>1.74</v>
      </c>
      <c r="AG666" s="1">
        <v>10.9</v>
      </c>
      <c r="AH666" s="1">
        <f t="shared" si="157"/>
        <v>82.758620689655174</v>
      </c>
      <c r="AI666" s="1">
        <v>0.46</v>
      </c>
      <c r="AJ666" s="1">
        <f t="shared" si="158"/>
        <v>4.9632786885245901</v>
      </c>
      <c r="AK666" s="1">
        <f t="shared" si="159"/>
        <v>4.3056694310511086</v>
      </c>
      <c r="AL666" s="1">
        <f t="shared" si="160"/>
        <v>7.2833333333333341</v>
      </c>
      <c r="AM666" s="1">
        <f t="shared" si="161"/>
        <v>4784.077145612343</v>
      </c>
      <c r="AN666" s="1">
        <f t="shared" si="162"/>
        <v>8092.592592592594</v>
      </c>
      <c r="AO666" s="1">
        <f t="shared" si="163"/>
        <v>12876.669738204937</v>
      </c>
      <c r="AP666" s="1">
        <f t="shared" si="164"/>
        <v>4.7840771456123425</v>
      </c>
      <c r="AQ666" s="1">
        <f t="shared" si="164"/>
        <v>8.0925925925925934</v>
      </c>
      <c r="AR666" s="1">
        <f t="shared" si="164"/>
        <v>12.876669738204937</v>
      </c>
      <c r="AS666" s="90"/>
      <c r="AT666" s="1">
        <v>2.2011439466158249</v>
      </c>
      <c r="AU666" s="1">
        <v>0.29782730586603223</v>
      </c>
      <c r="AV666" s="1">
        <v>2.4980581796881451</v>
      </c>
      <c r="AW666" s="1">
        <v>0.55246044392350879</v>
      </c>
      <c r="AX666" s="1">
        <v>0.18863060959976224</v>
      </c>
      <c r="AY666" s="1">
        <v>0.16052145902653145</v>
      </c>
      <c r="AZ666" s="1">
        <v>5.5337100690787162</v>
      </c>
      <c r="BA666" s="1">
        <v>131.93205467627584</v>
      </c>
      <c r="BB666" s="1">
        <v>46.591532221554345</v>
      </c>
      <c r="BC666" s="1">
        <v>13.824936951782062</v>
      </c>
      <c r="BD666" s="1">
        <v>14.584630028732169</v>
      </c>
      <c r="BE666" s="94"/>
      <c r="BF666" s="94"/>
      <c r="BG666" s="94"/>
      <c r="BH666" s="1">
        <v>1.1348837209302327</v>
      </c>
      <c r="BI666" s="1">
        <v>0.20032558139534887</v>
      </c>
      <c r="BJ666" s="1">
        <v>1.3240407863089763</v>
      </c>
    </row>
    <row r="667" spans="1:62">
      <c r="A667" t="s">
        <v>177</v>
      </c>
      <c r="C667" s="63" t="s">
        <v>166</v>
      </c>
      <c r="D667" s="87" t="s">
        <v>943</v>
      </c>
      <c r="E667" t="s">
        <v>960</v>
      </c>
      <c r="F667" s="1" t="s">
        <v>944</v>
      </c>
      <c r="G667" s="1" t="s">
        <v>947</v>
      </c>
      <c r="H667" s="1">
        <v>11.98762</v>
      </c>
      <c r="I667" s="1">
        <v>8.3037799999999997</v>
      </c>
      <c r="J667" s="1">
        <v>497</v>
      </c>
      <c r="K667" s="1" t="s">
        <v>948</v>
      </c>
      <c r="L667" s="1" t="s">
        <v>709</v>
      </c>
      <c r="M667" s="88">
        <v>2016</v>
      </c>
      <c r="N667" s="88">
        <v>2</v>
      </c>
      <c r="O667" s="89" t="s">
        <v>159</v>
      </c>
      <c r="P667" s="63">
        <v>1199</v>
      </c>
      <c r="Q667" s="1" t="s">
        <v>826</v>
      </c>
      <c r="R667" s="63" t="s">
        <v>712</v>
      </c>
      <c r="S667" s="63" t="s">
        <v>1027</v>
      </c>
      <c r="T667" s="63" t="s">
        <v>1094</v>
      </c>
      <c r="U667" s="1"/>
      <c r="V667" s="90"/>
      <c r="W667" s="91">
        <v>42652</v>
      </c>
      <c r="X667" s="63">
        <v>9</v>
      </c>
      <c r="Y667" s="63">
        <v>43</v>
      </c>
      <c r="Z667" s="92">
        <v>49</v>
      </c>
      <c r="AA667" s="93">
        <v>8.2799999999999994</v>
      </c>
      <c r="AB667" s="93">
        <v>6.82</v>
      </c>
      <c r="AC667" s="63">
        <v>2.2200000000000002</v>
      </c>
      <c r="AD667" s="1">
        <v>1.32</v>
      </c>
      <c r="AE667" s="63">
        <v>0.18</v>
      </c>
      <c r="AF667" s="1">
        <v>1.58</v>
      </c>
      <c r="AG667" s="1">
        <v>10.199999999999999</v>
      </c>
      <c r="AH667" s="1">
        <f t="shared" si="157"/>
        <v>83.544303797468359</v>
      </c>
      <c r="AI667" s="1">
        <v>0.14000000000000001</v>
      </c>
      <c r="AJ667" s="1">
        <f t="shared" si="158"/>
        <v>4.8538738738738738</v>
      </c>
      <c r="AK667" s="1">
        <f t="shared" si="159"/>
        <v>4.2841310015898246</v>
      </c>
      <c r="AL667" s="1">
        <f t="shared" si="160"/>
        <v>6.44</v>
      </c>
      <c r="AM667" s="1">
        <f t="shared" si="161"/>
        <v>4760.1455573220273</v>
      </c>
      <c r="AN667" s="1">
        <f t="shared" si="162"/>
        <v>7155.5555555555566</v>
      </c>
      <c r="AO667" s="1">
        <f t="shared" si="163"/>
        <v>11915.701112877585</v>
      </c>
      <c r="AP667" s="1">
        <f t="shared" si="164"/>
        <v>4.7601455573220273</v>
      </c>
      <c r="AQ667" s="1">
        <f t="shared" si="164"/>
        <v>7.1555555555555568</v>
      </c>
      <c r="AR667" s="1">
        <f t="shared" si="164"/>
        <v>11.915701112877585</v>
      </c>
      <c r="AS667" s="90"/>
      <c r="AT667" s="1">
        <v>1.6751621872103803</v>
      </c>
      <c r="AU667" s="1">
        <v>0.34393163843354313</v>
      </c>
      <c r="AV667" s="1">
        <v>2.1711851285103578</v>
      </c>
      <c r="AW667" s="1">
        <v>0.72479392570627588</v>
      </c>
      <c r="AX667" s="1">
        <v>0.26702600132165216</v>
      </c>
      <c r="AY667" s="1">
        <v>0.16018546921332863</v>
      </c>
      <c r="AZ667" s="1">
        <v>4.7003665617055761</v>
      </c>
      <c r="BA667" s="1">
        <v>136.11092632045904</v>
      </c>
      <c r="BB667" s="1">
        <v>35.40272001180243</v>
      </c>
      <c r="BC667" s="1">
        <v>13.296790989225293</v>
      </c>
      <c r="BD667" s="1">
        <v>10.580906865190338</v>
      </c>
      <c r="BE667" s="94"/>
      <c r="BF667" s="94"/>
      <c r="BG667" s="94"/>
      <c r="BH667" s="1">
        <v>1.295774647887324</v>
      </c>
      <c r="BI667" s="1">
        <v>0.24107981220657276</v>
      </c>
      <c r="BJ667" s="1">
        <v>1.1745706175977828</v>
      </c>
    </row>
    <row r="668" spans="1:62">
      <c r="A668" t="s">
        <v>177</v>
      </c>
      <c r="C668" s="63" t="s">
        <v>166</v>
      </c>
      <c r="D668" s="87" t="s">
        <v>943</v>
      </c>
      <c r="E668" t="s">
        <v>960</v>
      </c>
      <c r="F668" s="1" t="s">
        <v>944</v>
      </c>
      <c r="G668" s="1" t="s">
        <v>947</v>
      </c>
      <c r="H668" s="1">
        <v>11.98762</v>
      </c>
      <c r="I668" s="1">
        <v>8.3037799999999997</v>
      </c>
      <c r="J668" s="1">
        <v>497</v>
      </c>
      <c r="K668" s="1" t="s">
        <v>948</v>
      </c>
      <c r="L668" s="1" t="s">
        <v>709</v>
      </c>
      <c r="M668" s="88">
        <v>2016</v>
      </c>
      <c r="N668" s="88">
        <v>2</v>
      </c>
      <c r="O668" s="89" t="s">
        <v>714</v>
      </c>
      <c r="P668" s="63">
        <v>1200</v>
      </c>
      <c r="Q668" s="1" t="s">
        <v>826</v>
      </c>
      <c r="R668" s="63" t="s">
        <v>712</v>
      </c>
      <c r="S668" s="63" t="s">
        <v>1027</v>
      </c>
      <c r="T668" s="63" t="s">
        <v>1094</v>
      </c>
      <c r="U668" s="1"/>
      <c r="V668" s="90"/>
      <c r="W668" s="91">
        <v>42652</v>
      </c>
      <c r="X668" s="63">
        <v>9</v>
      </c>
      <c r="Y668" s="63">
        <v>46</v>
      </c>
      <c r="Z668" s="92">
        <v>50</v>
      </c>
      <c r="AA668" s="93">
        <v>13.87</v>
      </c>
      <c r="AB668" s="93">
        <v>9.27</v>
      </c>
      <c r="AC668" s="63">
        <v>2.68</v>
      </c>
      <c r="AD668" s="1">
        <v>1.58</v>
      </c>
      <c r="AE668" s="63">
        <v>0.18</v>
      </c>
      <c r="AF668" s="1">
        <v>1.88</v>
      </c>
      <c r="AG668" s="1">
        <v>11</v>
      </c>
      <c r="AH668" s="1">
        <f t="shared" si="157"/>
        <v>84.042553191489361</v>
      </c>
      <c r="AI668" s="1">
        <v>0.08</v>
      </c>
      <c r="AJ668" s="1">
        <f t="shared" si="158"/>
        <v>6.5028358208955215</v>
      </c>
      <c r="AK668" s="1">
        <f t="shared" si="159"/>
        <v>5.7223327480245825</v>
      </c>
      <c r="AL668" s="1">
        <f t="shared" si="160"/>
        <v>6.1644444444444444</v>
      </c>
      <c r="AM668" s="1">
        <f t="shared" si="161"/>
        <v>6358.1474978050919</v>
      </c>
      <c r="AN668" s="1">
        <f t="shared" si="162"/>
        <v>6849.3827160493829</v>
      </c>
      <c r="AO668" s="1">
        <f t="shared" si="163"/>
        <v>13207.530213854476</v>
      </c>
      <c r="AP668" s="1">
        <f t="shared" si="164"/>
        <v>6.358147497805092</v>
      </c>
      <c r="AQ668" s="1">
        <f t="shared" si="164"/>
        <v>6.8493827160493828</v>
      </c>
      <c r="AR668" s="1">
        <f t="shared" si="164"/>
        <v>13.207530213854476</v>
      </c>
      <c r="AS668" s="90"/>
      <c r="AT668" s="1">
        <v>2.1924904942965782</v>
      </c>
      <c r="AU668" s="1">
        <v>0.34259932966599649</v>
      </c>
      <c r="AV668" s="1">
        <v>2.0998388025880494</v>
      </c>
      <c r="AW668" s="1">
        <v>0.6011545463230249</v>
      </c>
      <c r="AX668" s="1">
        <v>0.1929033144067861</v>
      </c>
      <c r="AY668" s="1">
        <v>0.18112068065192477</v>
      </c>
      <c r="AZ668" s="1">
        <v>3.6714577500300494</v>
      </c>
      <c r="BA668" s="1">
        <v>106.38586043771745</v>
      </c>
      <c r="BB668" s="1">
        <v>45.346744644734628</v>
      </c>
      <c r="BC668" s="1">
        <v>14.697195722363386</v>
      </c>
      <c r="BD668" s="1">
        <v>29.755473578316511</v>
      </c>
      <c r="BE668" s="94"/>
      <c r="BF668" s="94"/>
      <c r="BG668" s="94"/>
      <c r="BH668" s="1">
        <v>1.3573420074349443</v>
      </c>
      <c r="BI668" s="1">
        <v>0.20799256505576208</v>
      </c>
      <c r="BJ668" s="1">
        <v>1.1965457460841773</v>
      </c>
    </row>
    <row r="669" spans="1:62">
      <c r="A669" t="s">
        <v>177</v>
      </c>
      <c r="C669" s="63" t="s">
        <v>166</v>
      </c>
      <c r="D669" s="87" t="s">
        <v>943</v>
      </c>
      <c r="E669" t="s">
        <v>960</v>
      </c>
      <c r="F669" s="1" t="s">
        <v>949</v>
      </c>
      <c r="G669" s="1" t="s">
        <v>950</v>
      </c>
      <c r="H669" s="1">
        <v>12.010350000000001</v>
      </c>
      <c r="I669" s="1">
        <v>8.3126499999999997</v>
      </c>
      <c r="J669" s="1">
        <v>498</v>
      </c>
      <c r="K669" s="1" t="s">
        <v>951</v>
      </c>
      <c r="L669" s="1" t="s">
        <v>709</v>
      </c>
      <c r="M669" s="88">
        <v>2016</v>
      </c>
      <c r="N669" s="88">
        <v>2</v>
      </c>
      <c r="O669" s="89" t="s">
        <v>155</v>
      </c>
      <c r="P669" s="63">
        <v>1207</v>
      </c>
      <c r="Q669" s="1" t="s">
        <v>826</v>
      </c>
      <c r="R669" s="63" t="s">
        <v>712</v>
      </c>
      <c r="S669" s="63" t="s">
        <v>1027</v>
      </c>
      <c r="T669" s="63" t="s">
        <v>1094</v>
      </c>
      <c r="U669" s="1" t="s">
        <v>766</v>
      </c>
      <c r="V669" s="90">
        <v>42712</v>
      </c>
      <c r="W669" s="91">
        <v>42652</v>
      </c>
      <c r="X669" s="63">
        <v>9</v>
      </c>
      <c r="Y669" s="63">
        <v>44</v>
      </c>
      <c r="Z669" s="92">
        <v>35</v>
      </c>
      <c r="AA669" s="93">
        <v>3.48</v>
      </c>
      <c r="AB669" s="93">
        <v>2</v>
      </c>
      <c r="AC669" s="63">
        <v>0.96</v>
      </c>
      <c r="AD669" s="1">
        <v>0.48</v>
      </c>
      <c r="AE669" s="63">
        <v>0.32</v>
      </c>
      <c r="AF669" s="1">
        <v>0.62</v>
      </c>
      <c r="AG669" s="1">
        <v>10</v>
      </c>
      <c r="AH669" s="1">
        <f t="shared" si="157"/>
        <v>77.41935483870968</v>
      </c>
      <c r="AI669" s="1">
        <v>0.22</v>
      </c>
      <c r="AJ669" s="1">
        <f t="shared" si="158"/>
        <v>1.2916666666666667</v>
      </c>
      <c r="AK669" s="1">
        <f t="shared" si="159"/>
        <v>1.0588235294117647</v>
      </c>
      <c r="AL669" s="1">
        <f t="shared" si="160"/>
        <v>2.3925000000000001</v>
      </c>
      <c r="AM669" s="1">
        <f t="shared" si="161"/>
        <v>1176.4705882352941</v>
      </c>
      <c r="AN669" s="1">
        <f t="shared" si="162"/>
        <v>2658.3333333333335</v>
      </c>
      <c r="AO669" s="1">
        <f t="shared" si="163"/>
        <v>3834.8039215686276</v>
      </c>
      <c r="AP669" s="1">
        <f t="shared" si="164"/>
        <v>1.1764705882352942</v>
      </c>
      <c r="AQ669" s="1">
        <f t="shared" si="164"/>
        <v>2.6583333333333337</v>
      </c>
      <c r="AR669" s="1">
        <f t="shared" si="164"/>
        <v>3.8348039215686276</v>
      </c>
      <c r="AS669" s="90">
        <v>42560</v>
      </c>
      <c r="AT669" s="1">
        <v>1.2755681818181819</v>
      </c>
      <c r="AU669" s="1">
        <v>0.27905186851948671</v>
      </c>
      <c r="AV669" s="1">
        <v>1.7245849768023809</v>
      </c>
      <c r="AW669" s="1">
        <v>0.34806307791830837</v>
      </c>
      <c r="AX669" s="1">
        <v>0.18311078846272055</v>
      </c>
      <c r="AY669" s="1">
        <v>0.12405136980194573</v>
      </c>
      <c r="AZ669" s="1">
        <v>2.8666426729530543</v>
      </c>
      <c r="BA669" s="1">
        <v>75.046207847013704</v>
      </c>
      <c r="BB669" s="1">
        <v>18.682614579543493</v>
      </c>
      <c r="BC669" s="1">
        <v>12.665031205255188</v>
      </c>
      <c r="BD669" s="1">
        <v>3.8358789794031583</v>
      </c>
      <c r="BE669" s="94">
        <v>0.37148437499999998</v>
      </c>
      <c r="BF669" s="94">
        <v>0.11113281249999998</v>
      </c>
      <c r="BG669" s="94">
        <v>2.4196302823329501</v>
      </c>
      <c r="BH669" s="1">
        <v>1.1383186705767352</v>
      </c>
      <c r="BI669" s="1">
        <v>0.22624633431085042</v>
      </c>
      <c r="BJ669" s="1">
        <v>1.5383795824971758</v>
      </c>
    </row>
    <row r="670" spans="1:62">
      <c r="A670" t="s">
        <v>177</v>
      </c>
      <c r="C670" s="63" t="s">
        <v>166</v>
      </c>
      <c r="D670" s="87" t="s">
        <v>943</v>
      </c>
      <c r="E670" t="s">
        <v>960</v>
      </c>
      <c r="F670" s="1" t="s">
        <v>949</v>
      </c>
      <c r="G670" s="1" t="s">
        <v>950</v>
      </c>
      <c r="H670" s="1">
        <v>12.010350000000001</v>
      </c>
      <c r="I670" s="1">
        <v>8.3126499999999997</v>
      </c>
      <c r="J670" s="1">
        <v>498</v>
      </c>
      <c r="K670" s="1" t="s">
        <v>951</v>
      </c>
      <c r="L670" s="1" t="s">
        <v>709</v>
      </c>
      <c r="M670" s="88">
        <v>2016</v>
      </c>
      <c r="N670" s="88">
        <v>2</v>
      </c>
      <c r="O670" s="89" t="s">
        <v>156</v>
      </c>
      <c r="P670" s="63">
        <v>1208</v>
      </c>
      <c r="Q670" s="1" t="s">
        <v>826</v>
      </c>
      <c r="R670" s="63" t="s">
        <v>712</v>
      </c>
      <c r="S670" s="63" t="s">
        <v>1027</v>
      </c>
      <c r="T670" s="63" t="s">
        <v>1094</v>
      </c>
      <c r="U670" s="1"/>
      <c r="V670" s="90"/>
      <c r="W670" s="91">
        <v>42652</v>
      </c>
      <c r="X670" s="63">
        <v>9</v>
      </c>
      <c r="Y670" s="63">
        <v>48</v>
      </c>
      <c r="Z670" s="92">
        <v>44</v>
      </c>
      <c r="AA670" s="93">
        <v>5.42</v>
      </c>
      <c r="AB670" s="93">
        <v>2.16</v>
      </c>
      <c r="AC670" s="63">
        <v>1.08</v>
      </c>
      <c r="AD670" s="1">
        <v>0.64</v>
      </c>
      <c r="AE670" s="63">
        <v>0.6</v>
      </c>
      <c r="AF670" s="1">
        <v>0.78</v>
      </c>
      <c r="AG670" s="1">
        <v>10.4</v>
      </c>
      <c r="AH670" s="1">
        <f t="shared" si="157"/>
        <v>82.051282051282044</v>
      </c>
      <c r="AI670" s="1">
        <v>0.42</v>
      </c>
      <c r="AJ670" s="1">
        <f t="shared" si="158"/>
        <v>1.56</v>
      </c>
      <c r="AK670" s="1">
        <f t="shared" si="159"/>
        <v>1.349270588235294</v>
      </c>
      <c r="AL670" s="1">
        <f t="shared" si="160"/>
        <v>3.7939999999999996</v>
      </c>
      <c r="AM670" s="1">
        <f t="shared" si="161"/>
        <v>1499.18954248366</v>
      </c>
      <c r="AN670" s="1">
        <f t="shared" si="162"/>
        <v>4215.5555555555547</v>
      </c>
      <c r="AO670" s="1">
        <f t="shared" si="163"/>
        <v>5714.745098039215</v>
      </c>
      <c r="AP670" s="1">
        <f t="shared" si="164"/>
        <v>1.4991895424836601</v>
      </c>
      <c r="AQ670" s="1">
        <f t="shared" si="164"/>
        <v>4.2155555555555546</v>
      </c>
      <c r="AR670" s="1">
        <f t="shared" si="164"/>
        <v>5.7147450980392147</v>
      </c>
      <c r="AS670" s="90"/>
      <c r="AT670" s="1">
        <v>1.2677388836329233</v>
      </c>
      <c r="AU670" s="1">
        <v>0.36307463098754666</v>
      </c>
      <c r="AV670" s="1">
        <v>1.9307242356869483</v>
      </c>
      <c r="AW670" s="1">
        <v>0.39553416847810163</v>
      </c>
      <c r="AX670" s="1">
        <v>0.20139495990651163</v>
      </c>
      <c r="AY670" s="1">
        <v>0.13214832825259168</v>
      </c>
      <c r="AZ670" s="1">
        <v>2.9086548017555862</v>
      </c>
      <c r="BA670" s="1">
        <v>82.006660217859547</v>
      </c>
      <c r="BB670" s="1">
        <v>22.937686006926224</v>
      </c>
      <c r="BC670" s="1">
        <v>11.395618574002469</v>
      </c>
      <c r="BD670" s="1">
        <v>27.195076693535853</v>
      </c>
      <c r="BE670" s="94">
        <v>0.31289215686274513</v>
      </c>
      <c r="BF670" s="94">
        <v>0.22200980392156863</v>
      </c>
      <c r="BG670" s="94">
        <v>3.7668600211531094</v>
      </c>
      <c r="BH670" s="1">
        <v>0.98765996343692875</v>
      </c>
      <c r="BI670" s="1">
        <v>0.26672760511882998</v>
      </c>
      <c r="BJ670" s="1">
        <v>1.4622072612295505</v>
      </c>
    </row>
    <row r="671" spans="1:62">
      <c r="A671" t="s">
        <v>177</v>
      </c>
      <c r="C671" s="63" t="s">
        <v>166</v>
      </c>
      <c r="D671" s="87" t="s">
        <v>943</v>
      </c>
      <c r="E671" t="s">
        <v>960</v>
      </c>
      <c r="F671" s="1" t="s">
        <v>949</v>
      </c>
      <c r="G671" s="1" t="s">
        <v>950</v>
      </c>
      <c r="H671" s="1">
        <v>12.010350000000001</v>
      </c>
      <c r="I671" s="1">
        <v>8.3126499999999997</v>
      </c>
      <c r="J671" s="1">
        <v>498</v>
      </c>
      <c r="K671" s="1" t="s">
        <v>951</v>
      </c>
      <c r="L671" s="1" t="s">
        <v>709</v>
      </c>
      <c r="M671" s="88">
        <v>2016</v>
      </c>
      <c r="N671" s="88">
        <v>2</v>
      </c>
      <c r="O671" s="89" t="s">
        <v>157</v>
      </c>
      <c r="P671" s="63">
        <v>1209</v>
      </c>
      <c r="Q671" s="1" t="s">
        <v>826</v>
      </c>
      <c r="R671" s="63" t="s">
        <v>712</v>
      </c>
      <c r="S671" s="63" t="s">
        <v>1027</v>
      </c>
      <c r="T671" s="63" t="s">
        <v>1094</v>
      </c>
      <c r="U671" s="1"/>
      <c r="V671" s="90"/>
      <c r="W671" s="91">
        <v>42652</v>
      </c>
      <c r="X671" s="63">
        <v>9</v>
      </c>
      <c r="Y671" s="63">
        <v>43</v>
      </c>
      <c r="Z671" s="92">
        <v>48</v>
      </c>
      <c r="AA671" s="93">
        <v>7.88</v>
      </c>
      <c r="AB671" s="93">
        <v>5.56</v>
      </c>
      <c r="AC671" s="63">
        <v>1.7</v>
      </c>
      <c r="AD671" s="1">
        <v>1.04</v>
      </c>
      <c r="AE671" s="63">
        <v>0.5</v>
      </c>
      <c r="AF671" s="1">
        <v>1.26</v>
      </c>
      <c r="AG671" s="1">
        <v>11</v>
      </c>
      <c r="AH671" s="1">
        <f t="shared" si="157"/>
        <v>82.539682539682545</v>
      </c>
      <c r="AI671" s="1">
        <v>0.38</v>
      </c>
      <c r="AJ671" s="1">
        <f t="shared" si="158"/>
        <v>4.1209411764705886</v>
      </c>
      <c r="AK671" s="1">
        <f t="shared" si="159"/>
        <v>3.5614782006920427</v>
      </c>
      <c r="AL671" s="1">
        <f t="shared" si="160"/>
        <v>5.9888000000000003</v>
      </c>
      <c r="AM671" s="1">
        <f t="shared" si="161"/>
        <v>3957.1980007689363</v>
      </c>
      <c r="AN671" s="1">
        <f t="shared" si="162"/>
        <v>6654.2222222222226</v>
      </c>
      <c r="AO671" s="1">
        <f t="shared" si="163"/>
        <v>10611.420222991159</v>
      </c>
      <c r="AP671" s="1">
        <f t="shared" si="164"/>
        <v>3.9571980007689365</v>
      </c>
      <c r="AQ671" s="1">
        <f t="shared" si="164"/>
        <v>6.6542222222222227</v>
      </c>
      <c r="AR671" s="1">
        <f t="shared" si="164"/>
        <v>10.611420222991159</v>
      </c>
      <c r="AS671" s="90"/>
      <c r="AT671" s="1">
        <v>2.1783625730994154</v>
      </c>
      <c r="AU671" s="1">
        <v>0.30850861933835</v>
      </c>
      <c r="AV671" s="1">
        <v>1.5674135024677613</v>
      </c>
      <c r="AW671" s="1">
        <v>0.7203417561997002</v>
      </c>
      <c r="AX671" s="1">
        <v>0.27348485254573351</v>
      </c>
      <c r="AY671" s="1">
        <v>0.20053929523646521</v>
      </c>
      <c r="AZ671" s="1">
        <v>7.611227903376161</v>
      </c>
      <c r="BA671" s="1">
        <v>126.20224341152905</v>
      </c>
      <c r="BB671" s="1">
        <v>54.483828858654512</v>
      </c>
      <c r="BC671" s="1">
        <v>24.122391095933214</v>
      </c>
      <c r="BD671" s="1">
        <v>14.629048108401927</v>
      </c>
      <c r="BE671" s="94">
        <v>0.5018621973929237</v>
      </c>
      <c r="BF671" s="94">
        <v>7.8212290502793311E-2</v>
      </c>
      <c r="BG671" s="94">
        <v>2.8675054250248437</v>
      </c>
      <c r="BH671" s="1">
        <v>1.1226503759398496</v>
      </c>
      <c r="BI671" s="1">
        <v>0.22048872180451132</v>
      </c>
      <c r="BJ671" s="1">
        <v>1.4920597593015492</v>
      </c>
    </row>
    <row r="672" spans="1:62">
      <c r="A672" t="s">
        <v>177</v>
      </c>
      <c r="C672" s="63" t="s">
        <v>166</v>
      </c>
      <c r="D672" s="87" t="s">
        <v>943</v>
      </c>
      <c r="E672" t="s">
        <v>960</v>
      </c>
      <c r="F672" s="1" t="s">
        <v>949</v>
      </c>
      <c r="G672" s="1" t="s">
        <v>950</v>
      </c>
      <c r="H672" s="1">
        <v>12.010350000000001</v>
      </c>
      <c r="I672" s="1">
        <v>8.3126499999999997</v>
      </c>
      <c r="J672" s="1">
        <v>498</v>
      </c>
      <c r="K672" s="1" t="s">
        <v>951</v>
      </c>
      <c r="L672" s="1" t="s">
        <v>709</v>
      </c>
      <c r="M672" s="88">
        <v>2016</v>
      </c>
      <c r="N672" s="88">
        <v>2</v>
      </c>
      <c r="O672" s="89" t="s">
        <v>158</v>
      </c>
      <c r="P672" s="63">
        <v>1210</v>
      </c>
      <c r="Q672" s="1" t="s">
        <v>826</v>
      </c>
      <c r="R672" s="63" t="s">
        <v>712</v>
      </c>
      <c r="S672" s="63" t="s">
        <v>1027</v>
      </c>
      <c r="T672" s="63" t="s">
        <v>1094</v>
      </c>
      <c r="U672" s="1"/>
      <c r="V672" s="90"/>
      <c r="W672" s="91">
        <v>42652</v>
      </c>
      <c r="X672" s="63">
        <v>9</v>
      </c>
      <c r="Y672" s="63">
        <v>43</v>
      </c>
      <c r="Z672" s="92">
        <v>48</v>
      </c>
      <c r="AA672" s="93">
        <v>6.82</v>
      </c>
      <c r="AB672" s="93">
        <v>6.88</v>
      </c>
      <c r="AC672" s="63">
        <v>1.88</v>
      </c>
      <c r="AD672" s="1">
        <v>0.96</v>
      </c>
      <c r="AE672" s="63">
        <v>0.74</v>
      </c>
      <c r="AF672" s="1">
        <v>1.2</v>
      </c>
      <c r="AG672" s="1">
        <v>11.6</v>
      </c>
      <c r="AH672" s="1">
        <f t="shared" si="157"/>
        <v>80</v>
      </c>
      <c r="AI672" s="1">
        <v>0.36</v>
      </c>
      <c r="AJ672" s="1">
        <f t="shared" si="158"/>
        <v>4.3914893617021278</v>
      </c>
      <c r="AK672" s="1">
        <f t="shared" si="159"/>
        <v>3.6537191489361707</v>
      </c>
      <c r="AL672" s="1">
        <f t="shared" si="160"/>
        <v>3.3178378378378377</v>
      </c>
      <c r="AM672" s="1">
        <f t="shared" si="161"/>
        <v>4059.6879432624119</v>
      </c>
      <c r="AN672" s="1">
        <f t="shared" si="162"/>
        <v>3686.4864864864867</v>
      </c>
      <c r="AO672" s="1">
        <f t="shared" si="163"/>
        <v>7746.1744297488985</v>
      </c>
      <c r="AP672" s="1">
        <f t="shared" si="164"/>
        <v>4.0596879432624116</v>
      </c>
      <c r="AQ672" s="1">
        <f t="shared" si="164"/>
        <v>3.6864864864864866</v>
      </c>
      <c r="AR672" s="1">
        <f t="shared" si="164"/>
        <v>7.7461744297488986</v>
      </c>
      <c r="AS672" s="90"/>
      <c r="AT672" s="1">
        <v>1.9760994263862335</v>
      </c>
      <c r="AU672" s="1">
        <v>0.30112418441438354</v>
      </c>
      <c r="AV672" s="1">
        <v>1.4768722374005196</v>
      </c>
      <c r="AW672" s="1">
        <v>0.74328290390300578</v>
      </c>
      <c r="AX672" s="1">
        <v>0.25204021011090594</v>
      </c>
      <c r="AY672" s="1">
        <v>0.15956905123224474</v>
      </c>
      <c r="AZ672" s="1">
        <v>5.3586670569132844</v>
      </c>
      <c r="BA672" s="1">
        <v>109.94431061132461</v>
      </c>
      <c r="BB672" s="1">
        <v>52.302032054212653</v>
      </c>
      <c r="BC672" s="1">
        <v>14.796450293254104</v>
      </c>
      <c r="BD672" s="1">
        <v>11.803970145403005</v>
      </c>
      <c r="BE672" s="94">
        <v>0.43111007462686574</v>
      </c>
      <c r="BF672" s="94">
        <v>6.828358208955225E-2</v>
      </c>
      <c r="BG672" s="94">
        <v>2.5915748209505733</v>
      </c>
      <c r="BH672" s="1">
        <v>1.2845940959409596</v>
      </c>
      <c r="BI672" s="1">
        <v>0.24520295202952033</v>
      </c>
      <c r="BJ672" s="1">
        <v>1.0247247914477979</v>
      </c>
    </row>
    <row r="673" spans="1:62">
      <c r="A673" t="s">
        <v>177</v>
      </c>
      <c r="C673" s="63" t="s">
        <v>166</v>
      </c>
      <c r="D673" s="87" t="s">
        <v>943</v>
      </c>
      <c r="E673" t="s">
        <v>960</v>
      </c>
      <c r="F673" s="1" t="s">
        <v>949</v>
      </c>
      <c r="G673" s="1" t="s">
        <v>950</v>
      </c>
      <c r="H673" s="1">
        <v>12.010350000000001</v>
      </c>
      <c r="I673" s="1">
        <v>8.3126499999999997</v>
      </c>
      <c r="J673" s="1">
        <v>498</v>
      </c>
      <c r="K673" s="1" t="s">
        <v>951</v>
      </c>
      <c r="L673" s="1" t="s">
        <v>709</v>
      </c>
      <c r="M673" s="88">
        <v>2016</v>
      </c>
      <c r="N673" s="88">
        <v>2</v>
      </c>
      <c r="O673" s="89" t="s">
        <v>159</v>
      </c>
      <c r="P673" s="63">
        <v>1211</v>
      </c>
      <c r="Q673" s="1" t="s">
        <v>826</v>
      </c>
      <c r="R673" s="63" t="s">
        <v>712</v>
      </c>
      <c r="S673" s="63" t="s">
        <v>1027</v>
      </c>
      <c r="T673" s="63" t="s">
        <v>1094</v>
      </c>
      <c r="U673" s="1"/>
      <c r="V673" s="90"/>
      <c r="W673" s="91">
        <v>42652</v>
      </c>
      <c r="X673" s="63">
        <v>9</v>
      </c>
      <c r="Y673" s="63">
        <v>48</v>
      </c>
      <c r="Z673" s="92">
        <v>51</v>
      </c>
      <c r="AA673" s="93">
        <v>12.55</v>
      </c>
      <c r="AB673" s="93">
        <v>5.56</v>
      </c>
      <c r="AC673" s="63">
        <v>1.64</v>
      </c>
      <c r="AD673" s="1">
        <v>1.1000000000000001</v>
      </c>
      <c r="AE673" s="63">
        <v>0.22</v>
      </c>
      <c r="AF673" s="1">
        <v>1.36</v>
      </c>
      <c r="AG673" s="1">
        <v>10.9</v>
      </c>
      <c r="AH673" s="1">
        <f t="shared" si="157"/>
        <v>80.882352941176478</v>
      </c>
      <c r="AI673" s="1">
        <v>0.14000000000000001</v>
      </c>
      <c r="AJ673" s="1">
        <f t="shared" si="158"/>
        <v>4.6107317073170728</v>
      </c>
      <c r="AK673" s="1">
        <f t="shared" si="159"/>
        <v>3.9091506456241034</v>
      </c>
      <c r="AL673" s="1">
        <f t="shared" si="160"/>
        <v>7.9863636363636381</v>
      </c>
      <c r="AM673" s="1">
        <f t="shared" si="161"/>
        <v>4343.5007173601152</v>
      </c>
      <c r="AN673" s="1">
        <f t="shared" si="162"/>
        <v>8873.7373737373764</v>
      </c>
      <c r="AO673" s="1">
        <f t="shared" si="163"/>
        <v>13217.238091097492</v>
      </c>
      <c r="AP673" s="1">
        <f t="shared" si="164"/>
        <v>4.343500717360115</v>
      </c>
      <c r="AQ673" s="1">
        <f t="shared" si="164"/>
        <v>8.8737373737373773</v>
      </c>
      <c r="AR673" s="1">
        <f t="shared" si="164"/>
        <v>13.217238091097492</v>
      </c>
      <c r="AS673" s="90"/>
      <c r="AT673" s="1">
        <v>1.89292364990689</v>
      </c>
      <c r="AU673" s="1">
        <v>0.38918833242614109</v>
      </c>
      <c r="AV673" s="1">
        <v>1.5618056218141925</v>
      </c>
      <c r="AW673" s="1">
        <v>0.72626355667045295</v>
      </c>
      <c r="AX673" s="1">
        <v>0.23078850546144231</v>
      </c>
      <c r="AY673" s="1">
        <v>0.16626021994819967</v>
      </c>
      <c r="AZ673" s="1">
        <v>4.6447499214617993</v>
      </c>
      <c r="BA673" s="1">
        <v>114.89956528093818</v>
      </c>
      <c r="BB673" s="1">
        <v>58.36987089175728</v>
      </c>
      <c r="BC673" s="1">
        <v>14.028786753380466</v>
      </c>
      <c r="BD673" s="1">
        <v>18.205140718387376</v>
      </c>
      <c r="BE673" s="94">
        <v>0.38720930232558137</v>
      </c>
      <c r="BF673" s="94">
        <v>4.3079069767441865E-2</v>
      </c>
      <c r="BG673" s="94">
        <v>2.2685244380116472</v>
      </c>
      <c r="BH673" s="1">
        <v>1.2169441723800196</v>
      </c>
      <c r="BI673" s="1">
        <v>0.26454456415279143</v>
      </c>
      <c r="BJ673" s="1">
        <v>1.0711783091104079</v>
      </c>
    </row>
    <row r="674" spans="1:62">
      <c r="A674" t="s">
        <v>177</v>
      </c>
      <c r="C674" s="63" t="s">
        <v>166</v>
      </c>
      <c r="D674" s="87" t="s">
        <v>943</v>
      </c>
      <c r="E674" t="s">
        <v>960</v>
      </c>
      <c r="F674" s="1" t="s">
        <v>949</v>
      </c>
      <c r="G674" s="1" t="s">
        <v>950</v>
      </c>
      <c r="H674" s="1">
        <v>12.010350000000001</v>
      </c>
      <c r="I674" s="1">
        <v>8.3126499999999997</v>
      </c>
      <c r="J674" s="1">
        <v>498</v>
      </c>
      <c r="K674" s="1" t="s">
        <v>951</v>
      </c>
      <c r="L674" s="1" t="s">
        <v>709</v>
      </c>
      <c r="M674" s="88">
        <v>2016</v>
      </c>
      <c r="N674" s="88">
        <v>2</v>
      </c>
      <c r="O674" s="89" t="s">
        <v>714</v>
      </c>
      <c r="P674" s="63">
        <v>1212</v>
      </c>
      <c r="Q674" s="1" t="s">
        <v>826</v>
      </c>
      <c r="R674" s="63" t="s">
        <v>712</v>
      </c>
      <c r="S674" s="63" t="s">
        <v>1027</v>
      </c>
      <c r="T674" s="63" t="s">
        <v>1094</v>
      </c>
      <c r="U674" s="1"/>
      <c r="V674" s="90"/>
      <c r="W674" s="91">
        <v>42652</v>
      </c>
      <c r="X674" s="63">
        <v>9</v>
      </c>
      <c r="Y674" s="63">
        <v>46</v>
      </c>
      <c r="Z674" s="92">
        <v>49</v>
      </c>
      <c r="AA674" s="93">
        <v>6.06</v>
      </c>
      <c r="AB674" s="93">
        <v>6.04</v>
      </c>
      <c r="AC674" s="63">
        <v>1.66</v>
      </c>
      <c r="AD674" s="1">
        <v>0.98</v>
      </c>
      <c r="AE674" s="63">
        <v>0.57999999999999996</v>
      </c>
      <c r="AF674" s="1">
        <v>1.18</v>
      </c>
      <c r="AG674" s="1">
        <v>11.2</v>
      </c>
      <c r="AH674" s="1">
        <f t="shared" si="157"/>
        <v>83.050847457627114</v>
      </c>
      <c r="AI674" s="1">
        <v>0.4</v>
      </c>
      <c r="AJ674" s="1">
        <f t="shared" si="158"/>
        <v>4.2934939759036146</v>
      </c>
      <c r="AK674" s="1">
        <f t="shared" si="159"/>
        <v>3.7251946137491139</v>
      </c>
      <c r="AL674" s="1">
        <f t="shared" si="160"/>
        <v>4.1793103448275861</v>
      </c>
      <c r="AM674" s="1">
        <f t="shared" si="161"/>
        <v>4139.1051263879044</v>
      </c>
      <c r="AN674" s="1">
        <f t="shared" si="162"/>
        <v>4643.6781609195405</v>
      </c>
      <c r="AO674" s="1">
        <f t="shared" si="163"/>
        <v>8782.783287307444</v>
      </c>
      <c r="AP674" s="1">
        <f t="shared" si="164"/>
        <v>4.1391051263879044</v>
      </c>
      <c r="AQ674" s="1">
        <f t="shared" si="164"/>
        <v>4.6436781609195403</v>
      </c>
      <c r="AR674" s="1">
        <f t="shared" si="164"/>
        <v>8.7827832873074438</v>
      </c>
      <c r="AS674" s="90"/>
      <c r="AT674" s="1">
        <v>2.2142857142857144</v>
      </c>
      <c r="AU674" s="1">
        <v>0.27569330758529675</v>
      </c>
      <c r="AV674" s="1">
        <v>1.4815578990200633</v>
      </c>
      <c r="AW674" s="1">
        <v>0.73549829055951266</v>
      </c>
      <c r="AX674" s="1">
        <v>0.27665984447709502</v>
      </c>
      <c r="AY674" s="1">
        <v>0.19088462282774821</v>
      </c>
      <c r="AZ674" s="1">
        <v>5.0533178961903724</v>
      </c>
      <c r="BA674" s="1">
        <v>725.66431050270046</v>
      </c>
      <c r="BB674" s="1">
        <v>88.641350958057629</v>
      </c>
      <c r="BC674" s="1">
        <v>15.86719239226125</v>
      </c>
      <c r="BD674" s="1">
        <v>64.423506836893353</v>
      </c>
      <c r="BE674" s="94">
        <v>0.40556660039761439</v>
      </c>
      <c r="BF674" s="94">
        <v>6.4314115308151107E-2</v>
      </c>
      <c r="BG674" s="94">
        <v>2.0674576812439391</v>
      </c>
      <c r="BH674" s="1">
        <v>1.0809925093632959</v>
      </c>
      <c r="BI674" s="1">
        <v>0.248501872659176</v>
      </c>
      <c r="BJ674" s="1">
        <v>1.1050495599913694</v>
      </c>
    </row>
    <row r="675" spans="1:62">
      <c r="A675" t="s">
        <v>177</v>
      </c>
      <c r="C675" s="63" t="s">
        <v>166</v>
      </c>
      <c r="D675" s="87" t="s">
        <v>943</v>
      </c>
      <c r="E675" t="s">
        <v>960</v>
      </c>
      <c r="F675" s="1" t="s">
        <v>952</v>
      </c>
      <c r="G675" s="1" t="s">
        <v>953</v>
      </c>
      <c r="H675" s="1">
        <v>12.01728</v>
      </c>
      <c r="I675" s="1">
        <v>8.3067499999999992</v>
      </c>
      <c r="J675" s="1">
        <v>500</v>
      </c>
      <c r="K675" s="1" t="s">
        <v>954</v>
      </c>
      <c r="L675" s="1" t="s">
        <v>709</v>
      </c>
      <c r="M675" s="88">
        <v>2016</v>
      </c>
      <c r="N675" s="88">
        <v>2</v>
      </c>
      <c r="O675" s="89" t="s">
        <v>155</v>
      </c>
      <c r="P675" s="63">
        <v>1219</v>
      </c>
      <c r="Q675" s="1" t="s">
        <v>826</v>
      </c>
      <c r="R675" s="63" t="s">
        <v>712</v>
      </c>
      <c r="S675" s="63" t="s">
        <v>1027</v>
      </c>
      <c r="T675" s="63" t="s">
        <v>1094</v>
      </c>
      <c r="U675" s="1" t="s">
        <v>766</v>
      </c>
      <c r="V675" s="90">
        <v>42712</v>
      </c>
      <c r="W675" s="91">
        <v>42652</v>
      </c>
      <c r="X675" s="63">
        <v>9</v>
      </c>
      <c r="Y675" s="63">
        <v>45</v>
      </c>
      <c r="Z675" s="92">
        <v>15</v>
      </c>
      <c r="AA675" s="93">
        <v>2.44</v>
      </c>
      <c r="AB675" s="93">
        <v>0.75</v>
      </c>
      <c r="AC675" s="63">
        <v>0.66</v>
      </c>
      <c r="AD675" s="1">
        <v>0.34</v>
      </c>
      <c r="AE675" s="63">
        <v>0.16</v>
      </c>
      <c r="AF675" s="1">
        <v>0.44</v>
      </c>
      <c r="AG675" s="1">
        <v>9.9</v>
      </c>
      <c r="AH675" s="1">
        <f t="shared" si="157"/>
        <v>77.27272727272728</v>
      </c>
      <c r="AI675" s="1">
        <v>0.1</v>
      </c>
      <c r="AJ675" s="1">
        <f t="shared" si="158"/>
        <v>0.5</v>
      </c>
      <c r="AK675" s="1">
        <f t="shared" si="159"/>
        <v>0.40954545454545455</v>
      </c>
      <c r="AL675" s="1">
        <f t="shared" si="160"/>
        <v>1.5249999999999999</v>
      </c>
      <c r="AM675" s="1">
        <f t="shared" si="161"/>
        <v>455.05050505050502</v>
      </c>
      <c r="AN675" s="1">
        <f t="shared" si="162"/>
        <v>1694.4444444444443</v>
      </c>
      <c r="AO675" s="1">
        <f t="shared" si="163"/>
        <v>2149.4949494949492</v>
      </c>
      <c r="AP675" s="1">
        <f t="shared" si="164"/>
        <v>0.45505050505050504</v>
      </c>
      <c r="AQ675" s="1">
        <f t="shared" si="164"/>
        <v>1.6944444444444444</v>
      </c>
      <c r="AR675" s="1">
        <f t="shared" si="164"/>
        <v>2.1494949494949491</v>
      </c>
      <c r="AS675" s="90">
        <v>42560</v>
      </c>
      <c r="AT675" s="1">
        <v>0.74621928166351614</v>
      </c>
      <c r="AU675" s="1">
        <v>0.3278524971675586</v>
      </c>
      <c r="AV675" s="1">
        <v>1.3153336141482623</v>
      </c>
      <c r="AW675" s="1">
        <v>0.33023165095061968</v>
      </c>
      <c r="AX675" s="1">
        <v>0.15311883762883627</v>
      </c>
      <c r="AY675" s="1">
        <v>8.0968027262635536E-2</v>
      </c>
      <c r="AZ675" s="1">
        <v>2.7895491595531183</v>
      </c>
      <c r="BA675" s="1">
        <v>190.45862262216841</v>
      </c>
      <c r="BB675" s="1">
        <v>45.723771012649379</v>
      </c>
      <c r="BC675" s="1">
        <v>14.473442250163551</v>
      </c>
      <c r="BD675" s="1">
        <v>8.4587909893221767</v>
      </c>
      <c r="BE675" s="94">
        <v>0.60880316518298716</v>
      </c>
      <c r="BF675" s="94">
        <v>0.10875370919881305</v>
      </c>
      <c r="BG675" s="94">
        <v>4.2000163517309934</v>
      </c>
      <c r="BH675" s="1">
        <v>0.9271749755620724</v>
      </c>
      <c r="BI675" s="1">
        <v>0.25703812316715546</v>
      </c>
      <c r="BJ675" s="1">
        <v>1.3203752374362434</v>
      </c>
    </row>
    <row r="676" spans="1:62">
      <c r="A676" t="s">
        <v>177</v>
      </c>
      <c r="C676" s="63" t="s">
        <v>166</v>
      </c>
      <c r="D676" s="87" t="s">
        <v>943</v>
      </c>
      <c r="E676" t="s">
        <v>960</v>
      </c>
      <c r="F676" s="1" t="s">
        <v>952</v>
      </c>
      <c r="G676" s="1" t="s">
        <v>953</v>
      </c>
      <c r="H676" s="1">
        <v>12.01728</v>
      </c>
      <c r="I676" s="1">
        <v>8.3067499999999992</v>
      </c>
      <c r="J676" s="1">
        <v>500</v>
      </c>
      <c r="K676" s="1" t="s">
        <v>954</v>
      </c>
      <c r="L676" s="1" t="s">
        <v>709</v>
      </c>
      <c r="M676" s="88">
        <v>2016</v>
      </c>
      <c r="N676" s="88">
        <v>2</v>
      </c>
      <c r="O676" s="89" t="s">
        <v>156</v>
      </c>
      <c r="P676" s="63">
        <v>1220</v>
      </c>
      <c r="Q676" s="1" t="s">
        <v>826</v>
      </c>
      <c r="R676" s="63" t="s">
        <v>712</v>
      </c>
      <c r="S676" s="63" t="s">
        <v>1027</v>
      </c>
      <c r="T676" s="63" t="s">
        <v>1094</v>
      </c>
      <c r="U676" s="1"/>
      <c r="V676" s="90"/>
      <c r="W676" s="91">
        <v>42652</v>
      </c>
      <c r="X676" s="63">
        <v>9</v>
      </c>
      <c r="Y676" s="63">
        <v>47</v>
      </c>
      <c r="Z676" s="92">
        <v>15</v>
      </c>
      <c r="AA676" s="93">
        <v>2.56</v>
      </c>
      <c r="AB676" s="93">
        <v>0.36</v>
      </c>
      <c r="AC676" s="63">
        <v>0.26</v>
      </c>
      <c r="AD676" s="1">
        <v>0.1</v>
      </c>
      <c r="AE676" s="63">
        <v>0.18</v>
      </c>
      <c r="AF676" s="1">
        <v>0.16</v>
      </c>
      <c r="AG676" s="1">
        <v>5</v>
      </c>
      <c r="AH676" s="1">
        <f t="shared" si="157"/>
        <v>62.5</v>
      </c>
      <c r="AI676" s="1">
        <v>0.12</v>
      </c>
      <c r="AJ676" s="1">
        <f t="shared" si="158"/>
        <v>0.22153846153846155</v>
      </c>
      <c r="AK676" s="1">
        <f t="shared" si="159"/>
        <v>0.15475113122171946</v>
      </c>
      <c r="AL676" s="1">
        <f t="shared" si="160"/>
        <v>1.7066666666666666</v>
      </c>
      <c r="AM676" s="1">
        <f t="shared" si="161"/>
        <v>171.94570135746608</v>
      </c>
      <c r="AN676" s="1">
        <f t="shared" si="162"/>
        <v>1896.2962962962961</v>
      </c>
      <c r="AO676" s="1">
        <f t="shared" si="163"/>
        <v>2068.2419976537622</v>
      </c>
      <c r="AP676" s="1">
        <f t="shared" si="164"/>
        <v>0.17194570135746609</v>
      </c>
      <c r="AQ676" s="1">
        <f t="shared" si="164"/>
        <v>1.8962962962962961</v>
      </c>
      <c r="AR676" s="1">
        <f t="shared" si="164"/>
        <v>2.0682419976537623</v>
      </c>
      <c r="AS676" s="90"/>
      <c r="AT676" s="1">
        <v>1.6916195856873824</v>
      </c>
      <c r="AU676" s="1">
        <v>0.38220927741089056</v>
      </c>
      <c r="AV676" s="1">
        <v>1.4133902786507933</v>
      </c>
      <c r="AW676" s="1">
        <v>0.31718385731033172</v>
      </c>
      <c r="AX676" s="1">
        <v>0.13832612015739326</v>
      </c>
      <c r="AY676" s="1">
        <v>7.8407461862140385E-2</v>
      </c>
      <c r="AZ676" s="1">
        <v>2.1040093010378977</v>
      </c>
      <c r="BA676" s="1">
        <v>190.27060013551727</v>
      </c>
      <c r="BB676" s="1">
        <v>47.254500961352825</v>
      </c>
      <c r="BC676" s="1">
        <v>8.2186932289505137</v>
      </c>
      <c r="BD676" s="1">
        <v>3.4957460670518006</v>
      </c>
      <c r="BE676" s="94">
        <v>0.54224058769513317</v>
      </c>
      <c r="BF676" s="94">
        <v>0.37961432506887061</v>
      </c>
      <c r="BG676" s="94">
        <v>2.5977216984699822</v>
      </c>
      <c r="BH676" s="1">
        <v>1.5799256505576209</v>
      </c>
      <c r="BI676" s="1">
        <v>0.30841078066914496</v>
      </c>
      <c r="BJ676" s="1">
        <v>1.5861275423806964</v>
      </c>
    </row>
    <row r="677" spans="1:62">
      <c r="A677" t="s">
        <v>177</v>
      </c>
      <c r="C677" s="63" t="s">
        <v>166</v>
      </c>
      <c r="D677" s="87" t="s">
        <v>943</v>
      </c>
      <c r="E677" t="s">
        <v>960</v>
      </c>
      <c r="F677" s="1" t="s">
        <v>952</v>
      </c>
      <c r="G677" s="1" t="s">
        <v>953</v>
      </c>
      <c r="H677" s="1">
        <v>12.01728</v>
      </c>
      <c r="I677" s="1">
        <v>8.3067499999999992</v>
      </c>
      <c r="J677" s="1">
        <v>500</v>
      </c>
      <c r="K677" s="1" t="s">
        <v>954</v>
      </c>
      <c r="L677" s="1" t="s">
        <v>709</v>
      </c>
      <c r="M677" s="88">
        <v>2016</v>
      </c>
      <c r="N677" s="88">
        <v>2</v>
      </c>
      <c r="O677" s="89" t="s">
        <v>157</v>
      </c>
      <c r="P677" s="63">
        <v>1221</v>
      </c>
      <c r="Q677" s="1" t="s">
        <v>826</v>
      </c>
      <c r="R677" s="63" t="s">
        <v>712</v>
      </c>
      <c r="S677" s="63" t="s">
        <v>1027</v>
      </c>
      <c r="T677" s="63" t="s">
        <v>1094</v>
      </c>
      <c r="U677" s="1"/>
      <c r="V677" s="90"/>
      <c r="W677" s="91">
        <v>42652</v>
      </c>
      <c r="X677" s="63">
        <v>9</v>
      </c>
      <c r="Y677" s="63">
        <v>46</v>
      </c>
      <c r="Z677" s="92">
        <v>48</v>
      </c>
      <c r="AA677" s="93">
        <v>8.74</v>
      </c>
      <c r="AB677" s="93">
        <v>6.88</v>
      </c>
      <c r="AC677" s="63">
        <v>2.2599999999999998</v>
      </c>
      <c r="AD677" s="1">
        <v>1.28</v>
      </c>
      <c r="AE677" s="63">
        <v>0.44</v>
      </c>
      <c r="AF677" s="1">
        <v>1.52</v>
      </c>
      <c r="AG677" s="1">
        <v>11.1</v>
      </c>
      <c r="AH677" s="1">
        <f t="shared" si="157"/>
        <v>84.210526315789465</v>
      </c>
      <c r="AI677" s="1">
        <v>0.24</v>
      </c>
      <c r="AJ677" s="1">
        <f t="shared" si="158"/>
        <v>4.6272566371681414</v>
      </c>
      <c r="AK677" s="1">
        <f t="shared" si="159"/>
        <v>4.0754240499739716</v>
      </c>
      <c r="AL677" s="1">
        <f t="shared" si="160"/>
        <v>4.7672727272727267</v>
      </c>
      <c r="AM677" s="1">
        <f t="shared" si="161"/>
        <v>4528.2489444155235</v>
      </c>
      <c r="AN677" s="1">
        <f t="shared" si="162"/>
        <v>5296.9696969696961</v>
      </c>
      <c r="AO677" s="1">
        <f t="shared" si="163"/>
        <v>9825.2186413852196</v>
      </c>
      <c r="AP677" s="1">
        <f t="shared" si="164"/>
        <v>4.5282489444155232</v>
      </c>
      <c r="AQ677" s="1">
        <f t="shared" si="164"/>
        <v>5.296969696969696</v>
      </c>
      <c r="AR677" s="1">
        <f t="shared" si="164"/>
        <v>9.8252186413852201</v>
      </c>
      <c r="AS677" s="90"/>
      <c r="AT677" s="1">
        <v>1.8567193675889329</v>
      </c>
      <c r="AU677" s="1">
        <v>0.25225800578071284</v>
      </c>
      <c r="AV677" s="1">
        <v>1.3353457246948699</v>
      </c>
      <c r="AW677" s="1">
        <v>0.62611842655079997</v>
      </c>
      <c r="AX677" s="1">
        <v>0.1349046154017042</v>
      </c>
      <c r="AY677" s="1">
        <v>0.13276139419124527</v>
      </c>
      <c r="AZ677" s="1">
        <v>7.2714177994362252</v>
      </c>
      <c r="BA677" s="1">
        <v>116.74745300767894</v>
      </c>
      <c r="BB677" s="1">
        <v>132.38842036806892</v>
      </c>
      <c r="BC677" s="1">
        <v>14.693925510845201</v>
      </c>
      <c r="BD677" s="1">
        <v>3.2218528089748006</v>
      </c>
      <c r="BE677" s="94">
        <v>0.96070726915520621</v>
      </c>
      <c r="BF677" s="94">
        <v>0.10859528487229862</v>
      </c>
      <c r="BG677" s="94">
        <v>6.0001626307150104</v>
      </c>
      <c r="BH677" s="1">
        <v>1.2518281535648996</v>
      </c>
      <c r="BI677" s="1">
        <v>0.29209323583180991</v>
      </c>
      <c r="BJ677" s="1">
        <v>1.5500450200895717</v>
      </c>
    </row>
    <row r="678" spans="1:62">
      <c r="A678" t="s">
        <v>177</v>
      </c>
      <c r="C678" s="63" t="s">
        <v>166</v>
      </c>
      <c r="D678" s="87" t="s">
        <v>943</v>
      </c>
      <c r="E678" t="s">
        <v>960</v>
      </c>
      <c r="F678" s="1" t="s">
        <v>952</v>
      </c>
      <c r="G678" s="1" t="s">
        <v>953</v>
      </c>
      <c r="H678" s="1">
        <v>12.01728</v>
      </c>
      <c r="I678" s="1">
        <v>8.3067499999999992</v>
      </c>
      <c r="J678" s="1">
        <v>500</v>
      </c>
      <c r="K678" s="1" t="s">
        <v>954</v>
      </c>
      <c r="L678" s="1" t="s">
        <v>709</v>
      </c>
      <c r="M678" s="88">
        <v>2016</v>
      </c>
      <c r="N678" s="88">
        <v>2</v>
      </c>
      <c r="O678" s="89" t="s">
        <v>158</v>
      </c>
      <c r="P678" s="63">
        <v>1222</v>
      </c>
      <c r="Q678" s="1" t="s">
        <v>826</v>
      </c>
      <c r="R678" s="63" t="s">
        <v>712</v>
      </c>
      <c r="S678" s="63" t="s">
        <v>1027</v>
      </c>
      <c r="T678" s="63" t="s">
        <v>1094</v>
      </c>
      <c r="U678" s="1"/>
      <c r="V678" s="90"/>
      <c r="W678" s="91">
        <v>42652</v>
      </c>
      <c r="X678" s="63">
        <v>9</v>
      </c>
      <c r="Y678" s="63">
        <v>45</v>
      </c>
      <c r="Z678" s="92">
        <v>48</v>
      </c>
      <c r="AA678" s="93">
        <v>6.78</v>
      </c>
      <c r="AB678" s="93">
        <v>6.42</v>
      </c>
      <c r="AC678" s="63">
        <v>2.14</v>
      </c>
      <c r="AD678" s="1">
        <v>1.3</v>
      </c>
      <c r="AE678" s="63">
        <v>0.84</v>
      </c>
      <c r="AF678" s="1">
        <v>1.56</v>
      </c>
      <c r="AG678" s="1">
        <v>11.4</v>
      </c>
      <c r="AH678" s="1">
        <f t="shared" si="157"/>
        <v>83.333333333333343</v>
      </c>
      <c r="AI678" s="1">
        <v>0.42</v>
      </c>
      <c r="AJ678" s="1">
        <f t="shared" si="158"/>
        <v>4.68</v>
      </c>
      <c r="AK678" s="1">
        <f t="shared" si="159"/>
        <v>4.0651764705882352</v>
      </c>
      <c r="AL678" s="1">
        <f t="shared" si="160"/>
        <v>3.39</v>
      </c>
      <c r="AM678" s="1">
        <f t="shared" si="161"/>
        <v>4516.8627450980393</v>
      </c>
      <c r="AN678" s="1">
        <f t="shared" si="162"/>
        <v>3766.6666666666665</v>
      </c>
      <c r="AO678" s="1">
        <f t="shared" si="163"/>
        <v>8283.5294117647063</v>
      </c>
      <c r="AP678" s="1">
        <f t="shared" si="164"/>
        <v>4.516862745098039</v>
      </c>
      <c r="AQ678" s="1">
        <f t="shared" si="164"/>
        <v>3.7666666666666666</v>
      </c>
      <c r="AR678" s="1">
        <f t="shared" si="164"/>
        <v>8.2835294117647056</v>
      </c>
      <c r="AS678" s="90"/>
      <c r="AT678" s="1">
        <v>1.6920077972709553</v>
      </c>
      <c r="AU678" s="1">
        <v>0.32423433197263446</v>
      </c>
      <c r="AV678" s="1">
        <v>0.99047251522023383</v>
      </c>
      <c r="AW678" s="1">
        <v>0.58412823893641519</v>
      </c>
      <c r="AX678" s="1">
        <v>0.1390998914258226</v>
      </c>
      <c r="AY678" s="1">
        <v>0.12466429206109422</v>
      </c>
      <c r="AZ678" s="1">
        <v>6.9959103009773518</v>
      </c>
      <c r="BA678" s="1">
        <v>154.31730033232427</v>
      </c>
      <c r="BB678" s="1">
        <v>166.33078877130782</v>
      </c>
      <c r="BC678" s="1">
        <v>14.664111199944758</v>
      </c>
      <c r="BD678" s="1">
        <v>3.0585410367738626</v>
      </c>
      <c r="BE678" s="94">
        <v>0.38352059925093634</v>
      </c>
      <c r="BF678" s="94">
        <v>0.20674157303370788</v>
      </c>
      <c r="BG678" s="94">
        <v>5.4415885895193572</v>
      </c>
      <c r="BH678" s="1">
        <v>1.2997118155619598</v>
      </c>
      <c r="BI678" s="1">
        <v>0.22190201729106632</v>
      </c>
      <c r="BJ678" s="1">
        <v>1.2902571891370593</v>
      </c>
    </row>
    <row r="679" spans="1:62">
      <c r="A679" t="s">
        <v>177</v>
      </c>
      <c r="C679" s="63" t="s">
        <v>166</v>
      </c>
      <c r="D679" s="87" t="s">
        <v>943</v>
      </c>
      <c r="E679" t="s">
        <v>960</v>
      </c>
      <c r="F679" s="1" t="s">
        <v>952</v>
      </c>
      <c r="G679" s="1" t="s">
        <v>953</v>
      </c>
      <c r="H679" s="1">
        <v>12.01728</v>
      </c>
      <c r="I679" s="1">
        <v>8.3067499999999992</v>
      </c>
      <c r="J679" s="1">
        <v>500</v>
      </c>
      <c r="K679" s="1" t="s">
        <v>954</v>
      </c>
      <c r="L679" s="1" t="s">
        <v>709</v>
      </c>
      <c r="M679" s="88">
        <v>2016</v>
      </c>
      <c r="N679" s="88">
        <v>2</v>
      </c>
      <c r="O679" s="89" t="s">
        <v>159</v>
      </c>
      <c r="P679" s="63">
        <v>1223</v>
      </c>
      <c r="Q679" s="1" t="s">
        <v>826</v>
      </c>
      <c r="R679" s="63" t="s">
        <v>712</v>
      </c>
      <c r="S679" s="63" t="s">
        <v>1027</v>
      </c>
      <c r="T679" s="63" t="s">
        <v>1094</v>
      </c>
      <c r="U679" s="1"/>
      <c r="V679" s="90"/>
      <c r="W679" s="91">
        <v>42652</v>
      </c>
      <c r="X679" s="63">
        <v>9</v>
      </c>
      <c r="Y679" s="63">
        <v>44</v>
      </c>
      <c r="Z679" s="92">
        <v>47</v>
      </c>
      <c r="AA679" s="93">
        <v>5.36</v>
      </c>
      <c r="AB679" s="93">
        <v>3.64</v>
      </c>
      <c r="AC679" s="63">
        <v>1.56</v>
      </c>
      <c r="AD679" s="1">
        <v>0.88</v>
      </c>
      <c r="AE679" s="63">
        <v>0.44</v>
      </c>
      <c r="AF679" s="1">
        <v>1.1000000000000001</v>
      </c>
      <c r="AG679" s="1">
        <v>11.7</v>
      </c>
      <c r="AH679" s="1">
        <f t="shared" si="157"/>
        <v>80</v>
      </c>
      <c r="AI679" s="1">
        <v>0.24</v>
      </c>
      <c r="AJ679" s="1">
        <f t="shared" si="158"/>
        <v>2.5666666666666669</v>
      </c>
      <c r="AK679" s="1">
        <f t="shared" si="159"/>
        <v>2.1330509803921571</v>
      </c>
      <c r="AL679" s="1">
        <f t="shared" si="160"/>
        <v>2.9236363636363638</v>
      </c>
      <c r="AM679" s="1">
        <f t="shared" si="161"/>
        <v>2370.0566448801746</v>
      </c>
      <c r="AN679" s="1">
        <f t="shared" si="162"/>
        <v>3248.484848484849</v>
      </c>
      <c r="AO679" s="1">
        <f t="shared" si="163"/>
        <v>5618.5414933650236</v>
      </c>
      <c r="AP679" s="1">
        <f t="shared" si="164"/>
        <v>2.3700566448801745</v>
      </c>
      <c r="AQ679" s="1">
        <f t="shared" si="164"/>
        <v>3.248484848484849</v>
      </c>
      <c r="AR679" s="1">
        <f t="shared" si="164"/>
        <v>5.618541493365024</v>
      </c>
      <c r="AS679" s="90"/>
      <c r="AT679" s="1">
        <v>1.7725118483412323</v>
      </c>
      <c r="AU679" s="1">
        <v>0.33784311805143796</v>
      </c>
      <c r="AV679" s="1">
        <v>1.1783783859060957</v>
      </c>
      <c r="AW679" s="1">
        <v>0.59011580535661656</v>
      </c>
      <c r="AX679" s="1">
        <v>0.11417116283484467</v>
      </c>
      <c r="AY679" s="1">
        <v>0.12842402449700421</v>
      </c>
      <c r="AZ679" s="1">
        <v>6.5546419078972766</v>
      </c>
      <c r="BA679" s="1">
        <v>506.86515225803981</v>
      </c>
      <c r="BB679" s="1">
        <v>121.86172282913947</v>
      </c>
      <c r="BC679" s="1">
        <v>14.576523602090999</v>
      </c>
      <c r="BD679" s="1">
        <v>17.935953282622666</v>
      </c>
      <c r="BE679" s="94">
        <v>0.6333333333333333</v>
      </c>
      <c r="BF679" s="94">
        <v>0.23801932367149756</v>
      </c>
      <c r="BG679" s="94">
        <v>5.2541936839474532</v>
      </c>
      <c r="BH679" s="1">
        <v>1.2704523580365736</v>
      </c>
      <c r="BI679" s="1">
        <v>0.28368623676612126</v>
      </c>
      <c r="BJ679" s="1">
        <v>0.96898456627656837</v>
      </c>
    </row>
    <row r="680" spans="1:62">
      <c r="A680" t="s">
        <v>177</v>
      </c>
      <c r="C680" s="63" t="s">
        <v>166</v>
      </c>
      <c r="D680" s="87" t="s">
        <v>943</v>
      </c>
      <c r="E680" t="s">
        <v>960</v>
      </c>
      <c r="F680" s="1" t="s">
        <v>952</v>
      </c>
      <c r="G680" s="1" t="s">
        <v>953</v>
      </c>
      <c r="H680" s="1">
        <v>12.01728</v>
      </c>
      <c r="I680" s="1">
        <v>8.3067499999999992</v>
      </c>
      <c r="J680" s="1">
        <v>500</v>
      </c>
      <c r="K680" s="1" t="s">
        <v>954</v>
      </c>
      <c r="L680" s="1" t="s">
        <v>709</v>
      </c>
      <c r="M680" s="88">
        <v>2016</v>
      </c>
      <c r="N680" s="88">
        <v>2</v>
      </c>
      <c r="O680" s="89" t="s">
        <v>714</v>
      </c>
      <c r="P680" s="63">
        <v>1224</v>
      </c>
      <c r="Q680" s="1" t="s">
        <v>826</v>
      </c>
      <c r="R680" s="63" t="s">
        <v>712</v>
      </c>
      <c r="S680" s="63" t="s">
        <v>1027</v>
      </c>
      <c r="T680" s="63" t="s">
        <v>1094</v>
      </c>
      <c r="U680" s="1"/>
      <c r="V680" s="90"/>
      <c r="W680" s="91">
        <v>42652</v>
      </c>
      <c r="X680" s="63">
        <v>9</v>
      </c>
      <c r="Y680" s="63">
        <v>45</v>
      </c>
      <c r="Z680" s="92">
        <v>47</v>
      </c>
      <c r="AA680" s="93">
        <v>9.84</v>
      </c>
      <c r="AB680" s="93">
        <v>7.76</v>
      </c>
      <c r="AC680" s="63">
        <v>2.1</v>
      </c>
      <c r="AD680" s="1">
        <v>1.28</v>
      </c>
      <c r="AE680" s="63">
        <v>0.6</v>
      </c>
      <c r="AF680" s="1">
        <v>1.56</v>
      </c>
      <c r="AG680" s="1">
        <v>10.7</v>
      </c>
      <c r="AH680" s="1">
        <f t="shared" si="157"/>
        <v>82.051282051282044</v>
      </c>
      <c r="AI680" s="1">
        <v>0.38</v>
      </c>
      <c r="AJ680" s="1">
        <f t="shared" si="158"/>
        <v>5.7645714285714282</v>
      </c>
      <c r="AK680" s="1">
        <f t="shared" si="159"/>
        <v>4.9691822969187669</v>
      </c>
      <c r="AL680" s="1">
        <f t="shared" si="160"/>
        <v>6.2320000000000011</v>
      </c>
      <c r="AM680" s="1">
        <f t="shared" si="161"/>
        <v>5521.3136632430742</v>
      </c>
      <c r="AN680" s="1">
        <f t="shared" si="162"/>
        <v>6924.4444444444462</v>
      </c>
      <c r="AO680" s="1">
        <f t="shared" si="163"/>
        <v>12445.758107687521</v>
      </c>
      <c r="AP680" s="1">
        <f t="shared" si="164"/>
        <v>5.5213136632430739</v>
      </c>
      <c r="AQ680" s="1">
        <f t="shared" si="164"/>
        <v>6.924444444444446</v>
      </c>
      <c r="AR680" s="1">
        <f t="shared" si="164"/>
        <v>12.445758107687521</v>
      </c>
      <c r="AS680" s="90"/>
      <c r="AT680" s="1">
        <v>1.6516956920256645</v>
      </c>
      <c r="AU680" s="1">
        <v>0.37263539864132822</v>
      </c>
      <c r="AV680" s="1">
        <v>0.94320530047272499</v>
      </c>
      <c r="AW680" s="1">
        <v>0.45588907963716874</v>
      </c>
      <c r="AX680" s="1">
        <v>0.12833859272470413</v>
      </c>
      <c r="AY680" s="1">
        <v>0.10832605349718405</v>
      </c>
      <c r="AZ680" s="1">
        <v>5.161150744268487</v>
      </c>
      <c r="BA680" s="1">
        <v>496.58296410839108</v>
      </c>
      <c r="BB680" s="1">
        <v>107.88008952670654</v>
      </c>
      <c r="BC680" s="1">
        <v>11.008196427562462</v>
      </c>
      <c r="BD680" s="1">
        <v>2.4448290746671479</v>
      </c>
      <c r="BE680" s="94">
        <v>0.43002915451895046</v>
      </c>
      <c r="BF680" s="94">
        <v>7.7405247813411085E-2</v>
      </c>
      <c r="BG680" s="94">
        <v>4.2219557326638792</v>
      </c>
      <c r="BH680" s="1">
        <v>1.4337349397590362</v>
      </c>
      <c r="BI680" s="1">
        <v>0.35152919369786845</v>
      </c>
      <c r="BJ680" s="1">
        <v>1.2309843620603693</v>
      </c>
    </row>
    <row r="681" spans="1:62">
      <c r="A681" t="s">
        <v>177</v>
      </c>
      <c r="C681" s="63" t="s">
        <v>166</v>
      </c>
      <c r="D681" s="87" t="s">
        <v>943</v>
      </c>
      <c r="E681" t="s">
        <v>960</v>
      </c>
      <c r="F681" s="1" t="s">
        <v>955</v>
      </c>
      <c r="G681" s="1" t="s">
        <v>956</v>
      </c>
      <c r="H681" s="1">
        <v>11.997030000000001</v>
      </c>
      <c r="I681" s="1">
        <v>8.2918500000000002</v>
      </c>
      <c r="J681" s="1">
        <v>505</v>
      </c>
      <c r="K681" s="1" t="s">
        <v>957</v>
      </c>
      <c r="L681" s="1" t="s">
        <v>709</v>
      </c>
      <c r="M681" s="88">
        <v>2016</v>
      </c>
      <c r="N681" s="88">
        <v>2</v>
      </c>
      <c r="O681" s="89" t="s">
        <v>155</v>
      </c>
      <c r="P681" s="63">
        <v>1231</v>
      </c>
      <c r="Q681" s="1" t="s">
        <v>826</v>
      </c>
      <c r="R681" s="63" t="s">
        <v>712</v>
      </c>
      <c r="S681" s="63" t="s">
        <v>1027</v>
      </c>
      <c r="T681" s="63" t="s">
        <v>1094</v>
      </c>
      <c r="U681" s="1" t="s">
        <v>766</v>
      </c>
      <c r="V681" s="90">
        <v>42712</v>
      </c>
      <c r="W681" s="91">
        <v>42652</v>
      </c>
      <c r="X681" s="63">
        <v>9</v>
      </c>
      <c r="Y681" s="63">
        <v>45</v>
      </c>
      <c r="Z681" s="92">
        <v>35</v>
      </c>
      <c r="AA681" s="93">
        <v>4.42</v>
      </c>
      <c r="AB681" s="93">
        <v>2.06</v>
      </c>
      <c r="AC681" s="63">
        <v>0.9</v>
      </c>
      <c r="AD681" s="1">
        <v>0.52</v>
      </c>
      <c r="AE681" s="63">
        <v>0.16</v>
      </c>
      <c r="AF681" s="1">
        <v>0.64</v>
      </c>
      <c r="AG681" s="1">
        <v>10.7</v>
      </c>
      <c r="AH681" s="1">
        <f t="shared" si="157"/>
        <v>81.25</v>
      </c>
      <c r="AI681" s="1">
        <v>0.1</v>
      </c>
      <c r="AJ681" s="1">
        <f t="shared" si="158"/>
        <v>1.4648888888888889</v>
      </c>
      <c r="AK681" s="1">
        <f t="shared" si="159"/>
        <v>1.2504334640522876</v>
      </c>
      <c r="AL681" s="1">
        <f t="shared" si="160"/>
        <v>2.7625000000000002</v>
      </c>
      <c r="AM681" s="1">
        <f t="shared" si="161"/>
        <v>1389.370515613653</v>
      </c>
      <c r="AN681" s="1">
        <f t="shared" si="162"/>
        <v>3069.4444444444443</v>
      </c>
      <c r="AO681" s="1">
        <f t="shared" si="163"/>
        <v>4458.8149600580973</v>
      </c>
      <c r="AP681" s="1">
        <f t="shared" si="164"/>
        <v>1.3893705156136529</v>
      </c>
      <c r="AQ681" s="1">
        <f t="shared" si="164"/>
        <v>3.0694444444444442</v>
      </c>
      <c r="AR681" s="1">
        <f t="shared" si="164"/>
        <v>4.4588149600580973</v>
      </c>
      <c r="AS681" s="90">
        <v>42560</v>
      </c>
      <c r="AT681" s="1">
        <v>1.2593123209169055</v>
      </c>
      <c r="AU681" s="1">
        <v>0.20212817991953749</v>
      </c>
      <c r="AV681" s="1">
        <v>1.268662987400115</v>
      </c>
      <c r="AW681" s="1">
        <v>0.50159888748329695</v>
      </c>
      <c r="AX681" s="1">
        <v>0.30492684796904745</v>
      </c>
      <c r="AY681" s="1">
        <v>0.12524487193705836</v>
      </c>
      <c r="AZ681" s="1">
        <v>5.0319561574394243</v>
      </c>
      <c r="BA681" s="1">
        <v>181.74268658868311</v>
      </c>
      <c r="BB681" s="1">
        <v>54.186008559233102</v>
      </c>
      <c r="BC681" s="1">
        <v>13.072573551792507</v>
      </c>
      <c r="BD681" s="1">
        <v>8.9210610457002399</v>
      </c>
      <c r="BE681" s="94">
        <v>0.61527377521613846</v>
      </c>
      <c r="BF681" s="94">
        <v>0.11988472622478386</v>
      </c>
      <c r="BG681" s="94">
        <v>2.5748006246599529</v>
      </c>
      <c r="BH681" s="1">
        <v>1.1709039548022599</v>
      </c>
      <c r="BI681" s="1">
        <v>0.2019774011299435</v>
      </c>
      <c r="BJ681" s="1">
        <v>1.1403391499450148</v>
      </c>
    </row>
    <row r="682" spans="1:62">
      <c r="A682" t="s">
        <v>177</v>
      </c>
      <c r="C682" s="63" t="s">
        <v>166</v>
      </c>
      <c r="D682" s="87" t="s">
        <v>943</v>
      </c>
      <c r="E682" t="s">
        <v>960</v>
      </c>
      <c r="F682" s="1" t="s">
        <v>955</v>
      </c>
      <c r="G682" s="1" t="s">
        <v>956</v>
      </c>
      <c r="H682" s="1">
        <v>11.997030000000001</v>
      </c>
      <c r="I682" s="1">
        <v>8.2918500000000002</v>
      </c>
      <c r="J682" s="1">
        <v>505</v>
      </c>
      <c r="K682" s="1" t="s">
        <v>957</v>
      </c>
      <c r="L682" s="1" t="s">
        <v>709</v>
      </c>
      <c r="M682" s="88">
        <v>2016</v>
      </c>
      <c r="N682" s="88">
        <v>2</v>
      </c>
      <c r="O682" s="89" t="s">
        <v>156</v>
      </c>
      <c r="P682" s="63">
        <v>1232</v>
      </c>
      <c r="Q682" s="1" t="s">
        <v>826</v>
      </c>
      <c r="R682" s="63" t="s">
        <v>712</v>
      </c>
      <c r="S682" s="63" t="s">
        <v>1027</v>
      </c>
      <c r="T682" s="63" t="s">
        <v>1094</v>
      </c>
      <c r="U682" s="63"/>
      <c r="V682" s="63"/>
      <c r="W682" s="91">
        <v>42652</v>
      </c>
      <c r="X682" s="63">
        <v>9</v>
      </c>
      <c r="Y682" s="63">
        <v>44</v>
      </c>
      <c r="Z682" s="92">
        <v>31</v>
      </c>
      <c r="AA682" s="93">
        <v>5.2</v>
      </c>
      <c r="AB682" s="93">
        <v>1.1000000000000001</v>
      </c>
      <c r="AC682" s="63">
        <v>0.68</v>
      </c>
      <c r="AD682" s="1">
        <v>0.42</v>
      </c>
      <c r="AE682" s="63">
        <v>0.22</v>
      </c>
      <c r="AF682" s="1">
        <v>0.48</v>
      </c>
      <c r="AG682" s="1">
        <v>9.4</v>
      </c>
      <c r="AH682" s="1">
        <f t="shared" si="157"/>
        <v>87.5</v>
      </c>
      <c r="AI682" s="1">
        <v>0.18</v>
      </c>
      <c r="AJ682" s="1">
        <f t="shared" si="158"/>
        <v>0.77647058823529413</v>
      </c>
      <c r="AK682" s="1">
        <f t="shared" si="159"/>
        <v>0.72417301038062287</v>
      </c>
      <c r="AL682" s="1">
        <f t="shared" si="160"/>
        <v>4.254545454545454</v>
      </c>
      <c r="AM682" s="1">
        <f t="shared" si="161"/>
        <v>804.63667820069202</v>
      </c>
      <c r="AN682" s="1">
        <f t="shared" si="162"/>
        <v>4727.2727272727261</v>
      </c>
      <c r="AO682" s="1">
        <f t="shared" si="163"/>
        <v>5531.9094054734178</v>
      </c>
      <c r="AP682" s="1">
        <f t="shared" si="164"/>
        <v>0.80463667820069207</v>
      </c>
      <c r="AQ682" s="1">
        <f t="shared" si="164"/>
        <v>4.7272727272727257</v>
      </c>
      <c r="AR682" s="1">
        <f t="shared" si="164"/>
        <v>5.5319094054734181</v>
      </c>
      <c r="AS682" s="1"/>
      <c r="AT682" s="1">
        <v>2.3445065176908755</v>
      </c>
      <c r="AU682" s="1">
        <v>0.23016367858520637</v>
      </c>
      <c r="AV682" s="1">
        <v>0.91435916118713467</v>
      </c>
      <c r="AW682" s="1">
        <v>0.58576313384828738</v>
      </c>
      <c r="AX682" s="1">
        <v>0.20045586020432907</v>
      </c>
      <c r="AY682" s="1">
        <v>0.1431677187308168</v>
      </c>
      <c r="AZ682" s="1">
        <v>6.9966133804329944</v>
      </c>
      <c r="BA682" s="1">
        <v>185.52447705478158</v>
      </c>
      <c r="BB682" s="1">
        <v>139.29411779384179</v>
      </c>
      <c r="BC682" s="1">
        <v>20.255498291373932</v>
      </c>
      <c r="BD682" s="1">
        <v>20.258235105686637</v>
      </c>
      <c r="BE682" s="94">
        <v>0.3518731988472622</v>
      </c>
      <c r="BF682" s="94">
        <v>0.23242074927953893</v>
      </c>
      <c r="BG682" s="94">
        <v>3.7693726451327079</v>
      </c>
      <c r="BH682" s="1">
        <v>0.9252380952380953</v>
      </c>
      <c r="BI682" s="1">
        <v>0.24685714285714286</v>
      </c>
      <c r="BJ682" s="1">
        <v>1.3032802593711565</v>
      </c>
    </row>
    <row r="683" spans="1:62">
      <c r="A683" t="s">
        <v>177</v>
      </c>
      <c r="C683" s="63" t="s">
        <v>166</v>
      </c>
      <c r="D683" s="87" t="s">
        <v>943</v>
      </c>
      <c r="E683" t="s">
        <v>960</v>
      </c>
      <c r="F683" s="1" t="s">
        <v>955</v>
      </c>
      <c r="G683" s="1" t="s">
        <v>956</v>
      </c>
      <c r="H683" s="1">
        <v>11.997030000000001</v>
      </c>
      <c r="I683" s="1">
        <v>8.2918500000000002</v>
      </c>
      <c r="J683" s="1">
        <v>505</v>
      </c>
      <c r="K683" s="1" t="s">
        <v>957</v>
      </c>
      <c r="L683" s="1" t="s">
        <v>709</v>
      </c>
      <c r="M683" s="88">
        <v>2016</v>
      </c>
      <c r="N683" s="88">
        <v>2</v>
      </c>
      <c r="O683" s="89" t="s">
        <v>157</v>
      </c>
      <c r="P683" s="63">
        <v>1233</v>
      </c>
      <c r="Q683" s="1" t="s">
        <v>826</v>
      </c>
      <c r="R683" s="63" t="s">
        <v>712</v>
      </c>
      <c r="S683" s="63" t="s">
        <v>1027</v>
      </c>
      <c r="T683" s="63" t="s">
        <v>1094</v>
      </c>
      <c r="U683" s="63"/>
      <c r="V683" s="63"/>
      <c r="W683" s="91">
        <v>42652</v>
      </c>
      <c r="X683" s="63">
        <v>9</v>
      </c>
      <c r="Y683" s="63">
        <v>45</v>
      </c>
      <c r="Z683" s="92">
        <v>55</v>
      </c>
      <c r="AA683" s="93">
        <v>10.220000000000001</v>
      </c>
      <c r="AB683" s="93">
        <v>5.92</v>
      </c>
      <c r="AC683" s="63">
        <v>1.7</v>
      </c>
      <c r="AD683" s="1">
        <v>0.78</v>
      </c>
      <c r="AE683" s="63">
        <v>0.42</v>
      </c>
      <c r="AF683" s="1">
        <v>1</v>
      </c>
      <c r="AG683" s="1">
        <v>11.1</v>
      </c>
      <c r="AH683" s="1">
        <f t="shared" si="157"/>
        <v>78</v>
      </c>
      <c r="AI683" s="1">
        <v>0.22</v>
      </c>
      <c r="AJ683" s="1">
        <f t="shared" si="158"/>
        <v>3.4823529411764707</v>
      </c>
      <c r="AK683" s="1">
        <f t="shared" si="159"/>
        <v>2.8408625605536333</v>
      </c>
      <c r="AL683" s="1">
        <f t="shared" si="160"/>
        <v>5.3533333333333335</v>
      </c>
      <c r="AM683" s="1">
        <f t="shared" si="161"/>
        <v>3156.5139561707038</v>
      </c>
      <c r="AN683" s="1">
        <f t="shared" si="162"/>
        <v>5948.1481481481487</v>
      </c>
      <c r="AO683" s="1">
        <f t="shared" si="163"/>
        <v>9104.6621043188534</v>
      </c>
      <c r="AP683" s="1">
        <f t="shared" si="164"/>
        <v>3.1565139561707038</v>
      </c>
      <c r="AQ683" s="1">
        <f t="shared" si="164"/>
        <v>5.9481481481481486</v>
      </c>
      <c r="AR683" s="1">
        <f t="shared" si="164"/>
        <v>9.1046621043188534</v>
      </c>
      <c r="AS683" s="1"/>
      <c r="AT683" s="1">
        <v>2.5004807692307693</v>
      </c>
      <c r="AU683" s="1">
        <v>0.28489784607080104</v>
      </c>
      <c r="AV683" s="1">
        <v>1.0122772445266961</v>
      </c>
      <c r="AW683" s="1">
        <v>0.79304041520285695</v>
      </c>
      <c r="AX683" s="1">
        <v>0.24660155643405482</v>
      </c>
      <c r="AY683" s="1">
        <v>0.17018437526275429</v>
      </c>
      <c r="AZ683" s="1">
        <v>9.3198681944818311</v>
      </c>
      <c r="BA683" s="1">
        <v>114.16684242138798</v>
      </c>
      <c r="BB683" s="1">
        <v>114.73851967580059</v>
      </c>
      <c r="BC683" s="1">
        <v>15.010854672178926</v>
      </c>
      <c r="BD683" s="1">
        <v>2.9256412152532612</v>
      </c>
      <c r="BE683" s="94">
        <v>0.54373757455268401</v>
      </c>
      <c r="BF683" s="94">
        <v>5.7554671968190856E-2</v>
      </c>
      <c r="BG683" s="94">
        <v>2.2287755873480166</v>
      </c>
      <c r="BH683" s="1">
        <v>1.1788732394366197</v>
      </c>
      <c r="BI683" s="1">
        <v>0.18845070422535212</v>
      </c>
      <c r="BJ683" s="1">
        <v>1.0711061487648772</v>
      </c>
    </row>
    <row r="684" spans="1:62">
      <c r="A684" t="s">
        <v>177</v>
      </c>
      <c r="C684" s="63" t="s">
        <v>166</v>
      </c>
      <c r="D684" s="87" t="s">
        <v>943</v>
      </c>
      <c r="E684" t="s">
        <v>960</v>
      </c>
      <c r="F684" s="1" t="s">
        <v>955</v>
      </c>
      <c r="G684" s="1" t="s">
        <v>956</v>
      </c>
      <c r="H684" s="1">
        <v>11.997030000000001</v>
      </c>
      <c r="I684" s="1">
        <v>8.2918500000000002</v>
      </c>
      <c r="J684" s="1">
        <v>505</v>
      </c>
      <c r="K684" s="1" t="s">
        <v>957</v>
      </c>
      <c r="L684" s="1" t="s">
        <v>709</v>
      </c>
      <c r="M684" s="88">
        <v>2016</v>
      </c>
      <c r="N684" s="88">
        <v>2</v>
      </c>
      <c r="O684" s="89" t="s">
        <v>158</v>
      </c>
      <c r="P684" s="63">
        <v>1234</v>
      </c>
      <c r="Q684" s="1" t="s">
        <v>826</v>
      </c>
      <c r="R684" s="63" t="s">
        <v>712</v>
      </c>
      <c r="S684" s="63" t="s">
        <v>1027</v>
      </c>
      <c r="T684" s="63" t="s">
        <v>1094</v>
      </c>
      <c r="U684" s="63"/>
      <c r="V684" s="63"/>
      <c r="W684" s="91">
        <v>42652</v>
      </c>
      <c r="X684" s="63">
        <v>9</v>
      </c>
      <c r="Y684" s="63">
        <v>48</v>
      </c>
      <c r="Z684" s="92">
        <v>38</v>
      </c>
      <c r="AA684" s="93">
        <v>5.28</v>
      </c>
      <c r="AB684" s="93">
        <v>3.18</v>
      </c>
      <c r="AC684" s="63">
        <v>1.52</v>
      </c>
      <c r="AD684" s="1">
        <v>0.92</v>
      </c>
      <c r="AE684" s="63">
        <v>0.32</v>
      </c>
      <c r="AF684" s="1">
        <v>1.1599999999999999</v>
      </c>
      <c r="AG684" s="1">
        <v>10.7</v>
      </c>
      <c r="AH684" s="1">
        <f t="shared" si="157"/>
        <v>79.310344827586221</v>
      </c>
      <c r="AI684" s="1">
        <v>0.24</v>
      </c>
      <c r="AJ684" s="1">
        <f t="shared" si="158"/>
        <v>2.4268421052631579</v>
      </c>
      <c r="AK684" s="1">
        <f t="shared" si="159"/>
        <v>2.0221058823529416</v>
      </c>
      <c r="AL684" s="1">
        <f t="shared" si="160"/>
        <v>3.96</v>
      </c>
      <c r="AM684" s="1">
        <f t="shared" si="161"/>
        <v>2246.7843137254908</v>
      </c>
      <c r="AN684" s="1">
        <f t="shared" si="162"/>
        <v>4400</v>
      </c>
      <c r="AO684" s="1">
        <f t="shared" si="163"/>
        <v>6646.7843137254913</v>
      </c>
      <c r="AP684" s="1">
        <f t="shared" si="164"/>
        <v>2.2467843137254908</v>
      </c>
      <c r="AQ684" s="1">
        <f t="shared" si="164"/>
        <v>4.4000000000000004</v>
      </c>
      <c r="AR684" s="1">
        <f t="shared" si="164"/>
        <v>6.6467843137254912</v>
      </c>
      <c r="AS684" s="1"/>
      <c r="AT684" s="1">
        <v>2.2685185185185186</v>
      </c>
      <c r="AU684" s="1">
        <v>0.2574663431092501</v>
      </c>
      <c r="AV684" s="1">
        <v>0.7985604521196159</v>
      </c>
      <c r="AW684" s="1">
        <v>0.69705677257938237</v>
      </c>
      <c r="AX684" s="1">
        <v>0.34118697868454934</v>
      </c>
      <c r="AY684" s="1">
        <v>0.18148525382455097</v>
      </c>
      <c r="AZ684" s="1">
        <v>9.4271948907353345</v>
      </c>
      <c r="BA684" s="1">
        <v>173.79348708268381</v>
      </c>
      <c r="BB684" s="1">
        <v>148.23186511605613</v>
      </c>
      <c r="BC684" s="1">
        <v>15.579167170126613</v>
      </c>
      <c r="BD684" s="1">
        <v>21.521532075855585</v>
      </c>
      <c r="BE684" s="94">
        <v>0.64410681399631675</v>
      </c>
      <c r="BF684" s="94">
        <v>0.11519337016574585</v>
      </c>
      <c r="BG684" s="94">
        <v>3.3077731423661909</v>
      </c>
      <c r="BH684" s="1">
        <v>1.44921875</v>
      </c>
      <c r="BI684" s="1">
        <v>0.23754882812500003</v>
      </c>
      <c r="BJ684" s="1">
        <v>1.1767101922509533</v>
      </c>
    </row>
    <row r="685" spans="1:62">
      <c r="A685" t="s">
        <v>177</v>
      </c>
      <c r="C685" s="63" t="s">
        <v>166</v>
      </c>
      <c r="D685" s="87" t="s">
        <v>943</v>
      </c>
      <c r="E685" t="s">
        <v>960</v>
      </c>
      <c r="F685" s="1" t="s">
        <v>955</v>
      </c>
      <c r="G685" s="1" t="s">
        <v>956</v>
      </c>
      <c r="H685" s="1">
        <v>11.997030000000001</v>
      </c>
      <c r="I685" s="1">
        <v>8.2918500000000002</v>
      </c>
      <c r="J685" s="1">
        <v>505</v>
      </c>
      <c r="K685" s="1" t="s">
        <v>957</v>
      </c>
      <c r="L685" s="1" t="s">
        <v>709</v>
      </c>
      <c r="M685" s="88">
        <v>2016</v>
      </c>
      <c r="N685" s="88">
        <v>2</v>
      </c>
      <c r="O685" s="89" t="s">
        <v>159</v>
      </c>
      <c r="P685" s="63">
        <v>1235</v>
      </c>
      <c r="Q685" s="1" t="s">
        <v>826</v>
      </c>
      <c r="R685" s="63" t="s">
        <v>712</v>
      </c>
      <c r="S685" s="63" t="s">
        <v>1027</v>
      </c>
      <c r="T685" s="63" t="s">
        <v>1094</v>
      </c>
      <c r="U685" s="63"/>
      <c r="V685" s="63"/>
      <c r="W685" s="91">
        <v>42652</v>
      </c>
      <c r="X685" s="63">
        <v>9</v>
      </c>
      <c r="Y685" s="63">
        <v>47</v>
      </c>
      <c r="Z685" s="92">
        <v>56</v>
      </c>
      <c r="AA685" s="93">
        <v>8.7799999999999994</v>
      </c>
      <c r="AB685" s="93">
        <v>6.7</v>
      </c>
      <c r="AC685" s="63">
        <v>1.96</v>
      </c>
      <c r="AD685" s="1">
        <v>1.1000000000000001</v>
      </c>
      <c r="AE685" s="63">
        <v>0.56000000000000005</v>
      </c>
      <c r="AF685" s="1">
        <v>1.38</v>
      </c>
      <c r="AG685" s="1">
        <v>10.5</v>
      </c>
      <c r="AH685" s="1">
        <f t="shared" si="157"/>
        <v>79.710144927536248</v>
      </c>
      <c r="AI685" s="1">
        <v>0.38</v>
      </c>
      <c r="AJ685" s="1">
        <f t="shared" si="158"/>
        <v>4.7173469387755107</v>
      </c>
      <c r="AK685" s="1">
        <f t="shared" si="159"/>
        <v>3.9592737094837953</v>
      </c>
      <c r="AL685" s="1">
        <f t="shared" si="160"/>
        <v>5.9578571428571419</v>
      </c>
      <c r="AM685" s="1">
        <f t="shared" si="161"/>
        <v>4399.1930105375504</v>
      </c>
      <c r="AN685" s="1">
        <f t="shared" si="162"/>
        <v>6619.8412698412685</v>
      </c>
      <c r="AO685" s="1">
        <f t="shared" si="163"/>
        <v>11019.034280378819</v>
      </c>
      <c r="AP685" s="1">
        <f t="shared" si="164"/>
        <v>4.3991930105375507</v>
      </c>
      <c r="AQ685" s="1">
        <f t="shared" si="164"/>
        <v>6.6198412698412685</v>
      </c>
      <c r="AR685" s="1">
        <f t="shared" si="164"/>
        <v>11.019034280378818</v>
      </c>
      <c r="AS685" s="1"/>
      <c r="AT685" s="1">
        <v>2.4172123479887748</v>
      </c>
      <c r="AU685" s="1">
        <v>0.22957595362638292</v>
      </c>
      <c r="AV685" s="1">
        <v>0.98820001392135259</v>
      </c>
      <c r="AW685" s="1">
        <v>0.59389936647533859</v>
      </c>
      <c r="AX685" s="1">
        <v>0.2313693863948138</v>
      </c>
      <c r="AY685" s="1">
        <v>0.15146317019296598</v>
      </c>
      <c r="AZ685" s="1">
        <v>9.076591974307199</v>
      </c>
      <c r="BA685" s="1">
        <v>132.94174517714509</v>
      </c>
      <c r="BB685" s="1">
        <v>130.45373272805122</v>
      </c>
      <c r="BC685" s="1">
        <v>19.270937336350141</v>
      </c>
      <c r="BD685" s="1">
        <v>5.2281644511538126</v>
      </c>
      <c r="BE685" s="94">
        <v>0.49713467048710602</v>
      </c>
      <c r="BF685" s="94">
        <v>4.2263610315186245E-2</v>
      </c>
      <c r="BG685" s="94">
        <v>1.9431311281287735</v>
      </c>
      <c r="BH685" s="1">
        <v>1.2110481586402266</v>
      </c>
      <c r="BI685" s="1">
        <v>0.19107648725212464</v>
      </c>
      <c r="BJ685" s="1">
        <v>1.0771223164433956</v>
      </c>
    </row>
    <row r="686" spans="1:62">
      <c r="A686" t="s">
        <v>177</v>
      </c>
      <c r="C686" s="63" t="s">
        <v>166</v>
      </c>
      <c r="D686" s="87" t="s">
        <v>943</v>
      </c>
      <c r="E686" t="s">
        <v>960</v>
      </c>
      <c r="F686" s="1" t="s">
        <v>955</v>
      </c>
      <c r="G686" s="1" t="s">
        <v>956</v>
      </c>
      <c r="H686" s="1">
        <v>11.997030000000001</v>
      </c>
      <c r="I686" s="1">
        <v>8.2918500000000002</v>
      </c>
      <c r="J686" s="1">
        <v>505</v>
      </c>
      <c r="K686" s="1" t="s">
        <v>957</v>
      </c>
      <c r="L686" s="1" t="s">
        <v>709</v>
      </c>
      <c r="M686" s="88">
        <v>2016</v>
      </c>
      <c r="N686" s="88">
        <v>2</v>
      </c>
      <c r="O686" s="89" t="s">
        <v>714</v>
      </c>
      <c r="P686" s="63">
        <v>1236</v>
      </c>
      <c r="Q686" s="1" t="s">
        <v>826</v>
      </c>
      <c r="R686" s="63" t="s">
        <v>712</v>
      </c>
      <c r="S686" s="63" t="s">
        <v>1027</v>
      </c>
      <c r="T686" s="63" t="s">
        <v>1094</v>
      </c>
      <c r="U686" s="63"/>
      <c r="V686" s="63"/>
      <c r="W686" s="91">
        <v>42652</v>
      </c>
      <c r="X686" s="63">
        <v>9</v>
      </c>
      <c r="Y686" s="63">
        <v>45</v>
      </c>
      <c r="Z686" s="92">
        <v>48</v>
      </c>
      <c r="AA686" s="93">
        <v>8.68</v>
      </c>
      <c r="AB686" s="93">
        <v>6.96</v>
      </c>
      <c r="AC686" s="63">
        <v>2.1800000000000002</v>
      </c>
      <c r="AD686" s="1">
        <v>1.28</v>
      </c>
      <c r="AE686" s="63">
        <v>0.34</v>
      </c>
      <c r="AF686" s="1">
        <v>1.58</v>
      </c>
      <c r="AG686" s="1">
        <v>11.3</v>
      </c>
      <c r="AH686" s="1">
        <f t="shared" si="157"/>
        <v>81.012658227848107</v>
      </c>
      <c r="AI686" s="1">
        <v>0.26</v>
      </c>
      <c r="AJ686" s="1">
        <f t="shared" si="158"/>
        <v>5.0444036697247707</v>
      </c>
      <c r="AK686" s="1">
        <f t="shared" si="159"/>
        <v>4.2644930383162443</v>
      </c>
      <c r="AL686" s="1">
        <f t="shared" si="160"/>
        <v>6.6376470588235286</v>
      </c>
      <c r="AM686" s="1">
        <f t="shared" si="161"/>
        <v>4738.3255981291604</v>
      </c>
      <c r="AN686" s="1">
        <f t="shared" si="162"/>
        <v>7375.16339869281</v>
      </c>
      <c r="AO686" s="1">
        <f t="shared" si="163"/>
        <v>12113.48899682197</v>
      </c>
      <c r="AP686" s="1">
        <f t="shared" si="164"/>
        <v>4.7383255981291601</v>
      </c>
      <c r="AQ686" s="1">
        <f t="shared" si="164"/>
        <v>7.37516339869281</v>
      </c>
      <c r="AR686" s="1">
        <f t="shared" si="164"/>
        <v>12.113488996821971</v>
      </c>
      <c r="AS686" s="1"/>
      <c r="AT686" s="1">
        <v>1.9319960861056753</v>
      </c>
      <c r="AU686" s="1">
        <v>0.32661029243197442</v>
      </c>
      <c r="AV686" s="1">
        <v>1.2977486355790344</v>
      </c>
      <c r="AW686" s="1">
        <v>0.68073153104928985</v>
      </c>
      <c r="AX686" s="1">
        <v>0.16693672346866112</v>
      </c>
      <c r="AY686" s="1">
        <v>0.16258889289781545</v>
      </c>
      <c r="AZ686" s="1">
        <v>5.8284358211495624</v>
      </c>
      <c r="BA686" s="1">
        <v>173.30212302618142</v>
      </c>
      <c r="BB686" s="1">
        <v>63.269489226539349</v>
      </c>
      <c r="BC686" s="1">
        <v>11.283155283051382</v>
      </c>
      <c r="BD686" s="1">
        <v>4.4810167622851917</v>
      </c>
      <c r="BE686" s="94">
        <v>0.69619047619047625</v>
      </c>
      <c r="BF686" s="94">
        <v>4.4161904761904763E-2</v>
      </c>
      <c r="BG686" s="94">
        <v>1.9491279840712219</v>
      </c>
      <c r="BH686" s="1">
        <v>1.2901529636711282</v>
      </c>
      <c r="BI686" s="1">
        <v>0.21849904397705547</v>
      </c>
      <c r="BJ686" s="1">
        <v>1.4864314620932817</v>
      </c>
    </row>
    <row r="687" spans="1:62">
      <c r="A687" t="s">
        <v>177</v>
      </c>
      <c r="C687" s="63" t="s">
        <v>168</v>
      </c>
      <c r="D687" s="87" t="s">
        <v>706</v>
      </c>
      <c r="E687" t="s">
        <v>959</v>
      </c>
      <c r="F687" s="1" t="s">
        <v>707</v>
      </c>
      <c r="G687" s="1" t="s">
        <v>708</v>
      </c>
      <c r="H687" s="1">
        <v>11.62195</v>
      </c>
      <c r="I687" s="1">
        <v>7.1155099999999996</v>
      </c>
      <c r="J687" s="1">
        <v>603</v>
      </c>
      <c r="K687" s="1" t="s">
        <v>710</v>
      </c>
      <c r="L687" s="1" t="s">
        <v>709</v>
      </c>
      <c r="M687" s="88">
        <v>2016</v>
      </c>
      <c r="N687" s="88">
        <v>2</v>
      </c>
      <c r="O687" s="89" t="s">
        <v>155</v>
      </c>
      <c r="P687" s="63">
        <v>1</v>
      </c>
      <c r="Q687" s="1" t="s">
        <v>711</v>
      </c>
      <c r="R687" s="63" t="s">
        <v>399</v>
      </c>
      <c r="S687" s="63" t="s">
        <v>992</v>
      </c>
      <c r="T687" s="63" t="s">
        <v>1091</v>
      </c>
      <c r="U687" s="1" t="s">
        <v>713</v>
      </c>
      <c r="V687" s="90">
        <v>42559</v>
      </c>
      <c r="W687" s="91">
        <v>42646</v>
      </c>
      <c r="X687" s="63">
        <v>9</v>
      </c>
      <c r="Y687" s="63">
        <v>44</v>
      </c>
      <c r="Z687" s="92">
        <v>14</v>
      </c>
      <c r="AA687" s="93">
        <v>1.89</v>
      </c>
      <c r="AB687" s="93">
        <v>0.3</v>
      </c>
      <c r="AC687" s="63">
        <v>0.22</v>
      </c>
      <c r="AD687" s="1">
        <v>6.0999999999999999E-2</v>
      </c>
      <c r="AE687" s="63">
        <v>0.12</v>
      </c>
      <c r="AF687" s="1">
        <v>0.14000000000000001</v>
      </c>
      <c r="AG687" s="1">
        <v>2.9</v>
      </c>
      <c r="AH687" s="1">
        <f t="shared" si="157"/>
        <v>43.571428571428569</v>
      </c>
      <c r="AI687" s="1">
        <v>0.05</v>
      </c>
      <c r="AJ687" s="1">
        <f t="shared" si="158"/>
        <v>0.19090909090909094</v>
      </c>
      <c r="AK687" s="1">
        <f t="shared" si="159"/>
        <v>9.5022994652406434E-2</v>
      </c>
      <c r="AL687" s="1">
        <f t="shared" si="160"/>
        <v>0.78749999999999998</v>
      </c>
      <c r="AM687" s="1">
        <f t="shared" si="161"/>
        <v>105.58110516934047</v>
      </c>
      <c r="AN687" s="1">
        <f t="shared" si="162"/>
        <v>875</v>
      </c>
      <c r="AO687" s="1">
        <f t="shared" si="163"/>
        <v>980.5811051693405</v>
      </c>
      <c r="AP687" s="1">
        <f t="shared" si="164"/>
        <v>0.10558110516934048</v>
      </c>
      <c r="AQ687" s="1">
        <f t="shared" si="164"/>
        <v>0.875</v>
      </c>
      <c r="AR687" s="1">
        <f t="shared" si="164"/>
        <v>0.98058110516934049</v>
      </c>
      <c r="AS687" s="90">
        <v>42438</v>
      </c>
      <c r="AT687" s="1">
        <v>1.5333978702807358</v>
      </c>
      <c r="AU687" s="1">
        <v>0.10662541059058048</v>
      </c>
      <c r="AV687" s="1">
        <v>1.7645730706368279</v>
      </c>
      <c r="AW687" s="1">
        <v>0.39309093074077306</v>
      </c>
      <c r="AX687" s="1">
        <v>0.23004076003909271</v>
      </c>
      <c r="AY687" s="1">
        <v>0.11755500256215509</v>
      </c>
      <c r="AZ687" s="1">
        <v>5.3331761884029509</v>
      </c>
      <c r="BA687" s="1">
        <v>147.11358843958936</v>
      </c>
      <c r="BB687" s="1">
        <v>29.1417760389118</v>
      </c>
      <c r="BC687" s="1">
        <v>11.270110805288704</v>
      </c>
      <c r="BD687" s="1">
        <v>2.9712563556615343</v>
      </c>
      <c r="BE687" s="94">
        <v>0.41853211009174318</v>
      </c>
      <c r="BF687" s="94">
        <v>5.2293577981651372E-2</v>
      </c>
      <c r="BG687" s="94">
        <v>4.3474991256921296</v>
      </c>
      <c r="BH687" s="1">
        <v>1.3477443609022557</v>
      </c>
      <c r="BI687" s="1">
        <v>0.2592105263157895</v>
      </c>
      <c r="BJ687" s="1">
        <v>1.6831408807204411</v>
      </c>
    </row>
    <row r="688" spans="1:62">
      <c r="A688" t="s">
        <v>177</v>
      </c>
      <c r="C688" s="63" t="s">
        <v>168</v>
      </c>
      <c r="D688" s="87" t="s">
        <v>706</v>
      </c>
      <c r="E688" t="s">
        <v>959</v>
      </c>
      <c r="F688" s="1" t="s">
        <v>707</v>
      </c>
      <c r="G688" s="1" t="s">
        <v>708</v>
      </c>
      <c r="H688" s="1">
        <v>11.62195</v>
      </c>
      <c r="I688" s="1">
        <v>7.1155099999999996</v>
      </c>
      <c r="J688" s="1">
        <v>603</v>
      </c>
      <c r="K688" s="1" t="s">
        <v>710</v>
      </c>
      <c r="L688" s="1" t="s">
        <v>709</v>
      </c>
      <c r="M688" s="88">
        <v>2016</v>
      </c>
      <c r="N688" s="88">
        <v>2</v>
      </c>
      <c r="O688" s="89" t="s">
        <v>156</v>
      </c>
      <c r="P688" s="63">
        <v>2</v>
      </c>
      <c r="Q688" s="1" t="s">
        <v>711</v>
      </c>
      <c r="R688" s="63" t="s">
        <v>399</v>
      </c>
      <c r="S688" s="63" t="s">
        <v>992</v>
      </c>
      <c r="T688" s="63" t="s">
        <v>1091</v>
      </c>
      <c r="U688" s="1"/>
      <c r="V688" s="90"/>
      <c r="W688" s="91">
        <v>42646</v>
      </c>
      <c r="X688" s="63">
        <v>9</v>
      </c>
      <c r="Y688" s="63">
        <v>42</v>
      </c>
      <c r="Z688" s="92">
        <v>14</v>
      </c>
      <c r="AA688" s="93">
        <v>3.84</v>
      </c>
      <c r="AB688" s="93">
        <v>0.89</v>
      </c>
      <c r="AC688" s="63">
        <v>0.26</v>
      </c>
      <c r="AD688" s="1">
        <v>0.14000000000000001</v>
      </c>
      <c r="AE688" s="63">
        <v>0.34</v>
      </c>
      <c r="AF688" s="1">
        <v>0.2</v>
      </c>
      <c r="AG688" s="1">
        <v>7</v>
      </c>
      <c r="AH688" s="1">
        <f t="shared" si="157"/>
        <v>70</v>
      </c>
      <c r="AI688" s="1">
        <v>0.24</v>
      </c>
      <c r="AJ688" s="1">
        <f t="shared" si="158"/>
        <v>0.68461538461538463</v>
      </c>
      <c r="AK688" s="1">
        <f t="shared" si="159"/>
        <v>0.52433484162895927</v>
      </c>
      <c r="AL688" s="1">
        <f t="shared" si="160"/>
        <v>2.7105882352941171</v>
      </c>
      <c r="AM688" s="1">
        <f t="shared" si="161"/>
        <v>582.59426847662144</v>
      </c>
      <c r="AN688" s="1">
        <f t="shared" si="162"/>
        <v>3011.7647058823522</v>
      </c>
      <c r="AO688" s="1">
        <f t="shared" si="163"/>
        <v>3594.3589743589737</v>
      </c>
      <c r="AP688" s="1">
        <f t="shared" ref="AP688:AR710" si="165">AM688/1000</f>
        <v>0.58259426847662144</v>
      </c>
      <c r="AQ688" s="1">
        <f t="shared" si="165"/>
        <v>3.0117647058823525</v>
      </c>
      <c r="AR688" s="1">
        <f t="shared" si="165"/>
        <v>3.5943589743589737</v>
      </c>
      <c r="AS688" s="90"/>
      <c r="AT688" s="1">
        <v>1.1782273603082851</v>
      </c>
      <c r="AU688" s="1">
        <v>0.19261329497358232</v>
      </c>
      <c r="AV688" s="1">
        <v>1.4765374415099921</v>
      </c>
      <c r="AW688" s="1">
        <v>0.43046879678740196</v>
      </c>
      <c r="AX688" s="1">
        <v>0.25683636888887945</v>
      </c>
      <c r="AY688" s="1">
        <v>9.1467221073548197E-2</v>
      </c>
      <c r="AZ688" s="1">
        <v>3.7456544468296147</v>
      </c>
      <c r="BA688" s="1">
        <v>117.88878167057949</v>
      </c>
      <c r="BB688" s="1">
        <v>33.683138467491226</v>
      </c>
      <c r="BC688" s="1">
        <v>6.5309018895570805</v>
      </c>
      <c r="BD688" s="1">
        <v>3.1366283715427317</v>
      </c>
      <c r="BE688" s="94">
        <v>0.32545023696682468</v>
      </c>
      <c r="BF688" s="94">
        <v>0.11052132701421802</v>
      </c>
      <c r="BG688" s="94">
        <v>4.8381968084788722</v>
      </c>
      <c r="BH688" s="1">
        <v>0.94378698224852076</v>
      </c>
      <c r="BI688" s="1">
        <v>0.23801775147928994</v>
      </c>
      <c r="BJ688" s="1">
        <v>1.3000943339775111</v>
      </c>
    </row>
    <row r="689" spans="1:62">
      <c r="A689" t="s">
        <v>177</v>
      </c>
      <c r="C689" s="63" t="s">
        <v>168</v>
      </c>
      <c r="D689" s="87" t="s">
        <v>706</v>
      </c>
      <c r="E689" t="s">
        <v>959</v>
      </c>
      <c r="F689" s="1" t="s">
        <v>707</v>
      </c>
      <c r="G689" s="1" t="s">
        <v>708</v>
      </c>
      <c r="H689" s="1">
        <v>11.62195</v>
      </c>
      <c r="I689" s="1">
        <v>7.1155099999999996</v>
      </c>
      <c r="J689" s="1">
        <v>603</v>
      </c>
      <c r="K689" s="1" t="s">
        <v>710</v>
      </c>
      <c r="L689" s="1" t="s">
        <v>709</v>
      </c>
      <c r="M689" s="88">
        <v>2016</v>
      </c>
      <c r="N689" s="88">
        <v>2</v>
      </c>
      <c r="O689" s="89" t="s">
        <v>157</v>
      </c>
      <c r="P689" s="63">
        <v>3</v>
      </c>
      <c r="Q689" s="1" t="s">
        <v>711</v>
      </c>
      <c r="R689" s="63" t="s">
        <v>399</v>
      </c>
      <c r="S689" s="63" t="s">
        <v>992</v>
      </c>
      <c r="T689" s="63" t="s">
        <v>1091</v>
      </c>
      <c r="U689" s="1"/>
      <c r="V689" s="90"/>
      <c r="W689" s="91">
        <v>42646</v>
      </c>
      <c r="X689" s="63">
        <v>9</v>
      </c>
      <c r="Y689" s="63">
        <v>48</v>
      </c>
      <c r="Z689" s="92">
        <v>30</v>
      </c>
      <c r="AA689" s="93">
        <v>5.66</v>
      </c>
      <c r="AB689" s="93">
        <v>1.26</v>
      </c>
      <c r="AC689" s="63">
        <v>0.48</v>
      </c>
      <c r="AD689" s="1">
        <v>0.16300000000000001</v>
      </c>
      <c r="AE689" s="63">
        <v>0.5</v>
      </c>
      <c r="AF689" s="1">
        <v>0.22</v>
      </c>
      <c r="AG689" s="1">
        <v>7</v>
      </c>
      <c r="AH689" s="1">
        <f t="shared" si="157"/>
        <v>74.090909090909093</v>
      </c>
      <c r="AI689" s="1">
        <v>0.14000000000000001</v>
      </c>
      <c r="AJ689" s="1">
        <f t="shared" si="158"/>
        <v>0.57750000000000001</v>
      </c>
      <c r="AK689" s="1">
        <f t="shared" si="159"/>
        <v>0.46814558823529417</v>
      </c>
      <c r="AL689" s="1">
        <f t="shared" si="160"/>
        <v>1.5848000000000002</v>
      </c>
      <c r="AM689" s="1">
        <f t="shared" si="161"/>
        <v>520.16176470588243</v>
      </c>
      <c r="AN689" s="1">
        <f t="shared" si="162"/>
        <v>1760.8888888888891</v>
      </c>
      <c r="AO689" s="1">
        <f t="shared" si="163"/>
        <v>2281.0506535947716</v>
      </c>
      <c r="AP689" s="1">
        <f t="shared" si="165"/>
        <v>0.52016176470588238</v>
      </c>
      <c r="AQ689" s="1">
        <f t="shared" si="165"/>
        <v>1.7608888888888892</v>
      </c>
      <c r="AR689" s="1">
        <f t="shared" si="165"/>
        <v>2.2810506535947717</v>
      </c>
      <c r="AS689" s="90"/>
      <c r="AT689" s="1">
        <v>1.8793269230769236</v>
      </c>
      <c r="AU689" s="1">
        <v>0.12343912710777176</v>
      </c>
      <c r="AV689" s="1">
        <v>2.0117164585499507</v>
      </c>
      <c r="AW689" s="1">
        <v>0.47096461942290418</v>
      </c>
      <c r="AX689" s="1">
        <v>0.25446180012269481</v>
      </c>
      <c r="AY689" s="1">
        <v>0.17319942214519152</v>
      </c>
      <c r="AZ689" s="1">
        <v>8.0348839769134983</v>
      </c>
      <c r="BA689" s="1">
        <v>219.15138815840976</v>
      </c>
      <c r="BB689" s="1">
        <v>55.56520583108292</v>
      </c>
      <c r="BC689" s="1">
        <v>15.889278632304604</v>
      </c>
      <c r="BD689" s="1">
        <v>4.8346416014176272</v>
      </c>
      <c r="BE689" s="94">
        <v>0.93940839694656497</v>
      </c>
      <c r="BF689" s="94">
        <v>4.0958969465648858E-2</v>
      </c>
      <c r="BG689" s="94">
        <v>4.8170942678232187</v>
      </c>
      <c r="BH689" s="1">
        <v>1.3975845410628021</v>
      </c>
      <c r="BI689" s="1">
        <v>0.21512077294685991</v>
      </c>
      <c r="BJ689" s="1">
        <v>1.7195456353218228</v>
      </c>
    </row>
    <row r="690" spans="1:62">
      <c r="A690" t="s">
        <v>177</v>
      </c>
      <c r="C690" s="63" t="s">
        <v>168</v>
      </c>
      <c r="D690" s="87" t="s">
        <v>706</v>
      </c>
      <c r="E690" t="s">
        <v>959</v>
      </c>
      <c r="F690" s="1" t="s">
        <v>707</v>
      </c>
      <c r="G690" s="1" t="s">
        <v>708</v>
      </c>
      <c r="H690" s="1">
        <v>11.62195</v>
      </c>
      <c r="I690" s="1">
        <v>7.1155099999999996</v>
      </c>
      <c r="J690" s="1">
        <v>603</v>
      </c>
      <c r="K690" s="1" t="s">
        <v>710</v>
      </c>
      <c r="L690" s="1" t="s">
        <v>709</v>
      </c>
      <c r="M690" s="88">
        <v>2016</v>
      </c>
      <c r="N690" s="88">
        <v>2</v>
      </c>
      <c r="O690" s="89" t="s">
        <v>158</v>
      </c>
      <c r="P690" s="63">
        <v>4</v>
      </c>
      <c r="Q690" s="1" t="s">
        <v>711</v>
      </c>
      <c r="R690" s="63" t="s">
        <v>399</v>
      </c>
      <c r="S690" s="63" t="s">
        <v>992</v>
      </c>
      <c r="T690" s="63" t="s">
        <v>1091</v>
      </c>
      <c r="U690" s="1"/>
      <c r="V690" s="90"/>
      <c r="W690" s="91">
        <v>42646</v>
      </c>
      <c r="X690" s="63">
        <v>9</v>
      </c>
      <c r="Y690" s="63">
        <v>47</v>
      </c>
      <c r="Z690" s="92">
        <v>47</v>
      </c>
      <c r="AA690" s="93">
        <v>10.87</v>
      </c>
      <c r="AB690" s="93">
        <v>5.45</v>
      </c>
      <c r="AC690" s="63">
        <v>1.74</v>
      </c>
      <c r="AD690" s="1">
        <v>0.9</v>
      </c>
      <c r="AE690" s="63">
        <v>1.38</v>
      </c>
      <c r="AF690" s="1">
        <v>1.1399999999999999</v>
      </c>
      <c r="AG690" s="1">
        <v>11.6</v>
      </c>
      <c r="AH690" s="1">
        <f t="shared" si="157"/>
        <v>78.947368421052644</v>
      </c>
      <c r="AI690" s="1">
        <v>0.38</v>
      </c>
      <c r="AJ690" s="1">
        <f t="shared" si="158"/>
        <v>3.5706896551724139</v>
      </c>
      <c r="AK690" s="1">
        <f t="shared" si="159"/>
        <v>2.931724137931035</v>
      </c>
      <c r="AL690" s="1">
        <f t="shared" si="160"/>
        <v>2.9931884057971012</v>
      </c>
      <c r="AM690" s="1">
        <f t="shared" si="161"/>
        <v>3257.4712643678167</v>
      </c>
      <c r="AN690" s="1">
        <f t="shared" si="162"/>
        <v>3325.7648953301123</v>
      </c>
      <c r="AO690" s="1">
        <f t="shared" si="163"/>
        <v>6583.236159697929</v>
      </c>
      <c r="AP690" s="1">
        <f t="shared" si="165"/>
        <v>3.2574712643678168</v>
      </c>
      <c r="AQ690" s="1">
        <f t="shared" si="165"/>
        <v>3.3257648953301122</v>
      </c>
      <c r="AR690" s="1">
        <f t="shared" si="165"/>
        <v>6.583236159697929</v>
      </c>
      <c r="AS690" s="90"/>
      <c r="AT690" s="1">
        <v>1.6712062256809339</v>
      </c>
      <c r="AU690" s="1">
        <v>0.16032164304764446</v>
      </c>
      <c r="AV690" s="1">
        <v>1.203949301482711</v>
      </c>
      <c r="AW690" s="1">
        <v>0.62641802700928539</v>
      </c>
      <c r="AX690" s="1">
        <v>0.2648201047605247</v>
      </c>
      <c r="AY690" s="1">
        <v>0.11709301412109649</v>
      </c>
      <c r="AZ690" s="1">
        <v>5.9049946059427025</v>
      </c>
      <c r="BA690" s="1">
        <v>138.83782131371939</v>
      </c>
      <c r="BB690" s="1">
        <v>50.583694432310395</v>
      </c>
      <c r="BC690" s="1">
        <v>5.6718660686477813</v>
      </c>
      <c r="BD690" s="1">
        <v>3.6205085570921489</v>
      </c>
      <c r="BE690" s="94">
        <v>0.35053658536585369</v>
      </c>
      <c r="BF690" s="94">
        <v>3.8902439024390251E-2</v>
      </c>
      <c r="BG690" s="94">
        <v>6.1784235345067007</v>
      </c>
      <c r="BH690" s="1">
        <v>1.0033718689788054</v>
      </c>
      <c r="BI690" s="1">
        <v>0.17861271676300577</v>
      </c>
      <c r="BJ690" s="1">
        <v>1.3926357226782355</v>
      </c>
    </row>
    <row r="691" spans="1:62">
      <c r="A691" t="s">
        <v>177</v>
      </c>
      <c r="C691" s="63" t="s">
        <v>168</v>
      </c>
      <c r="D691" s="87" t="s">
        <v>706</v>
      </c>
      <c r="E691" t="s">
        <v>959</v>
      </c>
      <c r="F691" s="1" t="s">
        <v>707</v>
      </c>
      <c r="G691" s="1" t="s">
        <v>708</v>
      </c>
      <c r="H691" s="1">
        <v>11.62195</v>
      </c>
      <c r="I691" s="1">
        <v>7.1155099999999996</v>
      </c>
      <c r="J691" s="1">
        <v>603</v>
      </c>
      <c r="K691" s="1" t="s">
        <v>710</v>
      </c>
      <c r="L691" s="1" t="s">
        <v>709</v>
      </c>
      <c r="M691" s="88">
        <v>2016</v>
      </c>
      <c r="N691" s="88">
        <v>2</v>
      </c>
      <c r="O691" s="89" t="s">
        <v>159</v>
      </c>
      <c r="P691" s="63">
        <v>5</v>
      </c>
      <c r="Q691" s="1" t="s">
        <v>711</v>
      </c>
      <c r="R691" s="63" t="s">
        <v>399</v>
      </c>
      <c r="S691" s="63" t="s">
        <v>992</v>
      </c>
      <c r="T691" s="63" t="s">
        <v>1091</v>
      </c>
      <c r="U691" s="1"/>
      <c r="V691" s="90"/>
      <c r="W691" s="91">
        <v>42646</v>
      </c>
      <c r="X691" s="63">
        <v>9</v>
      </c>
      <c r="Y691" s="63">
        <v>44</v>
      </c>
      <c r="Z691" s="92">
        <v>41</v>
      </c>
      <c r="AA691" s="93">
        <v>12.45</v>
      </c>
      <c r="AB691" s="93">
        <v>4.3499999999999996</v>
      </c>
      <c r="AC691" s="63">
        <v>1.56</v>
      </c>
      <c r="AD691" s="1">
        <v>0.8</v>
      </c>
      <c r="AE691" s="63">
        <v>1.02</v>
      </c>
      <c r="AF691" s="1">
        <v>1.02</v>
      </c>
      <c r="AG691" s="1">
        <v>11.4</v>
      </c>
      <c r="AH691" s="1">
        <f t="shared" si="157"/>
        <v>78.431372549019613</v>
      </c>
      <c r="AI691" s="1">
        <v>0.46</v>
      </c>
      <c r="AJ691" s="1">
        <f t="shared" si="158"/>
        <v>2.8442307692307689</v>
      </c>
      <c r="AK691" s="1">
        <f t="shared" si="159"/>
        <v>2.3252488687782802</v>
      </c>
      <c r="AL691" s="1">
        <f t="shared" si="160"/>
        <v>5.6147058823529408</v>
      </c>
      <c r="AM691" s="1">
        <f t="shared" si="161"/>
        <v>2583.6098541980891</v>
      </c>
      <c r="AN691" s="1">
        <f t="shared" si="162"/>
        <v>6238.5620915032669</v>
      </c>
      <c r="AO691" s="1">
        <f t="shared" si="163"/>
        <v>8822.1719457013569</v>
      </c>
      <c r="AP691" s="1">
        <f t="shared" si="165"/>
        <v>2.5836098541980892</v>
      </c>
      <c r="AQ691" s="1">
        <f t="shared" si="165"/>
        <v>6.2385620915032671</v>
      </c>
      <c r="AR691" s="1">
        <f t="shared" si="165"/>
        <v>8.8221719457013563</v>
      </c>
      <c r="AS691" s="90"/>
      <c r="AT691" s="1">
        <v>1.9747619047619049</v>
      </c>
      <c r="AU691" s="1">
        <v>0.22347061821660472</v>
      </c>
      <c r="AV691" s="1">
        <v>1.370028125934214</v>
      </c>
      <c r="AW691" s="1">
        <v>0.66163108729073972</v>
      </c>
      <c r="AX691" s="1">
        <v>0.32930454664791442</v>
      </c>
      <c r="AY691" s="1">
        <v>0.13408916063000559</v>
      </c>
      <c r="AZ691" s="1">
        <v>8.8105827059503579</v>
      </c>
      <c r="BA691" s="1">
        <v>215.07140785770002</v>
      </c>
      <c r="BB691" s="1">
        <v>49.578993069431476</v>
      </c>
      <c r="BC691" s="1">
        <v>7.6307110606847788</v>
      </c>
      <c r="BD691" s="1">
        <v>4.5932805930193368</v>
      </c>
      <c r="BE691" s="94">
        <v>0.61770524233432256</v>
      </c>
      <c r="BF691" s="94">
        <v>5.1879327398615234E-2</v>
      </c>
      <c r="BG691" s="94">
        <v>5.9629328103593684</v>
      </c>
      <c r="BH691" s="1">
        <v>1.1717850287907869</v>
      </c>
      <c r="BI691" s="1">
        <v>0.21089251439539344</v>
      </c>
      <c r="BJ691" s="1">
        <v>1.4234541435902972</v>
      </c>
    </row>
    <row r="692" spans="1:62">
      <c r="A692" t="s">
        <v>177</v>
      </c>
      <c r="C692" s="63" t="s">
        <v>168</v>
      </c>
      <c r="D692" s="87" t="s">
        <v>706</v>
      </c>
      <c r="E692" t="s">
        <v>959</v>
      </c>
      <c r="F692" s="1" t="s">
        <v>707</v>
      </c>
      <c r="G692" s="1" t="s">
        <v>708</v>
      </c>
      <c r="H692" s="1">
        <v>11.62195</v>
      </c>
      <c r="I692" s="1">
        <v>7.1155099999999996</v>
      </c>
      <c r="J692" s="1">
        <v>603</v>
      </c>
      <c r="K692" s="1" t="s">
        <v>710</v>
      </c>
      <c r="L692" s="1" t="s">
        <v>709</v>
      </c>
      <c r="M692" s="88">
        <v>2016</v>
      </c>
      <c r="N692" s="88">
        <v>2</v>
      </c>
      <c r="O692" s="89" t="s">
        <v>714</v>
      </c>
      <c r="P692" s="63">
        <v>6</v>
      </c>
      <c r="Q692" s="1" t="s">
        <v>711</v>
      </c>
      <c r="R692" s="63" t="s">
        <v>399</v>
      </c>
      <c r="S692" s="63" t="s">
        <v>992</v>
      </c>
      <c r="T692" s="63" t="s">
        <v>1091</v>
      </c>
      <c r="U692" s="1"/>
      <c r="V692" s="90"/>
      <c r="W692" s="91">
        <v>42646</v>
      </c>
      <c r="X692" s="63">
        <v>9</v>
      </c>
      <c r="Y692" s="63">
        <v>48</v>
      </c>
      <c r="Z692" s="92">
        <v>44</v>
      </c>
      <c r="AA692" s="93">
        <v>9.86</v>
      </c>
      <c r="AB692" s="93">
        <v>7.22</v>
      </c>
      <c r="AC692" s="63">
        <v>2.12</v>
      </c>
      <c r="AD692" s="1">
        <v>1.1399999999999999</v>
      </c>
      <c r="AE692" s="63">
        <v>0.9</v>
      </c>
      <c r="AF692" s="1">
        <v>1.46</v>
      </c>
      <c r="AG692" s="1">
        <v>11.2</v>
      </c>
      <c r="AH692" s="1">
        <f t="shared" si="157"/>
        <v>78.082191780821901</v>
      </c>
      <c r="AI692" s="1">
        <v>0.5</v>
      </c>
      <c r="AJ692" s="1">
        <f t="shared" si="158"/>
        <v>4.9722641509433956</v>
      </c>
      <c r="AK692" s="1">
        <f t="shared" si="159"/>
        <v>4.0560213096559359</v>
      </c>
      <c r="AL692" s="1">
        <f t="shared" si="160"/>
        <v>5.4777777777777779</v>
      </c>
      <c r="AM692" s="1">
        <f t="shared" si="161"/>
        <v>4506.6903440621509</v>
      </c>
      <c r="AN692" s="1">
        <f t="shared" si="162"/>
        <v>6086.4197530864203</v>
      </c>
      <c r="AO692" s="1">
        <f t="shared" si="163"/>
        <v>10593.110097148572</v>
      </c>
      <c r="AP692" s="1">
        <f t="shared" si="165"/>
        <v>4.5066903440621511</v>
      </c>
      <c r="AQ692" s="1">
        <f t="shared" si="165"/>
        <v>6.0864197530864201</v>
      </c>
      <c r="AR692" s="1">
        <f t="shared" si="165"/>
        <v>10.593110097148571</v>
      </c>
      <c r="AS692" s="90"/>
      <c r="AT692" s="1">
        <v>2.1540354330708662</v>
      </c>
      <c r="AU692" s="1">
        <v>0.21506247469647205</v>
      </c>
      <c r="AV692" s="1">
        <v>1.7144134367275696</v>
      </c>
      <c r="AW692" s="1">
        <v>0.7044147533238927</v>
      </c>
      <c r="AX692" s="1">
        <v>0.30178854695154439</v>
      </c>
      <c r="AY692" s="1">
        <v>0.17943405807349294</v>
      </c>
      <c r="AZ692" s="1">
        <v>7.2352854636413824</v>
      </c>
      <c r="BA692" s="1">
        <v>196.46077004078464</v>
      </c>
      <c r="BB692" s="1">
        <v>78.368771801891157</v>
      </c>
      <c r="BC692" s="1">
        <v>10.760062250842394</v>
      </c>
      <c r="BD692" s="1">
        <v>35.541204985929731</v>
      </c>
      <c r="BE692" s="94">
        <v>0.28584366062917071</v>
      </c>
      <c r="BF692" s="94">
        <v>2.4394661582459492E-2</v>
      </c>
      <c r="BG692" s="94">
        <v>3.9474654551670709</v>
      </c>
      <c r="BH692" s="1">
        <v>1.345927379784102</v>
      </c>
      <c r="BI692" s="1">
        <v>0.28459273797841023</v>
      </c>
      <c r="BJ692" s="1">
        <v>1.5356213537693657</v>
      </c>
    </row>
    <row r="693" spans="1:62">
      <c r="A693" t="s">
        <v>177</v>
      </c>
      <c r="C693" s="63" t="s">
        <v>168</v>
      </c>
      <c r="D693" s="87" t="s">
        <v>706</v>
      </c>
      <c r="E693" t="s">
        <v>959</v>
      </c>
      <c r="F693" s="1" t="s">
        <v>715</v>
      </c>
      <c r="G693" s="1" t="s">
        <v>716</v>
      </c>
      <c r="H693" s="1">
        <v>11.64533</v>
      </c>
      <c r="I693" s="1">
        <v>7.14161</v>
      </c>
      <c r="J693" s="1">
        <v>639</v>
      </c>
      <c r="K693" s="1" t="s">
        <v>717</v>
      </c>
      <c r="L693" s="1" t="s">
        <v>709</v>
      </c>
      <c r="M693" s="88">
        <v>2016</v>
      </c>
      <c r="N693" s="88">
        <v>2</v>
      </c>
      <c r="O693" s="89" t="s">
        <v>155</v>
      </c>
      <c r="P693" s="63">
        <v>13</v>
      </c>
      <c r="Q693" s="1" t="s">
        <v>718</v>
      </c>
      <c r="R693" s="63" t="s">
        <v>399</v>
      </c>
      <c r="S693" s="63" t="s">
        <v>992</v>
      </c>
      <c r="T693" s="63" t="s">
        <v>1091</v>
      </c>
      <c r="U693" s="1" t="s">
        <v>713</v>
      </c>
      <c r="V693" s="90">
        <v>42559</v>
      </c>
      <c r="W693" s="91">
        <v>42646</v>
      </c>
      <c r="X693" s="63">
        <v>9</v>
      </c>
      <c r="Y693" s="63">
        <v>47</v>
      </c>
      <c r="Z693" s="92">
        <v>37</v>
      </c>
      <c r="AA693" s="93">
        <v>5.23</v>
      </c>
      <c r="AB693" s="93">
        <v>3.04</v>
      </c>
      <c r="AC693" s="63">
        <v>1.46</v>
      </c>
      <c r="AD693" s="1">
        <v>0.76</v>
      </c>
      <c r="AE693" s="63">
        <v>0.38</v>
      </c>
      <c r="AF693" s="1">
        <v>0.96</v>
      </c>
      <c r="AG693" s="1">
        <v>11</v>
      </c>
      <c r="AH693" s="1">
        <f t="shared" si="157"/>
        <v>79.166666666666671</v>
      </c>
      <c r="AI693" s="1">
        <v>0.2</v>
      </c>
      <c r="AJ693" s="1">
        <f t="shared" si="158"/>
        <v>1.998904109589041</v>
      </c>
      <c r="AK693" s="1">
        <f t="shared" si="159"/>
        <v>1.6569347300564061</v>
      </c>
      <c r="AL693" s="1">
        <f t="shared" si="160"/>
        <v>2.7526315789473683</v>
      </c>
      <c r="AM693" s="1">
        <f t="shared" si="161"/>
        <v>1841.0385889515624</v>
      </c>
      <c r="AN693" s="1">
        <f t="shared" si="162"/>
        <v>3058.4795321637425</v>
      </c>
      <c r="AO693" s="1">
        <f t="shared" si="163"/>
        <v>4899.5181211153049</v>
      </c>
      <c r="AP693" s="1">
        <f t="shared" si="165"/>
        <v>1.8410385889515624</v>
      </c>
      <c r="AQ693" s="1">
        <f t="shared" si="165"/>
        <v>3.0584795321637426</v>
      </c>
      <c r="AR693" s="1">
        <f t="shared" si="165"/>
        <v>4.8995181211153049</v>
      </c>
      <c r="AS693" s="90">
        <v>42438</v>
      </c>
      <c r="AT693" s="1">
        <v>1.4474169741697418</v>
      </c>
      <c r="AU693" s="1">
        <v>0.15485314165250938</v>
      </c>
      <c r="AV693" s="1">
        <v>2.0558535552809656</v>
      </c>
      <c r="AW693" s="1">
        <v>0.33509271826480685</v>
      </c>
      <c r="AX693" s="1">
        <v>0.192018208026771</v>
      </c>
      <c r="AY693" s="1">
        <v>0.10535666347304196</v>
      </c>
      <c r="AZ693" s="1">
        <v>4.0845469725614221</v>
      </c>
      <c r="BA693" s="1">
        <v>142.24105186562687</v>
      </c>
      <c r="BB693" s="1">
        <v>23.810670559986413</v>
      </c>
      <c r="BC693" s="1">
        <v>13.198443951084268</v>
      </c>
      <c r="BD693" s="1">
        <v>20.145497713076903</v>
      </c>
      <c r="BE693" s="94">
        <v>0.28482726423902893</v>
      </c>
      <c r="BF693" s="94">
        <v>9.5798319327731113E-2</v>
      </c>
      <c r="BG693" s="94">
        <v>1.9477654417068289</v>
      </c>
      <c r="BH693" s="1">
        <v>0.86644486692015221</v>
      </c>
      <c r="BI693" s="1">
        <v>0.23469581749049429</v>
      </c>
      <c r="BJ693" s="1">
        <v>1.6357974417865007</v>
      </c>
    </row>
    <row r="694" spans="1:62">
      <c r="A694" t="s">
        <v>177</v>
      </c>
      <c r="C694" s="63" t="s">
        <v>168</v>
      </c>
      <c r="D694" s="87" t="s">
        <v>706</v>
      </c>
      <c r="E694" t="s">
        <v>959</v>
      </c>
      <c r="F694" s="1" t="s">
        <v>715</v>
      </c>
      <c r="G694" s="1" t="s">
        <v>716</v>
      </c>
      <c r="H694" s="1">
        <v>11.64533</v>
      </c>
      <c r="I694" s="1">
        <v>7.14161</v>
      </c>
      <c r="J694" s="1">
        <v>639</v>
      </c>
      <c r="K694" s="1" t="s">
        <v>717</v>
      </c>
      <c r="L694" s="1" t="s">
        <v>709</v>
      </c>
      <c r="M694" s="88">
        <v>2016</v>
      </c>
      <c r="N694" s="88">
        <v>2</v>
      </c>
      <c r="O694" s="89" t="s">
        <v>156</v>
      </c>
      <c r="P694" s="63">
        <v>14</v>
      </c>
      <c r="Q694" s="1" t="s">
        <v>718</v>
      </c>
      <c r="R694" s="63" t="s">
        <v>399</v>
      </c>
      <c r="S694" s="63" t="s">
        <v>992</v>
      </c>
      <c r="T694" s="63" t="s">
        <v>1091</v>
      </c>
      <c r="U694" s="1"/>
      <c r="V694" s="90"/>
      <c r="W694" s="91">
        <v>42646</v>
      </c>
      <c r="X694" s="63">
        <v>9</v>
      </c>
      <c r="Y694" s="63">
        <v>42</v>
      </c>
      <c r="Z694" s="92">
        <v>59</v>
      </c>
      <c r="AA694" s="93">
        <v>7.13</v>
      </c>
      <c r="AB694" s="93">
        <v>5.17</v>
      </c>
      <c r="AC694" s="63">
        <v>1.22</v>
      </c>
      <c r="AD694" s="1">
        <v>0.62</v>
      </c>
      <c r="AE694" s="63">
        <v>0.57999999999999996</v>
      </c>
      <c r="AF694" s="1">
        <v>0.78</v>
      </c>
      <c r="AG694" s="1">
        <v>10.9</v>
      </c>
      <c r="AH694" s="1">
        <f t="shared" si="157"/>
        <v>79.487179487179489</v>
      </c>
      <c r="AI694" s="1">
        <v>0.18</v>
      </c>
      <c r="AJ694" s="1">
        <f t="shared" si="158"/>
        <v>3.3054098360655741</v>
      </c>
      <c r="AK694" s="1">
        <f t="shared" si="159"/>
        <v>2.754109353905497</v>
      </c>
      <c r="AL694" s="1">
        <f t="shared" si="160"/>
        <v>2.2127586206896552</v>
      </c>
      <c r="AM694" s="1">
        <f t="shared" si="161"/>
        <v>3060.1215043394409</v>
      </c>
      <c r="AN694" s="1">
        <f t="shared" si="162"/>
        <v>2458.6206896551721</v>
      </c>
      <c r="AO694" s="1">
        <f t="shared" si="163"/>
        <v>5518.7421939946125</v>
      </c>
      <c r="AP694" s="1">
        <f t="shared" si="165"/>
        <v>3.060121504339441</v>
      </c>
      <c r="AQ694" s="1">
        <f t="shared" si="165"/>
        <v>2.4586206896551719</v>
      </c>
      <c r="AR694" s="1">
        <f t="shared" si="165"/>
        <v>5.5187421939946129</v>
      </c>
      <c r="AS694" s="90"/>
      <c r="AT694" s="1">
        <v>1.8937381404174574</v>
      </c>
      <c r="AU694" s="1">
        <v>0.26297251851834968</v>
      </c>
      <c r="AV694" s="1">
        <v>1.9720983346019136</v>
      </c>
      <c r="AW694" s="1">
        <v>0.51974503128548943</v>
      </c>
      <c r="AX694" s="1">
        <v>0.19474893502406215</v>
      </c>
      <c r="AY694" s="1">
        <v>0.14899229655784321</v>
      </c>
      <c r="AZ694" s="1">
        <v>6.7362275420179136</v>
      </c>
      <c r="BA694" s="1">
        <v>183.07009551187028</v>
      </c>
      <c r="BB694" s="1">
        <v>28.950747904345047</v>
      </c>
      <c r="BC694" s="1">
        <v>13.943913667471778</v>
      </c>
      <c r="BD694" s="1">
        <v>4.1142265560296662</v>
      </c>
      <c r="BE694" s="94">
        <v>0.265595009596929</v>
      </c>
      <c r="BF694" s="94">
        <v>0.23642034548944335</v>
      </c>
      <c r="BG694" s="94">
        <v>3.565704119524328</v>
      </c>
      <c r="BH694" s="1">
        <v>0.88422035480859029</v>
      </c>
      <c r="BI694" s="1">
        <v>0.29337068160597574</v>
      </c>
      <c r="BJ694" s="1">
        <v>1.5655554932190612</v>
      </c>
    </row>
    <row r="695" spans="1:62">
      <c r="A695" t="s">
        <v>177</v>
      </c>
      <c r="C695" s="63" t="s">
        <v>168</v>
      </c>
      <c r="D695" s="87" t="s">
        <v>706</v>
      </c>
      <c r="E695" t="s">
        <v>959</v>
      </c>
      <c r="F695" s="1" t="s">
        <v>715</v>
      </c>
      <c r="G695" s="1" t="s">
        <v>716</v>
      </c>
      <c r="H695" s="1">
        <v>11.64533</v>
      </c>
      <c r="I695" s="1">
        <v>7.14161</v>
      </c>
      <c r="J695" s="1">
        <v>639</v>
      </c>
      <c r="K695" s="1" t="s">
        <v>717</v>
      </c>
      <c r="L695" s="1" t="s">
        <v>709</v>
      </c>
      <c r="M695" s="88">
        <v>2016</v>
      </c>
      <c r="N695" s="88">
        <v>2</v>
      </c>
      <c r="O695" s="89" t="s">
        <v>157</v>
      </c>
      <c r="P695" s="63">
        <v>15</v>
      </c>
      <c r="Q695" s="1" t="s">
        <v>718</v>
      </c>
      <c r="R695" s="63" t="s">
        <v>399</v>
      </c>
      <c r="S695" s="63" t="s">
        <v>992</v>
      </c>
      <c r="T695" s="63" t="s">
        <v>1091</v>
      </c>
      <c r="U695" s="1"/>
      <c r="V695" s="90"/>
      <c r="W695" s="91">
        <v>42646</v>
      </c>
      <c r="X695" s="63">
        <v>9</v>
      </c>
      <c r="Y695" s="63">
        <v>43</v>
      </c>
      <c r="Z695" s="92">
        <v>39</v>
      </c>
      <c r="AA695" s="93">
        <v>9.2899999999999991</v>
      </c>
      <c r="AB695" s="93">
        <v>4</v>
      </c>
      <c r="AC695" s="63">
        <v>1.48</v>
      </c>
      <c r="AD695" s="1">
        <v>0.66</v>
      </c>
      <c r="AE695" s="63">
        <v>0.86</v>
      </c>
      <c r="AF695" s="1">
        <v>0.8</v>
      </c>
      <c r="AG695" s="1">
        <v>11.4</v>
      </c>
      <c r="AH695" s="1">
        <f t="shared" si="157"/>
        <v>82.5</v>
      </c>
      <c r="AI695" s="1">
        <v>0.32</v>
      </c>
      <c r="AJ695" s="1">
        <f t="shared" si="158"/>
        <v>2.1621621621621623</v>
      </c>
      <c r="AK695" s="1">
        <f t="shared" si="159"/>
        <v>1.8593322734499205</v>
      </c>
      <c r="AL695" s="1">
        <f t="shared" si="160"/>
        <v>3.4567441860465111</v>
      </c>
      <c r="AM695" s="1">
        <f t="shared" si="161"/>
        <v>2065.9247482776896</v>
      </c>
      <c r="AN695" s="1">
        <f t="shared" si="162"/>
        <v>3840.8268733850127</v>
      </c>
      <c r="AO695" s="1">
        <f t="shared" si="163"/>
        <v>5906.7516216627027</v>
      </c>
      <c r="AP695" s="1">
        <f t="shared" si="165"/>
        <v>2.0659247482776895</v>
      </c>
      <c r="AQ695" s="1">
        <f t="shared" si="165"/>
        <v>3.8408268733850126</v>
      </c>
      <c r="AR695" s="1">
        <f t="shared" si="165"/>
        <v>5.9067516216627025</v>
      </c>
      <c r="AS695" s="90"/>
      <c r="AT695" s="1">
        <v>2.795432458697765</v>
      </c>
      <c r="AU695" s="1">
        <v>0.16514188999288409</v>
      </c>
      <c r="AV695" s="1">
        <v>2.0880559345063534</v>
      </c>
      <c r="AW695" s="1">
        <v>0.5503474172203362</v>
      </c>
      <c r="AX695" s="1">
        <v>0.24697204585716884</v>
      </c>
      <c r="AY695" s="1">
        <v>0.19781670271679291</v>
      </c>
      <c r="AZ695" s="1">
        <v>9.2915470635836108</v>
      </c>
      <c r="BA695" s="1">
        <v>214.03973437776344</v>
      </c>
      <c r="BB695" s="1">
        <v>57.030355968482361</v>
      </c>
      <c r="BC695" s="1">
        <v>16.569955054350991</v>
      </c>
      <c r="BD695" s="1">
        <v>3.5891711362061094</v>
      </c>
      <c r="BE695" s="94">
        <v>1.0305927342256216</v>
      </c>
      <c r="BF695" s="94">
        <v>5.501912045889102E-2</v>
      </c>
      <c r="BG695" s="94">
        <v>4.0838643437925315</v>
      </c>
      <c r="BH695" s="1">
        <v>1.1896551724137931</v>
      </c>
      <c r="BI695" s="1">
        <v>0.12482758620689653</v>
      </c>
      <c r="BJ695" s="1">
        <v>1.759645937496191</v>
      </c>
    </row>
    <row r="696" spans="1:62">
      <c r="A696" t="s">
        <v>177</v>
      </c>
      <c r="C696" s="63" t="s">
        <v>168</v>
      </c>
      <c r="D696" s="87" t="s">
        <v>706</v>
      </c>
      <c r="E696" t="s">
        <v>959</v>
      </c>
      <c r="F696" s="1" t="s">
        <v>715</v>
      </c>
      <c r="G696" s="1" t="s">
        <v>716</v>
      </c>
      <c r="H696" s="1">
        <v>11.64533</v>
      </c>
      <c r="I696" s="1">
        <v>7.14161</v>
      </c>
      <c r="J696" s="1">
        <v>639</v>
      </c>
      <c r="K696" s="1" t="s">
        <v>717</v>
      </c>
      <c r="L696" s="1" t="s">
        <v>709</v>
      </c>
      <c r="M696" s="88">
        <v>2016</v>
      </c>
      <c r="N696" s="88">
        <v>2</v>
      </c>
      <c r="O696" s="89" t="s">
        <v>158</v>
      </c>
      <c r="P696" s="63">
        <v>16</v>
      </c>
      <c r="Q696" s="1" t="s">
        <v>718</v>
      </c>
      <c r="R696" s="63" t="s">
        <v>399</v>
      </c>
      <c r="S696" s="63" t="s">
        <v>992</v>
      </c>
      <c r="T696" s="63" t="s">
        <v>1091</v>
      </c>
      <c r="U696" s="1"/>
      <c r="V696" s="90"/>
      <c r="W696" s="91">
        <v>42646</v>
      </c>
      <c r="X696" s="63">
        <v>9</v>
      </c>
      <c r="Y696" s="63">
        <v>44</v>
      </c>
      <c r="Z696" s="92">
        <v>43</v>
      </c>
      <c r="AA696" s="93">
        <v>9.52</v>
      </c>
      <c r="AB696" s="93">
        <v>7.29</v>
      </c>
      <c r="AC696" s="63">
        <v>2.2999999999999998</v>
      </c>
      <c r="AD696" s="1">
        <v>1.28</v>
      </c>
      <c r="AE696" s="63">
        <v>1.02</v>
      </c>
      <c r="AF696" s="1">
        <v>1.52</v>
      </c>
      <c r="AG696" s="1">
        <v>12.5</v>
      </c>
      <c r="AH696" s="1">
        <f t="shared" si="157"/>
        <v>84.210526315789465</v>
      </c>
      <c r="AI696" s="1">
        <v>0.34</v>
      </c>
      <c r="AJ696" s="1">
        <f t="shared" si="158"/>
        <v>4.8177391304347834</v>
      </c>
      <c r="AK696" s="1">
        <f t="shared" si="159"/>
        <v>4.1763682864450127</v>
      </c>
      <c r="AL696" s="1">
        <f t="shared" si="160"/>
        <v>3.1733333333333333</v>
      </c>
      <c r="AM696" s="1">
        <f t="shared" si="161"/>
        <v>4640.4092071611249</v>
      </c>
      <c r="AN696" s="1">
        <f t="shared" si="162"/>
        <v>3525.9259259259256</v>
      </c>
      <c r="AO696" s="1">
        <f t="shared" si="163"/>
        <v>8166.3351330870501</v>
      </c>
      <c r="AP696" s="1">
        <f t="shared" si="165"/>
        <v>4.6404092071611247</v>
      </c>
      <c r="AQ696" s="1">
        <f t="shared" si="165"/>
        <v>3.5259259259259257</v>
      </c>
      <c r="AR696" s="1">
        <f t="shared" si="165"/>
        <v>8.1663351330870508</v>
      </c>
      <c r="AS696" s="90"/>
      <c r="AT696" s="1">
        <v>2.1555555555555559</v>
      </c>
      <c r="AU696" s="1">
        <v>0.23413348053347946</v>
      </c>
      <c r="AV696" s="1">
        <v>2.0322079167775824</v>
      </c>
      <c r="AW696" s="1">
        <v>0.71349661629138261</v>
      </c>
      <c r="AX696" s="1">
        <v>0.26369301148390845</v>
      </c>
      <c r="AY696" s="1">
        <v>0.17650152087242127</v>
      </c>
      <c r="AZ696" s="1">
        <v>9.3190494244037829</v>
      </c>
      <c r="BA696" s="1">
        <v>168.4646530821399</v>
      </c>
      <c r="BB696" s="1">
        <v>54.262656449006208</v>
      </c>
      <c r="BC696" s="1">
        <v>10.697374054399621</v>
      </c>
      <c r="BD696" s="1">
        <v>4.6723029896449617</v>
      </c>
      <c r="BE696" s="94">
        <v>0.30384245917387126</v>
      </c>
      <c r="BF696" s="94">
        <v>3.8813640730067253E-2</v>
      </c>
      <c r="BG696" s="94">
        <v>2.5021273959264096</v>
      </c>
      <c r="BH696" s="1">
        <v>1.0825559701492538</v>
      </c>
      <c r="BI696" s="1">
        <v>0.21669776119402984</v>
      </c>
      <c r="BJ696" s="1">
        <v>1.8529985147646029</v>
      </c>
    </row>
    <row r="697" spans="1:62">
      <c r="A697" t="s">
        <v>177</v>
      </c>
      <c r="C697" s="63" t="s">
        <v>168</v>
      </c>
      <c r="D697" s="87" t="s">
        <v>706</v>
      </c>
      <c r="E697" t="s">
        <v>959</v>
      </c>
      <c r="F697" s="1" t="s">
        <v>715</v>
      </c>
      <c r="G697" s="1" t="s">
        <v>716</v>
      </c>
      <c r="H697" s="1">
        <v>11.64533</v>
      </c>
      <c r="I697" s="1">
        <v>7.14161</v>
      </c>
      <c r="J697" s="1">
        <v>639</v>
      </c>
      <c r="K697" s="1" t="s">
        <v>717</v>
      </c>
      <c r="L697" s="1" t="s">
        <v>709</v>
      </c>
      <c r="M697" s="88">
        <v>2016</v>
      </c>
      <c r="N697" s="88">
        <v>2</v>
      </c>
      <c r="O697" s="89" t="s">
        <v>159</v>
      </c>
      <c r="P697" s="63">
        <v>17</v>
      </c>
      <c r="Q697" s="1" t="s">
        <v>718</v>
      </c>
      <c r="R697" s="63" t="s">
        <v>399</v>
      </c>
      <c r="S697" s="63" t="s">
        <v>992</v>
      </c>
      <c r="T697" s="63" t="s">
        <v>1091</v>
      </c>
      <c r="U697" s="1"/>
      <c r="V697" s="90"/>
      <c r="W697" s="91">
        <v>42646</v>
      </c>
      <c r="X697" s="63">
        <v>9</v>
      </c>
      <c r="Y697" s="63">
        <v>47</v>
      </c>
      <c r="Z697" s="92">
        <v>37</v>
      </c>
      <c r="AA697" s="93">
        <v>14.27</v>
      </c>
      <c r="AB697" s="93">
        <v>9.17</v>
      </c>
      <c r="AC697" s="63">
        <v>2.58</v>
      </c>
      <c r="AD697" s="1">
        <v>1.34</v>
      </c>
      <c r="AE697" s="63">
        <v>1</v>
      </c>
      <c r="AF697" s="1">
        <v>1.64</v>
      </c>
      <c r="AG697" s="1">
        <v>11.6</v>
      </c>
      <c r="AH697" s="1">
        <f t="shared" si="157"/>
        <v>81.707317073170742</v>
      </c>
      <c r="AI697" s="1">
        <v>0.34</v>
      </c>
      <c r="AJ697" s="1">
        <f t="shared" si="158"/>
        <v>5.8289922480620149</v>
      </c>
      <c r="AK697" s="1">
        <f t="shared" si="159"/>
        <v>4.9532217054263565</v>
      </c>
      <c r="AL697" s="1">
        <f t="shared" si="160"/>
        <v>4.8517999999999999</v>
      </c>
      <c r="AM697" s="1">
        <f t="shared" si="161"/>
        <v>5503.5796726959516</v>
      </c>
      <c r="AN697" s="1">
        <f t="shared" si="162"/>
        <v>5390.8888888888887</v>
      </c>
      <c r="AO697" s="1">
        <f t="shared" si="163"/>
        <v>10894.468561584839</v>
      </c>
      <c r="AP697" s="1">
        <f t="shared" si="165"/>
        <v>5.5035796726959516</v>
      </c>
      <c r="AQ697" s="1">
        <f t="shared" si="165"/>
        <v>5.3908888888888891</v>
      </c>
      <c r="AR697" s="1">
        <f t="shared" si="165"/>
        <v>10.894468561584839</v>
      </c>
      <c r="AS697" s="90"/>
      <c r="AT697" s="1">
        <v>2.327485380116959</v>
      </c>
      <c r="AU697" s="1">
        <v>0.29133214219665582</v>
      </c>
      <c r="AV697" s="1">
        <v>1.9762628231173178</v>
      </c>
      <c r="AW697" s="1">
        <v>0.70021118830666229</v>
      </c>
      <c r="AX697" s="1">
        <v>0.24293364605261902</v>
      </c>
      <c r="AY697" s="1">
        <v>0.18486345931231116</v>
      </c>
      <c r="AZ697" s="1">
        <v>8.9960379659300358</v>
      </c>
      <c r="BA697" s="1">
        <v>265.33522883584237</v>
      </c>
      <c r="BB697" s="1">
        <v>42.608693390064012</v>
      </c>
      <c r="BC697" s="1">
        <v>17.285917938817587</v>
      </c>
      <c r="BD697" s="1">
        <v>4.0971979879010183</v>
      </c>
      <c r="BE697" s="94">
        <v>0.49256505576208182</v>
      </c>
      <c r="BF697" s="94">
        <v>7.9275092936802974E-2</v>
      </c>
      <c r="BG697" s="94">
        <v>3.9756995646845694</v>
      </c>
      <c r="BH697" s="1">
        <v>1.2900834105653385</v>
      </c>
      <c r="BI697" s="1">
        <v>0.28035217794253942</v>
      </c>
      <c r="BJ697" s="1">
        <v>1.8512891065406505</v>
      </c>
    </row>
    <row r="698" spans="1:62">
      <c r="A698" t="s">
        <v>177</v>
      </c>
      <c r="C698" s="63" t="s">
        <v>168</v>
      </c>
      <c r="D698" s="87" t="s">
        <v>706</v>
      </c>
      <c r="E698" t="s">
        <v>959</v>
      </c>
      <c r="F698" s="1" t="s">
        <v>715</v>
      </c>
      <c r="G698" s="1" t="s">
        <v>716</v>
      </c>
      <c r="H698" s="1">
        <v>11.64533</v>
      </c>
      <c r="I698" s="1">
        <v>7.14161</v>
      </c>
      <c r="J698" s="1">
        <v>639</v>
      </c>
      <c r="K698" s="1" t="s">
        <v>717</v>
      </c>
      <c r="L698" s="1" t="s">
        <v>709</v>
      </c>
      <c r="M698" s="88">
        <v>2016</v>
      </c>
      <c r="N698" s="88">
        <v>2</v>
      </c>
      <c r="O698" s="89" t="s">
        <v>714</v>
      </c>
      <c r="P698" s="63">
        <v>18</v>
      </c>
      <c r="Q698" s="1" t="s">
        <v>718</v>
      </c>
      <c r="R698" s="63" t="s">
        <v>399</v>
      </c>
      <c r="S698" s="63" t="s">
        <v>992</v>
      </c>
      <c r="T698" s="63" t="s">
        <v>1091</v>
      </c>
      <c r="U698" s="1"/>
      <c r="V698" s="90"/>
      <c r="W698" s="91">
        <v>42646</v>
      </c>
      <c r="X698" s="63">
        <v>9</v>
      </c>
      <c r="Y698" s="63">
        <v>46</v>
      </c>
      <c r="Z698" s="92">
        <v>46</v>
      </c>
      <c r="AA698" s="93">
        <v>9.89</v>
      </c>
      <c r="AB698" s="93">
        <v>7.49</v>
      </c>
      <c r="AC698" s="63">
        <v>2.2000000000000002</v>
      </c>
      <c r="AD698" s="1">
        <v>1.28</v>
      </c>
      <c r="AE698" s="63">
        <v>0.78</v>
      </c>
      <c r="AF698" s="1">
        <v>1.48</v>
      </c>
      <c r="AG698" s="1">
        <v>12</v>
      </c>
      <c r="AH698" s="1">
        <f t="shared" si="157"/>
        <v>86.486486486486484</v>
      </c>
      <c r="AI698" s="1">
        <v>0.34</v>
      </c>
      <c r="AJ698" s="1">
        <f t="shared" si="158"/>
        <v>5.0387272727272716</v>
      </c>
      <c r="AK698" s="1">
        <f t="shared" si="159"/>
        <v>4.5116235294117644</v>
      </c>
      <c r="AL698" s="1">
        <f t="shared" si="160"/>
        <v>4.3110256410256413</v>
      </c>
      <c r="AM698" s="1">
        <f t="shared" si="161"/>
        <v>5012.915032679738</v>
      </c>
      <c r="AN698" s="1">
        <f t="shared" si="162"/>
        <v>4790.0284900284905</v>
      </c>
      <c r="AO698" s="1">
        <f t="shared" si="163"/>
        <v>9802.9435227082286</v>
      </c>
      <c r="AP698" s="1">
        <f t="shared" si="165"/>
        <v>5.0129150326797376</v>
      </c>
      <c r="AQ698" s="1">
        <f t="shared" si="165"/>
        <v>4.7900284900284902</v>
      </c>
      <c r="AR698" s="1">
        <f t="shared" si="165"/>
        <v>9.8029435227082278</v>
      </c>
      <c r="AS698" s="90"/>
      <c r="AT698" s="1">
        <v>2.3896648044692737</v>
      </c>
      <c r="AU698" s="1">
        <v>0.2589772416563631</v>
      </c>
      <c r="AV698" s="1">
        <v>1.9853454852748893</v>
      </c>
      <c r="AW698" s="1">
        <v>0.66109037806184556</v>
      </c>
      <c r="AX698" s="1">
        <v>0.21952297457611097</v>
      </c>
      <c r="AY698" s="1">
        <v>0.16879357759296548</v>
      </c>
      <c r="AZ698" s="1">
        <v>6.9008918085743609</v>
      </c>
      <c r="BA698" s="1">
        <v>168.50747194454857</v>
      </c>
      <c r="BB698" s="1">
        <v>33.110768590037559</v>
      </c>
      <c r="BC698" s="1">
        <v>11.998296723748524</v>
      </c>
      <c r="BD698" s="1">
        <v>14.250487141297283</v>
      </c>
      <c r="BE698" s="94">
        <v>0.41807511737089198</v>
      </c>
      <c r="BF698" s="94">
        <v>4.7981220657276995E-2</v>
      </c>
      <c r="BG698" s="94">
        <v>2.9455590736370794</v>
      </c>
      <c r="BH698" s="1">
        <v>1.1253644314868805</v>
      </c>
      <c r="BI698" s="1">
        <v>0.23216715257531581</v>
      </c>
      <c r="BJ698" s="1">
        <v>1.8725263709915134</v>
      </c>
    </row>
    <row r="699" spans="1:62">
      <c r="A699" t="s">
        <v>177</v>
      </c>
      <c r="C699" s="63" t="s">
        <v>168</v>
      </c>
      <c r="D699" s="87" t="s">
        <v>706</v>
      </c>
      <c r="E699" t="s">
        <v>959</v>
      </c>
      <c r="F699" s="1" t="s">
        <v>719</v>
      </c>
      <c r="G699" s="1" t="s">
        <v>720</v>
      </c>
      <c r="H699" s="1">
        <v>11.62875</v>
      </c>
      <c r="I699" s="1">
        <v>7.1345099999999997</v>
      </c>
      <c r="J699" s="1">
        <v>629</v>
      </c>
      <c r="K699" s="1" t="s">
        <v>721</v>
      </c>
      <c r="L699" s="1" t="s">
        <v>709</v>
      </c>
      <c r="M699" s="88">
        <v>2016</v>
      </c>
      <c r="N699" s="88">
        <v>2</v>
      </c>
      <c r="O699" s="89" t="s">
        <v>155</v>
      </c>
      <c r="P699" s="63">
        <v>25</v>
      </c>
      <c r="Q699" s="1" t="s">
        <v>718</v>
      </c>
      <c r="R699" s="63" t="s">
        <v>399</v>
      </c>
      <c r="S699" s="63" t="s">
        <v>992</v>
      </c>
      <c r="T699" s="63" t="s">
        <v>1091</v>
      </c>
      <c r="U699" s="1" t="s">
        <v>713</v>
      </c>
      <c r="V699" s="90">
        <v>42559</v>
      </c>
      <c r="W699" s="91">
        <v>42646</v>
      </c>
      <c r="X699" s="63">
        <v>9</v>
      </c>
      <c r="Y699" s="63">
        <v>45</v>
      </c>
      <c r="Z699" s="92">
        <v>40</v>
      </c>
      <c r="AA699" s="93">
        <v>4.4400000000000004</v>
      </c>
      <c r="AB699" s="93">
        <v>1.96</v>
      </c>
      <c r="AC699" s="63">
        <v>0.88</v>
      </c>
      <c r="AD699" s="1">
        <v>0.46</v>
      </c>
      <c r="AE699" s="63">
        <v>0.54</v>
      </c>
      <c r="AF699" s="1">
        <v>0.6</v>
      </c>
      <c r="AG699" s="1">
        <v>8.6999999999999993</v>
      </c>
      <c r="AH699" s="1">
        <f t="shared" si="157"/>
        <v>76.666666666666671</v>
      </c>
      <c r="AI699" s="1">
        <v>0.32</v>
      </c>
      <c r="AJ699" s="1">
        <f t="shared" si="158"/>
        <v>1.3363636363636362</v>
      </c>
      <c r="AK699" s="1">
        <f t="shared" si="159"/>
        <v>1.1004823529411762</v>
      </c>
      <c r="AL699" s="1">
        <f t="shared" si="160"/>
        <v>2.6311111111111112</v>
      </c>
      <c r="AM699" s="1">
        <f t="shared" si="161"/>
        <v>1222.7581699346401</v>
      </c>
      <c r="AN699" s="1">
        <f t="shared" si="162"/>
        <v>2923.4567901234568</v>
      </c>
      <c r="AO699" s="1">
        <f t="shared" si="163"/>
        <v>4146.2149600580969</v>
      </c>
      <c r="AP699" s="1">
        <f t="shared" si="165"/>
        <v>1.2227581699346401</v>
      </c>
      <c r="AQ699" s="1">
        <f t="shared" si="165"/>
        <v>2.9234567901234567</v>
      </c>
      <c r="AR699" s="1">
        <f t="shared" si="165"/>
        <v>4.1462149600580966</v>
      </c>
      <c r="AS699" s="90">
        <v>42438</v>
      </c>
      <c r="AT699" s="1">
        <v>1.8759398496240602</v>
      </c>
      <c r="AU699" s="1">
        <v>0.15505786616141659</v>
      </c>
      <c r="AV699" s="1">
        <v>1.8164852355617414</v>
      </c>
      <c r="AW699" s="1">
        <v>0.41642143814636601</v>
      </c>
      <c r="AX699" s="1">
        <v>0.26195177575706474</v>
      </c>
      <c r="AY699" s="1">
        <v>0.13710236792854441</v>
      </c>
      <c r="AZ699" s="1">
        <v>6.9262491874461487</v>
      </c>
      <c r="BA699" s="1">
        <v>188.74313841327771</v>
      </c>
      <c r="BB699" s="1">
        <v>41.401403032691491</v>
      </c>
      <c r="BC699" s="1">
        <v>13.537920996058448</v>
      </c>
      <c r="BD699" s="1">
        <v>4.6825010472582855</v>
      </c>
      <c r="BE699" s="94">
        <v>0.37108157653528873</v>
      </c>
      <c r="BF699" s="94">
        <v>2.4954170485792852E-2</v>
      </c>
      <c r="BG699" s="94">
        <v>2.217285388508194</v>
      </c>
      <c r="BH699" s="1">
        <v>1.3404761904761906</v>
      </c>
      <c r="BI699" s="1">
        <v>0.16438095238095241</v>
      </c>
      <c r="BJ699" s="1">
        <v>2.3075313914778692</v>
      </c>
    </row>
    <row r="700" spans="1:62">
      <c r="A700" t="s">
        <v>177</v>
      </c>
      <c r="C700" s="63" t="s">
        <v>168</v>
      </c>
      <c r="D700" s="87" t="s">
        <v>706</v>
      </c>
      <c r="E700" t="s">
        <v>959</v>
      </c>
      <c r="F700" s="1" t="s">
        <v>719</v>
      </c>
      <c r="G700" s="1" t="s">
        <v>720</v>
      </c>
      <c r="H700" s="1">
        <v>11.62875</v>
      </c>
      <c r="I700" s="1">
        <v>7.1345099999999997</v>
      </c>
      <c r="J700" s="1">
        <v>629</v>
      </c>
      <c r="K700" s="1" t="s">
        <v>721</v>
      </c>
      <c r="L700" s="1" t="s">
        <v>709</v>
      </c>
      <c r="M700" s="88">
        <v>2016</v>
      </c>
      <c r="N700" s="88">
        <v>2</v>
      </c>
      <c r="O700" s="89" t="s">
        <v>156</v>
      </c>
      <c r="P700" s="63">
        <v>26</v>
      </c>
      <c r="Q700" s="1" t="s">
        <v>718</v>
      </c>
      <c r="R700" s="63" t="s">
        <v>399</v>
      </c>
      <c r="S700" s="63" t="s">
        <v>992</v>
      </c>
      <c r="T700" s="63" t="s">
        <v>1091</v>
      </c>
      <c r="U700" s="1"/>
      <c r="V700" s="90"/>
      <c r="W700" s="91">
        <v>42646</v>
      </c>
      <c r="X700" s="63">
        <v>9</v>
      </c>
      <c r="Y700" s="63">
        <v>44</v>
      </c>
      <c r="Z700" s="92">
        <v>41</v>
      </c>
      <c r="AA700" s="93">
        <v>7.06</v>
      </c>
      <c r="AB700" s="93">
        <v>3.98</v>
      </c>
      <c r="AC700" s="63">
        <v>1.64</v>
      </c>
      <c r="AD700" s="1">
        <v>0.92</v>
      </c>
      <c r="AE700" s="63">
        <v>0.64</v>
      </c>
      <c r="AF700" s="1">
        <v>1.18</v>
      </c>
      <c r="AG700" s="1">
        <v>11.6</v>
      </c>
      <c r="AH700" s="1">
        <f t="shared" si="157"/>
        <v>77.966101694915253</v>
      </c>
      <c r="AI700" s="1">
        <v>0.56000000000000005</v>
      </c>
      <c r="AJ700" s="1">
        <f t="shared" si="158"/>
        <v>2.863658536585366</v>
      </c>
      <c r="AK700" s="1">
        <f t="shared" si="159"/>
        <v>2.3219902439024391</v>
      </c>
      <c r="AL700" s="1">
        <f t="shared" si="160"/>
        <v>6.1775000000000002</v>
      </c>
      <c r="AM700" s="1">
        <f t="shared" si="161"/>
        <v>2579.9891598915988</v>
      </c>
      <c r="AN700" s="1">
        <f t="shared" si="162"/>
        <v>6863.8888888888887</v>
      </c>
      <c r="AO700" s="1">
        <f t="shared" si="163"/>
        <v>9443.878048780487</v>
      </c>
      <c r="AP700" s="1">
        <f t="shared" si="165"/>
        <v>2.5799891598915989</v>
      </c>
      <c r="AQ700" s="1">
        <f t="shared" si="165"/>
        <v>6.8638888888888889</v>
      </c>
      <c r="AR700" s="1">
        <f t="shared" si="165"/>
        <v>9.443878048780487</v>
      </c>
      <c r="AS700" s="90"/>
      <c r="AT700" s="1"/>
      <c r="AU700" s="1"/>
      <c r="AV700" s="1"/>
      <c r="AW700" s="1"/>
      <c r="AX700" s="1"/>
      <c r="AY700" s="1"/>
      <c r="AZ700" s="1"/>
      <c r="BA700" s="1"/>
      <c r="BB700" s="1"/>
      <c r="BC700" s="1"/>
      <c r="BD700" s="1"/>
      <c r="BE700" s="94">
        <v>0.63281249999999989</v>
      </c>
      <c r="BF700" s="94">
        <v>5.3466796874999993E-2</v>
      </c>
      <c r="BG700" s="94">
        <v>3.3666765191756385</v>
      </c>
      <c r="BH700" s="1">
        <v>1.1937441643323998</v>
      </c>
      <c r="BI700" s="1">
        <v>0.20938375350140059</v>
      </c>
      <c r="BJ700" s="1">
        <v>2.3686435019463925</v>
      </c>
    </row>
    <row r="701" spans="1:62">
      <c r="A701" t="s">
        <v>177</v>
      </c>
      <c r="C701" s="63" t="s">
        <v>168</v>
      </c>
      <c r="D701" s="87" t="s">
        <v>706</v>
      </c>
      <c r="E701" t="s">
        <v>959</v>
      </c>
      <c r="F701" s="1" t="s">
        <v>719</v>
      </c>
      <c r="G701" s="1" t="s">
        <v>720</v>
      </c>
      <c r="H701" s="1">
        <v>11.62875</v>
      </c>
      <c r="I701" s="1">
        <v>7.1345099999999997</v>
      </c>
      <c r="J701" s="1">
        <v>629</v>
      </c>
      <c r="K701" s="1" t="s">
        <v>721</v>
      </c>
      <c r="L701" s="1" t="s">
        <v>709</v>
      </c>
      <c r="M701" s="88">
        <v>2016</v>
      </c>
      <c r="N701" s="88">
        <v>2</v>
      </c>
      <c r="O701" s="89" t="s">
        <v>157</v>
      </c>
      <c r="P701" s="63">
        <v>27</v>
      </c>
      <c r="Q701" s="1" t="s">
        <v>718</v>
      </c>
      <c r="R701" s="63" t="s">
        <v>399</v>
      </c>
      <c r="S701" s="63" t="s">
        <v>992</v>
      </c>
      <c r="T701" s="63" t="s">
        <v>1091</v>
      </c>
      <c r="U701" s="1"/>
      <c r="V701" s="90"/>
      <c r="W701" s="91">
        <v>42646</v>
      </c>
      <c r="X701" s="63">
        <v>9</v>
      </c>
      <c r="Y701" s="63">
        <v>43</v>
      </c>
      <c r="Z701" s="92">
        <v>39</v>
      </c>
      <c r="AA701" s="93">
        <v>8</v>
      </c>
      <c r="AB701" s="93">
        <v>3.02</v>
      </c>
      <c r="AC701" s="63">
        <v>1.06</v>
      </c>
      <c r="AD701" s="1">
        <v>0.52</v>
      </c>
      <c r="AE701" s="63">
        <v>0.8</v>
      </c>
      <c r="AF701" s="1">
        <v>0.64</v>
      </c>
      <c r="AG701" s="1">
        <v>10.9</v>
      </c>
      <c r="AH701" s="1">
        <f t="shared" si="157"/>
        <v>81.25</v>
      </c>
      <c r="AI701" s="1">
        <v>0.26</v>
      </c>
      <c r="AJ701" s="1">
        <f t="shared" si="158"/>
        <v>1.8233962264150942</v>
      </c>
      <c r="AK701" s="1">
        <f t="shared" si="159"/>
        <v>1.5529704772475026</v>
      </c>
      <c r="AL701" s="1">
        <f t="shared" si="160"/>
        <v>2.6</v>
      </c>
      <c r="AM701" s="1">
        <f t="shared" si="161"/>
        <v>1725.5227524972252</v>
      </c>
      <c r="AN701" s="1">
        <f t="shared" si="162"/>
        <v>2888.8888888888887</v>
      </c>
      <c r="AO701" s="1">
        <f t="shared" si="163"/>
        <v>4614.4116413861138</v>
      </c>
      <c r="AP701" s="1">
        <f t="shared" si="165"/>
        <v>1.7255227524972252</v>
      </c>
      <c r="AQ701" s="1">
        <f t="shared" si="165"/>
        <v>2.8888888888888888</v>
      </c>
      <c r="AR701" s="1">
        <f t="shared" si="165"/>
        <v>4.6144116413861136</v>
      </c>
      <c r="AS701" s="90"/>
      <c r="AT701" s="1">
        <v>2.56005859375</v>
      </c>
      <c r="AU701" s="1">
        <v>0.21182616419480155</v>
      </c>
      <c r="AV701" s="1">
        <v>2.1329948415158624</v>
      </c>
      <c r="AW701" s="1">
        <v>0.48726680552477236</v>
      </c>
      <c r="AX701" s="1">
        <v>0.2538877988406914</v>
      </c>
      <c r="AY701" s="1">
        <v>0.19349214849852142</v>
      </c>
      <c r="AZ701" s="1">
        <v>10.301831241783569</v>
      </c>
      <c r="BA701" s="1">
        <v>163.17565728316518</v>
      </c>
      <c r="BB701" s="1">
        <v>62.559364501703982</v>
      </c>
      <c r="BC701" s="1">
        <v>21.595762767565098</v>
      </c>
      <c r="BD701" s="1">
        <v>3.8784712646048125</v>
      </c>
      <c r="BE701" s="94">
        <v>0.70258620689655171</v>
      </c>
      <c r="BF701" s="94">
        <v>3.3783524904214567E-2</v>
      </c>
      <c r="BG701" s="94">
        <v>3.4265806459612311</v>
      </c>
      <c r="BH701" s="1">
        <v>1.3474409448818898</v>
      </c>
      <c r="BI701" s="1">
        <v>0.16092519685039372</v>
      </c>
      <c r="BJ701" s="1">
        <v>1.5301410071743451</v>
      </c>
    </row>
    <row r="702" spans="1:62">
      <c r="A702" t="s">
        <v>177</v>
      </c>
      <c r="C702" s="63" t="s">
        <v>168</v>
      </c>
      <c r="D702" s="87" t="s">
        <v>706</v>
      </c>
      <c r="E702" t="s">
        <v>959</v>
      </c>
      <c r="F702" s="1" t="s">
        <v>719</v>
      </c>
      <c r="G702" s="1" t="s">
        <v>720</v>
      </c>
      <c r="H702" s="1">
        <v>11.62875</v>
      </c>
      <c r="I702" s="1">
        <v>7.1345099999999997</v>
      </c>
      <c r="J702" s="1">
        <v>629</v>
      </c>
      <c r="K702" s="1" t="s">
        <v>721</v>
      </c>
      <c r="L702" s="1" t="s">
        <v>709</v>
      </c>
      <c r="M702" s="88">
        <v>2016</v>
      </c>
      <c r="N702" s="88">
        <v>2</v>
      </c>
      <c r="O702" s="89" t="s">
        <v>158</v>
      </c>
      <c r="P702" s="63">
        <v>28</v>
      </c>
      <c r="Q702" s="1" t="s">
        <v>718</v>
      </c>
      <c r="R702" s="63" t="s">
        <v>399</v>
      </c>
      <c r="S702" s="63" t="s">
        <v>992</v>
      </c>
      <c r="T702" s="63" t="s">
        <v>1091</v>
      </c>
      <c r="U702" s="1"/>
      <c r="V702" s="90"/>
      <c r="W702" s="91">
        <v>42646</v>
      </c>
      <c r="X702" s="63">
        <v>9</v>
      </c>
      <c r="Y702" s="63">
        <v>47</v>
      </c>
      <c r="Z702" s="92">
        <v>50</v>
      </c>
      <c r="AA702" s="93">
        <v>12.9</v>
      </c>
      <c r="AB702" s="93">
        <v>7.58</v>
      </c>
      <c r="AC702" s="63">
        <v>1.82</v>
      </c>
      <c r="AD702" s="1">
        <v>0.92</v>
      </c>
      <c r="AE702" s="63">
        <v>1.2</v>
      </c>
      <c r="AF702" s="1">
        <v>1.18</v>
      </c>
      <c r="AG702" s="1">
        <v>11</v>
      </c>
      <c r="AH702" s="1">
        <f t="shared" si="157"/>
        <v>77.966101694915253</v>
      </c>
      <c r="AI702" s="1">
        <v>0.62</v>
      </c>
      <c r="AJ702" s="1">
        <f t="shared" si="158"/>
        <v>4.9145054945054936</v>
      </c>
      <c r="AK702" s="1">
        <f t="shared" si="159"/>
        <v>4.0119612152553321</v>
      </c>
      <c r="AL702" s="1">
        <f t="shared" si="160"/>
        <v>6.6650000000000009</v>
      </c>
      <c r="AM702" s="1">
        <f t="shared" si="161"/>
        <v>4457.7346836170354</v>
      </c>
      <c r="AN702" s="1">
        <f t="shared" si="162"/>
        <v>7405.5555555555575</v>
      </c>
      <c r="AO702" s="1">
        <f t="shared" si="163"/>
        <v>11863.290239172593</v>
      </c>
      <c r="AP702" s="1">
        <f t="shared" si="165"/>
        <v>4.4577346836170353</v>
      </c>
      <c r="AQ702" s="1">
        <f t="shared" si="165"/>
        <v>7.4055555555555577</v>
      </c>
      <c r="AR702" s="1">
        <f t="shared" si="165"/>
        <v>11.863290239172592</v>
      </c>
      <c r="AS702" s="90"/>
      <c r="AT702" s="1">
        <v>1.8718967229394243</v>
      </c>
      <c r="AU702" s="1">
        <v>0.20457111379074711</v>
      </c>
      <c r="AV702" s="1">
        <v>1.837155886286308</v>
      </c>
      <c r="AW702" s="1">
        <v>0.5712099584189847</v>
      </c>
      <c r="AX702" s="1">
        <v>0.29865396325230187</v>
      </c>
      <c r="AY702" s="1">
        <v>0.14615646236203567</v>
      </c>
      <c r="AZ702" s="1">
        <v>9.3075511836791538</v>
      </c>
      <c r="BA702" s="1">
        <v>170.48424806078134</v>
      </c>
      <c r="BB702" s="1">
        <v>77.85849170647495</v>
      </c>
      <c r="BC702" s="1">
        <v>11.546301112348601</v>
      </c>
      <c r="BD702" s="1">
        <v>3.6226106372915092</v>
      </c>
      <c r="BE702" s="94">
        <v>0.6144109055501461</v>
      </c>
      <c r="BF702" s="94">
        <v>1.9649464459591044E-2</v>
      </c>
      <c r="BG702" s="94">
        <v>3.6184864765213671</v>
      </c>
      <c r="BH702" s="1">
        <v>1.3094106463878328</v>
      </c>
      <c r="BI702" s="1">
        <v>0.19534220532319393</v>
      </c>
      <c r="BJ702" s="1">
        <v>1.619379301654752</v>
      </c>
    </row>
    <row r="703" spans="1:62">
      <c r="A703" t="s">
        <v>177</v>
      </c>
      <c r="C703" s="63" t="s">
        <v>168</v>
      </c>
      <c r="D703" s="87" t="s">
        <v>706</v>
      </c>
      <c r="E703" t="s">
        <v>959</v>
      </c>
      <c r="F703" s="1" t="s">
        <v>719</v>
      </c>
      <c r="G703" s="1" t="s">
        <v>720</v>
      </c>
      <c r="H703" s="1">
        <v>11.62875</v>
      </c>
      <c r="I703" s="1">
        <v>7.1345099999999997</v>
      </c>
      <c r="J703" s="1">
        <v>629</v>
      </c>
      <c r="K703" s="1" t="s">
        <v>721</v>
      </c>
      <c r="L703" s="1" t="s">
        <v>709</v>
      </c>
      <c r="M703" s="88">
        <v>2016</v>
      </c>
      <c r="N703" s="88">
        <v>2</v>
      </c>
      <c r="O703" s="89" t="s">
        <v>159</v>
      </c>
      <c r="P703" s="63">
        <v>29</v>
      </c>
      <c r="Q703" s="1" t="s">
        <v>718</v>
      </c>
      <c r="R703" s="63" t="s">
        <v>399</v>
      </c>
      <c r="S703" s="63" t="s">
        <v>992</v>
      </c>
      <c r="T703" s="63" t="s">
        <v>1091</v>
      </c>
      <c r="U703" s="1"/>
      <c r="V703" s="90"/>
      <c r="W703" s="91">
        <v>42646</v>
      </c>
      <c r="X703" s="63">
        <v>9</v>
      </c>
      <c r="Y703" s="63">
        <v>48</v>
      </c>
      <c r="Z703" s="92">
        <v>28</v>
      </c>
      <c r="AA703" s="93">
        <v>13.73</v>
      </c>
      <c r="AB703" s="93">
        <v>3.55</v>
      </c>
      <c r="AC703" s="63">
        <v>1.78</v>
      </c>
      <c r="AD703" s="1">
        <v>0.96</v>
      </c>
      <c r="AE703" s="63">
        <v>1.52</v>
      </c>
      <c r="AF703" s="1">
        <v>1.2</v>
      </c>
      <c r="AG703" s="1">
        <v>10.8</v>
      </c>
      <c r="AH703" s="1">
        <f t="shared" si="157"/>
        <v>80</v>
      </c>
      <c r="AI703" s="1">
        <v>0.72</v>
      </c>
      <c r="AJ703" s="1">
        <f t="shared" si="158"/>
        <v>2.393258426966292</v>
      </c>
      <c r="AK703" s="1">
        <f t="shared" si="159"/>
        <v>2.0092108393919368</v>
      </c>
      <c r="AL703" s="1">
        <f t="shared" si="160"/>
        <v>6.5036842105263153</v>
      </c>
      <c r="AM703" s="1">
        <f t="shared" si="161"/>
        <v>2232.4564882132631</v>
      </c>
      <c r="AN703" s="1">
        <f t="shared" si="162"/>
        <v>7226.3157894736833</v>
      </c>
      <c r="AO703" s="1">
        <f t="shared" si="163"/>
        <v>9458.7722776869468</v>
      </c>
      <c r="AP703" s="1">
        <f t="shared" si="165"/>
        <v>2.2324564882132631</v>
      </c>
      <c r="AQ703" s="1">
        <f t="shared" si="165"/>
        <v>7.2263157894736834</v>
      </c>
      <c r="AR703" s="1">
        <f t="shared" si="165"/>
        <v>9.4587722776869469</v>
      </c>
      <c r="AS703" s="90"/>
      <c r="AT703" s="1">
        <v>1.6591119333950044</v>
      </c>
      <c r="AU703" s="1">
        <v>0.19857336148497789</v>
      </c>
      <c r="AV703" s="1">
        <v>2.3742967660739964</v>
      </c>
      <c r="AW703" s="1">
        <v>0.49534777685736192</v>
      </c>
      <c r="AX703" s="1">
        <v>0.22496320770935943</v>
      </c>
      <c r="AY703" s="1">
        <v>0.15194358493522192</v>
      </c>
      <c r="AZ703" s="1">
        <v>7.5992196456142729</v>
      </c>
      <c r="BA703" s="1">
        <v>191.73218077933655</v>
      </c>
      <c r="BB703" s="1">
        <v>81.137132447329193</v>
      </c>
      <c r="BC703" s="1">
        <v>13.3144812254053</v>
      </c>
      <c r="BD703" s="1">
        <v>4.0675723053310744</v>
      </c>
      <c r="BE703" s="94">
        <v>0.46179611650485441</v>
      </c>
      <c r="BF703" s="94">
        <v>3.792718446601942E-2</v>
      </c>
      <c r="BG703" s="94">
        <v>3.2909844892150266</v>
      </c>
      <c r="BH703" s="1">
        <v>1.376328502415459</v>
      </c>
      <c r="BI703" s="1">
        <v>0.26463768115942027</v>
      </c>
      <c r="BJ703" s="1">
        <v>1.9543344876945243</v>
      </c>
    </row>
    <row r="704" spans="1:62">
      <c r="A704" t="s">
        <v>177</v>
      </c>
      <c r="C704" s="63" t="s">
        <v>168</v>
      </c>
      <c r="D704" s="87" t="s">
        <v>706</v>
      </c>
      <c r="E704" t="s">
        <v>959</v>
      </c>
      <c r="F704" s="1" t="s">
        <v>719</v>
      </c>
      <c r="G704" s="1" t="s">
        <v>720</v>
      </c>
      <c r="H704" s="1">
        <v>11.62875</v>
      </c>
      <c r="I704" s="1">
        <v>7.1345099999999997</v>
      </c>
      <c r="J704" s="1">
        <v>629</v>
      </c>
      <c r="K704" s="1" t="s">
        <v>721</v>
      </c>
      <c r="L704" s="1" t="s">
        <v>709</v>
      </c>
      <c r="M704" s="88">
        <v>2016</v>
      </c>
      <c r="N704" s="88">
        <v>2</v>
      </c>
      <c r="O704" s="89" t="s">
        <v>714</v>
      </c>
      <c r="P704" s="63">
        <v>30</v>
      </c>
      <c r="Q704" s="1" t="s">
        <v>718</v>
      </c>
      <c r="R704" s="63" t="s">
        <v>399</v>
      </c>
      <c r="S704" s="63" t="s">
        <v>992</v>
      </c>
      <c r="T704" s="63" t="s">
        <v>1091</v>
      </c>
      <c r="U704" s="1"/>
      <c r="V704" s="90"/>
      <c r="W704" s="91">
        <v>42646</v>
      </c>
      <c r="X704" s="63">
        <v>9</v>
      </c>
      <c r="Y704" s="63">
        <v>43</v>
      </c>
      <c r="Z704" s="92">
        <v>34</v>
      </c>
      <c r="AA704" s="93">
        <v>14.16</v>
      </c>
      <c r="AB704" s="93">
        <v>5.42</v>
      </c>
      <c r="AC704" s="63">
        <v>2.02</v>
      </c>
      <c r="AD704" s="1">
        <v>0.98</v>
      </c>
      <c r="AE704" s="63">
        <v>1.5</v>
      </c>
      <c r="AF704" s="1">
        <v>1.28</v>
      </c>
      <c r="AG704" s="1">
        <v>11.4</v>
      </c>
      <c r="AH704" s="1">
        <f t="shared" si="157"/>
        <v>76.5625</v>
      </c>
      <c r="AI704" s="1">
        <v>0.57999999999999996</v>
      </c>
      <c r="AJ704" s="1">
        <f t="shared" si="158"/>
        <v>3.4344554455445544</v>
      </c>
      <c r="AK704" s="1">
        <f t="shared" si="159"/>
        <v>2.7408722189866039</v>
      </c>
      <c r="AL704" s="1">
        <f t="shared" si="160"/>
        <v>5.4752000000000001</v>
      </c>
      <c r="AM704" s="1">
        <f t="shared" si="161"/>
        <v>3045.413576651782</v>
      </c>
      <c r="AN704" s="1">
        <f t="shared" si="162"/>
        <v>6083.5555555555557</v>
      </c>
      <c r="AO704" s="1">
        <f t="shared" si="163"/>
        <v>9128.9691322073377</v>
      </c>
      <c r="AP704" s="1">
        <f t="shared" si="165"/>
        <v>3.0454135766517818</v>
      </c>
      <c r="AQ704" s="1">
        <f t="shared" si="165"/>
        <v>6.0835555555555558</v>
      </c>
      <c r="AR704" s="1">
        <f t="shared" si="165"/>
        <v>9.1289691322073381</v>
      </c>
      <c r="AS704" s="90"/>
      <c r="AT704" s="1">
        <v>2.5042253521126758</v>
      </c>
      <c r="AU704" s="1">
        <v>0.26313344649283643</v>
      </c>
      <c r="AV704" s="1">
        <v>2.3472658665984762</v>
      </c>
      <c r="AW704" s="1">
        <v>0.59747011673030259</v>
      </c>
      <c r="AX704" s="1">
        <v>0.24352402833148021</v>
      </c>
      <c r="AY704" s="1">
        <v>0.21305117351718966</v>
      </c>
      <c r="AZ704" s="1">
        <v>9.3118772357349027</v>
      </c>
      <c r="BA704" s="1">
        <v>186.27415557893391</v>
      </c>
      <c r="BB704" s="1">
        <v>75.454300985654513</v>
      </c>
      <c r="BC704" s="1">
        <v>15.959750590637153</v>
      </c>
      <c r="BD704" s="1">
        <v>24.036662648816481</v>
      </c>
      <c r="BE704" s="94">
        <v>0.76093023255813952</v>
      </c>
      <c r="BF704" s="94">
        <v>6.2883720930232576E-2</v>
      </c>
      <c r="BG704" s="94">
        <v>3.2095319992455842</v>
      </c>
      <c r="BH704" s="1">
        <v>1.3370892018779343</v>
      </c>
      <c r="BI704" s="1">
        <v>0.19375586854460095</v>
      </c>
      <c r="BJ704" s="1">
        <v>1.6697800030172483</v>
      </c>
    </row>
    <row r="705" spans="1:62">
      <c r="A705" t="s">
        <v>177</v>
      </c>
      <c r="C705" s="63" t="s">
        <v>164</v>
      </c>
      <c r="D705" s="87" t="s">
        <v>706</v>
      </c>
      <c r="E705" t="s">
        <v>959</v>
      </c>
      <c r="F705" s="1" t="s">
        <v>722</v>
      </c>
      <c r="G705" s="1" t="s">
        <v>723</v>
      </c>
      <c r="H705" s="1">
        <v>11.574159999999999</v>
      </c>
      <c r="I705" s="1">
        <v>7.0907099999999996</v>
      </c>
      <c r="J705" s="1">
        <v>631</v>
      </c>
      <c r="K705" s="1" t="s">
        <v>724</v>
      </c>
      <c r="L705" s="1" t="s">
        <v>709</v>
      </c>
      <c r="M705" s="88">
        <v>2016</v>
      </c>
      <c r="N705" s="88">
        <v>2</v>
      </c>
      <c r="O705" s="89" t="s">
        <v>155</v>
      </c>
      <c r="P705" s="63">
        <v>37</v>
      </c>
      <c r="Q705" s="1" t="s">
        <v>718</v>
      </c>
      <c r="R705" s="63" t="s">
        <v>399</v>
      </c>
      <c r="S705" s="63" t="s">
        <v>992</v>
      </c>
      <c r="T705" s="63" t="s">
        <v>1091</v>
      </c>
      <c r="U705" s="1" t="s">
        <v>713</v>
      </c>
      <c r="V705" s="90">
        <v>42559</v>
      </c>
      <c r="W705" s="91">
        <v>42646</v>
      </c>
      <c r="X705" s="63">
        <v>9</v>
      </c>
      <c r="Y705" s="63">
        <v>42</v>
      </c>
      <c r="Z705" s="92">
        <v>15</v>
      </c>
      <c r="AA705" s="93">
        <v>2.0699999999999998</v>
      </c>
      <c r="AB705" s="93">
        <v>0.3</v>
      </c>
      <c r="AC705" s="63">
        <v>0.12</v>
      </c>
      <c r="AD705" s="1">
        <v>3.5999999999999997E-2</v>
      </c>
      <c r="AE705" s="63">
        <v>0.14000000000000001</v>
      </c>
      <c r="AF705" s="1">
        <v>0.06</v>
      </c>
      <c r="AG705" s="1">
        <v>2.2999999999999998</v>
      </c>
      <c r="AH705" s="1">
        <f t="shared" si="157"/>
        <v>60</v>
      </c>
      <c r="AI705" s="1">
        <v>0.08</v>
      </c>
      <c r="AJ705" s="1">
        <f t="shared" si="158"/>
        <v>0.15</v>
      </c>
      <c r="AK705" s="1">
        <f t="shared" si="159"/>
        <v>0.10344705882352941</v>
      </c>
      <c r="AL705" s="1">
        <f t="shared" si="160"/>
        <v>1.1828571428571426</v>
      </c>
      <c r="AM705" s="1">
        <f t="shared" si="161"/>
        <v>114.94117647058823</v>
      </c>
      <c r="AN705" s="1">
        <f t="shared" si="162"/>
        <v>1314.285714285714</v>
      </c>
      <c r="AO705" s="1">
        <f t="shared" si="163"/>
        <v>1429.2268907563023</v>
      </c>
      <c r="AP705" s="1">
        <f t="shared" si="165"/>
        <v>0.11494117647058823</v>
      </c>
      <c r="AQ705" s="1">
        <f t="shared" si="165"/>
        <v>1.3142857142857141</v>
      </c>
      <c r="AR705" s="1">
        <f t="shared" si="165"/>
        <v>1.4292268907563024</v>
      </c>
      <c r="AS705" s="90">
        <v>42438</v>
      </c>
      <c r="AT705" s="1">
        <v>1.4632713026444664</v>
      </c>
      <c r="AU705" s="1">
        <v>0.10308939735028247</v>
      </c>
      <c r="AV705" s="1">
        <v>2.0243524785698686</v>
      </c>
      <c r="AW705" s="1">
        <v>0.37186696569904021</v>
      </c>
      <c r="AX705" s="1">
        <v>0.25623682301009171</v>
      </c>
      <c r="AY705" s="1">
        <v>0.10690017728801456</v>
      </c>
      <c r="AZ705" s="1">
        <v>4.0189529112640283</v>
      </c>
      <c r="BA705" s="1">
        <v>134.21336515005788</v>
      </c>
      <c r="BB705" s="1">
        <v>43.573359979885886</v>
      </c>
      <c r="BC705" s="1">
        <v>7.962999722328556</v>
      </c>
      <c r="BD705" s="1">
        <v>3.2588121223598598</v>
      </c>
      <c r="BE705" s="94">
        <v>0.25506849315068497</v>
      </c>
      <c r="BF705" s="94">
        <v>6.5068493150684928E-2</v>
      </c>
      <c r="BG705" s="94">
        <v>1.9925822815742242</v>
      </c>
      <c r="BH705" s="1">
        <v>1.1643700787401576</v>
      </c>
      <c r="BI705" s="1">
        <v>0.23139763779527558</v>
      </c>
      <c r="BJ705" s="1">
        <v>1.4005897885982748</v>
      </c>
    </row>
    <row r="706" spans="1:62">
      <c r="A706" t="s">
        <v>177</v>
      </c>
      <c r="C706" s="63" t="s">
        <v>168</v>
      </c>
      <c r="D706" s="87" t="s">
        <v>706</v>
      </c>
      <c r="E706" t="s">
        <v>959</v>
      </c>
      <c r="F706" s="1" t="s">
        <v>722</v>
      </c>
      <c r="G706" s="1" t="s">
        <v>723</v>
      </c>
      <c r="H706" s="1">
        <v>11.574159999999999</v>
      </c>
      <c r="I706" s="1">
        <v>7.0907099999999996</v>
      </c>
      <c r="J706" s="1">
        <v>631</v>
      </c>
      <c r="K706" s="1" t="s">
        <v>724</v>
      </c>
      <c r="L706" s="1" t="s">
        <v>709</v>
      </c>
      <c r="M706" s="88">
        <v>2016</v>
      </c>
      <c r="N706" s="88">
        <v>2</v>
      </c>
      <c r="O706" s="89" t="s">
        <v>156</v>
      </c>
      <c r="P706" s="63">
        <v>38</v>
      </c>
      <c r="Q706" s="1" t="s">
        <v>718</v>
      </c>
      <c r="R706" s="63" t="s">
        <v>399</v>
      </c>
      <c r="S706" s="63" t="s">
        <v>992</v>
      </c>
      <c r="T706" s="63" t="s">
        <v>1091</v>
      </c>
      <c r="U706" s="1"/>
      <c r="V706" s="90"/>
      <c r="W706" s="91">
        <v>42646</v>
      </c>
      <c r="X706" s="63">
        <v>9</v>
      </c>
      <c r="Y706" s="63">
        <v>42</v>
      </c>
      <c r="Z706" s="92">
        <v>0</v>
      </c>
      <c r="AA706" s="93">
        <v>1.21</v>
      </c>
      <c r="AB706" s="93">
        <v>0</v>
      </c>
      <c r="AC706" s="63">
        <v>0</v>
      </c>
      <c r="AD706" s="1">
        <v>0</v>
      </c>
      <c r="AE706" s="63">
        <v>0.24</v>
      </c>
      <c r="AF706" s="1">
        <v>0</v>
      </c>
      <c r="AG706" s="1">
        <v>0</v>
      </c>
      <c r="AH706" s="1">
        <v>0</v>
      </c>
      <c r="AI706" s="1">
        <v>0.12</v>
      </c>
      <c r="AJ706" s="1">
        <v>0</v>
      </c>
      <c r="AK706" s="1">
        <f t="shared" si="159"/>
        <v>0</v>
      </c>
      <c r="AL706" s="1">
        <f t="shared" si="160"/>
        <v>0.60499999999999998</v>
      </c>
      <c r="AM706" s="1">
        <f t="shared" si="161"/>
        <v>0</v>
      </c>
      <c r="AN706" s="1">
        <f t="shared" si="162"/>
        <v>672.22222222222217</v>
      </c>
      <c r="AO706" s="1">
        <f t="shared" si="163"/>
        <v>672.22222222222217</v>
      </c>
      <c r="AP706" s="1">
        <f t="shared" si="165"/>
        <v>0</v>
      </c>
      <c r="AQ706" s="1">
        <f t="shared" si="165"/>
        <v>0.67222222222222217</v>
      </c>
      <c r="AR706" s="1">
        <f t="shared" si="165"/>
        <v>0.67222222222222217</v>
      </c>
      <c r="AS706" s="90"/>
      <c r="AT706" s="1">
        <v>1.2903682719546743</v>
      </c>
      <c r="AU706" s="1">
        <v>0.14106338784432504</v>
      </c>
      <c r="AV706" s="1">
        <v>1.678624578392883</v>
      </c>
      <c r="AW706" s="1">
        <v>0.37865040189623933</v>
      </c>
      <c r="AX706" s="1">
        <v>0.22167888240534728</v>
      </c>
      <c r="AY706" s="1">
        <v>9.0962768740559974E-2</v>
      </c>
      <c r="AZ706" s="1">
        <v>4.5779289700696868</v>
      </c>
      <c r="BA706" s="1">
        <v>162.3924195983553</v>
      </c>
      <c r="BB706" s="1">
        <v>41.843529185257367</v>
      </c>
      <c r="BC706" s="1">
        <v>6.001568044894328</v>
      </c>
      <c r="BD706" s="1">
        <v>6.3812169868867707</v>
      </c>
      <c r="BE706" s="94">
        <v>0.43148514851485148</v>
      </c>
      <c r="BF706" s="94">
        <v>8.8910891089108907E-2</v>
      </c>
      <c r="BG706" s="94">
        <v>4.4348903445277159</v>
      </c>
      <c r="BH706" s="1"/>
      <c r="BI706" s="1"/>
      <c r="BJ706" s="1"/>
    </row>
    <row r="707" spans="1:62">
      <c r="A707" t="s">
        <v>177</v>
      </c>
      <c r="C707" s="63" t="s">
        <v>168</v>
      </c>
      <c r="D707" s="87" t="s">
        <v>706</v>
      </c>
      <c r="E707" t="s">
        <v>959</v>
      </c>
      <c r="F707" s="1" t="s">
        <v>722</v>
      </c>
      <c r="G707" s="1" t="s">
        <v>723</v>
      </c>
      <c r="H707" s="1">
        <v>11.574159999999999</v>
      </c>
      <c r="I707" s="1">
        <v>7.0907099999999996</v>
      </c>
      <c r="J707" s="1">
        <v>631</v>
      </c>
      <c r="K707" s="1" t="s">
        <v>724</v>
      </c>
      <c r="L707" s="1" t="s">
        <v>709</v>
      </c>
      <c r="M707" s="88">
        <v>2016</v>
      </c>
      <c r="N707" s="88">
        <v>2</v>
      </c>
      <c r="O707" s="89" t="s">
        <v>157</v>
      </c>
      <c r="P707" s="63">
        <v>39</v>
      </c>
      <c r="Q707" s="1" t="s">
        <v>718</v>
      </c>
      <c r="R707" s="63" t="s">
        <v>399</v>
      </c>
      <c r="S707" s="63" t="s">
        <v>992</v>
      </c>
      <c r="T707" s="63" t="s">
        <v>1091</v>
      </c>
      <c r="U707" s="1"/>
      <c r="V707" s="90"/>
      <c r="W707" s="91">
        <v>42646</v>
      </c>
      <c r="X707" s="63">
        <v>9</v>
      </c>
      <c r="Y707" s="63">
        <v>44</v>
      </c>
      <c r="Z707" s="92">
        <v>8</v>
      </c>
      <c r="AA707" s="93">
        <v>3.44</v>
      </c>
      <c r="AB707" s="93">
        <v>0.33</v>
      </c>
      <c r="AC707" s="63">
        <v>0.2</v>
      </c>
      <c r="AD707" s="1">
        <v>0.1</v>
      </c>
      <c r="AE707" s="63">
        <v>0.26</v>
      </c>
      <c r="AF707" s="1">
        <v>0.12</v>
      </c>
      <c r="AG707" s="1">
        <v>3.6</v>
      </c>
      <c r="AH707" s="1">
        <f>(AD707/AF707)*100</f>
        <v>83.333333333333343</v>
      </c>
      <c r="AI707" s="1">
        <v>0.2</v>
      </c>
      <c r="AJ707" s="1">
        <f>(AF707/AC707)*AB707</f>
        <v>0.19800000000000001</v>
      </c>
      <c r="AK707" s="1">
        <f t="shared" si="159"/>
        <v>0.18712941176470596</v>
      </c>
      <c r="AL707" s="1">
        <f t="shared" si="160"/>
        <v>2.6461538461538461</v>
      </c>
      <c r="AM707" s="1">
        <f t="shared" si="161"/>
        <v>207.92156862745105</v>
      </c>
      <c r="AN707" s="1">
        <f t="shared" si="162"/>
        <v>2940.17094017094</v>
      </c>
      <c r="AO707" s="1">
        <f t="shared" si="163"/>
        <v>3148.092508798391</v>
      </c>
      <c r="AP707" s="1">
        <f t="shared" si="165"/>
        <v>0.20792156862745106</v>
      </c>
      <c r="AQ707" s="1">
        <f t="shared" si="165"/>
        <v>2.9401709401709399</v>
      </c>
      <c r="AR707" s="1">
        <f t="shared" si="165"/>
        <v>3.1480925087983911</v>
      </c>
      <c r="AS707" s="90"/>
      <c r="AT707" s="1">
        <v>1.8999064546304956</v>
      </c>
      <c r="AU707" s="1">
        <v>9.1472778791132928E-2</v>
      </c>
      <c r="AV707" s="1">
        <v>2.4413600259066341</v>
      </c>
      <c r="AW707" s="1">
        <v>0.4089627942847226</v>
      </c>
      <c r="AX707" s="1">
        <v>0.25302373695568303</v>
      </c>
      <c r="AY707" s="1">
        <v>0.16216495006682613</v>
      </c>
      <c r="AZ707" s="1">
        <v>6.072149662157301</v>
      </c>
      <c r="BA707" s="1">
        <v>162.39364179476357</v>
      </c>
      <c r="BB707" s="1">
        <v>107.06038212360687</v>
      </c>
      <c r="BC707" s="1">
        <v>12.775609215492297</v>
      </c>
      <c r="BD707" s="1">
        <v>3.3187814429804532</v>
      </c>
      <c r="BE707" s="94">
        <v>1.2732342007434945</v>
      </c>
      <c r="BF707" s="94">
        <v>2.5543680297397769E-2</v>
      </c>
      <c r="BG707" s="94">
        <v>0.15055307578992705</v>
      </c>
      <c r="BH707" s="1">
        <v>1.25</v>
      </c>
      <c r="BI707" s="1">
        <v>0.14347014925373136</v>
      </c>
      <c r="BJ707" s="1">
        <v>1.7067975237139954</v>
      </c>
    </row>
    <row r="708" spans="1:62">
      <c r="A708" t="s">
        <v>177</v>
      </c>
      <c r="C708" s="63" t="s">
        <v>168</v>
      </c>
      <c r="D708" s="87" t="s">
        <v>706</v>
      </c>
      <c r="E708" t="s">
        <v>959</v>
      </c>
      <c r="F708" s="1" t="s">
        <v>722</v>
      </c>
      <c r="G708" s="1" t="s">
        <v>723</v>
      </c>
      <c r="H708" s="1">
        <v>11.574159999999999</v>
      </c>
      <c r="I708" s="1">
        <v>7.0907099999999996</v>
      </c>
      <c r="J708" s="1">
        <v>631</v>
      </c>
      <c r="K708" s="1" t="s">
        <v>724</v>
      </c>
      <c r="L708" s="1" t="s">
        <v>709</v>
      </c>
      <c r="M708" s="88">
        <v>2016</v>
      </c>
      <c r="N708" s="88">
        <v>2</v>
      </c>
      <c r="O708" s="89" t="s">
        <v>158</v>
      </c>
      <c r="P708" s="63">
        <v>40</v>
      </c>
      <c r="Q708" s="1" t="s">
        <v>718</v>
      </c>
      <c r="R708" s="63" t="s">
        <v>399</v>
      </c>
      <c r="S708" s="63" t="s">
        <v>992</v>
      </c>
      <c r="T708" s="63" t="s">
        <v>1091</v>
      </c>
      <c r="U708" s="1"/>
      <c r="V708" s="90"/>
      <c r="W708" s="91">
        <v>42646</v>
      </c>
      <c r="X708" s="63">
        <v>9</v>
      </c>
      <c r="Y708" s="63">
        <v>44</v>
      </c>
      <c r="Z708" s="92">
        <v>46</v>
      </c>
      <c r="AA708" s="93">
        <v>12.26</v>
      </c>
      <c r="AB708" s="93">
        <v>4.92</v>
      </c>
      <c r="AC708" s="63">
        <v>1.22</v>
      </c>
      <c r="AD708" s="1">
        <v>0.6</v>
      </c>
      <c r="AE708" s="63">
        <v>1.34</v>
      </c>
      <c r="AF708" s="1">
        <v>0.78</v>
      </c>
      <c r="AG708" s="1">
        <v>10.1</v>
      </c>
      <c r="AH708" s="1">
        <f>(AD708/AF708)*100</f>
        <v>76.92307692307692</v>
      </c>
      <c r="AI708" s="1">
        <v>0.5</v>
      </c>
      <c r="AJ708" s="1">
        <f>(AF708/AC708)*AB708</f>
        <v>3.1455737704918034</v>
      </c>
      <c r="AK708" s="1">
        <f t="shared" si="159"/>
        <v>2.5591591128254576</v>
      </c>
      <c r="AL708" s="1">
        <f t="shared" si="160"/>
        <v>4.5746268656716413</v>
      </c>
      <c r="AM708" s="1">
        <f t="shared" si="161"/>
        <v>2843.5101253616194</v>
      </c>
      <c r="AN708" s="1">
        <f t="shared" si="162"/>
        <v>5082.9187396351572</v>
      </c>
      <c r="AO708" s="1">
        <f t="shared" si="163"/>
        <v>7926.4288649967766</v>
      </c>
      <c r="AP708" s="1">
        <f t="shared" si="165"/>
        <v>2.8435101253616195</v>
      </c>
      <c r="AQ708" s="1">
        <f t="shared" si="165"/>
        <v>5.0829187396351569</v>
      </c>
      <c r="AR708" s="1">
        <f t="shared" si="165"/>
        <v>7.9264288649967769</v>
      </c>
      <c r="AS708" s="90"/>
      <c r="AT708" s="1">
        <v>2.1989299610894939</v>
      </c>
      <c r="AU708" s="1">
        <v>0.23336492718725149</v>
      </c>
      <c r="AV708" s="1">
        <v>2.2439200483924835</v>
      </c>
      <c r="AW708" s="1">
        <v>0.58003775740740815</v>
      </c>
      <c r="AX708" s="1">
        <v>0.27764899406337418</v>
      </c>
      <c r="AY708" s="1">
        <v>0.16926903867111981</v>
      </c>
      <c r="AZ708" s="1">
        <v>7.0422478280705496</v>
      </c>
      <c r="BA708" s="1">
        <v>282.92354850980712</v>
      </c>
      <c r="BB708" s="1">
        <v>112.5985592574573</v>
      </c>
      <c r="BC708" s="1">
        <v>6.4767637059672785</v>
      </c>
      <c r="BD708" s="1">
        <v>2.9750697587703563</v>
      </c>
      <c r="BE708" s="94">
        <v>0.53308823529411775</v>
      </c>
      <c r="BF708" s="94">
        <v>3.3837316176470587E-2</v>
      </c>
      <c r="BG708" s="94">
        <v>7.7826000651485217</v>
      </c>
      <c r="BH708" s="1">
        <v>1.2999062792877227</v>
      </c>
      <c r="BI708" s="1">
        <v>0.24657919400187436</v>
      </c>
      <c r="BJ708" s="1">
        <v>1.472923166588342</v>
      </c>
    </row>
    <row r="709" spans="1:62">
      <c r="A709" t="s">
        <v>177</v>
      </c>
      <c r="C709" s="63" t="s">
        <v>168</v>
      </c>
      <c r="D709" s="87" t="s">
        <v>706</v>
      </c>
      <c r="E709" t="s">
        <v>959</v>
      </c>
      <c r="F709" s="1" t="s">
        <v>722</v>
      </c>
      <c r="G709" s="1" t="s">
        <v>723</v>
      </c>
      <c r="H709" s="1">
        <v>11.574159999999999</v>
      </c>
      <c r="I709" s="1">
        <v>7.0907099999999996</v>
      </c>
      <c r="J709" s="1">
        <v>631</v>
      </c>
      <c r="K709" s="1" t="s">
        <v>724</v>
      </c>
      <c r="L709" s="1" t="s">
        <v>709</v>
      </c>
      <c r="M709" s="88">
        <v>2016</v>
      </c>
      <c r="N709" s="88">
        <v>2</v>
      </c>
      <c r="O709" s="89" t="s">
        <v>159</v>
      </c>
      <c r="P709" s="63">
        <v>41</v>
      </c>
      <c r="Q709" s="1" t="s">
        <v>718</v>
      </c>
      <c r="R709" s="63" t="s">
        <v>399</v>
      </c>
      <c r="S709" s="63" t="s">
        <v>992</v>
      </c>
      <c r="T709" s="63" t="s">
        <v>1091</v>
      </c>
      <c r="U709" s="1"/>
      <c r="V709" s="90"/>
      <c r="W709" s="91">
        <v>42646</v>
      </c>
      <c r="X709" s="63">
        <v>9</v>
      </c>
      <c r="Y709" s="63">
        <v>46</v>
      </c>
      <c r="Z709" s="92">
        <v>41</v>
      </c>
      <c r="AA709" s="93">
        <v>10.45</v>
      </c>
      <c r="AB709" s="93">
        <v>3.76</v>
      </c>
      <c r="AC709" s="63">
        <v>1.34</v>
      </c>
      <c r="AD709" s="1">
        <v>0.6</v>
      </c>
      <c r="AE709" s="63">
        <v>1.7</v>
      </c>
      <c r="AF709" s="1">
        <v>0.82</v>
      </c>
      <c r="AG709" s="1">
        <v>11.5</v>
      </c>
      <c r="AH709" s="1">
        <f>(AD709/AF709)*100</f>
        <v>73.170731707317074</v>
      </c>
      <c r="AI709" s="1">
        <v>0.68</v>
      </c>
      <c r="AJ709" s="1">
        <f>(AF709/AC709)*AB709</f>
        <v>2.3008955223880592</v>
      </c>
      <c r="AK709" s="1">
        <f t="shared" si="159"/>
        <v>1.752906057945566</v>
      </c>
      <c r="AL709" s="1">
        <f t="shared" si="160"/>
        <v>4.18</v>
      </c>
      <c r="AM709" s="1">
        <f t="shared" si="161"/>
        <v>1947.6733977172955</v>
      </c>
      <c r="AN709" s="1">
        <f t="shared" si="162"/>
        <v>4644.4444444444443</v>
      </c>
      <c r="AO709" s="1">
        <f t="shared" si="163"/>
        <v>6592.1178421617396</v>
      </c>
      <c r="AP709" s="1">
        <f t="shared" si="165"/>
        <v>1.9476733977172955</v>
      </c>
      <c r="AQ709" s="1">
        <f t="shared" si="165"/>
        <v>4.6444444444444439</v>
      </c>
      <c r="AR709" s="1">
        <f t="shared" si="165"/>
        <v>6.5921178421617395</v>
      </c>
      <c r="AS709" s="90"/>
      <c r="AT709" s="1">
        <v>1.9675925925925928</v>
      </c>
      <c r="AU709" s="1">
        <v>0.22829213268972212</v>
      </c>
      <c r="AV709" s="1">
        <v>2.1407368421791277</v>
      </c>
      <c r="AW709" s="1">
        <v>0.56762954096761287</v>
      </c>
      <c r="AX709" s="1">
        <v>0.26654583347052047</v>
      </c>
      <c r="AY709" s="1">
        <v>0.14471915368479882</v>
      </c>
      <c r="AZ709" s="1">
        <v>7.843104652212558</v>
      </c>
      <c r="BA709" s="1">
        <v>277.30705379000312</v>
      </c>
      <c r="BB709" s="1">
        <v>126.28738817384213</v>
      </c>
      <c r="BC709" s="1">
        <v>6.3962808820824186</v>
      </c>
      <c r="BD709" s="1">
        <v>10.089834246238453</v>
      </c>
      <c r="BE709" s="94">
        <v>0.36042471042471041</v>
      </c>
      <c r="BF709" s="94">
        <v>4.3624517374517377E-2</v>
      </c>
      <c r="BG709" s="94">
        <v>7.7240006228983997</v>
      </c>
      <c r="BH709" s="1">
        <v>1.3968481375358168</v>
      </c>
      <c r="BI709" s="1">
        <v>0.2289875835721108</v>
      </c>
      <c r="BJ709" s="1">
        <v>1.6795689139629504</v>
      </c>
    </row>
    <row r="710" spans="1:62">
      <c r="A710" t="s">
        <v>177</v>
      </c>
      <c r="C710" s="63" t="s">
        <v>168</v>
      </c>
      <c r="D710" s="87" t="s">
        <v>706</v>
      </c>
      <c r="E710" t="s">
        <v>959</v>
      </c>
      <c r="F710" s="1" t="s">
        <v>722</v>
      </c>
      <c r="G710" s="1" t="s">
        <v>723</v>
      </c>
      <c r="H710" s="1">
        <v>11.574159999999999</v>
      </c>
      <c r="I710" s="1">
        <v>7.0907099999999996</v>
      </c>
      <c r="J710" s="1">
        <v>631</v>
      </c>
      <c r="K710" s="1" t="s">
        <v>724</v>
      </c>
      <c r="L710" s="1" t="s">
        <v>709</v>
      </c>
      <c r="M710" s="88">
        <v>2016</v>
      </c>
      <c r="N710" s="88">
        <v>2</v>
      </c>
      <c r="O710" s="89" t="s">
        <v>714</v>
      </c>
      <c r="P710" s="63">
        <v>42</v>
      </c>
      <c r="Q710" s="1" t="s">
        <v>718</v>
      </c>
      <c r="R710" s="63" t="s">
        <v>399</v>
      </c>
      <c r="S710" s="63" t="s">
        <v>992</v>
      </c>
      <c r="T710" s="63" t="s">
        <v>1091</v>
      </c>
      <c r="U710" s="1"/>
      <c r="V710" s="90"/>
      <c r="W710" s="91">
        <v>42646</v>
      </c>
      <c r="X710" s="63">
        <v>9</v>
      </c>
      <c r="Y710" s="63">
        <v>47</v>
      </c>
      <c r="Z710" s="92">
        <v>51</v>
      </c>
      <c r="AA710" s="93">
        <v>7.38</v>
      </c>
      <c r="AB710" s="93">
        <v>5.04</v>
      </c>
      <c r="AC710" s="63">
        <v>1.62</v>
      </c>
      <c r="AD710" s="1">
        <v>0.86</v>
      </c>
      <c r="AE710" s="63">
        <v>0.94</v>
      </c>
      <c r="AF710" s="1">
        <v>1.1000000000000001</v>
      </c>
      <c r="AG710" s="1">
        <v>11.6</v>
      </c>
      <c r="AH710" s="1">
        <f>(AD710/AF710)*100</f>
        <v>78.181818181818173</v>
      </c>
      <c r="AI710" s="1">
        <v>0.4</v>
      </c>
      <c r="AJ710" s="1">
        <f>(AF710/AC710)*AB710</f>
        <v>3.4222222222222225</v>
      </c>
      <c r="AK710" s="1">
        <f t="shared" si="159"/>
        <v>2.782577777777778</v>
      </c>
      <c r="AL710" s="1">
        <f t="shared" si="160"/>
        <v>3.1404255319148939</v>
      </c>
      <c r="AM710" s="1">
        <f t="shared" si="161"/>
        <v>3091.7530864197533</v>
      </c>
      <c r="AN710" s="1">
        <f t="shared" si="162"/>
        <v>3489.36170212766</v>
      </c>
      <c r="AO710" s="1">
        <f t="shared" si="163"/>
        <v>6581.1147885474129</v>
      </c>
      <c r="AP710" s="1">
        <f t="shared" si="165"/>
        <v>3.0917530864197533</v>
      </c>
      <c r="AQ710" s="1">
        <f t="shared" si="165"/>
        <v>3.4893617021276602</v>
      </c>
      <c r="AR710" s="1">
        <f t="shared" si="165"/>
        <v>6.5811147885474126</v>
      </c>
      <c r="AS710" s="90"/>
      <c r="AT710" s="1">
        <v>2.1305147058823533</v>
      </c>
      <c r="AU710" s="1">
        <v>0.21699356071829659</v>
      </c>
      <c r="AV710" s="1">
        <v>2.0399618614678405</v>
      </c>
      <c r="AW710" s="1">
        <v>0.46675094125892269</v>
      </c>
      <c r="AX710" s="1">
        <v>0.19687652351922874</v>
      </c>
      <c r="AY710" s="1">
        <v>0.13695709774108059</v>
      </c>
      <c r="AZ710" s="1">
        <v>5.2540552018409574</v>
      </c>
      <c r="BA710" s="1">
        <v>117.64808430514131</v>
      </c>
      <c r="BB710" s="1">
        <v>81.940369589296381</v>
      </c>
      <c r="BC710" s="1">
        <v>8.8155069749013215</v>
      </c>
      <c r="BD710" s="1">
        <v>8.8367377399680578</v>
      </c>
      <c r="BE710" s="94">
        <v>0.52011225444340514</v>
      </c>
      <c r="BF710" s="94">
        <v>2.9438727782974745E-2</v>
      </c>
      <c r="BG710" s="94">
        <v>6.8364799642986194</v>
      </c>
      <c r="BH710" s="1">
        <v>1.3406954887218046</v>
      </c>
      <c r="BI710" s="1">
        <v>0.18388157894736842</v>
      </c>
      <c r="BJ710" s="1">
        <v>1.650345645313412</v>
      </c>
    </row>
    <row r="711" spans="1:62">
      <c r="C711" s="63"/>
      <c r="D711" s="87"/>
      <c r="F711" s="1"/>
      <c r="G711" s="1"/>
      <c r="H711" s="1"/>
      <c r="I711" s="1"/>
      <c r="J711" s="1"/>
      <c r="K711" s="1"/>
      <c r="L711" s="1"/>
      <c r="M711" s="88"/>
      <c r="N711" s="88"/>
      <c r="O711" s="89"/>
      <c r="P711" s="63"/>
      <c r="Q711" s="1"/>
      <c r="R711" s="63"/>
      <c r="S711" s="63"/>
      <c r="T711" s="63"/>
      <c r="U711" s="1"/>
      <c r="V711" s="90"/>
      <c r="W711" s="91"/>
      <c r="X711" s="63"/>
      <c r="Y711" s="63"/>
      <c r="Z711" s="92"/>
      <c r="AA711" s="93"/>
      <c r="AB711" s="93"/>
      <c r="AC711" s="63"/>
      <c r="AD711" s="1"/>
      <c r="AE711" s="63"/>
      <c r="AF711" s="1"/>
      <c r="AG711" s="1"/>
      <c r="AH711" s="1"/>
      <c r="AI711" s="1"/>
      <c r="AJ711" s="1"/>
      <c r="AK711" s="1"/>
      <c r="AL711" s="1"/>
      <c r="AM711" s="1"/>
      <c r="AN711" s="1"/>
      <c r="AO711" s="1"/>
      <c r="AP711" s="1"/>
      <c r="AQ711" s="1"/>
      <c r="AR711" s="1"/>
      <c r="AS711" s="90"/>
      <c r="AT711" s="1"/>
      <c r="AU711" s="1"/>
      <c r="AV711" s="1"/>
      <c r="AW711" s="1"/>
      <c r="AX711" s="1"/>
      <c r="AY711" s="1"/>
      <c r="AZ711" s="1"/>
      <c r="BA711" s="1"/>
      <c r="BB711" s="1"/>
      <c r="BC711" s="1"/>
      <c r="BD711" s="1"/>
      <c r="BE711" s="94"/>
      <c r="BF711" s="94"/>
      <c r="BG711" s="94"/>
      <c r="BH711" s="1"/>
      <c r="BI711" s="1"/>
      <c r="BJ711" s="1"/>
    </row>
    <row r="712" spans="1:62">
      <c r="C712" s="63"/>
      <c r="D712" s="87"/>
      <c r="F712" s="1"/>
      <c r="G712" s="1"/>
      <c r="H712" s="1"/>
      <c r="I712" s="1"/>
      <c r="J712" s="1"/>
      <c r="K712" s="1"/>
      <c r="L712" s="1"/>
      <c r="M712" s="88"/>
      <c r="N712" s="88"/>
      <c r="O712" s="89"/>
      <c r="P712" s="63"/>
      <c r="Q712" s="1"/>
      <c r="R712" s="63"/>
      <c r="S712" s="63"/>
      <c r="T712" s="63"/>
      <c r="U712" s="1"/>
      <c r="V712" s="90"/>
      <c r="W712" s="91"/>
      <c r="X712" s="63"/>
      <c r="Y712" s="63"/>
      <c r="Z712" s="92"/>
      <c r="AA712" s="93"/>
      <c r="AB712" s="93"/>
      <c r="AC712" s="63"/>
      <c r="AD712" s="1"/>
      <c r="AE712" s="63"/>
      <c r="AF712" s="1"/>
      <c r="AG712" s="1"/>
      <c r="AH712" s="1"/>
      <c r="AI712" s="1"/>
      <c r="AJ712" s="1"/>
      <c r="AK712" s="1"/>
      <c r="AL712" s="1"/>
      <c r="AM712" s="1"/>
      <c r="AN712" s="1"/>
      <c r="AO712" s="1"/>
      <c r="AP712" s="1"/>
      <c r="AQ712" s="1"/>
      <c r="AR712" s="1"/>
      <c r="AS712" s="90"/>
      <c r="AT712" s="1"/>
      <c r="AU712" s="1"/>
      <c r="AV712" s="1"/>
      <c r="AW712" s="1"/>
      <c r="AX712" s="1"/>
      <c r="AY712" s="1"/>
      <c r="AZ712" s="1"/>
      <c r="BA712" s="1"/>
      <c r="BB712" s="1"/>
      <c r="BC712" s="1"/>
      <c r="BD712" s="1"/>
      <c r="BE712" s="94"/>
      <c r="BF712" s="94"/>
      <c r="BG712" s="94"/>
      <c r="BH712" s="1"/>
      <c r="BI712" s="1"/>
      <c r="BJ712" s="1"/>
    </row>
    <row r="713" spans="1:62">
      <c r="C713" s="63"/>
      <c r="D713" s="87"/>
      <c r="F713" s="1"/>
      <c r="G713" s="1"/>
      <c r="H713" s="1"/>
      <c r="I713" s="1"/>
      <c r="J713" s="1"/>
      <c r="K713" s="1"/>
      <c r="L713" s="1"/>
      <c r="M713" s="88"/>
      <c r="N713" s="88"/>
      <c r="O713" s="89"/>
      <c r="P713" s="63"/>
      <c r="Q713" s="1"/>
      <c r="R713" s="63"/>
      <c r="S713" s="63"/>
      <c r="T713" s="63"/>
      <c r="U713" s="1"/>
      <c r="V713" s="90"/>
      <c r="W713" s="91"/>
      <c r="X713" s="63"/>
      <c r="Y713" s="63"/>
      <c r="Z713" s="92"/>
      <c r="AA713" s="93"/>
      <c r="AB713" s="93"/>
      <c r="AC713" s="63"/>
      <c r="AD713" s="1"/>
      <c r="AE713" s="63"/>
      <c r="AF713" s="1"/>
      <c r="AG713" s="1"/>
      <c r="AH713" s="1"/>
      <c r="AI713" s="1"/>
      <c r="AJ713" s="1"/>
      <c r="AK713" s="1"/>
      <c r="AL713" s="1"/>
      <c r="AM713" s="1"/>
      <c r="AN713" s="1"/>
      <c r="AO713" s="1"/>
      <c r="AP713" s="1"/>
      <c r="AQ713" s="1"/>
      <c r="AR713" s="1"/>
      <c r="AS713" s="90"/>
      <c r="AT713" s="1"/>
      <c r="AU713" s="1"/>
      <c r="AV713" s="1"/>
      <c r="AW713" s="1"/>
      <c r="AX713" s="1"/>
      <c r="AY713" s="1"/>
      <c r="AZ713" s="1"/>
      <c r="BA713" s="1"/>
      <c r="BB713" s="1"/>
      <c r="BC713" s="1"/>
      <c r="BD713" s="1"/>
      <c r="BE713" s="94"/>
      <c r="BF713" s="94"/>
      <c r="BG713" s="94"/>
      <c r="BH713" s="1"/>
      <c r="BI713" s="1"/>
      <c r="BJ713" s="1"/>
    </row>
    <row r="714" spans="1:62">
      <c r="C714" s="63"/>
      <c r="D714" s="87"/>
      <c r="F714" s="1"/>
      <c r="G714" s="1"/>
      <c r="H714" s="1"/>
      <c r="I714" s="1"/>
      <c r="J714" s="1"/>
      <c r="K714" s="1"/>
      <c r="L714" s="1"/>
      <c r="M714" s="88"/>
      <c r="N714" s="88"/>
      <c r="O714" s="89"/>
      <c r="P714" s="63"/>
      <c r="Q714" s="1"/>
      <c r="R714" s="63"/>
      <c r="S714" s="63"/>
      <c r="T714" s="63"/>
      <c r="U714" s="1"/>
      <c r="V714" s="90"/>
      <c r="W714" s="91"/>
      <c r="X714" s="63"/>
      <c r="Y714" s="63"/>
      <c r="Z714" s="92"/>
      <c r="AA714" s="93"/>
      <c r="AB714" s="93"/>
      <c r="AC714" s="63"/>
      <c r="AD714" s="1"/>
      <c r="AE714" s="63"/>
      <c r="AF714" s="1"/>
      <c r="AG714" s="1"/>
      <c r="AH714" s="1"/>
      <c r="AI714" s="1"/>
      <c r="AJ714" s="1"/>
      <c r="AK714" s="1"/>
      <c r="AL714" s="1"/>
      <c r="AM714" s="1"/>
      <c r="AN714" s="1"/>
      <c r="AO714" s="1"/>
      <c r="AP714" s="1"/>
      <c r="AQ714" s="1"/>
      <c r="AR714" s="1"/>
      <c r="AS714" s="90"/>
      <c r="AT714" s="1"/>
      <c r="AU714" s="1"/>
      <c r="AV714" s="1"/>
      <c r="AW714" s="1"/>
      <c r="AX714" s="1"/>
      <c r="AY714" s="1"/>
      <c r="AZ714" s="1"/>
      <c r="BA714" s="1"/>
      <c r="BB714" s="1"/>
      <c r="BC714" s="1"/>
      <c r="BD714" s="1"/>
      <c r="BE714" s="94"/>
      <c r="BF714" s="94"/>
      <c r="BG714" s="94"/>
      <c r="BH714" s="1"/>
      <c r="BI714" s="1"/>
      <c r="BJ714" s="1"/>
    </row>
    <row r="715" spans="1:62">
      <c r="C715" s="63"/>
      <c r="D715" s="87"/>
      <c r="F715" s="1"/>
      <c r="G715" s="1"/>
      <c r="H715" s="1"/>
      <c r="I715" s="1"/>
      <c r="J715" s="1"/>
      <c r="K715" s="1"/>
      <c r="L715" s="1"/>
      <c r="M715" s="88"/>
      <c r="N715" s="88"/>
      <c r="O715" s="89"/>
      <c r="P715" s="63"/>
      <c r="Q715" s="1"/>
      <c r="R715" s="63"/>
      <c r="S715" s="63"/>
      <c r="T715" s="63"/>
      <c r="U715" s="1"/>
      <c r="V715" s="90"/>
      <c r="W715" s="91"/>
      <c r="X715" s="63"/>
      <c r="Y715" s="63"/>
      <c r="Z715" s="92"/>
      <c r="AA715" s="93"/>
      <c r="AB715" s="93"/>
      <c r="AC715" s="63"/>
      <c r="AD715" s="1"/>
      <c r="AE715" s="63"/>
      <c r="AF715" s="1"/>
      <c r="AG715" s="1"/>
      <c r="AH715" s="1"/>
      <c r="AI715" s="1"/>
      <c r="AJ715" s="1"/>
      <c r="AK715" s="1"/>
      <c r="AL715" s="1"/>
      <c r="AM715" s="1"/>
      <c r="AN715" s="1"/>
      <c r="AO715" s="1"/>
      <c r="AP715" s="1"/>
      <c r="AQ715" s="1"/>
      <c r="AR715" s="1"/>
      <c r="AS715" s="90"/>
      <c r="AT715" s="1"/>
      <c r="AU715" s="1"/>
      <c r="AV715" s="1"/>
      <c r="AW715" s="1"/>
      <c r="AX715" s="1"/>
      <c r="AY715" s="1"/>
      <c r="AZ715" s="1"/>
      <c r="BA715" s="1"/>
      <c r="BB715" s="1"/>
      <c r="BC715" s="1"/>
      <c r="BD715" s="1"/>
      <c r="BE715" s="94"/>
      <c r="BF715" s="94"/>
      <c r="BG715" s="94"/>
      <c r="BH715" s="1"/>
      <c r="BI715" s="1"/>
      <c r="BJ715" s="1"/>
    </row>
    <row r="716" spans="1:62">
      <c r="C716" s="63"/>
      <c r="D716" s="87"/>
      <c r="F716" s="1"/>
      <c r="G716" s="1"/>
      <c r="H716" s="1"/>
      <c r="I716" s="1"/>
      <c r="J716" s="1"/>
      <c r="K716" s="1"/>
      <c r="L716" s="1"/>
      <c r="M716" s="88"/>
      <c r="N716" s="88"/>
      <c r="O716" s="89"/>
      <c r="P716" s="63"/>
      <c r="Q716" s="1"/>
      <c r="R716" s="63"/>
      <c r="S716" s="63"/>
      <c r="T716" s="63"/>
      <c r="U716" s="1"/>
      <c r="V716" s="90"/>
      <c r="W716" s="91"/>
      <c r="X716" s="63"/>
      <c r="Y716" s="63"/>
      <c r="Z716" s="92"/>
      <c r="AA716" s="93"/>
      <c r="AB716" s="93"/>
      <c r="AC716" s="63"/>
      <c r="AD716" s="1"/>
      <c r="AE716" s="63"/>
      <c r="AF716" s="1"/>
      <c r="AG716" s="1"/>
      <c r="AH716" s="1"/>
      <c r="AI716" s="1"/>
      <c r="AJ716" s="1"/>
      <c r="AK716" s="1"/>
      <c r="AL716" s="1"/>
      <c r="AM716" s="1"/>
      <c r="AN716" s="1"/>
      <c r="AO716" s="1"/>
      <c r="AP716" s="1"/>
      <c r="AQ716" s="1"/>
      <c r="AR716" s="1"/>
      <c r="AS716" s="90"/>
      <c r="AT716" s="1"/>
      <c r="AU716" s="1"/>
      <c r="AV716" s="1"/>
      <c r="AW716" s="1"/>
      <c r="AX716" s="1"/>
      <c r="AY716" s="1"/>
      <c r="AZ716" s="1"/>
      <c r="BA716" s="1"/>
      <c r="BB716" s="1"/>
      <c r="BC716" s="1"/>
      <c r="BD716" s="1"/>
      <c r="BE716" s="94"/>
      <c r="BF716" s="94"/>
      <c r="BG716" s="94"/>
      <c r="BH716" s="1"/>
      <c r="BI716" s="1"/>
      <c r="BJ716" s="1"/>
    </row>
    <row r="717" spans="1:62">
      <c r="C717" s="63"/>
      <c r="D717" s="87"/>
      <c r="F717" s="1"/>
      <c r="G717" s="1"/>
      <c r="H717" s="1"/>
      <c r="I717" s="1"/>
      <c r="J717" s="1"/>
      <c r="K717" s="1"/>
      <c r="L717" s="1"/>
      <c r="M717" s="88"/>
      <c r="N717" s="88"/>
      <c r="O717" s="89"/>
      <c r="P717" s="63"/>
      <c r="Q717" s="1"/>
      <c r="R717" s="63"/>
      <c r="S717" s="63"/>
      <c r="T717" s="63"/>
      <c r="U717" s="1"/>
      <c r="V717" s="90"/>
      <c r="W717" s="91"/>
      <c r="X717" s="63"/>
      <c r="Y717" s="63"/>
      <c r="Z717" s="92"/>
      <c r="AA717" s="93"/>
      <c r="AB717" s="93"/>
      <c r="AC717" s="63"/>
      <c r="AD717" s="1"/>
      <c r="AE717" s="63"/>
      <c r="AF717" s="1"/>
      <c r="AG717" s="1"/>
      <c r="AH717" s="1"/>
      <c r="AI717" s="1"/>
      <c r="AJ717" s="1"/>
      <c r="AK717" s="1"/>
      <c r="AL717" s="1"/>
      <c r="AM717" s="1"/>
      <c r="AN717" s="1"/>
      <c r="AO717" s="1"/>
      <c r="AP717" s="1"/>
      <c r="AQ717" s="1"/>
      <c r="AR717" s="1"/>
      <c r="AS717" s="90"/>
      <c r="AT717" s="1"/>
      <c r="AU717" s="1"/>
      <c r="AV717" s="1"/>
      <c r="AW717" s="1"/>
      <c r="AX717" s="1"/>
      <c r="AY717" s="1"/>
      <c r="AZ717" s="1"/>
      <c r="BA717" s="1"/>
      <c r="BB717" s="1"/>
      <c r="BC717" s="1"/>
      <c r="BD717" s="1"/>
      <c r="BE717" s="94"/>
      <c r="BF717" s="94"/>
      <c r="BG717" s="94"/>
      <c r="BH717" s="1"/>
      <c r="BI717" s="1"/>
      <c r="BJ717" s="1"/>
    </row>
    <row r="718" spans="1:62">
      <c r="C718" s="63"/>
      <c r="D718" s="87"/>
      <c r="F718" s="1"/>
      <c r="G718" s="1"/>
      <c r="H718" s="1"/>
      <c r="I718" s="1"/>
      <c r="J718" s="1"/>
      <c r="K718" s="1"/>
      <c r="L718" s="1"/>
      <c r="M718" s="88"/>
      <c r="N718" s="88"/>
      <c r="O718" s="89"/>
      <c r="P718" s="63"/>
      <c r="Q718" s="1"/>
      <c r="R718" s="63"/>
      <c r="S718" s="63"/>
      <c r="T718" s="63"/>
      <c r="U718" s="1"/>
      <c r="V718" s="90"/>
      <c r="W718" s="91"/>
      <c r="X718" s="63"/>
      <c r="Y718" s="63"/>
      <c r="Z718" s="92"/>
      <c r="AA718" s="93"/>
      <c r="AB718" s="93"/>
      <c r="AC718" s="63"/>
      <c r="AD718" s="1"/>
      <c r="AE718" s="63"/>
      <c r="AF718" s="1"/>
      <c r="AG718" s="1"/>
      <c r="AH718" s="1"/>
      <c r="AI718" s="1"/>
      <c r="AJ718" s="1"/>
      <c r="AK718" s="1"/>
      <c r="AL718" s="1"/>
      <c r="AM718" s="1"/>
      <c r="AN718" s="1"/>
      <c r="AO718" s="1"/>
      <c r="AP718" s="1"/>
      <c r="AQ718" s="1"/>
      <c r="AR718" s="1"/>
      <c r="AS718" s="90"/>
      <c r="AT718" s="1"/>
      <c r="AU718" s="1"/>
      <c r="AV718" s="1"/>
      <c r="AW718" s="1"/>
      <c r="AX718" s="1"/>
      <c r="AY718" s="1"/>
      <c r="AZ718" s="1"/>
      <c r="BA718" s="1"/>
      <c r="BB718" s="1"/>
      <c r="BC718" s="1"/>
      <c r="BD718" s="1"/>
      <c r="BE718" s="94"/>
      <c r="BF718" s="94"/>
      <c r="BG718" s="94"/>
      <c r="BH718" s="1"/>
      <c r="BI718" s="1"/>
      <c r="BJ718" s="1"/>
    </row>
    <row r="719" spans="1:62">
      <c r="C719" s="63"/>
      <c r="D719" s="87"/>
      <c r="F719" s="1"/>
      <c r="G719" s="1"/>
      <c r="H719" s="1"/>
      <c r="I719" s="1"/>
      <c r="J719" s="1"/>
      <c r="K719" s="1"/>
      <c r="L719" s="1"/>
      <c r="M719" s="88"/>
      <c r="N719" s="88"/>
      <c r="O719" s="89"/>
      <c r="P719" s="63"/>
      <c r="Q719" s="1"/>
      <c r="R719" s="63"/>
      <c r="S719" s="63"/>
      <c r="T719" s="63"/>
      <c r="U719" s="1"/>
      <c r="V719" s="90"/>
      <c r="W719" s="91"/>
      <c r="X719" s="63"/>
      <c r="Y719" s="63"/>
      <c r="Z719" s="92"/>
      <c r="AA719" s="93"/>
      <c r="AB719" s="93"/>
      <c r="AC719" s="63"/>
      <c r="AD719" s="1"/>
      <c r="AE719" s="63"/>
      <c r="AF719" s="1"/>
      <c r="AG719" s="1"/>
      <c r="AH719" s="1"/>
      <c r="AI719" s="1"/>
      <c r="AJ719" s="1"/>
      <c r="AK719" s="1"/>
      <c r="AL719" s="1"/>
      <c r="AM719" s="1"/>
      <c r="AN719" s="1"/>
      <c r="AO719" s="1"/>
      <c r="AP719" s="1"/>
      <c r="AQ719" s="1"/>
      <c r="AR719" s="1"/>
      <c r="AS719" s="90"/>
      <c r="AT719" s="1"/>
      <c r="AU719" s="1"/>
      <c r="AV719" s="1"/>
      <c r="AW719" s="1"/>
      <c r="AX719" s="1"/>
      <c r="AY719" s="1"/>
      <c r="AZ719" s="1"/>
      <c r="BA719" s="1"/>
      <c r="BB719" s="1"/>
      <c r="BC719" s="1"/>
      <c r="BD719" s="1"/>
      <c r="BE719" s="94"/>
      <c r="BF719" s="94"/>
      <c r="BG719" s="94"/>
      <c r="BH719" s="1"/>
      <c r="BI719" s="1"/>
      <c r="BJ719" s="1"/>
    </row>
    <row r="720" spans="1:62">
      <c r="C720" s="63"/>
      <c r="D720" s="87"/>
      <c r="F720" s="1"/>
      <c r="G720" s="1"/>
      <c r="H720" s="1"/>
      <c r="I720" s="1"/>
      <c r="J720" s="1"/>
      <c r="K720" s="1"/>
      <c r="L720" s="1"/>
      <c r="M720" s="88"/>
      <c r="N720" s="88"/>
      <c r="O720" s="89"/>
      <c r="P720" s="63"/>
      <c r="Q720" s="1"/>
      <c r="R720" s="63"/>
      <c r="S720" s="63"/>
      <c r="T720" s="63"/>
      <c r="U720" s="1"/>
      <c r="V720" s="90"/>
      <c r="W720" s="91"/>
      <c r="X720" s="63"/>
      <c r="Y720" s="63"/>
      <c r="Z720" s="92"/>
      <c r="AA720" s="93"/>
      <c r="AB720" s="93"/>
      <c r="AC720" s="63"/>
      <c r="AD720" s="1"/>
      <c r="AE720" s="63"/>
      <c r="AF720" s="1"/>
      <c r="AG720" s="1"/>
      <c r="AH720" s="1"/>
      <c r="AI720" s="1"/>
      <c r="AJ720" s="1"/>
      <c r="AK720" s="1"/>
      <c r="AL720" s="1"/>
      <c r="AM720" s="1"/>
      <c r="AN720" s="1"/>
      <c r="AO720" s="1"/>
      <c r="AP720" s="1"/>
      <c r="AQ720" s="1"/>
      <c r="AR720" s="1"/>
      <c r="AS720" s="90"/>
      <c r="AT720" s="1"/>
      <c r="AU720" s="1"/>
      <c r="AV720" s="1"/>
      <c r="AW720" s="1"/>
      <c r="AX720" s="1"/>
      <c r="AY720" s="1"/>
      <c r="AZ720" s="1"/>
      <c r="BA720" s="1"/>
      <c r="BB720" s="1"/>
      <c r="BC720" s="1"/>
      <c r="BD720" s="1"/>
      <c r="BE720" s="94"/>
      <c r="BF720" s="94"/>
      <c r="BG720" s="94"/>
      <c r="BH720" s="1"/>
      <c r="BI720" s="1"/>
      <c r="BJ720" s="1"/>
    </row>
    <row r="721" spans="1:62">
      <c r="C721" s="63"/>
      <c r="D721" s="87"/>
      <c r="F721" s="1"/>
      <c r="G721" s="1"/>
      <c r="H721" s="1"/>
      <c r="I721" s="1"/>
      <c r="J721" s="1"/>
      <c r="K721" s="1"/>
      <c r="L721" s="1"/>
      <c r="M721" s="88"/>
      <c r="N721" s="88"/>
      <c r="O721" s="89"/>
      <c r="P721" s="63"/>
      <c r="Q721" s="1"/>
      <c r="R721" s="63"/>
      <c r="S721" s="63"/>
      <c r="T721" s="63"/>
      <c r="U721" s="1"/>
      <c r="V721" s="90"/>
      <c r="W721" s="91"/>
      <c r="X721" s="63"/>
      <c r="Y721" s="63"/>
      <c r="Z721" s="92"/>
      <c r="AA721" s="93"/>
      <c r="AB721" s="93"/>
      <c r="AC721" s="63"/>
      <c r="AD721" s="1"/>
      <c r="AE721" s="63"/>
      <c r="AF721" s="1"/>
      <c r="AG721" s="1"/>
      <c r="AH721" s="1"/>
      <c r="AI721" s="1"/>
      <c r="AJ721" s="1"/>
      <c r="AK721" s="1"/>
      <c r="AL721" s="1"/>
      <c r="AM721" s="1"/>
      <c r="AN721" s="1"/>
      <c r="AO721" s="1"/>
      <c r="AP721" s="1"/>
      <c r="AQ721" s="1"/>
      <c r="AR721" s="1"/>
      <c r="AS721" s="90"/>
      <c r="AT721" s="1"/>
      <c r="AU721" s="1"/>
      <c r="AV721" s="1"/>
      <c r="AW721" s="1"/>
      <c r="AX721" s="1"/>
      <c r="AY721" s="1"/>
      <c r="AZ721" s="1"/>
      <c r="BA721" s="1"/>
      <c r="BB721" s="1"/>
      <c r="BC721" s="1"/>
      <c r="BD721" s="1"/>
      <c r="BE721" s="94"/>
      <c r="BF721" s="94"/>
      <c r="BG721" s="94"/>
      <c r="BH721" s="1"/>
      <c r="BI721" s="1"/>
      <c r="BJ721" s="1"/>
    </row>
    <row r="722" spans="1:62">
      <c r="C722" s="63"/>
      <c r="D722" s="87"/>
      <c r="E722" t="s">
        <v>959</v>
      </c>
      <c r="F722" s="1"/>
      <c r="G722" s="1"/>
      <c r="H722" s="1"/>
      <c r="I722" s="1"/>
      <c r="J722" s="1"/>
      <c r="K722" s="1"/>
      <c r="L722" s="1"/>
      <c r="M722" s="88"/>
      <c r="N722" s="88"/>
      <c r="O722" s="89"/>
      <c r="P722" s="63"/>
      <c r="Q722" s="1" t="s">
        <v>711</v>
      </c>
      <c r="R722" s="63"/>
      <c r="S722" s="63" t="s">
        <v>992</v>
      </c>
      <c r="T722" s="63" t="s">
        <v>1091</v>
      </c>
      <c r="U722" s="1"/>
      <c r="V722" s="90"/>
      <c r="W722" s="91"/>
      <c r="X722" s="63"/>
      <c r="Y722" s="63"/>
      <c r="Z722" s="92"/>
      <c r="AA722" s="93"/>
      <c r="AB722" s="93"/>
      <c r="AC722" s="63"/>
      <c r="AD722" s="1"/>
      <c r="AE722" s="63"/>
      <c r="AF722" s="1"/>
      <c r="AG722" s="1"/>
      <c r="AH722" s="1"/>
      <c r="AI722" s="1"/>
      <c r="AJ722" s="1"/>
      <c r="AK722" s="1"/>
      <c r="AL722" s="1"/>
      <c r="AM722" s="1"/>
      <c r="AN722" s="1"/>
      <c r="AO722" s="1"/>
      <c r="AP722" s="1"/>
      <c r="AQ722" s="1"/>
      <c r="AR722" s="1"/>
      <c r="AS722" s="90"/>
      <c r="AT722" s="1">
        <v>1.5676305970149254</v>
      </c>
      <c r="AU722" s="1">
        <v>0.18159529202321534</v>
      </c>
      <c r="AV722" s="1">
        <v>1.7095866702066345</v>
      </c>
      <c r="AW722" s="1">
        <v>0.41024746469502416</v>
      </c>
      <c r="AX722" s="1">
        <v>0.14641687145072674</v>
      </c>
      <c r="AY722" s="1">
        <v>0.11739172441918051</v>
      </c>
      <c r="AZ722" s="1">
        <v>4.2564237614646068</v>
      </c>
      <c r="BA722" s="1">
        <v>158.97052916729047</v>
      </c>
      <c r="BB722" s="1">
        <v>43.503735902830584</v>
      </c>
      <c r="BC722" s="1">
        <v>8.1827873547788652</v>
      </c>
      <c r="BD722" s="1">
        <v>7.7114470479737021</v>
      </c>
      <c r="BE722" s="94">
        <v>0.68567518248175185</v>
      </c>
      <c r="BF722" s="94">
        <v>9.4616788321167877E-2</v>
      </c>
      <c r="BG722" s="94">
        <v>1.6777414948470815</v>
      </c>
      <c r="BH722" s="1"/>
      <c r="BI722" s="1"/>
      <c r="BJ722" s="1"/>
    </row>
    <row r="723" spans="1:62">
      <c r="C723" s="63"/>
      <c r="D723" s="87"/>
      <c r="E723" t="s">
        <v>959</v>
      </c>
      <c r="F723" s="1"/>
      <c r="G723" s="1" t="s">
        <v>726</v>
      </c>
      <c r="H723" s="1">
        <v>11.657780000000001</v>
      </c>
      <c r="I723" s="1">
        <v>7.1581099999999998</v>
      </c>
      <c r="J723" s="1">
        <v>650</v>
      </c>
      <c r="K723" s="1" t="s">
        <v>727</v>
      </c>
      <c r="L723" s="1" t="s">
        <v>709</v>
      </c>
      <c r="M723" s="88"/>
      <c r="N723" s="88"/>
      <c r="O723" s="89" t="s">
        <v>155</v>
      </c>
      <c r="P723" s="63"/>
      <c r="Q723" s="1" t="s">
        <v>711</v>
      </c>
      <c r="R723" s="63"/>
      <c r="S723" s="63" t="s">
        <v>992</v>
      </c>
      <c r="T723" s="63" t="s">
        <v>1091</v>
      </c>
      <c r="U723" s="1" t="s">
        <v>713</v>
      </c>
      <c r="V723" s="90">
        <v>42559</v>
      </c>
      <c r="W723" s="91"/>
      <c r="X723" s="63"/>
      <c r="Y723" s="63"/>
      <c r="Z723" s="92"/>
      <c r="AA723" s="93"/>
      <c r="AB723" s="93"/>
      <c r="AC723" s="63"/>
      <c r="AD723" s="1"/>
      <c r="AE723" s="63"/>
      <c r="AF723" s="1"/>
      <c r="AG723" s="1"/>
      <c r="AH723" s="1"/>
      <c r="AI723" s="1"/>
      <c r="AJ723" s="1"/>
      <c r="AK723" s="1"/>
      <c r="AL723" s="1"/>
      <c r="AM723" s="1"/>
      <c r="AN723" s="1"/>
      <c r="AO723" s="1"/>
      <c r="AP723" s="1"/>
      <c r="AQ723" s="1"/>
      <c r="AR723" s="1"/>
      <c r="AS723" s="90">
        <v>42438</v>
      </c>
      <c r="AT723" s="1">
        <v>1.066225165562914</v>
      </c>
      <c r="AU723" s="1">
        <v>0.19643192864844511</v>
      </c>
      <c r="AV723" s="1">
        <v>1.8196697959991508</v>
      </c>
      <c r="AW723" s="1">
        <v>0.38350745806382114</v>
      </c>
      <c r="AX723" s="1">
        <v>0.17573087316194172</v>
      </c>
      <c r="AY723" s="1">
        <v>9.7672648480386329E-2</v>
      </c>
      <c r="AZ723" s="1">
        <v>2.6029655695085507</v>
      </c>
      <c r="BA723" s="1">
        <v>152.0762520041942</v>
      </c>
      <c r="BB723" s="1">
        <v>27.604507345618362</v>
      </c>
      <c r="BC723" s="1">
        <v>10.18090309330535</v>
      </c>
      <c r="BD723" s="1">
        <v>4.2383681479837767</v>
      </c>
      <c r="BE723" s="94"/>
      <c r="BF723" s="94"/>
      <c r="BG723" s="94"/>
      <c r="BH723" s="1"/>
      <c r="BI723" s="1"/>
      <c r="BJ723" s="1"/>
    </row>
    <row r="724" spans="1:62">
      <c r="C724" s="63"/>
      <c r="D724" s="87"/>
      <c r="E724" t="s">
        <v>959</v>
      </c>
      <c r="F724" s="1"/>
      <c r="G724" s="1" t="s">
        <v>726</v>
      </c>
      <c r="H724" s="1">
        <v>11.657780000000001</v>
      </c>
      <c r="I724" s="1">
        <v>7.1581099999999998</v>
      </c>
      <c r="J724" s="1">
        <v>650</v>
      </c>
      <c r="K724" s="1" t="s">
        <v>727</v>
      </c>
      <c r="L724" s="1" t="s">
        <v>709</v>
      </c>
      <c r="M724" s="88"/>
      <c r="N724" s="88"/>
      <c r="O724" s="89" t="s">
        <v>156</v>
      </c>
      <c r="P724" s="63"/>
      <c r="Q724" s="1" t="s">
        <v>711</v>
      </c>
      <c r="R724" s="63"/>
      <c r="S724" s="63" t="s">
        <v>992</v>
      </c>
      <c r="T724" s="63" t="s">
        <v>1091</v>
      </c>
      <c r="U724" s="1"/>
      <c r="V724" s="90"/>
      <c r="W724" s="91"/>
      <c r="X724" s="63"/>
      <c r="Y724" s="63"/>
      <c r="Z724" s="92"/>
      <c r="AA724" s="93"/>
      <c r="AB724" s="93"/>
      <c r="AC724" s="63"/>
      <c r="AD724" s="1"/>
      <c r="AE724" s="63"/>
      <c r="AF724" s="1"/>
      <c r="AG724" s="1"/>
      <c r="AH724" s="1"/>
      <c r="AI724" s="1"/>
      <c r="AJ724" s="1"/>
      <c r="AK724" s="1"/>
      <c r="AL724" s="1"/>
      <c r="AM724" s="1"/>
      <c r="AN724" s="1"/>
      <c r="AO724" s="1"/>
      <c r="AP724" s="1"/>
      <c r="AQ724" s="1"/>
      <c r="AR724" s="1"/>
      <c r="AS724" s="90"/>
      <c r="AT724" s="1">
        <v>1.0548266166822868</v>
      </c>
      <c r="AU724" s="1">
        <v>0.2137391584089659</v>
      </c>
      <c r="AV724" s="1">
        <v>1.5202728403825019</v>
      </c>
      <c r="AW724" s="1">
        <v>0.4113927926887162</v>
      </c>
      <c r="AX724" s="1">
        <v>0.14776624001558514</v>
      </c>
      <c r="AY724" s="1">
        <v>0.10608120090323939</v>
      </c>
      <c r="AZ724" s="1">
        <v>2.9962510773589166</v>
      </c>
      <c r="BA724" s="1">
        <v>103.73291314479052</v>
      </c>
      <c r="BB724" s="1">
        <v>15.549388232629543</v>
      </c>
      <c r="BC724" s="1">
        <v>6.7018164026057887</v>
      </c>
      <c r="BD724" s="1">
        <v>5.1048923108266662</v>
      </c>
      <c r="BE724" s="94"/>
      <c r="BF724" s="94"/>
      <c r="BG724" s="94"/>
      <c r="BH724" s="1"/>
      <c r="BI724" s="1"/>
      <c r="BJ724" s="1"/>
    </row>
    <row r="725" spans="1:62">
      <c r="C725" s="63"/>
      <c r="D725" s="87"/>
      <c r="E725" t="s">
        <v>959</v>
      </c>
      <c r="F725" s="1"/>
      <c r="G725" s="1" t="s">
        <v>726</v>
      </c>
      <c r="H725" s="1">
        <v>11.657780000000001</v>
      </c>
      <c r="I725" s="1">
        <v>7.1581099999999998</v>
      </c>
      <c r="J725" s="1">
        <v>650</v>
      </c>
      <c r="K725" s="1" t="s">
        <v>727</v>
      </c>
      <c r="L725" s="1" t="s">
        <v>709</v>
      </c>
      <c r="M725" s="88"/>
      <c r="N725" s="88"/>
      <c r="O725" s="89" t="s">
        <v>157</v>
      </c>
      <c r="P725" s="63"/>
      <c r="Q725" s="1" t="s">
        <v>711</v>
      </c>
      <c r="R725" s="63"/>
      <c r="S725" s="63" t="s">
        <v>992</v>
      </c>
      <c r="T725" s="63" t="s">
        <v>1091</v>
      </c>
      <c r="U725" s="1"/>
      <c r="V725" s="90"/>
      <c r="W725" s="91"/>
      <c r="X725" s="63"/>
      <c r="Y725" s="63"/>
      <c r="Z725" s="92"/>
      <c r="AA725" s="93"/>
      <c r="AB725" s="93"/>
      <c r="AC725" s="63"/>
      <c r="AD725" s="1"/>
      <c r="AE725" s="63"/>
      <c r="AF725" s="1"/>
      <c r="AG725" s="1"/>
      <c r="AH725" s="1"/>
      <c r="AI725" s="1"/>
      <c r="AJ725" s="1"/>
      <c r="AK725" s="1"/>
      <c r="AL725" s="1"/>
      <c r="AM725" s="1"/>
      <c r="AN725" s="1"/>
      <c r="AO725" s="1"/>
      <c r="AP725" s="1"/>
      <c r="AQ725" s="1"/>
      <c r="AR725" s="1"/>
      <c r="AS725" s="90"/>
      <c r="AT725" s="1">
        <v>1.8710131332082554</v>
      </c>
      <c r="AU725" s="1">
        <v>0.22931470639632576</v>
      </c>
      <c r="AV725" s="1">
        <v>1.9257755141433788</v>
      </c>
      <c r="AW725" s="1">
        <v>0.49903720375534116</v>
      </c>
      <c r="AX725" s="1">
        <v>0.14191013197621222</v>
      </c>
      <c r="AY725" s="1">
        <v>0.12210876296275948</v>
      </c>
      <c r="AZ725" s="1">
        <v>5.0708514502407915</v>
      </c>
      <c r="BA725" s="1">
        <v>143.93152938548008</v>
      </c>
      <c r="BB725" s="1">
        <v>30.82057583476066</v>
      </c>
      <c r="BC725" s="1">
        <v>14.499357464062642</v>
      </c>
      <c r="BD725" s="1">
        <v>4.8649341443332759</v>
      </c>
      <c r="BE725" s="94"/>
      <c r="BF725" s="94"/>
      <c r="BG725" s="94"/>
      <c r="BH725" s="1"/>
      <c r="BI725" s="1"/>
      <c r="BJ725" s="1"/>
    </row>
    <row r="726" spans="1:62">
      <c r="A726" t="s">
        <v>177</v>
      </c>
      <c r="C726" s="63" t="s">
        <v>168</v>
      </c>
      <c r="D726" s="87" t="s">
        <v>706</v>
      </c>
      <c r="E726" t="s">
        <v>959</v>
      </c>
      <c r="F726" s="1" t="s">
        <v>725</v>
      </c>
      <c r="G726" s="1" t="s">
        <v>726</v>
      </c>
      <c r="H726" s="1">
        <v>11.657780000000001</v>
      </c>
      <c r="I726" s="1">
        <v>7.1581099999999998</v>
      </c>
      <c r="J726" s="1">
        <v>650</v>
      </c>
      <c r="K726" s="1" t="s">
        <v>727</v>
      </c>
      <c r="L726" s="1" t="s">
        <v>709</v>
      </c>
      <c r="M726" s="88">
        <v>2016</v>
      </c>
      <c r="N726" s="88">
        <v>2</v>
      </c>
      <c r="O726" s="89" t="s">
        <v>158</v>
      </c>
      <c r="P726" s="63">
        <v>76</v>
      </c>
      <c r="Q726" s="1" t="s">
        <v>711</v>
      </c>
      <c r="R726" s="63" t="s">
        <v>399</v>
      </c>
      <c r="S726" s="63" t="s">
        <v>992</v>
      </c>
      <c r="T726" s="63" t="s">
        <v>1091</v>
      </c>
      <c r="U726" s="1"/>
      <c r="V726" s="90"/>
      <c r="W726" s="91">
        <v>42647</v>
      </c>
      <c r="X726" s="63">
        <v>9</v>
      </c>
      <c r="Y726" s="63">
        <v>48</v>
      </c>
      <c r="Z726" s="92">
        <v>31</v>
      </c>
      <c r="AA726" s="93">
        <v>5.88</v>
      </c>
      <c r="AB726" s="93">
        <v>2.1800000000000002</v>
      </c>
      <c r="AC726" s="63">
        <v>1.28</v>
      </c>
      <c r="AD726" s="1">
        <v>0.64</v>
      </c>
      <c r="AE726" s="63">
        <v>0.6</v>
      </c>
      <c r="AF726" s="1">
        <v>0.8</v>
      </c>
      <c r="AG726" s="1">
        <v>11.4</v>
      </c>
      <c r="AH726" s="1">
        <f t="shared" ref="AH726:AH789" si="166">(AD726/AF726)*100</f>
        <v>80</v>
      </c>
      <c r="AI726" s="1">
        <v>0.3</v>
      </c>
      <c r="AJ726" s="1">
        <f t="shared" ref="AJ726:AJ789" si="167">(AF726/AC726)*AB726</f>
        <v>1.3625</v>
      </c>
      <c r="AK726" s="1">
        <f t="shared" ref="AK726:AK789" si="168">AJ726*((100-AG726)/85)*(AH726/100)</f>
        <v>1.136164705882353</v>
      </c>
      <c r="AL726" s="1">
        <f t="shared" ref="AL726:AL789" si="169">(AI726/AE726)*AA726</f>
        <v>2.94</v>
      </c>
      <c r="AM726" s="1">
        <f t="shared" ref="AM726:AM789" si="170">AK726*(10000/9)</f>
        <v>1262.4052287581699</v>
      </c>
      <c r="AN726" s="1">
        <f t="shared" ref="AN726:AN789" si="171">(AL726*10000)/9</f>
        <v>3266.6666666666665</v>
      </c>
      <c r="AO726" s="1">
        <f t="shared" ref="AO726:AO789" si="172">AM726+AN726</f>
        <v>4529.0718954248368</v>
      </c>
      <c r="AP726" s="1">
        <f t="shared" ref="AP726:AR752" si="173">AM726/1000</f>
        <v>1.26240522875817</v>
      </c>
      <c r="AQ726" s="1">
        <f t="shared" si="173"/>
        <v>3.2666666666666666</v>
      </c>
      <c r="AR726" s="1">
        <f t="shared" si="173"/>
        <v>4.5290718954248366</v>
      </c>
      <c r="AS726" s="90"/>
      <c r="AT726" s="1">
        <v>1.2485576923076922</v>
      </c>
      <c r="AU726" s="1">
        <v>0.23141515578326821</v>
      </c>
      <c r="AV726" s="1">
        <v>2.0334889669247014</v>
      </c>
      <c r="AW726" s="1">
        <v>0.46206070040909991</v>
      </c>
      <c r="AX726" s="1">
        <v>0.17631212542996808</v>
      </c>
      <c r="AY726" s="1">
        <v>0.10138165277793028</v>
      </c>
      <c r="AZ726" s="1">
        <v>3.7100988272379847</v>
      </c>
      <c r="BA726" s="1">
        <v>140.02201950302853</v>
      </c>
      <c r="BB726" s="1">
        <v>31.854625016281283</v>
      </c>
      <c r="BC726" s="1">
        <v>14.248223675969303</v>
      </c>
      <c r="BD726" s="1">
        <v>5.3110776458386209</v>
      </c>
      <c r="BE726" s="94">
        <v>0.2383936861652739</v>
      </c>
      <c r="BF726" s="94">
        <v>5.306406685236769E-2</v>
      </c>
      <c r="BG726" s="94">
        <v>2.2039418057782552</v>
      </c>
      <c r="BH726" s="1">
        <v>0.87210424710424717</v>
      </c>
      <c r="BI726" s="1">
        <v>0.15878378378378377</v>
      </c>
      <c r="BJ726" s="1">
        <v>1.7380066001002605</v>
      </c>
    </row>
    <row r="727" spans="1:62">
      <c r="A727" t="s">
        <v>177</v>
      </c>
      <c r="C727" s="63" t="s">
        <v>168</v>
      </c>
      <c r="D727" s="87" t="s">
        <v>706</v>
      </c>
      <c r="E727" t="s">
        <v>959</v>
      </c>
      <c r="F727" s="1" t="s">
        <v>725</v>
      </c>
      <c r="G727" s="1" t="s">
        <v>726</v>
      </c>
      <c r="H727" s="1">
        <v>11.657780000000001</v>
      </c>
      <c r="I727" s="1">
        <v>7.1581099999999998</v>
      </c>
      <c r="J727" s="1">
        <v>650</v>
      </c>
      <c r="K727" s="1" t="s">
        <v>727</v>
      </c>
      <c r="L727" s="1" t="s">
        <v>709</v>
      </c>
      <c r="M727" s="88">
        <v>2016</v>
      </c>
      <c r="N727" s="88">
        <v>2</v>
      </c>
      <c r="O727" s="89" t="s">
        <v>159</v>
      </c>
      <c r="P727" s="63">
        <v>77</v>
      </c>
      <c r="Q727" s="1" t="s">
        <v>711</v>
      </c>
      <c r="R727" s="63" t="s">
        <v>399</v>
      </c>
      <c r="S727" s="63" t="s">
        <v>992</v>
      </c>
      <c r="T727" s="63" t="s">
        <v>1091</v>
      </c>
      <c r="U727" s="1"/>
      <c r="V727" s="90"/>
      <c r="W727" s="91">
        <v>42647</v>
      </c>
      <c r="X727" s="63">
        <v>9</v>
      </c>
      <c r="Y727" s="63">
        <v>45</v>
      </c>
      <c r="Z727" s="92">
        <v>34</v>
      </c>
      <c r="AA727" s="93">
        <v>8.82</v>
      </c>
      <c r="AB727" s="93">
        <v>4.8600000000000003</v>
      </c>
      <c r="AC727" s="63">
        <v>1.76</v>
      </c>
      <c r="AD727" s="1">
        <v>0.96</v>
      </c>
      <c r="AE727" s="63">
        <v>0.98</v>
      </c>
      <c r="AF727" s="1">
        <v>1.18</v>
      </c>
      <c r="AG727" s="1">
        <v>11.8</v>
      </c>
      <c r="AH727" s="1">
        <f t="shared" si="166"/>
        <v>81.355932203389841</v>
      </c>
      <c r="AI727" s="1">
        <v>0.4</v>
      </c>
      <c r="AJ727" s="1">
        <f t="shared" si="167"/>
        <v>3.2584090909090908</v>
      </c>
      <c r="AK727" s="1">
        <f t="shared" si="168"/>
        <v>2.7507080213903743</v>
      </c>
      <c r="AL727" s="1">
        <f t="shared" si="169"/>
        <v>3.6</v>
      </c>
      <c r="AM727" s="1">
        <f t="shared" si="170"/>
        <v>3056.3422459893045</v>
      </c>
      <c r="AN727" s="1">
        <f t="shared" si="171"/>
        <v>4000</v>
      </c>
      <c r="AO727" s="1">
        <f t="shared" si="172"/>
        <v>7056.3422459893045</v>
      </c>
      <c r="AP727" s="1">
        <f t="shared" si="173"/>
        <v>3.0563422459893044</v>
      </c>
      <c r="AQ727" s="1">
        <f t="shared" si="173"/>
        <v>4</v>
      </c>
      <c r="AR727" s="1">
        <f t="shared" si="173"/>
        <v>7.0563422459893044</v>
      </c>
      <c r="AS727" s="90"/>
      <c r="AT727" s="1">
        <v>1.9644212523719167</v>
      </c>
      <c r="AU727" s="1">
        <v>0.20817550188727343</v>
      </c>
      <c r="AV727" s="1">
        <v>1.6053457092822243</v>
      </c>
      <c r="AW727" s="1">
        <v>0.66496650762137532</v>
      </c>
      <c r="AX727" s="1">
        <v>0.15510474156837861</v>
      </c>
      <c r="AY727" s="1">
        <v>0.13958248806149512</v>
      </c>
      <c r="AZ727" s="1">
        <v>4.785278901622906</v>
      </c>
      <c r="BA727" s="1">
        <v>164.39433871484979</v>
      </c>
      <c r="BB727" s="1">
        <v>20.84086255235162</v>
      </c>
      <c r="BC727" s="1">
        <v>8.3091469523083124</v>
      </c>
      <c r="BD727" s="1">
        <v>6.1142671655460346</v>
      </c>
      <c r="BE727" s="94">
        <v>0.49951830443159922</v>
      </c>
      <c r="BF727" s="94">
        <v>0.15481695568400772</v>
      </c>
      <c r="BG727" s="94">
        <v>2.7059348553400224</v>
      </c>
      <c r="BH727" s="1">
        <v>0.76547388781431325</v>
      </c>
      <c r="BI727" s="1">
        <v>0.18181818181818182</v>
      </c>
      <c r="BJ727" s="1">
        <v>1.3017583043336851</v>
      </c>
    </row>
    <row r="728" spans="1:62">
      <c r="A728" t="s">
        <v>177</v>
      </c>
      <c r="C728" s="63" t="s">
        <v>168</v>
      </c>
      <c r="D728" s="87" t="s">
        <v>706</v>
      </c>
      <c r="E728" t="s">
        <v>959</v>
      </c>
      <c r="F728" s="1" t="s">
        <v>725</v>
      </c>
      <c r="G728" s="1" t="s">
        <v>726</v>
      </c>
      <c r="H728" s="1">
        <v>11.657780000000001</v>
      </c>
      <c r="I728" s="1">
        <v>7.1581099999999998</v>
      </c>
      <c r="J728" s="1">
        <v>650</v>
      </c>
      <c r="K728" s="1" t="s">
        <v>727</v>
      </c>
      <c r="L728" s="1" t="s">
        <v>709</v>
      </c>
      <c r="M728" s="88">
        <v>2016</v>
      </c>
      <c r="N728" s="88">
        <v>2</v>
      </c>
      <c r="O728" s="89" t="s">
        <v>714</v>
      </c>
      <c r="P728" s="63">
        <v>78</v>
      </c>
      <c r="Q728" s="1" t="s">
        <v>711</v>
      </c>
      <c r="R728" s="63" t="s">
        <v>399</v>
      </c>
      <c r="S728" s="63" t="s">
        <v>992</v>
      </c>
      <c r="T728" s="63" t="s">
        <v>1091</v>
      </c>
      <c r="U728" s="1"/>
      <c r="V728" s="90"/>
      <c r="W728" s="91">
        <v>42647</v>
      </c>
      <c r="X728" s="63">
        <v>9</v>
      </c>
      <c r="Y728" s="63">
        <v>43</v>
      </c>
      <c r="Z728" s="92">
        <v>42</v>
      </c>
      <c r="AA728" s="93">
        <v>12.48</v>
      </c>
      <c r="AB728" s="93">
        <v>7.18</v>
      </c>
      <c r="AC728" s="63">
        <v>2.46</v>
      </c>
      <c r="AD728" s="1">
        <v>1.32</v>
      </c>
      <c r="AE728" s="63">
        <v>1.3</v>
      </c>
      <c r="AF728" s="1">
        <v>1.68</v>
      </c>
      <c r="AG728" s="1">
        <v>12</v>
      </c>
      <c r="AH728" s="1">
        <f t="shared" si="166"/>
        <v>78.571428571428584</v>
      </c>
      <c r="AI728" s="1">
        <v>0.62</v>
      </c>
      <c r="AJ728" s="1">
        <f t="shared" si="167"/>
        <v>4.9034146341463405</v>
      </c>
      <c r="AK728" s="1">
        <f t="shared" si="168"/>
        <v>3.9886599713055957</v>
      </c>
      <c r="AL728" s="1">
        <f t="shared" si="169"/>
        <v>5.952</v>
      </c>
      <c r="AM728" s="1">
        <f t="shared" si="170"/>
        <v>4431.8444125617725</v>
      </c>
      <c r="AN728" s="1">
        <f t="shared" si="171"/>
        <v>6613.333333333333</v>
      </c>
      <c r="AO728" s="1">
        <f t="shared" si="172"/>
        <v>11045.177745895106</v>
      </c>
      <c r="AP728" s="1">
        <f t="shared" si="173"/>
        <v>4.4318444125617722</v>
      </c>
      <c r="AQ728" s="1">
        <f t="shared" si="173"/>
        <v>6.6133333333333333</v>
      </c>
      <c r="AR728" s="1">
        <f t="shared" si="173"/>
        <v>11.045177745895106</v>
      </c>
      <c r="AS728" s="90"/>
      <c r="AT728" s="1">
        <v>1.8248613678373382</v>
      </c>
      <c r="AU728" s="1">
        <v>0.24418070049789206</v>
      </c>
      <c r="AV728" s="1">
        <v>1.8688266568299308</v>
      </c>
      <c r="AW728" s="1">
        <v>0.66050847006484614</v>
      </c>
      <c r="AX728" s="1">
        <v>0.16935988848076852</v>
      </c>
      <c r="AY728" s="1">
        <v>0.13849500841735396</v>
      </c>
      <c r="AZ728" s="1">
        <v>5.3857232351744084</v>
      </c>
      <c r="BA728" s="1">
        <v>102.67262334758649</v>
      </c>
      <c r="BB728" s="1">
        <v>16.467770292655679</v>
      </c>
      <c r="BC728" s="1">
        <v>9.5842460266585654</v>
      </c>
      <c r="BD728" s="1">
        <v>12.442906013870404</v>
      </c>
      <c r="BE728" s="94">
        <v>0.32852564102564102</v>
      </c>
      <c r="BF728" s="94">
        <v>9.9587912087912081E-2</v>
      </c>
      <c r="BG728" s="94">
        <v>2.018355398128187</v>
      </c>
      <c r="BH728" s="1">
        <v>0.84718374884579883</v>
      </c>
      <c r="BI728" s="1">
        <v>0.17068328716528164</v>
      </c>
      <c r="BJ728" s="1">
        <v>1.7096514060487207</v>
      </c>
    </row>
    <row r="729" spans="1:62">
      <c r="A729" t="s">
        <v>177</v>
      </c>
      <c r="C729" s="63" t="s">
        <v>168</v>
      </c>
      <c r="D729" s="87" t="s">
        <v>706</v>
      </c>
      <c r="E729" t="s">
        <v>959</v>
      </c>
      <c r="F729" s="1" t="s">
        <v>728</v>
      </c>
      <c r="G729" s="1" t="s">
        <v>729</v>
      </c>
      <c r="H729" s="1">
        <v>11.639200000000001</v>
      </c>
      <c r="I729" s="1">
        <v>7.1597799999999996</v>
      </c>
      <c r="J729" s="1">
        <v>639</v>
      </c>
      <c r="K729" s="1" t="s">
        <v>730</v>
      </c>
      <c r="L729" s="1" t="s">
        <v>709</v>
      </c>
      <c r="M729" s="88">
        <v>2016</v>
      </c>
      <c r="N729" s="88">
        <v>2</v>
      </c>
      <c r="O729" s="89" t="s">
        <v>155</v>
      </c>
      <c r="P729" s="63">
        <v>85</v>
      </c>
      <c r="Q729" s="1" t="s">
        <v>711</v>
      </c>
      <c r="R729" s="63" t="s">
        <v>399</v>
      </c>
      <c r="S729" s="63" t="s">
        <v>992</v>
      </c>
      <c r="T729" s="63" t="s">
        <v>1091</v>
      </c>
      <c r="U729" s="1" t="s">
        <v>713</v>
      </c>
      <c r="V729" s="90">
        <v>42559</v>
      </c>
      <c r="W729" s="91">
        <v>42647</v>
      </c>
      <c r="X729" s="63">
        <v>9</v>
      </c>
      <c r="Y729" s="63">
        <v>47</v>
      </c>
      <c r="Z729" s="92">
        <v>17</v>
      </c>
      <c r="AA729" s="93">
        <v>3.41</v>
      </c>
      <c r="AB729" s="93">
        <v>0.77</v>
      </c>
      <c r="AC729" s="63">
        <v>0.32</v>
      </c>
      <c r="AD729" s="1">
        <v>0.16</v>
      </c>
      <c r="AE729" s="63">
        <v>0.3</v>
      </c>
      <c r="AF729" s="1">
        <v>0.2</v>
      </c>
      <c r="AG729" s="1">
        <v>6.3</v>
      </c>
      <c r="AH729" s="1">
        <f t="shared" si="166"/>
        <v>80</v>
      </c>
      <c r="AI729" s="1">
        <v>0.12</v>
      </c>
      <c r="AJ729" s="1">
        <f t="shared" si="167"/>
        <v>0.48125000000000001</v>
      </c>
      <c r="AK729" s="1">
        <f t="shared" si="168"/>
        <v>0.42440588235294119</v>
      </c>
      <c r="AL729" s="1">
        <f t="shared" si="169"/>
        <v>1.3640000000000001</v>
      </c>
      <c r="AM729" s="1">
        <f t="shared" si="170"/>
        <v>471.56209150326799</v>
      </c>
      <c r="AN729" s="1">
        <f t="shared" si="171"/>
        <v>1515.5555555555557</v>
      </c>
      <c r="AO729" s="1">
        <f t="shared" si="172"/>
        <v>1987.1176470588236</v>
      </c>
      <c r="AP729" s="1">
        <f t="shared" si="173"/>
        <v>0.471562091503268</v>
      </c>
      <c r="AQ729" s="1">
        <f t="shared" si="173"/>
        <v>1.5155555555555558</v>
      </c>
      <c r="AR729" s="1">
        <f t="shared" si="173"/>
        <v>1.9871176470588237</v>
      </c>
      <c r="AS729" s="90">
        <v>42438</v>
      </c>
      <c r="AT729" s="1">
        <v>1.0127238454288408</v>
      </c>
      <c r="AU729" s="1">
        <v>0.10298105280886378</v>
      </c>
      <c r="AV729" s="1">
        <v>1.7211160994779089</v>
      </c>
      <c r="AW729" s="1">
        <v>0.32987999805478518</v>
      </c>
      <c r="AX729" s="1">
        <v>0.12940470409670785</v>
      </c>
      <c r="AY729" s="1">
        <v>8.4912710317716855E-2</v>
      </c>
      <c r="AZ729" s="1">
        <v>2.9144188907765658</v>
      </c>
      <c r="BA729" s="1">
        <v>133.35800208788933</v>
      </c>
      <c r="BB729" s="1">
        <v>36.856395053814786</v>
      </c>
      <c r="BC729" s="1">
        <v>7.6948400521708837</v>
      </c>
      <c r="BD729" s="1">
        <v>3.060112765848741</v>
      </c>
      <c r="BE729" s="95">
        <v>0.38123791102514509</v>
      </c>
      <c r="BF729" s="94">
        <v>6.5715667311411999E-2</v>
      </c>
      <c r="BG729" s="94">
        <v>1.0848596250701497</v>
      </c>
      <c r="BH729" s="1">
        <v>1.2000978473581214</v>
      </c>
      <c r="BI729" s="1">
        <v>0.25151663405088065</v>
      </c>
      <c r="BJ729" s="1">
        <v>2.0894911672154137</v>
      </c>
    </row>
    <row r="730" spans="1:62">
      <c r="A730" t="s">
        <v>177</v>
      </c>
      <c r="C730" s="63" t="s">
        <v>168</v>
      </c>
      <c r="D730" s="87" t="s">
        <v>706</v>
      </c>
      <c r="E730" t="s">
        <v>959</v>
      </c>
      <c r="F730" s="1" t="s">
        <v>728</v>
      </c>
      <c r="G730" s="1" t="s">
        <v>729</v>
      </c>
      <c r="H730" s="1">
        <v>11.639200000000001</v>
      </c>
      <c r="I730" s="1">
        <v>7.1597799999999996</v>
      </c>
      <c r="J730" s="1">
        <v>639</v>
      </c>
      <c r="K730" s="1" t="s">
        <v>730</v>
      </c>
      <c r="L730" s="1" t="s">
        <v>709</v>
      </c>
      <c r="M730" s="88">
        <v>2016</v>
      </c>
      <c r="N730" s="88">
        <v>2</v>
      </c>
      <c r="O730" s="89" t="s">
        <v>156</v>
      </c>
      <c r="P730" s="63">
        <v>86</v>
      </c>
      <c r="Q730" s="1" t="s">
        <v>711</v>
      </c>
      <c r="R730" s="63" t="s">
        <v>399</v>
      </c>
      <c r="S730" s="63" t="s">
        <v>992</v>
      </c>
      <c r="T730" s="63" t="s">
        <v>1091</v>
      </c>
      <c r="U730" s="1"/>
      <c r="V730" s="90"/>
      <c r="W730" s="91">
        <v>42647</v>
      </c>
      <c r="X730" s="63">
        <v>9</v>
      </c>
      <c r="Y730" s="63">
        <v>48</v>
      </c>
      <c r="Z730" s="92">
        <v>26</v>
      </c>
      <c r="AA730" s="93">
        <v>5.46</v>
      </c>
      <c r="AB730" s="93">
        <v>0.66</v>
      </c>
      <c r="AC730" s="63">
        <v>0.18</v>
      </c>
      <c r="AD730" s="1">
        <v>0.05</v>
      </c>
      <c r="AE730" s="63">
        <v>0.26</v>
      </c>
      <c r="AF730" s="1">
        <v>0.1</v>
      </c>
      <c r="AG730" s="1">
        <v>2.8</v>
      </c>
      <c r="AH730" s="1">
        <f t="shared" si="166"/>
        <v>50</v>
      </c>
      <c r="AI730" s="1">
        <v>0.12</v>
      </c>
      <c r="AJ730" s="1">
        <f t="shared" si="167"/>
        <v>0.3666666666666667</v>
      </c>
      <c r="AK730" s="1">
        <f t="shared" si="168"/>
        <v>0.20964705882352944</v>
      </c>
      <c r="AL730" s="1">
        <f t="shared" si="169"/>
        <v>2.52</v>
      </c>
      <c r="AM730" s="1">
        <f t="shared" si="170"/>
        <v>232.94117647058826</v>
      </c>
      <c r="AN730" s="1">
        <f t="shared" si="171"/>
        <v>2800</v>
      </c>
      <c r="AO730" s="1">
        <f t="shared" si="172"/>
        <v>3032.9411764705883</v>
      </c>
      <c r="AP730" s="1">
        <f t="shared" si="173"/>
        <v>0.23294117647058826</v>
      </c>
      <c r="AQ730" s="1">
        <f t="shared" si="173"/>
        <v>2.8</v>
      </c>
      <c r="AR730" s="1">
        <f t="shared" si="173"/>
        <v>3.0329411764705885</v>
      </c>
      <c r="AS730" s="90"/>
      <c r="AT730" s="1">
        <v>0.58250497017892655</v>
      </c>
      <c r="AU730" s="1">
        <v>0.11159518551827659</v>
      </c>
      <c r="AV730" s="1">
        <v>1.7137686621036103</v>
      </c>
      <c r="AW730" s="1">
        <v>0.31311809539753771</v>
      </c>
      <c r="AX730" s="1">
        <v>0.11478860157798713</v>
      </c>
      <c r="AY730" s="1">
        <v>5.6968084250103537E-2</v>
      </c>
      <c r="AZ730" s="1">
        <v>1.7716635585969744</v>
      </c>
      <c r="BA730" s="1">
        <v>125.51339148849389</v>
      </c>
      <c r="BB730" s="1">
        <v>41.105983165847107</v>
      </c>
      <c r="BC730" s="1">
        <v>5.9830564940208193</v>
      </c>
      <c r="BD730" s="1">
        <v>3.2147524162770682</v>
      </c>
      <c r="BE730" s="95">
        <v>0.30161606268364349</v>
      </c>
      <c r="BF730" s="94">
        <v>9.4857982370225288E-2</v>
      </c>
      <c r="BG730" s="94">
        <v>2.018207422192305</v>
      </c>
      <c r="BH730" s="1">
        <v>1.121939736346516</v>
      </c>
      <c r="BI730" s="1">
        <v>0.30805084745762717</v>
      </c>
      <c r="BJ730" s="1">
        <v>1.1417515570603789</v>
      </c>
    </row>
    <row r="731" spans="1:62">
      <c r="A731" t="s">
        <v>177</v>
      </c>
      <c r="C731" s="63" t="s">
        <v>168</v>
      </c>
      <c r="D731" s="87" t="s">
        <v>706</v>
      </c>
      <c r="E731" t="s">
        <v>959</v>
      </c>
      <c r="F731" s="1" t="s">
        <v>728</v>
      </c>
      <c r="G731" s="1" t="s">
        <v>729</v>
      </c>
      <c r="H731" s="1">
        <v>11.639200000000001</v>
      </c>
      <c r="I731" s="1">
        <v>7.1597799999999996</v>
      </c>
      <c r="J731" s="1">
        <v>639</v>
      </c>
      <c r="K731" s="1" t="s">
        <v>730</v>
      </c>
      <c r="L731" s="1" t="s">
        <v>709</v>
      </c>
      <c r="M731" s="88">
        <v>2016</v>
      </c>
      <c r="N731" s="88">
        <v>2</v>
      </c>
      <c r="O731" s="89" t="s">
        <v>157</v>
      </c>
      <c r="P731" s="63">
        <v>87</v>
      </c>
      <c r="Q731" s="1" t="s">
        <v>711</v>
      </c>
      <c r="R731" s="63" t="s">
        <v>399</v>
      </c>
      <c r="S731" s="63" t="s">
        <v>992</v>
      </c>
      <c r="T731" s="63" t="s">
        <v>1091</v>
      </c>
      <c r="U731" s="1"/>
      <c r="V731" s="90"/>
      <c r="W731" s="91">
        <v>42647</v>
      </c>
      <c r="X731" s="63">
        <v>9</v>
      </c>
      <c r="Y731" s="63">
        <v>42</v>
      </c>
      <c r="Z731" s="92">
        <v>37</v>
      </c>
      <c r="AA731" s="93">
        <v>6.78</v>
      </c>
      <c r="AB731" s="93">
        <v>3.9</v>
      </c>
      <c r="AC731" s="63">
        <v>1.32</v>
      </c>
      <c r="AD731" s="1">
        <v>0.68</v>
      </c>
      <c r="AE731" s="63">
        <v>0.54</v>
      </c>
      <c r="AF731" s="1">
        <v>0.84</v>
      </c>
      <c r="AG731" s="1">
        <v>12</v>
      </c>
      <c r="AH731" s="1">
        <f t="shared" si="166"/>
        <v>80.952380952380963</v>
      </c>
      <c r="AI731" s="1">
        <v>0.26</v>
      </c>
      <c r="AJ731" s="1">
        <f t="shared" si="167"/>
        <v>2.4818181818181819</v>
      </c>
      <c r="AK731" s="1">
        <f t="shared" si="168"/>
        <v>2.0800000000000005</v>
      </c>
      <c r="AL731" s="1">
        <f t="shared" si="169"/>
        <v>3.2644444444444445</v>
      </c>
      <c r="AM731" s="1">
        <f t="shared" si="170"/>
        <v>2311.1111111111118</v>
      </c>
      <c r="AN731" s="1">
        <f t="shared" si="171"/>
        <v>3627.1604938271607</v>
      </c>
      <c r="AO731" s="1">
        <f t="shared" si="172"/>
        <v>5938.2716049382725</v>
      </c>
      <c r="AP731" s="1">
        <f t="shared" si="173"/>
        <v>2.3111111111111118</v>
      </c>
      <c r="AQ731" s="1">
        <f t="shared" si="173"/>
        <v>3.6271604938271609</v>
      </c>
      <c r="AR731" s="1">
        <f t="shared" si="173"/>
        <v>5.9382716049382722</v>
      </c>
      <c r="AS731" s="90"/>
      <c r="AT731" s="1">
        <v>1.6472031403336604</v>
      </c>
      <c r="AU731" s="1">
        <v>0.12433810204305355</v>
      </c>
      <c r="AV731" s="1">
        <v>1.9746218393017287</v>
      </c>
      <c r="AW731" s="1">
        <v>0.39545382072813418</v>
      </c>
      <c r="AX731" s="1">
        <v>0.11856207394630544</v>
      </c>
      <c r="AY731" s="1">
        <v>0.10761447030138949</v>
      </c>
      <c r="AZ731" s="1">
        <v>4.7174665030467073</v>
      </c>
      <c r="BA731" s="1">
        <v>258.19607850517514</v>
      </c>
      <c r="BB731" s="1">
        <v>40.947540196864686</v>
      </c>
      <c r="BC731" s="1">
        <v>9.1392669741388275</v>
      </c>
      <c r="BD731" s="1">
        <v>4.4183210685924657</v>
      </c>
      <c r="BE731" s="95">
        <v>0.54503676470588247</v>
      </c>
      <c r="BF731" s="94">
        <v>3.7297794117647061E-2</v>
      </c>
      <c r="BG731" s="94">
        <v>1.6777414948470815</v>
      </c>
      <c r="BH731" s="1">
        <v>1.1786060019361084</v>
      </c>
      <c r="BI731" s="1">
        <v>0.13760890609874155</v>
      </c>
      <c r="BJ731" s="1">
        <v>1.2285271250173786</v>
      </c>
    </row>
    <row r="732" spans="1:62">
      <c r="A732" t="s">
        <v>177</v>
      </c>
      <c r="C732" s="63" t="s">
        <v>168</v>
      </c>
      <c r="D732" s="87" t="s">
        <v>706</v>
      </c>
      <c r="E732" t="s">
        <v>959</v>
      </c>
      <c r="F732" s="1" t="s">
        <v>728</v>
      </c>
      <c r="G732" s="1" t="s">
        <v>729</v>
      </c>
      <c r="H732" s="1">
        <v>11.639200000000001</v>
      </c>
      <c r="I732" s="1">
        <v>7.1597799999999996</v>
      </c>
      <c r="J732" s="1">
        <v>639</v>
      </c>
      <c r="K732" s="1" t="s">
        <v>730</v>
      </c>
      <c r="L732" s="1" t="s">
        <v>709</v>
      </c>
      <c r="M732" s="88">
        <v>2016</v>
      </c>
      <c r="N732" s="88">
        <v>2</v>
      </c>
      <c r="O732" s="89" t="s">
        <v>158</v>
      </c>
      <c r="P732" s="63">
        <v>88</v>
      </c>
      <c r="Q732" s="1" t="s">
        <v>711</v>
      </c>
      <c r="R732" s="63" t="s">
        <v>399</v>
      </c>
      <c r="S732" s="63" t="s">
        <v>992</v>
      </c>
      <c r="T732" s="63" t="s">
        <v>1091</v>
      </c>
      <c r="U732" s="1"/>
      <c r="V732" s="90"/>
      <c r="W732" s="91">
        <v>42647</v>
      </c>
      <c r="X732" s="63">
        <v>9</v>
      </c>
      <c r="Y732" s="63">
        <v>46</v>
      </c>
      <c r="Z732" s="92">
        <v>41</v>
      </c>
      <c r="AA732" s="93">
        <v>9.82</v>
      </c>
      <c r="AB732" s="93">
        <v>5.39</v>
      </c>
      <c r="AC732" s="63">
        <v>1.76</v>
      </c>
      <c r="AD732" s="1">
        <v>0.98</v>
      </c>
      <c r="AE732" s="63">
        <v>0.4</v>
      </c>
      <c r="AF732" s="1">
        <v>1.24</v>
      </c>
      <c r="AG732" s="1">
        <v>10.5</v>
      </c>
      <c r="AH732" s="1">
        <f t="shared" si="166"/>
        <v>79.032258064516128</v>
      </c>
      <c r="AI732" s="1">
        <v>0.3</v>
      </c>
      <c r="AJ732" s="1">
        <f t="shared" si="167"/>
        <v>3.7974999999999999</v>
      </c>
      <c r="AK732" s="1">
        <f t="shared" si="168"/>
        <v>3.1601397058823526</v>
      </c>
      <c r="AL732" s="1">
        <f t="shared" si="169"/>
        <v>7.3649999999999993</v>
      </c>
      <c r="AM732" s="1">
        <f t="shared" si="170"/>
        <v>3511.2663398692807</v>
      </c>
      <c r="AN732" s="1">
        <f t="shared" si="171"/>
        <v>8183.333333333333</v>
      </c>
      <c r="AO732" s="1">
        <f t="shared" si="172"/>
        <v>11694.599673202614</v>
      </c>
      <c r="AP732" s="1">
        <f t="shared" si="173"/>
        <v>3.5112663398692807</v>
      </c>
      <c r="AQ732" s="1">
        <f t="shared" si="173"/>
        <v>8.1833333333333336</v>
      </c>
      <c r="AR732" s="1">
        <f t="shared" si="173"/>
        <v>11.694599673202614</v>
      </c>
      <c r="AS732" s="90"/>
      <c r="AT732" s="1">
        <v>1.7871428571428574</v>
      </c>
      <c r="AU732" s="1">
        <v>0.16410262485901178</v>
      </c>
      <c r="AV732" s="1">
        <v>1.4416126771240418</v>
      </c>
      <c r="AW732" s="1">
        <v>0.58653091449054184</v>
      </c>
      <c r="AX732" s="1">
        <v>0.21928095803686412</v>
      </c>
      <c r="AY732" s="1">
        <v>0.13074679413929452</v>
      </c>
      <c r="AZ732" s="1">
        <v>4.951862124538736</v>
      </c>
      <c r="BA732" s="1">
        <v>172.15080138544525</v>
      </c>
      <c r="BB732" s="1">
        <v>70.04814555808845</v>
      </c>
      <c r="BC732" s="1">
        <v>7.7047783477050125</v>
      </c>
      <c r="BD732" s="1">
        <v>5.5952436345592922</v>
      </c>
      <c r="BE732" s="95">
        <v>0.35634615384615387</v>
      </c>
      <c r="BF732" s="94">
        <v>2.8673076923076926E-2</v>
      </c>
      <c r="BG732" s="94">
        <v>4.0164157218560614</v>
      </c>
      <c r="BH732" s="1">
        <v>1.2821969696969699</v>
      </c>
      <c r="BI732" s="1">
        <v>0.23101325757575758</v>
      </c>
      <c r="BJ732" s="1">
        <v>1.1956606244403454</v>
      </c>
    </row>
    <row r="733" spans="1:62">
      <c r="A733" t="s">
        <v>177</v>
      </c>
      <c r="C733" s="63" t="s">
        <v>168</v>
      </c>
      <c r="D733" s="87" t="s">
        <v>706</v>
      </c>
      <c r="E733" t="s">
        <v>959</v>
      </c>
      <c r="F733" s="1" t="s">
        <v>728</v>
      </c>
      <c r="G733" s="1" t="s">
        <v>729</v>
      </c>
      <c r="H733" s="1">
        <v>11.639200000000001</v>
      </c>
      <c r="I733" s="1">
        <v>7.1597799999999996</v>
      </c>
      <c r="J733" s="1">
        <v>639</v>
      </c>
      <c r="K733" s="1" t="s">
        <v>730</v>
      </c>
      <c r="L733" s="1" t="s">
        <v>709</v>
      </c>
      <c r="M733" s="88">
        <v>2016</v>
      </c>
      <c r="N733" s="88">
        <v>2</v>
      </c>
      <c r="O733" s="89" t="s">
        <v>159</v>
      </c>
      <c r="P733" s="63">
        <v>89</v>
      </c>
      <c r="Q733" s="1" t="s">
        <v>711</v>
      </c>
      <c r="R733" s="63" t="s">
        <v>399</v>
      </c>
      <c r="S733" s="63" t="s">
        <v>992</v>
      </c>
      <c r="T733" s="63" t="s">
        <v>1091</v>
      </c>
      <c r="U733" s="1"/>
      <c r="V733" s="90"/>
      <c r="W733" s="91">
        <v>42647</v>
      </c>
      <c r="X733" s="63">
        <v>9</v>
      </c>
      <c r="Y733" s="63">
        <v>43</v>
      </c>
      <c r="Z733" s="92">
        <v>42</v>
      </c>
      <c r="AA733" s="93">
        <v>9.3800000000000008</v>
      </c>
      <c r="AB733" s="93">
        <v>5.04</v>
      </c>
      <c r="AC733" s="63">
        <v>1.94</v>
      </c>
      <c r="AD733" s="1">
        <v>1.06</v>
      </c>
      <c r="AE733" s="63">
        <v>1.1200000000000001</v>
      </c>
      <c r="AF733" s="1">
        <v>1.28</v>
      </c>
      <c r="AG733" s="1">
        <v>12.1</v>
      </c>
      <c r="AH733" s="1">
        <f t="shared" si="166"/>
        <v>82.8125</v>
      </c>
      <c r="AI733" s="1">
        <v>0.5</v>
      </c>
      <c r="AJ733" s="1">
        <f t="shared" si="167"/>
        <v>3.3253608247422681</v>
      </c>
      <c r="AK733" s="1">
        <f t="shared" si="168"/>
        <v>2.8477681018799275</v>
      </c>
      <c r="AL733" s="1">
        <f t="shared" si="169"/>
        <v>4.1875</v>
      </c>
      <c r="AM733" s="1">
        <f t="shared" si="170"/>
        <v>3164.1867798665862</v>
      </c>
      <c r="AN733" s="1">
        <f t="shared" si="171"/>
        <v>4652.7777777777774</v>
      </c>
      <c r="AO733" s="1">
        <f t="shared" si="172"/>
        <v>7816.9645576443636</v>
      </c>
      <c r="AP733" s="1">
        <f t="shared" si="173"/>
        <v>3.1641867798665864</v>
      </c>
      <c r="AQ733" s="1">
        <f t="shared" si="173"/>
        <v>4.6527777777777777</v>
      </c>
      <c r="AR733" s="1">
        <f t="shared" si="173"/>
        <v>7.8169645576443632</v>
      </c>
      <c r="AS733" s="90"/>
      <c r="AT733" s="1">
        <v>1.8334937439846004</v>
      </c>
      <c r="AU733" s="1">
        <v>0.15616315543481146</v>
      </c>
      <c r="AV733" s="1">
        <v>1.4299730577228942</v>
      </c>
      <c r="AW733" s="1">
        <v>0.63722948600333951</v>
      </c>
      <c r="AX733" s="1">
        <v>0.19200304082022629</v>
      </c>
      <c r="AY733" s="1">
        <v>0.13629885227454008</v>
      </c>
      <c r="AZ733" s="1">
        <v>6.6163745165837176</v>
      </c>
      <c r="BA733" s="1">
        <v>157.62110221102594</v>
      </c>
      <c r="BB733" s="1">
        <v>72.762019623920096</v>
      </c>
      <c r="BC733" s="1">
        <v>7.9919333404814221</v>
      </c>
      <c r="BD733" s="1">
        <v>4.9991332818081045</v>
      </c>
      <c r="BE733" s="95">
        <v>0.35479846449136276</v>
      </c>
      <c r="BF733" s="94">
        <v>4.8704414587332052E-2</v>
      </c>
      <c r="BG733" s="94">
        <v>1.2066393147409351</v>
      </c>
      <c r="BH733" s="1">
        <v>1.1241737488196413</v>
      </c>
      <c r="BI733" s="1">
        <v>0.19593956562795095</v>
      </c>
      <c r="BJ733" s="1">
        <v>1.5283991006828628</v>
      </c>
    </row>
    <row r="734" spans="1:62">
      <c r="A734" t="s">
        <v>177</v>
      </c>
      <c r="C734" s="63" t="s">
        <v>168</v>
      </c>
      <c r="D734" s="87" t="s">
        <v>706</v>
      </c>
      <c r="E734" t="s">
        <v>959</v>
      </c>
      <c r="F734" s="1" t="s">
        <v>728</v>
      </c>
      <c r="G734" s="1" t="s">
        <v>729</v>
      </c>
      <c r="H734" s="1">
        <v>11.639200000000001</v>
      </c>
      <c r="I734" s="1">
        <v>7.1597799999999996</v>
      </c>
      <c r="J734" s="1">
        <v>639</v>
      </c>
      <c r="K734" s="1" t="s">
        <v>730</v>
      </c>
      <c r="L734" s="1" t="s">
        <v>709</v>
      </c>
      <c r="M734" s="88">
        <v>2016</v>
      </c>
      <c r="N734" s="88">
        <v>2</v>
      </c>
      <c r="O734" s="89" t="s">
        <v>714</v>
      </c>
      <c r="P734" s="63">
        <v>90</v>
      </c>
      <c r="Q734" s="1" t="s">
        <v>711</v>
      </c>
      <c r="R734" s="63" t="s">
        <v>399</v>
      </c>
      <c r="S734" s="63" t="s">
        <v>992</v>
      </c>
      <c r="T734" s="63" t="s">
        <v>1091</v>
      </c>
      <c r="U734" s="1"/>
      <c r="V734" s="90"/>
      <c r="W734" s="91">
        <v>42647</v>
      </c>
      <c r="X734" s="63">
        <v>9</v>
      </c>
      <c r="Y734" s="63">
        <v>47</v>
      </c>
      <c r="Z734" s="92">
        <v>40</v>
      </c>
      <c r="AA734" s="93">
        <v>9.44</v>
      </c>
      <c r="AB734" s="93">
        <v>4.6900000000000004</v>
      </c>
      <c r="AC734" s="63">
        <v>1.74</v>
      </c>
      <c r="AD734" s="1">
        <v>1</v>
      </c>
      <c r="AE734" s="63">
        <v>1.08</v>
      </c>
      <c r="AF734" s="1">
        <v>1.1599999999999999</v>
      </c>
      <c r="AG734" s="1">
        <v>10.8</v>
      </c>
      <c r="AH734" s="1">
        <f t="shared" si="166"/>
        <v>86.206896551724142</v>
      </c>
      <c r="AI734" s="1">
        <v>0.5</v>
      </c>
      <c r="AJ734" s="1">
        <f t="shared" si="167"/>
        <v>3.1266666666666669</v>
      </c>
      <c r="AK734" s="1">
        <f t="shared" si="168"/>
        <v>2.8285868830290744</v>
      </c>
      <c r="AL734" s="1">
        <f t="shared" si="169"/>
        <v>4.3703703703703694</v>
      </c>
      <c r="AM734" s="1">
        <f t="shared" si="170"/>
        <v>3142.8743144767491</v>
      </c>
      <c r="AN734" s="1">
        <f t="shared" si="171"/>
        <v>4855.9670781892992</v>
      </c>
      <c r="AO734" s="1">
        <f t="shared" si="172"/>
        <v>7998.8413926660487</v>
      </c>
      <c r="AP734" s="1">
        <f t="shared" si="173"/>
        <v>3.142874314476749</v>
      </c>
      <c r="AQ734" s="1">
        <f t="shared" si="173"/>
        <v>4.8559670781892992</v>
      </c>
      <c r="AR734" s="1">
        <f t="shared" si="173"/>
        <v>7.9988413926660487</v>
      </c>
      <c r="AS734" s="90"/>
      <c r="AT734" s="1">
        <v>2.0503489531405781</v>
      </c>
      <c r="AU734" s="1">
        <v>0.18918127278817021</v>
      </c>
      <c r="AV734" s="1">
        <v>1.793259741184531</v>
      </c>
      <c r="AW734" s="1">
        <v>0.43945695224493475</v>
      </c>
      <c r="AX734" s="1">
        <v>0.13230521700816392</v>
      </c>
      <c r="AY734" s="1">
        <v>0.13137734554365488</v>
      </c>
      <c r="AZ734" s="1">
        <v>4.6998926700063386</v>
      </c>
      <c r="BA734" s="1">
        <v>145.67786858243221</v>
      </c>
      <c r="BB734" s="1">
        <v>54.431110377518557</v>
      </c>
      <c r="BC734" s="1">
        <v>9.4515082567468305</v>
      </c>
      <c r="BD734" s="1">
        <v>21.928407837649029</v>
      </c>
      <c r="BE734" s="95">
        <v>0.46262278978389004</v>
      </c>
      <c r="BF734" s="94">
        <v>4.5692534381139488E-2</v>
      </c>
      <c r="BG734" s="94">
        <v>1.297160938143354</v>
      </c>
      <c r="BH734" s="1">
        <v>1.2538610038610041</v>
      </c>
      <c r="BI734" s="1">
        <v>0.24917953667953674</v>
      </c>
      <c r="BJ734" s="1">
        <v>1.4662415254649686</v>
      </c>
    </row>
    <row r="735" spans="1:62">
      <c r="A735" t="s">
        <v>177</v>
      </c>
      <c r="C735" s="63" t="s">
        <v>168</v>
      </c>
      <c r="D735" s="87" t="s">
        <v>706</v>
      </c>
      <c r="E735" t="s">
        <v>959</v>
      </c>
      <c r="F735" s="1" t="s">
        <v>731</v>
      </c>
      <c r="G735" s="1" t="s">
        <v>732</v>
      </c>
      <c r="H735" s="1">
        <v>11.632989999999999</v>
      </c>
      <c r="I735" s="1">
        <v>7.1764200000000002</v>
      </c>
      <c r="J735" s="1">
        <v>639</v>
      </c>
      <c r="K735" s="1" t="s">
        <v>733</v>
      </c>
      <c r="L735" s="1" t="s">
        <v>709</v>
      </c>
      <c r="M735" s="88">
        <v>2016</v>
      </c>
      <c r="N735" s="88">
        <v>2</v>
      </c>
      <c r="O735" s="89" t="s">
        <v>155</v>
      </c>
      <c r="P735" s="63">
        <v>97</v>
      </c>
      <c r="Q735" s="1" t="s">
        <v>711</v>
      </c>
      <c r="R735" s="63" t="s">
        <v>399</v>
      </c>
      <c r="S735" s="63" t="s">
        <v>992</v>
      </c>
      <c r="T735" s="63" t="s">
        <v>1091</v>
      </c>
      <c r="U735" s="1" t="s">
        <v>713</v>
      </c>
      <c r="V735" s="90">
        <v>42559</v>
      </c>
      <c r="W735" s="91">
        <v>42647</v>
      </c>
      <c r="X735" s="63">
        <v>9</v>
      </c>
      <c r="Y735" s="63">
        <v>48</v>
      </c>
      <c r="Z735" s="92">
        <v>41</v>
      </c>
      <c r="AA735" s="93">
        <v>6.09</v>
      </c>
      <c r="AB735" s="93">
        <v>3.04</v>
      </c>
      <c r="AC735" s="63">
        <v>1.32</v>
      </c>
      <c r="AD735" s="1">
        <v>0.64</v>
      </c>
      <c r="AE735" s="63">
        <v>0.56000000000000005</v>
      </c>
      <c r="AF735" s="1">
        <v>0.82</v>
      </c>
      <c r="AG735" s="1">
        <v>10.5</v>
      </c>
      <c r="AH735" s="1">
        <f t="shared" si="166"/>
        <v>78.048780487804876</v>
      </c>
      <c r="AI735" s="1">
        <v>0.2</v>
      </c>
      <c r="AJ735" s="1">
        <f t="shared" si="167"/>
        <v>1.8884848484848482</v>
      </c>
      <c r="AK735" s="1">
        <f t="shared" si="168"/>
        <v>1.5519714795008912</v>
      </c>
      <c r="AL735" s="1">
        <f t="shared" si="169"/>
        <v>2.1749999999999998</v>
      </c>
      <c r="AM735" s="1">
        <f t="shared" si="170"/>
        <v>1724.4127550009903</v>
      </c>
      <c r="AN735" s="1">
        <f t="shared" si="171"/>
        <v>2416.6666666666665</v>
      </c>
      <c r="AO735" s="1">
        <f t="shared" si="172"/>
        <v>4141.0794216676568</v>
      </c>
      <c r="AP735" s="1">
        <f t="shared" si="173"/>
        <v>1.7244127550009902</v>
      </c>
      <c r="AQ735" s="1">
        <f t="shared" si="173"/>
        <v>2.4166666666666665</v>
      </c>
      <c r="AR735" s="1">
        <f t="shared" si="173"/>
        <v>4.1410794216676567</v>
      </c>
      <c r="AS735" s="90">
        <v>42438</v>
      </c>
      <c r="AT735" s="1">
        <v>1.7765444015444019</v>
      </c>
      <c r="AU735" s="1">
        <v>0.10948383807640505</v>
      </c>
      <c r="AV735" s="1">
        <v>1.8366043076050265</v>
      </c>
      <c r="AW735" s="1">
        <v>0.61088667085640402</v>
      </c>
      <c r="AX735" s="1">
        <v>0.29601917239530462</v>
      </c>
      <c r="AY735" s="1">
        <v>0.14971615437266445</v>
      </c>
      <c r="AZ735" s="1">
        <v>5.1737608702753795</v>
      </c>
      <c r="BA735" s="1">
        <v>170.24440343455643</v>
      </c>
      <c r="BB735" s="1">
        <v>18.569623439113492</v>
      </c>
      <c r="BC735" s="1">
        <v>11.586725486541377</v>
      </c>
      <c r="BD735" s="1">
        <v>4.0740621258563738</v>
      </c>
      <c r="BE735" s="95">
        <v>0.38902554399243144</v>
      </c>
      <c r="BF735" s="94">
        <v>2.9091769157994322E-2</v>
      </c>
      <c r="BG735" s="94">
        <v>1.076816180213281</v>
      </c>
      <c r="BH735" s="1">
        <v>0.87937743190661466</v>
      </c>
      <c r="BI735" s="1">
        <v>0.12679961089494166</v>
      </c>
      <c r="BJ735" s="1">
        <v>1.1513600303120242</v>
      </c>
    </row>
    <row r="736" spans="1:62">
      <c r="A736" t="s">
        <v>177</v>
      </c>
      <c r="C736" s="63" t="s">
        <v>168</v>
      </c>
      <c r="D736" s="87" t="s">
        <v>706</v>
      </c>
      <c r="E736" t="s">
        <v>959</v>
      </c>
      <c r="F736" s="1" t="s">
        <v>731</v>
      </c>
      <c r="G736" s="1" t="s">
        <v>732</v>
      </c>
      <c r="H736" s="1">
        <v>11.632989999999999</v>
      </c>
      <c r="I736" s="1">
        <v>7.1764200000000002</v>
      </c>
      <c r="J736" s="1">
        <v>639</v>
      </c>
      <c r="K736" s="1" t="s">
        <v>733</v>
      </c>
      <c r="L736" s="1" t="s">
        <v>709</v>
      </c>
      <c r="M736" s="88">
        <v>2016</v>
      </c>
      <c r="N736" s="88">
        <v>2</v>
      </c>
      <c r="O736" s="89" t="s">
        <v>156</v>
      </c>
      <c r="P736" s="63">
        <v>98</v>
      </c>
      <c r="Q736" s="1" t="s">
        <v>711</v>
      </c>
      <c r="R736" s="63" t="s">
        <v>399</v>
      </c>
      <c r="S736" s="63" t="s">
        <v>992</v>
      </c>
      <c r="T736" s="63" t="s">
        <v>1091</v>
      </c>
      <c r="U736" s="1"/>
      <c r="V736" s="90"/>
      <c r="W736" s="91">
        <v>42647</v>
      </c>
      <c r="X736" s="63">
        <v>9</v>
      </c>
      <c r="Y736" s="63">
        <v>47</v>
      </c>
      <c r="Z736" s="92">
        <v>25</v>
      </c>
      <c r="AA736" s="93">
        <v>9.1999999999999993</v>
      </c>
      <c r="AB736" s="93">
        <v>3.84</v>
      </c>
      <c r="AC736" s="63">
        <v>1.94</v>
      </c>
      <c r="AD736" s="1">
        <v>0.98</v>
      </c>
      <c r="AE736" s="63">
        <v>1.26</v>
      </c>
      <c r="AF736" s="1">
        <v>1.26</v>
      </c>
      <c r="AG736" s="1">
        <v>12.1</v>
      </c>
      <c r="AH736" s="1">
        <f t="shared" si="166"/>
        <v>77.777777777777786</v>
      </c>
      <c r="AI736" s="1">
        <v>0.5</v>
      </c>
      <c r="AJ736" s="1">
        <f t="shared" si="167"/>
        <v>2.4940206185567009</v>
      </c>
      <c r="AK736" s="1">
        <f t="shared" si="168"/>
        <v>2.0059750151607036</v>
      </c>
      <c r="AL736" s="1">
        <f t="shared" si="169"/>
        <v>3.6507936507936503</v>
      </c>
      <c r="AM736" s="1">
        <f t="shared" si="170"/>
        <v>2228.8611279563374</v>
      </c>
      <c r="AN736" s="1">
        <f t="shared" si="171"/>
        <v>4056.4373897707223</v>
      </c>
      <c r="AO736" s="1">
        <f t="shared" si="172"/>
        <v>6285.2985177270602</v>
      </c>
      <c r="AP736" s="1">
        <f t="shared" si="173"/>
        <v>2.2288611279563373</v>
      </c>
      <c r="AQ736" s="1">
        <f t="shared" si="173"/>
        <v>4.0564373897707222</v>
      </c>
      <c r="AR736" s="1">
        <f t="shared" si="173"/>
        <v>6.2852985177270604</v>
      </c>
      <c r="AS736" s="90"/>
      <c r="AT736" s="1">
        <v>2.266730401529637</v>
      </c>
      <c r="AU736" s="1">
        <v>0.24604326084512901</v>
      </c>
      <c r="AV736" s="1">
        <v>1.9672505749759288</v>
      </c>
      <c r="AW736" s="1">
        <v>0.724225010425538</v>
      </c>
      <c r="AX736" s="1">
        <v>0.22800832641186655</v>
      </c>
      <c r="AY736" s="1">
        <v>0.1828124306810045</v>
      </c>
      <c r="AZ736" s="1">
        <v>7.8077602464132205</v>
      </c>
      <c r="BA736" s="1">
        <v>162.81721962989093</v>
      </c>
      <c r="BB736" s="1">
        <v>21.980378367040924</v>
      </c>
      <c r="BC736" s="1">
        <v>11.762710264100379</v>
      </c>
      <c r="BD736" s="1">
        <v>5.1048131107816559</v>
      </c>
      <c r="BE736" s="95">
        <v>0.48540489642184559</v>
      </c>
      <c r="BF736" s="94">
        <v>0.15564971751412432</v>
      </c>
      <c r="BG736" s="94">
        <v>1.6741780543206586</v>
      </c>
      <c r="BH736" s="1">
        <v>1.0834905660377359</v>
      </c>
      <c r="BI736" s="1">
        <v>0.17485849056603772</v>
      </c>
      <c r="BJ736" s="1">
        <v>2.1732125403690818</v>
      </c>
    </row>
    <row r="737" spans="1:62">
      <c r="A737" t="s">
        <v>177</v>
      </c>
      <c r="C737" s="63" t="s">
        <v>168</v>
      </c>
      <c r="D737" s="87" t="s">
        <v>706</v>
      </c>
      <c r="E737" t="s">
        <v>959</v>
      </c>
      <c r="F737" s="1" t="s">
        <v>731</v>
      </c>
      <c r="G737" s="1" t="s">
        <v>732</v>
      </c>
      <c r="H737" s="1">
        <v>11.632989999999999</v>
      </c>
      <c r="I737" s="1">
        <v>7.1764200000000002</v>
      </c>
      <c r="J737" s="1">
        <v>639</v>
      </c>
      <c r="K737" s="1" t="s">
        <v>733</v>
      </c>
      <c r="L737" s="1" t="s">
        <v>709</v>
      </c>
      <c r="M737" s="88">
        <v>2016</v>
      </c>
      <c r="N737" s="88">
        <v>2</v>
      </c>
      <c r="O737" s="89" t="s">
        <v>157</v>
      </c>
      <c r="P737" s="63">
        <v>99</v>
      </c>
      <c r="Q737" s="1" t="s">
        <v>711</v>
      </c>
      <c r="R737" s="63" t="s">
        <v>399</v>
      </c>
      <c r="S737" s="63" t="s">
        <v>992</v>
      </c>
      <c r="T737" s="63" t="s">
        <v>1091</v>
      </c>
      <c r="U737" s="1"/>
      <c r="V737" s="90"/>
      <c r="W737" s="91">
        <v>42647</v>
      </c>
      <c r="X737" s="63">
        <v>9</v>
      </c>
      <c r="Y737" s="63">
        <v>46</v>
      </c>
      <c r="Z737" s="92">
        <v>29</v>
      </c>
      <c r="AA737" s="93">
        <v>10.08</v>
      </c>
      <c r="AB737" s="93">
        <v>3.57</v>
      </c>
      <c r="AC737" s="63">
        <v>1.54</v>
      </c>
      <c r="AD737" s="1">
        <v>0.74</v>
      </c>
      <c r="AE737" s="63">
        <v>0.74</v>
      </c>
      <c r="AF737" s="1">
        <v>0.9</v>
      </c>
      <c r="AG737" s="1">
        <v>12</v>
      </c>
      <c r="AH737" s="1">
        <f t="shared" si="166"/>
        <v>82.222222222222214</v>
      </c>
      <c r="AI737" s="1">
        <v>0.28000000000000003</v>
      </c>
      <c r="AJ737" s="1">
        <f t="shared" si="167"/>
        <v>2.086363636363636</v>
      </c>
      <c r="AK737" s="1">
        <f t="shared" si="168"/>
        <v>1.7759999999999996</v>
      </c>
      <c r="AL737" s="1">
        <f t="shared" si="169"/>
        <v>3.8140540540540542</v>
      </c>
      <c r="AM737" s="1">
        <f t="shared" si="170"/>
        <v>1973.3333333333328</v>
      </c>
      <c r="AN737" s="1">
        <f t="shared" si="171"/>
        <v>4237.8378378378375</v>
      </c>
      <c r="AO737" s="1">
        <f t="shared" si="172"/>
        <v>6211.1711711711705</v>
      </c>
      <c r="AP737" s="1">
        <f t="shared" si="173"/>
        <v>1.9733333333333327</v>
      </c>
      <c r="AQ737" s="1">
        <f t="shared" si="173"/>
        <v>4.2378378378378372</v>
      </c>
      <c r="AR737" s="1">
        <f t="shared" si="173"/>
        <v>6.2111711711711708</v>
      </c>
      <c r="AS737" s="90"/>
      <c r="AT737" s="1">
        <v>2.4850746268656714</v>
      </c>
      <c r="AU737" s="1">
        <v>0.14248513582906641</v>
      </c>
      <c r="AV737" s="1">
        <v>1.906365934026925</v>
      </c>
      <c r="AW737" s="1">
        <v>0.49380797795812192</v>
      </c>
      <c r="AX737" s="1">
        <v>0.23662633938091107</v>
      </c>
      <c r="AY737" s="1">
        <v>0.16231469525248107</v>
      </c>
      <c r="AZ737" s="1">
        <v>7.6100885903339144</v>
      </c>
      <c r="BA737" s="1">
        <v>182.35870068557506</v>
      </c>
      <c r="BB737" s="1">
        <v>29.326059463372065</v>
      </c>
      <c r="BC737" s="1">
        <v>19.070807542194277</v>
      </c>
      <c r="BD737" s="1">
        <v>24.113255417082932</v>
      </c>
      <c r="BE737" s="95">
        <v>0.95139557266602504</v>
      </c>
      <c r="BF737" s="94">
        <v>2.9432146294513958E-2</v>
      </c>
      <c r="BG737" s="94">
        <v>1.9703738825596704</v>
      </c>
      <c r="BH737" s="1">
        <v>1.4200567644276254</v>
      </c>
      <c r="BI737" s="1">
        <v>0.13391674550614951</v>
      </c>
      <c r="BJ737" s="1">
        <v>1.4152787100120217</v>
      </c>
    </row>
    <row r="738" spans="1:62">
      <c r="A738" t="s">
        <v>177</v>
      </c>
      <c r="C738" s="63" t="s">
        <v>168</v>
      </c>
      <c r="D738" s="87" t="s">
        <v>706</v>
      </c>
      <c r="E738" t="s">
        <v>959</v>
      </c>
      <c r="F738" s="1" t="s">
        <v>731</v>
      </c>
      <c r="G738" s="1" t="s">
        <v>732</v>
      </c>
      <c r="H738" s="1">
        <v>11.632989999999999</v>
      </c>
      <c r="I738" s="1">
        <v>7.1764200000000002</v>
      </c>
      <c r="J738" s="1">
        <v>639</v>
      </c>
      <c r="K738" s="1" t="s">
        <v>733</v>
      </c>
      <c r="L738" s="1" t="s">
        <v>709</v>
      </c>
      <c r="M738" s="88">
        <v>2016</v>
      </c>
      <c r="N738" s="88">
        <v>2</v>
      </c>
      <c r="O738" s="89" t="s">
        <v>158</v>
      </c>
      <c r="P738" s="63">
        <v>100</v>
      </c>
      <c r="Q738" s="1" t="s">
        <v>711</v>
      </c>
      <c r="R738" s="63" t="s">
        <v>399</v>
      </c>
      <c r="S738" s="63" t="s">
        <v>992</v>
      </c>
      <c r="T738" s="63" t="s">
        <v>1091</v>
      </c>
      <c r="U738" s="1"/>
      <c r="V738" s="90"/>
      <c r="W738" s="91">
        <v>42647</v>
      </c>
      <c r="X738" s="63">
        <v>9</v>
      </c>
      <c r="Y738" s="63">
        <v>47</v>
      </c>
      <c r="Z738" s="92">
        <v>43</v>
      </c>
      <c r="AA738" s="93">
        <v>11.06</v>
      </c>
      <c r="AB738" s="93">
        <v>5.42</v>
      </c>
      <c r="AC738" s="63">
        <v>2.36</v>
      </c>
      <c r="AD738" s="1">
        <v>1.29</v>
      </c>
      <c r="AE738" s="63">
        <v>1.52</v>
      </c>
      <c r="AF738" s="1">
        <v>1.56</v>
      </c>
      <c r="AG738" s="1">
        <v>12</v>
      </c>
      <c r="AH738" s="1">
        <f t="shared" si="166"/>
        <v>82.692307692307693</v>
      </c>
      <c r="AI738" s="1">
        <v>0.48</v>
      </c>
      <c r="AJ738" s="1">
        <f t="shared" si="167"/>
        <v>3.5827118644067797</v>
      </c>
      <c r="AK738" s="1">
        <f t="shared" si="168"/>
        <v>3.0671904287138592</v>
      </c>
      <c r="AL738" s="1">
        <f t="shared" si="169"/>
        <v>3.4926315789473685</v>
      </c>
      <c r="AM738" s="1">
        <f t="shared" si="170"/>
        <v>3407.9893652376213</v>
      </c>
      <c r="AN738" s="1">
        <f t="shared" si="171"/>
        <v>3880.7017543859652</v>
      </c>
      <c r="AO738" s="1">
        <f t="shared" si="172"/>
        <v>7288.6911196235869</v>
      </c>
      <c r="AP738" s="1">
        <f t="shared" si="173"/>
        <v>3.4079893652376212</v>
      </c>
      <c r="AQ738" s="1">
        <f t="shared" si="173"/>
        <v>3.880701754385965</v>
      </c>
      <c r="AR738" s="1">
        <f t="shared" si="173"/>
        <v>7.2886911196235866</v>
      </c>
      <c r="AS738" s="90"/>
      <c r="AT738" s="1">
        <v>2.4471931493815418</v>
      </c>
      <c r="AU738" s="1">
        <v>0.22276447565265034</v>
      </c>
      <c r="AV738" s="1">
        <v>1.8691718485208093</v>
      </c>
      <c r="AW738" s="1">
        <v>0.57643844608130945</v>
      </c>
      <c r="AX738" s="1">
        <v>0.21289572656711733</v>
      </c>
      <c r="AY738" s="1">
        <v>0.14941473349347431</v>
      </c>
      <c r="AZ738" s="1">
        <v>7.9460582754989293</v>
      </c>
      <c r="BA738" s="1">
        <v>144.1216028917396</v>
      </c>
      <c r="BB738" s="1">
        <v>35.797382316918771</v>
      </c>
      <c r="BC738" s="1">
        <v>17.237707220275801</v>
      </c>
      <c r="BD738" s="1">
        <v>4.0778386620309108</v>
      </c>
      <c r="BE738" s="95">
        <v>0.60412667946257204</v>
      </c>
      <c r="BF738" s="94">
        <v>4.3973128598848367E-2</v>
      </c>
      <c r="BG738" s="94">
        <v>1.8024278109871907</v>
      </c>
      <c r="BH738" s="1">
        <v>1.2751196172248804</v>
      </c>
      <c r="BI738" s="1">
        <v>0.19626794258373209</v>
      </c>
      <c r="BJ738" s="1">
        <v>1.7255437506021511</v>
      </c>
    </row>
    <row r="739" spans="1:62">
      <c r="A739" t="s">
        <v>177</v>
      </c>
      <c r="C739" s="63" t="s">
        <v>168</v>
      </c>
      <c r="D739" s="87" t="s">
        <v>706</v>
      </c>
      <c r="E739" t="s">
        <v>959</v>
      </c>
      <c r="F739" s="1" t="s">
        <v>731</v>
      </c>
      <c r="G739" s="1" t="s">
        <v>732</v>
      </c>
      <c r="H739" s="1">
        <v>11.632989999999999</v>
      </c>
      <c r="I739" s="1">
        <v>7.1764200000000002</v>
      </c>
      <c r="J739" s="1">
        <v>639</v>
      </c>
      <c r="K739" s="1" t="s">
        <v>733</v>
      </c>
      <c r="L739" s="1" t="s">
        <v>709</v>
      </c>
      <c r="M739" s="88">
        <v>2016</v>
      </c>
      <c r="N739" s="88">
        <v>2</v>
      </c>
      <c r="O739" s="89" t="s">
        <v>159</v>
      </c>
      <c r="P739" s="63">
        <v>101</v>
      </c>
      <c r="Q739" s="1" t="s">
        <v>711</v>
      </c>
      <c r="R739" s="63" t="s">
        <v>399</v>
      </c>
      <c r="S739" s="63" t="s">
        <v>992</v>
      </c>
      <c r="T739" s="63" t="s">
        <v>1091</v>
      </c>
      <c r="U739" s="1"/>
      <c r="V739" s="90"/>
      <c r="W739" s="91">
        <v>42647</v>
      </c>
      <c r="X739" s="63">
        <v>9</v>
      </c>
      <c r="Y739" s="63">
        <v>44</v>
      </c>
      <c r="Z739" s="92">
        <v>39</v>
      </c>
      <c r="AA739" s="93">
        <v>13.16</v>
      </c>
      <c r="AB739" s="93">
        <v>7.03</v>
      </c>
      <c r="AC739" s="63">
        <v>2.72</v>
      </c>
      <c r="AD739" s="1">
        <v>1.5</v>
      </c>
      <c r="AE739" s="63">
        <v>1.36</v>
      </c>
      <c r="AF739" s="1">
        <v>1.92</v>
      </c>
      <c r="AG739" s="1">
        <v>13.2</v>
      </c>
      <c r="AH739" s="1">
        <f t="shared" si="166"/>
        <v>78.125</v>
      </c>
      <c r="AI739" s="1">
        <v>0.54</v>
      </c>
      <c r="AJ739" s="1">
        <f t="shared" si="167"/>
        <v>4.9623529411764702</v>
      </c>
      <c r="AK739" s="1">
        <f t="shared" si="168"/>
        <v>3.9589359861591693</v>
      </c>
      <c r="AL739" s="1">
        <f t="shared" si="169"/>
        <v>5.2252941176470582</v>
      </c>
      <c r="AM739" s="1">
        <f t="shared" si="170"/>
        <v>4398.8177623990769</v>
      </c>
      <c r="AN739" s="1">
        <f t="shared" si="171"/>
        <v>5805.8823529411757</v>
      </c>
      <c r="AO739" s="1">
        <f t="shared" si="172"/>
        <v>10204.700115340253</v>
      </c>
      <c r="AP739" s="1">
        <f t="shared" si="173"/>
        <v>4.3988177623990765</v>
      </c>
      <c r="AQ739" s="1">
        <f t="shared" si="173"/>
        <v>5.8058823529411754</v>
      </c>
      <c r="AR739" s="1">
        <f t="shared" si="173"/>
        <v>10.204700115340252</v>
      </c>
      <c r="AS739" s="90"/>
      <c r="AT739" s="1">
        <v>3.1153846153846154</v>
      </c>
      <c r="AU739" s="1">
        <v>0.24416679632044916</v>
      </c>
      <c r="AV739" s="1">
        <v>2.0163138693695815</v>
      </c>
      <c r="AW739" s="1">
        <v>0.814376500981148</v>
      </c>
      <c r="AX739" s="1">
        <v>0.27914851534718299</v>
      </c>
      <c r="AY739" s="1">
        <v>0.22591571624776202</v>
      </c>
      <c r="AZ739" s="1">
        <v>9.975841894091106</v>
      </c>
      <c r="BA739" s="1">
        <v>243.84836232823619</v>
      </c>
      <c r="BB739" s="1">
        <v>54.005537857460958</v>
      </c>
      <c r="BC739" s="1">
        <v>20.995397622786331</v>
      </c>
      <c r="BD739" s="1">
        <v>6.1810966031637129</v>
      </c>
      <c r="BE739" s="95">
        <v>0.60829268292682936</v>
      </c>
      <c r="BF739" s="94">
        <v>4.3619512195121952E-2</v>
      </c>
      <c r="BG739" s="94">
        <v>1.7167854668820428</v>
      </c>
      <c r="BH739" s="1">
        <v>1.0248127340823969</v>
      </c>
      <c r="BI739" s="1">
        <v>0.14658239700374529</v>
      </c>
      <c r="BJ739" s="1">
        <v>0.96852312406350149</v>
      </c>
    </row>
    <row r="740" spans="1:62">
      <c r="A740" t="s">
        <v>177</v>
      </c>
      <c r="C740" s="63" t="s">
        <v>168</v>
      </c>
      <c r="D740" s="87" t="s">
        <v>706</v>
      </c>
      <c r="E740" t="s">
        <v>959</v>
      </c>
      <c r="F740" s="1" t="s">
        <v>731</v>
      </c>
      <c r="G740" s="1" t="s">
        <v>732</v>
      </c>
      <c r="H740" s="1">
        <v>11.632989999999999</v>
      </c>
      <c r="I740" s="1">
        <v>7.1764200000000002</v>
      </c>
      <c r="J740" s="1">
        <v>639</v>
      </c>
      <c r="K740" s="1" t="s">
        <v>733</v>
      </c>
      <c r="L740" s="1" t="s">
        <v>709</v>
      </c>
      <c r="M740" s="88">
        <v>2016</v>
      </c>
      <c r="N740" s="88">
        <v>2</v>
      </c>
      <c r="O740" s="89" t="s">
        <v>714</v>
      </c>
      <c r="P740" s="63">
        <v>102</v>
      </c>
      <c r="Q740" s="1" t="s">
        <v>711</v>
      </c>
      <c r="R740" s="63" t="s">
        <v>399</v>
      </c>
      <c r="S740" s="63" t="s">
        <v>992</v>
      </c>
      <c r="T740" s="63" t="s">
        <v>1091</v>
      </c>
      <c r="U740" s="1"/>
      <c r="V740" s="90"/>
      <c r="W740" s="91">
        <v>42647</v>
      </c>
      <c r="X740" s="63">
        <v>9</v>
      </c>
      <c r="Y740" s="63">
        <v>42</v>
      </c>
      <c r="Z740" s="92">
        <v>36</v>
      </c>
      <c r="AA740" s="93">
        <v>14.61</v>
      </c>
      <c r="AB740" s="93">
        <v>8.4700000000000006</v>
      </c>
      <c r="AC740" s="63">
        <v>2.68</v>
      </c>
      <c r="AD740" s="1">
        <v>1.46</v>
      </c>
      <c r="AE740" s="63">
        <v>1.34</v>
      </c>
      <c r="AF740" s="1">
        <v>1.78</v>
      </c>
      <c r="AG740" s="1">
        <v>8.6</v>
      </c>
      <c r="AH740" s="1">
        <f t="shared" si="166"/>
        <v>82.022471910112358</v>
      </c>
      <c r="AI740" s="1">
        <v>0.56000000000000005</v>
      </c>
      <c r="AJ740" s="1">
        <f t="shared" si="167"/>
        <v>5.6255970149253729</v>
      </c>
      <c r="AK740" s="1">
        <f t="shared" si="168"/>
        <v>4.9616798946444254</v>
      </c>
      <c r="AL740" s="1">
        <f t="shared" si="169"/>
        <v>6.1056716417910453</v>
      </c>
      <c r="AM740" s="1">
        <f t="shared" si="170"/>
        <v>5512.9776607160284</v>
      </c>
      <c r="AN740" s="1">
        <f t="shared" si="171"/>
        <v>6784.0796019900499</v>
      </c>
      <c r="AO740" s="1">
        <f t="shared" si="172"/>
        <v>12297.057262706079</v>
      </c>
      <c r="AP740" s="1">
        <f t="shared" si="173"/>
        <v>5.5129776607160288</v>
      </c>
      <c r="AQ740" s="1">
        <f t="shared" si="173"/>
        <v>6.78407960199005</v>
      </c>
      <c r="AR740" s="1">
        <f t="shared" si="173"/>
        <v>12.29705726270608</v>
      </c>
      <c r="AS740" s="90"/>
      <c r="AT740" s="1">
        <v>1.8011527377521614</v>
      </c>
      <c r="AU740" s="1">
        <v>0.19403097959992288</v>
      </c>
      <c r="AV740" s="1">
        <v>2.1527883074527345</v>
      </c>
      <c r="AW740" s="1">
        <v>0.66795954358014598</v>
      </c>
      <c r="AX740" s="1">
        <v>0.26283342700103807</v>
      </c>
      <c r="AY740" s="1">
        <v>0.20212375914563099</v>
      </c>
      <c r="AZ740" s="1">
        <v>6.860470126342026</v>
      </c>
      <c r="BA740" s="1">
        <v>190.72046509491904</v>
      </c>
      <c r="BB740" s="1">
        <v>43.693265877858295</v>
      </c>
      <c r="BC740" s="1">
        <v>19.59985904923743</v>
      </c>
      <c r="BD740" s="1">
        <v>33.621917169032912</v>
      </c>
      <c r="BE740" s="95">
        <v>0.72178217821782176</v>
      </c>
      <c r="BF740" s="94">
        <v>2.1371287128712869E-2</v>
      </c>
      <c r="BG740" s="94">
        <v>2.623207224300641</v>
      </c>
      <c r="BH740" s="1">
        <v>1.443620178041543</v>
      </c>
      <c r="BI740" s="1">
        <v>0.17715133531157271</v>
      </c>
      <c r="BJ740" s="1">
        <v>1.3086181536471437</v>
      </c>
    </row>
    <row r="741" spans="1:62">
      <c r="A741" t="s">
        <v>177</v>
      </c>
      <c r="C741" s="63" t="s">
        <v>168</v>
      </c>
      <c r="D741" s="87" t="s">
        <v>706</v>
      </c>
      <c r="E741" t="s">
        <v>959</v>
      </c>
      <c r="F741" s="1" t="s">
        <v>731</v>
      </c>
      <c r="G741" s="1" t="s">
        <v>734</v>
      </c>
      <c r="H741" s="1">
        <v>11.633459999999999</v>
      </c>
      <c r="I741" s="1">
        <v>7.1820399999999998</v>
      </c>
      <c r="J741" s="1">
        <v>647</v>
      </c>
      <c r="K741" s="1" t="s">
        <v>735</v>
      </c>
      <c r="L741" s="1" t="s">
        <v>709</v>
      </c>
      <c r="M741" s="88">
        <v>2016</v>
      </c>
      <c r="N741" s="88">
        <v>2</v>
      </c>
      <c r="O741" s="89" t="s">
        <v>155</v>
      </c>
      <c r="P741" s="63">
        <v>109</v>
      </c>
      <c r="Q741" s="1" t="s">
        <v>718</v>
      </c>
      <c r="R741" s="63" t="s">
        <v>399</v>
      </c>
      <c r="S741" s="63" t="s">
        <v>992</v>
      </c>
      <c r="T741" s="63" t="s">
        <v>1091</v>
      </c>
      <c r="U741" s="1" t="s">
        <v>713</v>
      </c>
      <c r="V741" s="90">
        <v>42559</v>
      </c>
      <c r="W741" s="91">
        <v>42647</v>
      </c>
      <c r="X741" s="63">
        <v>9</v>
      </c>
      <c r="Y741" s="63">
        <v>44</v>
      </c>
      <c r="Z741" s="92">
        <v>41</v>
      </c>
      <c r="AA741" s="93">
        <v>7.35</v>
      </c>
      <c r="AB741" s="93">
        <v>3.6</v>
      </c>
      <c r="AC741" s="63">
        <v>1.42</v>
      </c>
      <c r="AD741" s="1">
        <v>0.66</v>
      </c>
      <c r="AE741" s="63">
        <v>0.57999999999999996</v>
      </c>
      <c r="AF741" s="1">
        <v>0.86</v>
      </c>
      <c r="AG741" s="1">
        <v>11.3</v>
      </c>
      <c r="AH741" s="1">
        <f t="shared" si="166"/>
        <v>76.744186046511629</v>
      </c>
      <c r="AI741" s="1">
        <v>0.22</v>
      </c>
      <c r="AJ741" s="1">
        <f t="shared" si="167"/>
        <v>2.1802816901408448</v>
      </c>
      <c r="AK741" s="1">
        <f t="shared" si="168"/>
        <v>1.7460745650372824</v>
      </c>
      <c r="AL741" s="1">
        <f t="shared" si="169"/>
        <v>2.7879310344827588</v>
      </c>
      <c r="AM741" s="1">
        <f t="shared" si="170"/>
        <v>1940.0828500414248</v>
      </c>
      <c r="AN741" s="1">
        <f t="shared" si="171"/>
        <v>3097.7011494252874</v>
      </c>
      <c r="AO741" s="1">
        <f t="shared" si="172"/>
        <v>5037.783999466712</v>
      </c>
      <c r="AP741" s="1">
        <f t="shared" si="173"/>
        <v>1.9400828500414247</v>
      </c>
      <c r="AQ741" s="1">
        <f t="shared" si="173"/>
        <v>3.0977011494252875</v>
      </c>
      <c r="AR741" s="1">
        <f t="shared" si="173"/>
        <v>5.0377839994667122</v>
      </c>
      <c r="AS741" s="90">
        <v>42438</v>
      </c>
      <c r="AT741" s="1">
        <v>2.11669921875</v>
      </c>
      <c r="AU741" s="1">
        <v>0.1275940378044515</v>
      </c>
      <c r="AV741" s="1">
        <v>1.4774251050439979</v>
      </c>
      <c r="AW741" s="1">
        <v>0.74583207342048241</v>
      </c>
      <c r="AX741" s="1">
        <v>0.33057626979516308</v>
      </c>
      <c r="AY741" s="1">
        <v>0.19161376984740724</v>
      </c>
      <c r="AZ741" s="1">
        <v>7.9831833559466725</v>
      </c>
      <c r="BA741" s="1">
        <v>151.35506190703146</v>
      </c>
      <c r="BB741" s="1">
        <v>55.293660344626851</v>
      </c>
      <c r="BC741" s="1">
        <v>12.911775136917781</v>
      </c>
      <c r="BD741" s="1">
        <v>3.5473438444286542</v>
      </c>
      <c r="BE741" s="95">
        <v>0.62661370407149952</v>
      </c>
      <c r="BF741" s="94">
        <v>3.0193644488579939E-2</v>
      </c>
      <c r="BG741" s="94">
        <v>1.4309353618242371</v>
      </c>
      <c r="BH741" s="1">
        <v>1.0571561338289963</v>
      </c>
      <c r="BI741" s="1">
        <v>0.1313197026022305</v>
      </c>
      <c r="BJ741" s="1">
        <v>1.4665167846406368</v>
      </c>
    </row>
    <row r="742" spans="1:62">
      <c r="A742" t="s">
        <v>177</v>
      </c>
      <c r="C742" s="63" t="s">
        <v>168</v>
      </c>
      <c r="D742" s="87" t="s">
        <v>706</v>
      </c>
      <c r="E742" t="s">
        <v>959</v>
      </c>
      <c r="F742" s="1" t="s">
        <v>731</v>
      </c>
      <c r="G742" s="1" t="s">
        <v>734</v>
      </c>
      <c r="H742" s="1">
        <v>11.633459999999999</v>
      </c>
      <c r="I742" s="1">
        <v>7.1820399999999998</v>
      </c>
      <c r="J742" s="1">
        <v>647</v>
      </c>
      <c r="K742" s="1" t="s">
        <v>735</v>
      </c>
      <c r="L742" s="1" t="s">
        <v>709</v>
      </c>
      <c r="M742" s="88">
        <v>2016</v>
      </c>
      <c r="N742" s="88">
        <v>2</v>
      </c>
      <c r="O742" s="89" t="s">
        <v>156</v>
      </c>
      <c r="P742" s="63">
        <v>110</v>
      </c>
      <c r="Q742" s="1" t="s">
        <v>718</v>
      </c>
      <c r="R742" s="63" t="s">
        <v>399</v>
      </c>
      <c r="S742" s="63" t="s">
        <v>992</v>
      </c>
      <c r="T742" s="63" t="s">
        <v>1091</v>
      </c>
      <c r="U742" s="1"/>
      <c r="V742" s="90"/>
      <c r="W742" s="91">
        <v>42647</v>
      </c>
      <c r="X742" s="63">
        <v>9</v>
      </c>
      <c r="Y742" s="63">
        <v>43</v>
      </c>
      <c r="Z742" s="92">
        <v>39</v>
      </c>
      <c r="AA742" s="93">
        <v>8.0399999999999991</v>
      </c>
      <c r="AB742" s="93">
        <v>3.63</v>
      </c>
      <c r="AC742" s="63">
        <v>1.4</v>
      </c>
      <c r="AD742" s="1">
        <v>0.76</v>
      </c>
      <c r="AE742" s="63">
        <v>0.9</v>
      </c>
      <c r="AF742" s="1">
        <v>0.92</v>
      </c>
      <c r="AG742" s="1">
        <v>12.1</v>
      </c>
      <c r="AH742" s="1">
        <f t="shared" si="166"/>
        <v>82.608695652173907</v>
      </c>
      <c r="AI742" s="1">
        <v>0.48</v>
      </c>
      <c r="AJ742" s="1">
        <f t="shared" si="167"/>
        <v>2.3854285714285717</v>
      </c>
      <c r="AK742" s="1">
        <f t="shared" si="168"/>
        <v>2.0378026890756304</v>
      </c>
      <c r="AL742" s="1">
        <f t="shared" si="169"/>
        <v>4.2879999999999994</v>
      </c>
      <c r="AM742" s="1">
        <f t="shared" si="170"/>
        <v>2264.2252100840337</v>
      </c>
      <c r="AN742" s="1">
        <f t="shared" si="171"/>
        <v>4764.4444444444434</v>
      </c>
      <c r="AO742" s="1">
        <f t="shared" si="172"/>
        <v>7028.6696545284776</v>
      </c>
      <c r="AP742" s="1">
        <f t="shared" si="173"/>
        <v>2.2642252100840339</v>
      </c>
      <c r="AQ742" s="1">
        <f t="shared" si="173"/>
        <v>4.7644444444444431</v>
      </c>
      <c r="AR742" s="1">
        <f t="shared" si="173"/>
        <v>7.0286696545284775</v>
      </c>
      <c r="AS742" s="90"/>
      <c r="AT742" s="1">
        <v>1.9511627906976747</v>
      </c>
      <c r="AU742" s="1">
        <v>0.16426600342907877</v>
      </c>
      <c r="AV742" s="1">
        <v>1.6150476010537589</v>
      </c>
      <c r="AW742" s="1">
        <v>0.62417858405618865</v>
      </c>
      <c r="AX742" s="1">
        <v>0.29516254840382583</v>
      </c>
      <c r="AY742" s="1">
        <v>0.16389003594707796</v>
      </c>
      <c r="AZ742" s="1">
        <v>8.3118419620101474</v>
      </c>
      <c r="BA742" s="1">
        <v>195.47324584237168</v>
      </c>
      <c r="BB742" s="1">
        <v>88.187699515038105</v>
      </c>
      <c r="BC742" s="1">
        <v>9.0547699109715527</v>
      </c>
      <c r="BD742" s="1">
        <v>3.1074384382277138</v>
      </c>
      <c r="BE742" s="95">
        <v>0.57982370225269353</v>
      </c>
      <c r="BF742" s="94">
        <v>4.4906953966699324E-2</v>
      </c>
      <c r="BG742" s="94">
        <v>1.4861768338840378</v>
      </c>
      <c r="BH742" s="1">
        <v>1.0386081982840802</v>
      </c>
      <c r="BI742" s="1">
        <v>0.20500476644423266</v>
      </c>
      <c r="BJ742" s="1">
        <v>1.5131136996144834</v>
      </c>
    </row>
    <row r="743" spans="1:62">
      <c r="A743" t="s">
        <v>177</v>
      </c>
      <c r="C743" s="63" t="s">
        <v>168</v>
      </c>
      <c r="D743" s="87" t="s">
        <v>706</v>
      </c>
      <c r="E743" t="s">
        <v>959</v>
      </c>
      <c r="F743" s="1" t="s">
        <v>731</v>
      </c>
      <c r="G743" s="1" t="s">
        <v>734</v>
      </c>
      <c r="H743" s="1">
        <v>11.633459999999999</v>
      </c>
      <c r="I743" s="1">
        <v>7.1820399999999998</v>
      </c>
      <c r="J743" s="1">
        <v>647</v>
      </c>
      <c r="K743" s="1" t="s">
        <v>735</v>
      </c>
      <c r="L743" s="1" t="s">
        <v>709</v>
      </c>
      <c r="M743" s="88">
        <v>2016</v>
      </c>
      <c r="N743" s="88">
        <v>2</v>
      </c>
      <c r="O743" s="89" t="s">
        <v>157</v>
      </c>
      <c r="P743" s="63">
        <v>111</v>
      </c>
      <c r="Q743" s="1" t="s">
        <v>718</v>
      </c>
      <c r="R743" s="63" t="s">
        <v>399</v>
      </c>
      <c r="S743" s="63" t="s">
        <v>992</v>
      </c>
      <c r="T743" s="63" t="s">
        <v>1091</v>
      </c>
      <c r="U743" s="1"/>
      <c r="V743" s="90"/>
      <c r="W743" s="91">
        <v>42647</v>
      </c>
      <c r="X743" s="63">
        <v>9</v>
      </c>
      <c r="Y743" s="63">
        <v>47</v>
      </c>
      <c r="Z743" s="92">
        <v>5</v>
      </c>
      <c r="AA743" s="93">
        <v>4.01</v>
      </c>
      <c r="AB743" s="93">
        <v>0.31</v>
      </c>
      <c r="AC743" s="63">
        <v>0.18</v>
      </c>
      <c r="AD743" s="1">
        <v>4.8000000000000001E-2</v>
      </c>
      <c r="AE743" s="63">
        <v>0.38</v>
      </c>
      <c r="AF743" s="1">
        <v>0.08</v>
      </c>
      <c r="AG743" s="1">
        <v>2.2999999999999998</v>
      </c>
      <c r="AH743" s="1">
        <f t="shared" si="166"/>
        <v>60</v>
      </c>
      <c r="AI743" s="1">
        <v>0.14000000000000001</v>
      </c>
      <c r="AJ743" s="1">
        <f t="shared" si="167"/>
        <v>0.13777777777777778</v>
      </c>
      <c r="AK743" s="1">
        <f t="shared" si="168"/>
        <v>9.5018039215686273E-2</v>
      </c>
      <c r="AL743" s="1">
        <f t="shared" si="169"/>
        <v>1.4773684210526317</v>
      </c>
      <c r="AM743" s="1">
        <f t="shared" si="170"/>
        <v>105.5755991285403</v>
      </c>
      <c r="AN743" s="1">
        <f t="shared" si="171"/>
        <v>1641.5204678362575</v>
      </c>
      <c r="AO743" s="1">
        <f t="shared" si="172"/>
        <v>1747.0960669647977</v>
      </c>
      <c r="AP743" s="1">
        <f t="shared" si="173"/>
        <v>0.10557559912854031</v>
      </c>
      <c r="AQ743" s="1">
        <f t="shared" si="173"/>
        <v>1.6415204678362574</v>
      </c>
      <c r="AR743" s="1">
        <f t="shared" si="173"/>
        <v>1.7470960669647977</v>
      </c>
      <c r="AS743" s="90"/>
      <c r="AT743" s="1">
        <v>2.6352230483271377</v>
      </c>
      <c r="AU743" s="1">
        <v>0.10715414947153004</v>
      </c>
      <c r="AV743" s="1">
        <v>2.1424107576910707</v>
      </c>
      <c r="AW743" s="1">
        <v>0.46137897207053247</v>
      </c>
      <c r="AX743" s="1">
        <v>0.18610464545869534</v>
      </c>
      <c r="AY743" s="1">
        <v>0.22111001670365207</v>
      </c>
      <c r="AZ743" s="1">
        <v>10.49255526081633</v>
      </c>
      <c r="BA743" s="1">
        <v>191.21338224123346</v>
      </c>
      <c r="BB743" s="1">
        <v>71.089538445882908</v>
      </c>
      <c r="BC743" s="1">
        <v>18.450796398485068</v>
      </c>
      <c r="BD743" s="1">
        <v>3.4093507515384442</v>
      </c>
      <c r="BE743" s="95">
        <v>1.3365477338476375</v>
      </c>
      <c r="BF743" s="94">
        <v>6.0800385728061714E-2</v>
      </c>
      <c r="BG743" s="94">
        <v>1.7609687640435887</v>
      </c>
      <c r="BH743" s="1">
        <v>1.7214022140221403</v>
      </c>
      <c r="BI743" s="1">
        <v>0.10221402214022142</v>
      </c>
      <c r="BJ743" s="1">
        <v>1.5748937276288606</v>
      </c>
    </row>
    <row r="744" spans="1:62">
      <c r="A744" t="s">
        <v>177</v>
      </c>
      <c r="C744" s="63" t="s">
        <v>168</v>
      </c>
      <c r="D744" s="87" t="s">
        <v>706</v>
      </c>
      <c r="E744" t="s">
        <v>959</v>
      </c>
      <c r="F744" s="1" t="s">
        <v>731</v>
      </c>
      <c r="G744" s="1" t="s">
        <v>734</v>
      </c>
      <c r="H744" s="1">
        <v>11.633459999999999</v>
      </c>
      <c r="I744" s="1">
        <v>7.1820399999999998</v>
      </c>
      <c r="J744" s="1">
        <v>647</v>
      </c>
      <c r="K744" s="1" t="s">
        <v>735</v>
      </c>
      <c r="L744" s="1" t="s">
        <v>709</v>
      </c>
      <c r="M744" s="88">
        <v>2016</v>
      </c>
      <c r="N744" s="88">
        <v>2</v>
      </c>
      <c r="O744" s="89" t="s">
        <v>158</v>
      </c>
      <c r="P744" s="63">
        <v>112</v>
      </c>
      <c r="Q744" s="1" t="s">
        <v>718</v>
      </c>
      <c r="R744" s="63" t="s">
        <v>399</v>
      </c>
      <c r="S744" s="63" t="s">
        <v>992</v>
      </c>
      <c r="T744" s="63" t="s">
        <v>1091</v>
      </c>
      <c r="U744" s="1"/>
      <c r="V744" s="90"/>
      <c r="W744" s="91">
        <v>42647</v>
      </c>
      <c r="X744" s="63">
        <v>9</v>
      </c>
      <c r="Y744" s="63">
        <v>44</v>
      </c>
      <c r="Z744" s="92">
        <v>46</v>
      </c>
      <c r="AA744" s="93">
        <v>13.44</v>
      </c>
      <c r="AB744" s="93">
        <v>8.3699999999999992</v>
      </c>
      <c r="AC744" s="63">
        <v>2.54</v>
      </c>
      <c r="AD744" s="1">
        <v>1.34</v>
      </c>
      <c r="AE744" s="63">
        <v>1.52</v>
      </c>
      <c r="AF744" s="1">
        <v>1.68</v>
      </c>
      <c r="AG744" s="1">
        <v>13.3</v>
      </c>
      <c r="AH744" s="1">
        <f t="shared" si="166"/>
        <v>79.761904761904773</v>
      </c>
      <c r="AI744" s="1">
        <v>0.6</v>
      </c>
      <c r="AJ744" s="1">
        <f t="shared" si="167"/>
        <v>5.5360629921259834</v>
      </c>
      <c r="AK744" s="1">
        <f t="shared" si="168"/>
        <v>4.5039826771653546</v>
      </c>
      <c r="AL744" s="1">
        <f t="shared" si="169"/>
        <v>5.3052631578947365</v>
      </c>
      <c r="AM744" s="1">
        <f t="shared" si="170"/>
        <v>5004.4251968503941</v>
      </c>
      <c r="AN744" s="1">
        <f t="shared" si="171"/>
        <v>5894.7368421052633</v>
      </c>
      <c r="AO744" s="1">
        <f t="shared" si="172"/>
        <v>10899.162038955657</v>
      </c>
      <c r="AP744" s="1">
        <f t="shared" si="173"/>
        <v>5.0044251968503941</v>
      </c>
      <c r="AQ744" s="1">
        <f t="shared" si="173"/>
        <v>5.8947368421052637</v>
      </c>
      <c r="AR744" s="1">
        <f t="shared" si="173"/>
        <v>10.899162038955657</v>
      </c>
      <c r="AS744" s="90"/>
      <c r="AT744" s="1">
        <v>2.7747619047619048</v>
      </c>
      <c r="AU744" s="1">
        <v>0.17666301516695318</v>
      </c>
      <c r="AV744" s="1">
        <v>1.2833771713359956</v>
      </c>
      <c r="AW744" s="1">
        <v>0.90919307879503586</v>
      </c>
      <c r="AX744" s="1">
        <v>0.35143659860988169</v>
      </c>
      <c r="AY744" s="1">
        <v>0.20432609887881417</v>
      </c>
      <c r="AZ744" s="1">
        <v>10.684525858812902</v>
      </c>
      <c r="BA744" s="1">
        <v>188.63324916023925</v>
      </c>
      <c r="BB744" s="1">
        <v>86.988953505263538</v>
      </c>
      <c r="BC744" s="1">
        <v>11.081740761220852</v>
      </c>
      <c r="BD744" s="1">
        <v>3.0508243272371889</v>
      </c>
      <c r="BE744" s="95">
        <v>0.42958801498127341</v>
      </c>
      <c r="BF744" s="94">
        <v>1.7500000000000002E-2</v>
      </c>
      <c r="BG744" s="94">
        <v>1.8013963296359463</v>
      </c>
      <c r="BH744" s="1">
        <v>1.3322337417530632</v>
      </c>
      <c r="BI744" s="1">
        <v>0.16163996229971728</v>
      </c>
      <c r="BJ744" s="1">
        <v>1.5288694360451864</v>
      </c>
    </row>
    <row r="745" spans="1:62">
      <c r="A745" t="s">
        <v>177</v>
      </c>
      <c r="C745" s="63" t="s">
        <v>168</v>
      </c>
      <c r="D745" s="87" t="s">
        <v>706</v>
      </c>
      <c r="E745" t="s">
        <v>959</v>
      </c>
      <c r="F745" s="1" t="s">
        <v>731</v>
      </c>
      <c r="G745" s="1" t="s">
        <v>734</v>
      </c>
      <c r="H745" s="1">
        <v>11.633459999999999</v>
      </c>
      <c r="I745" s="1">
        <v>7.1820399999999998</v>
      </c>
      <c r="J745" s="1">
        <v>647</v>
      </c>
      <c r="K745" s="1" t="s">
        <v>735</v>
      </c>
      <c r="L745" s="1" t="s">
        <v>709</v>
      </c>
      <c r="M745" s="88">
        <v>2016</v>
      </c>
      <c r="N745" s="88">
        <v>2</v>
      </c>
      <c r="O745" s="89" t="s">
        <v>159</v>
      </c>
      <c r="P745" s="63">
        <v>113</v>
      </c>
      <c r="Q745" s="1" t="s">
        <v>718</v>
      </c>
      <c r="R745" s="63" t="s">
        <v>399</v>
      </c>
      <c r="S745" s="63" t="s">
        <v>992</v>
      </c>
      <c r="T745" s="63" t="s">
        <v>1091</v>
      </c>
      <c r="U745" s="1"/>
      <c r="V745" s="90"/>
      <c r="W745" s="91">
        <v>42647</v>
      </c>
      <c r="X745" s="63">
        <v>9</v>
      </c>
      <c r="Y745" s="63">
        <v>47</v>
      </c>
      <c r="Z745" s="92">
        <v>38</v>
      </c>
      <c r="AA745" s="93">
        <v>13.58</v>
      </c>
      <c r="AB745" s="93">
        <v>3.94</v>
      </c>
      <c r="AC745" s="63">
        <v>1.56</v>
      </c>
      <c r="AD745" s="1">
        <v>0.72</v>
      </c>
      <c r="AE745" s="63">
        <v>1.28</v>
      </c>
      <c r="AF745" s="1">
        <v>0.9</v>
      </c>
      <c r="AG745" s="1">
        <v>11.5</v>
      </c>
      <c r="AH745" s="1">
        <f t="shared" si="166"/>
        <v>80</v>
      </c>
      <c r="AI745" s="1">
        <v>0.57999999999999996</v>
      </c>
      <c r="AJ745" s="1">
        <f t="shared" si="167"/>
        <v>2.273076923076923</v>
      </c>
      <c r="AK745" s="1">
        <f t="shared" si="168"/>
        <v>1.8933393665158373</v>
      </c>
      <c r="AL745" s="1">
        <f t="shared" si="169"/>
        <v>6.153437499999999</v>
      </c>
      <c r="AM745" s="1">
        <f t="shared" si="170"/>
        <v>2103.7104072398192</v>
      </c>
      <c r="AN745" s="1">
        <f t="shared" si="171"/>
        <v>6837.1527777777774</v>
      </c>
      <c r="AO745" s="1">
        <f t="shared" si="172"/>
        <v>8940.8631850175971</v>
      </c>
      <c r="AP745" s="1">
        <f t="shared" si="173"/>
        <v>2.1037104072398192</v>
      </c>
      <c r="AQ745" s="1">
        <f t="shared" si="173"/>
        <v>6.837152777777777</v>
      </c>
      <c r="AR745" s="1">
        <f t="shared" si="173"/>
        <v>8.9408631850175979</v>
      </c>
      <c r="AS745" s="90"/>
      <c r="AT745" s="1">
        <v>2.4108003857280615</v>
      </c>
      <c r="AU745" s="1">
        <v>0.1536963875718074</v>
      </c>
      <c r="AV745" s="1">
        <v>1.3165471844807226</v>
      </c>
      <c r="AW745" s="1">
        <v>0.82830151048556411</v>
      </c>
      <c r="AX745" s="1">
        <v>0.32476975005543052</v>
      </c>
      <c r="AY745" s="1">
        <v>0.17501130437841714</v>
      </c>
      <c r="AZ745" s="1">
        <v>9.9758794059543181</v>
      </c>
      <c r="BA745" s="1">
        <v>253.76301697377426</v>
      </c>
      <c r="BB745" s="1">
        <v>74.394445497244618</v>
      </c>
      <c r="BC745" s="1">
        <v>8.0637516666225881</v>
      </c>
      <c r="BD745" s="1">
        <v>3.1458402049924068</v>
      </c>
      <c r="BE745" s="95">
        <v>0.4365533980582525</v>
      </c>
      <c r="BF745" s="94">
        <v>2.1844660194174761E-2</v>
      </c>
      <c r="BG745" s="94">
        <v>2.3526878135706273</v>
      </c>
      <c r="BH745" s="1">
        <v>1.3421814671814674</v>
      </c>
      <c r="BI745" s="1">
        <v>0.23663127413127413</v>
      </c>
      <c r="BJ745" s="1">
        <v>1.3901653339335027</v>
      </c>
    </row>
    <row r="746" spans="1:62">
      <c r="A746" t="s">
        <v>177</v>
      </c>
      <c r="C746" s="63" t="s">
        <v>168</v>
      </c>
      <c r="D746" s="87" t="s">
        <v>706</v>
      </c>
      <c r="E746" t="s">
        <v>959</v>
      </c>
      <c r="F746" s="1" t="s">
        <v>731</v>
      </c>
      <c r="G746" s="1" t="s">
        <v>734</v>
      </c>
      <c r="H746" s="1">
        <v>11.633459999999999</v>
      </c>
      <c r="I746" s="1">
        <v>7.1820399999999998</v>
      </c>
      <c r="J746" s="1">
        <v>647</v>
      </c>
      <c r="K746" s="1" t="s">
        <v>735</v>
      </c>
      <c r="L746" s="1" t="s">
        <v>709</v>
      </c>
      <c r="M746" s="88">
        <v>2016</v>
      </c>
      <c r="N746" s="88">
        <v>2</v>
      </c>
      <c r="O746" s="89" t="s">
        <v>714</v>
      </c>
      <c r="P746" s="63">
        <v>114</v>
      </c>
      <c r="Q746" s="1" t="s">
        <v>718</v>
      </c>
      <c r="R746" s="63" t="s">
        <v>399</v>
      </c>
      <c r="S746" s="63" t="s">
        <v>992</v>
      </c>
      <c r="T746" s="63" t="s">
        <v>1091</v>
      </c>
      <c r="U746" s="1"/>
      <c r="V746" s="90"/>
      <c r="W746" s="91">
        <v>42647</v>
      </c>
      <c r="X746" s="63">
        <v>9</v>
      </c>
      <c r="Y746" s="63">
        <v>47</v>
      </c>
      <c r="Z746" s="92">
        <v>38</v>
      </c>
      <c r="AA746" s="93">
        <v>10.029999999999999</v>
      </c>
      <c r="AB746" s="93">
        <v>6.7</v>
      </c>
      <c r="AC746" s="63">
        <v>2.2599999999999998</v>
      </c>
      <c r="AD746" s="1">
        <v>1.46</v>
      </c>
      <c r="AE746" s="63">
        <v>0.68</v>
      </c>
      <c r="AF746" s="1">
        <v>1.82</v>
      </c>
      <c r="AG746" s="1">
        <v>13.3</v>
      </c>
      <c r="AH746" s="1">
        <f t="shared" si="166"/>
        <v>80.219780219780219</v>
      </c>
      <c r="AI746" s="1">
        <v>0.3</v>
      </c>
      <c r="AJ746" s="1">
        <f t="shared" si="167"/>
        <v>5.3955752212389392</v>
      </c>
      <c r="AK746" s="1">
        <f t="shared" si="168"/>
        <v>4.4148849557522141</v>
      </c>
      <c r="AL746" s="1">
        <f t="shared" si="169"/>
        <v>4.4249999999999989</v>
      </c>
      <c r="AM746" s="1">
        <f t="shared" si="170"/>
        <v>4905.4277286135712</v>
      </c>
      <c r="AN746" s="1">
        <f t="shared" si="171"/>
        <v>4916.6666666666661</v>
      </c>
      <c r="AO746" s="1">
        <f t="shared" si="172"/>
        <v>9822.0943952802372</v>
      </c>
      <c r="AP746" s="1">
        <f t="shared" si="173"/>
        <v>4.9054277286135708</v>
      </c>
      <c r="AQ746" s="1">
        <f t="shared" si="173"/>
        <v>4.9166666666666661</v>
      </c>
      <c r="AR746" s="1">
        <f t="shared" si="173"/>
        <v>9.8220943952802369</v>
      </c>
      <c r="AS746" s="90"/>
      <c r="AT746" s="1">
        <v>2.5473170731707317</v>
      </c>
      <c r="AU746" s="1">
        <v>0.20362212679082825</v>
      </c>
      <c r="AV746" s="1">
        <v>1.3923619727416801</v>
      </c>
      <c r="AW746" s="1">
        <v>0.80775006348449097</v>
      </c>
      <c r="AX746" s="1">
        <v>0.25988731472982135</v>
      </c>
      <c r="AY746" s="1">
        <v>0.1755171038800668</v>
      </c>
      <c r="AZ746" s="1">
        <v>9.4816816410045259</v>
      </c>
      <c r="BA746" s="1">
        <v>168.53513101407407</v>
      </c>
      <c r="BB746" s="1">
        <v>86.230059053762744</v>
      </c>
      <c r="BC746" s="1">
        <v>10.401475498658643</v>
      </c>
      <c r="BD746" s="1">
        <v>31.271449440385855</v>
      </c>
      <c r="BE746" s="95">
        <v>0.40264400377714832</v>
      </c>
      <c r="BF746" s="94">
        <v>4.7969782813975452E-2</v>
      </c>
      <c r="BG746" s="94">
        <v>2.1092404899716608</v>
      </c>
      <c r="BH746" s="1">
        <v>1.16064453125</v>
      </c>
      <c r="BI746" s="1">
        <v>0.21083984374999998</v>
      </c>
      <c r="BJ746" s="1">
        <v>1.4163222042569545</v>
      </c>
    </row>
    <row r="747" spans="1:62">
      <c r="A747" t="s">
        <v>177</v>
      </c>
      <c r="C747" s="63" t="s">
        <v>168</v>
      </c>
      <c r="D747" s="87" t="s">
        <v>171</v>
      </c>
      <c r="E747" t="s">
        <v>959</v>
      </c>
      <c r="F747" s="1" t="s">
        <v>199</v>
      </c>
      <c r="G747" s="1" t="s">
        <v>736</v>
      </c>
      <c r="H747" s="1">
        <v>11.53497</v>
      </c>
      <c r="I747" s="1">
        <v>7.2863199999999999</v>
      </c>
      <c r="J747" s="1">
        <v>689</v>
      </c>
      <c r="K747" s="1" t="s">
        <v>738</v>
      </c>
      <c r="L747" s="1" t="s">
        <v>737</v>
      </c>
      <c r="M747" s="88">
        <v>2016</v>
      </c>
      <c r="N747" s="88">
        <v>2</v>
      </c>
      <c r="O747" s="89" t="s">
        <v>155</v>
      </c>
      <c r="P747" s="63">
        <v>121</v>
      </c>
      <c r="Q747" s="1" t="s">
        <v>739</v>
      </c>
      <c r="R747" s="63" t="s">
        <v>399</v>
      </c>
      <c r="S747" s="63" t="s">
        <v>992</v>
      </c>
      <c r="T747" s="63" t="s">
        <v>1091</v>
      </c>
      <c r="U747" s="1" t="s">
        <v>740</v>
      </c>
      <c r="V747" s="90">
        <v>42590</v>
      </c>
      <c r="W747" s="91">
        <v>42651</v>
      </c>
      <c r="X747" s="63">
        <v>9</v>
      </c>
      <c r="Y747" s="63">
        <v>48</v>
      </c>
      <c r="Z747" s="92">
        <v>23</v>
      </c>
      <c r="AA747" s="93">
        <v>8.08</v>
      </c>
      <c r="AB747" s="93">
        <v>3.46</v>
      </c>
      <c r="AC747" s="63">
        <v>1.54</v>
      </c>
      <c r="AD747" s="1">
        <v>0.76</v>
      </c>
      <c r="AE747" s="63">
        <v>0.64</v>
      </c>
      <c r="AF747" s="1">
        <v>1.02</v>
      </c>
      <c r="AG747" s="1">
        <v>9.6999999999999993</v>
      </c>
      <c r="AH747" s="1">
        <f t="shared" si="166"/>
        <v>74.509803921568633</v>
      </c>
      <c r="AI747" s="1">
        <v>0.26</v>
      </c>
      <c r="AJ747" s="1">
        <f t="shared" si="167"/>
        <v>2.2916883116883118</v>
      </c>
      <c r="AK747" s="1">
        <f t="shared" si="168"/>
        <v>1.814002139037433</v>
      </c>
      <c r="AL747" s="1">
        <f t="shared" si="169"/>
        <v>3.2825000000000002</v>
      </c>
      <c r="AM747" s="1">
        <f t="shared" si="170"/>
        <v>2015.5579322638143</v>
      </c>
      <c r="AN747" s="1">
        <f t="shared" si="171"/>
        <v>3647.2222222222222</v>
      </c>
      <c r="AO747" s="1">
        <f t="shared" si="172"/>
        <v>5662.7801544860367</v>
      </c>
      <c r="AP747" s="1">
        <f t="shared" si="173"/>
        <v>2.0155579322638144</v>
      </c>
      <c r="AQ747" s="1">
        <f t="shared" si="173"/>
        <v>3.6472222222222221</v>
      </c>
      <c r="AR747" s="1">
        <f t="shared" si="173"/>
        <v>5.662780154486037</v>
      </c>
      <c r="AS747" s="90">
        <v>42499</v>
      </c>
      <c r="AT747" s="1">
        <v>2.2987804878048781</v>
      </c>
      <c r="AU747" s="1">
        <v>0.20796025967993498</v>
      </c>
      <c r="AV747" s="1">
        <v>1.6297427658616996</v>
      </c>
      <c r="AW747" s="1">
        <v>0.7303026607264359</v>
      </c>
      <c r="AX747" s="1">
        <v>0.23071230972399942</v>
      </c>
      <c r="AY747" s="1">
        <v>0.18264153896014051</v>
      </c>
      <c r="AZ747" s="1">
        <v>6.475984689546884</v>
      </c>
      <c r="BA747" s="1">
        <v>235.31472524895207</v>
      </c>
      <c r="BB747" s="1">
        <v>39.813275433772873</v>
      </c>
      <c r="BC747" s="1">
        <v>12.665741642579512</v>
      </c>
      <c r="BD747" s="1">
        <v>3.6545168399065813</v>
      </c>
      <c r="BE747" s="95">
        <v>0.35486685032139575</v>
      </c>
      <c r="BF747" s="94">
        <v>4.8393021120293853E-2</v>
      </c>
      <c r="BG747" s="94">
        <v>2.3526893027482108</v>
      </c>
      <c r="BH747" s="1">
        <v>0.96314741035856577</v>
      </c>
      <c r="BI747" s="1">
        <v>0.17016932270916332</v>
      </c>
      <c r="BJ747" s="1">
        <v>1.7046434933324432</v>
      </c>
    </row>
    <row r="748" spans="1:62">
      <c r="A748" t="s">
        <v>177</v>
      </c>
      <c r="C748" s="63" t="s">
        <v>168</v>
      </c>
      <c r="D748" s="87" t="s">
        <v>171</v>
      </c>
      <c r="E748" t="s">
        <v>959</v>
      </c>
      <c r="F748" s="1" t="s">
        <v>199</v>
      </c>
      <c r="G748" s="1" t="s">
        <v>736</v>
      </c>
      <c r="H748" s="1">
        <v>11.53497</v>
      </c>
      <c r="I748" s="1">
        <v>7.2863199999999999</v>
      </c>
      <c r="J748" s="1">
        <v>689</v>
      </c>
      <c r="K748" s="1" t="s">
        <v>738</v>
      </c>
      <c r="L748" s="1" t="s">
        <v>737</v>
      </c>
      <c r="M748" s="88">
        <v>2016</v>
      </c>
      <c r="N748" s="88">
        <v>2</v>
      </c>
      <c r="O748" s="89" t="s">
        <v>156</v>
      </c>
      <c r="P748" s="63">
        <v>122</v>
      </c>
      <c r="Q748" s="1" t="s">
        <v>739</v>
      </c>
      <c r="R748" s="63" t="s">
        <v>399</v>
      </c>
      <c r="S748" s="63" t="s">
        <v>992</v>
      </c>
      <c r="T748" s="63" t="s">
        <v>1091</v>
      </c>
      <c r="U748" s="1"/>
      <c r="V748" s="90"/>
      <c r="W748" s="91">
        <v>42651</v>
      </c>
      <c r="X748" s="63">
        <v>9</v>
      </c>
      <c r="Y748" s="63">
        <v>48</v>
      </c>
      <c r="Z748" s="92">
        <v>38</v>
      </c>
      <c r="AA748" s="93">
        <v>9.34</v>
      </c>
      <c r="AB748" s="93">
        <v>3.82</v>
      </c>
      <c r="AC748" s="63">
        <v>1.72</v>
      </c>
      <c r="AD748" s="1">
        <v>0.8</v>
      </c>
      <c r="AE748" s="63">
        <v>0.66</v>
      </c>
      <c r="AF748" s="1">
        <v>0.96</v>
      </c>
      <c r="AG748" s="1">
        <v>11.8</v>
      </c>
      <c r="AH748" s="1">
        <f t="shared" si="166"/>
        <v>83.333333333333343</v>
      </c>
      <c r="AI748" s="1">
        <v>0.22</v>
      </c>
      <c r="AJ748" s="1">
        <f t="shared" si="167"/>
        <v>2.132093023255814</v>
      </c>
      <c r="AK748" s="1">
        <f t="shared" si="168"/>
        <v>1.8436333789329686</v>
      </c>
      <c r="AL748" s="1">
        <f t="shared" si="169"/>
        <v>3.1133333333333333</v>
      </c>
      <c r="AM748" s="1">
        <f t="shared" si="170"/>
        <v>2048.4815321477427</v>
      </c>
      <c r="AN748" s="1">
        <f t="shared" si="171"/>
        <v>3459.2592592592591</v>
      </c>
      <c r="AO748" s="1">
        <f t="shared" si="172"/>
        <v>5507.7407914070018</v>
      </c>
      <c r="AP748" s="1">
        <f t="shared" si="173"/>
        <v>2.0484815321477425</v>
      </c>
      <c r="AQ748" s="1">
        <f t="shared" si="173"/>
        <v>3.4592592592592593</v>
      </c>
      <c r="AR748" s="1">
        <f t="shared" si="173"/>
        <v>5.5077407914070013</v>
      </c>
      <c r="AS748" s="90"/>
      <c r="AT748" s="1">
        <v>2.1567877629063101</v>
      </c>
      <c r="AU748" s="1">
        <v>0.25467385409016879</v>
      </c>
      <c r="AV748" s="1">
        <v>1.7622643264712763</v>
      </c>
      <c r="AW748" s="1">
        <v>0.70410151437699908</v>
      </c>
      <c r="AX748" s="1">
        <v>0.18078930653451247</v>
      </c>
      <c r="AY748" s="1">
        <v>0.18365371745751327</v>
      </c>
      <c r="AZ748" s="1">
        <v>6.3380793117831873</v>
      </c>
      <c r="BA748" s="1">
        <v>177.81681810694738</v>
      </c>
      <c r="BB748" s="1">
        <v>49.700697483455251</v>
      </c>
      <c r="BC748" s="1">
        <v>11.445343362331329</v>
      </c>
      <c r="BD748" s="1">
        <v>3.6295249770462115</v>
      </c>
      <c r="BE748" s="95">
        <v>0.6343503937007875</v>
      </c>
      <c r="BF748" s="94">
        <v>0.22411417322834648</v>
      </c>
      <c r="BG748" s="94">
        <v>2.2005278494597276</v>
      </c>
      <c r="BH748" s="1">
        <v>1.0884387351778657</v>
      </c>
      <c r="BI748" s="1">
        <v>0.23285573122529649</v>
      </c>
      <c r="BJ748" s="1">
        <v>1.7139152861997875</v>
      </c>
    </row>
    <row r="749" spans="1:62">
      <c r="A749" t="s">
        <v>177</v>
      </c>
      <c r="C749" s="63" t="s">
        <v>168</v>
      </c>
      <c r="D749" s="87" t="s">
        <v>171</v>
      </c>
      <c r="E749" t="s">
        <v>959</v>
      </c>
      <c r="F749" s="1" t="s">
        <v>199</v>
      </c>
      <c r="G749" s="1" t="s">
        <v>736</v>
      </c>
      <c r="H749" s="1">
        <v>11.53497</v>
      </c>
      <c r="I749" s="1">
        <v>7.2863199999999999</v>
      </c>
      <c r="J749" s="1">
        <v>689</v>
      </c>
      <c r="K749" s="1" t="s">
        <v>738</v>
      </c>
      <c r="L749" s="1" t="s">
        <v>737</v>
      </c>
      <c r="M749" s="88">
        <v>2016</v>
      </c>
      <c r="N749" s="88">
        <v>2</v>
      </c>
      <c r="O749" s="89" t="s">
        <v>157</v>
      </c>
      <c r="P749" s="63">
        <v>123</v>
      </c>
      <c r="Q749" s="1" t="s">
        <v>739</v>
      </c>
      <c r="R749" s="63" t="s">
        <v>399</v>
      </c>
      <c r="S749" s="63" t="s">
        <v>992</v>
      </c>
      <c r="T749" s="63" t="s">
        <v>1091</v>
      </c>
      <c r="U749" s="1"/>
      <c r="V749" s="90"/>
      <c r="W749" s="91">
        <v>42651</v>
      </c>
      <c r="X749" s="63">
        <v>9</v>
      </c>
      <c r="Y749" s="63">
        <v>48</v>
      </c>
      <c r="Z749" s="92">
        <v>24</v>
      </c>
      <c r="AA749" s="93">
        <v>12.26</v>
      </c>
      <c r="AB749" s="93">
        <v>4.96</v>
      </c>
      <c r="AC749" s="63">
        <v>2.16</v>
      </c>
      <c r="AD749" s="1">
        <v>1.08</v>
      </c>
      <c r="AE749" s="63">
        <v>0.86</v>
      </c>
      <c r="AF749" s="1">
        <v>1.32</v>
      </c>
      <c r="AG749" s="1">
        <v>12.3</v>
      </c>
      <c r="AH749" s="1">
        <f t="shared" si="166"/>
        <v>81.818181818181827</v>
      </c>
      <c r="AI749" s="1">
        <v>0.34</v>
      </c>
      <c r="AJ749" s="1">
        <f t="shared" si="167"/>
        <v>3.0311111111111106</v>
      </c>
      <c r="AK749" s="1">
        <f t="shared" si="168"/>
        <v>2.558776470588235</v>
      </c>
      <c r="AL749" s="1">
        <f t="shared" si="169"/>
        <v>4.8469767441860467</v>
      </c>
      <c r="AM749" s="1">
        <f t="shared" si="170"/>
        <v>2843.0849673202611</v>
      </c>
      <c r="AN749" s="1">
        <f t="shared" si="171"/>
        <v>5385.5297157622736</v>
      </c>
      <c r="AO749" s="1">
        <f t="shared" si="172"/>
        <v>8228.6146830825346</v>
      </c>
      <c r="AP749" s="1">
        <f t="shared" si="173"/>
        <v>2.8430849673202609</v>
      </c>
      <c r="AQ749" s="1">
        <f t="shared" si="173"/>
        <v>5.3855297157622735</v>
      </c>
      <c r="AR749" s="1">
        <f t="shared" si="173"/>
        <v>8.2286146830825349</v>
      </c>
      <c r="AS749" s="90"/>
      <c r="AT749" s="1">
        <v>2.7560296846011134</v>
      </c>
      <c r="AU749" s="1">
        <v>0.28525403746291744</v>
      </c>
      <c r="AV749" s="1">
        <v>1.8247910712829269</v>
      </c>
      <c r="AW749" s="1">
        <v>0.61731901389943111</v>
      </c>
      <c r="AX749" s="1">
        <v>0.1974696800818852</v>
      </c>
      <c r="AY749" s="1">
        <v>0.2126937579569988</v>
      </c>
      <c r="AZ749" s="1">
        <v>8.6889195342161862</v>
      </c>
      <c r="BA749" s="1">
        <v>160.58602788545016</v>
      </c>
      <c r="BB749" s="1">
        <v>57.300805707082567</v>
      </c>
      <c r="BC749" s="1">
        <v>17.727608959982042</v>
      </c>
      <c r="BD749" s="1">
        <v>4.8714364647995545</v>
      </c>
      <c r="BE749" s="95">
        <v>0.80950095969289837</v>
      </c>
      <c r="BF749" s="94">
        <v>5.263915547024952E-2</v>
      </c>
      <c r="BG749" s="94">
        <v>1.9963574408312104</v>
      </c>
      <c r="BH749" s="1">
        <v>1.4450187969924813</v>
      </c>
      <c r="BI749" s="1">
        <v>0.2261748120300752</v>
      </c>
      <c r="BJ749" s="1">
        <v>1.8603775020033968</v>
      </c>
    </row>
    <row r="750" spans="1:62">
      <c r="A750" t="s">
        <v>177</v>
      </c>
      <c r="C750" s="63" t="s">
        <v>168</v>
      </c>
      <c r="D750" s="87" t="s">
        <v>171</v>
      </c>
      <c r="E750" t="s">
        <v>959</v>
      </c>
      <c r="F750" s="1" t="s">
        <v>199</v>
      </c>
      <c r="G750" s="1" t="s">
        <v>736</v>
      </c>
      <c r="H750" s="1">
        <v>11.53497</v>
      </c>
      <c r="I750" s="1">
        <v>7.2863199999999999</v>
      </c>
      <c r="J750" s="1">
        <v>689</v>
      </c>
      <c r="K750" s="1" t="s">
        <v>738</v>
      </c>
      <c r="L750" s="1" t="s">
        <v>737</v>
      </c>
      <c r="M750" s="88">
        <v>2016</v>
      </c>
      <c r="N750" s="88">
        <v>2</v>
      </c>
      <c r="O750" s="89" t="s">
        <v>158</v>
      </c>
      <c r="P750" s="63">
        <v>124</v>
      </c>
      <c r="Q750" s="1" t="s">
        <v>739</v>
      </c>
      <c r="R750" s="63" t="s">
        <v>399</v>
      </c>
      <c r="S750" s="63" t="s">
        <v>992</v>
      </c>
      <c r="T750" s="63" t="s">
        <v>1091</v>
      </c>
      <c r="U750" s="1"/>
      <c r="V750" s="90"/>
      <c r="W750" s="91">
        <v>42651</v>
      </c>
      <c r="X750" s="63">
        <v>9</v>
      </c>
      <c r="Y750" s="63">
        <v>47</v>
      </c>
      <c r="Z750" s="92">
        <v>38</v>
      </c>
      <c r="AA750" s="93">
        <v>10.81</v>
      </c>
      <c r="AB750" s="93">
        <v>6.2</v>
      </c>
      <c r="AC750" s="63">
        <v>2.14</v>
      </c>
      <c r="AD750" s="1">
        <v>1.1200000000000001</v>
      </c>
      <c r="AE750" s="63">
        <v>1.02</v>
      </c>
      <c r="AF750" s="1">
        <v>1.36</v>
      </c>
      <c r="AG750" s="1">
        <v>13</v>
      </c>
      <c r="AH750" s="1">
        <f t="shared" si="166"/>
        <v>82.352941176470594</v>
      </c>
      <c r="AI750" s="1">
        <v>0.38</v>
      </c>
      <c r="AJ750" s="1">
        <f t="shared" si="167"/>
        <v>3.9401869158878502</v>
      </c>
      <c r="AK750" s="1">
        <f t="shared" si="168"/>
        <v>3.3212094557449148</v>
      </c>
      <c r="AL750" s="1">
        <f t="shared" si="169"/>
        <v>4.0272549019607844</v>
      </c>
      <c r="AM750" s="1">
        <f t="shared" si="170"/>
        <v>3690.2327286054606</v>
      </c>
      <c r="AN750" s="1">
        <f t="shared" si="171"/>
        <v>4474.7276688453167</v>
      </c>
      <c r="AO750" s="1">
        <f t="shared" si="172"/>
        <v>8164.9603974507772</v>
      </c>
      <c r="AP750" s="1">
        <f t="shared" si="173"/>
        <v>3.6902327286054604</v>
      </c>
      <c r="AQ750" s="1">
        <f t="shared" si="173"/>
        <v>4.4747276688453166</v>
      </c>
      <c r="AR750" s="1">
        <f t="shared" si="173"/>
        <v>8.164960397450777</v>
      </c>
      <c r="AS750" s="90"/>
      <c r="AT750" s="1">
        <v>2.948015122873346</v>
      </c>
      <c r="AU750" s="1">
        <v>0.28365019811243536</v>
      </c>
      <c r="AV750" s="1">
        <v>1.5137332999488224</v>
      </c>
      <c r="AW750" s="1">
        <v>0.74613868583717424</v>
      </c>
      <c r="AX750" s="1">
        <v>0.29262854708663788</v>
      </c>
      <c r="AY750" s="1">
        <v>0.18822410287955457</v>
      </c>
      <c r="AZ750" s="1">
        <v>8.2635657344201157</v>
      </c>
      <c r="BA750" s="1">
        <v>129.08204626952212</v>
      </c>
      <c r="BB750" s="1">
        <v>41.111286253970931</v>
      </c>
      <c r="BC750" s="1">
        <v>14.970722117278035</v>
      </c>
      <c r="BD750" s="1">
        <v>3.6493472107280516</v>
      </c>
      <c r="BE750" s="95">
        <v>0.6591337099811676</v>
      </c>
      <c r="BF750" s="94">
        <v>5.758003766478343E-2</v>
      </c>
      <c r="BG750" s="94">
        <v>1.4727202093488754</v>
      </c>
      <c r="BH750" s="1">
        <v>1.1615678776290632</v>
      </c>
      <c r="BI750" s="1">
        <v>0.26328871892925432</v>
      </c>
      <c r="BJ750" s="1">
        <v>1.4877897072900379</v>
      </c>
    </row>
    <row r="751" spans="1:62">
      <c r="A751" t="s">
        <v>177</v>
      </c>
      <c r="C751" s="63" t="s">
        <v>168</v>
      </c>
      <c r="D751" s="87" t="s">
        <v>171</v>
      </c>
      <c r="E751" t="s">
        <v>959</v>
      </c>
      <c r="F751" s="1" t="s">
        <v>199</v>
      </c>
      <c r="G751" s="1" t="s">
        <v>736</v>
      </c>
      <c r="H751" s="1">
        <v>11.53497</v>
      </c>
      <c r="I751" s="1">
        <v>7.2863199999999999</v>
      </c>
      <c r="J751" s="1">
        <v>689</v>
      </c>
      <c r="K751" s="1" t="s">
        <v>738</v>
      </c>
      <c r="L751" s="1" t="s">
        <v>737</v>
      </c>
      <c r="M751" s="88">
        <v>2016</v>
      </c>
      <c r="N751" s="88">
        <v>2</v>
      </c>
      <c r="O751" s="89" t="s">
        <v>159</v>
      </c>
      <c r="P751" s="63">
        <v>125</v>
      </c>
      <c r="Q751" s="1" t="s">
        <v>739</v>
      </c>
      <c r="R751" s="63" t="s">
        <v>399</v>
      </c>
      <c r="S751" s="63" t="s">
        <v>992</v>
      </c>
      <c r="T751" s="63" t="s">
        <v>1091</v>
      </c>
      <c r="U751" s="1"/>
      <c r="V751" s="90"/>
      <c r="W751" s="91">
        <v>42651</v>
      </c>
      <c r="X751" s="63">
        <v>9</v>
      </c>
      <c r="Y751" s="63">
        <v>43</v>
      </c>
      <c r="Z751" s="92">
        <v>43</v>
      </c>
      <c r="AA751" s="93">
        <v>13.26</v>
      </c>
      <c r="AB751" s="93">
        <v>8.6199999999999992</v>
      </c>
      <c r="AC751" s="63">
        <v>2.46</v>
      </c>
      <c r="AD751" s="1">
        <v>1.3</v>
      </c>
      <c r="AE751" s="63">
        <v>0.92</v>
      </c>
      <c r="AF751" s="1">
        <v>1.62</v>
      </c>
      <c r="AG751" s="1">
        <v>12.9</v>
      </c>
      <c r="AH751" s="1">
        <f t="shared" si="166"/>
        <v>80.246913580246911</v>
      </c>
      <c r="AI751" s="1">
        <v>0.36</v>
      </c>
      <c r="AJ751" s="1">
        <f t="shared" si="167"/>
        <v>5.6765853658536587</v>
      </c>
      <c r="AK751" s="1">
        <f t="shared" si="168"/>
        <v>4.6678268770923008</v>
      </c>
      <c r="AL751" s="1">
        <f t="shared" si="169"/>
        <v>5.1886956521739123</v>
      </c>
      <c r="AM751" s="1">
        <f t="shared" si="170"/>
        <v>5186.474307880334</v>
      </c>
      <c r="AN751" s="1">
        <f t="shared" si="171"/>
        <v>5765.2173913043471</v>
      </c>
      <c r="AO751" s="1">
        <f t="shared" si="172"/>
        <v>10951.691699184681</v>
      </c>
      <c r="AP751" s="1">
        <f t="shared" si="173"/>
        <v>5.1864743078803341</v>
      </c>
      <c r="AQ751" s="1">
        <f t="shared" si="173"/>
        <v>5.765217391304347</v>
      </c>
      <c r="AR751" s="1">
        <f t="shared" si="173"/>
        <v>10.95169169918468</v>
      </c>
      <c r="AS751" s="90"/>
      <c r="AT751" s="1">
        <v>2.8781553398058253</v>
      </c>
      <c r="AU751" s="1">
        <v>0.32352541821684666</v>
      </c>
      <c r="AV751" s="1">
        <v>1.7585687388146547</v>
      </c>
      <c r="AW751" s="1">
        <v>0.71384098856478795</v>
      </c>
      <c r="AX751" s="1">
        <v>0.2353626584951683</v>
      </c>
      <c r="AY751" s="1">
        <v>0.19513185971264185</v>
      </c>
      <c r="AZ751" s="1">
        <v>8.7372565137882017</v>
      </c>
      <c r="BA751" s="1">
        <v>125.00181464587224</v>
      </c>
      <c r="BB751" s="1">
        <v>38.74334979167844</v>
      </c>
      <c r="BC751" s="1">
        <v>12.941902902563152</v>
      </c>
      <c r="BD751" s="1">
        <v>4.3416389458170057</v>
      </c>
      <c r="BE751" s="95">
        <v>0.71122740247383442</v>
      </c>
      <c r="BF751" s="94">
        <v>3.9923882017126537E-2</v>
      </c>
      <c r="BG751" s="94">
        <v>1.2370583846297949</v>
      </c>
      <c r="BH751" s="1">
        <v>1.3089622641509435</v>
      </c>
      <c r="BI751" s="1">
        <v>0.30259433962264154</v>
      </c>
      <c r="BJ751" s="1">
        <v>1.1555975658053692</v>
      </c>
    </row>
    <row r="752" spans="1:62">
      <c r="A752" t="s">
        <v>177</v>
      </c>
      <c r="C752" s="63" t="s">
        <v>168</v>
      </c>
      <c r="D752" s="87" t="s">
        <v>171</v>
      </c>
      <c r="E752" t="s">
        <v>959</v>
      </c>
      <c r="F752" s="1" t="s">
        <v>199</v>
      </c>
      <c r="G752" s="1" t="s">
        <v>736</v>
      </c>
      <c r="H752" s="1">
        <v>11.53497</v>
      </c>
      <c r="I752" s="1">
        <v>7.2863199999999999</v>
      </c>
      <c r="J752" s="1">
        <v>689</v>
      </c>
      <c r="K752" s="1" t="s">
        <v>738</v>
      </c>
      <c r="L752" s="1" t="s">
        <v>737</v>
      </c>
      <c r="M752" s="88">
        <v>2016</v>
      </c>
      <c r="N752" s="88">
        <v>2</v>
      </c>
      <c r="O752" s="89" t="s">
        <v>714</v>
      </c>
      <c r="P752" s="63">
        <v>126</v>
      </c>
      <c r="Q752" s="1" t="s">
        <v>739</v>
      </c>
      <c r="R752" s="63" t="s">
        <v>399</v>
      </c>
      <c r="S752" s="63" t="s">
        <v>992</v>
      </c>
      <c r="T752" s="63" t="s">
        <v>1091</v>
      </c>
      <c r="U752" s="1"/>
      <c r="V752" s="90"/>
      <c r="W752" s="91">
        <v>42651</v>
      </c>
      <c r="X752" s="63">
        <v>9</v>
      </c>
      <c r="Y752" s="63">
        <v>42</v>
      </c>
      <c r="Z752" s="92">
        <v>40</v>
      </c>
      <c r="AA752" s="93">
        <v>14.58</v>
      </c>
      <c r="AB752" s="93">
        <v>8.6999999999999993</v>
      </c>
      <c r="AC752" s="63">
        <v>2.64</v>
      </c>
      <c r="AD752" s="1">
        <v>1.38</v>
      </c>
      <c r="AE752" s="63">
        <v>1</v>
      </c>
      <c r="AF752" s="1">
        <v>1.68</v>
      </c>
      <c r="AG752" s="1">
        <v>12.6</v>
      </c>
      <c r="AH752" s="1">
        <f t="shared" si="166"/>
        <v>82.142857142857139</v>
      </c>
      <c r="AI752" s="1">
        <v>0.34</v>
      </c>
      <c r="AJ752" s="1">
        <f t="shared" si="167"/>
        <v>5.5363636363636362</v>
      </c>
      <c r="AK752" s="1">
        <f t="shared" si="168"/>
        <v>4.6761336898395722</v>
      </c>
      <c r="AL752" s="1">
        <f t="shared" si="169"/>
        <v>4.9572000000000003</v>
      </c>
      <c r="AM752" s="1">
        <f t="shared" si="170"/>
        <v>5195.7040998217471</v>
      </c>
      <c r="AN752" s="1">
        <f t="shared" si="171"/>
        <v>5508</v>
      </c>
      <c r="AO752" s="1">
        <f t="shared" si="172"/>
        <v>10703.704099821747</v>
      </c>
      <c r="AP752" s="1">
        <f t="shared" si="173"/>
        <v>5.1957040998217474</v>
      </c>
      <c r="AQ752" s="1">
        <f t="shared" si="173"/>
        <v>5.508</v>
      </c>
      <c r="AR752" s="1">
        <f t="shared" si="173"/>
        <v>10.703704099821747</v>
      </c>
      <c r="AS752" s="90"/>
      <c r="AT752" s="1">
        <v>2.9772286821705429</v>
      </c>
      <c r="AU752" s="1">
        <v>0.29186083378673083</v>
      </c>
      <c r="AV752" s="1">
        <v>1.9114158071240817</v>
      </c>
      <c r="AW752" s="1">
        <v>0.57566630734040602</v>
      </c>
      <c r="AX752" s="1">
        <v>0.1988055862218269</v>
      </c>
      <c r="AY752" s="1">
        <v>0.1956658357478826</v>
      </c>
      <c r="AZ752" s="1">
        <v>6.8989622694939783</v>
      </c>
      <c r="BA752" s="1">
        <v>272.76952835401113</v>
      </c>
      <c r="BB752" s="1">
        <v>44.197796554578041</v>
      </c>
      <c r="BC752" s="1">
        <v>16.621504501819306</v>
      </c>
      <c r="BD752" s="1">
        <v>16.555999028590566</v>
      </c>
      <c r="BE752" s="95">
        <v>0.50430210325047808</v>
      </c>
      <c r="BF752" s="94">
        <v>3.5544933078393882E-2</v>
      </c>
      <c r="BG752" s="94">
        <v>1.8971103376956788</v>
      </c>
      <c r="BH752" s="1">
        <v>1.2364305427782889</v>
      </c>
      <c r="BI752" s="1">
        <v>0.21876724931002761</v>
      </c>
      <c r="BJ752" s="1">
        <v>1.7420606401152841</v>
      </c>
    </row>
    <row r="753" spans="1:62">
      <c r="A753" t="s">
        <v>177</v>
      </c>
      <c r="C753" s="63" t="s">
        <v>168</v>
      </c>
      <c r="D753" s="87" t="s">
        <v>171</v>
      </c>
      <c r="E753" t="s">
        <v>959</v>
      </c>
      <c r="F753" s="1" t="s">
        <v>741</v>
      </c>
      <c r="G753" s="1" t="s">
        <v>742</v>
      </c>
      <c r="H753" s="1">
        <v>11.47186</v>
      </c>
      <c r="I753" s="1">
        <v>7.3202800000000003</v>
      </c>
      <c r="J753" s="1">
        <v>685</v>
      </c>
      <c r="K753" s="1" t="s">
        <v>743</v>
      </c>
      <c r="L753" s="1" t="s">
        <v>737</v>
      </c>
      <c r="M753" s="88">
        <v>2016</v>
      </c>
      <c r="N753" s="88">
        <v>2</v>
      </c>
      <c r="O753" s="89" t="s">
        <v>155</v>
      </c>
      <c r="P753" s="63">
        <v>133</v>
      </c>
      <c r="Q753" s="1" t="s">
        <v>739</v>
      </c>
      <c r="R753" s="63" t="s">
        <v>399</v>
      </c>
      <c r="S753" s="63" t="s">
        <v>992</v>
      </c>
      <c r="T753" s="63" t="s">
        <v>1091</v>
      </c>
      <c r="U753" s="1" t="s">
        <v>740</v>
      </c>
      <c r="V753" s="90">
        <v>42590</v>
      </c>
      <c r="W753" s="91">
        <v>42651</v>
      </c>
      <c r="X753" s="63">
        <v>9</v>
      </c>
      <c r="Y753" s="63">
        <v>45</v>
      </c>
      <c r="Z753" s="92">
        <v>10</v>
      </c>
      <c r="AA753" s="93">
        <v>2.2799999999999998</v>
      </c>
      <c r="AB753" s="93">
        <v>0.28000000000000003</v>
      </c>
      <c r="AC753" s="63">
        <v>0.28000000000000003</v>
      </c>
      <c r="AD753" s="1">
        <v>0.1</v>
      </c>
      <c r="AE753" s="63">
        <v>0.32</v>
      </c>
      <c r="AF753" s="1">
        <v>0.16</v>
      </c>
      <c r="AG753" s="1">
        <v>5.0999999999999996</v>
      </c>
      <c r="AH753" s="1">
        <f t="shared" si="166"/>
        <v>62.5</v>
      </c>
      <c r="AI753" s="1">
        <v>0.18</v>
      </c>
      <c r="AJ753" s="1">
        <f t="shared" si="167"/>
        <v>0.16</v>
      </c>
      <c r="AK753" s="1">
        <f t="shared" si="168"/>
        <v>0.1116470588235294</v>
      </c>
      <c r="AL753" s="1">
        <f t="shared" si="169"/>
        <v>1.2825</v>
      </c>
      <c r="AM753" s="1">
        <f t="shared" si="170"/>
        <v>124.05228758169933</v>
      </c>
      <c r="AN753" s="1">
        <f t="shared" si="171"/>
        <v>1425</v>
      </c>
      <c r="AO753" s="1">
        <f t="shared" si="172"/>
        <v>1549.0522875816994</v>
      </c>
      <c r="AP753" s="1">
        <f t="shared" ref="AP753:AR783" si="174">AM753/1000</f>
        <v>0.12405228758169934</v>
      </c>
      <c r="AQ753" s="1">
        <f t="shared" si="174"/>
        <v>1.425</v>
      </c>
      <c r="AR753" s="1">
        <f t="shared" si="174"/>
        <v>1.5490522875816994</v>
      </c>
      <c r="AS753" s="90">
        <v>42499</v>
      </c>
      <c r="AT753" s="1">
        <v>2.0688336520076485</v>
      </c>
      <c r="AU753" s="1">
        <v>0.11422196749402491</v>
      </c>
      <c r="AV753" s="1">
        <v>2.1441036165019782</v>
      </c>
      <c r="AW753" s="1">
        <v>0.3062077486406386</v>
      </c>
      <c r="AX753" s="1">
        <v>0.26602894310201891</v>
      </c>
      <c r="AY753" s="1">
        <v>0.15399426003885069</v>
      </c>
      <c r="AZ753" s="1">
        <v>6.6177832215688275</v>
      </c>
      <c r="BA753" s="1">
        <v>175.69615462178021</v>
      </c>
      <c r="BB753" s="1">
        <v>29.186451094873295</v>
      </c>
      <c r="BC753" s="1">
        <v>16.862188073701446</v>
      </c>
      <c r="BD753" s="1">
        <v>2.2526895053266807</v>
      </c>
      <c r="BE753" s="95">
        <v>0.41487130600571986</v>
      </c>
      <c r="BF753" s="94">
        <v>1.4308865586272644E-2</v>
      </c>
      <c r="BG753" s="94">
        <v>1.1229199583597218</v>
      </c>
      <c r="BH753" s="1">
        <v>1.5699908508691676</v>
      </c>
      <c r="BI753" s="1">
        <v>0.18133577310155538</v>
      </c>
      <c r="BJ753" s="1">
        <v>1.8040726758140215</v>
      </c>
    </row>
    <row r="754" spans="1:62">
      <c r="A754" t="s">
        <v>177</v>
      </c>
      <c r="C754" s="63" t="s">
        <v>168</v>
      </c>
      <c r="D754" s="87" t="s">
        <v>171</v>
      </c>
      <c r="E754" t="s">
        <v>959</v>
      </c>
      <c r="F754" s="1" t="s">
        <v>741</v>
      </c>
      <c r="G754" s="1" t="s">
        <v>742</v>
      </c>
      <c r="H754" s="1">
        <v>11.47186</v>
      </c>
      <c r="I754" s="1">
        <v>7.3202800000000003</v>
      </c>
      <c r="J754" s="1">
        <v>685</v>
      </c>
      <c r="K754" s="1" t="s">
        <v>743</v>
      </c>
      <c r="L754" s="1" t="s">
        <v>737</v>
      </c>
      <c r="M754" s="88">
        <v>2016</v>
      </c>
      <c r="N754" s="88">
        <v>2</v>
      </c>
      <c r="O754" s="89" t="s">
        <v>156</v>
      </c>
      <c r="P754" s="63">
        <v>134</v>
      </c>
      <c r="Q754" s="1" t="s">
        <v>739</v>
      </c>
      <c r="R754" s="63" t="s">
        <v>399</v>
      </c>
      <c r="S754" s="63" t="s">
        <v>992</v>
      </c>
      <c r="T754" s="63" t="s">
        <v>1091</v>
      </c>
      <c r="U754" s="1"/>
      <c r="V754" s="90"/>
      <c r="W754" s="91">
        <v>42651</v>
      </c>
      <c r="X754" s="63">
        <v>9</v>
      </c>
      <c r="Y754" s="63">
        <v>45</v>
      </c>
      <c r="Z754" s="92">
        <v>18</v>
      </c>
      <c r="AA754" s="93">
        <v>2.72</v>
      </c>
      <c r="AB754" s="93">
        <v>0.92</v>
      </c>
      <c r="AC754" s="63">
        <v>0.48</v>
      </c>
      <c r="AD754" s="1">
        <v>0.24</v>
      </c>
      <c r="AE754" s="63">
        <v>0.34</v>
      </c>
      <c r="AF754" s="1">
        <v>0.38</v>
      </c>
      <c r="AG754" s="1">
        <v>8.9</v>
      </c>
      <c r="AH754" s="1">
        <f t="shared" si="166"/>
        <v>63.157894736842103</v>
      </c>
      <c r="AI754" s="1">
        <v>0.28000000000000003</v>
      </c>
      <c r="AJ754" s="1">
        <f t="shared" si="167"/>
        <v>0.72833333333333339</v>
      </c>
      <c r="AK754" s="1">
        <f t="shared" si="168"/>
        <v>0.49301176470588237</v>
      </c>
      <c r="AL754" s="1">
        <f t="shared" si="169"/>
        <v>2.2400000000000002</v>
      </c>
      <c r="AM754" s="1">
        <f t="shared" si="170"/>
        <v>547.79084967320262</v>
      </c>
      <c r="AN754" s="1">
        <f t="shared" si="171"/>
        <v>2488.8888888888891</v>
      </c>
      <c r="AO754" s="1">
        <f t="shared" si="172"/>
        <v>3036.6797385620916</v>
      </c>
      <c r="AP754" s="1">
        <f t="shared" si="174"/>
        <v>0.54779084967320257</v>
      </c>
      <c r="AQ754" s="1">
        <f t="shared" si="174"/>
        <v>2.4888888888888889</v>
      </c>
      <c r="AR754" s="1">
        <f t="shared" si="174"/>
        <v>3.0366797385620918</v>
      </c>
      <c r="AS754" s="90"/>
      <c r="AT754" s="1">
        <v>1.6735776277724206</v>
      </c>
      <c r="AU754" s="1">
        <v>0.16074792938851329</v>
      </c>
      <c r="AV754" s="1">
        <v>2.0318677215112446</v>
      </c>
      <c r="AW754" s="1">
        <v>0.33666022521396888</v>
      </c>
      <c r="AX754" s="1">
        <v>0.22024748499527047</v>
      </c>
      <c r="AY754" s="1">
        <v>0.12616537998175364</v>
      </c>
      <c r="AZ754" s="1">
        <v>5.4296185744570131</v>
      </c>
      <c r="BA754" s="1">
        <v>155.92543866723241</v>
      </c>
      <c r="BB754" s="1">
        <v>28.462988664412588</v>
      </c>
      <c r="BC754" s="1">
        <v>11.331488134347996</v>
      </c>
      <c r="BD754" s="1">
        <v>2.9140241448309032</v>
      </c>
      <c r="BE754" s="95">
        <v>0.30278048780487804</v>
      </c>
      <c r="BF754" s="94">
        <v>1.882926829268293E-2</v>
      </c>
      <c r="BG754" s="94">
        <v>0.39610431988453321</v>
      </c>
      <c r="BH754" s="1">
        <v>1.3015414258188824</v>
      </c>
      <c r="BI754" s="1">
        <v>0.24696531791907511</v>
      </c>
      <c r="BJ754" s="1">
        <v>2.2005964055854661</v>
      </c>
    </row>
    <row r="755" spans="1:62">
      <c r="A755" t="s">
        <v>177</v>
      </c>
      <c r="C755" s="63" t="s">
        <v>168</v>
      </c>
      <c r="D755" s="87" t="s">
        <v>171</v>
      </c>
      <c r="E755" t="s">
        <v>959</v>
      </c>
      <c r="F755" s="1" t="s">
        <v>741</v>
      </c>
      <c r="G755" s="1" t="s">
        <v>742</v>
      </c>
      <c r="H755" s="1">
        <v>11.47186</v>
      </c>
      <c r="I755" s="1">
        <v>7.3202800000000003</v>
      </c>
      <c r="J755" s="1">
        <v>685</v>
      </c>
      <c r="K755" s="1" t="s">
        <v>743</v>
      </c>
      <c r="L755" s="1" t="s">
        <v>737</v>
      </c>
      <c r="M755" s="88">
        <v>2016</v>
      </c>
      <c r="N755" s="88">
        <v>2</v>
      </c>
      <c r="O755" s="89" t="s">
        <v>157</v>
      </c>
      <c r="P755" s="63">
        <v>135</v>
      </c>
      <c r="Q755" s="1" t="s">
        <v>739</v>
      </c>
      <c r="R755" s="63" t="s">
        <v>399</v>
      </c>
      <c r="S755" s="63" t="s">
        <v>992</v>
      </c>
      <c r="T755" s="63" t="s">
        <v>1091</v>
      </c>
      <c r="U755" s="1"/>
      <c r="V755" s="90"/>
      <c r="W755" s="91">
        <v>42651</v>
      </c>
      <c r="X755" s="63">
        <v>9</v>
      </c>
      <c r="Y755" s="63">
        <v>45</v>
      </c>
      <c r="Z755" s="92">
        <v>4</v>
      </c>
      <c r="AA755" s="93">
        <v>4.5999999999999996</v>
      </c>
      <c r="AB755" s="93">
        <v>0.22</v>
      </c>
      <c r="AC755" s="63">
        <v>0.22</v>
      </c>
      <c r="AD755" s="1">
        <v>3.3000000000000002E-2</v>
      </c>
      <c r="AE755" s="63">
        <v>0.36</v>
      </c>
      <c r="AF755" s="1">
        <v>0.06</v>
      </c>
      <c r="AG755" s="1">
        <v>2.2999999999999998</v>
      </c>
      <c r="AH755" s="1">
        <f t="shared" si="166"/>
        <v>55.000000000000007</v>
      </c>
      <c r="AI755" s="1">
        <v>0.12</v>
      </c>
      <c r="AJ755" s="1">
        <f t="shared" si="167"/>
        <v>0.06</v>
      </c>
      <c r="AK755" s="1">
        <f t="shared" si="168"/>
        <v>3.7930588235294119E-2</v>
      </c>
      <c r="AL755" s="1">
        <f t="shared" si="169"/>
        <v>1.5333333333333332</v>
      </c>
      <c r="AM755" s="1">
        <f t="shared" si="170"/>
        <v>42.145098039215689</v>
      </c>
      <c r="AN755" s="1">
        <f t="shared" si="171"/>
        <v>1703.7037037037035</v>
      </c>
      <c r="AO755" s="1">
        <f t="shared" si="172"/>
        <v>1745.8488017429192</v>
      </c>
      <c r="AP755" s="1">
        <f t="shared" si="174"/>
        <v>4.2145098039215692E-2</v>
      </c>
      <c r="AQ755" s="1">
        <f t="shared" si="174"/>
        <v>1.7037037037037035</v>
      </c>
      <c r="AR755" s="1">
        <f t="shared" si="174"/>
        <v>1.7458488017429192</v>
      </c>
      <c r="AS755" s="90"/>
      <c r="AT755" s="1">
        <v>2.5559772296015186</v>
      </c>
      <c r="AU755" s="1">
        <v>0.11861429601723102</v>
      </c>
      <c r="AV755" s="1">
        <v>2.3626508242354047</v>
      </c>
      <c r="AW755" s="1">
        <v>0.3069172322849808</v>
      </c>
      <c r="AX755" s="1">
        <v>0.27320341456927871</v>
      </c>
      <c r="AY755" s="1">
        <v>0.17043846837434171</v>
      </c>
      <c r="AZ755" s="1">
        <v>7.8341256007415847</v>
      </c>
      <c r="BA755" s="1">
        <v>203.23942487651365</v>
      </c>
      <c r="BB755" s="1">
        <v>67.919727631164321</v>
      </c>
      <c r="BC755" s="1">
        <v>28.02544374621235</v>
      </c>
      <c r="BD755" s="1">
        <v>2.6880311163987445</v>
      </c>
      <c r="BE755" s="95">
        <v>1.5074552683896623</v>
      </c>
      <c r="BF755" s="94">
        <v>3.5164015904572569E-2</v>
      </c>
      <c r="BG755" s="94">
        <v>1.2040573376825365</v>
      </c>
      <c r="BH755" s="1">
        <v>1.0672709923664123</v>
      </c>
      <c r="BI755" s="1">
        <v>0.16922709923664123</v>
      </c>
      <c r="BJ755" s="1">
        <v>2.1649042142046744</v>
      </c>
    </row>
    <row r="756" spans="1:62">
      <c r="A756" t="s">
        <v>177</v>
      </c>
      <c r="C756" s="63" t="s">
        <v>168</v>
      </c>
      <c r="D756" s="87" t="s">
        <v>171</v>
      </c>
      <c r="E756" t="s">
        <v>959</v>
      </c>
      <c r="F756" s="1" t="s">
        <v>741</v>
      </c>
      <c r="G756" s="1" t="s">
        <v>742</v>
      </c>
      <c r="H756" s="1">
        <v>11.47186</v>
      </c>
      <c r="I756" s="1">
        <v>7.3202800000000003</v>
      </c>
      <c r="J756" s="1">
        <v>685</v>
      </c>
      <c r="K756" s="1" t="s">
        <v>743</v>
      </c>
      <c r="L756" s="1" t="s">
        <v>737</v>
      </c>
      <c r="M756" s="88">
        <v>2016</v>
      </c>
      <c r="N756" s="88">
        <v>2</v>
      </c>
      <c r="O756" s="89" t="s">
        <v>158</v>
      </c>
      <c r="P756" s="63">
        <v>136</v>
      </c>
      <c r="Q756" s="1" t="s">
        <v>739</v>
      </c>
      <c r="R756" s="63" t="s">
        <v>399</v>
      </c>
      <c r="S756" s="63" t="s">
        <v>992</v>
      </c>
      <c r="T756" s="63" t="s">
        <v>1091</v>
      </c>
      <c r="U756" s="1"/>
      <c r="V756" s="90"/>
      <c r="W756" s="91">
        <v>42651</v>
      </c>
      <c r="X756" s="63">
        <v>9</v>
      </c>
      <c r="Y756" s="63">
        <v>44</v>
      </c>
      <c r="Z756" s="92">
        <v>44</v>
      </c>
      <c r="AA756" s="93">
        <v>7.66</v>
      </c>
      <c r="AB756" s="93">
        <v>4.92</v>
      </c>
      <c r="AC756" s="63">
        <v>1.76</v>
      </c>
      <c r="AD756" s="1">
        <v>0.96</v>
      </c>
      <c r="AE756" s="63">
        <v>0.57999999999999996</v>
      </c>
      <c r="AF756" s="1">
        <v>1.2</v>
      </c>
      <c r="AG756" s="1">
        <v>10.8</v>
      </c>
      <c r="AH756" s="1">
        <f t="shared" si="166"/>
        <v>80</v>
      </c>
      <c r="AI756" s="1">
        <v>0.46</v>
      </c>
      <c r="AJ756" s="1">
        <f t="shared" si="167"/>
        <v>3.3545454545454541</v>
      </c>
      <c r="AK756" s="1">
        <f t="shared" si="168"/>
        <v>2.8162395721925133</v>
      </c>
      <c r="AL756" s="1">
        <f t="shared" si="169"/>
        <v>6.0751724137931049</v>
      </c>
      <c r="AM756" s="1">
        <f t="shared" si="170"/>
        <v>3129.1550802139036</v>
      </c>
      <c r="AN756" s="1">
        <f t="shared" si="171"/>
        <v>6750.1915708812276</v>
      </c>
      <c r="AO756" s="1">
        <f t="shared" si="172"/>
        <v>9879.3466510951312</v>
      </c>
      <c r="AP756" s="1">
        <f t="shared" si="174"/>
        <v>3.1291550802139034</v>
      </c>
      <c r="AQ756" s="1">
        <f t="shared" si="174"/>
        <v>6.7501915708812277</v>
      </c>
      <c r="AR756" s="1">
        <f t="shared" si="174"/>
        <v>9.8793466510951315</v>
      </c>
      <c r="AS756" s="90"/>
      <c r="AT756" s="1">
        <v>2.8159688412852972</v>
      </c>
      <c r="AU756" s="1">
        <v>0.20449136697499823</v>
      </c>
      <c r="AV756" s="1">
        <v>1.6981692907789561</v>
      </c>
      <c r="AW756" s="1">
        <v>0.51042524649852905</v>
      </c>
      <c r="AX756" s="1">
        <v>0.26854077300901136</v>
      </c>
      <c r="AY756" s="1">
        <v>0.18757138613205787</v>
      </c>
      <c r="AZ756" s="1">
        <v>9.6655258839272769</v>
      </c>
      <c r="BA756" s="1">
        <v>153.62328500651154</v>
      </c>
      <c r="BB756" s="1">
        <v>38.826997048280866</v>
      </c>
      <c r="BC756" s="1">
        <v>13.33569108435637</v>
      </c>
      <c r="BD756" s="1">
        <v>2.7864974119070283</v>
      </c>
      <c r="BE756" s="95">
        <v>0.56177606177606176</v>
      </c>
      <c r="BF756" s="94">
        <v>3.1148648648648646E-2</v>
      </c>
      <c r="BG756" s="94">
        <v>1.3311186157748205</v>
      </c>
      <c r="BH756" s="1">
        <v>1.4213174748398905</v>
      </c>
      <c r="BI756" s="1">
        <v>0.20530649588289118</v>
      </c>
      <c r="BJ756" s="1">
        <v>1.8163718895342056</v>
      </c>
    </row>
    <row r="757" spans="1:62">
      <c r="A757" t="s">
        <v>177</v>
      </c>
      <c r="C757" s="63" t="s">
        <v>168</v>
      </c>
      <c r="D757" s="87" t="s">
        <v>171</v>
      </c>
      <c r="E757" t="s">
        <v>959</v>
      </c>
      <c r="F757" s="1" t="s">
        <v>741</v>
      </c>
      <c r="G757" s="1" t="s">
        <v>742</v>
      </c>
      <c r="H757" s="1">
        <v>11.47186</v>
      </c>
      <c r="I757" s="1">
        <v>7.3202800000000003</v>
      </c>
      <c r="J757" s="1">
        <v>685</v>
      </c>
      <c r="K757" s="1" t="s">
        <v>743</v>
      </c>
      <c r="L757" s="1" t="s">
        <v>737</v>
      </c>
      <c r="M757" s="88">
        <v>2016</v>
      </c>
      <c r="N757" s="88">
        <v>2</v>
      </c>
      <c r="O757" s="89" t="s">
        <v>159</v>
      </c>
      <c r="P757" s="63">
        <v>137</v>
      </c>
      <c r="Q757" s="1" t="s">
        <v>739</v>
      </c>
      <c r="R757" s="63" t="s">
        <v>399</v>
      </c>
      <c r="S757" s="63" t="s">
        <v>992</v>
      </c>
      <c r="T757" s="63" t="s">
        <v>1091</v>
      </c>
      <c r="U757" s="1"/>
      <c r="V757" s="90"/>
      <c r="W757" s="91">
        <v>42651</v>
      </c>
      <c r="X757" s="63">
        <v>9</v>
      </c>
      <c r="Y757" s="63">
        <v>46</v>
      </c>
      <c r="Z757" s="92">
        <v>24</v>
      </c>
      <c r="AA757" s="93">
        <v>8.68</v>
      </c>
      <c r="AB757" s="93">
        <v>3.7</v>
      </c>
      <c r="AC757" s="63">
        <v>1.76</v>
      </c>
      <c r="AD757" s="1">
        <v>0.94</v>
      </c>
      <c r="AE757" s="63">
        <v>0.42</v>
      </c>
      <c r="AF757" s="1">
        <v>1.1599999999999999</v>
      </c>
      <c r="AG757" s="1">
        <v>10.3</v>
      </c>
      <c r="AH757" s="1">
        <f t="shared" si="166"/>
        <v>81.034482758620697</v>
      </c>
      <c r="AI757" s="1">
        <v>0.22</v>
      </c>
      <c r="AJ757" s="1">
        <f t="shared" si="167"/>
        <v>2.4386363636363635</v>
      </c>
      <c r="AK757" s="1">
        <f t="shared" si="168"/>
        <v>2.0854050802139041</v>
      </c>
      <c r="AL757" s="1">
        <f t="shared" si="169"/>
        <v>4.5466666666666669</v>
      </c>
      <c r="AM757" s="1">
        <f t="shared" si="170"/>
        <v>2317.1167557932267</v>
      </c>
      <c r="AN757" s="1">
        <f t="shared" si="171"/>
        <v>5051.8518518518522</v>
      </c>
      <c r="AO757" s="1">
        <f t="shared" si="172"/>
        <v>7368.9686076450789</v>
      </c>
      <c r="AP757" s="1">
        <f t="shared" si="174"/>
        <v>2.3171167557932266</v>
      </c>
      <c r="AQ757" s="1">
        <f t="shared" si="174"/>
        <v>5.0518518518518523</v>
      </c>
      <c r="AR757" s="1">
        <f t="shared" si="174"/>
        <v>7.3689686076450789</v>
      </c>
      <c r="AS757" s="90"/>
      <c r="AT757" s="1">
        <v>2.384544618215271</v>
      </c>
      <c r="AU757" s="1">
        <v>0.24921588861545813</v>
      </c>
      <c r="AV757" s="1">
        <v>2.0505368566215849</v>
      </c>
      <c r="AW757" s="1">
        <v>0.58493017144979742</v>
      </c>
      <c r="AX757" s="1">
        <v>0.26562097710436727</v>
      </c>
      <c r="AY757" s="1">
        <v>0.18342505358524308</v>
      </c>
      <c r="AZ757" s="1">
        <v>10.361091874070103</v>
      </c>
      <c r="BA757" s="1">
        <v>168.11252168372394</v>
      </c>
      <c r="BB757" s="1">
        <v>67.631411477915591</v>
      </c>
      <c r="BC757" s="1">
        <v>15.701079610136969</v>
      </c>
      <c r="BD757" s="1">
        <v>7.6116300325457527</v>
      </c>
      <c r="BE757" s="95">
        <v>0.49753208292201384</v>
      </c>
      <c r="BF757" s="94">
        <v>2.9200394866732478E-2</v>
      </c>
      <c r="BG757" s="94">
        <v>1.6410423445027982</v>
      </c>
      <c r="BH757" s="1">
        <v>1.0597928436911488</v>
      </c>
      <c r="BI757" s="1">
        <v>0.20772128060263653</v>
      </c>
      <c r="BJ757" s="1">
        <v>1.9203694903170128</v>
      </c>
    </row>
    <row r="758" spans="1:62">
      <c r="A758" t="s">
        <v>177</v>
      </c>
      <c r="C758" s="63" t="s">
        <v>168</v>
      </c>
      <c r="D758" s="87" t="s">
        <v>171</v>
      </c>
      <c r="E758" t="s">
        <v>959</v>
      </c>
      <c r="F758" s="1" t="s">
        <v>741</v>
      </c>
      <c r="G758" s="1" t="s">
        <v>742</v>
      </c>
      <c r="H758" s="1">
        <v>11.47186</v>
      </c>
      <c r="I758" s="1">
        <v>7.3202800000000003</v>
      </c>
      <c r="J758" s="1">
        <v>685</v>
      </c>
      <c r="K758" s="1" t="s">
        <v>743</v>
      </c>
      <c r="L758" s="1" t="s">
        <v>737</v>
      </c>
      <c r="M758" s="88">
        <v>2016</v>
      </c>
      <c r="N758" s="88">
        <v>2</v>
      </c>
      <c r="O758" s="89" t="s">
        <v>714</v>
      </c>
      <c r="P758" s="63">
        <v>138</v>
      </c>
      <c r="Q758" s="1" t="s">
        <v>739</v>
      </c>
      <c r="R758" s="63" t="s">
        <v>399</v>
      </c>
      <c r="S758" s="63" t="s">
        <v>992</v>
      </c>
      <c r="T758" s="63" t="s">
        <v>1091</v>
      </c>
      <c r="U758" s="1"/>
      <c r="V758" s="90"/>
      <c r="W758" s="91">
        <v>42651</v>
      </c>
      <c r="X758" s="63">
        <v>9</v>
      </c>
      <c r="Y758" s="63">
        <v>42</v>
      </c>
      <c r="Z758" s="92">
        <v>35</v>
      </c>
      <c r="AA758" s="93">
        <v>8.76</v>
      </c>
      <c r="AB758" s="93">
        <v>4.66</v>
      </c>
      <c r="AC758" s="63">
        <v>1.76</v>
      </c>
      <c r="AD758" s="1">
        <v>0.92</v>
      </c>
      <c r="AE758" s="63">
        <v>0.62</v>
      </c>
      <c r="AF758" s="1">
        <v>1.2</v>
      </c>
      <c r="AG758" s="1">
        <v>10</v>
      </c>
      <c r="AH758" s="1">
        <f t="shared" si="166"/>
        <v>76.666666666666671</v>
      </c>
      <c r="AI758" s="1">
        <v>0.36</v>
      </c>
      <c r="AJ758" s="1">
        <f t="shared" si="167"/>
        <v>3.1772727272727272</v>
      </c>
      <c r="AK758" s="1">
        <f t="shared" si="168"/>
        <v>2.5791978609625672</v>
      </c>
      <c r="AL758" s="1">
        <f t="shared" si="169"/>
        <v>5.0864516129032253</v>
      </c>
      <c r="AM758" s="1">
        <f t="shared" si="170"/>
        <v>2865.7754010695189</v>
      </c>
      <c r="AN758" s="1">
        <f t="shared" si="171"/>
        <v>5651.6129032258059</v>
      </c>
      <c r="AO758" s="1">
        <f t="shared" si="172"/>
        <v>8517.3883042953239</v>
      </c>
      <c r="AP758" s="1">
        <f t="shared" si="174"/>
        <v>2.8657754010695191</v>
      </c>
      <c r="AQ758" s="1">
        <f t="shared" si="174"/>
        <v>5.6516129032258062</v>
      </c>
      <c r="AR758" s="1">
        <f t="shared" si="174"/>
        <v>8.5173883042953236</v>
      </c>
      <c r="AS758" s="90"/>
      <c r="AT758" s="1">
        <v>2.3367748279252702</v>
      </c>
      <c r="AU758" s="1">
        <v>0.1764892140888206</v>
      </c>
      <c r="AV758" s="1">
        <v>2.1904842581833868</v>
      </c>
      <c r="AW758" s="1">
        <v>0.41444671840883762</v>
      </c>
      <c r="AX758" s="1">
        <v>0.27847515678053164</v>
      </c>
      <c r="AY758" s="1">
        <v>0.16928100211755101</v>
      </c>
      <c r="AZ758" s="1">
        <v>8.3891138959236962</v>
      </c>
      <c r="BA758" s="1">
        <v>138.11133494868051</v>
      </c>
      <c r="BB758" s="1">
        <v>52.706325394915673</v>
      </c>
      <c r="BC758" s="1">
        <v>21.794600090100406</v>
      </c>
      <c r="BD758" s="1">
        <v>16.73156500959913</v>
      </c>
      <c r="BE758" s="95">
        <v>0.79197416974169754</v>
      </c>
      <c r="BF758" s="94">
        <v>4.1563653136531369E-2</v>
      </c>
      <c r="BG758" s="94">
        <v>1.6220412065299521</v>
      </c>
      <c r="BH758" s="1">
        <v>1.4221082089552239</v>
      </c>
      <c r="BI758" s="1">
        <v>0.24603544776119404</v>
      </c>
      <c r="BJ758" s="1">
        <v>1.5404328204940427</v>
      </c>
    </row>
    <row r="759" spans="1:62">
      <c r="A759" t="s">
        <v>177</v>
      </c>
      <c r="C759" s="63" t="s">
        <v>168</v>
      </c>
      <c r="D759" s="87" t="s">
        <v>171</v>
      </c>
      <c r="E759" t="s">
        <v>959</v>
      </c>
      <c r="F759" s="1" t="s">
        <v>744</v>
      </c>
      <c r="G759" s="1" t="s">
        <v>745</v>
      </c>
      <c r="H759" s="1">
        <v>11.4732</v>
      </c>
      <c r="I759" s="1">
        <v>7.31351</v>
      </c>
      <c r="J759" s="1">
        <v>696</v>
      </c>
      <c r="K759" s="1" t="s">
        <v>746</v>
      </c>
      <c r="L759" s="1" t="s">
        <v>737</v>
      </c>
      <c r="M759" s="88">
        <v>2016</v>
      </c>
      <c r="N759" s="88">
        <v>2</v>
      </c>
      <c r="O759" s="89" t="s">
        <v>155</v>
      </c>
      <c r="P759" s="63">
        <v>145</v>
      </c>
      <c r="Q759" s="1" t="s">
        <v>739</v>
      </c>
      <c r="R759" s="63" t="s">
        <v>399</v>
      </c>
      <c r="S759" s="63" t="s">
        <v>992</v>
      </c>
      <c r="T759" s="63" t="s">
        <v>1091</v>
      </c>
      <c r="U759" s="1" t="s">
        <v>740</v>
      </c>
      <c r="V759" s="90">
        <v>42590</v>
      </c>
      <c r="W759" s="91">
        <v>42651</v>
      </c>
      <c r="X759" s="63">
        <v>9</v>
      </c>
      <c r="Y759" s="63">
        <v>48</v>
      </c>
      <c r="Z759" s="92">
        <v>37</v>
      </c>
      <c r="AA759" s="93">
        <v>10.16</v>
      </c>
      <c r="AB759" s="93">
        <v>5.96</v>
      </c>
      <c r="AC759" s="63">
        <v>2.16</v>
      </c>
      <c r="AD759" s="1">
        <v>1.1000000000000001</v>
      </c>
      <c r="AE759" s="63">
        <v>1.1399999999999999</v>
      </c>
      <c r="AF759" s="1">
        <v>1.32</v>
      </c>
      <c r="AG759" s="1">
        <v>11.7</v>
      </c>
      <c r="AH759" s="1">
        <f t="shared" si="166"/>
        <v>83.333333333333343</v>
      </c>
      <c r="AI759" s="1">
        <v>0.62</v>
      </c>
      <c r="AJ759" s="1">
        <f t="shared" si="167"/>
        <v>3.6422222222222218</v>
      </c>
      <c r="AK759" s="1">
        <f t="shared" si="168"/>
        <v>3.1530217864923751</v>
      </c>
      <c r="AL759" s="1">
        <f t="shared" si="169"/>
        <v>5.5256140350877194</v>
      </c>
      <c r="AM759" s="1">
        <f t="shared" si="170"/>
        <v>3503.3575405470833</v>
      </c>
      <c r="AN759" s="1">
        <f t="shared" si="171"/>
        <v>6139.5711500974658</v>
      </c>
      <c r="AO759" s="1">
        <f t="shared" si="172"/>
        <v>9642.9286906445486</v>
      </c>
      <c r="AP759" s="1">
        <f t="shared" si="174"/>
        <v>3.5033575405470834</v>
      </c>
      <c r="AQ759" s="1">
        <f t="shared" si="174"/>
        <v>6.1395711500974661</v>
      </c>
      <c r="AR759" s="1">
        <f t="shared" si="174"/>
        <v>9.6429286906445491</v>
      </c>
      <c r="AS759" s="90">
        <v>42499</v>
      </c>
      <c r="AT759" s="1">
        <v>2.2982195845697331</v>
      </c>
      <c r="AU759" s="1">
        <v>0.27286480127390089</v>
      </c>
      <c r="AV759" s="1">
        <v>1.5591228694311903</v>
      </c>
      <c r="AW759" s="1">
        <v>0.76008515144197841</v>
      </c>
      <c r="AX759" s="1">
        <v>0.18726904972129021</v>
      </c>
      <c r="AY759" s="1">
        <v>0.17634809931970852</v>
      </c>
      <c r="AZ759" s="1">
        <v>7.0440460785370034</v>
      </c>
      <c r="BA759" s="1">
        <v>130.43102694315121</v>
      </c>
      <c r="BB759" s="1">
        <v>26.521272740277162</v>
      </c>
      <c r="BC759" s="1">
        <v>24.359554100831264</v>
      </c>
      <c r="BD759" s="1">
        <v>6.2849314006999162</v>
      </c>
      <c r="BE759" s="95">
        <v>0.54886475814412639</v>
      </c>
      <c r="BF759" s="94">
        <v>0.11905231984205331</v>
      </c>
      <c r="BG759" s="94">
        <v>3.7156491481790139</v>
      </c>
      <c r="BH759" s="1">
        <v>1.0402561756633122</v>
      </c>
      <c r="BI759" s="1">
        <v>0.25526075022872829</v>
      </c>
      <c r="BJ759" s="1">
        <v>1.7973923219074857</v>
      </c>
    </row>
    <row r="760" spans="1:62">
      <c r="A760" t="s">
        <v>177</v>
      </c>
      <c r="C760" s="63" t="s">
        <v>168</v>
      </c>
      <c r="D760" s="87" t="s">
        <v>171</v>
      </c>
      <c r="E760" t="s">
        <v>959</v>
      </c>
      <c r="F760" s="1" t="s">
        <v>744</v>
      </c>
      <c r="G760" s="1" t="s">
        <v>745</v>
      </c>
      <c r="H760" s="1">
        <v>11.4732</v>
      </c>
      <c r="I760" s="1">
        <v>7.31351</v>
      </c>
      <c r="J760" s="1">
        <v>696</v>
      </c>
      <c r="K760" s="1" t="s">
        <v>746</v>
      </c>
      <c r="L760" s="1" t="s">
        <v>737</v>
      </c>
      <c r="M760" s="88">
        <v>2016</v>
      </c>
      <c r="N760" s="88">
        <v>2</v>
      </c>
      <c r="O760" s="89" t="s">
        <v>156</v>
      </c>
      <c r="P760" s="63">
        <v>146</v>
      </c>
      <c r="Q760" s="1" t="s">
        <v>739</v>
      </c>
      <c r="R760" s="63" t="s">
        <v>399</v>
      </c>
      <c r="S760" s="63" t="s">
        <v>992</v>
      </c>
      <c r="T760" s="63" t="s">
        <v>1091</v>
      </c>
      <c r="U760" s="1"/>
      <c r="V760" s="90"/>
      <c r="W760" s="91">
        <v>42651</v>
      </c>
      <c r="X760" s="63">
        <v>9</v>
      </c>
      <c r="Y760" s="63">
        <v>47</v>
      </c>
      <c r="Z760" s="92">
        <v>35</v>
      </c>
      <c r="AA760" s="93">
        <v>9.76</v>
      </c>
      <c r="AB760" s="93">
        <v>5.58</v>
      </c>
      <c r="AC760" s="63">
        <v>2.16</v>
      </c>
      <c r="AD760" s="1">
        <v>1.1599999999999999</v>
      </c>
      <c r="AE760" s="63">
        <v>0.4</v>
      </c>
      <c r="AF760" s="1">
        <v>1.4</v>
      </c>
      <c r="AG760" s="1">
        <v>12</v>
      </c>
      <c r="AH760" s="1">
        <f t="shared" si="166"/>
        <v>82.857142857142847</v>
      </c>
      <c r="AI760" s="1">
        <v>0.22</v>
      </c>
      <c r="AJ760" s="1">
        <f t="shared" si="167"/>
        <v>3.6166666666666663</v>
      </c>
      <c r="AK760" s="1">
        <f t="shared" si="168"/>
        <v>3.1024313725490194</v>
      </c>
      <c r="AL760" s="1">
        <f t="shared" si="169"/>
        <v>5.3679999999999994</v>
      </c>
      <c r="AM760" s="1">
        <f t="shared" si="170"/>
        <v>3447.1459694989103</v>
      </c>
      <c r="AN760" s="1">
        <f t="shared" si="171"/>
        <v>5964.4444444444434</v>
      </c>
      <c r="AO760" s="1">
        <f t="shared" si="172"/>
        <v>9411.5904139433533</v>
      </c>
      <c r="AP760" s="1">
        <f t="shared" si="174"/>
        <v>3.4471459694989104</v>
      </c>
      <c r="AQ760" s="1">
        <f t="shared" si="174"/>
        <v>5.9644444444444433</v>
      </c>
      <c r="AR760" s="1">
        <f t="shared" si="174"/>
        <v>9.4115904139433528</v>
      </c>
      <c r="AS760" s="90"/>
      <c r="AT760" s="1">
        <v>1.638015717092338</v>
      </c>
      <c r="AU760" s="1">
        <v>0.30895922653443586</v>
      </c>
      <c r="AV760" s="1">
        <v>1.5922183150166771</v>
      </c>
      <c r="AW760" s="1">
        <v>0.75821193910403184</v>
      </c>
      <c r="AX760" s="1">
        <v>0.23615650406619365</v>
      </c>
      <c r="AY760" s="1">
        <v>0.13149100603446201</v>
      </c>
      <c r="AZ760" s="1">
        <v>6.3136489779072456</v>
      </c>
      <c r="BA760" s="1">
        <v>109.70277519216982</v>
      </c>
      <c r="BB760" s="1">
        <v>22.992377784318958</v>
      </c>
      <c r="BC760" s="1">
        <v>12.311650069894442</v>
      </c>
      <c r="BD760" s="1">
        <v>5.5397758443592231</v>
      </c>
      <c r="BE760" s="95">
        <v>0.39500471253534397</v>
      </c>
      <c r="BF760" s="94">
        <v>0.14401508011310088</v>
      </c>
      <c r="BG760" s="94">
        <v>3.1265046953316435</v>
      </c>
      <c r="BH760" s="1">
        <v>1.0168107588856869</v>
      </c>
      <c r="BI760" s="1">
        <v>0.27103746397694528</v>
      </c>
      <c r="BJ760" s="1">
        <v>1.7514112704999996</v>
      </c>
    </row>
    <row r="761" spans="1:62">
      <c r="A761" t="s">
        <v>177</v>
      </c>
      <c r="C761" s="63" t="s">
        <v>168</v>
      </c>
      <c r="D761" s="87" t="s">
        <v>171</v>
      </c>
      <c r="E761" t="s">
        <v>959</v>
      </c>
      <c r="F761" s="1" t="s">
        <v>744</v>
      </c>
      <c r="G761" s="1" t="s">
        <v>745</v>
      </c>
      <c r="H761" s="1">
        <v>11.4732</v>
      </c>
      <c r="I761" s="1">
        <v>7.31351</v>
      </c>
      <c r="J761" s="1">
        <v>696</v>
      </c>
      <c r="K761" s="1" t="s">
        <v>746</v>
      </c>
      <c r="L761" s="1" t="s">
        <v>737</v>
      </c>
      <c r="M761" s="88">
        <v>2016</v>
      </c>
      <c r="N761" s="88">
        <v>2</v>
      </c>
      <c r="O761" s="89" t="s">
        <v>157</v>
      </c>
      <c r="P761" s="63">
        <v>147</v>
      </c>
      <c r="Q761" s="1" t="s">
        <v>739</v>
      </c>
      <c r="R761" s="63" t="s">
        <v>399</v>
      </c>
      <c r="S761" s="63" t="s">
        <v>992</v>
      </c>
      <c r="T761" s="63" t="s">
        <v>1091</v>
      </c>
      <c r="U761" s="1"/>
      <c r="V761" s="90"/>
      <c r="W761" s="91">
        <v>42651</v>
      </c>
      <c r="X761" s="63">
        <v>9</v>
      </c>
      <c r="Y761" s="63">
        <v>43</v>
      </c>
      <c r="Z761" s="92">
        <v>43</v>
      </c>
      <c r="AA761" s="93">
        <v>15.78</v>
      </c>
      <c r="AB761" s="93">
        <v>9.5399999999999991</v>
      </c>
      <c r="AC761" s="63">
        <v>2.54</v>
      </c>
      <c r="AD761" s="1">
        <v>1.34</v>
      </c>
      <c r="AE761" s="63">
        <v>1.1000000000000001</v>
      </c>
      <c r="AF761" s="1">
        <v>1.66</v>
      </c>
      <c r="AG761" s="1">
        <v>15.4</v>
      </c>
      <c r="AH761" s="1">
        <f t="shared" si="166"/>
        <v>80.722891566265062</v>
      </c>
      <c r="AI761" s="1">
        <v>0.42</v>
      </c>
      <c r="AJ761" s="1">
        <f t="shared" si="167"/>
        <v>6.2348031496062983</v>
      </c>
      <c r="AK761" s="1">
        <f t="shared" si="168"/>
        <v>5.0092290875405281</v>
      </c>
      <c r="AL761" s="1">
        <f t="shared" si="169"/>
        <v>6.0250909090909079</v>
      </c>
      <c r="AM761" s="1">
        <f t="shared" si="170"/>
        <v>5565.8100972672537</v>
      </c>
      <c r="AN761" s="1">
        <f t="shared" si="171"/>
        <v>6694.5454545454531</v>
      </c>
      <c r="AO761" s="1">
        <f t="shared" si="172"/>
        <v>12260.355551812707</v>
      </c>
      <c r="AP761" s="1">
        <f t="shared" si="174"/>
        <v>5.5658100972672537</v>
      </c>
      <c r="AQ761" s="1">
        <f t="shared" si="174"/>
        <v>6.6945454545454535</v>
      </c>
      <c r="AR761" s="1">
        <f t="shared" si="174"/>
        <v>12.260355551812706</v>
      </c>
      <c r="AS761" s="90"/>
      <c r="AT761" s="1">
        <v>2.649678604224059</v>
      </c>
      <c r="AU761" s="1">
        <v>0.32078368666749713</v>
      </c>
      <c r="AV761" s="1">
        <v>1.8713079457083475</v>
      </c>
      <c r="AW761" s="1">
        <v>0.8463658552747757</v>
      </c>
      <c r="AX761" s="1">
        <v>0.25195632381693195</v>
      </c>
      <c r="AY761" s="1">
        <v>0.19095967210024717</v>
      </c>
      <c r="AZ761" s="1">
        <v>8.3526609564480694</v>
      </c>
      <c r="BA761" s="1">
        <v>113.6478421241487</v>
      </c>
      <c r="BB761" s="1">
        <v>60.229623195622672</v>
      </c>
      <c r="BC761" s="1">
        <v>23.234553423693896</v>
      </c>
      <c r="BD761" s="1">
        <v>5.6876707602267995</v>
      </c>
      <c r="BE761" s="95">
        <v>0.60284035259549462</v>
      </c>
      <c r="BF761" s="94">
        <v>6.2438785504407443E-2</v>
      </c>
      <c r="BG761" s="94">
        <v>4.3660135505341451</v>
      </c>
      <c r="BH761" s="1">
        <v>1.335394862036156</v>
      </c>
      <c r="BI761" s="1">
        <v>0.28173168411037103</v>
      </c>
      <c r="BJ761" s="1">
        <v>1.26393550147385</v>
      </c>
    </row>
    <row r="762" spans="1:62">
      <c r="A762" t="s">
        <v>177</v>
      </c>
      <c r="C762" s="63" t="s">
        <v>168</v>
      </c>
      <c r="D762" s="87" t="s">
        <v>171</v>
      </c>
      <c r="E762" t="s">
        <v>959</v>
      </c>
      <c r="F762" s="1" t="s">
        <v>744</v>
      </c>
      <c r="G762" s="1" t="s">
        <v>745</v>
      </c>
      <c r="H762" s="1">
        <v>11.4732</v>
      </c>
      <c r="I762" s="1">
        <v>7.31351</v>
      </c>
      <c r="J762" s="1">
        <v>696</v>
      </c>
      <c r="K762" s="1" t="s">
        <v>746</v>
      </c>
      <c r="L762" s="1" t="s">
        <v>737</v>
      </c>
      <c r="M762" s="88">
        <v>2016</v>
      </c>
      <c r="N762" s="88">
        <v>2</v>
      </c>
      <c r="O762" s="89" t="s">
        <v>158</v>
      </c>
      <c r="P762" s="63">
        <v>148</v>
      </c>
      <c r="Q762" s="1" t="s">
        <v>739</v>
      </c>
      <c r="R762" s="63" t="s">
        <v>399</v>
      </c>
      <c r="S762" s="63" t="s">
        <v>992</v>
      </c>
      <c r="T762" s="63" t="s">
        <v>1091</v>
      </c>
      <c r="U762" s="1"/>
      <c r="V762" s="90"/>
      <c r="W762" s="91">
        <v>42651</v>
      </c>
      <c r="X762" s="63">
        <v>9</v>
      </c>
      <c r="Y762" s="63">
        <v>48</v>
      </c>
      <c r="Z762" s="92">
        <v>30</v>
      </c>
      <c r="AA762" s="93">
        <v>9.44</v>
      </c>
      <c r="AB762" s="93">
        <v>5.62</v>
      </c>
      <c r="AC762" s="63">
        <v>2.52</v>
      </c>
      <c r="AD762" s="1">
        <v>1.38</v>
      </c>
      <c r="AE762" s="63">
        <v>0.64</v>
      </c>
      <c r="AF762" s="1">
        <v>1.72</v>
      </c>
      <c r="AG762" s="1">
        <v>13.3</v>
      </c>
      <c r="AH762" s="1">
        <f t="shared" si="166"/>
        <v>80.232558139534888</v>
      </c>
      <c r="AI762" s="1">
        <v>0.22</v>
      </c>
      <c r="AJ762" s="1">
        <f t="shared" si="167"/>
        <v>3.8358730158730161</v>
      </c>
      <c r="AK762" s="1">
        <f t="shared" si="168"/>
        <v>3.1391714285714292</v>
      </c>
      <c r="AL762" s="1">
        <f t="shared" si="169"/>
        <v>3.2449999999999997</v>
      </c>
      <c r="AM762" s="1">
        <f t="shared" si="170"/>
        <v>3487.9682539682544</v>
      </c>
      <c r="AN762" s="1">
        <f t="shared" si="171"/>
        <v>3605.5555555555552</v>
      </c>
      <c r="AO762" s="1">
        <f t="shared" si="172"/>
        <v>7093.5238095238092</v>
      </c>
      <c r="AP762" s="1">
        <f t="shared" si="174"/>
        <v>3.4879682539682544</v>
      </c>
      <c r="AQ762" s="1">
        <f t="shared" si="174"/>
        <v>3.6055555555555552</v>
      </c>
      <c r="AR762" s="1">
        <f t="shared" si="174"/>
        <v>7.0935238095238091</v>
      </c>
      <c r="AS762" s="90"/>
      <c r="AT762" s="1">
        <v>2.9285714285714288</v>
      </c>
      <c r="AU762" s="1">
        <v>0.25741127695515015</v>
      </c>
      <c r="AV762" s="1">
        <v>1.3412713334144477</v>
      </c>
      <c r="AW762" s="1">
        <v>0.94705631198352391</v>
      </c>
      <c r="AX762" s="1">
        <v>0.24366243323285142</v>
      </c>
      <c r="AY762" s="1">
        <v>0.19022938722571128</v>
      </c>
      <c r="AZ762" s="1">
        <v>6.8928832096958628</v>
      </c>
      <c r="BA762" s="1">
        <v>130.92822231923518</v>
      </c>
      <c r="BB762" s="1">
        <v>79.312826718957339</v>
      </c>
      <c r="BC762" s="1">
        <v>18.288866066347005</v>
      </c>
      <c r="BD762" s="1">
        <v>6.8911760460590736</v>
      </c>
      <c r="BE762" s="95">
        <v>1.340529931305201</v>
      </c>
      <c r="BF762" s="94">
        <v>0.13753680078508343</v>
      </c>
      <c r="BG762" s="94">
        <v>3.8924254179867734</v>
      </c>
      <c r="BH762" s="1">
        <v>1.3179680150517403</v>
      </c>
      <c r="BI762" s="1">
        <v>0.19576669802445909</v>
      </c>
      <c r="BJ762" s="1">
        <v>1.2708961419973459</v>
      </c>
    </row>
    <row r="763" spans="1:62">
      <c r="A763" t="s">
        <v>177</v>
      </c>
      <c r="C763" s="63" t="s">
        <v>168</v>
      </c>
      <c r="D763" s="87" t="s">
        <v>171</v>
      </c>
      <c r="E763" t="s">
        <v>959</v>
      </c>
      <c r="F763" s="1" t="s">
        <v>744</v>
      </c>
      <c r="G763" s="1" t="s">
        <v>745</v>
      </c>
      <c r="H763" s="1">
        <v>11.4732</v>
      </c>
      <c r="I763" s="1">
        <v>7.31351</v>
      </c>
      <c r="J763" s="1">
        <v>696</v>
      </c>
      <c r="K763" s="1" t="s">
        <v>746</v>
      </c>
      <c r="L763" s="1" t="s">
        <v>737</v>
      </c>
      <c r="M763" s="88">
        <v>2016</v>
      </c>
      <c r="N763" s="88">
        <v>2</v>
      </c>
      <c r="O763" s="89" t="s">
        <v>159</v>
      </c>
      <c r="P763" s="63">
        <v>149</v>
      </c>
      <c r="Q763" s="1" t="s">
        <v>739</v>
      </c>
      <c r="R763" s="63" t="s">
        <v>399</v>
      </c>
      <c r="S763" s="63" t="s">
        <v>992</v>
      </c>
      <c r="T763" s="63" t="s">
        <v>1091</v>
      </c>
      <c r="U763" s="1"/>
      <c r="V763" s="90"/>
      <c r="W763" s="91">
        <v>42651</v>
      </c>
      <c r="X763" s="63">
        <v>9</v>
      </c>
      <c r="Y763" s="63">
        <v>47</v>
      </c>
      <c r="Z763" s="92">
        <v>48</v>
      </c>
      <c r="AA763" s="93">
        <v>11.52</v>
      </c>
      <c r="AB763" s="93">
        <v>9.2799999999999994</v>
      </c>
      <c r="AC763" s="63">
        <v>2.44</v>
      </c>
      <c r="AD763" s="1">
        <v>1.3</v>
      </c>
      <c r="AE763" s="63">
        <v>1</v>
      </c>
      <c r="AF763" s="1">
        <v>1.56</v>
      </c>
      <c r="AG763" s="1">
        <v>13.4</v>
      </c>
      <c r="AH763" s="1">
        <f t="shared" si="166"/>
        <v>83.333333333333343</v>
      </c>
      <c r="AI763" s="1">
        <v>0.26</v>
      </c>
      <c r="AJ763" s="1">
        <f t="shared" si="167"/>
        <v>5.9331147540983604</v>
      </c>
      <c r="AK763" s="1">
        <f t="shared" si="168"/>
        <v>5.0373307618129228</v>
      </c>
      <c r="AL763" s="1">
        <f t="shared" si="169"/>
        <v>2.9952000000000001</v>
      </c>
      <c r="AM763" s="1">
        <f t="shared" si="170"/>
        <v>5597.0341797921365</v>
      </c>
      <c r="AN763" s="1">
        <f t="shared" si="171"/>
        <v>3328</v>
      </c>
      <c r="AO763" s="1">
        <f t="shared" si="172"/>
        <v>8925.0341797921355</v>
      </c>
      <c r="AP763" s="1">
        <f t="shared" si="174"/>
        <v>5.5970341797921366</v>
      </c>
      <c r="AQ763" s="1">
        <f t="shared" si="174"/>
        <v>3.3279999999999998</v>
      </c>
      <c r="AR763" s="1">
        <f t="shared" si="174"/>
        <v>8.9250341797921351</v>
      </c>
      <c r="AS763" s="90"/>
      <c r="AT763" s="1">
        <v>3.0502325581395353</v>
      </c>
      <c r="AU763" s="1">
        <v>0.29208582234021763</v>
      </c>
      <c r="AV763" s="1">
        <v>1.7264075377004233</v>
      </c>
      <c r="AW763" s="1">
        <v>0.67765527875188059</v>
      </c>
      <c r="AX763" s="1">
        <v>0.20767945612021479</v>
      </c>
      <c r="AY763" s="1">
        <v>0.17657307752817158</v>
      </c>
      <c r="AZ763" s="1">
        <v>7.8597659835987015</v>
      </c>
      <c r="BA763" s="1">
        <v>126.32030487698663</v>
      </c>
      <c r="BB763" s="1">
        <v>81.674258715610236</v>
      </c>
      <c r="BC763" s="1">
        <v>15.859226099997079</v>
      </c>
      <c r="BD763" s="1">
        <v>5.6271126019895465</v>
      </c>
      <c r="BE763" s="95">
        <v>0.82200188857412659</v>
      </c>
      <c r="BF763" s="94">
        <v>5.5901794145420208E-2</v>
      </c>
      <c r="BG763" s="94">
        <v>3.8577572348331386</v>
      </c>
      <c r="BH763" s="1">
        <v>1.3445419103313843</v>
      </c>
      <c r="BI763" s="1">
        <v>0.20662768031189085</v>
      </c>
      <c r="BJ763" s="1">
        <v>1.3926972549598162</v>
      </c>
    </row>
    <row r="764" spans="1:62">
      <c r="A764" t="s">
        <v>177</v>
      </c>
      <c r="C764" s="63" t="s">
        <v>168</v>
      </c>
      <c r="D764" s="87" t="s">
        <v>171</v>
      </c>
      <c r="E764" t="s">
        <v>959</v>
      </c>
      <c r="F764" s="1" t="s">
        <v>744</v>
      </c>
      <c r="G764" s="1" t="s">
        <v>745</v>
      </c>
      <c r="H764" s="1">
        <v>11.4732</v>
      </c>
      <c r="I764" s="1">
        <v>7.31351</v>
      </c>
      <c r="J764" s="1">
        <v>696</v>
      </c>
      <c r="K764" s="1" t="s">
        <v>746</v>
      </c>
      <c r="L764" s="1" t="s">
        <v>737</v>
      </c>
      <c r="M764" s="88">
        <v>2016</v>
      </c>
      <c r="N764" s="88">
        <v>2</v>
      </c>
      <c r="O764" s="89" t="s">
        <v>714</v>
      </c>
      <c r="P764" s="63">
        <v>150</v>
      </c>
      <c r="Q764" s="1" t="s">
        <v>739</v>
      </c>
      <c r="R764" s="63" t="s">
        <v>399</v>
      </c>
      <c r="S764" s="63" t="s">
        <v>992</v>
      </c>
      <c r="T764" s="63" t="s">
        <v>1091</v>
      </c>
      <c r="U764" s="1"/>
      <c r="V764" s="90"/>
      <c r="W764" s="91">
        <v>42651</v>
      </c>
      <c r="X764" s="63">
        <v>9</v>
      </c>
      <c r="Y764" s="63">
        <v>48</v>
      </c>
      <c r="Z764" s="92">
        <v>48</v>
      </c>
      <c r="AA764" s="93">
        <v>15.22</v>
      </c>
      <c r="AB764" s="93">
        <v>10.08</v>
      </c>
      <c r="AC764" s="63">
        <v>2.38</v>
      </c>
      <c r="AD764" s="1">
        <v>1.22</v>
      </c>
      <c r="AE764" s="63">
        <v>1.44</v>
      </c>
      <c r="AF764" s="1">
        <v>1.5</v>
      </c>
      <c r="AG764" s="1">
        <v>13.2</v>
      </c>
      <c r="AH764" s="1">
        <f t="shared" si="166"/>
        <v>81.333333333333329</v>
      </c>
      <c r="AI764" s="1">
        <v>0.54</v>
      </c>
      <c r="AJ764" s="1">
        <f t="shared" si="167"/>
        <v>6.3529411764705879</v>
      </c>
      <c r="AK764" s="1">
        <f t="shared" si="168"/>
        <v>5.2764788927335635</v>
      </c>
      <c r="AL764" s="1">
        <f t="shared" si="169"/>
        <v>5.7075000000000014</v>
      </c>
      <c r="AM764" s="1">
        <f t="shared" si="170"/>
        <v>5862.7543252595151</v>
      </c>
      <c r="AN764" s="1">
        <f t="shared" si="171"/>
        <v>6341.6666666666679</v>
      </c>
      <c r="AO764" s="1">
        <f t="shared" si="172"/>
        <v>12204.420991926183</v>
      </c>
      <c r="AP764" s="1">
        <f t="shared" si="174"/>
        <v>5.8627543252595151</v>
      </c>
      <c r="AQ764" s="1">
        <f t="shared" si="174"/>
        <v>6.3416666666666677</v>
      </c>
      <c r="AR764" s="1">
        <f t="shared" si="174"/>
        <v>12.204420991926183</v>
      </c>
      <c r="AS764" s="90"/>
      <c r="AT764" s="1">
        <v>2.3670264965652601</v>
      </c>
      <c r="AU764" s="1">
        <v>0.24937797323893304</v>
      </c>
      <c r="AV764" s="1">
        <v>1.661655722787972</v>
      </c>
      <c r="AW764" s="1">
        <v>0.64608106287767997</v>
      </c>
      <c r="AX764" s="1">
        <v>0.18620007859378671</v>
      </c>
      <c r="AY764" s="1">
        <v>0.18953523968802499</v>
      </c>
      <c r="AZ764" s="1">
        <v>6.7715054830711816</v>
      </c>
      <c r="BA764" s="1">
        <v>154.92415169264763</v>
      </c>
      <c r="BB764" s="1">
        <v>50.909706682670276</v>
      </c>
      <c r="BC764" s="1">
        <v>13.114656918107597</v>
      </c>
      <c r="BD764" s="1">
        <v>48.38176926802506</v>
      </c>
      <c r="BE764" s="95">
        <v>0.48513011152416358</v>
      </c>
      <c r="BF764" s="94">
        <v>4.721189591078067E-2</v>
      </c>
      <c r="BG764" s="94">
        <v>3.7650500136970124</v>
      </c>
      <c r="BH764" s="1">
        <v>1.2892927308447937</v>
      </c>
      <c r="BI764" s="1">
        <v>0.21370333988212184</v>
      </c>
      <c r="BJ764" s="1">
        <v>1.2409768260168681</v>
      </c>
    </row>
    <row r="765" spans="1:62">
      <c r="A765" t="s">
        <v>177</v>
      </c>
      <c r="C765" s="63" t="s">
        <v>168</v>
      </c>
      <c r="D765" s="87" t="s">
        <v>171</v>
      </c>
      <c r="E765" t="s">
        <v>959</v>
      </c>
      <c r="F765" s="1" t="s">
        <v>747</v>
      </c>
      <c r="G765" s="1" t="s">
        <v>748</v>
      </c>
      <c r="H765" s="1">
        <v>11.5002</v>
      </c>
      <c r="I765" s="1">
        <v>7.3357099999999997</v>
      </c>
      <c r="J765" s="1">
        <v>717</v>
      </c>
      <c r="K765" s="1" t="s">
        <v>749</v>
      </c>
      <c r="L765" s="1" t="s">
        <v>737</v>
      </c>
      <c r="M765" s="88">
        <v>2016</v>
      </c>
      <c r="N765" s="88">
        <v>2</v>
      </c>
      <c r="O765" s="89" t="s">
        <v>155</v>
      </c>
      <c r="P765" s="63">
        <v>157</v>
      </c>
      <c r="Q765" s="1" t="s">
        <v>739</v>
      </c>
      <c r="R765" s="63" t="s">
        <v>399</v>
      </c>
      <c r="S765" s="63" t="s">
        <v>992</v>
      </c>
      <c r="T765" s="63" t="s">
        <v>1091</v>
      </c>
      <c r="U765" s="1" t="s">
        <v>740</v>
      </c>
      <c r="V765" s="90">
        <v>42590</v>
      </c>
      <c r="W765" s="91">
        <v>42650</v>
      </c>
      <c r="X765" s="63">
        <v>9</v>
      </c>
      <c r="Y765" s="63">
        <v>48</v>
      </c>
      <c r="Z765" s="92">
        <v>45</v>
      </c>
      <c r="AA765" s="93">
        <v>5.23</v>
      </c>
      <c r="AB765" s="93">
        <v>2.78</v>
      </c>
      <c r="AC765" s="63">
        <v>0.76</v>
      </c>
      <c r="AD765" s="1">
        <v>0.38</v>
      </c>
      <c r="AE765" s="63">
        <v>0.3</v>
      </c>
      <c r="AF765" s="1">
        <v>0.5</v>
      </c>
      <c r="AG765" s="1">
        <v>9.9</v>
      </c>
      <c r="AH765" s="1">
        <f t="shared" si="166"/>
        <v>76</v>
      </c>
      <c r="AI765" s="1">
        <v>0.2</v>
      </c>
      <c r="AJ765" s="1">
        <f t="shared" si="167"/>
        <v>1.8289473684210527</v>
      </c>
      <c r="AK765" s="1">
        <f t="shared" si="168"/>
        <v>1.4733999999999998</v>
      </c>
      <c r="AL765" s="1">
        <f t="shared" si="169"/>
        <v>3.4866666666666672</v>
      </c>
      <c r="AM765" s="1">
        <f t="shared" si="170"/>
        <v>1637.1111111111109</v>
      </c>
      <c r="AN765" s="1">
        <f t="shared" si="171"/>
        <v>3874.0740740740748</v>
      </c>
      <c r="AO765" s="1">
        <f t="shared" si="172"/>
        <v>5511.1851851851861</v>
      </c>
      <c r="AP765" s="1">
        <f t="shared" si="174"/>
        <v>1.637111111111111</v>
      </c>
      <c r="AQ765" s="1">
        <f t="shared" si="174"/>
        <v>3.8740740740740747</v>
      </c>
      <c r="AR765" s="1">
        <f t="shared" si="174"/>
        <v>5.5111851851851865</v>
      </c>
      <c r="AS765" s="90">
        <v>42499</v>
      </c>
      <c r="AT765" s="1">
        <v>1.3977055449330784</v>
      </c>
      <c r="AU765" s="1">
        <v>0.2296705139650724</v>
      </c>
      <c r="AV765" s="1">
        <v>1.893501981641736</v>
      </c>
      <c r="AW765" s="1">
        <v>0.37738264169118246</v>
      </c>
      <c r="AX765" s="1">
        <v>0.22088765782593747</v>
      </c>
      <c r="AY765" s="1">
        <v>0.11432205328007154</v>
      </c>
      <c r="AZ765" s="1">
        <v>4.990469750830707</v>
      </c>
      <c r="BA765" s="1">
        <v>149.18563743719699</v>
      </c>
      <c r="BB765" s="1">
        <v>17.902496710367608</v>
      </c>
      <c r="BC765" s="1">
        <v>11.927952789598189</v>
      </c>
      <c r="BD765" s="1">
        <v>11.446102010002081</v>
      </c>
      <c r="BE765" s="94">
        <v>0.3795260663507109</v>
      </c>
      <c r="BF765" s="94">
        <v>0.10995260663507109</v>
      </c>
      <c r="BG765" s="94">
        <v>2.984376959080338</v>
      </c>
      <c r="BH765" s="1">
        <v>0.96657509157509158</v>
      </c>
      <c r="BI765" s="1">
        <v>0.25608974358974357</v>
      </c>
      <c r="BJ765" s="1">
        <v>1.9456103970227636</v>
      </c>
    </row>
    <row r="766" spans="1:62">
      <c r="A766" t="s">
        <v>177</v>
      </c>
      <c r="C766" s="63" t="s">
        <v>168</v>
      </c>
      <c r="D766" s="87" t="s">
        <v>171</v>
      </c>
      <c r="E766" t="s">
        <v>959</v>
      </c>
      <c r="F766" s="1" t="s">
        <v>747</v>
      </c>
      <c r="G766" s="1" t="s">
        <v>748</v>
      </c>
      <c r="H766" s="1">
        <v>11.5002</v>
      </c>
      <c r="I766" s="1">
        <v>7.3357099999999997</v>
      </c>
      <c r="J766" s="1">
        <v>717</v>
      </c>
      <c r="K766" s="1" t="s">
        <v>749</v>
      </c>
      <c r="L766" s="1" t="s">
        <v>737</v>
      </c>
      <c r="M766" s="88">
        <v>2016</v>
      </c>
      <c r="N766" s="88">
        <v>2</v>
      </c>
      <c r="O766" s="89" t="s">
        <v>156</v>
      </c>
      <c r="P766" s="63">
        <v>158</v>
      </c>
      <c r="Q766" s="1" t="s">
        <v>739</v>
      </c>
      <c r="R766" s="63" t="s">
        <v>399</v>
      </c>
      <c r="S766" s="63" t="s">
        <v>992</v>
      </c>
      <c r="T766" s="63" t="s">
        <v>1091</v>
      </c>
      <c r="U766" s="1"/>
      <c r="V766" s="90"/>
      <c r="W766" s="91">
        <v>42650</v>
      </c>
      <c r="X766" s="63">
        <v>9</v>
      </c>
      <c r="Y766" s="63">
        <v>46</v>
      </c>
      <c r="Z766" s="92">
        <v>45</v>
      </c>
      <c r="AA766" s="93">
        <v>10.11</v>
      </c>
      <c r="AB766" s="93">
        <v>4.08</v>
      </c>
      <c r="AC766" s="63">
        <v>1.38</v>
      </c>
      <c r="AD766" s="1">
        <v>0.64</v>
      </c>
      <c r="AE766" s="63">
        <v>1.78</v>
      </c>
      <c r="AF766" s="1">
        <v>0.82</v>
      </c>
      <c r="AG766" s="1">
        <v>11.2</v>
      </c>
      <c r="AH766" s="1">
        <f t="shared" si="166"/>
        <v>78.048780487804876</v>
      </c>
      <c r="AI766" s="1">
        <v>0.79</v>
      </c>
      <c r="AJ766" s="1">
        <f t="shared" si="167"/>
        <v>2.4243478260869566</v>
      </c>
      <c r="AK766" s="1">
        <f t="shared" si="168"/>
        <v>1.9767652173913046</v>
      </c>
      <c r="AL766" s="1">
        <f t="shared" si="169"/>
        <v>4.4870224719101124</v>
      </c>
      <c r="AM766" s="1">
        <f t="shared" si="170"/>
        <v>2196.4057971014495</v>
      </c>
      <c r="AN766" s="1">
        <f t="shared" si="171"/>
        <v>4985.5805243445693</v>
      </c>
      <c r="AO766" s="1">
        <f t="shared" si="172"/>
        <v>7181.9863214460183</v>
      </c>
      <c r="AP766" s="1">
        <f t="shared" si="174"/>
        <v>2.1964057971014497</v>
      </c>
      <c r="AQ766" s="1">
        <f t="shared" si="174"/>
        <v>4.9855805243445692</v>
      </c>
      <c r="AR766" s="1">
        <f t="shared" si="174"/>
        <v>7.1819863214460185</v>
      </c>
      <c r="AS766" s="90"/>
      <c r="AT766" s="1">
        <v>2.0543269230769234</v>
      </c>
      <c r="AU766" s="1">
        <v>0.25776416115146017</v>
      </c>
      <c r="AV766" s="1">
        <v>1.6669293428802832</v>
      </c>
      <c r="AW766" s="1">
        <v>0.50923523452715924</v>
      </c>
      <c r="AX766" s="1">
        <v>0.2181055928341343</v>
      </c>
      <c r="AY766" s="1">
        <v>0.14952249223118905</v>
      </c>
      <c r="AZ766" s="1">
        <v>5.6646121008159138</v>
      </c>
      <c r="BA766" s="1">
        <v>122.67210568104775</v>
      </c>
      <c r="BB766" s="1">
        <v>18.757035291186433</v>
      </c>
      <c r="BC766" s="1">
        <v>10.109274475186712</v>
      </c>
      <c r="BD766" s="1">
        <v>5.0634728578852535</v>
      </c>
      <c r="BE766" s="94">
        <v>0.33308687615526805</v>
      </c>
      <c r="BF766" s="94">
        <v>0.10850277264325324</v>
      </c>
      <c r="BG766" s="94">
        <v>3.2315482829044031</v>
      </c>
      <c r="BH766" s="1">
        <v>1.2966601178781925</v>
      </c>
      <c r="BI766" s="1">
        <v>0.21468565815324167</v>
      </c>
      <c r="BJ766" s="1">
        <v>2.0386359510446166</v>
      </c>
    </row>
    <row r="767" spans="1:62">
      <c r="A767" t="s">
        <v>177</v>
      </c>
      <c r="C767" s="63" t="s">
        <v>168</v>
      </c>
      <c r="D767" s="87" t="s">
        <v>171</v>
      </c>
      <c r="E767" t="s">
        <v>959</v>
      </c>
      <c r="F767" s="1" t="s">
        <v>747</v>
      </c>
      <c r="G767" s="1" t="s">
        <v>748</v>
      </c>
      <c r="H767" s="1">
        <v>11.5002</v>
      </c>
      <c r="I767" s="1">
        <v>7.3357099999999997</v>
      </c>
      <c r="J767" s="1">
        <v>717</v>
      </c>
      <c r="K767" s="1" t="s">
        <v>749</v>
      </c>
      <c r="L767" s="1" t="s">
        <v>737</v>
      </c>
      <c r="M767" s="88">
        <v>2016</v>
      </c>
      <c r="N767" s="88">
        <v>2</v>
      </c>
      <c r="O767" s="89" t="s">
        <v>157</v>
      </c>
      <c r="P767" s="63">
        <v>159</v>
      </c>
      <c r="Q767" s="1" t="s">
        <v>739</v>
      </c>
      <c r="R767" s="63" t="s">
        <v>399</v>
      </c>
      <c r="S767" s="63" t="s">
        <v>992</v>
      </c>
      <c r="T767" s="63" t="s">
        <v>1091</v>
      </c>
      <c r="U767" s="1"/>
      <c r="V767" s="90"/>
      <c r="W767" s="91">
        <v>42650</v>
      </c>
      <c r="X767" s="63">
        <v>9</v>
      </c>
      <c r="Y767" s="63">
        <v>47</v>
      </c>
      <c r="Z767" s="92">
        <v>42</v>
      </c>
      <c r="AA767" s="93">
        <v>14.26</v>
      </c>
      <c r="AB767" s="93">
        <v>6.72</v>
      </c>
      <c r="AC767" s="63">
        <v>1.88</v>
      </c>
      <c r="AD767" s="1">
        <v>0.86</v>
      </c>
      <c r="AE767" s="63">
        <v>0.92</v>
      </c>
      <c r="AF767" s="1">
        <v>1.1200000000000001</v>
      </c>
      <c r="AG767" s="1">
        <v>12</v>
      </c>
      <c r="AH767" s="1">
        <f t="shared" si="166"/>
        <v>76.785714285714278</v>
      </c>
      <c r="AI767" s="1">
        <v>0.36</v>
      </c>
      <c r="AJ767" s="1">
        <f t="shared" si="167"/>
        <v>4.0034042553191496</v>
      </c>
      <c r="AK767" s="1">
        <f t="shared" si="168"/>
        <v>3.1825381727158955</v>
      </c>
      <c r="AL767" s="1">
        <f t="shared" si="169"/>
        <v>5.5799999999999992</v>
      </c>
      <c r="AM767" s="1">
        <f t="shared" si="170"/>
        <v>3536.1535252398839</v>
      </c>
      <c r="AN767" s="1">
        <f t="shared" si="171"/>
        <v>6199.9999999999991</v>
      </c>
      <c r="AO767" s="1">
        <f t="shared" si="172"/>
        <v>9736.1535252398826</v>
      </c>
      <c r="AP767" s="1">
        <f t="shared" si="174"/>
        <v>3.5361535252398841</v>
      </c>
      <c r="AQ767" s="1">
        <f t="shared" si="174"/>
        <v>6.1999999999999993</v>
      </c>
      <c r="AR767" s="1">
        <f t="shared" si="174"/>
        <v>9.7361535252398834</v>
      </c>
      <c r="AS767" s="90"/>
      <c r="AT767" s="1">
        <v>2.3261269549218033</v>
      </c>
      <c r="AU767" s="1">
        <v>0.24918461564443861</v>
      </c>
      <c r="AV767" s="1">
        <v>2.0828762209670582</v>
      </c>
      <c r="AW767" s="1">
        <v>0.57915976689046511</v>
      </c>
      <c r="AX767" s="1">
        <v>0.25599074524924459</v>
      </c>
      <c r="AY767" s="1">
        <v>0.15631230793726106</v>
      </c>
      <c r="AZ767" s="1">
        <v>6.4499860576225769</v>
      </c>
      <c r="BA767" s="1">
        <v>114.04510251012255</v>
      </c>
      <c r="BB767" s="1">
        <v>19.201896855364755</v>
      </c>
      <c r="BC767" s="1">
        <v>11.635698085905794</v>
      </c>
      <c r="BD767" s="1">
        <v>5.9816934529253221</v>
      </c>
      <c r="BE767" s="94">
        <v>0.64922480620155043</v>
      </c>
      <c r="BF767" s="94">
        <v>5.9108527131782947E-2</v>
      </c>
      <c r="BG767" s="94">
        <v>4.7069935832541816</v>
      </c>
      <c r="BH767" s="1">
        <v>1.22021484375</v>
      </c>
      <c r="BI767" s="1">
        <v>0.26967773437499998</v>
      </c>
      <c r="BJ767" s="1">
        <v>1.8318374418200287</v>
      </c>
    </row>
    <row r="768" spans="1:62">
      <c r="A768" t="s">
        <v>177</v>
      </c>
      <c r="C768" s="63" t="s">
        <v>168</v>
      </c>
      <c r="D768" s="87" t="s">
        <v>171</v>
      </c>
      <c r="E768" t="s">
        <v>959</v>
      </c>
      <c r="F768" s="1" t="s">
        <v>747</v>
      </c>
      <c r="G768" s="1" t="s">
        <v>748</v>
      </c>
      <c r="H768" s="1">
        <v>11.5002</v>
      </c>
      <c r="I768" s="1">
        <v>7.3357099999999997</v>
      </c>
      <c r="J768" s="1">
        <v>717</v>
      </c>
      <c r="K768" s="1" t="s">
        <v>749</v>
      </c>
      <c r="L768" s="1" t="s">
        <v>737</v>
      </c>
      <c r="M768" s="88">
        <v>2016</v>
      </c>
      <c r="N768" s="88">
        <v>2</v>
      </c>
      <c r="O768" s="89" t="s">
        <v>158</v>
      </c>
      <c r="P768" s="63">
        <v>160</v>
      </c>
      <c r="Q768" s="1" t="s">
        <v>739</v>
      </c>
      <c r="R768" s="63" t="s">
        <v>399</v>
      </c>
      <c r="S768" s="63" t="s">
        <v>992</v>
      </c>
      <c r="T768" s="63" t="s">
        <v>1091</v>
      </c>
      <c r="U768" s="1"/>
      <c r="V768" s="90"/>
      <c r="W768" s="91">
        <v>42650</v>
      </c>
      <c r="X768" s="63">
        <v>9</v>
      </c>
      <c r="Y768" s="63">
        <v>43</v>
      </c>
      <c r="Z768" s="92">
        <v>42</v>
      </c>
      <c r="AA768" s="93">
        <v>10.4</v>
      </c>
      <c r="AB768" s="93">
        <v>6.77</v>
      </c>
      <c r="AC768" s="63">
        <v>2.2200000000000002</v>
      </c>
      <c r="AD768" s="1">
        <v>1.1399999999999999</v>
      </c>
      <c r="AE768" s="63">
        <v>0.84</v>
      </c>
      <c r="AF768" s="1">
        <v>1.42</v>
      </c>
      <c r="AG768" s="1">
        <v>12.1</v>
      </c>
      <c r="AH768" s="1">
        <f t="shared" si="166"/>
        <v>80.281690140845058</v>
      </c>
      <c r="AI768" s="1">
        <v>0.38</v>
      </c>
      <c r="AJ768" s="1">
        <f t="shared" si="167"/>
        <v>4.3303603603603591</v>
      </c>
      <c r="AK768" s="1">
        <f t="shared" si="168"/>
        <v>3.5950960254372002</v>
      </c>
      <c r="AL768" s="1">
        <f t="shared" si="169"/>
        <v>4.7047619047619049</v>
      </c>
      <c r="AM768" s="1">
        <f t="shared" si="170"/>
        <v>3994.5511393746669</v>
      </c>
      <c r="AN768" s="1">
        <f t="shared" si="171"/>
        <v>5227.5132275132273</v>
      </c>
      <c r="AO768" s="1">
        <f t="shared" si="172"/>
        <v>9222.0643668878947</v>
      </c>
      <c r="AP768" s="1">
        <f t="shared" si="174"/>
        <v>3.9945511393746669</v>
      </c>
      <c r="AQ768" s="1">
        <f t="shared" si="174"/>
        <v>5.227513227513227</v>
      </c>
      <c r="AR768" s="1">
        <f t="shared" si="174"/>
        <v>9.2220643668878939</v>
      </c>
      <c r="AS768" s="90"/>
      <c r="AT768" s="1">
        <v>1.8792293233082709</v>
      </c>
      <c r="AU768" s="1">
        <v>0.28566400859854135</v>
      </c>
      <c r="AV768" s="1">
        <v>1.7873317752606119</v>
      </c>
      <c r="AW768" s="1">
        <v>0.50704451561351349</v>
      </c>
      <c r="AX768" s="1">
        <v>0.2299387349388981</v>
      </c>
      <c r="AY768" s="1">
        <v>0.12499809472393156</v>
      </c>
      <c r="AZ768" s="1">
        <v>5.6987900405540399</v>
      </c>
      <c r="BA768" s="1">
        <v>101.75378298909969</v>
      </c>
      <c r="BB768" s="1">
        <v>20.729510210140091</v>
      </c>
      <c r="BC768" s="1">
        <v>10.406467526574859</v>
      </c>
      <c r="BD768" s="1">
        <v>4.5767551880687005</v>
      </c>
      <c r="BE768" s="94">
        <v>0.41139240506329111</v>
      </c>
      <c r="BF768" s="94">
        <v>9.0993184031158719E-2</v>
      </c>
      <c r="BG768" s="94">
        <v>2.6494889931061603</v>
      </c>
      <c r="BH768" s="1">
        <v>2.8486590038314175</v>
      </c>
      <c r="BI768" s="1">
        <v>0.60919540229885061</v>
      </c>
      <c r="BJ768" s="1">
        <v>1.2041389239458664</v>
      </c>
    </row>
    <row r="769" spans="1:62">
      <c r="A769" t="s">
        <v>177</v>
      </c>
      <c r="C769" s="63" t="s">
        <v>168</v>
      </c>
      <c r="D769" s="87" t="s">
        <v>171</v>
      </c>
      <c r="E769" t="s">
        <v>959</v>
      </c>
      <c r="F769" s="1" t="s">
        <v>747</v>
      </c>
      <c r="G769" s="1" t="s">
        <v>748</v>
      </c>
      <c r="H769" s="1">
        <v>11.5002</v>
      </c>
      <c r="I769" s="1">
        <v>7.3357099999999997</v>
      </c>
      <c r="J769" s="1">
        <v>717</v>
      </c>
      <c r="K769" s="1" t="s">
        <v>749</v>
      </c>
      <c r="L769" s="1" t="s">
        <v>737</v>
      </c>
      <c r="M769" s="88">
        <v>2016</v>
      </c>
      <c r="N769" s="88">
        <v>2</v>
      </c>
      <c r="O769" s="89" t="s">
        <v>159</v>
      </c>
      <c r="P769" s="63">
        <v>161</v>
      </c>
      <c r="Q769" s="1" t="s">
        <v>739</v>
      </c>
      <c r="R769" s="63" t="s">
        <v>399</v>
      </c>
      <c r="S769" s="63" t="s">
        <v>992</v>
      </c>
      <c r="T769" s="63" t="s">
        <v>1091</v>
      </c>
      <c r="U769" s="1"/>
      <c r="V769" s="90"/>
      <c r="W769" s="91">
        <v>42650</v>
      </c>
      <c r="X769" s="63">
        <v>9</v>
      </c>
      <c r="Y769" s="63">
        <v>44</v>
      </c>
      <c r="Z769" s="92">
        <v>41</v>
      </c>
      <c r="AA769" s="93">
        <v>10.74</v>
      </c>
      <c r="AB769" s="93">
        <v>8.0500000000000007</v>
      </c>
      <c r="AC769" s="63">
        <v>1.96</v>
      </c>
      <c r="AD769" s="1">
        <v>1.04</v>
      </c>
      <c r="AE769" s="63">
        <v>0.64</v>
      </c>
      <c r="AF769" s="1">
        <v>1.28</v>
      </c>
      <c r="AG769" s="1">
        <v>12.3</v>
      </c>
      <c r="AH769" s="1">
        <f t="shared" si="166"/>
        <v>81.25</v>
      </c>
      <c r="AI769" s="1">
        <v>0.16</v>
      </c>
      <c r="AJ769" s="1">
        <f t="shared" si="167"/>
        <v>5.257142857142858</v>
      </c>
      <c r="AK769" s="1">
        <f t="shared" si="168"/>
        <v>4.4071092436974793</v>
      </c>
      <c r="AL769" s="1">
        <f t="shared" si="169"/>
        <v>2.6850000000000001</v>
      </c>
      <c r="AM769" s="1">
        <f t="shared" si="170"/>
        <v>4896.7880485527548</v>
      </c>
      <c r="AN769" s="1">
        <f t="shared" si="171"/>
        <v>2983.3333333333335</v>
      </c>
      <c r="AO769" s="1">
        <f t="shared" si="172"/>
        <v>7880.1213818860888</v>
      </c>
      <c r="AP769" s="1">
        <f t="shared" si="174"/>
        <v>4.8967880485527546</v>
      </c>
      <c r="AQ769" s="1">
        <f t="shared" si="174"/>
        <v>2.9833333333333334</v>
      </c>
      <c r="AR769" s="1">
        <f t="shared" si="174"/>
        <v>7.8801213818860889</v>
      </c>
      <c r="AS769" s="90"/>
      <c r="AT769" s="1">
        <v>2.2664756446991405</v>
      </c>
      <c r="AU769" s="1">
        <v>0.28210618830066075</v>
      </c>
      <c r="AV769" s="1">
        <v>1.6302618677534675</v>
      </c>
      <c r="AW769" s="1">
        <v>0.53056774812182206</v>
      </c>
      <c r="AX769" s="1">
        <v>0.22909276391148517</v>
      </c>
      <c r="AY769" s="1">
        <v>0.14268203410284189</v>
      </c>
      <c r="AZ769" s="1">
        <v>6.8103024733175461</v>
      </c>
      <c r="BA769" s="1">
        <v>145.00628668039906</v>
      </c>
      <c r="BB769" s="1">
        <v>27.619966508202374</v>
      </c>
      <c r="BC769" s="1">
        <v>11.562233493397766</v>
      </c>
      <c r="BD769" s="1">
        <v>8.1985475795370739</v>
      </c>
      <c r="BE769" s="94">
        <v>0.44232227488151665</v>
      </c>
      <c r="BF769" s="94">
        <v>5.0331753554502374E-2</v>
      </c>
      <c r="BG769" s="94">
        <v>3.2521483848860528</v>
      </c>
      <c r="BH769" s="1">
        <v>0.83017975402081368</v>
      </c>
      <c r="BI769" s="1">
        <v>0.22270577105014192</v>
      </c>
      <c r="BJ769" s="1">
        <v>1.4622245403929082</v>
      </c>
    </row>
    <row r="770" spans="1:62">
      <c r="A770" t="s">
        <v>177</v>
      </c>
      <c r="C770" s="63" t="s">
        <v>168</v>
      </c>
      <c r="D770" s="87" t="s">
        <v>171</v>
      </c>
      <c r="E770" t="s">
        <v>959</v>
      </c>
      <c r="F770" s="1" t="s">
        <v>747</v>
      </c>
      <c r="G770" s="1" t="s">
        <v>748</v>
      </c>
      <c r="H770" s="1">
        <v>11.5002</v>
      </c>
      <c r="I770" s="1">
        <v>7.3357099999999997</v>
      </c>
      <c r="J770" s="1">
        <v>717</v>
      </c>
      <c r="K770" s="1" t="s">
        <v>749</v>
      </c>
      <c r="L770" s="1" t="s">
        <v>737</v>
      </c>
      <c r="M770" s="88">
        <v>2016</v>
      </c>
      <c r="N770" s="88">
        <v>2</v>
      </c>
      <c r="O770" s="89" t="s">
        <v>714</v>
      </c>
      <c r="P770" s="63">
        <v>162</v>
      </c>
      <c r="Q770" s="1" t="s">
        <v>739</v>
      </c>
      <c r="R770" s="63" t="s">
        <v>399</v>
      </c>
      <c r="S770" s="63" t="s">
        <v>992</v>
      </c>
      <c r="T770" s="63" t="s">
        <v>1091</v>
      </c>
      <c r="U770" s="1"/>
      <c r="V770" s="90"/>
      <c r="W770" s="91">
        <v>42650</v>
      </c>
      <c r="X770" s="63">
        <v>9</v>
      </c>
      <c r="Y770" s="63">
        <v>48</v>
      </c>
      <c r="Z770" s="92">
        <v>43</v>
      </c>
      <c r="AA770" s="93">
        <v>14.82</v>
      </c>
      <c r="AB770" s="93">
        <v>9.4700000000000006</v>
      </c>
      <c r="AC770" s="63">
        <v>2.2200000000000002</v>
      </c>
      <c r="AD770" s="1">
        <v>1.2</v>
      </c>
      <c r="AE770" s="63">
        <v>1.3</v>
      </c>
      <c r="AF770" s="1">
        <v>1.52</v>
      </c>
      <c r="AG770" s="1">
        <v>13.2</v>
      </c>
      <c r="AH770" s="1">
        <f t="shared" si="166"/>
        <v>78.94736842105263</v>
      </c>
      <c r="AI770" s="1">
        <v>0.56000000000000005</v>
      </c>
      <c r="AJ770" s="1">
        <f t="shared" si="167"/>
        <v>6.4839639639639648</v>
      </c>
      <c r="AK770" s="1">
        <f t="shared" si="168"/>
        <v>5.2273195548489682</v>
      </c>
      <c r="AL770" s="1">
        <f t="shared" si="169"/>
        <v>6.3840000000000003</v>
      </c>
      <c r="AM770" s="1">
        <f t="shared" si="170"/>
        <v>5808.132838721076</v>
      </c>
      <c r="AN770" s="1">
        <f t="shared" si="171"/>
        <v>7093.333333333333</v>
      </c>
      <c r="AO770" s="1">
        <f t="shared" si="172"/>
        <v>12901.46617205441</v>
      </c>
      <c r="AP770" s="1">
        <f t="shared" si="174"/>
        <v>5.8081328387210762</v>
      </c>
      <c r="AQ770" s="1">
        <f t="shared" si="174"/>
        <v>7.0933333333333328</v>
      </c>
      <c r="AR770" s="1">
        <f t="shared" si="174"/>
        <v>12.901466172054411</v>
      </c>
      <c r="AS770" s="90"/>
      <c r="AT770" s="1">
        <v>2.5582061068702289</v>
      </c>
      <c r="AU770" s="1">
        <v>0.21539452074923449</v>
      </c>
      <c r="AV770" s="1">
        <v>1.8219038407890591</v>
      </c>
      <c r="AW770" s="1">
        <v>0.54331733428309548</v>
      </c>
      <c r="AX770" s="1">
        <v>0.20880161991113524</v>
      </c>
      <c r="AY770" s="1">
        <v>0.1746763475203168</v>
      </c>
      <c r="AZ770" s="1">
        <v>4.9183312204813641</v>
      </c>
      <c r="BA770" s="1">
        <v>119.70508047047272</v>
      </c>
      <c r="BB770" s="1">
        <v>24.019422192947776</v>
      </c>
      <c r="BC770" s="1">
        <v>13.239076584103923</v>
      </c>
      <c r="BD770" s="1">
        <v>36.232500200252225</v>
      </c>
      <c r="BE770" s="94">
        <v>0.69018112488083905</v>
      </c>
      <c r="BF770" s="94">
        <v>8.465204957102003E-2</v>
      </c>
      <c r="BG770" s="94">
        <v>0.71996642213108109</v>
      </c>
      <c r="BH770" s="1">
        <v>0.95184824902723741</v>
      </c>
      <c r="BI770" s="1">
        <v>0.2396887159533074</v>
      </c>
      <c r="BJ770" s="1">
        <v>1.4717125759331211</v>
      </c>
    </row>
    <row r="771" spans="1:62">
      <c r="A771" t="s">
        <v>177</v>
      </c>
      <c r="C771" s="63" t="s">
        <v>168</v>
      </c>
      <c r="D771" s="87" t="s">
        <v>171</v>
      </c>
      <c r="E771" t="s">
        <v>959</v>
      </c>
      <c r="F771" s="1" t="s">
        <v>750</v>
      </c>
      <c r="G771" s="1" t="s">
        <v>751</v>
      </c>
      <c r="H771" s="1">
        <v>11.507899999999999</v>
      </c>
      <c r="I771" s="1">
        <v>7.3454100000000002</v>
      </c>
      <c r="J771" s="1">
        <v>707</v>
      </c>
      <c r="K771" s="1" t="s">
        <v>752</v>
      </c>
      <c r="L771" s="1" t="s">
        <v>737</v>
      </c>
      <c r="M771" s="88">
        <v>2016</v>
      </c>
      <c r="N771" s="88">
        <v>2</v>
      </c>
      <c r="O771" s="89" t="s">
        <v>155</v>
      </c>
      <c r="P771" s="63">
        <v>169</v>
      </c>
      <c r="Q771" s="1" t="s">
        <v>739</v>
      </c>
      <c r="R771" s="63" t="s">
        <v>399</v>
      </c>
      <c r="S771" s="63" t="s">
        <v>992</v>
      </c>
      <c r="T771" s="63" t="s">
        <v>1091</v>
      </c>
      <c r="U771" s="1" t="s">
        <v>740</v>
      </c>
      <c r="V771" s="90">
        <v>42590</v>
      </c>
      <c r="W771" s="91">
        <v>42650</v>
      </c>
      <c r="X771" s="63">
        <v>9</v>
      </c>
      <c r="Y771" s="63">
        <v>45</v>
      </c>
      <c r="Z771" s="92">
        <v>45</v>
      </c>
      <c r="AA771" s="93">
        <v>11.97</v>
      </c>
      <c r="AB771" s="93">
        <v>6.43</v>
      </c>
      <c r="AC771" s="63">
        <v>1.74</v>
      </c>
      <c r="AD771" s="1">
        <v>0.94</v>
      </c>
      <c r="AE771" s="63">
        <v>1.08</v>
      </c>
      <c r="AF771" s="1">
        <v>1.1399999999999999</v>
      </c>
      <c r="AG771" s="1">
        <v>15.5</v>
      </c>
      <c r="AH771" s="1">
        <f t="shared" si="166"/>
        <v>82.456140350877192</v>
      </c>
      <c r="AI771" s="1">
        <v>0.46</v>
      </c>
      <c r="AJ771" s="1">
        <f t="shared" si="167"/>
        <v>4.2127586206896552</v>
      </c>
      <c r="AK771" s="1">
        <f t="shared" si="168"/>
        <v>3.453244759972955</v>
      </c>
      <c r="AL771" s="1">
        <f t="shared" si="169"/>
        <v>5.0983333333333336</v>
      </c>
      <c r="AM771" s="1">
        <f t="shared" si="170"/>
        <v>3836.9386221921723</v>
      </c>
      <c r="AN771" s="1">
        <f t="shared" si="171"/>
        <v>5664.8148148148148</v>
      </c>
      <c r="AO771" s="1">
        <f t="shared" si="172"/>
        <v>9501.753437006988</v>
      </c>
      <c r="AP771" s="1">
        <f t="shared" si="174"/>
        <v>3.8369386221921724</v>
      </c>
      <c r="AQ771" s="1">
        <f t="shared" si="174"/>
        <v>5.6648148148148145</v>
      </c>
      <c r="AR771" s="1">
        <f t="shared" si="174"/>
        <v>9.5017534370069878</v>
      </c>
      <c r="AS771" s="90">
        <v>42499</v>
      </c>
      <c r="AT771" s="1">
        <v>2.4827746741154564</v>
      </c>
      <c r="AU771" s="1">
        <v>0.19065628286437725</v>
      </c>
      <c r="AV771" s="1">
        <v>1.8808954290386264</v>
      </c>
      <c r="AW771" s="1">
        <v>0.59427029263294251</v>
      </c>
      <c r="AX771" s="1">
        <v>0.25403230569917257</v>
      </c>
      <c r="AY771" s="1">
        <v>0.18600009807455836</v>
      </c>
      <c r="AZ771" s="1">
        <v>7.5739695463163859</v>
      </c>
      <c r="BA771" s="1">
        <v>137.93602410952693</v>
      </c>
      <c r="BB771" s="1">
        <v>48.110495216856556</v>
      </c>
      <c r="BC771" s="1">
        <v>11.881382085728331</v>
      </c>
      <c r="BD771" s="1">
        <v>4.0122238616971586</v>
      </c>
      <c r="BE771" s="94">
        <v>0.56293018682399221</v>
      </c>
      <c r="BF771" s="94">
        <v>5.1425762045231076E-2</v>
      </c>
      <c r="BG771" s="94">
        <v>4.6818940940424287</v>
      </c>
      <c r="BH771" s="1">
        <v>1.0293843283582089</v>
      </c>
      <c r="BI771" s="1">
        <v>0.14225746268656717</v>
      </c>
      <c r="BJ771" s="1">
        <v>1.787350429266013</v>
      </c>
    </row>
    <row r="772" spans="1:62">
      <c r="A772" t="s">
        <v>177</v>
      </c>
      <c r="C772" s="63" t="s">
        <v>168</v>
      </c>
      <c r="D772" s="87" t="s">
        <v>171</v>
      </c>
      <c r="E772" t="s">
        <v>959</v>
      </c>
      <c r="F772" s="1" t="s">
        <v>750</v>
      </c>
      <c r="G772" s="1" t="s">
        <v>751</v>
      </c>
      <c r="H772" s="1">
        <v>11.507899999999999</v>
      </c>
      <c r="I772" s="1">
        <v>7.3454100000000002</v>
      </c>
      <c r="J772" s="1">
        <v>707</v>
      </c>
      <c r="K772" s="1" t="s">
        <v>752</v>
      </c>
      <c r="L772" s="1" t="s">
        <v>737</v>
      </c>
      <c r="M772" s="88">
        <v>2016</v>
      </c>
      <c r="N772" s="88">
        <v>2</v>
      </c>
      <c r="O772" s="89" t="s">
        <v>156</v>
      </c>
      <c r="P772" s="63">
        <v>170</v>
      </c>
      <c r="Q772" s="1" t="s">
        <v>739</v>
      </c>
      <c r="R772" s="63" t="s">
        <v>399</v>
      </c>
      <c r="S772" s="63" t="s">
        <v>992</v>
      </c>
      <c r="T772" s="63" t="s">
        <v>1091</v>
      </c>
      <c r="U772" s="1"/>
      <c r="V772" s="90"/>
      <c r="W772" s="91">
        <v>42650</v>
      </c>
      <c r="X772" s="63">
        <v>9</v>
      </c>
      <c r="Y772" s="63">
        <v>42</v>
      </c>
      <c r="Z772" s="92">
        <v>47</v>
      </c>
      <c r="AA772" s="93">
        <v>8.9600000000000009</v>
      </c>
      <c r="AB772" s="93">
        <v>3.37</v>
      </c>
      <c r="AC772" s="63">
        <v>1.04</v>
      </c>
      <c r="AD772" s="1">
        <v>0.5</v>
      </c>
      <c r="AE772" s="63">
        <v>0.96</v>
      </c>
      <c r="AF772" s="1">
        <v>0.64</v>
      </c>
      <c r="AG772" s="1">
        <v>10.9</v>
      </c>
      <c r="AH772" s="1">
        <f t="shared" si="166"/>
        <v>78.125</v>
      </c>
      <c r="AI772" s="1">
        <v>0.4</v>
      </c>
      <c r="AJ772" s="1">
        <f t="shared" si="167"/>
        <v>2.0738461538461541</v>
      </c>
      <c r="AK772" s="1">
        <f t="shared" si="168"/>
        <v>1.6983427601809955</v>
      </c>
      <c r="AL772" s="1">
        <f t="shared" si="169"/>
        <v>3.7333333333333338</v>
      </c>
      <c r="AM772" s="1">
        <f t="shared" si="170"/>
        <v>1887.0475113122172</v>
      </c>
      <c r="AN772" s="1">
        <f t="shared" si="171"/>
        <v>4148.1481481481487</v>
      </c>
      <c r="AO772" s="1">
        <f t="shared" si="172"/>
        <v>6035.1956594603662</v>
      </c>
      <c r="AP772" s="1">
        <f t="shared" si="174"/>
        <v>1.8870475113122172</v>
      </c>
      <c r="AQ772" s="1">
        <f t="shared" si="174"/>
        <v>4.1481481481481488</v>
      </c>
      <c r="AR772" s="1">
        <f t="shared" si="174"/>
        <v>6.0351956594603662</v>
      </c>
      <c r="AS772" s="90"/>
      <c r="AT772" s="1">
        <v>1.9141929499072357</v>
      </c>
      <c r="AU772" s="1">
        <v>0.15405089918960385</v>
      </c>
      <c r="AV772" s="1">
        <v>1.7592990454451438</v>
      </c>
      <c r="AW772" s="1">
        <v>0.5489481177563349</v>
      </c>
      <c r="AX772" s="1">
        <v>0.22981055449781321</v>
      </c>
      <c r="AY772" s="1">
        <v>0.15860420799411096</v>
      </c>
      <c r="AZ772" s="1">
        <v>6.7802443197249005</v>
      </c>
      <c r="BA772" s="1">
        <v>135.32213863701983</v>
      </c>
      <c r="BB772" s="1">
        <v>66.584112982609923</v>
      </c>
      <c r="BC772" s="1">
        <v>10.044739694528124</v>
      </c>
      <c r="BD772" s="1">
        <v>3.1429567656134356</v>
      </c>
      <c r="BE772" s="94">
        <v>0.64754098360655743</v>
      </c>
      <c r="BF772" s="94">
        <v>7.8254580520732892E-2</v>
      </c>
      <c r="BG772" s="94">
        <v>4.0547708294809306</v>
      </c>
      <c r="BH772" s="1">
        <v>1.0382862351868734</v>
      </c>
      <c r="BI772" s="1">
        <v>0.2536918869644485</v>
      </c>
      <c r="BJ772" s="1">
        <v>2.1466850633504921</v>
      </c>
    </row>
    <row r="773" spans="1:62">
      <c r="A773" t="s">
        <v>177</v>
      </c>
      <c r="C773" s="63" t="s">
        <v>168</v>
      </c>
      <c r="D773" s="87" t="s">
        <v>171</v>
      </c>
      <c r="E773" t="s">
        <v>959</v>
      </c>
      <c r="F773" s="1" t="s">
        <v>750</v>
      </c>
      <c r="G773" s="1" t="s">
        <v>751</v>
      </c>
      <c r="H773" s="1">
        <v>11.507899999999999</v>
      </c>
      <c r="I773" s="1">
        <v>7.3454100000000002</v>
      </c>
      <c r="J773" s="1">
        <v>707</v>
      </c>
      <c r="K773" s="1" t="s">
        <v>752</v>
      </c>
      <c r="L773" s="1" t="s">
        <v>737</v>
      </c>
      <c r="M773" s="88">
        <v>2016</v>
      </c>
      <c r="N773" s="88">
        <v>2</v>
      </c>
      <c r="O773" s="89" t="s">
        <v>157</v>
      </c>
      <c r="P773" s="63">
        <v>171</v>
      </c>
      <c r="Q773" s="1" t="s">
        <v>739</v>
      </c>
      <c r="R773" s="63" t="s">
        <v>399</v>
      </c>
      <c r="S773" s="63" t="s">
        <v>992</v>
      </c>
      <c r="T773" s="63" t="s">
        <v>1091</v>
      </c>
      <c r="U773" s="1"/>
      <c r="V773" s="90"/>
      <c r="W773" s="91">
        <v>42650</v>
      </c>
      <c r="X773" s="63">
        <v>9</v>
      </c>
      <c r="Y773" s="63">
        <v>48</v>
      </c>
      <c r="Z773" s="92">
        <v>43</v>
      </c>
      <c r="AA773" s="93">
        <v>13.18</v>
      </c>
      <c r="AB773" s="93">
        <v>6.78</v>
      </c>
      <c r="AC773" s="63">
        <v>1.62</v>
      </c>
      <c r="AD773" s="1">
        <v>0.78</v>
      </c>
      <c r="AE773" s="63">
        <v>0.57999999999999996</v>
      </c>
      <c r="AF773" s="1">
        <v>0.98</v>
      </c>
      <c r="AG773" s="1">
        <v>11.4</v>
      </c>
      <c r="AH773" s="1">
        <f t="shared" si="166"/>
        <v>79.591836734693871</v>
      </c>
      <c r="AI773" s="1">
        <v>0.26</v>
      </c>
      <c r="AJ773" s="1">
        <f t="shared" si="167"/>
        <v>4.1014814814814811</v>
      </c>
      <c r="AK773" s="1">
        <f t="shared" si="168"/>
        <v>3.4027032679738549</v>
      </c>
      <c r="AL773" s="1">
        <f t="shared" si="169"/>
        <v>5.9082758620689662</v>
      </c>
      <c r="AM773" s="1">
        <f t="shared" si="170"/>
        <v>3780.7814088598388</v>
      </c>
      <c r="AN773" s="1">
        <f t="shared" si="171"/>
        <v>6564.7509578544068</v>
      </c>
      <c r="AO773" s="1">
        <f t="shared" si="172"/>
        <v>10345.532366714246</v>
      </c>
      <c r="AP773" s="1">
        <f t="shared" si="174"/>
        <v>3.780781408859839</v>
      </c>
      <c r="AQ773" s="1">
        <f t="shared" si="174"/>
        <v>6.5647509578544065</v>
      </c>
      <c r="AR773" s="1">
        <f t="shared" si="174"/>
        <v>10.345532366714245</v>
      </c>
      <c r="AS773" s="90"/>
      <c r="AT773" s="1">
        <v>2.3212890625</v>
      </c>
      <c r="AU773" s="1">
        <v>0.14799299120942686</v>
      </c>
      <c r="AV773" s="1">
        <v>1.9674209055596177</v>
      </c>
      <c r="AW773" s="1">
        <v>0.36801023536493593</v>
      </c>
      <c r="AX773" s="1">
        <v>0.21972611644344447</v>
      </c>
      <c r="AY773" s="1">
        <v>0.16188777275671828</v>
      </c>
      <c r="AZ773" s="1">
        <v>5.9682974837537452</v>
      </c>
      <c r="BA773" s="1">
        <v>129.65842897718014</v>
      </c>
      <c r="BB773" s="1">
        <v>65.943014623124526</v>
      </c>
      <c r="BC773" s="1">
        <v>13.453822043926303</v>
      </c>
      <c r="BD773" s="1">
        <v>3.0176186587512799</v>
      </c>
      <c r="BE773" s="94">
        <v>0.72318840579710153</v>
      </c>
      <c r="BF773" s="94">
        <v>6.6811594202898561E-2</v>
      </c>
      <c r="BG773" s="94">
        <v>6.3241738583048859</v>
      </c>
      <c r="BH773" s="1">
        <v>1.1924904942965779</v>
      </c>
      <c r="BI773" s="1">
        <v>0.14904942965779469</v>
      </c>
      <c r="BJ773" s="1">
        <v>1.1837622825722125</v>
      </c>
    </row>
    <row r="774" spans="1:62">
      <c r="A774" t="s">
        <v>177</v>
      </c>
      <c r="C774" s="63" t="s">
        <v>168</v>
      </c>
      <c r="D774" s="87" t="s">
        <v>171</v>
      </c>
      <c r="E774" t="s">
        <v>959</v>
      </c>
      <c r="F774" s="1" t="s">
        <v>750</v>
      </c>
      <c r="G774" s="1" t="s">
        <v>751</v>
      </c>
      <c r="H774" s="1">
        <v>11.507899999999999</v>
      </c>
      <c r="I774" s="1">
        <v>7.3454100000000002</v>
      </c>
      <c r="J774" s="1">
        <v>707</v>
      </c>
      <c r="K774" s="1" t="s">
        <v>752</v>
      </c>
      <c r="L774" s="1" t="s">
        <v>737</v>
      </c>
      <c r="M774" s="88">
        <v>2016</v>
      </c>
      <c r="N774" s="88">
        <v>2</v>
      </c>
      <c r="O774" s="89" t="s">
        <v>158</v>
      </c>
      <c r="P774" s="63">
        <v>172</v>
      </c>
      <c r="Q774" s="1" t="s">
        <v>739</v>
      </c>
      <c r="R774" s="63" t="s">
        <v>399</v>
      </c>
      <c r="S774" s="63" t="s">
        <v>992</v>
      </c>
      <c r="T774" s="63" t="s">
        <v>1091</v>
      </c>
      <c r="U774" s="1"/>
      <c r="V774" s="90"/>
      <c r="W774" s="91">
        <v>42650</v>
      </c>
      <c r="X774" s="63">
        <v>9</v>
      </c>
      <c r="Y774" s="63">
        <v>45</v>
      </c>
      <c r="Z774" s="92">
        <v>46</v>
      </c>
      <c r="AA774" s="93">
        <v>12.98</v>
      </c>
      <c r="AB774" s="93">
        <v>7.35</v>
      </c>
      <c r="AC774" s="63">
        <v>2.16</v>
      </c>
      <c r="AD774" s="1">
        <v>1.18</v>
      </c>
      <c r="AE774" s="63">
        <v>0.94</v>
      </c>
      <c r="AF774" s="1">
        <v>1.42</v>
      </c>
      <c r="AG774" s="1">
        <v>13.5</v>
      </c>
      <c r="AH774" s="1">
        <f t="shared" si="166"/>
        <v>83.098591549295776</v>
      </c>
      <c r="AI774" s="1">
        <v>0.42</v>
      </c>
      <c r="AJ774" s="1">
        <f t="shared" si="167"/>
        <v>4.8319444444444439</v>
      </c>
      <c r="AK774" s="1">
        <f t="shared" si="168"/>
        <v>4.0861356209150319</v>
      </c>
      <c r="AL774" s="1">
        <f t="shared" si="169"/>
        <v>5.7995744680851073</v>
      </c>
      <c r="AM774" s="1">
        <f t="shared" si="170"/>
        <v>4540.1506899055912</v>
      </c>
      <c r="AN774" s="1">
        <f t="shared" si="171"/>
        <v>6443.9716312056744</v>
      </c>
      <c r="AO774" s="1">
        <f t="shared" si="172"/>
        <v>10984.122321111267</v>
      </c>
      <c r="AP774" s="1">
        <f t="shared" si="174"/>
        <v>4.540150689905591</v>
      </c>
      <c r="AQ774" s="1">
        <f t="shared" si="174"/>
        <v>6.4439716312056747</v>
      </c>
      <c r="AR774" s="1">
        <f t="shared" si="174"/>
        <v>10.984122321111267</v>
      </c>
      <c r="AS774" s="90"/>
      <c r="AT774" s="1">
        <v>2.9739089184060723</v>
      </c>
      <c r="AU774" s="1">
        <v>0.21110542943478419</v>
      </c>
      <c r="AV774" s="1">
        <v>1.647910316869329</v>
      </c>
      <c r="AW774" s="1">
        <v>0.57263182012943303</v>
      </c>
      <c r="AX774" s="1">
        <v>0.25868441746270687</v>
      </c>
      <c r="AY774" s="1">
        <v>0.19060750392923329</v>
      </c>
      <c r="AZ774" s="1">
        <v>8.429420497831746</v>
      </c>
      <c r="BA774" s="1">
        <v>174.7895107669477</v>
      </c>
      <c r="BB774" s="1">
        <v>105.896327814399</v>
      </c>
      <c r="BC774" s="1">
        <v>10.845497586333046</v>
      </c>
      <c r="BD774" s="1">
        <v>3.3257197428651049</v>
      </c>
      <c r="BE774" s="94">
        <v>0.42315175097276259</v>
      </c>
      <c r="BF774" s="94">
        <v>1.0967898832684824E-2</v>
      </c>
      <c r="BG774" s="94">
        <v>4.811491533156822</v>
      </c>
      <c r="BH774" s="1">
        <v>1.154510556621881</v>
      </c>
      <c r="BI774" s="1">
        <v>0.20143953934740888</v>
      </c>
      <c r="BJ774" s="1">
        <v>1.1373653335888319</v>
      </c>
    </row>
    <row r="775" spans="1:62">
      <c r="A775" t="s">
        <v>177</v>
      </c>
      <c r="C775" s="63" t="s">
        <v>168</v>
      </c>
      <c r="D775" s="87" t="s">
        <v>171</v>
      </c>
      <c r="E775" t="s">
        <v>959</v>
      </c>
      <c r="F775" s="1" t="s">
        <v>750</v>
      </c>
      <c r="G775" s="1" t="s">
        <v>751</v>
      </c>
      <c r="H775" s="1">
        <v>11.507899999999999</v>
      </c>
      <c r="I775" s="1">
        <v>7.3454100000000002</v>
      </c>
      <c r="J775" s="1">
        <v>707</v>
      </c>
      <c r="K775" s="1" t="s">
        <v>752</v>
      </c>
      <c r="L775" s="1" t="s">
        <v>737</v>
      </c>
      <c r="M775" s="88">
        <v>2016</v>
      </c>
      <c r="N775" s="88">
        <v>2</v>
      </c>
      <c r="O775" s="89" t="s">
        <v>159</v>
      </c>
      <c r="P775" s="63">
        <v>173</v>
      </c>
      <c r="Q775" s="1" t="s">
        <v>739</v>
      </c>
      <c r="R775" s="63" t="s">
        <v>399</v>
      </c>
      <c r="S775" s="63" t="s">
        <v>992</v>
      </c>
      <c r="T775" s="63" t="s">
        <v>1091</v>
      </c>
      <c r="U775" s="1"/>
      <c r="V775" s="90"/>
      <c r="W775" s="91">
        <v>42650</v>
      </c>
      <c r="X775" s="63">
        <v>9</v>
      </c>
      <c r="Y775" s="63">
        <v>43</v>
      </c>
      <c r="Z775" s="92">
        <v>38</v>
      </c>
      <c r="AA775" s="93">
        <v>13.66</v>
      </c>
      <c r="AB775" s="93">
        <v>5.35</v>
      </c>
      <c r="AC775" s="63">
        <v>1.7</v>
      </c>
      <c r="AD775" s="1">
        <v>0.92</v>
      </c>
      <c r="AE775" s="63">
        <v>1.18</v>
      </c>
      <c r="AF775" s="1">
        <v>1.1399999999999999</v>
      </c>
      <c r="AG775" s="1">
        <v>12.2</v>
      </c>
      <c r="AH775" s="1">
        <f t="shared" si="166"/>
        <v>80.701754385964918</v>
      </c>
      <c r="AI775" s="1">
        <v>0.52</v>
      </c>
      <c r="AJ775" s="1">
        <f t="shared" si="167"/>
        <v>3.5876470588235287</v>
      </c>
      <c r="AK775" s="1">
        <f t="shared" si="168"/>
        <v>2.9906685121107262</v>
      </c>
      <c r="AL775" s="1">
        <f t="shared" si="169"/>
        <v>6.0196610169491533</v>
      </c>
      <c r="AM775" s="1">
        <f t="shared" si="170"/>
        <v>3322.9650134563622</v>
      </c>
      <c r="AN775" s="1">
        <f t="shared" si="171"/>
        <v>6688.5122410546146</v>
      </c>
      <c r="AO775" s="1">
        <f t="shared" si="172"/>
        <v>10011.477254510977</v>
      </c>
      <c r="AP775" s="1">
        <f t="shared" si="174"/>
        <v>3.3229650134563622</v>
      </c>
      <c r="AQ775" s="1">
        <f t="shared" si="174"/>
        <v>6.6885122410546147</v>
      </c>
      <c r="AR775" s="1">
        <f t="shared" si="174"/>
        <v>10.011477254510977</v>
      </c>
      <c r="AS775" s="90"/>
      <c r="AT775" s="1">
        <v>2.1511741682974561</v>
      </c>
      <c r="AU775" s="1">
        <v>0.16855440023764892</v>
      </c>
      <c r="AV775" s="1">
        <v>1.2203974299973503</v>
      </c>
      <c r="AW775" s="1">
        <v>0.71785653739082178</v>
      </c>
      <c r="AX775" s="1">
        <v>0.28434619410703599</v>
      </c>
      <c r="AY775" s="1">
        <v>0.18595847429189963</v>
      </c>
      <c r="AZ775" s="1">
        <v>9.878443895389923</v>
      </c>
      <c r="BA775" s="1">
        <v>190.51862200275079</v>
      </c>
      <c r="BB775" s="1">
        <v>274.84820960031584</v>
      </c>
      <c r="BC775" s="1">
        <v>8.2917273398519189</v>
      </c>
      <c r="BD775" s="1">
        <v>2.9037392672148266</v>
      </c>
      <c r="BE775" s="94">
        <v>0.42592081031307549</v>
      </c>
      <c r="BF775" s="94">
        <v>3.2891344383057089E-2</v>
      </c>
      <c r="BG775" s="94">
        <v>4.4306605886030725</v>
      </c>
      <c r="BH775" s="1">
        <v>1.3228869895536561</v>
      </c>
      <c r="BI775" s="1">
        <v>0.21082621082621086</v>
      </c>
      <c r="BJ775" s="1">
        <v>1.2203970920908882</v>
      </c>
    </row>
    <row r="776" spans="1:62">
      <c r="A776" t="s">
        <v>177</v>
      </c>
      <c r="C776" s="63" t="s">
        <v>168</v>
      </c>
      <c r="D776" s="87" t="s">
        <v>171</v>
      </c>
      <c r="E776" t="s">
        <v>959</v>
      </c>
      <c r="F776" s="1" t="s">
        <v>750</v>
      </c>
      <c r="G776" s="1" t="s">
        <v>751</v>
      </c>
      <c r="H776" s="1">
        <v>11.507899999999999</v>
      </c>
      <c r="I776" s="1">
        <v>7.3454100000000002</v>
      </c>
      <c r="J776" s="1">
        <v>707</v>
      </c>
      <c r="K776" s="1" t="s">
        <v>752</v>
      </c>
      <c r="L776" s="1" t="s">
        <v>737</v>
      </c>
      <c r="M776" s="88">
        <v>2016</v>
      </c>
      <c r="N776" s="88">
        <v>2</v>
      </c>
      <c r="O776" s="89" t="s">
        <v>714</v>
      </c>
      <c r="P776" s="63">
        <v>174</v>
      </c>
      <c r="Q776" s="1" t="s">
        <v>739</v>
      </c>
      <c r="R776" s="63" t="s">
        <v>399</v>
      </c>
      <c r="S776" s="63" t="s">
        <v>992</v>
      </c>
      <c r="T776" s="63" t="s">
        <v>1091</v>
      </c>
      <c r="U776" s="1"/>
      <c r="V776" s="90"/>
      <c r="W776" s="91">
        <v>42650</v>
      </c>
      <c r="X776" s="63">
        <v>9</v>
      </c>
      <c r="Y776" s="63">
        <v>44</v>
      </c>
      <c r="Z776" s="92">
        <v>39</v>
      </c>
      <c r="AA776" s="93">
        <v>11.23</v>
      </c>
      <c r="AB776" s="93">
        <v>6.9</v>
      </c>
      <c r="AC776" s="63">
        <v>2.2400000000000002</v>
      </c>
      <c r="AD776" s="1">
        <v>1.1200000000000001</v>
      </c>
      <c r="AE776" s="63">
        <v>0.96</v>
      </c>
      <c r="AF776" s="1">
        <v>1.42</v>
      </c>
      <c r="AG776" s="1">
        <v>13.4</v>
      </c>
      <c r="AH776" s="1">
        <f t="shared" si="166"/>
        <v>78.873239436619727</v>
      </c>
      <c r="AI776" s="1">
        <v>0.43</v>
      </c>
      <c r="AJ776" s="1">
        <f t="shared" si="167"/>
        <v>4.3741071428571425</v>
      </c>
      <c r="AK776" s="1">
        <f t="shared" si="168"/>
        <v>3.5149411764705878</v>
      </c>
      <c r="AL776" s="1">
        <f t="shared" si="169"/>
        <v>5.0301041666666668</v>
      </c>
      <c r="AM776" s="1">
        <f t="shared" si="170"/>
        <v>3905.4901960784309</v>
      </c>
      <c r="AN776" s="1">
        <f t="shared" si="171"/>
        <v>5589.0046296296305</v>
      </c>
      <c r="AO776" s="1">
        <f t="shared" si="172"/>
        <v>9494.4948257080614</v>
      </c>
      <c r="AP776" s="1">
        <f t="shared" si="174"/>
        <v>3.9054901960784307</v>
      </c>
      <c r="AQ776" s="1">
        <f t="shared" si="174"/>
        <v>5.5890046296296303</v>
      </c>
      <c r="AR776" s="1">
        <f t="shared" si="174"/>
        <v>9.4944948257080615</v>
      </c>
      <c r="AS776" s="90"/>
      <c r="AT776" s="1">
        <v>2.5364333652924258</v>
      </c>
      <c r="AU776" s="1">
        <v>0.19625906006890065</v>
      </c>
      <c r="AV776" s="1">
        <v>1.8647500821810119</v>
      </c>
      <c r="AW776" s="1">
        <v>0.51090287771445364</v>
      </c>
      <c r="AX776" s="1">
        <v>0.19796776293906998</v>
      </c>
      <c r="AY776" s="1">
        <v>0.20687697841299477</v>
      </c>
      <c r="AZ776" s="1">
        <v>7.5819208075629847</v>
      </c>
      <c r="BA776" s="1">
        <v>154.14618655343367</v>
      </c>
      <c r="BB776" s="1">
        <v>415.63313144625363</v>
      </c>
      <c r="BC776" s="1">
        <v>10.88282607411314</v>
      </c>
      <c r="BD776" s="1">
        <v>42.821153119159419</v>
      </c>
      <c r="BE776" s="94">
        <v>0.56648199445983383</v>
      </c>
      <c r="BF776" s="94">
        <v>2.0941828254847646E-2</v>
      </c>
      <c r="BG776" s="94">
        <v>4.200256425163488</v>
      </c>
      <c r="BH776" s="1">
        <v>1.367337164750958</v>
      </c>
      <c r="BI776" s="1">
        <v>0.19750957854406129</v>
      </c>
      <c r="BJ776" s="1">
        <v>1.3262982292913625</v>
      </c>
    </row>
    <row r="777" spans="1:62">
      <c r="A777" t="s">
        <v>177</v>
      </c>
      <c r="C777" s="63" t="s">
        <v>168</v>
      </c>
      <c r="D777" s="87" t="s">
        <v>171</v>
      </c>
      <c r="E777" t="s">
        <v>959</v>
      </c>
      <c r="F777" s="1" t="s">
        <v>753</v>
      </c>
      <c r="G777" s="1" t="s">
        <v>754</v>
      </c>
      <c r="H777" s="1">
        <v>11.5069</v>
      </c>
      <c r="I777" s="1">
        <v>7.35738</v>
      </c>
      <c r="J777" s="1">
        <v>690</v>
      </c>
      <c r="K777" s="1" t="s">
        <v>755</v>
      </c>
      <c r="L777" s="1" t="s">
        <v>737</v>
      </c>
      <c r="M777" s="88">
        <v>2016</v>
      </c>
      <c r="N777" s="88">
        <v>2</v>
      </c>
      <c r="O777" s="89" t="s">
        <v>155</v>
      </c>
      <c r="P777" s="63">
        <v>181</v>
      </c>
      <c r="Q777" s="1" t="s">
        <v>739</v>
      </c>
      <c r="R777" s="63" t="s">
        <v>399</v>
      </c>
      <c r="S777" s="63" t="s">
        <v>992</v>
      </c>
      <c r="T777" s="63" t="s">
        <v>1091</v>
      </c>
      <c r="U777" s="1" t="s">
        <v>740</v>
      </c>
      <c r="V777" s="90">
        <v>42590</v>
      </c>
      <c r="W777" s="91">
        <v>42650</v>
      </c>
      <c r="X777" s="63">
        <v>9</v>
      </c>
      <c r="Y777" s="63">
        <v>44</v>
      </c>
      <c r="Z777" s="92">
        <v>39</v>
      </c>
      <c r="AA777" s="93">
        <v>9.0500000000000007</v>
      </c>
      <c r="AB777" s="93">
        <v>5.53</v>
      </c>
      <c r="AC777" s="63">
        <v>1.62</v>
      </c>
      <c r="AD777" s="1">
        <v>0.88</v>
      </c>
      <c r="AE777" s="63">
        <v>0.34</v>
      </c>
      <c r="AF777" s="1">
        <v>1.08</v>
      </c>
      <c r="AG777" s="1">
        <v>11.6</v>
      </c>
      <c r="AH777" s="1">
        <f t="shared" si="166"/>
        <v>81.481481481481481</v>
      </c>
      <c r="AI777" s="1">
        <v>0.2</v>
      </c>
      <c r="AJ777" s="1">
        <f t="shared" si="167"/>
        <v>3.6866666666666665</v>
      </c>
      <c r="AK777" s="1">
        <f t="shared" si="168"/>
        <v>3.1241086419753086</v>
      </c>
      <c r="AL777" s="1">
        <f t="shared" si="169"/>
        <v>5.3235294117647065</v>
      </c>
      <c r="AM777" s="1">
        <f t="shared" si="170"/>
        <v>3471.2318244170096</v>
      </c>
      <c r="AN777" s="1">
        <f t="shared" si="171"/>
        <v>5915.0326797385624</v>
      </c>
      <c r="AO777" s="1">
        <f t="shared" si="172"/>
        <v>9386.2645041555716</v>
      </c>
      <c r="AP777" s="1">
        <f t="shared" si="174"/>
        <v>3.4712318244170097</v>
      </c>
      <c r="AQ777" s="1">
        <f t="shared" si="174"/>
        <v>5.9150326797385624</v>
      </c>
      <c r="AR777" s="1">
        <f t="shared" si="174"/>
        <v>9.3862645041555712</v>
      </c>
      <c r="AS777" s="90">
        <v>42499</v>
      </c>
      <c r="AT777" s="1">
        <v>2.8817407757805111</v>
      </c>
      <c r="AU777" s="1">
        <v>0.26354683928929246</v>
      </c>
      <c r="AV777" s="1">
        <v>1.533780259255598</v>
      </c>
      <c r="AW777" s="1">
        <v>0.7332498809776804</v>
      </c>
      <c r="AX777" s="1">
        <v>0.34204695128164847</v>
      </c>
      <c r="AY777" s="1">
        <v>0.18562453030734199</v>
      </c>
      <c r="AZ777" s="1">
        <v>8.8820715009744085</v>
      </c>
      <c r="BA777" s="1">
        <v>121.50919799689041</v>
      </c>
      <c r="BB777" s="1">
        <v>20.284717947641877</v>
      </c>
      <c r="BC777" s="1">
        <v>13.531964666737538</v>
      </c>
      <c r="BD777" s="1">
        <v>23.118684697993036</v>
      </c>
      <c r="BE777" s="94">
        <v>0.46666666666666679</v>
      </c>
      <c r="BF777" s="94">
        <v>8.6809523809523809E-2</v>
      </c>
      <c r="BG777" s="94">
        <v>2.8884145479696532</v>
      </c>
      <c r="BH777" s="1">
        <v>1.1032289628180039</v>
      </c>
      <c r="BI777" s="1">
        <v>0.18527397260273973</v>
      </c>
      <c r="BJ777" s="1">
        <v>1.3468943156286688</v>
      </c>
    </row>
    <row r="778" spans="1:62">
      <c r="A778" t="s">
        <v>177</v>
      </c>
      <c r="C778" s="63" t="s">
        <v>168</v>
      </c>
      <c r="D778" s="87" t="s">
        <v>171</v>
      </c>
      <c r="E778" t="s">
        <v>959</v>
      </c>
      <c r="F778" s="1" t="s">
        <v>753</v>
      </c>
      <c r="G778" s="1" t="s">
        <v>754</v>
      </c>
      <c r="H778" s="1">
        <v>11.5069</v>
      </c>
      <c r="I778" s="1">
        <v>7.35738</v>
      </c>
      <c r="J778" s="1">
        <v>690</v>
      </c>
      <c r="K778" s="1" t="s">
        <v>755</v>
      </c>
      <c r="L778" s="1" t="s">
        <v>737</v>
      </c>
      <c r="M778" s="88">
        <v>2016</v>
      </c>
      <c r="N778" s="88">
        <v>2</v>
      </c>
      <c r="O778" s="89" t="s">
        <v>156</v>
      </c>
      <c r="P778" s="63">
        <v>182</v>
      </c>
      <c r="Q778" s="1" t="s">
        <v>739</v>
      </c>
      <c r="R778" s="63" t="s">
        <v>399</v>
      </c>
      <c r="S778" s="63" t="s">
        <v>992</v>
      </c>
      <c r="T778" s="63" t="s">
        <v>1091</v>
      </c>
      <c r="U778" s="1"/>
      <c r="V778" s="90"/>
      <c r="W778" s="91">
        <v>42650</v>
      </c>
      <c r="X778" s="63">
        <v>9</v>
      </c>
      <c r="Y778" s="63">
        <v>48</v>
      </c>
      <c r="Z778" s="92">
        <v>42</v>
      </c>
      <c r="AA778" s="93">
        <v>7.46</v>
      </c>
      <c r="AB778" s="93">
        <v>6.16</v>
      </c>
      <c r="AC778" s="63">
        <v>1.74</v>
      </c>
      <c r="AD778" s="1">
        <v>0.84</v>
      </c>
      <c r="AE778" s="63">
        <v>0.64</v>
      </c>
      <c r="AF778" s="1">
        <v>1.06</v>
      </c>
      <c r="AG778" s="1">
        <v>12.9</v>
      </c>
      <c r="AH778" s="1">
        <f t="shared" si="166"/>
        <v>79.245283018867923</v>
      </c>
      <c r="AI778" s="1">
        <v>0.28000000000000003</v>
      </c>
      <c r="AJ778" s="1">
        <f t="shared" si="167"/>
        <v>3.7526436781609198</v>
      </c>
      <c r="AK778" s="1">
        <f t="shared" si="168"/>
        <v>3.0472632860040565</v>
      </c>
      <c r="AL778" s="1">
        <f t="shared" si="169"/>
        <v>3.2637500000000004</v>
      </c>
      <c r="AM778" s="1">
        <f t="shared" si="170"/>
        <v>3385.8480955600626</v>
      </c>
      <c r="AN778" s="1">
        <f t="shared" si="171"/>
        <v>3626.3888888888891</v>
      </c>
      <c r="AO778" s="1">
        <f t="shared" si="172"/>
        <v>7012.2369844489513</v>
      </c>
      <c r="AP778" s="1">
        <f t="shared" si="174"/>
        <v>3.3858480955600627</v>
      </c>
      <c r="AQ778" s="1">
        <f t="shared" si="174"/>
        <v>3.6263888888888891</v>
      </c>
      <c r="AR778" s="1">
        <f t="shared" si="174"/>
        <v>7.0122369844489514</v>
      </c>
      <c r="AS778" s="90"/>
      <c r="AT778" s="1">
        <v>2.0844091360476664</v>
      </c>
      <c r="AU778" s="1">
        <v>0.24516166758951446</v>
      </c>
      <c r="AV778" s="1">
        <v>1.694671472638553</v>
      </c>
      <c r="AW778" s="1">
        <v>0.69771099859439478</v>
      </c>
      <c r="AX778" s="1">
        <v>0.34057934045217481</v>
      </c>
      <c r="AY778" s="1">
        <v>0.15366523780686286</v>
      </c>
      <c r="AZ778" s="1">
        <v>7.4127463355256795</v>
      </c>
      <c r="BA778" s="1">
        <v>755.83432812250339</v>
      </c>
      <c r="BB778" s="1">
        <v>22.157114926514019</v>
      </c>
      <c r="BC778" s="1">
        <v>11.416599993741452</v>
      </c>
      <c r="BD778" s="1">
        <v>5.1451490224516938</v>
      </c>
      <c r="BE778" s="94">
        <v>0.36741784037558683</v>
      </c>
      <c r="BF778" s="94">
        <v>0.15652582159624415</v>
      </c>
      <c r="BG778" s="94">
        <v>4.4281791842548293</v>
      </c>
      <c r="BH778" s="1">
        <v>1.0117878192534382</v>
      </c>
      <c r="BI778" s="1">
        <v>0.23246561886051079</v>
      </c>
      <c r="BJ778" s="1">
        <v>1.3891086161226598</v>
      </c>
    </row>
    <row r="779" spans="1:62">
      <c r="A779" t="s">
        <v>177</v>
      </c>
      <c r="C779" s="63" t="s">
        <v>168</v>
      </c>
      <c r="D779" s="87" t="s">
        <v>171</v>
      </c>
      <c r="E779" t="s">
        <v>959</v>
      </c>
      <c r="F779" s="1" t="s">
        <v>753</v>
      </c>
      <c r="G779" s="1" t="s">
        <v>754</v>
      </c>
      <c r="H779" s="1">
        <v>11.5069</v>
      </c>
      <c r="I779" s="1">
        <v>7.35738</v>
      </c>
      <c r="J779" s="1">
        <v>690</v>
      </c>
      <c r="K779" s="1" t="s">
        <v>755</v>
      </c>
      <c r="L779" s="1" t="s">
        <v>737</v>
      </c>
      <c r="M779" s="88">
        <v>2016</v>
      </c>
      <c r="N779" s="88">
        <v>2</v>
      </c>
      <c r="O779" s="89" t="s">
        <v>157</v>
      </c>
      <c r="P779" s="63">
        <v>183</v>
      </c>
      <c r="Q779" s="1" t="s">
        <v>739</v>
      </c>
      <c r="R779" s="63" t="s">
        <v>399</v>
      </c>
      <c r="S779" s="63" t="s">
        <v>992</v>
      </c>
      <c r="T779" s="63" t="s">
        <v>1091</v>
      </c>
      <c r="U779" s="1"/>
      <c r="V779" s="90"/>
      <c r="W779" s="91">
        <v>42650</v>
      </c>
      <c r="X779" s="63">
        <v>9</v>
      </c>
      <c r="Y779" s="63">
        <v>45</v>
      </c>
      <c r="Z779" s="92">
        <v>30</v>
      </c>
      <c r="AA779" s="93">
        <v>6.18</v>
      </c>
      <c r="AB779" s="93">
        <v>4.58</v>
      </c>
      <c r="AC779" s="63">
        <v>1.54</v>
      </c>
      <c r="AD779" s="1">
        <v>0.86</v>
      </c>
      <c r="AE779" s="63">
        <v>0.6</v>
      </c>
      <c r="AF779" s="1">
        <v>1.02</v>
      </c>
      <c r="AG779" s="1">
        <v>11.4</v>
      </c>
      <c r="AH779" s="1">
        <f t="shared" si="166"/>
        <v>84.313725490196077</v>
      </c>
      <c r="AI779" s="1">
        <v>0.14000000000000001</v>
      </c>
      <c r="AJ779" s="1">
        <f t="shared" si="167"/>
        <v>3.0335064935064935</v>
      </c>
      <c r="AK779" s="1">
        <f t="shared" si="168"/>
        <v>2.6659868601986245</v>
      </c>
      <c r="AL779" s="1">
        <f t="shared" si="169"/>
        <v>1.4420000000000002</v>
      </c>
      <c r="AM779" s="1">
        <f t="shared" si="170"/>
        <v>2962.2076224429161</v>
      </c>
      <c r="AN779" s="1">
        <f t="shared" si="171"/>
        <v>1602.2222222222224</v>
      </c>
      <c r="AO779" s="1">
        <f t="shared" si="172"/>
        <v>4564.4298446651383</v>
      </c>
      <c r="AP779" s="1">
        <f t="shared" si="174"/>
        <v>2.9622076224429161</v>
      </c>
      <c r="AQ779" s="1">
        <f t="shared" si="174"/>
        <v>1.6022222222222224</v>
      </c>
      <c r="AR779" s="1">
        <f t="shared" si="174"/>
        <v>4.5644298446651383</v>
      </c>
      <c r="AS779" s="90"/>
      <c r="AT779" s="1">
        <v>2.4613572101790764</v>
      </c>
      <c r="AU779" s="1">
        <v>0.18736825517383154</v>
      </c>
      <c r="AV779" s="1">
        <v>1.5443593549785564</v>
      </c>
      <c r="AW779" s="1">
        <v>0.77146407700278585</v>
      </c>
      <c r="AX779" s="1">
        <v>0.33503383525915587</v>
      </c>
      <c r="AY779" s="1">
        <v>0.17930307457786787</v>
      </c>
      <c r="AZ779" s="1">
        <v>7.7110763269891143</v>
      </c>
      <c r="BA779" s="1">
        <v>122.1301853923031</v>
      </c>
      <c r="BB779" s="1">
        <v>26.145093382111455</v>
      </c>
      <c r="BC779" s="1">
        <v>13.440822884289483</v>
      </c>
      <c r="BD779" s="1">
        <v>7.2275331304485224</v>
      </c>
      <c r="BE779" s="94">
        <v>0.74714828897338403</v>
      </c>
      <c r="BF779" s="94">
        <v>5.6796577946768061E-2</v>
      </c>
      <c r="BG779" s="94">
        <v>3.2845536454453641</v>
      </c>
      <c r="BH779" s="1">
        <v>1.2257326007326006</v>
      </c>
      <c r="BI779" s="1">
        <v>0.1575091575091575</v>
      </c>
      <c r="BJ779" s="1">
        <v>1.1549334511845588</v>
      </c>
    </row>
    <row r="780" spans="1:62">
      <c r="A780" t="s">
        <v>177</v>
      </c>
      <c r="C780" s="63" t="s">
        <v>168</v>
      </c>
      <c r="D780" s="87" t="s">
        <v>171</v>
      </c>
      <c r="E780" t="s">
        <v>959</v>
      </c>
      <c r="F780" s="1" t="s">
        <v>753</v>
      </c>
      <c r="G780" s="1" t="s">
        <v>754</v>
      </c>
      <c r="H780" s="1">
        <v>11.5069</v>
      </c>
      <c r="I780" s="1">
        <v>7.35738</v>
      </c>
      <c r="J780" s="1">
        <v>690</v>
      </c>
      <c r="K780" s="1" t="s">
        <v>755</v>
      </c>
      <c r="L780" s="1" t="s">
        <v>737</v>
      </c>
      <c r="M780" s="88">
        <v>2016</v>
      </c>
      <c r="N780" s="88">
        <v>2</v>
      </c>
      <c r="O780" s="89" t="s">
        <v>158</v>
      </c>
      <c r="P780" s="63">
        <v>184</v>
      </c>
      <c r="Q780" s="1" t="s">
        <v>739</v>
      </c>
      <c r="R780" s="63" t="s">
        <v>399</v>
      </c>
      <c r="S780" s="63" t="s">
        <v>992</v>
      </c>
      <c r="T780" s="63" t="s">
        <v>1091</v>
      </c>
      <c r="U780" s="1"/>
      <c r="V780" s="90"/>
      <c r="W780" s="91">
        <v>42650</v>
      </c>
      <c r="X780" s="63">
        <v>9</v>
      </c>
      <c r="Y780" s="63">
        <v>47</v>
      </c>
      <c r="Z780" s="92">
        <v>36</v>
      </c>
      <c r="AA780" s="93">
        <v>9.86</v>
      </c>
      <c r="AB780" s="93">
        <v>5.88</v>
      </c>
      <c r="AC780" s="63">
        <v>1.84</v>
      </c>
      <c r="AD780" s="1">
        <v>0.9</v>
      </c>
      <c r="AE780" s="63">
        <v>0.8</v>
      </c>
      <c r="AF780" s="1">
        <v>1.1599999999999999</v>
      </c>
      <c r="AG780" s="1">
        <v>12.2</v>
      </c>
      <c r="AH780" s="1">
        <f t="shared" si="166"/>
        <v>77.58620689655173</v>
      </c>
      <c r="AI780" s="1">
        <v>0.3</v>
      </c>
      <c r="AJ780" s="1">
        <f t="shared" si="167"/>
        <v>3.70695652173913</v>
      </c>
      <c r="AK780" s="1">
        <f t="shared" si="168"/>
        <v>2.970828644501279</v>
      </c>
      <c r="AL780" s="1">
        <f t="shared" si="169"/>
        <v>3.6974999999999993</v>
      </c>
      <c r="AM780" s="1">
        <f t="shared" si="170"/>
        <v>3300.9207161125323</v>
      </c>
      <c r="AN780" s="1">
        <f t="shared" si="171"/>
        <v>4108.3333333333321</v>
      </c>
      <c r="AO780" s="1">
        <f t="shared" si="172"/>
        <v>7409.2540494458644</v>
      </c>
      <c r="AP780" s="1">
        <f t="shared" si="174"/>
        <v>3.3009207161125325</v>
      </c>
      <c r="AQ780" s="1">
        <f t="shared" si="174"/>
        <v>4.1083333333333325</v>
      </c>
      <c r="AR780" s="1">
        <f t="shared" si="174"/>
        <v>7.4092540494458641</v>
      </c>
      <c r="AS780" s="90"/>
      <c r="AT780" s="1">
        <v>2.9259615384615389</v>
      </c>
      <c r="AU780" s="1">
        <v>0.23553830698619543</v>
      </c>
      <c r="AV780" s="1">
        <v>1.4309535929229342</v>
      </c>
      <c r="AW780" s="1">
        <v>0.82604570918513054</v>
      </c>
      <c r="AX780" s="1">
        <v>0.38800243770367665</v>
      </c>
      <c r="AY780" s="1">
        <v>0.15685982687163846</v>
      </c>
      <c r="AZ780" s="1">
        <v>7.5632285357653846</v>
      </c>
      <c r="BA780" s="1">
        <v>134.2523883639162</v>
      </c>
      <c r="BB780" s="1">
        <v>47.995217369278421</v>
      </c>
      <c r="BC780" s="1">
        <v>15.877872822977793</v>
      </c>
      <c r="BD780" s="1">
        <v>5.2628950547530877</v>
      </c>
      <c r="BE780" s="94">
        <v>0.69107981220657277</v>
      </c>
      <c r="BF780" s="94">
        <v>6.4178403755868543E-2</v>
      </c>
      <c r="BG780" s="94">
        <v>3.919807495676614</v>
      </c>
      <c r="BH780" s="1">
        <v>1.2133850630455869</v>
      </c>
      <c r="BI780" s="1">
        <v>0.17851600387972844</v>
      </c>
      <c r="BJ780" s="1">
        <v>1.2074304262384024</v>
      </c>
    </row>
    <row r="781" spans="1:62">
      <c r="A781" t="s">
        <v>177</v>
      </c>
      <c r="C781" s="63" t="s">
        <v>168</v>
      </c>
      <c r="D781" s="87" t="s">
        <v>171</v>
      </c>
      <c r="E781" t="s">
        <v>959</v>
      </c>
      <c r="F781" s="1" t="s">
        <v>753</v>
      </c>
      <c r="G781" s="1" t="s">
        <v>754</v>
      </c>
      <c r="H781" s="1">
        <v>11.5069</v>
      </c>
      <c r="I781" s="1">
        <v>7.35738</v>
      </c>
      <c r="J781" s="1">
        <v>690</v>
      </c>
      <c r="K781" s="1" t="s">
        <v>755</v>
      </c>
      <c r="L781" s="1" t="s">
        <v>737</v>
      </c>
      <c r="M781" s="88">
        <v>2016</v>
      </c>
      <c r="N781" s="88">
        <v>2</v>
      </c>
      <c r="O781" s="89" t="s">
        <v>159</v>
      </c>
      <c r="P781" s="63">
        <v>185</v>
      </c>
      <c r="Q781" s="1" t="s">
        <v>739</v>
      </c>
      <c r="R781" s="63" t="s">
        <v>399</v>
      </c>
      <c r="S781" s="63" t="s">
        <v>992</v>
      </c>
      <c r="T781" s="63" t="s">
        <v>1091</v>
      </c>
      <c r="U781" s="1"/>
      <c r="V781" s="90"/>
      <c r="W781" s="91">
        <v>42650</v>
      </c>
      <c r="X781" s="63">
        <v>9</v>
      </c>
      <c r="Y781" s="63">
        <v>48</v>
      </c>
      <c r="Z781" s="92">
        <v>44</v>
      </c>
      <c r="AA781" s="93">
        <v>12.87</v>
      </c>
      <c r="AB781" s="93">
        <v>8.41</v>
      </c>
      <c r="AC781" s="63">
        <v>2.56</v>
      </c>
      <c r="AD781" s="1">
        <v>1.26</v>
      </c>
      <c r="AE781" s="63">
        <v>1.08</v>
      </c>
      <c r="AF781" s="1">
        <v>1.66</v>
      </c>
      <c r="AG781" s="1">
        <v>14.3</v>
      </c>
      <c r="AH781" s="1">
        <f t="shared" si="166"/>
        <v>75.903614457831324</v>
      </c>
      <c r="AI781" s="1">
        <v>0.41</v>
      </c>
      <c r="AJ781" s="1">
        <f t="shared" si="167"/>
        <v>5.4533593749999998</v>
      </c>
      <c r="AK781" s="1">
        <f t="shared" si="168"/>
        <v>4.1733852022058828</v>
      </c>
      <c r="AL781" s="1">
        <f t="shared" si="169"/>
        <v>4.8858333333333324</v>
      </c>
      <c r="AM781" s="1">
        <f t="shared" si="170"/>
        <v>4637.0946691176478</v>
      </c>
      <c r="AN781" s="1">
        <f t="shared" si="171"/>
        <v>5428.7037037037026</v>
      </c>
      <c r="AO781" s="1">
        <f t="shared" si="172"/>
        <v>10065.798372821351</v>
      </c>
      <c r="AP781" s="1">
        <f t="shared" si="174"/>
        <v>4.6370946691176478</v>
      </c>
      <c r="AQ781" s="1">
        <f t="shared" si="174"/>
        <v>5.4287037037037029</v>
      </c>
      <c r="AR781" s="1">
        <f t="shared" si="174"/>
        <v>10.065798372821352</v>
      </c>
      <c r="AS781" s="90"/>
      <c r="AT781" s="1">
        <v>3.0252672497570456</v>
      </c>
      <c r="AU781" s="1">
        <v>0.22608602466584776</v>
      </c>
      <c r="AV781" s="1">
        <v>1.1254615986299776</v>
      </c>
      <c r="AW781" s="1">
        <v>0.89382587868770424</v>
      </c>
      <c r="AX781" s="1">
        <v>0.39331293536717615</v>
      </c>
      <c r="AY781" s="1">
        <v>0.17507302455977564</v>
      </c>
      <c r="AZ781" s="1">
        <v>8.0152799260612042</v>
      </c>
      <c r="BA781" s="1">
        <v>151.23835942915596</v>
      </c>
      <c r="BB781" s="1">
        <v>36.87306903863184</v>
      </c>
      <c r="BC781" s="1">
        <v>14.089824969627323</v>
      </c>
      <c r="BD781" s="1">
        <v>5.4821898105840852</v>
      </c>
      <c r="BE781" s="94">
        <v>0.796279069767442</v>
      </c>
      <c r="BF781" s="94">
        <v>6.6372093023255835E-2</v>
      </c>
      <c r="BG781" s="94">
        <v>3.5142557314938232</v>
      </c>
      <c r="BH781" s="1">
        <v>1.3110047846889954</v>
      </c>
      <c r="BI781" s="1">
        <v>0.1867464114832536</v>
      </c>
      <c r="BJ781" s="1">
        <v>1.6070999224043245</v>
      </c>
    </row>
    <row r="782" spans="1:62">
      <c r="A782" t="s">
        <v>177</v>
      </c>
      <c r="C782" s="63" t="s">
        <v>168</v>
      </c>
      <c r="D782" s="87" t="s">
        <v>171</v>
      </c>
      <c r="E782" t="s">
        <v>959</v>
      </c>
      <c r="F782" s="1" t="s">
        <v>753</v>
      </c>
      <c r="G782" s="1" t="s">
        <v>754</v>
      </c>
      <c r="H782" s="1">
        <v>11.5069</v>
      </c>
      <c r="I782" s="1">
        <v>7.35738</v>
      </c>
      <c r="J782" s="1">
        <v>690</v>
      </c>
      <c r="K782" s="1" t="s">
        <v>755</v>
      </c>
      <c r="L782" s="1" t="s">
        <v>737</v>
      </c>
      <c r="M782" s="88">
        <v>2016</v>
      </c>
      <c r="N782" s="88">
        <v>2</v>
      </c>
      <c r="O782" s="89" t="s">
        <v>714</v>
      </c>
      <c r="P782" s="63">
        <v>186</v>
      </c>
      <c r="Q782" s="1" t="s">
        <v>739</v>
      </c>
      <c r="R782" s="63" t="s">
        <v>399</v>
      </c>
      <c r="S782" s="63" t="s">
        <v>992</v>
      </c>
      <c r="T782" s="63" t="s">
        <v>1091</v>
      </c>
      <c r="U782" s="1"/>
      <c r="V782" s="90"/>
      <c r="W782" s="91">
        <v>42650</v>
      </c>
      <c r="X782" s="63">
        <v>9</v>
      </c>
      <c r="Y782" s="63">
        <v>48</v>
      </c>
      <c r="Z782" s="92">
        <v>40</v>
      </c>
      <c r="AA782" s="93">
        <v>7.55</v>
      </c>
      <c r="AB782" s="93">
        <v>5.73</v>
      </c>
      <c r="AC782" s="63">
        <v>1.86</v>
      </c>
      <c r="AD782" s="1">
        <v>0.94</v>
      </c>
      <c r="AE782" s="63">
        <v>0.46</v>
      </c>
      <c r="AF782" s="1">
        <v>1.18</v>
      </c>
      <c r="AG782" s="1">
        <v>11.8</v>
      </c>
      <c r="AH782" s="1">
        <f t="shared" si="166"/>
        <v>79.66101694915254</v>
      </c>
      <c r="AI782" s="1">
        <v>0.16</v>
      </c>
      <c r="AJ782" s="1">
        <f t="shared" si="167"/>
        <v>3.6351612903225803</v>
      </c>
      <c r="AK782" s="1">
        <f t="shared" si="168"/>
        <v>3.0048250474383296</v>
      </c>
      <c r="AL782" s="1">
        <f t="shared" si="169"/>
        <v>2.6260869565217391</v>
      </c>
      <c r="AM782" s="1">
        <f t="shared" si="170"/>
        <v>3338.6944971536996</v>
      </c>
      <c r="AN782" s="1">
        <f t="shared" si="171"/>
        <v>2917.8743961352657</v>
      </c>
      <c r="AO782" s="1">
        <f t="shared" si="172"/>
        <v>6256.5688932889652</v>
      </c>
      <c r="AP782" s="1">
        <f t="shared" si="174"/>
        <v>3.3386944971536994</v>
      </c>
      <c r="AQ782" s="1">
        <f t="shared" si="174"/>
        <v>2.9178743961352658</v>
      </c>
      <c r="AR782" s="1">
        <f t="shared" si="174"/>
        <v>6.2565688932889651</v>
      </c>
      <c r="AS782" s="90"/>
      <c r="AT782" s="1">
        <v>1.9226600985221676</v>
      </c>
      <c r="AU782" s="1">
        <v>0.24921301603156026</v>
      </c>
      <c r="AV782" s="1">
        <v>1.794861059128301</v>
      </c>
      <c r="AW782" s="1">
        <v>0.76318186903010399</v>
      </c>
      <c r="AX782" s="1">
        <v>0.38661360259726613</v>
      </c>
      <c r="AY782" s="1">
        <v>0.15939562530788348</v>
      </c>
      <c r="AZ782" s="1">
        <v>5.7717532155597766</v>
      </c>
      <c r="BA782" s="1">
        <v>134.12379779351551</v>
      </c>
      <c r="BB782" s="1">
        <v>37.865876944958615</v>
      </c>
      <c r="BC782" s="1">
        <v>15.640081307274805</v>
      </c>
      <c r="BD782" s="1">
        <v>25.142884275537583</v>
      </c>
      <c r="BE782" s="94">
        <v>0.20064043915827998</v>
      </c>
      <c r="BF782" s="94">
        <v>1.2268984446477588E-2</v>
      </c>
      <c r="BG782" s="94">
        <v>1.0560776981643958</v>
      </c>
      <c r="BH782" s="1">
        <v>1.2322834645669292</v>
      </c>
      <c r="BI782" s="1">
        <v>0.20482283464566933</v>
      </c>
      <c r="BJ782" s="1">
        <v>1.6207194132721581</v>
      </c>
    </row>
    <row r="783" spans="1:62">
      <c r="A783" t="s">
        <v>177</v>
      </c>
      <c r="C783" s="63" t="s">
        <v>168</v>
      </c>
      <c r="D783" s="87" t="s">
        <v>171</v>
      </c>
      <c r="E783" t="s">
        <v>959</v>
      </c>
      <c r="F783" s="1" t="s">
        <v>756</v>
      </c>
      <c r="G783" s="1" t="s">
        <v>757</v>
      </c>
      <c r="H783" s="1">
        <v>11.481730000000001</v>
      </c>
      <c r="I783" s="1">
        <v>7.3207199999999997</v>
      </c>
      <c r="J783" s="1">
        <v>697</v>
      </c>
      <c r="K783" s="1" t="s">
        <v>758</v>
      </c>
      <c r="L783" s="1" t="s">
        <v>737</v>
      </c>
      <c r="M783" s="88">
        <v>2016</v>
      </c>
      <c r="N783" s="88">
        <v>2</v>
      </c>
      <c r="O783" s="89" t="s">
        <v>155</v>
      </c>
      <c r="P783" s="63">
        <v>193</v>
      </c>
      <c r="Q783" s="1" t="s">
        <v>739</v>
      </c>
      <c r="R783" s="63" t="s">
        <v>399</v>
      </c>
      <c r="S783" s="63" t="s">
        <v>992</v>
      </c>
      <c r="T783" s="63" t="s">
        <v>1091</v>
      </c>
      <c r="U783" s="1" t="s">
        <v>740</v>
      </c>
      <c r="V783" s="90">
        <v>42590</v>
      </c>
      <c r="W783" s="91">
        <v>42651</v>
      </c>
      <c r="X783" s="63">
        <v>9</v>
      </c>
      <c r="Y783" s="63">
        <v>43</v>
      </c>
      <c r="Z783" s="92">
        <v>71</v>
      </c>
      <c r="AA783" s="93">
        <v>5.25</v>
      </c>
      <c r="AB783" s="93">
        <v>2.83</v>
      </c>
      <c r="AC783" s="63">
        <v>0.68</v>
      </c>
      <c r="AD783" s="1">
        <v>0.34</v>
      </c>
      <c r="AE783" s="63">
        <v>0.24</v>
      </c>
      <c r="AF783" s="1">
        <v>0.46</v>
      </c>
      <c r="AG783" s="1">
        <v>9.4</v>
      </c>
      <c r="AH783" s="1">
        <f t="shared" si="166"/>
        <v>73.913043478260875</v>
      </c>
      <c r="AI783" s="1">
        <v>0.2</v>
      </c>
      <c r="AJ783" s="1">
        <f t="shared" si="167"/>
        <v>1.9144117647058823</v>
      </c>
      <c r="AK783" s="1">
        <f t="shared" si="168"/>
        <v>1.5082235294117647</v>
      </c>
      <c r="AL783" s="1">
        <f t="shared" si="169"/>
        <v>4.375</v>
      </c>
      <c r="AM783" s="1">
        <f t="shared" si="170"/>
        <v>1675.8039215686274</v>
      </c>
      <c r="AN783" s="1">
        <f t="shared" si="171"/>
        <v>4861.1111111111113</v>
      </c>
      <c r="AO783" s="1">
        <f t="shared" si="172"/>
        <v>6536.9150326797389</v>
      </c>
      <c r="AP783" s="1">
        <f t="shared" si="174"/>
        <v>1.6758039215686273</v>
      </c>
      <c r="AQ783" s="1">
        <f t="shared" si="174"/>
        <v>4.8611111111111116</v>
      </c>
      <c r="AR783" s="1">
        <f t="shared" si="174"/>
        <v>6.5369150326797385</v>
      </c>
      <c r="AS783" s="90">
        <v>42499</v>
      </c>
      <c r="AT783" s="1">
        <v>1.955357142857143</v>
      </c>
      <c r="AU783" s="1">
        <v>0.34120736825818909</v>
      </c>
      <c r="AV783" s="1">
        <v>1.8700793081414695</v>
      </c>
      <c r="AW783" s="1">
        <v>0.43384783720089953</v>
      </c>
      <c r="AX783" s="1">
        <v>0.23110540870134533</v>
      </c>
      <c r="AY783" s="1">
        <v>0.17883021120701414</v>
      </c>
      <c r="AZ783" s="1">
        <v>6.2312337197745391</v>
      </c>
      <c r="BA783" s="1">
        <v>156.3144491247983</v>
      </c>
      <c r="BB783" s="1">
        <v>22.81088301339835</v>
      </c>
      <c r="BC783" s="1">
        <v>21.764482564422075</v>
      </c>
      <c r="BD783" s="1">
        <v>14.596505653088492</v>
      </c>
      <c r="BE783" s="94">
        <v>0.48056092843326886</v>
      </c>
      <c r="BF783" s="94">
        <v>0.11895551257253384</v>
      </c>
      <c r="BG783" s="94">
        <v>1.7377902065121926</v>
      </c>
      <c r="BH783" s="1">
        <v>1.2109665427509293</v>
      </c>
      <c r="BI783" s="1">
        <v>0.26700743494423795</v>
      </c>
      <c r="BJ783" s="1">
        <v>2.0689276878734262</v>
      </c>
    </row>
    <row r="784" spans="1:62">
      <c r="A784" t="s">
        <v>177</v>
      </c>
      <c r="C784" s="63" t="s">
        <v>168</v>
      </c>
      <c r="D784" s="87" t="s">
        <v>171</v>
      </c>
      <c r="E784" t="s">
        <v>959</v>
      </c>
      <c r="F784" s="1" t="s">
        <v>756</v>
      </c>
      <c r="G784" s="1" t="s">
        <v>757</v>
      </c>
      <c r="H784" s="1">
        <v>11.481730000000001</v>
      </c>
      <c r="I784" s="1">
        <v>7.3207199999999997</v>
      </c>
      <c r="J784" s="1">
        <v>697</v>
      </c>
      <c r="K784" s="1" t="s">
        <v>758</v>
      </c>
      <c r="L784" s="1" t="s">
        <v>737</v>
      </c>
      <c r="M784" s="88">
        <v>2016</v>
      </c>
      <c r="N784" s="88">
        <v>2</v>
      </c>
      <c r="O784" s="89" t="s">
        <v>156</v>
      </c>
      <c r="P784" s="63">
        <v>194</v>
      </c>
      <c r="Q784" s="1" t="s">
        <v>739</v>
      </c>
      <c r="R784" s="63" t="s">
        <v>399</v>
      </c>
      <c r="S784" s="63" t="s">
        <v>992</v>
      </c>
      <c r="T784" s="63" t="s">
        <v>1091</v>
      </c>
      <c r="U784" s="1"/>
      <c r="V784" s="90"/>
      <c r="W784" s="91">
        <v>42651</v>
      </c>
      <c r="X784" s="63">
        <v>9</v>
      </c>
      <c r="Y784" s="63">
        <v>44</v>
      </c>
      <c r="Z784" s="92">
        <v>53</v>
      </c>
      <c r="AA784" s="93">
        <v>4.45</v>
      </c>
      <c r="AB784" s="93">
        <v>2.78</v>
      </c>
      <c r="AC784" s="63">
        <v>0.72</v>
      </c>
      <c r="AD784" s="1">
        <v>0.38</v>
      </c>
      <c r="AE784" s="63">
        <v>0.14000000000000001</v>
      </c>
      <c r="AF784" s="1">
        <v>0.48</v>
      </c>
      <c r="AG784" s="1">
        <v>10</v>
      </c>
      <c r="AH784" s="1">
        <f t="shared" si="166"/>
        <v>79.166666666666671</v>
      </c>
      <c r="AI784" s="1">
        <v>0.08</v>
      </c>
      <c r="AJ784" s="1">
        <f t="shared" si="167"/>
        <v>1.8533333333333331</v>
      </c>
      <c r="AK784" s="1">
        <f t="shared" si="168"/>
        <v>1.5535294117647058</v>
      </c>
      <c r="AL784" s="1">
        <f t="shared" si="169"/>
        <v>2.5428571428571427</v>
      </c>
      <c r="AM784" s="1">
        <f t="shared" si="170"/>
        <v>1726.143790849673</v>
      </c>
      <c r="AN784" s="1">
        <f t="shared" si="171"/>
        <v>2825.3968253968251</v>
      </c>
      <c r="AO784" s="1">
        <f t="shared" si="172"/>
        <v>4551.5406162464978</v>
      </c>
      <c r="AP784" s="1">
        <f t="shared" ref="AP784:AR817" si="175">AM784/1000</f>
        <v>1.7261437908496731</v>
      </c>
      <c r="AQ784" s="1">
        <f t="shared" si="175"/>
        <v>2.8253968253968251</v>
      </c>
      <c r="AR784" s="1">
        <f t="shared" si="175"/>
        <v>4.5515406162464975</v>
      </c>
      <c r="AS784" s="90"/>
      <c r="AT784" s="1">
        <v>2.505397448478901</v>
      </c>
      <c r="AU784" s="1">
        <v>0.33658572548261356</v>
      </c>
      <c r="AV784" s="1">
        <v>1.7171938565117653</v>
      </c>
      <c r="AW784" s="1">
        <v>0.51752107467781872</v>
      </c>
      <c r="AX784" s="1">
        <v>0.29596775244093049</v>
      </c>
      <c r="AY784" s="1">
        <v>0.19064929786117288</v>
      </c>
      <c r="AZ784" s="1">
        <v>8.3032561870857933</v>
      </c>
      <c r="BA784" s="1">
        <v>124.28863075110472</v>
      </c>
      <c r="BB784" s="1">
        <v>23.179642569049328</v>
      </c>
      <c r="BC784" s="1">
        <v>15.489016605847716</v>
      </c>
      <c r="BD784" s="1">
        <v>3.3801229818692513</v>
      </c>
      <c r="BE784" s="94">
        <v>0.72512077294685995</v>
      </c>
      <c r="BF784" s="94">
        <v>0.17057971014492754</v>
      </c>
      <c r="BG784" s="94">
        <v>1.6000921643637125</v>
      </c>
      <c r="BH784" s="1">
        <v>1.2465346534653465</v>
      </c>
      <c r="BI784" s="1">
        <v>0.2931188118811881</v>
      </c>
      <c r="BJ784" s="1">
        <v>1.6655635521088599</v>
      </c>
    </row>
    <row r="785" spans="1:62">
      <c r="A785" t="s">
        <v>177</v>
      </c>
      <c r="C785" s="63" t="s">
        <v>168</v>
      </c>
      <c r="D785" s="87" t="s">
        <v>171</v>
      </c>
      <c r="E785" t="s">
        <v>959</v>
      </c>
      <c r="F785" s="1" t="s">
        <v>756</v>
      </c>
      <c r="G785" s="1" t="s">
        <v>757</v>
      </c>
      <c r="H785" s="1">
        <v>11.481730000000001</v>
      </c>
      <c r="I785" s="1">
        <v>7.3207199999999997</v>
      </c>
      <c r="J785" s="1">
        <v>697</v>
      </c>
      <c r="K785" s="1" t="s">
        <v>758</v>
      </c>
      <c r="L785" s="1" t="s">
        <v>737</v>
      </c>
      <c r="M785" s="88">
        <v>2016</v>
      </c>
      <c r="N785" s="88">
        <v>2</v>
      </c>
      <c r="O785" s="89" t="s">
        <v>157</v>
      </c>
      <c r="P785" s="63">
        <v>195</v>
      </c>
      <c r="Q785" s="1" t="s">
        <v>739</v>
      </c>
      <c r="R785" s="63" t="s">
        <v>399</v>
      </c>
      <c r="S785" s="63" t="s">
        <v>992</v>
      </c>
      <c r="T785" s="63" t="s">
        <v>1091</v>
      </c>
      <c r="U785" s="1"/>
      <c r="V785" s="90"/>
      <c r="W785" s="91">
        <v>42651</v>
      </c>
      <c r="X785" s="63">
        <v>9</v>
      </c>
      <c r="Y785" s="63">
        <v>47</v>
      </c>
      <c r="Z785" s="92">
        <v>46</v>
      </c>
      <c r="AA785" s="93">
        <v>12.96</v>
      </c>
      <c r="AB785" s="93">
        <v>6.07</v>
      </c>
      <c r="AC785" s="63">
        <v>1.86</v>
      </c>
      <c r="AD785" s="1">
        <v>0.94</v>
      </c>
      <c r="AE785" s="63">
        <v>1.28</v>
      </c>
      <c r="AF785" s="1">
        <v>1.1599999999999999</v>
      </c>
      <c r="AG785" s="1">
        <v>11</v>
      </c>
      <c r="AH785" s="1">
        <f t="shared" si="166"/>
        <v>81.034482758620697</v>
      </c>
      <c r="AI785" s="1">
        <v>0.5</v>
      </c>
      <c r="AJ785" s="1">
        <f t="shared" si="167"/>
        <v>3.785591397849462</v>
      </c>
      <c r="AK785" s="1">
        <f t="shared" si="168"/>
        <v>3.2119936748893108</v>
      </c>
      <c r="AL785" s="1">
        <f t="shared" si="169"/>
        <v>5.0625</v>
      </c>
      <c r="AM785" s="1">
        <f t="shared" si="170"/>
        <v>3568.8818609881232</v>
      </c>
      <c r="AN785" s="1">
        <f t="shared" si="171"/>
        <v>5625</v>
      </c>
      <c r="AO785" s="1">
        <f t="shared" si="172"/>
        <v>9193.8818609881237</v>
      </c>
      <c r="AP785" s="1">
        <f t="shared" si="175"/>
        <v>3.5688818609881232</v>
      </c>
      <c r="AQ785" s="1">
        <f t="shared" si="175"/>
        <v>5.625</v>
      </c>
      <c r="AR785" s="1">
        <f t="shared" si="175"/>
        <v>9.1938818609881245</v>
      </c>
      <c r="AS785" s="90"/>
      <c r="AT785" s="1">
        <v>3.193786982248521</v>
      </c>
      <c r="AU785" s="1">
        <v>0.30923078335876192</v>
      </c>
      <c r="AV785" s="1">
        <v>1.5711233373274216</v>
      </c>
      <c r="AW785" s="1">
        <v>0.7502346692299422</v>
      </c>
      <c r="AX785" s="1">
        <v>0.32666975824638833</v>
      </c>
      <c r="AY785" s="1">
        <v>0.21985787166979512</v>
      </c>
      <c r="AZ785" s="1">
        <v>11.606282008363651</v>
      </c>
      <c r="BA785" s="1">
        <v>221.89004591399947</v>
      </c>
      <c r="BB785" s="1">
        <v>49.379944229131098</v>
      </c>
      <c r="BC785" s="1">
        <v>24.922532036928722</v>
      </c>
      <c r="BD785" s="1">
        <v>4.2357939188795308</v>
      </c>
      <c r="BE785" s="94">
        <v>0.94802694898941287</v>
      </c>
      <c r="BF785" s="94">
        <v>7.3339749759384024E-2</v>
      </c>
      <c r="BG785" s="94">
        <v>2.424512375716867</v>
      </c>
      <c r="BH785" s="1">
        <v>1.5560791705937798</v>
      </c>
      <c r="BI785" s="1">
        <v>0.22841658812441096</v>
      </c>
      <c r="BJ785" s="1">
        <v>1.6062233448704708</v>
      </c>
    </row>
    <row r="786" spans="1:62">
      <c r="A786" t="s">
        <v>177</v>
      </c>
      <c r="C786" s="63" t="s">
        <v>168</v>
      </c>
      <c r="D786" s="87" t="s">
        <v>171</v>
      </c>
      <c r="E786" t="s">
        <v>959</v>
      </c>
      <c r="F786" s="1" t="s">
        <v>756</v>
      </c>
      <c r="G786" s="1" t="s">
        <v>757</v>
      </c>
      <c r="H786" s="1">
        <v>11.481730000000001</v>
      </c>
      <c r="I786" s="1">
        <v>7.3207199999999997</v>
      </c>
      <c r="J786" s="1">
        <v>697</v>
      </c>
      <c r="K786" s="1" t="s">
        <v>758</v>
      </c>
      <c r="L786" s="1" t="s">
        <v>737</v>
      </c>
      <c r="M786" s="88">
        <v>2016</v>
      </c>
      <c r="N786" s="88">
        <v>2</v>
      </c>
      <c r="O786" s="89" t="s">
        <v>158</v>
      </c>
      <c r="P786" s="63">
        <v>196</v>
      </c>
      <c r="Q786" s="1" t="s">
        <v>739</v>
      </c>
      <c r="R786" s="63" t="s">
        <v>399</v>
      </c>
      <c r="S786" s="63" t="s">
        <v>992</v>
      </c>
      <c r="T786" s="63" t="s">
        <v>1091</v>
      </c>
      <c r="U786" s="1"/>
      <c r="V786" s="90"/>
      <c r="W786" s="91">
        <v>42651</v>
      </c>
      <c r="X786" s="63">
        <v>9</v>
      </c>
      <c r="Y786" s="63">
        <v>44</v>
      </c>
      <c r="Z786" s="92">
        <v>58</v>
      </c>
      <c r="AA786" s="93">
        <v>20.41</v>
      </c>
      <c r="AB786" s="93">
        <v>13.34</v>
      </c>
      <c r="AC786" s="63">
        <v>2.48</v>
      </c>
      <c r="AD786" s="1">
        <v>1.48</v>
      </c>
      <c r="AE786" s="63">
        <v>0.8</v>
      </c>
      <c r="AF786" s="1">
        <v>1.78</v>
      </c>
      <c r="AG786" s="1">
        <v>12.3</v>
      </c>
      <c r="AH786" s="1">
        <f t="shared" si="166"/>
        <v>83.146067415730343</v>
      </c>
      <c r="AI786" s="1">
        <v>0.36</v>
      </c>
      <c r="AJ786" s="1">
        <f t="shared" si="167"/>
        <v>9.5746774193548383</v>
      </c>
      <c r="AK786" s="1">
        <f t="shared" si="168"/>
        <v>8.2138455407969637</v>
      </c>
      <c r="AL786" s="1">
        <f t="shared" si="169"/>
        <v>9.1844999999999999</v>
      </c>
      <c r="AM786" s="1">
        <f t="shared" si="170"/>
        <v>9126.4950453299589</v>
      </c>
      <c r="AN786" s="1">
        <f t="shared" si="171"/>
        <v>10205</v>
      </c>
      <c r="AO786" s="1">
        <f t="shared" si="172"/>
        <v>19331.495045329961</v>
      </c>
      <c r="AP786" s="1">
        <f t="shared" si="175"/>
        <v>9.1264950453299587</v>
      </c>
      <c r="AQ786" s="1">
        <f t="shared" si="175"/>
        <v>10.205</v>
      </c>
      <c r="AR786" s="1">
        <f t="shared" si="175"/>
        <v>19.331495045329962</v>
      </c>
      <c r="AS786" s="90"/>
      <c r="AT786" s="1">
        <v>2.1763862332695987</v>
      </c>
      <c r="AU786" s="1">
        <v>0.36223214286925792</v>
      </c>
      <c r="AV786" s="1">
        <v>1.9638801291175276</v>
      </c>
      <c r="AW786" s="1">
        <v>0.60874247346228527</v>
      </c>
      <c r="AX786" s="1">
        <v>0.19778250274625334</v>
      </c>
      <c r="AY786" s="1">
        <v>0.20113774000752721</v>
      </c>
      <c r="AZ786" s="1">
        <v>9.1764400807823581</v>
      </c>
      <c r="BA786" s="1">
        <v>220.09007712430216</v>
      </c>
      <c r="BB786" s="1">
        <v>35.211760722132048</v>
      </c>
      <c r="BC786" s="1">
        <v>19.005005277041334</v>
      </c>
      <c r="BD786" s="1">
        <v>4.5622513790450112</v>
      </c>
      <c r="BE786" s="94">
        <v>0.69312906220984216</v>
      </c>
      <c r="BF786" s="94">
        <v>0.14043639740018571</v>
      </c>
      <c r="BG786" s="94">
        <v>2.5247333451270282</v>
      </c>
      <c r="BH786" s="1">
        <v>1.4348677766895204</v>
      </c>
      <c r="BI786" s="1">
        <v>0.29094025465230172</v>
      </c>
      <c r="BJ786" s="1">
        <v>2.1775441651063829</v>
      </c>
    </row>
    <row r="787" spans="1:62">
      <c r="A787" t="s">
        <v>177</v>
      </c>
      <c r="C787" s="63" t="s">
        <v>168</v>
      </c>
      <c r="D787" s="87" t="s">
        <v>171</v>
      </c>
      <c r="E787" t="s">
        <v>959</v>
      </c>
      <c r="F787" s="1" t="s">
        <v>756</v>
      </c>
      <c r="G787" s="1" t="s">
        <v>757</v>
      </c>
      <c r="H787" s="1">
        <v>11.481730000000001</v>
      </c>
      <c r="I787" s="1">
        <v>7.3207199999999997</v>
      </c>
      <c r="J787" s="1">
        <v>697</v>
      </c>
      <c r="K787" s="1" t="s">
        <v>758</v>
      </c>
      <c r="L787" s="1" t="s">
        <v>737</v>
      </c>
      <c r="M787" s="88">
        <v>2016</v>
      </c>
      <c r="N787" s="88">
        <v>2</v>
      </c>
      <c r="O787" s="89" t="s">
        <v>159</v>
      </c>
      <c r="P787" s="63">
        <v>197</v>
      </c>
      <c r="Q787" s="1" t="s">
        <v>739</v>
      </c>
      <c r="R787" s="63" t="s">
        <v>399</v>
      </c>
      <c r="S787" s="63" t="s">
        <v>992</v>
      </c>
      <c r="T787" s="63" t="s">
        <v>1091</v>
      </c>
      <c r="U787" s="1"/>
      <c r="V787" s="90"/>
      <c r="W787" s="91">
        <v>42651</v>
      </c>
      <c r="X787" s="63">
        <v>9</v>
      </c>
      <c r="Y787" s="63">
        <v>48</v>
      </c>
      <c r="Z787" s="92">
        <v>54</v>
      </c>
      <c r="AA787" s="93">
        <v>18.98</v>
      </c>
      <c r="AB787" s="93">
        <v>11.07</v>
      </c>
      <c r="AC787" s="63">
        <v>3</v>
      </c>
      <c r="AD787" s="1">
        <v>1.56</v>
      </c>
      <c r="AE787" s="63">
        <v>1.6</v>
      </c>
      <c r="AF787" s="1">
        <v>1.94</v>
      </c>
      <c r="AG787" s="1">
        <v>11.4</v>
      </c>
      <c r="AH787" s="1">
        <f t="shared" si="166"/>
        <v>80.412371134020617</v>
      </c>
      <c r="AI787" s="1">
        <v>0.68</v>
      </c>
      <c r="AJ787" s="1">
        <f t="shared" si="167"/>
        <v>7.1585999999999999</v>
      </c>
      <c r="AK787" s="1">
        <f t="shared" si="168"/>
        <v>6.0002004705882346</v>
      </c>
      <c r="AL787" s="1">
        <f t="shared" si="169"/>
        <v>8.0664999999999996</v>
      </c>
      <c r="AM787" s="1">
        <f t="shared" si="170"/>
        <v>6666.8894117647051</v>
      </c>
      <c r="AN787" s="1">
        <f t="shared" si="171"/>
        <v>8962.7777777777774</v>
      </c>
      <c r="AO787" s="1">
        <f t="shared" si="172"/>
        <v>15629.667189542482</v>
      </c>
      <c r="AP787" s="1">
        <f t="shared" si="175"/>
        <v>6.6668894117647053</v>
      </c>
      <c r="AQ787" s="1">
        <f t="shared" si="175"/>
        <v>8.9627777777777773</v>
      </c>
      <c r="AR787" s="1">
        <f t="shared" si="175"/>
        <v>15.629667189542483</v>
      </c>
      <c r="AS787" s="90"/>
      <c r="AT787" s="1">
        <v>2.6086159486709444</v>
      </c>
      <c r="AU787" s="1">
        <v>0.31917649871801224</v>
      </c>
      <c r="AV787" s="1">
        <v>1.7804450464969279</v>
      </c>
      <c r="AW787" s="1">
        <v>0.68329789139567632</v>
      </c>
      <c r="AX787" s="1">
        <v>0.19088469676290476</v>
      </c>
      <c r="AY787" s="1">
        <v>0.17902186237308357</v>
      </c>
      <c r="AZ787" s="1">
        <v>8.2917790354950363</v>
      </c>
      <c r="BA787" s="1">
        <v>218.87769571015778</v>
      </c>
      <c r="BB787" s="1">
        <v>49.755650453090318</v>
      </c>
      <c r="BC787" s="1">
        <v>15.174310371864053</v>
      </c>
      <c r="BD787" s="1">
        <v>4.1687790973831458</v>
      </c>
      <c r="BE787" s="94">
        <v>0.57218479307025982</v>
      </c>
      <c r="BF787" s="94">
        <v>7.8007699711260814E-2</v>
      </c>
      <c r="BG787" s="94">
        <v>1.6907257376706979</v>
      </c>
      <c r="BH787" s="1">
        <v>1.6372735938989516</v>
      </c>
      <c r="BI787" s="1">
        <v>0.36062917063870359</v>
      </c>
      <c r="BJ787" s="1">
        <v>1.3139796573200979</v>
      </c>
    </row>
    <row r="788" spans="1:62">
      <c r="A788" t="s">
        <v>177</v>
      </c>
      <c r="C788" s="63" t="s">
        <v>168</v>
      </c>
      <c r="D788" s="87" t="s">
        <v>171</v>
      </c>
      <c r="E788" t="s">
        <v>959</v>
      </c>
      <c r="F788" s="1" t="s">
        <v>756</v>
      </c>
      <c r="G788" s="1" t="s">
        <v>757</v>
      </c>
      <c r="H788" s="1">
        <v>11.481730000000001</v>
      </c>
      <c r="I788" s="1">
        <v>7.3207199999999997</v>
      </c>
      <c r="J788" s="1">
        <v>697</v>
      </c>
      <c r="K788" s="1" t="s">
        <v>758</v>
      </c>
      <c r="L788" s="1" t="s">
        <v>737</v>
      </c>
      <c r="M788" s="88">
        <v>2016</v>
      </c>
      <c r="N788" s="88">
        <v>2</v>
      </c>
      <c r="O788" s="89" t="s">
        <v>714</v>
      </c>
      <c r="P788" s="63">
        <v>198</v>
      </c>
      <c r="Q788" s="1" t="s">
        <v>739</v>
      </c>
      <c r="R788" s="63" t="s">
        <v>399</v>
      </c>
      <c r="S788" s="63" t="s">
        <v>992</v>
      </c>
      <c r="T788" s="63" t="s">
        <v>1091</v>
      </c>
      <c r="U788" s="1"/>
      <c r="V788" s="90"/>
      <c r="W788" s="91">
        <v>42651</v>
      </c>
      <c r="X788" s="63">
        <v>9</v>
      </c>
      <c r="Y788" s="63">
        <v>47</v>
      </c>
      <c r="Z788" s="92">
        <v>52</v>
      </c>
      <c r="AA788" s="93">
        <v>16.84</v>
      </c>
      <c r="AB788" s="93">
        <v>10.220000000000001</v>
      </c>
      <c r="AC788" s="63">
        <v>3.14</v>
      </c>
      <c r="AD788" s="1">
        <v>1.76</v>
      </c>
      <c r="AE788" s="63">
        <v>1.1599999999999999</v>
      </c>
      <c r="AF788" s="1">
        <v>2.12</v>
      </c>
      <c r="AG788" s="1">
        <v>11.8</v>
      </c>
      <c r="AH788" s="1">
        <f t="shared" si="166"/>
        <v>83.018867924528294</v>
      </c>
      <c r="AI788" s="1">
        <v>0.48</v>
      </c>
      <c r="AJ788" s="1">
        <f t="shared" si="167"/>
        <v>6.900127388535032</v>
      </c>
      <c r="AK788" s="1">
        <f t="shared" si="168"/>
        <v>5.9440653428250281</v>
      </c>
      <c r="AL788" s="1">
        <f t="shared" si="169"/>
        <v>6.9682758620689658</v>
      </c>
      <c r="AM788" s="1">
        <f t="shared" si="170"/>
        <v>6604.5170475833647</v>
      </c>
      <c r="AN788" s="1">
        <f t="shared" si="171"/>
        <v>7742.5287356321833</v>
      </c>
      <c r="AO788" s="1">
        <f t="shared" si="172"/>
        <v>14347.045783215548</v>
      </c>
      <c r="AP788" s="1">
        <f t="shared" si="175"/>
        <v>6.6045170475833643</v>
      </c>
      <c r="AQ788" s="1">
        <f t="shared" si="175"/>
        <v>7.7425287356321837</v>
      </c>
      <c r="AR788" s="1">
        <f t="shared" si="175"/>
        <v>14.347045783215547</v>
      </c>
      <c r="AS788" s="90"/>
      <c r="AT788" s="1">
        <v>2.7738669238187081</v>
      </c>
      <c r="AU788" s="1">
        <v>0.3274554651947662</v>
      </c>
      <c r="AV788" s="1">
        <v>1.8798901886261905</v>
      </c>
      <c r="AW788" s="1">
        <v>0.83263958157801787</v>
      </c>
      <c r="AX788" s="1">
        <v>0.3868095474454164</v>
      </c>
      <c r="AY788" s="1">
        <v>0.21330032624938378</v>
      </c>
      <c r="AZ788" s="1">
        <v>9.258680839454458</v>
      </c>
      <c r="BA788" s="1">
        <v>237.54033180147306</v>
      </c>
      <c r="BB788" s="1">
        <v>46.744777549586544</v>
      </c>
      <c r="BC788" s="1">
        <v>16.071540549074005</v>
      </c>
      <c r="BD788" s="1">
        <v>18.419798995128168</v>
      </c>
      <c r="BE788" s="94">
        <v>0.69563058589870908</v>
      </c>
      <c r="BF788" s="94">
        <v>7.2691161866931489E-2</v>
      </c>
      <c r="BG788" s="94">
        <v>2.8590113187413304</v>
      </c>
      <c r="BH788" s="1">
        <v>1.264907135874878</v>
      </c>
      <c r="BI788" s="1">
        <v>0.26529814271749752</v>
      </c>
      <c r="BJ788" s="1">
        <v>3.6077156816548079</v>
      </c>
    </row>
    <row r="789" spans="1:62">
      <c r="A789" t="s">
        <v>177</v>
      </c>
      <c r="C789" s="63" t="s">
        <v>168</v>
      </c>
      <c r="D789" s="87" t="s">
        <v>171</v>
      </c>
      <c r="E789" t="s">
        <v>959</v>
      </c>
      <c r="F789" s="1" t="s">
        <v>759</v>
      </c>
      <c r="G789" s="1" t="s">
        <v>760</v>
      </c>
      <c r="H789" s="1">
        <v>11.48156</v>
      </c>
      <c r="I789" s="1">
        <v>7.3075299999999999</v>
      </c>
      <c r="J789" s="1">
        <v>712</v>
      </c>
      <c r="K789" s="1" t="s">
        <v>761</v>
      </c>
      <c r="L789" s="1" t="s">
        <v>737</v>
      </c>
      <c r="M789" s="88">
        <v>2016</v>
      </c>
      <c r="N789" s="88">
        <v>2</v>
      </c>
      <c r="O789" s="89" t="s">
        <v>155</v>
      </c>
      <c r="P789" s="63">
        <v>205</v>
      </c>
      <c r="Q789" s="1" t="s">
        <v>739</v>
      </c>
      <c r="R789" s="63" t="s">
        <v>399</v>
      </c>
      <c r="S789" s="63" t="s">
        <v>992</v>
      </c>
      <c r="T789" s="63" t="s">
        <v>1091</v>
      </c>
      <c r="U789" s="1" t="s">
        <v>740</v>
      </c>
      <c r="V789" s="90">
        <v>42590</v>
      </c>
      <c r="W789" s="91">
        <v>42651</v>
      </c>
      <c r="X789" s="63">
        <v>9</v>
      </c>
      <c r="Y789" s="63">
        <v>43</v>
      </c>
      <c r="Z789" s="92">
        <v>41</v>
      </c>
      <c r="AA789" s="93">
        <v>5.78</v>
      </c>
      <c r="AB789" s="93">
        <v>3.84</v>
      </c>
      <c r="AC789" s="63">
        <v>1.4</v>
      </c>
      <c r="AD789" s="1">
        <v>0.68</v>
      </c>
      <c r="AE789" s="63">
        <v>0.34</v>
      </c>
      <c r="AF789" s="1">
        <v>0.88</v>
      </c>
      <c r="AG789" s="1">
        <v>13.3</v>
      </c>
      <c r="AH789" s="1">
        <f t="shared" si="166"/>
        <v>77.27272727272728</v>
      </c>
      <c r="AI789" s="1">
        <v>0.18</v>
      </c>
      <c r="AJ789" s="1">
        <f t="shared" si="167"/>
        <v>2.4137142857142861</v>
      </c>
      <c r="AK789" s="1">
        <f t="shared" si="168"/>
        <v>1.9024457142857147</v>
      </c>
      <c r="AL789" s="1">
        <f t="shared" si="169"/>
        <v>3.0599999999999996</v>
      </c>
      <c r="AM789" s="1">
        <f t="shared" si="170"/>
        <v>2113.8285714285721</v>
      </c>
      <c r="AN789" s="1">
        <f t="shared" si="171"/>
        <v>3399.9999999999995</v>
      </c>
      <c r="AO789" s="1">
        <f t="shared" si="172"/>
        <v>5513.8285714285721</v>
      </c>
      <c r="AP789" s="1">
        <f t="shared" si="175"/>
        <v>2.1138285714285723</v>
      </c>
      <c r="AQ789" s="1">
        <f t="shared" si="175"/>
        <v>3.3999999999999995</v>
      </c>
      <c r="AR789" s="1">
        <f t="shared" si="175"/>
        <v>5.5138285714285722</v>
      </c>
      <c r="AS789" s="90">
        <v>42499</v>
      </c>
      <c r="AT789" s="1">
        <v>1.8194174757281554</v>
      </c>
      <c r="AU789" s="1">
        <v>0.18528694798563575</v>
      </c>
      <c r="AV789" s="1">
        <v>2.1885809297822001</v>
      </c>
      <c r="AW789" s="1">
        <v>0.3625994103132425</v>
      </c>
      <c r="AX789" s="1">
        <v>0.18660015809739633</v>
      </c>
      <c r="AY789" s="1">
        <v>0.1287689387830912</v>
      </c>
      <c r="AZ789" s="1">
        <v>5.2891644581751089</v>
      </c>
      <c r="BA789" s="1">
        <v>108.74719478979399</v>
      </c>
      <c r="BB789" s="1">
        <v>32.346062066652038</v>
      </c>
      <c r="BC789" s="1">
        <v>12.642712282452747</v>
      </c>
      <c r="BD789" s="1">
        <v>3.1172228045486339</v>
      </c>
      <c r="BE789" s="94">
        <v>0.4873046875</v>
      </c>
      <c r="BF789" s="94">
        <v>6.7138671875E-2</v>
      </c>
      <c r="BG789" s="94">
        <v>2.7920378799135621</v>
      </c>
      <c r="BH789" s="1">
        <v>0.88834476003917728</v>
      </c>
      <c r="BI789" s="1">
        <v>0.13501469147894221</v>
      </c>
      <c r="BJ789" s="1">
        <v>1.7642144753614062</v>
      </c>
    </row>
    <row r="790" spans="1:62">
      <c r="A790" t="s">
        <v>177</v>
      </c>
      <c r="C790" s="63" t="s">
        <v>168</v>
      </c>
      <c r="D790" s="87" t="s">
        <v>171</v>
      </c>
      <c r="E790" t="s">
        <v>959</v>
      </c>
      <c r="F790" s="1" t="s">
        <v>759</v>
      </c>
      <c r="G790" s="1" t="s">
        <v>760</v>
      </c>
      <c r="H790" s="1">
        <v>11.48156</v>
      </c>
      <c r="I790" s="1">
        <v>7.3075299999999999</v>
      </c>
      <c r="J790" s="1">
        <v>712</v>
      </c>
      <c r="K790" s="1" t="s">
        <v>761</v>
      </c>
      <c r="L790" s="1" t="s">
        <v>737</v>
      </c>
      <c r="M790" s="88">
        <v>2016</v>
      </c>
      <c r="N790" s="88">
        <v>2</v>
      </c>
      <c r="O790" s="89" t="s">
        <v>156</v>
      </c>
      <c r="P790" s="63">
        <v>206</v>
      </c>
      <c r="Q790" s="1" t="s">
        <v>739</v>
      </c>
      <c r="R790" s="63" t="s">
        <v>399</v>
      </c>
      <c r="S790" s="63" t="s">
        <v>992</v>
      </c>
      <c r="T790" s="63" t="s">
        <v>1091</v>
      </c>
      <c r="U790" s="1"/>
      <c r="V790" s="90"/>
      <c r="W790" s="91">
        <v>42651</v>
      </c>
      <c r="X790" s="63">
        <v>9</v>
      </c>
      <c r="Y790" s="63">
        <v>44</v>
      </c>
      <c r="Z790" s="92">
        <v>40</v>
      </c>
      <c r="AA790" s="93">
        <v>5.12</v>
      </c>
      <c r="AB790" s="93">
        <v>3.72</v>
      </c>
      <c r="AC790" s="63">
        <v>1.3</v>
      </c>
      <c r="AD790" s="1">
        <v>0.66</v>
      </c>
      <c r="AE790" s="63">
        <v>0.32</v>
      </c>
      <c r="AF790" s="1">
        <v>0.86</v>
      </c>
      <c r="AG790" s="1">
        <v>10.9</v>
      </c>
      <c r="AH790" s="1">
        <f t="shared" ref="AH790:AH794" si="176">(AD790/AF790)*100</f>
        <v>76.744186046511629</v>
      </c>
      <c r="AI790" s="1">
        <v>0.14000000000000001</v>
      </c>
      <c r="AJ790" s="1">
        <f t="shared" ref="AJ790:AJ794" si="177">(AF790/AC790)*AB790</f>
        <v>2.460923076923077</v>
      </c>
      <c r="AK790" s="1">
        <f t="shared" ref="AK790:AK853" si="178">AJ790*((100-AG790)/85)*(AH790/100)</f>
        <v>1.9797133031674206</v>
      </c>
      <c r="AL790" s="1">
        <f t="shared" ref="AL790:AL794" si="179">(AI790/AE790)*AA790</f>
        <v>2.2400000000000002</v>
      </c>
      <c r="AM790" s="1">
        <f t="shared" ref="AM790:AM853" si="180">AK790*(10000/9)</f>
        <v>2199.6814479638006</v>
      </c>
      <c r="AN790" s="1">
        <f t="shared" ref="AN790:AN853" si="181">(AL790*10000)/9</f>
        <v>2488.8888888888891</v>
      </c>
      <c r="AO790" s="1">
        <f t="shared" ref="AO790:AO853" si="182">AM790+AN790</f>
        <v>4688.5703368526902</v>
      </c>
      <c r="AP790" s="1">
        <f t="shared" si="175"/>
        <v>2.1996814479638007</v>
      </c>
      <c r="AQ790" s="1">
        <f t="shared" si="175"/>
        <v>2.4888888888888889</v>
      </c>
      <c r="AR790" s="1">
        <f t="shared" si="175"/>
        <v>4.6885703368526901</v>
      </c>
      <c r="AS790" s="90"/>
      <c r="AT790" s="1">
        <v>1.9321631878557877</v>
      </c>
      <c r="AU790" s="1">
        <v>0.19270880626044101</v>
      </c>
      <c r="AV790" s="1">
        <v>1.8030576121601078</v>
      </c>
      <c r="AW790" s="1">
        <v>0.46080961311040092</v>
      </c>
      <c r="AX790" s="1">
        <v>0.21062900245512117</v>
      </c>
      <c r="AY790" s="1">
        <v>0.14066693412800296</v>
      </c>
      <c r="AZ790" s="1">
        <v>5.8675750650936784</v>
      </c>
      <c r="BA790" s="1">
        <v>125.6046310972358</v>
      </c>
      <c r="BB790" s="1">
        <v>33.305275193601283</v>
      </c>
      <c r="BC790" s="1">
        <v>13.578442637772596</v>
      </c>
      <c r="BD790" s="1">
        <v>4.4606574196179434</v>
      </c>
      <c r="BE790" s="94">
        <v>0.35552460538532965</v>
      </c>
      <c r="BF790" s="94">
        <v>7.2237697307335189E-2</v>
      </c>
      <c r="BG790" s="94">
        <v>2.9696814856028535</v>
      </c>
      <c r="BH790" s="1">
        <v>0.8376237623762377</v>
      </c>
      <c r="BI790" s="1">
        <v>0.22777227722772278</v>
      </c>
      <c r="BJ790" s="1">
        <v>2.1086730008146461</v>
      </c>
    </row>
    <row r="791" spans="1:62">
      <c r="A791" t="s">
        <v>177</v>
      </c>
      <c r="C791" s="63" t="s">
        <v>168</v>
      </c>
      <c r="D791" s="87" t="s">
        <v>171</v>
      </c>
      <c r="E791" t="s">
        <v>959</v>
      </c>
      <c r="F791" s="1" t="s">
        <v>759</v>
      </c>
      <c r="G791" s="1" t="s">
        <v>760</v>
      </c>
      <c r="H791" s="1">
        <v>11.48156</v>
      </c>
      <c r="I791" s="1">
        <v>7.3075299999999999</v>
      </c>
      <c r="J791" s="1">
        <v>712</v>
      </c>
      <c r="K791" s="1" t="s">
        <v>761</v>
      </c>
      <c r="L791" s="1" t="s">
        <v>737</v>
      </c>
      <c r="M791" s="88">
        <v>2016</v>
      </c>
      <c r="N791" s="88">
        <v>2</v>
      </c>
      <c r="O791" s="89" t="s">
        <v>157</v>
      </c>
      <c r="P791" s="63">
        <v>207</v>
      </c>
      <c r="Q791" s="1" t="s">
        <v>739</v>
      </c>
      <c r="R791" s="63" t="s">
        <v>399</v>
      </c>
      <c r="S791" s="63" t="s">
        <v>992</v>
      </c>
      <c r="T791" s="63" t="s">
        <v>1091</v>
      </c>
      <c r="U791" s="1"/>
      <c r="V791" s="90"/>
      <c r="W791" s="91">
        <v>42651</v>
      </c>
      <c r="X791" s="63">
        <v>9</v>
      </c>
      <c r="Y791" s="63">
        <v>42</v>
      </c>
      <c r="Z791" s="92">
        <v>36</v>
      </c>
      <c r="AA791" s="93">
        <v>10.44</v>
      </c>
      <c r="AB791" s="93">
        <v>4.3600000000000003</v>
      </c>
      <c r="AC791" s="63">
        <v>2.06</v>
      </c>
      <c r="AD791" s="1">
        <v>0.92</v>
      </c>
      <c r="AE791" s="63">
        <v>1.32</v>
      </c>
      <c r="AF791" s="1">
        <v>1.2</v>
      </c>
      <c r="AG791" s="1">
        <v>12.6</v>
      </c>
      <c r="AH791" s="1">
        <f t="shared" si="176"/>
        <v>76.666666666666671</v>
      </c>
      <c r="AI791" s="1">
        <v>0.52</v>
      </c>
      <c r="AJ791" s="1">
        <f t="shared" si="177"/>
        <v>2.5398058252427185</v>
      </c>
      <c r="AK791" s="1">
        <f t="shared" si="178"/>
        <v>2.0021637921187896</v>
      </c>
      <c r="AL791" s="1">
        <f t="shared" si="179"/>
        <v>4.1127272727272723</v>
      </c>
      <c r="AM791" s="1">
        <f t="shared" si="180"/>
        <v>2224.626435687544</v>
      </c>
      <c r="AN791" s="1">
        <f t="shared" si="181"/>
        <v>4569.6969696969691</v>
      </c>
      <c r="AO791" s="1">
        <f t="shared" si="182"/>
        <v>6794.3234053845135</v>
      </c>
      <c r="AP791" s="1">
        <f t="shared" si="175"/>
        <v>2.224626435687544</v>
      </c>
      <c r="AQ791" s="1">
        <f t="shared" si="175"/>
        <v>4.5696969696969694</v>
      </c>
      <c r="AR791" s="1">
        <f t="shared" si="175"/>
        <v>6.7943234053845138</v>
      </c>
      <c r="AS791" s="90"/>
      <c r="AT791" s="1">
        <v>2.9704724409448819</v>
      </c>
      <c r="AU791" s="1">
        <v>0.18965070935471354</v>
      </c>
      <c r="AV791" s="1">
        <v>1.65975920536649</v>
      </c>
      <c r="AW791" s="1">
        <v>0.35975967448594048</v>
      </c>
      <c r="AX791" s="1">
        <v>0.14137479515825818</v>
      </c>
      <c r="AY791" s="1">
        <v>0.15144419222911729</v>
      </c>
      <c r="AZ791" s="1">
        <v>6.8356629472410919</v>
      </c>
      <c r="BA791" s="1">
        <v>155.55441168739665</v>
      </c>
      <c r="BB791" s="1">
        <v>73.658623633261769</v>
      </c>
      <c r="BC791" s="1">
        <v>19.652026290818746</v>
      </c>
      <c r="BD791" s="1">
        <v>2.7390814817585185</v>
      </c>
      <c r="BE791" s="94">
        <v>0.80009149130832558</v>
      </c>
      <c r="BF791" s="94">
        <v>4.6020128087831659E-2</v>
      </c>
      <c r="BG791" s="94">
        <v>3.0538532972271186</v>
      </c>
      <c r="BH791" s="1">
        <v>1.1638095238095238</v>
      </c>
      <c r="BI791" s="1">
        <v>0.14776190476190479</v>
      </c>
      <c r="BJ791" s="1">
        <v>2.4336834552380227</v>
      </c>
    </row>
    <row r="792" spans="1:62">
      <c r="A792" t="s">
        <v>177</v>
      </c>
      <c r="C792" s="63" t="s">
        <v>168</v>
      </c>
      <c r="D792" s="87" t="s">
        <v>171</v>
      </c>
      <c r="E792" t="s">
        <v>959</v>
      </c>
      <c r="F792" s="1" t="s">
        <v>759</v>
      </c>
      <c r="G792" s="1" t="s">
        <v>760</v>
      </c>
      <c r="H792" s="1">
        <v>11.48156</v>
      </c>
      <c r="I792" s="1">
        <v>7.3075299999999999</v>
      </c>
      <c r="J792" s="1">
        <v>712</v>
      </c>
      <c r="K792" s="1" t="s">
        <v>761</v>
      </c>
      <c r="L792" s="1" t="s">
        <v>737</v>
      </c>
      <c r="M792" s="88">
        <v>2016</v>
      </c>
      <c r="N792" s="88">
        <v>2</v>
      </c>
      <c r="O792" s="89" t="s">
        <v>158</v>
      </c>
      <c r="P792" s="63">
        <v>208</v>
      </c>
      <c r="Q792" s="1" t="s">
        <v>739</v>
      </c>
      <c r="R792" s="63" t="s">
        <v>399</v>
      </c>
      <c r="S792" s="63" t="s">
        <v>992</v>
      </c>
      <c r="T792" s="63" t="s">
        <v>1091</v>
      </c>
      <c r="U792" s="1"/>
      <c r="V792" s="90"/>
      <c r="W792" s="91">
        <v>42651</v>
      </c>
      <c r="X792" s="63">
        <v>9</v>
      </c>
      <c r="Y792" s="63">
        <v>48</v>
      </c>
      <c r="Z792" s="92">
        <v>44</v>
      </c>
      <c r="AA792" s="93">
        <v>14.96</v>
      </c>
      <c r="AB792" s="93">
        <v>7.96</v>
      </c>
      <c r="AC792" s="63">
        <v>2.2799999999999998</v>
      </c>
      <c r="AD792" s="1">
        <v>1.1599999999999999</v>
      </c>
      <c r="AE792" s="63">
        <v>1.4</v>
      </c>
      <c r="AF792" s="1">
        <v>1.46</v>
      </c>
      <c r="AG792" s="1">
        <v>10.8</v>
      </c>
      <c r="AH792" s="1">
        <f t="shared" si="176"/>
        <v>79.452054794520549</v>
      </c>
      <c r="AI792" s="1">
        <v>0.56000000000000005</v>
      </c>
      <c r="AJ792" s="1">
        <f t="shared" si="177"/>
        <v>5.0971929824561402</v>
      </c>
      <c r="AK792" s="1">
        <f t="shared" si="178"/>
        <v>4.2499335397316829</v>
      </c>
      <c r="AL792" s="1">
        <f t="shared" si="179"/>
        <v>5.9840000000000018</v>
      </c>
      <c r="AM792" s="1">
        <f t="shared" si="180"/>
        <v>4722.1483774796479</v>
      </c>
      <c r="AN792" s="1">
        <f t="shared" si="181"/>
        <v>6648.8888888888905</v>
      </c>
      <c r="AO792" s="1">
        <f t="shared" si="182"/>
        <v>11371.037266368538</v>
      </c>
      <c r="AP792" s="1">
        <f t="shared" si="175"/>
        <v>4.7221483774796482</v>
      </c>
      <c r="AQ792" s="1">
        <f t="shared" si="175"/>
        <v>6.6488888888888908</v>
      </c>
      <c r="AR792" s="1">
        <f t="shared" si="175"/>
        <v>11.371037266368537</v>
      </c>
      <c r="AS792" s="90"/>
      <c r="AT792" s="1">
        <v>2.5847868217054262</v>
      </c>
      <c r="AU792" s="1">
        <v>0.26609205266397107</v>
      </c>
      <c r="AV792" s="1">
        <v>1.9388680453463212</v>
      </c>
      <c r="AW792" s="1">
        <v>0.59357023543175247</v>
      </c>
      <c r="AX792" s="1">
        <v>0.24076461720272344</v>
      </c>
      <c r="AY792" s="1">
        <v>0.16097345638706331</v>
      </c>
      <c r="AZ792" s="1">
        <v>6.5242343314450855</v>
      </c>
      <c r="BA792" s="1">
        <v>115.84637057404967</v>
      </c>
      <c r="BB792" s="1">
        <v>68.015188822919328</v>
      </c>
      <c r="BC792" s="1">
        <v>16.622182077664043</v>
      </c>
      <c r="BD792" s="1">
        <v>3.4132663828740042</v>
      </c>
      <c r="BE792" s="94">
        <v>0.64003759398496252</v>
      </c>
      <c r="BF792" s="94">
        <v>5.5874060150375951E-2</v>
      </c>
      <c r="BG792" s="94">
        <v>3.0621739221533968</v>
      </c>
      <c r="BH792" s="1">
        <v>1.2383134738771768</v>
      </c>
      <c r="BI792" s="1">
        <v>0.1655820348304308</v>
      </c>
      <c r="BJ792" s="1">
        <v>1.9189919994335458</v>
      </c>
    </row>
    <row r="793" spans="1:62">
      <c r="A793" t="s">
        <v>177</v>
      </c>
      <c r="C793" s="63" t="s">
        <v>168</v>
      </c>
      <c r="D793" s="87" t="s">
        <v>171</v>
      </c>
      <c r="E793" t="s">
        <v>959</v>
      </c>
      <c r="F793" s="1" t="s">
        <v>759</v>
      </c>
      <c r="G793" s="1" t="s">
        <v>760</v>
      </c>
      <c r="H793" s="1">
        <v>11.48156</v>
      </c>
      <c r="I793" s="1">
        <v>7.3075299999999999</v>
      </c>
      <c r="J793" s="1">
        <v>712</v>
      </c>
      <c r="K793" s="1" t="s">
        <v>761</v>
      </c>
      <c r="L793" s="1" t="s">
        <v>737</v>
      </c>
      <c r="M793" s="88">
        <v>2016</v>
      </c>
      <c r="N793" s="88">
        <v>2</v>
      </c>
      <c r="O793" s="89" t="s">
        <v>159</v>
      </c>
      <c r="P793" s="63">
        <v>209</v>
      </c>
      <c r="Q793" s="1" t="s">
        <v>739</v>
      </c>
      <c r="R793" s="63" t="s">
        <v>399</v>
      </c>
      <c r="S793" s="63" t="s">
        <v>992</v>
      </c>
      <c r="T793" s="63" t="s">
        <v>1091</v>
      </c>
      <c r="U793" s="1"/>
      <c r="V793" s="90"/>
      <c r="W793" s="91">
        <v>42651</v>
      </c>
      <c r="X793" s="63">
        <v>9</v>
      </c>
      <c r="Y793" s="63">
        <v>42</v>
      </c>
      <c r="Z793" s="92">
        <v>45</v>
      </c>
      <c r="AA793" s="93">
        <v>16.059999999999999</v>
      </c>
      <c r="AB793" s="93">
        <v>9.44</v>
      </c>
      <c r="AC793" s="63">
        <v>2.46</v>
      </c>
      <c r="AD793" s="1">
        <v>1.3</v>
      </c>
      <c r="AE793" s="63">
        <v>2.1</v>
      </c>
      <c r="AF793" s="1">
        <v>1.64</v>
      </c>
      <c r="AG793" s="1">
        <v>11.4</v>
      </c>
      <c r="AH793" s="1">
        <f t="shared" si="176"/>
        <v>79.268292682926827</v>
      </c>
      <c r="AI793" s="1">
        <v>0.84</v>
      </c>
      <c r="AJ793" s="1">
        <f t="shared" si="177"/>
        <v>6.293333333333333</v>
      </c>
      <c r="AK793" s="1">
        <f t="shared" si="178"/>
        <v>5.1999005260640834</v>
      </c>
      <c r="AL793" s="1">
        <f t="shared" si="179"/>
        <v>6.4239999999999986</v>
      </c>
      <c r="AM793" s="1">
        <f t="shared" si="180"/>
        <v>5777.6672511823144</v>
      </c>
      <c r="AN793" s="1">
        <f t="shared" si="181"/>
        <v>7137.7777777777765</v>
      </c>
      <c r="AO793" s="1">
        <f t="shared" si="182"/>
        <v>12915.44502896009</v>
      </c>
      <c r="AP793" s="1">
        <f t="shared" si="175"/>
        <v>5.7776672511823142</v>
      </c>
      <c r="AQ793" s="1">
        <f t="shared" si="175"/>
        <v>7.1377777777777762</v>
      </c>
      <c r="AR793" s="1">
        <f t="shared" si="175"/>
        <v>12.91544502896009</v>
      </c>
      <c r="AS793" s="90"/>
      <c r="AT793" s="1">
        <v>2.4585687382297552</v>
      </c>
      <c r="AU793" s="1">
        <v>0.28302017049121619</v>
      </c>
      <c r="AV793" s="1">
        <v>1.749668133914108</v>
      </c>
      <c r="AW793" s="1">
        <v>0.71683822872860548</v>
      </c>
      <c r="AX793" s="1">
        <v>0.27386167572345976</v>
      </c>
      <c r="AY793" s="1">
        <v>0.18142354646542458</v>
      </c>
      <c r="AZ793" s="1">
        <v>8.6175242219086492</v>
      </c>
      <c r="BA793" s="1">
        <v>120.01820748622403</v>
      </c>
      <c r="BB793" s="1">
        <v>64.864971571445295</v>
      </c>
      <c r="BC793" s="1">
        <v>15.704184561997451</v>
      </c>
      <c r="BD793" s="1">
        <v>22.642750686185426</v>
      </c>
      <c r="BE793" s="94">
        <v>0.51148325358851676</v>
      </c>
      <c r="BF793" s="94">
        <v>6.2200956937799048E-2</v>
      </c>
      <c r="BG793" s="94">
        <v>3.0415377050365682</v>
      </c>
      <c r="BH793" s="1">
        <v>1.3763493621197254</v>
      </c>
      <c r="BI793" s="1">
        <v>0.17183513248282631</v>
      </c>
      <c r="BJ793" s="1">
        <v>1.9339174129403756</v>
      </c>
    </row>
    <row r="794" spans="1:62">
      <c r="A794" t="s">
        <v>177</v>
      </c>
      <c r="C794" s="63" t="s">
        <v>168</v>
      </c>
      <c r="D794" s="87" t="s">
        <v>171</v>
      </c>
      <c r="E794" t="s">
        <v>959</v>
      </c>
      <c r="F794" s="1" t="s">
        <v>759</v>
      </c>
      <c r="G794" s="1" t="s">
        <v>760</v>
      </c>
      <c r="H794" s="1">
        <v>11.48156</v>
      </c>
      <c r="I794" s="1">
        <v>7.3075299999999999</v>
      </c>
      <c r="J794" s="1">
        <v>712</v>
      </c>
      <c r="K794" s="1" t="s">
        <v>761</v>
      </c>
      <c r="L794" s="1" t="s">
        <v>737</v>
      </c>
      <c r="M794" s="88">
        <v>2016</v>
      </c>
      <c r="N794" s="88">
        <v>2</v>
      </c>
      <c r="O794" s="89" t="s">
        <v>714</v>
      </c>
      <c r="P794" s="63">
        <v>210</v>
      </c>
      <c r="Q794" s="1" t="s">
        <v>739</v>
      </c>
      <c r="R794" s="63" t="s">
        <v>399</v>
      </c>
      <c r="S794" s="63" t="s">
        <v>992</v>
      </c>
      <c r="T794" s="63" t="s">
        <v>1091</v>
      </c>
      <c r="U794" s="1"/>
      <c r="V794" s="90"/>
      <c r="W794" s="91">
        <v>42651</v>
      </c>
      <c r="X794" s="63">
        <v>9</v>
      </c>
      <c r="Y794" s="63">
        <v>42</v>
      </c>
      <c r="Z794" s="92">
        <v>29</v>
      </c>
      <c r="AA794" s="93">
        <v>12.3</v>
      </c>
      <c r="AB794" s="93">
        <v>6.48</v>
      </c>
      <c r="AC794" s="63">
        <v>2.64</v>
      </c>
      <c r="AD794" s="1">
        <v>1.36</v>
      </c>
      <c r="AE794" s="63">
        <v>0.88</v>
      </c>
      <c r="AF794" s="1">
        <v>1.7</v>
      </c>
      <c r="AG794" s="1">
        <v>14.3</v>
      </c>
      <c r="AH794" s="1">
        <f t="shared" si="176"/>
        <v>80</v>
      </c>
      <c r="AI794" s="1">
        <v>0.32</v>
      </c>
      <c r="AJ794" s="1">
        <f t="shared" si="177"/>
        <v>4.1727272727272728</v>
      </c>
      <c r="AK794" s="1">
        <f t="shared" si="178"/>
        <v>3.3656727272727274</v>
      </c>
      <c r="AL794" s="1">
        <f t="shared" si="179"/>
        <v>4.4727272727272736</v>
      </c>
      <c r="AM794" s="1">
        <f t="shared" si="180"/>
        <v>3739.6363636363635</v>
      </c>
      <c r="AN794" s="1">
        <f t="shared" si="181"/>
        <v>4969.6969696969709</v>
      </c>
      <c r="AO794" s="1">
        <f t="shared" si="182"/>
        <v>8709.3333333333339</v>
      </c>
      <c r="AP794" s="1">
        <f t="shared" si="175"/>
        <v>3.7396363636363636</v>
      </c>
      <c r="AQ794" s="1">
        <f t="shared" si="175"/>
        <v>4.9696969696969706</v>
      </c>
      <c r="AR794" s="1">
        <f t="shared" si="175"/>
        <v>8.7093333333333334</v>
      </c>
      <c r="AS794" s="90"/>
      <c r="AT794" s="1">
        <v>2.5147478591817318</v>
      </c>
      <c r="AU794" s="1">
        <v>0.21103160904713963</v>
      </c>
      <c r="AV794" s="1">
        <v>1.8889536023236935</v>
      </c>
      <c r="AW794" s="1">
        <v>0.47982709713142996</v>
      </c>
      <c r="AX794" s="1">
        <v>0.20098216367003058</v>
      </c>
      <c r="AY794" s="1">
        <v>0.16948289826800303</v>
      </c>
      <c r="AZ794" s="1">
        <v>6.3004127811885562</v>
      </c>
      <c r="BA794" s="1">
        <v>123.4878085695253</v>
      </c>
      <c r="BB794" s="1">
        <v>61.028225669615843</v>
      </c>
      <c r="BC794" s="1">
        <v>15.718041054987768</v>
      </c>
      <c r="BD794" s="1">
        <v>18.973346234000765</v>
      </c>
      <c r="BE794" s="94">
        <v>0.38955785512699909</v>
      </c>
      <c r="BF794" s="94">
        <v>3.3123236124176857E-2</v>
      </c>
      <c r="BG794" s="94">
        <v>2.5956006966469682</v>
      </c>
      <c r="BH794" s="1">
        <v>1.449268292682927</v>
      </c>
      <c r="BI794" s="1">
        <v>0.17712195121951219</v>
      </c>
      <c r="BJ794" s="1">
        <v>2.0291771406275556</v>
      </c>
    </row>
    <row r="795" spans="1:62">
      <c r="C795" s="63"/>
      <c r="D795" s="87"/>
      <c r="F795" s="1"/>
      <c r="G795" s="1"/>
      <c r="H795" s="1"/>
      <c r="I795" s="1"/>
      <c r="J795" s="1"/>
      <c r="K795" s="1"/>
      <c r="L795" s="1"/>
      <c r="M795" s="88"/>
      <c r="N795" s="88"/>
      <c r="O795" s="89"/>
      <c r="P795" s="63"/>
      <c r="Q795" s="1"/>
      <c r="R795" s="63"/>
      <c r="S795" s="63"/>
      <c r="T795" s="63"/>
      <c r="U795" s="1"/>
      <c r="V795" s="90"/>
      <c r="W795" s="91"/>
      <c r="X795" s="63"/>
      <c r="Y795" s="63"/>
      <c r="Z795" s="92"/>
      <c r="AA795" s="93"/>
      <c r="AB795" s="93"/>
      <c r="AC795" s="63"/>
      <c r="AD795" s="1"/>
      <c r="AE795" s="63"/>
      <c r="AF795" s="1"/>
      <c r="AG795" s="1"/>
      <c r="AH795" s="1"/>
      <c r="AI795" s="1"/>
      <c r="AJ795" s="1"/>
      <c r="AK795" s="1"/>
      <c r="AL795" s="1"/>
      <c r="AM795" s="1"/>
      <c r="AN795" s="1"/>
      <c r="AO795" s="1"/>
      <c r="AP795" s="1"/>
      <c r="AQ795" s="1"/>
      <c r="AR795" s="1"/>
      <c r="AS795" s="90"/>
      <c r="AT795" s="1"/>
      <c r="AU795" s="1"/>
      <c r="AV795" s="1"/>
      <c r="AW795" s="1"/>
      <c r="AX795" s="1"/>
      <c r="AY795" s="1"/>
      <c r="AZ795" s="1"/>
      <c r="BA795" s="1"/>
      <c r="BB795" s="1"/>
      <c r="BC795" s="1"/>
      <c r="BD795" s="1"/>
      <c r="BE795" s="94"/>
      <c r="BF795" s="94"/>
      <c r="BG795" s="94"/>
      <c r="BH795" s="1"/>
      <c r="BI795" s="1"/>
      <c r="BJ795" s="1"/>
    </row>
    <row r="796" spans="1:62">
      <c r="C796" s="63"/>
      <c r="D796" s="87"/>
      <c r="F796" s="1"/>
      <c r="G796" s="1"/>
      <c r="H796" s="1"/>
      <c r="I796" s="1"/>
      <c r="J796" s="1"/>
      <c r="K796" s="1"/>
      <c r="L796" s="1"/>
      <c r="M796" s="88"/>
      <c r="N796" s="88"/>
      <c r="O796" s="89"/>
      <c r="P796" s="63"/>
      <c r="Q796" s="1"/>
      <c r="R796" s="63"/>
      <c r="S796" s="63"/>
      <c r="T796" s="63"/>
      <c r="U796" s="1"/>
      <c r="V796" s="90"/>
      <c r="W796" s="91"/>
      <c r="X796" s="63"/>
      <c r="Y796" s="63"/>
      <c r="Z796" s="92"/>
      <c r="AA796" s="93"/>
      <c r="AB796" s="93"/>
      <c r="AC796" s="63"/>
      <c r="AD796" s="1"/>
      <c r="AE796" s="63"/>
      <c r="AF796" s="1"/>
      <c r="AG796" s="1"/>
      <c r="AH796" s="1"/>
      <c r="AI796" s="1"/>
      <c r="AJ796" s="1"/>
      <c r="AK796" s="1"/>
      <c r="AL796" s="1"/>
      <c r="AM796" s="1"/>
      <c r="AN796" s="1"/>
      <c r="AO796" s="1"/>
      <c r="AP796" s="1"/>
      <c r="AQ796" s="1"/>
      <c r="AR796" s="1"/>
      <c r="AS796" s="90"/>
      <c r="AT796" s="1"/>
      <c r="AU796" s="1"/>
      <c r="AV796" s="1"/>
      <c r="AW796" s="1"/>
      <c r="AX796" s="1"/>
      <c r="AY796" s="1"/>
      <c r="AZ796" s="1"/>
      <c r="BA796" s="1"/>
      <c r="BB796" s="1"/>
      <c r="BC796" s="1"/>
      <c r="BD796" s="1"/>
      <c r="BE796" s="94"/>
      <c r="BF796" s="94"/>
      <c r="BG796" s="94"/>
      <c r="BH796" s="1"/>
      <c r="BI796" s="1"/>
      <c r="BJ796" s="1"/>
    </row>
    <row r="797" spans="1:62">
      <c r="C797" s="63"/>
      <c r="D797" s="87"/>
      <c r="F797" s="1"/>
      <c r="G797" s="1"/>
      <c r="H797" s="1"/>
      <c r="I797" s="1"/>
      <c r="J797" s="1"/>
      <c r="K797" s="1"/>
      <c r="L797" s="1"/>
      <c r="M797" s="88"/>
      <c r="N797" s="88"/>
      <c r="O797" s="89"/>
      <c r="P797" s="63"/>
      <c r="Q797" s="1"/>
      <c r="R797" s="63"/>
      <c r="S797" s="63"/>
      <c r="T797" s="63"/>
      <c r="U797" s="1"/>
      <c r="V797" s="90"/>
      <c r="W797" s="91"/>
      <c r="X797" s="63"/>
      <c r="Y797" s="63"/>
      <c r="Z797" s="92"/>
      <c r="AA797" s="93"/>
      <c r="AB797" s="93"/>
      <c r="AC797" s="63"/>
      <c r="AD797" s="1"/>
      <c r="AE797" s="63"/>
      <c r="AF797" s="1"/>
      <c r="AG797" s="1"/>
      <c r="AH797" s="1"/>
      <c r="AI797" s="1"/>
      <c r="AJ797" s="1"/>
      <c r="AK797" s="1"/>
      <c r="AL797" s="1"/>
      <c r="AM797" s="1"/>
      <c r="AN797" s="1"/>
      <c r="AO797" s="1"/>
      <c r="AP797" s="1"/>
      <c r="AQ797" s="1"/>
      <c r="AR797" s="1"/>
      <c r="AS797" s="90"/>
      <c r="AT797" s="1"/>
      <c r="AU797" s="1"/>
      <c r="AV797" s="1"/>
      <c r="AW797" s="1"/>
      <c r="AX797" s="1"/>
      <c r="AY797" s="1"/>
      <c r="AZ797" s="1"/>
      <c r="BA797" s="1"/>
      <c r="BB797" s="1"/>
      <c r="BC797" s="1"/>
      <c r="BD797" s="1"/>
      <c r="BE797" s="94"/>
      <c r="BF797" s="94"/>
      <c r="BG797" s="94"/>
      <c r="BH797" s="1"/>
      <c r="BI797" s="1"/>
      <c r="BJ797" s="1"/>
    </row>
    <row r="798" spans="1:62">
      <c r="C798" s="63"/>
      <c r="D798" s="87"/>
      <c r="F798" s="1"/>
      <c r="G798" s="1"/>
      <c r="H798" s="1"/>
      <c r="I798" s="1"/>
      <c r="J798" s="1"/>
      <c r="K798" s="1"/>
      <c r="L798" s="1"/>
      <c r="M798" s="88"/>
      <c r="N798" s="88"/>
      <c r="O798" s="89"/>
      <c r="P798" s="63"/>
      <c r="Q798" s="1"/>
      <c r="R798" s="63"/>
      <c r="S798" s="63"/>
      <c r="T798" s="63"/>
      <c r="U798" s="1"/>
      <c r="V798" s="90"/>
      <c r="W798" s="91"/>
      <c r="X798" s="63"/>
      <c r="Y798" s="63"/>
      <c r="Z798" s="92"/>
      <c r="AA798" s="93"/>
      <c r="AB798" s="93"/>
      <c r="AC798" s="63"/>
      <c r="AD798" s="1"/>
      <c r="AE798" s="63"/>
      <c r="AF798" s="1"/>
      <c r="AG798" s="1"/>
      <c r="AH798" s="1"/>
      <c r="AI798" s="1"/>
      <c r="AJ798" s="1"/>
      <c r="AK798" s="1"/>
      <c r="AL798" s="1"/>
      <c r="AM798" s="1"/>
      <c r="AN798" s="1"/>
      <c r="AO798" s="1"/>
      <c r="AP798" s="1"/>
      <c r="AQ798" s="1"/>
      <c r="AR798" s="1"/>
      <c r="AS798" s="90"/>
      <c r="AT798" s="1"/>
      <c r="AU798" s="1"/>
      <c r="AV798" s="1"/>
      <c r="AW798" s="1"/>
      <c r="AX798" s="1"/>
      <c r="AY798" s="1"/>
      <c r="AZ798" s="1"/>
      <c r="BA798" s="1"/>
      <c r="BB798" s="1"/>
      <c r="BC798" s="1"/>
      <c r="BD798" s="1"/>
      <c r="BE798" s="94"/>
      <c r="BF798" s="94"/>
      <c r="BG798" s="94"/>
      <c r="BH798" s="1"/>
      <c r="BI798" s="1"/>
      <c r="BJ798" s="1"/>
    </row>
    <row r="799" spans="1:62">
      <c r="C799" s="63"/>
      <c r="D799" s="87"/>
      <c r="F799" s="1"/>
      <c r="G799" s="1"/>
      <c r="H799" s="1"/>
      <c r="I799" s="1"/>
      <c r="J799" s="1"/>
      <c r="K799" s="1"/>
      <c r="L799" s="1"/>
      <c r="M799" s="88"/>
      <c r="N799" s="88"/>
      <c r="O799" s="89"/>
      <c r="P799" s="63"/>
      <c r="Q799" s="1"/>
      <c r="R799" s="63"/>
      <c r="S799" s="63"/>
      <c r="T799" s="63"/>
      <c r="U799" s="1"/>
      <c r="V799" s="90"/>
      <c r="W799" s="91"/>
      <c r="X799" s="63"/>
      <c r="Y799" s="63"/>
      <c r="Z799" s="92"/>
      <c r="AA799" s="93"/>
      <c r="AB799" s="93"/>
      <c r="AC799" s="63"/>
      <c r="AD799" s="1"/>
      <c r="AE799" s="63"/>
      <c r="AF799" s="1"/>
      <c r="AG799" s="1"/>
      <c r="AH799" s="1"/>
      <c r="AI799" s="1"/>
      <c r="AJ799" s="1"/>
      <c r="AK799" s="1"/>
      <c r="AL799" s="1"/>
      <c r="AM799" s="1"/>
      <c r="AN799" s="1"/>
      <c r="AO799" s="1"/>
      <c r="AP799" s="1"/>
      <c r="AQ799" s="1"/>
      <c r="AR799" s="1"/>
      <c r="AS799" s="90"/>
      <c r="AT799" s="1"/>
      <c r="AU799" s="1"/>
      <c r="AV799" s="1"/>
      <c r="AW799" s="1"/>
      <c r="AX799" s="1"/>
      <c r="AY799" s="1"/>
      <c r="AZ799" s="1"/>
      <c r="BA799" s="1"/>
      <c r="BB799" s="1"/>
      <c r="BC799" s="1"/>
      <c r="BD799" s="1"/>
      <c r="BE799" s="94"/>
      <c r="BF799" s="94"/>
      <c r="BG799" s="94"/>
      <c r="BH799" s="1"/>
      <c r="BI799" s="1"/>
      <c r="BJ799" s="1"/>
    </row>
    <row r="800" spans="1:62">
      <c r="C800" s="63"/>
      <c r="D800" s="87"/>
      <c r="F800" s="1"/>
      <c r="G800" s="1"/>
      <c r="H800" s="1"/>
      <c r="I800" s="1"/>
      <c r="J800" s="1"/>
      <c r="K800" s="1"/>
      <c r="L800" s="1"/>
      <c r="M800" s="88"/>
      <c r="N800" s="88"/>
      <c r="O800" s="89"/>
      <c r="P800" s="63"/>
      <c r="Q800" s="1"/>
      <c r="R800" s="63"/>
      <c r="S800" s="63"/>
      <c r="T800" s="63"/>
      <c r="U800" s="1"/>
      <c r="V800" s="90"/>
      <c r="W800" s="91"/>
      <c r="X800" s="63"/>
      <c r="Y800" s="63"/>
      <c r="Z800" s="92"/>
      <c r="AA800" s="93"/>
      <c r="AB800" s="93"/>
      <c r="AC800" s="63"/>
      <c r="AD800" s="1"/>
      <c r="AE800" s="63"/>
      <c r="AF800" s="1"/>
      <c r="AG800" s="1"/>
      <c r="AH800" s="1"/>
      <c r="AI800" s="1"/>
      <c r="AJ800" s="1"/>
      <c r="AK800" s="1"/>
      <c r="AL800" s="1"/>
      <c r="AM800" s="1"/>
      <c r="AN800" s="1"/>
      <c r="AO800" s="1"/>
      <c r="AP800" s="1"/>
      <c r="AQ800" s="1"/>
      <c r="AR800" s="1"/>
      <c r="AS800" s="90"/>
      <c r="AT800" s="1"/>
      <c r="AU800" s="1"/>
      <c r="AV800" s="1"/>
      <c r="AW800" s="1"/>
      <c r="AX800" s="1"/>
      <c r="AY800" s="1"/>
      <c r="AZ800" s="1"/>
      <c r="BA800" s="1"/>
      <c r="BB800" s="1"/>
      <c r="BC800" s="1"/>
      <c r="BD800" s="1"/>
      <c r="BE800" s="94"/>
      <c r="BF800" s="94"/>
      <c r="BG800" s="94"/>
      <c r="BH800" s="1"/>
      <c r="BI800" s="1"/>
      <c r="BJ800" s="1"/>
    </row>
    <row r="801" spans="1:62">
      <c r="A801" t="s">
        <v>177</v>
      </c>
      <c r="C801" s="63" t="s">
        <v>168</v>
      </c>
      <c r="D801" s="87" t="s">
        <v>169</v>
      </c>
      <c r="E801" t="s">
        <v>959</v>
      </c>
      <c r="F801" s="1" t="s">
        <v>762</v>
      </c>
      <c r="G801" s="1" t="s">
        <v>763</v>
      </c>
      <c r="H801" s="1">
        <v>11.46078</v>
      </c>
      <c r="I801" s="1">
        <v>7.1479499999999998</v>
      </c>
      <c r="J801" s="1">
        <v>704</v>
      </c>
      <c r="K801" s="1" t="s">
        <v>764</v>
      </c>
      <c r="L801" s="1" t="s">
        <v>737</v>
      </c>
      <c r="M801" s="88">
        <v>2016</v>
      </c>
      <c r="N801" s="88">
        <v>2</v>
      </c>
      <c r="O801" s="89" t="s">
        <v>155</v>
      </c>
      <c r="P801" s="63">
        <v>229</v>
      </c>
      <c r="Q801" s="1" t="s">
        <v>739</v>
      </c>
      <c r="R801" s="63" t="s">
        <v>399</v>
      </c>
      <c r="S801" s="63" t="s">
        <v>992</v>
      </c>
      <c r="T801" s="63" t="s">
        <v>1091</v>
      </c>
      <c r="U801" s="1" t="s">
        <v>766</v>
      </c>
      <c r="V801" s="90">
        <v>42590</v>
      </c>
      <c r="W801" s="91">
        <v>42650</v>
      </c>
      <c r="X801" s="63">
        <v>9</v>
      </c>
      <c r="Y801" s="63">
        <v>42</v>
      </c>
      <c r="Z801" s="92">
        <v>31</v>
      </c>
      <c r="AA801" s="93">
        <v>5.4</v>
      </c>
      <c r="AB801" s="93">
        <v>1.92</v>
      </c>
      <c r="AC801" s="63">
        <v>0.66</v>
      </c>
      <c r="AD801" s="1">
        <v>0.32</v>
      </c>
      <c r="AE801" s="63">
        <v>0.42</v>
      </c>
      <c r="AF801" s="1">
        <v>0.38</v>
      </c>
      <c r="AG801" s="1">
        <v>9.5</v>
      </c>
      <c r="AH801" s="1">
        <f t="shared" ref="AH801:AH806" si="183">(AD801/AF801)*100</f>
        <v>84.210526315789465</v>
      </c>
      <c r="AI801" s="1">
        <v>0.2</v>
      </c>
      <c r="AJ801" s="1">
        <f t="shared" ref="AJ801:AJ806" si="184">(AF801/AC801)*AB801</f>
        <v>1.1054545454545452</v>
      </c>
      <c r="AK801" s="1">
        <f t="shared" si="178"/>
        <v>0.99114438502673774</v>
      </c>
      <c r="AL801" s="1">
        <f t="shared" ref="AL801:AL806" si="185">(AI801/AE801)*AA801</f>
        <v>2.5714285714285716</v>
      </c>
      <c r="AM801" s="1">
        <f t="shared" si="180"/>
        <v>1101.2715389185976</v>
      </c>
      <c r="AN801" s="1">
        <f t="shared" si="181"/>
        <v>2857.1428571428573</v>
      </c>
      <c r="AO801" s="1">
        <f t="shared" si="182"/>
        <v>3958.4143960614547</v>
      </c>
      <c r="AP801" s="1">
        <f t="shared" si="175"/>
        <v>1.1012715389185976</v>
      </c>
      <c r="AQ801" s="1">
        <f t="shared" si="175"/>
        <v>2.8571428571428572</v>
      </c>
      <c r="AR801" s="1">
        <f t="shared" si="175"/>
        <v>3.9584143960614546</v>
      </c>
      <c r="AS801" s="90">
        <v>42499</v>
      </c>
      <c r="AT801" s="1">
        <v>2.3856722276741902</v>
      </c>
      <c r="AU801" s="1">
        <v>0.21008808884942171</v>
      </c>
      <c r="AV801" s="1">
        <v>1.296360379756774</v>
      </c>
      <c r="AW801" s="1">
        <v>0.62170668093866766</v>
      </c>
      <c r="AX801" s="1">
        <v>0.24134587272241056</v>
      </c>
      <c r="AY801" s="1">
        <v>0.17801870481105911</v>
      </c>
      <c r="AZ801" s="1">
        <v>8.9959665961397164</v>
      </c>
      <c r="BA801" s="1">
        <v>142.8790908571448</v>
      </c>
      <c r="BB801" s="1">
        <v>23.13913383059754</v>
      </c>
      <c r="BC801" s="1">
        <v>19.131102075274338</v>
      </c>
      <c r="BD801" s="1">
        <v>6.6149293593083831</v>
      </c>
      <c r="BE801" s="94">
        <v>0.48470363288718932</v>
      </c>
      <c r="BF801" s="94">
        <v>0.11907265774378588</v>
      </c>
      <c r="BG801" s="94">
        <v>2.9883954395965531</v>
      </c>
      <c r="BH801" s="1">
        <v>1.2809568480300189</v>
      </c>
      <c r="BI801" s="1">
        <v>0.21505628517823641</v>
      </c>
      <c r="BJ801" s="1">
        <v>1.787704392250967</v>
      </c>
    </row>
    <row r="802" spans="1:62">
      <c r="A802" t="s">
        <v>177</v>
      </c>
      <c r="C802" s="63" t="s">
        <v>168</v>
      </c>
      <c r="D802" s="87" t="s">
        <v>169</v>
      </c>
      <c r="E802" t="s">
        <v>959</v>
      </c>
      <c r="F802" s="1" t="s">
        <v>762</v>
      </c>
      <c r="G802" s="1" t="s">
        <v>763</v>
      </c>
      <c r="H802" s="1">
        <v>11.46078</v>
      </c>
      <c r="I802" s="1">
        <v>7.1479499999999998</v>
      </c>
      <c r="J802" s="1">
        <v>704</v>
      </c>
      <c r="K802" s="1" t="s">
        <v>764</v>
      </c>
      <c r="L802" s="1" t="s">
        <v>737</v>
      </c>
      <c r="M802" s="88">
        <v>2016</v>
      </c>
      <c r="N802" s="88">
        <v>2</v>
      </c>
      <c r="O802" s="89" t="s">
        <v>156</v>
      </c>
      <c r="P802" s="63">
        <v>230</v>
      </c>
      <c r="Q802" s="1" t="s">
        <v>739</v>
      </c>
      <c r="R802" s="63" t="s">
        <v>399</v>
      </c>
      <c r="S802" s="63" t="s">
        <v>992</v>
      </c>
      <c r="T802" s="63" t="s">
        <v>1091</v>
      </c>
      <c r="U802" s="1"/>
      <c r="V802" s="90"/>
      <c r="W802" s="91">
        <v>42650</v>
      </c>
      <c r="X802" s="63">
        <v>9</v>
      </c>
      <c r="Y802" s="63">
        <v>47</v>
      </c>
      <c r="Z802" s="92">
        <v>30</v>
      </c>
      <c r="AA802" s="93">
        <v>7.87</v>
      </c>
      <c r="AB802" s="93">
        <v>2.88</v>
      </c>
      <c r="AC802" s="63">
        <v>1.1000000000000001</v>
      </c>
      <c r="AD802" s="1">
        <v>0.57999999999999996</v>
      </c>
      <c r="AE802" s="63">
        <v>0.96</v>
      </c>
      <c r="AF802" s="1">
        <v>0.66</v>
      </c>
      <c r="AG802" s="1">
        <v>11.8</v>
      </c>
      <c r="AH802" s="1">
        <f t="shared" si="183"/>
        <v>87.878787878787861</v>
      </c>
      <c r="AI802" s="1">
        <v>0.34</v>
      </c>
      <c r="AJ802" s="1">
        <f t="shared" si="184"/>
        <v>1.728</v>
      </c>
      <c r="AK802" s="1">
        <f t="shared" si="178"/>
        <v>1.57571422459893</v>
      </c>
      <c r="AL802" s="1">
        <f t="shared" si="185"/>
        <v>2.7872916666666669</v>
      </c>
      <c r="AM802" s="1">
        <f t="shared" si="180"/>
        <v>1750.7935828876998</v>
      </c>
      <c r="AN802" s="1">
        <f t="shared" si="181"/>
        <v>3096.9907407407409</v>
      </c>
      <c r="AO802" s="1">
        <f t="shared" si="182"/>
        <v>4847.7843236284407</v>
      </c>
      <c r="AP802" s="1">
        <f t="shared" si="175"/>
        <v>1.7507935828876997</v>
      </c>
      <c r="AQ802" s="1">
        <f t="shared" si="175"/>
        <v>3.0969907407407407</v>
      </c>
      <c r="AR802" s="1">
        <f t="shared" si="175"/>
        <v>4.8477843236284404</v>
      </c>
      <c r="AS802" s="90"/>
      <c r="AT802" s="1">
        <v>2.5628626692456478</v>
      </c>
      <c r="AU802" s="1">
        <v>0.24201506798580374</v>
      </c>
      <c r="AV802" s="1">
        <v>1.4007165364461081</v>
      </c>
      <c r="AW802" s="1">
        <v>0.66035711804102248</v>
      </c>
      <c r="AX802" s="1">
        <v>0.27902998062776752</v>
      </c>
      <c r="AY802" s="1">
        <v>0.17698154744534197</v>
      </c>
      <c r="AZ802" s="1">
        <v>7.8933372345050685</v>
      </c>
      <c r="BA802" s="1">
        <v>140.75259575637529</v>
      </c>
      <c r="BB802" s="1">
        <v>31.529055016293306</v>
      </c>
      <c r="BC802" s="1">
        <v>17.653270460395277</v>
      </c>
      <c r="BD802" s="1">
        <v>6.1374029807627597</v>
      </c>
      <c r="BE802" s="94">
        <v>0.87305447470817132</v>
      </c>
      <c r="BF802" s="94">
        <v>0.19158560311284048</v>
      </c>
      <c r="BG802" s="94">
        <v>3.4180577231947371</v>
      </c>
      <c r="BH802" s="1">
        <v>1.1113678373382625</v>
      </c>
      <c r="BI802" s="1">
        <v>0.27754158964879855</v>
      </c>
      <c r="BJ802" s="1">
        <v>2.0415583885352984</v>
      </c>
    </row>
    <row r="803" spans="1:62">
      <c r="A803" t="s">
        <v>177</v>
      </c>
      <c r="C803" s="63" t="s">
        <v>168</v>
      </c>
      <c r="D803" s="87" t="s">
        <v>169</v>
      </c>
      <c r="E803" t="s">
        <v>959</v>
      </c>
      <c r="F803" s="1" t="s">
        <v>762</v>
      </c>
      <c r="G803" s="1" t="s">
        <v>763</v>
      </c>
      <c r="H803" s="1">
        <v>11.46078</v>
      </c>
      <c r="I803" s="1">
        <v>7.1479499999999998</v>
      </c>
      <c r="J803" s="1">
        <v>704</v>
      </c>
      <c r="K803" s="1" t="s">
        <v>764</v>
      </c>
      <c r="L803" s="1" t="s">
        <v>737</v>
      </c>
      <c r="M803" s="88">
        <v>2016</v>
      </c>
      <c r="N803" s="88">
        <v>2</v>
      </c>
      <c r="O803" s="89" t="s">
        <v>157</v>
      </c>
      <c r="P803" s="63">
        <v>231</v>
      </c>
      <c r="Q803" s="1" t="s">
        <v>739</v>
      </c>
      <c r="R803" s="63" t="s">
        <v>399</v>
      </c>
      <c r="S803" s="63" t="s">
        <v>992</v>
      </c>
      <c r="T803" s="63" t="s">
        <v>1091</v>
      </c>
      <c r="U803" s="1"/>
      <c r="V803" s="90"/>
      <c r="W803" s="91">
        <v>42650</v>
      </c>
      <c r="X803" s="63">
        <v>9</v>
      </c>
      <c r="Y803" s="63">
        <v>46</v>
      </c>
      <c r="Z803" s="92">
        <v>43</v>
      </c>
      <c r="AA803" s="93">
        <v>11.78</v>
      </c>
      <c r="AB803" s="93">
        <v>3.97</v>
      </c>
      <c r="AC803" s="63">
        <v>1.6</v>
      </c>
      <c r="AD803" s="1">
        <v>0.8</v>
      </c>
      <c r="AE803" s="63">
        <v>0.8</v>
      </c>
      <c r="AF803" s="1">
        <v>1.04</v>
      </c>
      <c r="AG803" s="1">
        <v>11.2</v>
      </c>
      <c r="AH803" s="1">
        <f t="shared" si="183"/>
        <v>76.923076923076934</v>
      </c>
      <c r="AI803" s="1">
        <v>0.28000000000000003</v>
      </c>
      <c r="AJ803" s="1">
        <f t="shared" si="184"/>
        <v>2.5805000000000002</v>
      </c>
      <c r="AK803" s="1">
        <f t="shared" si="178"/>
        <v>2.0737411764705889</v>
      </c>
      <c r="AL803" s="1">
        <f t="shared" si="185"/>
        <v>4.1230000000000002</v>
      </c>
      <c r="AM803" s="1">
        <f t="shared" si="180"/>
        <v>2304.1568627450988</v>
      </c>
      <c r="AN803" s="1">
        <f t="shared" si="181"/>
        <v>4581.1111111111113</v>
      </c>
      <c r="AO803" s="1">
        <f t="shared" si="182"/>
        <v>6885.2679738562101</v>
      </c>
      <c r="AP803" s="1">
        <f t="shared" si="175"/>
        <v>2.3041568627450988</v>
      </c>
      <c r="AQ803" s="1">
        <f t="shared" si="175"/>
        <v>4.5811111111111114</v>
      </c>
      <c r="AR803" s="1">
        <f t="shared" si="175"/>
        <v>6.8852679738562097</v>
      </c>
      <c r="AS803" s="90"/>
      <c r="AT803" s="1">
        <v>2.654739776951673</v>
      </c>
      <c r="AU803" s="1">
        <v>0.22484400165607582</v>
      </c>
      <c r="AV803" s="1">
        <v>1.8254765768901706</v>
      </c>
      <c r="AW803" s="1">
        <v>0.44486897843923578</v>
      </c>
      <c r="AX803" s="1">
        <v>0.2395302000342979</v>
      </c>
      <c r="AY803" s="1">
        <v>0.16934746960989991</v>
      </c>
      <c r="AZ803" s="1">
        <v>8.1263712382171036</v>
      </c>
      <c r="BA803" s="1">
        <v>119.28151694221286</v>
      </c>
      <c r="BB803" s="1">
        <v>46.609963684557691</v>
      </c>
      <c r="BC803" s="1">
        <v>22.439811107255807</v>
      </c>
      <c r="BD803" s="1">
        <v>9.6603600821621516</v>
      </c>
      <c r="BE803" s="94">
        <v>1.3270165208940718</v>
      </c>
      <c r="BF803" s="94">
        <v>0.1796890184645287</v>
      </c>
      <c r="BG803" s="94">
        <v>4.1716400238992755</v>
      </c>
      <c r="BH803" s="1">
        <v>1.5440900562851783</v>
      </c>
      <c r="BI803" s="1">
        <v>0.22603189493433395</v>
      </c>
      <c r="BJ803" s="1">
        <v>1.13800583010193</v>
      </c>
    </row>
    <row r="804" spans="1:62">
      <c r="A804" t="s">
        <v>177</v>
      </c>
      <c r="C804" s="63" t="s">
        <v>168</v>
      </c>
      <c r="D804" s="87" t="s">
        <v>169</v>
      </c>
      <c r="E804" t="s">
        <v>959</v>
      </c>
      <c r="F804" s="1" t="s">
        <v>762</v>
      </c>
      <c r="G804" s="1" t="s">
        <v>763</v>
      </c>
      <c r="H804" s="1">
        <v>11.46078</v>
      </c>
      <c r="I804" s="1">
        <v>7.1479499999999998</v>
      </c>
      <c r="J804" s="1">
        <v>704</v>
      </c>
      <c r="K804" s="1" t="s">
        <v>764</v>
      </c>
      <c r="L804" s="1" t="s">
        <v>737</v>
      </c>
      <c r="M804" s="88">
        <v>2016</v>
      </c>
      <c r="N804" s="88">
        <v>2</v>
      </c>
      <c r="O804" s="89" t="s">
        <v>158</v>
      </c>
      <c r="P804" s="63">
        <v>232</v>
      </c>
      <c r="Q804" s="1" t="s">
        <v>739</v>
      </c>
      <c r="R804" s="63" t="s">
        <v>399</v>
      </c>
      <c r="S804" s="63" t="s">
        <v>992</v>
      </c>
      <c r="T804" s="63" t="s">
        <v>1091</v>
      </c>
      <c r="U804" s="1"/>
      <c r="V804" s="90"/>
      <c r="W804" s="91">
        <v>42650</v>
      </c>
      <c r="X804" s="63">
        <v>9</v>
      </c>
      <c r="Y804" s="63">
        <v>47</v>
      </c>
      <c r="Z804" s="92">
        <v>39</v>
      </c>
      <c r="AA804" s="93">
        <v>14.05</v>
      </c>
      <c r="AB804" s="93">
        <v>4.8</v>
      </c>
      <c r="AC804" s="63">
        <v>1.56</v>
      </c>
      <c r="AD804" s="1">
        <v>0.74</v>
      </c>
      <c r="AE804" s="63">
        <v>1.08</v>
      </c>
      <c r="AF804" s="1">
        <v>0.98</v>
      </c>
      <c r="AG804" s="1">
        <v>12</v>
      </c>
      <c r="AH804" s="1">
        <f t="shared" si="183"/>
        <v>75.510204081632651</v>
      </c>
      <c r="AI804" s="1">
        <v>0.38</v>
      </c>
      <c r="AJ804" s="1">
        <f t="shared" si="184"/>
        <v>3.0153846153846153</v>
      </c>
      <c r="AK804" s="1">
        <f t="shared" si="178"/>
        <v>2.3572850678733031</v>
      </c>
      <c r="AL804" s="1">
        <f t="shared" si="185"/>
        <v>4.9435185185185189</v>
      </c>
      <c r="AM804" s="1">
        <f t="shared" si="180"/>
        <v>2619.2056309703366</v>
      </c>
      <c r="AN804" s="1">
        <f t="shared" si="181"/>
        <v>5492.7983539094657</v>
      </c>
      <c r="AO804" s="1">
        <f t="shared" si="182"/>
        <v>8112.0039848798024</v>
      </c>
      <c r="AP804" s="1">
        <f t="shared" si="175"/>
        <v>2.6192056309703364</v>
      </c>
      <c r="AQ804" s="1">
        <f t="shared" si="175"/>
        <v>5.4927983539094658</v>
      </c>
      <c r="AR804" s="1">
        <f t="shared" si="175"/>
        <v>8.1120039848798022</v>
      </c>
      <c r="AS804" s="90"/>
      <c r="AT804" s="1">
        <v>3.1673247778874631</v>
      </c>
      <c r="AU804" s="1">
        <v>0.27317747895282884</v>
      </c>
      <c r="AV804" s="1">
        <v>1.7080402218821775</v>
      </c>
      <c r="AW804" s="1">
        <v>0.57333438176995211</v>
      </c>
      <c r="AX804" s="1">
        <v>0.26073475146676384</v>
      </c>
      <c r="AY804" s="1">
        <v>0.20958188058471078</v>
      </c>
      <c r="AZ804" s="1">
        <v>10.518215569817144</v>
      </c>
      <c r="BA804" s="1">
        <v>162.83630025775219</v>
      </c>
      <c r="BB804" s="1">
        <v>108.16450847515179</v>
      </c>
      <c r="BC804" s="1">
        <v>41.000535065805806</v>
      </c>
      <c r="BD804" s="1">
        <v>11.76634246421254</v>
      </c>
      <c r="BE804" s="94">
        <v>0.94731890874882418</v>
      </c>
      <c r="BF804" s="94">
        <v>0.1334901222953904</v>
      </c>
      <c r="BG804" s="94">
        <v>2.8643381314786778</v>
      </c>
      <c r="BH804" s="1">
        <v>1.4281015037593985</v>
      </c>
      <c r="BI804" s="1">
        <v>0.19812030075187972</v>
      </c>
      <c r="BJ804" s="1">
        <v>1.3249909854788944</v>
      </c>
    </row>
    <row r="805" spans="1:62">
      <c r="A805" t="s">
        <v>177</v>
      </c>
      <c r="C805" s="63" t="s">
        <v>168</v>
      </c>
      <c r="D805" s="87" t="s">
        <v>169</v>
      </c>
      <c r="E805" t="s">
        <v>959</v>
      </c>
      <c r="F805" s="1" t="s">
        <v>762</v>
      </c>
      <c r="G805" s="1" t="s">
        <v>763</v>
      </c>
      <c r="H805" s="1">
        <v>11.46078</v>
      </c>
      <c r="I805" s="1">
        <v>7.1479499999999998</v>
      </c>
      <c r="J805" s="1">
        <v>704</v>
      </c>
      <c r="K805" s="1" t="s">
        <v>764</v>
      </c>
      <c r="L805" s="1" t="s">
        <v>737</v>
      </c>
      <c r="M805" s="88">
        <v>2016</v>
      </c>
      <c r="N805" s="88">
        <v>2</v>
      </c>
      <c r="O805" s="89" t="s">
        <v>159</v>
      </c>
      <c r="P805" s="63">
        <v>233</v>
      </c>
      <c r="Q805" s="1" t="s">
        <v>739</v>
      </c>
      <c r="R805" s="63" t="s">
        <v>399</v>
      </c>
      <c r="S805" s="63" t="s">
        <v>992</v>
      </c>
      <c r="T805" s="63" t="s">
        <v>1091</v>
      </c>
      <c r="U805" s="1"/>
      <c r="V805" s="90"/>
      <c r="W805" s="91">
        <v>42650</v>
      </c>
      <c r="X805" s="63">
        <v>9</v>
      </c>
      <c r="Y805" s="63">
        <v>43</v>
      </c>
      <c r="Z805" s="92">
        <v>48</v>
      </c>
      <c r="AA805" s="93">
        <v>13.08</v>
      </c>
      <c r="AB805" s="93">
        <v>6.39</v>
      </c>
      <c r="AC805" s="63">
        <v>1.5</v>
      </c>
      <c r="AD805" s="1">
        <v>0.86</v>
      </c>
      <c r="AE805" s="63">
        <v>0.52</v>
      </c>
      <c r="AF805" s="1">
        <v>1.06</v>
      </c>
      <c r="AG805" s="1">
        <v>11.8</v>
      </c>
      <c r="AH805" s="1">
        <f t="shared" si="183"/>
        <v>81.132075471698101</v>
      </c>
      <c r="AI805" s="1">
        <v>0.18</v>
      </c>
      <c r="AJ805" s="1">
        <f t="shared" si="184"/>
        <v>4.5156000000000001</v>
      </c>
      <c r="AK805" s="1">
        <f t="shared" si="178"/>
        <v>3.8015237647058817</v>
      </c>
      <c r="AL805" s="1">
        <f t="shared" si="185"/>
        <v>4.5276923076923072</v>
      </c>
      <c r="AM805" s="1">
        <f t="shared" si="180"/>
        <v>4223.9152941176462</v>
      </c>
      <c r="AN805" s="1">
        <f t="shared" si="181"/>
        <v>5030.7692307692305</v>
      </c>
      <c r="AO805" s="1">
        <f t="shared" si="182"/>
        <v>9254.6845248868776</v>
      </c>
      <c r="AP805" s="1">
        <f t="shared" si="175"/>
        <v>4.2239152941176465</v>
      </c>
      <c r="AQ805" s="1">
        <f t="shared" si="175"/>
        <v>5.0307692307692307</v>
      </c>
      <c r="AR805" s="1">
        <f t="shared" si="175"/>
        <v>9.2546845248868781</v>
      </c>
      <c r="AS805" s="90"/>
      <c r="AT805" s="1">
        <v>3.2485981308411218</v>
      </c>
      <c r="AU805" s="1">
        <v>0.24899182967799174</v>
      </c>
      <c r="AV805" s="1">
        <v>1.4662317088410777</v>
      </c>
      <c r="AW805" s="1">
        <v>0.57357483125392172</v>
      </c>
      <c r="AX805" s="1">
        <v>0.24421030242342212</v>
      </c>
      <c r="AY805" s="1">
        <v>0.1819356512727906</v>
      </c>
      <c r="AZ805" s="1">
        <v>7.6439671914573681</v>
      </c>
      <c r="BA805" s="1">
        <v>177.08097784156723</v>
      </c>
      <c r="BB805" s="1">
        <v>45.480230099178485</v>
      </c>
      <c r="BC805" s="1">
        <v>21.77421616132305</v>
      </c>
      <c r="BD805" s="1">
        <v>6.309347020315589</v>
      </c>
      <c r="BE805" s="94">
        <v>0.87664783427495296</v>
      </c>
      <c r="BF805" s="94">
        <v>0.12523540489642185</v>
      </c>
      <c r="BG805" s="94">
        <v>3.6815314012086695</v>
      </c>
      <c r="BH805" s="1">
        <v>1.1065873741994512</v>
      </c>
      <c r="BI805" s="1">
        <v>0.18650503202195792</v>
      </c>
      <c r="BJ805" s="1">
        <v>1.3955428315608145</v>
      </c>
    </row>
    <row r="806" spans="1:62">
      <c r="A806" t="s">
        <v>177</v>
      </c>
      <c r="C806" s="63" t="s">
        <v>168</v>
      </c>
      <c r="D806" s="87" t="s">
        <v>169</v>
      </c>
      <c r="E806" t="s">
        <v>959</v>
      </c>
      <c r="F806" s="1" t="s">
        <v>762</v>
      </c>
      <c r="G806" s="1" t="s">
        <v>763</v>
      </c>
      <c r="H806" s="1">
        <v>11.46078</v>
      </c>
      <c r="I806" s="1">
        <v>7.1479499999999998</v>
      </c>
      <c r="J806" s="1">
        <v>704</v>
      </c>
      <c r="K806" s="1" t="s">
        <v>764</v>
      </c>
      <c r="L806" s="1" t="s">
        <v>737</v>
      </c>
      <c r="M806" s="88">
        <v>2016</v>
      </c>
      <c r="N806" s="88">
        <v>2</v>
      </c>
      <c r="O806" s="89" t="s">
        <v>714</v>
      </c>
      <c r="P806" s="63">
        <v>234</v>
      </c>
      <c r="Q806" s="1" t="s">
        <v>739</v>
      </c>
      <c r="R806" s="63" t="s">
        <v>399</v>
      </c>
      <c r="S806" s="63" t="s">
        <v>992</v>
      </c>
      <c r="T806" s="63" t="s">
        <v>1091</v>
      </c>
      <c r="U806" s="1"/>
      <c r="V806" s="90"/>
      <c r="W806" s="91">
        <v>42650</v>
      </c>
      <c r="X806" s="63">
        <v>9</v>
      </c>
      <c r="Y806" s="63">
        <v>47</v>
      </c>
      <c r="Z806" s="92">
        <v>29</v>
      </c>
      <c r="AA806" s="93">
        <v>8.1999999999999993</v>
      </c>
      <c r="AB806" s="93">
        <v>2.97</v>
      </c>
      <c r="AC806" s="63">
        <v>1.5</v>
      </c>
      <c r="AD806" s="1">
        <v>0.72</v>
      </c>
      <c r="AE806" s="63">
        <v>0.76</v>
      </c>
      <c r="AF806" s="1">
        <v>0.92</v>
      </c>
      <c r="AG806" s="1">
        <v>12.3</v>
      </c>
      <c r="AH806" s="1">
        <f t="shared" si="183"/>
        <v>78.260869565217376</v>
      </c>
      <c r="AI806" s="1">
        <v>0.64</v>
      </c>
      <c r="AJ806" s="1">
        <f t="shared" si="184"/>
        <v>1.8216000000000003</v>
      </c>
      <c r="AK806" s="1">
        <f t="shared" si="178"/>
        <v>1.4708837647058823</v>
      </c>
      <c r="AL806" s="1">
        <f t="shared" si="185"/>
        <v>6.9052631578947361</v>
      </c>
      <c r="AM806" s="1">
        <f t="shared" si="180"/>
        <v>1634.315294117647</v>
      </c>
      <c r="AN806" s="1">
        <f t="shared" si="181"/>
        <v>7672.5146198830398</v>
      </c>
      <c r="AO806" s="1">
        <f t="shared" si="182"/>
        <v>9306.8299140006875</v>
      </c>
      <c r="AP806" s="1">
        <f t="shared" si="175"/>
        <v>1.6343152941176471</v>
      </c>
      <c r="AQ806" s="1">
        <f t="shared" si="175"/>
        <v>7.6725146198830396</v>
      </c>
      <c r="AR806" s="1">
        <f t="shared" si="175"/>
        <v>9.3068299140006872</v>
      </c>
      <c r="AS806" s="90"/>
      <c r="AT806" s="1">
        <v>3.626937984496124</v>
      </c>
      <c r="AU806" s="1">
        <v>0.28926229740171489</v>
      </c>
      <c r="AV806" s="1">
        <v>1.5602943035425756</v>
      </c>
      <c r="AW806" s="1">
        <v>0.724605895484842</v>
      </c>
      <c r="AX806" s="1">
        <v>0.22356503440490841</v>
      </c>
      <c r="AY806" s="1">
        <v>0.20465793934428417</v>
      </c>
      <c r="AZ806" s="1">
        <v>5.6191737629122791</v>
      </c>
      <c r="BA806" s="1">
        <v>128.53683231280598</v>
      </c>
      <c r="BB806" s="1">
        <v>62.005842194588872</v>
      </c>
      <c r="BC806" s="1">
        <v>18.352455674482609</v>
      </c>
      <c r="BD806" s="1">
        <v>17.735642122320083</v>
      </c>
      <c r="BE806" s="94">
        <v>0.39336782690498584</v>
      </c>
      <c r="BF806" s="94">
        <v>6.5616180620884285E-2</v>
      </c>
      <c r="BG806" s="94">
        <v>2.0335923641345177</v>
      </c>
      <c r="BH806" s="1">
        <v>1.1429232192414431</v>
      </c>
      <c r="BI806" s="1">
        <v>0.19315448658649401</v>
      </c>
      <c r="BJ806" s="1">
        <v>1.5328680595784894</v>
      </c>
    </row>
    <row r="807" spans="1:62">
      <c r="C807" s="63"/>
      <c r="D807" s="87"/>
      <c r="F807" s="1"/>
      <c r="G807" s="1"/>
      <c r="H807" s="1"/>
      <c r="I807" s="1"/>
      <c r="J807" s="1"/>
      <c r="K807" s="1"/>
      <c r="L807" s="1"/>
      <c r="M807" s="88"/>
      <c r="N807" s="88"/>
      <c r="O807" s="89"/>
      <c r="P807" s="63"/>
      <c r="Q807" s="1"/>
      <c r="R807" s="63"/>
      <c r="S807" s="63"/>
      <c r="T807" s="63"/>
      <c r="U807" s="1"/>
      <c r="V807" s="90"/>
      <c r="W807" s="91"/>
      <c r="X807" s="63"/>
      <c r="Y807" s="63"/>
      <c r="Z807" s="92"/>
      <c r="AA807" s="93"/>
      <c r="AB807" s="93"/>
      <c r="AC807" s="63"/>
      <c r="AD807" s="1"/>
      <c r="AE807" s="63"/>
      <c r="AF807" s="1"/>
      <c r="AG807" s="1"/>
      <c r="AH807" s="1"/>
      <c r="AI807" s="1"/>
      <c r="AJ807" s="1"/>
      <c r="AK807" s="1"/>
      <c r="AL807" s="1"/>
      <c r="AM807" s="1"/>
      <c r="AN807" s="1"/>
      <c r="AO807" s="1"/>
      <c r="AP807" s="1"/>
      <c r="AQ807" s="1"/>
      <c r="AR807" s="1"/>
      <c r="AS807" s="90"/>
      <c r="AT807" s="1"/>
      <c r="AU807" s="1"/>
      <c r="AV807" s="1"/>
      <c r="AW807" s="1"/>
      <c r="AX807" s="1"/>
      <c r="AY807" s="1"/>
      <c r="AZ807" s="1"/>
      <c r="BA807" s="1"/>
      <c r="BB807" s="1"/>
      <c r="BC807" s="1"/>
      <c r="BD807" s="1"/>
      <c r="BE807" s="94"/>
      <c r="BF807" s="94"/>
      <c r="BG807" s="94"/>
      <c r="BH807" s="1"/>
      <c r="BI807" s="1"/>
      <c r="BJ807" s="1"/>
    </row>
    <row r="808" spans="1:62">
      <c r="C808" s="63"/>
      <c r="D808" s="87"/>
      <c r="F808" s="1"/>
      <c r="G808" s="1"/>
      <c r="H808" s="1"/>
      <c r="I808" s="1"/>
      <c r="J808" s="1"/>
      <c r="K808" s="1"/>
      <c r="L808" s="1"/>
      <c r="M808" s="88"/>
      <c r="N808" s="88"/>
      <c r="O808" s="89"/>
      <c r="P808" s="63"/>
      <c r="Q808" s="1"/>
      <c r="R808" s="63"/>
      <c r="S808" s="63"/>
      <c r="T808" s="63"/>
      <c r="U808" s="1"/>
      <c r="V808" s="90"/>
      <c r="W808" s="91"/>
      <c r="X808" s="63"/>
      <c r="Y808" s="63"/>
      <c r="Z808" s="92"/>
      <c r="AA808" s="93"/>
      <c r="AB808" s="93"/>
      <c r="AC808" s="63"/>
      <c r="AD808" s="1"/>
      <c r="AE808" s="63"/>
      <c r="AF808" s="1"/>
      <c r="AG808" s="1"/>
      <c r="AH808" s="1"/>
      <c r="AI808" s="1"/>
      <c r="AJ808" s="1"/>
      <c r="AK808" s="1"/>
      <c r="AL808" s="1"/>
      <c r="AM808" s="1"/>
      <c r="AN808" s="1"/>
      <c r="AO808" s="1"/>
      <c r="AP808" s="1"/>
      <c r="AQ808" s="1"/>
      <c r="AR808" s="1"/>
      <c r="AS808" s="90"/>
      <c r="AT808" s="1"/>
      <c r="AU808" s="1"/>
      <c r="AV808" s="1"/>
      <c r="AW808" s="1"/>
      <c r="AX808" s="1"/>
      <c r="AY808" s="1"/>
      <c r="AZ808" s="1"/>
      <c r="BA808" s="1"/>
      <c r="BB808" s="1"/>
      <c r="BC808" s="1"/>
      <c r="BD808" s="1"/>
      <c r="BE808" s="94"/>
      <c r="BF808" s="94"/>
      <c r="BG808" s="94"/>
      <c r="BH808" s="1"/>
      <c r="BI808" s="1"/>
      <c r="BJ808" s="1"/>
    </row>
    <row r="809" spans="1:62">
      <c r="C809" s="63"/>
      <c r="D809" s="87"/>
      <c r="F809" s="1"/>
      <c r="G809" s="1"/>
      <c r="H809" s="1"/>
      <c r="I809" s="1"/>
      <c r="J809" s="1"/>
      <c r="K809" s="1"/>
      <c r="L809" s="1"/>
      <c r="M809" s="88"/>
      <c r="N809" s="88"/>
      <c r="O809" s="89"/>
      <c r="P809" s="63"/>
      <c r="Q809" s="1"/>
      <c r="R809" s="63"/>
      <c r="S809" s="63"/>
      <c r="T809" s="63"/>
      <c r="U809" s="1"/>
      <c r="V809" s="90"/>
      <c r="W809" s="91"/>
      <c r="X809" s="63"/>
      <c r="Y809" s="63"/>
      <c r="Z809" s="92"/>
      <c r="AA809" s="93"/>
      <c r="AB809" s="93"/>
      <c r="AC809" s="63"/>
      <c r="AD809" s="1"/>
      <c r="AE809" s="63"/>
      <c r="AF809" s="1"/>
      <c r="AG809" s="1"/>
      <c r="AH809" s="1"/>
      <c r="AI809" s="1"/>
      <c r="AJ809" s="1"/>
      <c r="AK809" s="1"/>
      <c r="AL809" s="1"/>
      <c r="AM809" s="1"/>
      <c r="AN809" s="1"/>
      <c r="AO809" s="1"/>
      <c r="AP809" s="1"/>
      <c r="AQ809" s="1"/>
      <c r="AR809" s="1"/>
      <c r="AS809" s="90"/>
      <c r="AT809" s="1"/>
      <c r="AU809" s="1"/>
      <c r="AV809" s="1"/>
      <c r="AW809" s="1"/>
      <c r="AX809" s="1"/>
      <c r="AY809" s="1"/>
      <c r="AZ809" s="1"/>
      <c r="BA809" s="1"/>
      <c r="BB809" s="1"/>
      <c r="BC809" s="1"/>
      <c r="BD809" s="1"/>
      <c r="BE809" s="94"/>
      <c r="BF809" s="94"/>
      <c r="BG809" s="94"/>
      <c r="BH809" s="1"/>
      <c r="BI809" s="1"/>
      <c r="BJ809" s="1"/>
    </row>
    <row r="810" spans="1:62">
      <c r="C810" s="63"/>
      <c r="D810" s="87"/>
      <c r="F810" s="1"/>
      <c r="G810" s="1"/>
      <c r="H810" s="1"/>
      <c r="I810" s="1"/>
      <c r="J810" s="1"/>
      <c r="K810" s="1"/>
      <c r="L810" s="1"/>
      <c r="M810" s="88"/>
      <c r="N810" s="88"/>
      <c r="O810" s="89"/>
      <c r="P810" s="63"/>
      <c r="Q810" s="1"/>
      <c r="R810" s="63"/>
      <c r="S810" s="63"/>
      <c r="T810" s="63"/>
      <c r="U810" s="1"/>
      <c r="V810" s="90"/>
      <c r="W810" s="91"/>
      <c r="X810" s="63"/>
      <c r="Y810" s="63"/>
      <c r="Z810" s="92"/>
      <c r="AA810" s="93"/>
      <c r="AB810" s="93"/>
      <c r="AC810" s="63"/>
      <c r="AD810" s="1"/>
      <c r="AE810" s="63"/>
      <c r="AF810" s="1"/>
      <c r="AG810" s="1"/>
      <c r="AH810" s="1"/>
      <c r="AI810" s="1"/>
      <c r="AJ810" s="1"/>
      <c r="AK810" s="1"/>
      <c r="AL810" s="1"/>
      <c r="AM810" s="1"/>
      <c r="AN810" s="1"/>
      <c r="AO810" s="1"/>
      <c r="AP810" s="1"/>
      <c r="AQ810" s="1"/>
      <c r="AR810" s="1"/>
      <c r="AS810" s="90"/>
      <c r="AT810" s="1"/>
      <c r="AU810" s="1"/>
      <c r="AV810" s="1"/>
      <c r="AW810" s="1"/>
      <c r="AX810" s="1"/>
      <c r="AY810" s="1"/>
      <c r="AZ810" s="1"/>
      <c r="BA810" s="1"/>
      <c r="BB810" s="1"/>
      <c r="BC810" s="1"/>
      <c r="BD810" s="1"/>
      <c r="BE810" s="94"/>
      <c r="BF810" s="94"/>
      <c r="BG810" s="94"/>
      <c r="BH810" s="1"/>
      <c r="BI810" s="1"/>
      <c r="BJ810" s="1"/>
    </row>
    <row r="811" spans="1:62">
      <c r="C811" s="63"/>
      <c r="D811" s="87"/>
      <c r="F811" s="1"/>
      <c r="G811" s="1"/>
      <c r="H811" s="1"/>
      <c r="I811" s="1"/>
      <c r="J811" s="1"/>
      <c r="K811" s="1"/>
      <c r="L811" s="1"/>
      <c r="M811" s="88"/>
      <c r="N811" s="88"/>
      <c r="O811" s="89"/>
      <c r="P811" s="63"/>
      <c r="Q811" s="1"/>
      <c r="R811" s="63"/>
      <c r="S811" s="63"/>
      <c r="T811" s="63"/>
      <c r="U811" s="1"/>
      <c r="V811" s="90"/>
      <c r="W811" s="91"/>
      <c r="X811" s="63"/>
      <c r="Y811" s="63"/>
      <c r="Z811" s="92"/>
      <c r="AA811" s="93"/>
      <c r="AB811" s="93"/>
      <c r="AC811" s="63"/>
      <c r="AD811" s="1"/>
      <c r="AE811" s="63"/>
      <c r="AF811" s="1"/>
      <c r="AG811" s="1"/>
      <c r="AH811" s="1"/>
      <c r="AI811" s="1"/>
      <c r="AJ811" s="1"/>
      <c r="AK811" s="1"/>
      <c r="AL811" s="1"/>
      <c r="AM811" s="1"/>
      <c r="AN811" s="1"/>
      <c r="AO811" s="1"/>
      <c r="AP811" s="1"/>
      <c r="AQ811" s="1"/>
      <c r="AR811" s="1"/>
      <c r="AS811" s="90"/>
      <c r="AT811" s="1"/>
      <c r="AU811" s="1"/>
      <c r="AV811" s="1"/>
      <c r="AW811" s="1"/>
      <c r="AX811" s="1"/>
      <c r="AY811" s="1"/>
      <c r="AZ811" s="1"/>
      <c r="BA811" s="1"/>
      <c r="BB811" s="1"/>
      <c r="BC811" s="1"/>
      <c r="BD811" s="1"/>
      <c r="BE811" s="94"/>
      <c r="BF811" s="94"/>
      <c r="BG811" s="94"/>
      <c r="BH811" s="1"/>
      <c r="BI811" s="1"/>
      <c r="BJ811" s="1"/>
    </row>
    <row r="812" spans="1:62">
      <c r="C812" s="63"/>
      <c r="D812" s="87"/>
      <c r="F812" s="1"/>
      <c r="G812" s="1"/>
      <c r="H812" s="1"/>
      <c r="I812" s="1"/>
      <c r="J812" s="1"/>
      <c r="K812" s="1"/>
      <c r="L812" s="1"/>
      <c r="M812" s="88"/>
      <c r="N812" s="88"/>
      <c r="O812" s="89"/>
      <c r="P812" s="63"/>
      <c r="Q812" s="1"/>
      <c r="R812" s="63"/>
      <c r="S812" s="63"/>
      <c r="T812" s="63"/>
      <c r="U812" s="1"/>
      <c r="V812" s="90"/>
      <c r="W812" s="91"/>
      <c r="X812" s="63"/>
      <c r="Y812" s="63"/>
      <c r="Z812" s="92"/>
      <c r="AA812" s="93"/>
      <c r="AB812" s="93"/>
      <c r="AC812" s="63"/>
      <c r="AD812" s="1"/>
      <c r="AE812" s="63"/>
      <c r="AF812" s="1"/>
      <c r="AG812" s="1"/>
      <c r="AH812" s="1"/>
      <c r="AI812" s="1"/>
      <c r="AJ812" s="1"/>
      <c r="AK812" s="1"/>
      <c r="AL812" s="1"/>
      <c r="AM812" s="1"/>
      <c r="AN812" s="1"/>
      <c r="AO812" s="1"/>
      <c r="AP812" s="1"/>
      <c r="AQ812" s="1"/>
      <c r="AR812" s="1"/>
      <c r="AS812" s="90"/>
      <c r="AT812" s="1"/>
      <c r="AU812" s="1"/>
      <c r="AV812" s="1"/>
      <c r="AW812" s="1"/>
      <c r="AX812" s="1"/>
      <c r="AY812" s="1"/>
      <c r="AZ812" s="1"/>
      <c r="BA812" s="1"/>
      <c r="BB812" s="1"/>
      <c r="BC812" s="1"/>
      <c r="BD812" s="1"/>
      <c r="BE812" s="94"/>
      <c r="BF812" s="94"/>
      <c r="BG812" s="94"/>
      <c r="BH812" s="1"/>
      <c r="BI812" s="1"/>
      <c r="BJ812" s="1"/>
    </row>
    <row r="813" spans="1:62">
      <c r="A813" t="s">
        <v>177</v>
      </c>
      <c r="C813" s="63" t="s">
        <v>168</v>
      </c>
      <c r="D813" s="87" t="s">
        <v>169</v>
      </c>
      <c r="E813" t="s">
        <v>959</v>
      </c>
      <c r="F813" s="1" t="s">
        <v>191</v>
      </c>
      <c r="G813" s="1" t="s">
        <v>767</v>
      </c>
      <c r="H813" s="1">
        <v>11.435627999999999</v>
      </c>
      <c r="I813" s="1">
        <v>7.2526219999999997</v>
      </c>
      <c r="J813" s="1">
        <v>700</v>
      </c>
      <c r="K813" s="1" t="s">
        <v>768</v>
      </c>
      <c r="L813" s="1" t="s">
        <v>737</v>
      </c>
      <c r="M813" s="88">
        <v>2016</v>
      </c>
      <c r="N813" s="88">
        <v>2</v>
      </c>
      <c r="O813" s="89" t="s">
        <v>155</v>
      </c>
      <c r="P813" s="63">
        <v>253</v>
      </c>
      <c r="Q813" s="1" t="s">
        <v>739</v>
      </c>
      <c r="R813" s="63" t="s">
        <v>399</v>
      </c>
      <c r="S813" s="63" t="s">
        <v>992</v>
      </c>
      <c r="T813" s="63" t="s">
        <v>1091</v>
      </c>
      <c r="U813" s="1" t="s">
        <v>766</v>
      </c>
      <c r="V813" s="90">
        <v>42590</v>
      </c>
      <c r="W813" s="91">
        <v>42650</v>
      </c>
      <c r="X813" s="63">
        <v>9</v>
      </c>
      <c r="Y813" s="63">
        <v>44</v>
      </c>
      <c r="Z813" s="92">
        <v>36</v>
      </c>
      <c r="AA813" s="93">
        <v>7.22</v>
      </c>
      <c r="AB813" s="93">
        <v>3.48</v>
      </c>
      <c r="AC813" s="63">
        <v>1.26</v>
      </c>
      <c r="AD813" s="1">
        <v>0.56000000000000005</v>
      </c>
      <c r="AE813" s="63">
        <v>0.72</v>
      </c>
      <c r="AF813" s="1">
        <v>0.72</v>
      </c>
      <c r="AG813" s="1">
        <v>11.3</v>
      </c>
      <c r="AH813" s="1">
        <f t="shared" ref="AH813:AH818" si="186">(AD813/AF813)*100</f>
        <v>77.777777777777786</v>
      </c>
      <c r="AI813" s="1">
        <v>0.22</v>
      </c>
      <c r="AJ813" s="1">
        <f t="shared" ref="AJ813:AJ818" si="187">(AF813/AC813)*AB813</f>
        <v>1.9885714285714284</v>
      </c>
      <c r="AK813" s="1">
        <f t="shared" si="178"/>
        <v>1.6139921568627451</v>
      </c>
      <c r="AL813" s="1">
        <f t="shared" ref="AL813:AL818" si="188">(AI813/AE813)*AA813</f>
        <v>2.2061111111111114</v>
      </c>
      <c r="AM813" s="1">
        <f t="shared" si="180"/>
        <v>1793.3246187363834</v>
      </c>
      <c r="AN813" s="1">
        <f t="shared" si="181"/>
        <v>2451.2345679012346</v>
      </c>
      <c r="AO813" s="1">
        <f t="shared" si="182"/>
        <v>4244.559186637618</v>
      </c>
      <c r="AP813" s="1">
        <f t="shared" si="175"/>
        <v>1.7933246187363834</v>
      </c>
      <c r="AQ813" s="1">
        <f t="shared" si="175"/>
        <v>2.4512345679012348</v>
      </c>
      <c r="AR813" s="1">
        <f t="shared" si="175"/>
        <v>4.244559186637618</v>
      </c>
      <c r="AS813" s="90">
        <v>42499</v>
      </c>
      <c r="AT813" s="1">
        <v>1.9098522167487686</v>
      </c>
      <c r="AU813" s="1">
        <v>0.13394478391876044</v>
      </c>
      <c r="AV813" s="1">
        <v>1.6094789351055692</v>
      </c>
      <c r="AW813" s="1">
        <v>0.41137705070718866</v>
      </c>
      <c r="AX813" s="1">
        <v>0.18533873757340752</v>
      </c>
      <c r="AY813" s="1">
        <v>0.15286204181388213</v>
      </c>
      <c r="AZ813" s="1">
        <v>6.0401170522179308</v>
      </c>
      <c r="BA813" s="1">
        <v>118.56007762332044</v>
      </c>
      <c r="BB813" s="1">
        <v>34.58727060402046</v>
      </c>
      <c r="BC813" s="1">
        <v>11.510912424820933</v>
      </c>
      <c r="BD813" s="1">
        <v>3.5461184164463413</v>
      </c>
      <c r="BE813" s="94">
        <v>0.42005649717514126</v>
      </c>
      <c r="BF813" s="94">
        <v>3.2514124293785314E-2</v>
      </c>
      <c r="BG813" s="94">
        <v>2.6785826451975328</v>
      </c>
      <c r="BH813" s="1">
        <v>1.0757717492984098</v>
      </c>
      <c r="BI813" s="1">
        <v>0.12927970065481759</v>
      </c>
      <c r="BJ813" s="1">
        <v>1.4398815780231766</v>
      </c>
    </row>
    <row r="814" spans="1:62">
      <c r="A814" t="s">
        <v>177</v>
      </c>
      <c r="C814" s="63" t="s">
        <v>168</v>
      </c>
      <c r="D814" s="87" t="s">
        <v>169</v>
      </c>
      <c r="E814" t="s">
        <v>959</v>
      </c>
      <c r="F814" s="1" t="s">
        <v>191</v>
      </c>
      <c r="G814" s="1" t="s">
        <v>767</v>
      </c>
      <c r="H814" s="1">
        <v>11.435627999999999</v>
      </c>
      <c r="I814" s="1">
        <v>7.2526219999999997</v>
      </c>
      <c r="J814" s="1">
        <v>700</v>
      </c>
      <c r="K814" s="1" t="s">
        <v>768</v>
      </c>
      <c r="L814" s="1" t="s">
        <v>737</v>
      </c>
      <c r="M814" s="88">
        <v>2016</v>
      </c>
      <c r="N814" s="88">
        <v>2</v>
      </c>
      <c r="O814" s="89" t="s">
        <v>156</v>
      </c>
      <c r="P814" s="63">
        <v>254</v>
      </c>
      <c r="Q814" s="1" t="s">
        <v>739</v>
      </c>
      <c r="R814" s="63" t="s">
        <v>399</v>
      </c>
      <c r="S814" s="63" t="s">
        <v>992</v>
      </c>
      <c r="T814" s="63" t="s">
        <v>1091</v>
      </c>
      <c r="U814" s="1"/>
      <c r="V814" s="90"/>
      <c r="W814" s="91">
        <v>42650</v>
      </c>
      <c r="X814" s="63">
        <v>9</v>
      </c>
      <c r="Y814" s="63">
        <v>42</v>
      </c>
      <c r="Z814" s="92">
        <v>41</v>
      </c>
      <c r="AA814" s="93">
        <v>7.26</v>
      </c>
      <c r="AB814" s="93">
        <v>3.46</v>
      </c>
      <c r="AC814" s="63">
        <v>1.1599999999999999</v>
      </c>
      <c r="AD814" s="1">
        <v>0.6</v>
      </c>
      <c r="AE814" s="63">
        <v>0.8</v>
      </c>
      <c r="AF814" s="1">
        <v>0.76</v>
      </c>
      <c r="AG814" s="1">
        <v>11.6</v>
      </c>
      <c r="AH814" s="1">
        <f t="shared" si="186"/>
        <v>78.94736842105263</v>
      </c>
      <c r="AI814" s="1">
        <v>0.34</v>
      </c>
      <c r="AJ814" s="1">
        <f t="shared" si="187"/>
        <v>2.2668965517241384</v>
      </c>
      <c r="AK814" s="1">
        <f t="shared" si="178"/>
        <v>1.8612413793103453</v>
      </c>
      <c r="AL814" s="1">
        <f t="shared" si="188"/>
        <v>3.0854999999999997</v>
      </c>
      <c r="AM814" s="1">
        <f t="shared" si="180"/>
        <v>2068.0459770114949</v>
      </c>
      <c r="AN814" s="1">
        <f t="shared" si="181"/>
        <v>3428.333333333333</v>
      </c>
      <c r="AO814" s="1">
        <f t="shared" si="182"/>
        <v>5496.3793103448279</v>
      </c>
      <c r="AP814" s="1">
        <f t="shared" si="175"/>
        <v>2.068045977011495</v>
      </c>
      <c r="AQ814" s="1">
        <f t="shared" si="175"/>
        <v>3.4283333333333332</v>
      </c>
      <c r="AR814" s="1">
        <f t="shared" si="175"/>
        <v>5.4963793103448282</v>
      </c>
      <c r="AS814" s="90"/>
      <c r="AT814" s="1">
        <v>1.5130560928433268</v>
      </c>
      <c r="AU814" s="1">
        <v>0.17157808393344159</v>
      </c>
      <c r="AV814" s="1">
        <v>1.6263839534123061</v>
      </c>
      <c r="AW814" s="1">
        <v>0.44171718968782364</v>
      </c>
      <c r="AX814" s="1">
        <v>0.18606865141540968</v>
      </c>
      <c r="AY814" s="1">
        <v>0.11912223017214352</v>
      </c>
      <c r="AZ814" s="1">
        <v>4.2452705910121127</v>
      </c>
      <c r="BA814" s="1">
        <v>111.39356422862485</v>
      </c>
      <c r="BB814" s="1">
        <v>40.882037418390155</v>
      </c>
      <c r="BC814" s="1">
        <v>7.8144800968701276</v>
      </c>
      <c r="BD814" s="1">
        <v>2.7412403251632078</v>
      </c>
      <c r="BE814" s="94">
        <v>0.51326623970722784</v>
      </c>
      <c r="BF814" s="94">
        <v>0.10361390667886551</v>
      </c>
      <c r="BG814" s="94">
        <v>2.5651665893621765</v>
      </c>
      <c r="BH814" s="1">
        <v>1.1819852941176474</v>
      </c>
      <c r="BI814" s="1">
        <v>0.23897058823529416</v>
      </c>
      <c r="BJ814" s="1">
        <v>1.6065336685144547</v>
      </c>
    </row>
    <row r="815" spans="1:62">
      <c r="A815" t="s">
        <v>177</v>
      </c>
      <c r="C815" s="63" t="s">
        <v>168</v>
      </c>
      <c r="D815" s="87" t="s">
        <v>169</v>
      </c>
      <c r="E815" t="s">
        <v>959</v>
      </c>
      <c r="F815" s="1" t="s">
        <v>191</v>
      </c>
      <c r="G815" s="1" t="s">
        <v>767</v>
      </c>
      <c r="H815" s="1">
        <v>11.435627999999999</v>
      </c>
      <c r="I815" s="1">
        <v>7.2526219999999997</v>
      </c>
      <c r="J815" s="1">
        <v>700</v>
      </c>
      <c r="K815" s="1" t="s">
        <v>768</v>
      </c>
      <c r="L815" s="1" t="s">
        <v>737</v>
      </c>
      <c r="M815" s="88">
        <v>2016</v>
      </c>
      <c r="N815" s="88">
        <v>2</v>
      </c>
      <c r="O815" s="89" t="s">
        <v>157</v>
      </c>
      <c r="P815" s="63">
        <v>255</v>
      </c>
      <c r="Q815" s="1" t="s">
        <v>739</v>
      </c>
      <c r="R815" s="63" t="s">
        <v>399</v>
      </c>
      <c r="S815" s="63" t="s">
        <v>992</v>
      </c>
      <c r="T815" s="63" t="s">
        <v>1091</v>
      </c>
      <c r="U815" s="1"/>
      <c r="V815" s="90"/>
      <c r="W815" s="91">
        <v>42650</v>
      </c>
      <c r="X815" s="63">
        <v>9</v>
      </c>
      <c r="Y815" s="63">
        <v>44</v>
      </c>
      <c r="Z815" s="92">
        <v>16</v>
      </c>
      <c r="AA815" s="93">
        <v>8.08</v>
      </c>
      <c r="AB815" s="93">
        <v>2.04</v>
      </c>
      <c r="AC815" s="63">
        <v>0.9</v>
      </c>
      <c r="AD815" s="1">
        <v>0.4</v>
      </c>
      <c r="AE815" s="63">
        <v>0.48</v>
      </c>
      <c r="AF815" s="1">
        <v>0.48</v>
      </c>
      <c r="AG815" s="1">
        <v>8.1999999999999993</v>
      </c>
      <c r="AH815" s="1">
        <f t="shared" si="186"/>
        <v>83.333333333333343</v>
      </c>
      <c r="AI815" s="1">
        <v>0.4</v>
      </c>
      <c r="AJ815" s="1">
        <f t="shared" si="187"/>
        <v>1.0880000000000001</v>
      </c>
      <c r="AK815" s="1">
        <f t="shared" si="178"/>
        <v>0.97920000000000029</v>
      </c>
      <c r="AL815" s="1">
        <f t="shared" si="188"/>
        <v>6.7333333333333334</v>
      </c>
      <c r="AM815" s="1">
        <f t="shared" si="180"/>
        <v>1088.0000000000002</v>
      </c>
      <c r="AN815" s="1">
        <f t="shared" si="181"/>
        <v>7481.4814814814808</v>
      </c>
      <c r="AO815" s="1">
        <f t="shared" si="182"/>
        <v>8569.4814814814818</v>
      </c>
      <c r="AP815" s="1">
        <f t="shared" si="175"/>
        <v>1.0880000000000003</v>
      </c>
      <c r="AQ815" s="1">
        <f t="shared" si="175"/>
        <v>7.481481481481481</v>
      </c>
      <c r="AR815" s="1">
        <f t="shared" si="175"/>
        <v>8.5694814814814819</v>
      </c>
      <c r="AS815" s="90"/>
      <c r="AT815" s="1">
        <v>2.7792836398838334</v>
      </c>
      <c r="AU815" s="1">
        <v>0.16356742423295662</v>
      </c>
      <c r="AV815" s="1">
        <v>1.9834014537815108</v>
      </c>
      <c r="AW815" s="1">
        <v>0.41382484645404871</v>
      </c>
      <c r="AX815" s="1">
        <v>0.19451538805572127</v>
      </c>
      <c r="AY815" s="1">
        <v>0.1795862518371884</v>
      </c>
      <c r="AZ815" s="1">
        <v>8.2302492268077785</v>
      </c>
      <c r="BA815" s="1">
        <v>140.24100582283864</v>
      </c>
      <c r="BB815" s="1">
        <v>77.171790635403553</v>
      </c>
      <c r="BC815" s="1">
        <v>16.756082656134044</v>
      </c>
      <c r="BD815" s="1">
        <v>3.4919994272375994</v>
      </c>
      <c r="BE815" s="94">
        <v>1.0762463343108504</v>
      </c>
      <c r="BF815" s="94">
        <v>2.736559139784946E-2</v>
      </c>
      <c r="BG815" s="94">
        <v>2.9611257401791198</v>
      </c>
      <c r="BH815" s="1">
        <v>1.6059730250481699</v>
      </c>
      <c r="BI815" s="1">
        <v>0.16189788053949902</v>
      </c>
      <c r="BJ815" s="1">
        <v>1.5177065631152451</v>
      </c>
    </row>
    <row r="816" spans="1:62">
      <c r="A816" t="s">
        <v>177</v>
      </c>
      <c r="C816" s="63" t="s">
        <v>168</v>
      </c>
      <c r="D816" s="87" t="s">
        <v>169</v>
      </c>
      <c r="E816" t="s">
        <v>959</v>
      </c>
      <c r="F816" s="1" t="s">
        <v>191</v>
      </c>
      <c r="G816" s="1" t="s">
        <v>767</v>
      </c>
      <c r="H816" s="1">
        <v>11.435627999999999</v>
      </c>
      <c r="I816" s="1">
        <v>7.2526219999999997</v>
      </c>
      <c r="J816" s="1">
        <v>700</v>
      </c>
      <c r="K816" s="1" t="s">
        <v>768</v>
      </c>
      <c r="L816" s="1" t="s">
        <v>737</v>
      </c>
      <c r="M816" s="88">
        <v>2016</v>
      </c>
      <c r="N816" s="88">
        <v>2</v>
      </c>
      <c r="O816" s="89" t="s">
        <v>158</v>
      </c>
      <c r="P816" s="63">
        <v>256</v>
      </c>
      <c r="Q816" s="1" t="s">
        <v>739</v>
      </c>
      <c r="R816" s="63" t="s">
        <v>399</v>
      </c>
      <c r="S816" s="63" t="s">
        <v>992</v>
      </c>
      <c r="T816" s="63" t="s">
        <v>1091</v>
      </c>
      <c r="U816" s="1"/>
      <c r="V816" s="90"/>
      <c r="W816" s="91">
        <v>42650</v>
      </c>
      <c r="X816" s="63">
        <v>9</v>
      </c>
      <c r="Y816" s="63">
        <v>46</v>
      </c>
      <c r="Z816" s="92">
        <v>48</v>
      </c>
      <c r="AA816" s="93">
        <v>9.8800000000000008</v>
      </c>
      <c r="AB816" s="93">
        <v>6.2</v>
      </c>
      <c r="AC816" s="63">
        <v>1.76</v>
      </c>
      <c r="AD816" s="1">
        <v>0.96</v>
      </c>
      <c r="AE816" s="63">
        <v>0.32</v>
      </c>
      <c r="AF816" s="1">
        <v>1.18</v>
      </c>
      <c r="AG816" s="1">
        <v>11.7</v>
      </c>
      <c r="AH816" s="1">
        <f t="shared" si="186"/>
        <v>81.355932203389841</v>
      </c>
      <c r="AI816" s="1">
        <v>0.14000000000000001</v>
      </c>
      <c r="AJ816" s="1">
        <f t="shared" si="187"/>
        <v>4.1568181818181813</v>
      </c>
      <c r="AK816" s="1">
        <f t="shared" si="178"/>
        <v>3.5131122994652406</v>
      </c>
      <c r="AL816" s="1">
        <f t="shared" si="188"/>
        <v>4.3225000000000007</v>
      </c>
      <c r="AM816" s="1">
        <f t="shared" si="180"/>
        <v>3903.4581105169341</v>
      </c>
      <c r="AN816" s="1">
        <f t="shared" si="181"/>
        <v>4802.7777777777783</v>
      </c>
      <c r="AO816" s="1">
        <f t="shared" si="182"/>
        <v>8706.2358882947119</v>
      </c>
      <c r="AP816" s="1">
        <f t="shared" si="175"/>
        <v>3.9034581105169339</v>
      </c>
      <c r="AQ816" s="1">
        <f t="shared" si="175"/>
        <v>4.802777777777778</v>
      </c>
      <c r="AR816" s="1">
        <f t="shared" si="175"/>
        <v>8.706235888294712</v>
      </c>
      <c r="AS816" s="90"/>
      <c r="AT816" s="1">
        <v>2.4571286141575275</v>
      </c>
      <c r="AU816" s="1">
        <v>0.23878634046037642</v>
      </c>
      <c r="AV816" s="1">
        <v>1.3260347584044028</v>
      </c>
      <c r="AW816" s="1">
        <v>0.77183963457454785</v>
      </c>
      <c r="AX816" s="1">
        <v>0.25828211349752972</v>
      </c>
      <c r="AY816" s="1">
        <v>0.17428774502560224</v>
      </c>
      <c r="AZ816" s="1">
        <v>8.2986754263171854</v>
      </c>
      <c r="BA816" s="1">
        <v>124.14286386862962</v>
      </c>
      <c r="BB816" s="1">
        <v>88.88981813514566</v>
      </c>
      <c r="BC816" s="1">
        <v>10.594057430535502</v>
      </c>
      <c r="BD816" s="1">
        <v>5.8753262938763662</v>
      </c>
      <c r="BE816" s="94">
        <v>0.427219512195122</v>
      </c>
      <c r="BF816" s="94">
        <v>3.883414634146342E-2</v>
      </c>
      <c r="BG816" s="94">
        <v>1.8061310496226688</v>
      </c>
      <c r="BH816" s="1">
        <v>1.4139941690962101</v>
      </c>
      <c r="BI816" s="1">
        <v>0.21224489795918369</v>
      </c>
      <c r="BJ816" s="1">
        <v>1.5105559257295678</v>
      </c>
    </row>
    <row r="817" spans="1:62">
      <c r="A817" t="s">
        <v>177</v>
      </c>
      <c r="C817" s="63" t="s">
        <v>168</v>
      </c>
      <c r="D817" s="87" t="s">
        <v>169</v>
      </c>
      <c r="E817" t="s">
        <v>959</v>
      </c>
      <c r="F817" s="1" t="s">
        <v>191</v>
      </c>
      <c r="G817" s="1" t="s">
        <v>767</v>
      </c>
      <c r="H817" s="1">
        <v>11.435627999999999</v>
      </c>
      <c r="I817" s="1">
        <v>7.2526219999999997</v>
      </c>
      <c r="J817" s="1">
        <v>700</v>
      </c>
      <c r="K817" s="1" t="s">
        <v>768</v>
      </c>
      <c r="L817" s="1" t="s">
        <v>737</v>
      </c>
      <c r="M817" s="88">
        <v>2016</v>
      </c>
      <c r="N817" s="88">
        <v>2</v>
      </c>
      <c r="O817" s="89" t="s">
        <v>159</v>
      </c>
      <c r="P817" s="63">
        <v>257</v>
      </c>
      <c r="Q817" s="1" t="s">
        <v>739</v>
      </c>
      <c r="R817" s="63" t="s">
        <v>399</v>
      </c>
      <c r="S817" s="63" t="s">
        <v>992</v>
      </c>
      <c r="T817" s="63" t="s">
        <v>1091</v>
      </c>
      <c r="U817" s="1"/>
      <c r="V817" s="90"/>
      <c r="W817" s="91">
        <v>42650</v>
      </c>
      <c r="X817" s="63">
        <v>9</v>
      </c>
      <c r="Y817" s="63">
        <v>42</v>
      </c>
      <c r="Z817" s="92">
        <v>45</v>
      </c>
      <c r="AA817" s="93">
        <v>12.22</v>
      </c>
      <c r="AB817" s="93">
        <v>6.42</v>
      </c>
      <c r="AC817" s="63">
        <v>1.94</v>
      </c>
      <c r="AD817" s="1">
        <v>0.98</v>
      </c>
      <c r="AE817" s="63">
        <v>1.24</v>
      </c>
      <c r="AF817" s="1">
        <v>1.26</v>
      </c>
      <c r="AG817" s="1">
        <v>12.1</v>
      </c>
      <c r="AH817" s="1">
        <f t="shared" si="186"/>
        <v>77.777777777777786</v>
      </c>
      <c r="AI817" s="1">
        <v>0.42</v>
      </c>
      <c r="AJ817" s="1">
        <f t="shared" si="187"/>
        <v>4.1696907216494843</v>
      </c>
      <c r="AK817" s="1">
        <f t="shared" si="178"/>
        <v>3.3537394784718018</v>
      </c>
      <c r="AL817" s="1">
        <f t="shared" si="188"/>
        <v>4.1390322580645158</v>
      </c>
      <c r="AM817" s="1">
        <f t="shared" si="180"/>
        <v>3726.3771983020019</v>
      </c>
      <c r="AN817" s="1">
        <f t="shared" si="181"/>
        <v>4598.9247311827958</v>
      </c>
      <c r="AO817" s="1">
        <f t="shared" si="182"/>
        <v>8325.3019294847982</v>
      </c>
      <c r="AP817" s="1">
        <f t="shared" si="175"/>
        <v>3.7263771983020018</v>
      </c>
      <c r="AQ817" s="1">
        <f t="shared" si="175"/>
        <v>4.5989247311827954</v>
      </c>
      <c r="AR817" s="1">
        <f t="shared" si="175"/>
        <v>8.3253019294847981</v>
      </c>
      <c r="AS817" s="90"/>
      <c r="AT817" s="1">
        <v>2.2924345295829291</v>
      </c>
      <c r="AU817" s="1">
        <v>0.24094084198870491</v>
      </c>
      <c r="AV817" s="1">
        <v>1.7819355739812779</v>
      </c>
      <c r="AW817" s="1">
        <v>0.7352578507202393</v>
      </c>
      <c r="AX817" s="1">
        <v>0.27579207122055088</v>
      </c>
      <c r="AY817" s="1">
        <v>0.18205730065036874</v>
      </c>
      <c r="AZ817" s="1">
        <v>6.6199067926251933</v>
      </c>
      <c r="BA817" s="1">
        <v>130.86725998105615</v>
      </c>
      <c r="BB817" s="1">
        <v>64.564554851951513</v>
      </c>
      <c r="BC817" s="1">
        <v>11.79896609654916</v>
      </c>
      <c r="BD817" s="1">
        <v>6.1400912520276556</v>
      </c>
      <c r="BE817" s="94">
        <v>0.83025830258302591</v>
      </c>
      <c r="BF817" s="94">
        <v>6.1577490774907755E-2</v>
      </c>
      <c r="BG817" s="94">
        <v>1.6523059127950259</v>
      </c>
      <c r="BH817" s="1">
        <v>1.33642578125</v>
      </c>
      <c r="BI817" s="1">
        <v>0.15825195312500001</v>
      </c>
      <c r="BJ817" s="1">
        <v>1.2282280021028122</v>
      </c>
    </row>
    <row r="818" spans="1:62">
      <c r="A818" t="s">
        <v>177</v>
      </c>
      <c r="C818" s="63" t="s">
        <v>168</v>
      </c>
      <c r="D818" s="87" t="s">
        <v>169</v>
      </c>
      <c r="E818" t="s">
        <v>959</v>
      </c>
      <c r="F818" s="1" t="s">
        <v>191</v>
      </c>
      <c r="G818" s="1" t="s">
        <v>767</v>
      </c>
      <c r="H818" s="1">
        <v>11.435627999999999</v>
      </c>
      <c r="I818" s="1">
        <v>7.2526219999999997</v>
      </c>
      <c r="J818" s="1">
        <v>700</v>
      </c>
      <c r="K818" s="1" t="s">
        <v>768</v>
      </c>
      <c r="L818" s="1" t="s">
        <v>737</v>
      </c>
      <c r="M818" s="88">
        <v>2016</v>
      </c>
      <c r="N818" s="88">
        <v>2</v>
      </c>
      <c r="O818" s="89" t="s">
        <v>714</v>
      </c>
      <c r="P818" s="63">
        <v>258</v>
      </c>
      <c r="Q818" s="1" t="s">
        <v>739</v>
      </c>
      <c r="R818" s="63" t="s">
        <v>399</v>
      </c>
      <c r="S818" s="63" t="s">
        <v>992</v>
      </c>
      <c r="T818" s="63" t="s">
        <v>1091</v>
      </c>
      <c r="U818" s="1"/>
      <c r="V818" s="90"/>
      <c r="W818" s="91">
        <v>42650</v>
      </c>
      <c r="X818" s="63">
        <v>9</v>
      </c>
      <c r="Y818" s="63">
        <v>48</v>
      </c>
      <c r="Z818" s="92">
        <v>49</v>
      </c>
      <c r="AA818" s="93">
        <v>13.32</v>
      </c>
      <c r="AB818" s="93">
        <v>7.72</v>
      </c>
      <c r="AC818" s="63">
        <v>1.98</v>
      </c>
      <c r="AD818" s="1">
        <v>1.04</v>
      </c>
      <c r="AE818" s="63">
        <v>0.96</v>
      </c>
      <c r="AF818" s="1">
        <v>1.3</v>
      </c>
      <c r="AG818" s="1">
        <v>13.4</v>
      </c>
      <c r="AH818" s="1">
        <f t="shared" si="186"/>
        <v>80</v>
      </c>
      <c r="AI818" s="1">
        <v>0.34</v>
      </c>
      <c r="AJ818" s="1">
        <f t="shared" si="187"/>
        <v>5.0686868686868687</v>
      </c>
      <c r="AK818" s="1">
        <f t="shared" si="178"/>
        <v>4.131277956030897</v>
      </c>
      <c r="AL818" s="1">
        <f t="shared" si="188"/>
        <v>4.7175000000000002</v>
      </c>
      <c r="AM818" s="1">
        <f t="shared" si="180"/>
        <v>4590.3088400343295</v>
      </c>
      <c r="AN818" s="1">
        <f t="shared" si="181"/>
        <v>5241.666666666667</v>
      </c>
      <c r="AO818" s="1">
        <f t="shared" si="182"/>
        <v>9831.9755067009974</v>
      </c>
      <c r="AP818" s="1">
        <f t="shared" ref="AP818:AR848" si="189">AM818/1000</f>
        <v>4.5903088400343295</v>
      </c>
      <c r="AQ818" s="1">
        <f t="shared" si="189"/>
        <v>5.2416666666666671</v>
      </c>
      <c r="AR818" s="1">
        <f t="shared" si="189"/>
        <v>9.8319755067009975</v>
      </c>
      <c r="AS818" s="90"/>
      <c r="AT818" s="1">
        <v>2.9363295880149809</v>
      </c>
      <c r="AU818" s="1">
        <v>0.24004847598157636</v>
      </c>
      <c r="AV818" s="1">
        <v>1.5931656459532055</v>
      </c>
      <c r="AW818" s="1">
        <v>0.70247468051352668</v>
      </c>
      <c r="AX818" s="1">
        <v>0.24702934147023986</v>
      </c>
      <c r="AY818" s="1">
        <v>0.19945171771148687</v>
      </c>
      <c r="AZ818" s="1">
        <v>4.5629446392537822</v>
      </c>
      <c r="BA818" s="1">
        <v>136.16890916187197</v>
      </c>
      <c r="BB818" s="1">
        <v>93.675908833823257</v>
      </c>
      <c r="BC818" s="1">
        <v>21.77055543982226</v>
      </c>
      <c r="BD818" s="1">
        <v>38.64987755150613</v>
      </c>
      <c r="BE818" s="94">
        <v>0.40043436293436296</v>
      </c>
      <c r="BF818" s="94">
        <v>3.2664092664092662E-2</v>
      </c>
      <c r="BG818" s="94">
        <v>2.2933870319828462</v>
      </c>
      <c r="BH818" s="1">
        <v>1.4542483660130718</v>
      </c>
      <c r="BI818" s="1">
        <v>0.21498599439775914</v>
      </c>
      <c r="BJ818" s="1">
        <v>1.5233224985939324</v>
      </c>
    </row>
    <row r="819" spans="1:62">
      <c r="C819" s="63"/>
      <c r="D819" s="87"/>
      <c r="E819" t="s">
        <v>959</v>
      </c>
      <c r="F819" s="1"/>
      <c r="G819" s="1" t="s">
        <v>769</v>
      </c>
      <c r="H819" s="1">
        <v>11.443078</v>
      </c>
      <c r="I819" s="1">
        <v>7.2005400000000002</v>
      </c>
      <c r="J819" s="1">
        <v>730</v>
      </c>
      <c r="K819" s="1" t="s">
        <v>770</v>
      </c>
      <c r="L819" s="1" t="s">
        <v>737</v>
      </c>
      <c r="M819" s="88"/>
      <c r="N819" s="88"/>
      <c r="O819" s="89" t="s">
        <v>155</v>
      </c>
      <c r="P819" s="63"/>
      <c r="Q819" s="1" t="s">
        <v>739</v>
      </c>
      <c r="R819" s="63"/>
      <c r="S819" s="63" t="s">
        <v>992</v>
      </c>
      <c r="T819" s="63" t="s">
        <v>1091</v>
      </c>
      <c r="U819" s="1" t="s">
        <v>766</v>
      </c>
      <c r="V819" s="90">
        <v>42590</v>
      </c>
      <c r="W819" s="91"/>
      <c r="X819" s="63"/>
      <c r="Y819" s="63"/>
      <c r="Z819" s="92"/>
      <c r="AA819" s="93"/>
      <c r="AB819" s="93"/>
      <c r="AC819" s="63"/>
      <c r="AD819" s="1"/>
      <c r="AE819" s="63"/>
      <c r="AF819" s="1"/>
      <c r="AG819" s="1"/>
      <c r="AH819" s="1"/>
      <c r="AI819" s="1"/>
      <c r="AJ819" s="1"/>
      <c r="AK819" s="1"/>
      <c r="AL819" s="1"/>
      <c r="AM819" s="1"/>
      <c r="AN819" s="1"/>
      <c r="AO819" s="1"/>
      <c r="AP819" s="1"/>
      <c r="AQ819" s="1"/>
      <c r="AR819" s="1"/>
      <c r="AS819" s="90">
        <v>42499</v>
      </c>
      <c r="AT819" s="1"/>
      <c r="AU819" s="1"/>
      <c r="AV819" s="1"/>
      <c r="AW819" s="1"/>
      <c r="AX819" s="1"/>
      <c r="AY819" s="1"/>
      <c r="AZ819" s="1"/>
      <c r="BA819" s="1"/>
      <c r="BB819" s="1"/>
      <c r="BC819" s="1"/>
      <c r="BD819" s="1"/>
      <c r="BE819" s="94"/>
      <c r="BF819" s="94"/>
      <c r="BG819" s="94"/>
      <c r="BH819" s="1"/>
      <c r="BI819" s="1"/>
      <c r="BJ819" s="1"/>
    </row>
    <row r="820" spans="1:62">
      <c r="A820" t="s">
        <v>177</v>
      </c>
      <c r="C820" s="63" t="s">
        <v>168</v>
      </c>
      <c r="D820" s="87" t="s">
        <v>169</v>
      </c>
      <c r="E820" t="s">
        <v>959</v>
      </c>
      <c r="F820" s="1" t="s">
        <v>189</v>
      </c>
      <c r="G820" s="1" t="s">
        <v>769</v>
      </c>
      <c r="H820" s="1">
        <v>11.443078</v>
      </c>
      <c r="I820" s="1">
        <v>7.2005400000000002</v>
      </c>
      <c r="J820" s="1">
        <v>730</v>
      </c>
      <c r="K820" s="1" t="s">
        <v>770</v>
      </c>
      <c r="L820" s="1" t="s">
        <v>737</v>
      </c>
      <c r="M820" s="88">
        <v>2016</v>
      </c>
      <c r="N820" s="88">
        <v>2</v>
      </c>
      <c r="O820" s="89" t="s">
        <v>156</v>
      </c>
      <c r="P820" s="63">
        <v>266</v>
      </c>
      <c r="Q820" s="1" t="s">
        <v>739</v>
      </c>
      <c r="R820" s="63" t="s">
        <v>399</v>
      </c>
      <c r="S820" s="63" t="s">
        <v>992</v>
      </c>
      <c r="T820" s="63" t="s">
        <v>1091</v>
      </c>
      <c r="U820" s="1"/>
      <c r="V820" s="90"/>
      <c r="W820" s="91">
        <v>42650</v>
      </c>
      <c r="X820" s="63">
        <v>9</v>
      </c>
      <c r="Y820" s="63">
        <v>46</v>
      </c>
      <c r="Z820" s="92">
        <v>55</v>
      </c>
      <c r="AA820" s="93">
        <v>7.5</v>
      </c>
      <c r="AB820" s="93">
        <v>4.76</v>
      </c>
      <c r="AC820" s="63">
        <v>1.44</v>
      </c>
      <c r="AD820" s="1">
        <v>0.78</v>
      </c>
      <c r="AE820" s="63">
        <v>0.78</v>
      </c>
      <c r="AF820" s="1">
        <v>1.02</v>
      </c>
      <c r="AG820" s="1">
        <v>11.3</v>
      </c>
      <c r="AH820" s="1">
        <f>(AD820/AF820)*100</f>
        <v>76.47058823529413</v>
      </c>
      <c r="AI820" s="1">
        <v>0.34</v>
      </c>
      <c r="AJ820" s="1">
        <f>(AF820/AC820)*AB820</f>
        <v>3.3716666666666666</v>
      </c>
      <c r="AK820" s="1">
        <f t="shared" si="178"/>
        <v>2.6905666666666668</v>
      </c>
      <c r="AL820" s="1">
        <f>(AI820/AE820)*AA820</f>
        <v>3.2692307692307692</v>
      </c>
      <c r="AM820" s="1">
        <f t="shared" si="180"/>
        <v>2989.5185185185187</v>
      </c>
      <c r="AN820" s="1">
        <f t="shared" si="181"/>
        <v>3632.4786324786323</v>
      </c>
      <c r="AO820" s="1">
        <f t="shared" si="182"/>
        <v>6621.997150997151</v>
      </c>
      <c r="AP820" s="1">
        <f t="shared" si="189"/>
        <v>2.9895185185185187</v>
      </c>
      <c r="AQ820" s="1">
        <f t="shared" si="189"/>
        <v>3.6324786324786325</v>
      </c>
      <c r="AR820" s="1">
        <f t="shared" si="189"/>
        <v>6.6219971509971511</v>
      </c>
      <c r="AS820" s="90"/>
      <c r="AT820" s="1">
        <v>2.1980786825251606</v>
      </c>
      <c r="AU820" s="1">
        <v>0.2793511864748216</v>
      </c>
      <c r="AV820" s="1">
        <v>1.8284284913152535</v>
      </c>
      <c r="AW820" s="1">
        <v>0.60567862091903468</v>
      </c>
      <c r="AX820" s="1">
        <v>0.25727318015197681</v>
      </c>
      <c r="AY820" s="1">
        <v>0.18513724127000644</v>
      </c>
      <c r="AZ820" s="1">
        <v>7.7324892291960863</v>
      </c>
      <c r="BA820" s="1">
        <v>137.4880828441274</v>
      </c>
      <c r="BB820" s="1">
        <v>17.190434228098226</v>
      </c>
      <c r="BC820" s="1">
        <v>16.811238464553632</v>
      </c>
      <c r="BD820" s="1">
        <v>5.622282169770731</v>
      </c>
      <c r="BE820" s="94">
        <v>0.60606060606060608</v>
      </c>
      <c r="BF820" s="94">
        <v>0.12415059687786963</v>
      </c>
      <c r="BG820" s="94">
        <v>4.4606201249988642</v>
      </c>
      <c r="BH820" s="1">
        <v>1.4400943396226416</v>
      </c>
      <c r="BI820" s="1">
        <v>0.28094339622641512</v>
      </c>
      <c r="BJ820" s="1">
        <v>1.8677392309411642</v>
      </c>
    </row>
    <row r="821" spans="1:62">
      <c r="A821" t="s">
        <v>177</v>
      </c>
      <c r="C821" s="63" t="s">
        <v>168</v>
      </c>
      <c r="D821" s="87" t="s">
        <v>169</v>
      </c>
      <c r="E821" t="s">
        <v>959</v>
      </c>
      <c r="F821" s="1" t="s">
        <v>189</v>
      </c>
      <c r="G821" s="1" t="s">
        <v>769</v>
      </c>
      <c r="H821" s="1">
        <v>11.443078</v>
      </c>
      <c r="I821" s="1">
        <v>7.2005400000000002</v>
      </c>
      <c r="J821" s="1">
        <v>730</v>
      </c>
      <c r="K821" s="1" t="s">
        <v>770</v>
      </c>
      <c r="L821" s="1" t="s">
        <v>737</v>
      </c>
      <c r="M821" s="88">
        <v>2016</v>
      </c>
      <c r="N821" s="88">
        <v>2</v>
      </c>
      <c r="O821" s="89" t="s">
        <v>157</v>
      </c>
      <c r="P821" s="63">
        <v>267</v>
      </c>
      <c r="Q821" s="1" t="s">
        <v>739</v>
      </c>
      <c r="R821" s="63" t="s">
        <v>399</v>
      </c>
      <c r="S821" s="63" t="s">
        <v>992</v>
      </c>
      <c r="T821" s="63" t="s">
        <v>1091</v>
      </c>
      <c r="U821" s="1"/>
      <c r="V821" s="90"/>
      <c r="W821" s="91">
        <v>42650</v>
      </c>
      <c r="X821" s="63">
        <v>9</v>
      </c>
      <c r="Y821" s="63">
        <v>45</v>
      </c>
      <c r="Z821" s="92">
        <v>45</v>
      </c>
      <c r="AA821" s="93">
        <v>9.1999999999999993</v>
      </c>
      <c r="AB821" s="93">
        <v>5.49</v>
      </c>
      <c r="AC821" s="63">
        <v>1.46</v>
      </c>
      <c r="AD821" s="1">
        <v>0.84</v>
      </c>
      <c r="AE821" s="63">
        <v>0.48</v>
      </c>
      <c r="AF821" s="1">
        <v>1.06</v>
      </c>
      <c r="AG821" s="1">
        <v>8.8000000000000007</v>
      </c>
      <c r="AH821" s="1">
        <f>(AD821/AF821)*100</f>
        <v>79.245283018867923</v>
      </c>
      <c r="AI821" s="1">
        <v>0.6</v>
      </c>
      <c r="AJ821" s="1">
        <f>(AF821/AC821)*AB821</f>
        <v>3.9858904109589042</v>
      </c>
      <c r="AK821" s="1">
        <f t="shared" si="178"/>
        <v>3.3890243352135374</v>
      </c>
      <c r="AL821" s="1">
        <f>(AI821/AE821)*AA821</f>
        <v>11.5</v>
      </c>
      <c r="AM821" s="1">
        <f t="shared" si="180"/>
        <v>3765.5825946817081</v>
      </c>
      <c r="AN821" s="1">
        <f t="shared" si="181"/>
        <v>12777.777777777777</v>
      </c>
      <c r="AO821" s="1">
        <f t="shared" si="182"/>
        <v>16543.360372459487</v>
      </c>
      <c r="AP821" s="1">
        <f t="shared" si="189"/>
        <v>3.7655825946817081</v>
      </c>
      <c r="AQ821" s="1">
        <f t="shared" si="189"/>
        <v>12.777777777777777</v>
      </c>
      <c r="AR821" s="1">
        <f t="shared" si="189"/>
        <v>16.543360372459485</v>
      </c>
      <c r="AS821" s="90"/>
      <c r="AT821" s="1">
        <v>3.1915191053122083</v>
      </c>
      <c r="AU821" s="1">
        <v>0.28963994805570004</v>
      </c>
      <c r="AV821" s="1">
        <v>1.5602408469101674</v>
      </c>
      <c r="AW821" s="1">
        <v>0.87700865120907012</v>
      </c>
      <c r="AX821" s="1">
        <v>0.28307229699726927</v>
      </c>
      <c r="AY821" s="1">
        <v>0.25415344791361583</v>
      </c>
      <c r="AZ821" s="1">
        <v>14.340779874002198</v>
      </c>
      <c r="BA821" s="1">
        <v>253.43465991338812</v>
      </c>
      <c r="BB821" s="1">
        <v>29.539828107069003</v>
      </c>
      <c r="BC821" s="1">
        <v>24.933303818841381</v>
      </c>
      <c r="BD821" s="1">
        <v>8.4355255277775356</v>
      </c>
      <c r="BE821" s="94">
        <v>0.83954857703631003</v>
      </c>
      <c r="BF821" s="94">
        <v>6.3837095191364088E-2</v>
      </c>
      <c r="BG821" s="94">
        <v>3.6776869932460925</v>
      </c>
      <c r="BH821" s="1">
        <v>1.4656954887218046</v>
      </c>
      <c r="BI821" s="1">
        <v>0.26339285714285715</v>
      </c>
      <c r="BJ821" s="1">
        <v>1.9115395619769779</v>
      </c>
    </row>
    <row r="822" spans="1:62">
      <c r="C822" s="63"/>
      <c r="D822" s="87"/>
      <c r="E822" t="s">
        <v>959</v>
      </c>
      <c r="F822" s="1"/>
      <c r="G822" s="1" t="s">
        <v>769</v>
      </c>
      <c r="H822" s="1">
        <v>11.443078</v>
      </c>
      <c r="I822" s="1">
        <v>7.2005400000000002</v>
      </c>
      <c r="J822" s="1">
        <v>730</v>
      </c>
      <c r="K822" s="1" t="s">
        <v>770</v>
      </c>
      <c r="L822" s="1" t="s">
        <v>737</v>
      </c>
      <c r="M822" s="88"/>
      <c r="N822" s="88"/>
      <c r="O822" s="89" t="s">
        <v>158</v>
      </c>
      <c r="P822" s="63"/>
      <c r="Q822" s="1" t="s">
        <v>739</v>
      </c>
      <c r="R822" s="63"/>
      <c r="S822" s="63" t="s">
        <v>992</v>
      </c>
      <c r="T822" s="63" t="s">
        <v>1091</v>
      </c>
      <c r="U822" s="1"/>
      <c r="V822" s="90"/>
      <c r="W822" s="91"/>
      <c r="X822" s="63"/>
      <c r="Y822" s="63"/>
      <c r="Z822" s="92"/>
      <c r="AA822" s="93"/>
      <c r="AB822" s="93"/>
      <c r="AC822" s="63"/>
      <c r="AD822" s="1"/>
      <c r="AE822" s="63"/>
      <c r="AF822" s="1"/>
      <c r="AG822" s="1"/>
      <c r="AH822" s="1"/>
      <c r="AI822" s="1"/>
      <c r="AJ822" s="1"/>
      <c r="AK822" s="1"/>
      <c r="AL822" s="1"/>
      <c r="AM822" s="1"/>
      <c r="AN822" s="1"/>
      <c r="AO822" s="1"/>
      <c r="AP822" s="1"/>
      <c r="AQ822" s="1"/>
      <c r="AR822" s="1"/>
      <c r="AS822" s="90"/>
      <c r="AT822" s="1"/>
      <c r="AU822" s="1"/>
      <c r="AV822" s="1"/>
      <c r="AW822" s="1"/>
      <c r="AX822" s="1"/>
      <c r="AY822" s="1"/>
      <c r="AZ822" s="1"/>
      <c r="BA822" s="1"/>
      <c r="BB822" s="1"/>
      <c r="BC822" s="1"/>
      <c r="BD822" s="1"/>
      <c r="BE822" s="94"/>
      <c r="BF822" s="94"/>
      <c r="BG822" s="94"/>
      <c r="BH822" s="1"/>
      <c r="BI822" s="1"/>
      <c r="BJ822" s="1"/>
    </row>
    <row r="823" spans="1:62">
      <c r="C823" s="63"/>
      <c r="D823" s="87"/>
      <c r="E823" t="s">
        <v>959</v>
      </c>
      <c r="F823" s="1"/>
      <c r="G823" s="1" t="s">
        <v>769</v>
      </c>
      <c r="H823" s="1">
        <v>11.443078</v>
      </c>
      <c r="I823" s="1">
        <v>7.2005400000000002</v>
      </c>
      <c r="J823" s="1">
        <v>730</v>
      </c>
      <c r="K823" s="1" t="s">
        <v>770</v>
      </c>
      <c r="L823" s="1" t="s">
        <v>737</v>
      </c>
      <c r="M823" s="88"/>
      <c r="N823" s="88"/>
      <c r="O823" s="89" t="s">
        <v>159</v>
      </c>
      <c r="P823" s="63"/>
      <c r="Q823" s="1" t="s">
        <v>739</v>
      </c>
      <c r="R823" s="63"/>
      <c r="S823" s="63" t="s">
        <v>992</v>
      </c>
      <c r="T823" s="63" t="s">
        <v>1091</v>
      </c>
      <c r="U823" s="1"/>
      <c r="V823" s="90"/>
      <c r="W823" s="91"/>
      <c r="X823" s="63"/>
      <c r="Y823" s="63"/>
      <c r="Z823" s="92"/>
      <c r="AA823" s="93"/>
      <c r="AB823" s="93"/>
      <c r="AC823" s="63"/>
      <c r="AD823" s="1"/>
      <c r="AE823" s="63"/>
      <c r="AF823" s="1"/>
      <c r="AG823" s="1"/>
      <c r="AH823" s="1"/>
      <c r="AI823" s="1"/>
      <c r="AJ823" s="1"/>
      <c r="AK823" s="1"/>
      <c r="AL823" s="1"/>
      <c r="AM823" s="1"/>
      <c r="AN823" s="1"/>
      <c r="AO823" s="1"/>
      <c r="AP823" s="1"/>
      <c r="AQ823" s="1"/>
      <c r="AR823" s="1"/>
      <c r="AS823" s="90"/>
      <c r="AT823" s="1"/>
      <c r="AU823" s="1"/>
      <c r="AV823" s="1"/>
      <c r="AW823" s="1"/>
      <c r="AX823" s="1"/>
      <c r="AY823" s="1"/>
      <c r="AZ823" s="1"/>
      <c r="BA823" s="1"/>
      <c r="BB823" s="1"/>
      <c r="BC823" s="1"/>
      <c r="BD823" s="1"/>
      <c r="BE823" s="94"/>
      <c r="BF823" s="94"/>
      <c r="BG823" s="94"/>
      <c r="BH823" s="1"/>
      <c r="BI823" s="1"/>
      <c r="BJ823" s="1"/>
    </row>
    <row r="824" spans="1:62">
      <c r="A824" t="s">
        <v>177</v>
      </c>
      <c r="C824" s="63" t="s">
        <v>168</v>
      </c>
      <c r="D824" s="87" t="s">
        <v>169</v>
      </c>
      <c r="E824" t="s">
        <v>959</v>
      </c>
      <c r="F824" s="1" t="s">
        <v>189</v>
      </c>
      <c r="G824" s="1" t="s">
        <v>769</v>
      </c>
      <c r="H824" s="1">
        <v>11.443078</v>
      </c>
      <c r="I824" s="1">
        <v>7.2005400000000002</v>
      </c>
      <c r="J824" s="1">
        <v>730</v>
      </c>
      <c r="K824" s="1" t="s">
        <v>770</v>
      </c>
      <c r="L824" s="1" t="s">
        <v>737</v>
      </c>
      <c r="M824" s="88">
        <v>2016</v>
      </c>
      <c r="N824" s="88">
        <v>2</v>
      </c>
      <c r="O824" s="89" t="s">
        <v>714</v>
      </c>
      <c r="P824" s="63">
        <v>270</v>
      </c>
      <c r="Q824" s="1" t="s">
        <v>739</v>
      </c>
      <c r="R824" s="63" t="s">
        <v>399</v>
      </c>
      <c r="S824" s="63" t="s">
        <v>992</v>
      </c>
      <c r="T824" s="63" t="s">
        <v>1091</v>
      </c>
      <c r="U824" s="1"/>
      <c r="V824" s="90"/>
      <c r="W824" s="91">
        <v>42650</v>
      </c>
      <c r="X824" s="63">
        <v>9</v>
      </c>
      <c r="Y824" s="63">
        <v>43</v>
      </c>
      <c r="Z824" s="92">
        <v>50</v>
      </c>
      <c r="AA824" s="93">
        <v>13.06</v>
      </c>
      <c r="AB824" s="93">
        <v>8.4600000000000009</v>
      </c>
      <c r="AC824" s="63">
        <v>2.46</v>
      </c>
      <c r="AD824" s="1">
        <v>1.32</v>
      </c>
      <c r="AE824" s="63">
        <v>1.2</v>
      </c>
      <c r="AF824" s="1">
        <v>1.66</v>
      </c>
      <c r="AG824" s="1">
        <v>12.3</v>
      </c>
      <c r="AH824" s="1">
        <f t="shared" ref="AH824:AH830" si="190">(AD824/AF824)*100</f>
        <v>79.518072289156635</v>
      </c>
      <c r="AI824" s="1">
        <v>0.44</v>
      </c>
      <c r="AJ824" s="1">
        <f t="shared" ref="AJ824:AJ830" si="191">(AF824/AC824)*AB824</f>
        <v>5.7087804878048791</v>
      </c>
      <c r="AK824" s="1">
        <f t="shared" si="178"/>
        <v>4.6837084648493557</v>
      </c>
      <c r="AL824" s="1">
        <f t="shared" ref="AL824:AL830" si="192">(AI824/AE824)*AA824</f>
        <v>4.7886666666666668</v>
      </c>
      <c r="AM824" s="1">
        <f t="shared" si="180"/>
        <v>5204.1205164992843</v>
      </c>
      <c r="AN824" s="1">
        <f t="shared" si="181"/>
        <v>5320.7407407407409</v>
      </c>
      <c r="AO824" s="1">
        <f t="shared" si="182"/>
        <v>10524.861257240025</v>
      </c>
      <c r="AP824" s="1">
        <f t="shared" si="189"/>
        <v>5.2041205164992848</v>
      </c>
      <c r="AQ824" s="1">
        <f t="shared" si="189"/>
        <v>5.3207407407407405</v>
      </c>
      <c r="AR824" s="1">
        <f t="shared" si="189"/>
        <v>10.524861257240024</v>
      </c>
      <c r="AS824" s="90"/>
      <c r="AT824" s="1">
        <v>2.7581280788177343</v>
      </c>
      <c r="AU824" s="1">
        <v>0.31190521311328939</v>
      </c>
      <c r="AV824" s="1">
        <v>2.0147034366252807</v>
      </c>
      <c r="AW824" s="1">
        <v>0.79845844491233875</v>
      </c>
      <c r="AX824" s="1">
        <v>0.37207511913641694</v>
      </c>
      <c r="AY824" s="1">
        <v>0.24554462385374923</v>
      </c>
      <c r="AZ824" s="1">
        <v>7.6161704510576955</v>
      </c>
      <c r="BA824" s="1">
        <v>123.12130661581298</v>
      </c>
      <c r="BB824" s="1">
        <v>58.573634369677706</v>
      </c>
      <c r="BC824" s="1">
        <v>17.821734801787482</v>
      </c>
      <c r="BD824" s="1">
        <v>52.287606932737951</v>
      </c>
      <c r="BE824" s="94">
        <v>0.55827619980411369</v>
      </c>
      <c r="BF824" s="94">
        <v>6.2977473065621944E-2</v>
      </c>
      <c r="BG824" s="94">
        <v>3.557035525757883</v>
      </c>
      <c r="BH824" s="1">
        <v>1.5595581171950048</v>
      </c>
      <c r="BI824" s="1">
        <v>0.24745437079731034</v>
      </c>
      <c r="BJ824" s="1">
        <v>1.6551134568080201</v>
      </c>
    </row>
    <row r="825" spans="1:62">
      <c r="A825" t="s">
        <v>177</v>
      </c>
      <c r="C825" s="63" t="s">
        <v>168</v>
      </c>
      <c r="D825" s="87" t="s">
        <v>169</v>
      </c>
      <c r="E825" t="s">
        <v>959</v>
      </c>
      <c r="F825" s="1" t="s">
        <v>191</v>
      </c>
      <c r="G825" s="1" t="s">
        <v>771</v>
      </c>
      <c r="H825" s="1">
        <v>11.43465</v>
      </c>
      <c r="I825" s="1">
        <v>7.2519200000000001</v>
      </c>
      <c r="J825" s="1">
        <v>711</v>
      </c>
      <c r="K825" s="1" t="s">
        <v>772</v>
      </c>
      <c r="L825" s="1" t="s">
        <v>737</v>
      </c>
      <c r="M825" s="88">
        <v>2016</v>
      </c>
      <c r="N825" s="88">
        <v>2</v>
      </c>
      <c r="O825" s="89" t="s">
        <v>155</v>
      </c>
      <c r="P825" s="63">
        <v>277</v>
      </c>
      <c r="Q825" s="1" t="s">
        <v>739</v>
      </c>
      <c r="R825" s="63" t="s">
        <v>399</v>
      </c>
      <c r="S825" s="63" t="s">
        <v>992</v>
      </c>
      <c r="T825" s="63" t="s">
        <v>1091</v>
      </c>
      <c r="U825" s="1" t="s">
        <v>766</v>
      </c>
      <c r="V825" s="90">
        <v>42590</v>
      </c>
      <c r="W825" s="91">
        <v>42650</v>
      </c>
      <c r="X825" s="63">
        <v>9</v>
      </c>
      <c r="Y825" s="63">
        <v>48</v>
      </c>
      <c r="Z825" s="92">
        <v>38</v>
      </c>
      <c r="AA825" s="93">
        <v>6.64</v>
      </c>
      <c r="AB825" s="93">
        <v>3.28</v>
      </c>
      <c r="AC825" s="63">
        <v>0.92</v>
      </c>
      <c r="AD825" s="1">
        <v>0.4</v>
      </c>
      <c r="AE825" s="63">
        <v>0.68</v>
      </c>
      <c r="AF825" s="1">
        <v>0.52</v>
      </c>
      <c r="AG825" s="1">
        <v>11.3</v>
      </c>
      <c r="AH825" s="1">
        <f t="shared" si="190"/>
        <v>76.923076923076934</v>
      </c>
      <c r="AI825" s="1">
        <v>0.6</v>
      </c>
      <c r="AJ825" s="1">
        <f t="shared" si="191"/>
        <v>1.8539130434782607</v>
      </c>
      <c r="AK825" s="1">
        <f t="shared" si="178"/>
        <v>1.4881636828644502</v>
      </c>
      <c r="AL825" s="1">
        <f t="shared" si="192"/>
        <v>5.8588235294117634</v>
      </c>
      <c r="AM825" s="1">
        <f t="shared" si="180"/>
        <v>1653.5152031827224</v>
      </c>
      <c r="AN825" s="1">
        <f t="shared" si="181"/>
        <v>6509.8039215686258</v>
      </c>
      <c r="AO825" s="1">
        <f t="shared" si="182"/>
        <v>8163.3191247513478</v>
      </c>
      <c r="AP825" s="1">
        <f t="shared" si="189"/>
        <v>1.6535152031827225</v>
      </c>
      <c r="AQ825" s="1">
        <f t="shared" si="189"/>
        <v>6.5098039215686256</v>
      </c>
      <c r="AR825" s="1">
        <f t="shared" si="189"/>
        <v>8.1633191247513484</v>
      </c>
      <c r="AS825" s="90">
        <v>42499</v>
      </c>
      <c r="AT825" s="1">
        <v>1.3941068139963169</v>
      </c>
      <c r="AU825" s="1">
        <v>0.18541364421042422</v>
      </c>
      <c r="AV825" s="1">
        <v>1.6100827039429231</v>
      </c>
      <c r="AW825" s="1">
        <v>0.36175531248773402</v>
      </c>
      <c r="AX825" s="1">
        <v>0.2773248856716542</v>
      </c>
      <c r="AY825" s="1">
        <v>0.10855719002007827</v>
      </c>
      <c r="AZ825" s="1">
        <v>4.1622534873105597</v>
      </c>
      <c r="BA825" s="1">
        <v>96.449256683360673</v>
      </c>
      <c r="BB825" s="1">
        <v>19.60035559051002</v>
      </c>
      <c r="BC825" s="1">
        <v>13.612149805543785</v>
      </c>
      <c r="BD825" s="1">
        <v>3.8748609948803678</v>
      </c>
      <c r="BE825" s="94">
        <v>0.47380514705882359</v>
      </c>
      <c r="BF825" s="94">
        <v>6.8014705882352949E-2</v>
      </c>
      <c r="BG825" s="94">
        <v>3.2302408779209348</v>
      </c>
      <c r="BH825" s="1">
        <v>0.95079522862823063</v>
      </c>
      <c r="BI825" s="1">
        <v>0.13936381709741552</v>
      </c>
      <c r="BJ825" s="1">
        <v>1.6506561026274491</v>
      </c>
    </row>
    <row r="826" spans="1:62">
      <c r="A826" t="s">
        <v>177</v>
      </c>
      <c r="C826" s="63" t="s">
        <v>168</v>
      </c>
      <c r="D826" s="87" t="s">
        <v>169</v>
      </c>
      <c r="E826" t="s">
        <v>959</v>
      </c>
      <c r="F826" s="1" t="s">
        <v>191</v>
      </c>
      <c r="G826" s="1" t="s">
        <v>771</v>
      </c>
      <c r="H826" s="1">
        <v>11.43465</v>
      </c>
      <c r="I826" s="1">
        <v>7.2519200000000001</v>
      </c>
      <c r="J826" s="1">
        <v>711</v>
      </c>
      <c r="K826" s="1" t="s">
        <v>772</v>
      </c>
      <c r="L826" s="1" t="s">
        <v>737</v>
      </c>
      <c r="M826" s="88">
        <v>2016</v>
      </c>
      <c r="N826" s="88">
        <v>2</v>
      </c>
      <c r="O826" s="89" t="s">
        <v>156</v>
      </c>
      <c r="P826" s="63">
        <v>278</v>
      </c>
      <c r="Q826" s="1" t="s">
        <v>739</v>
      </c>
      <c r="R826" s="63" t="s">
        <v>399</v>
      </c>
      <c r="S826" s="63" t="s">
        <v>992</v>
      </c>
      <c r="T826" s="63" t="s">
        <v>1091</v>
      </c>
      <c r="U826" s="1"/>
      <c r="V826" s="90"/>
      <c r="W826" s="91">
        <v>42650</v>
      </c>
      <c r="X826" s="63">
        <v>9</v>
      </c>
      <c r="Y826" s="63">
        <v>43</v>
      </c>
      <c r="Z826" s="92">
        <v>40</v>
      </c>
      <c r="AA826" s="93">
        <v>6.08</v>
      </c>
      <c r="AB826" s="93">
        <v>3.02</v>
      </c>
      <c r="AC826" s="63">
        <v>1.32</v>
      </c>
      <c r="AD826" s="1">
        <v>0.68</v>
      </c>
      <c r="AE826" s="63">
        <v>0.5</v>
      </c>
      <c r="AF826" s="1">
        <v>0.86</v>
      </c>
      <c r="AG826" s="1">
        <v>11.8</v>
      </c>
      <c r="AH826" s="1">
        <f t="shared" si="190"/>
        <v>79.069767441860478</v>
      </c>
      <c r="AI826" s="1">
        <v>0.23</v>
      </c>
      <c r="AJ826" s="1">
        <f t="shared" si="191"/>
        <v>1.9675757575757575</v>
      </c>
      <c r="AK826" s="1">
        <f t="shared" si="178"/>
        <v>1.6143272727272726</v>
      </c>
      <c r="AL826" s="1">
        <f t="shared" si="192"/>
        <v>2.7968000000000002</v>
      </c>
      <c r="AM826" s="1">
        <f t="shared" si="180"/>
        <v>1793.6969696969695</v>
      </c>
      <c r="AN826" s="1">
        <f t="shared" si="181"/>
        <v>3107.5555555555557</v>
      </c>
      <c r="AO826" s="1">
        <f t="shared" si="182"/>
        <v>4901.2525252525247</v>
      </c>
      <c r="AP826" s="1">
        <f t="shared" si="189"/>
        <v>1.7936969696969696</v>
      </c>
      <c r="AQ826" s="1">
        <f t="shared" si="189"/>
        <v>3.1075555555555558</v>
      </c>
      <c r="AR826" s="1">
        <f t="shared" si="189"/>
        <v>4.9012525252525245</v>
      </c>
      <c r="AS826" s="90"/>
      <c r="AT826" s="1">
        <v>1.8586363636363639</v>
      </c>
      <c r="AU826" s="1">
        <v>0.288699606869596</v>
      </c>
      <c r="AV826" s="1">
        <v>1.8960271392123453</v>
      </c>
      <c r="AW826" s="1">
        <v>0.45845144612496586</v>
      </c>
      <c r="AX826" s="1">
        <v>0.21189227800263985</v>
      </c>
      <c r="AY826" s="1">
        <v>0.12985206836228258</v>
      </c>
      <c r="AZ826" s="1">
        <v>4.7966209130820268</v>
      </c>
      <c r="BA826" s="1">
        <v>100.48741059782918</v>
      </c>
      <c r="BB826" s="1">
        <v>20.351542849067609</v>
      </c>
      <c r="BC826" s="1">
        <v>10.692481615139586</v>
      </c>
      <c r="BD826" s="1">
        <v>3.541974652227037</v>
      </c>
      <c r="BE826" s="94">
        <v>0.34676015473887817</v>
      </c>
      <c r="BF826" s="94">
        <v>0.24995164410058027</v>
      </c>
      <c r="BG826" s="94">
        <v>2.8461938290981896</v>
      </c>
      <c r="BH826" s="1">
        <v>0.96969696969696972</v>
      </c>
      <c r="BI826" s="1">
        <v>0.24900568181818186</v>
      </c>
      <c r="BJ826" s="1">
        <v>1.8753754409910151</v>
      </c>
    </row>
    <row r="827" spans="1:62">
      <c r="A827" t="s">
        <v>177</v>
      </c>
      <c r="C827" s="63" t="s">
        <v>168</v>
      </c>
      <c r="D827" s="87" t="s">
        <v>169</v>
      </c>
      <c r="E827" t="s">
        <v>959</v>
      </c>
      <c r="F827" s="1" t="s">
        <v>191</v>
      </c>
      <c r="G827" s="1" t="s">
        <v>771</v>
      </c>
      <c r="H827" s="1">
        <v>11.43465</v>
      </c>
      <c r="I827" s="1">
        <v>7.2519200000000001</v>
      </c>
      <c r="J827" s="1">
        <v>711</v>
      </c>
      <c r="K827" s="1" t="s">
        <v>772</v>
      </c>
      <c r="L827" s="1" t="s">
        <v>737</v>
      </c>
      <c r="M827" s="88">
        <v>2016</v>
      </c>
      <c r="N827" s="88">
        <v>2</v>
      </c>
      <c r="O827" s="89" t="s">
        <v>157</v>
      </c>
      <c r="P827" s="63">
        <v>279</v>
      </c>
      <c r="Q827" s="1" t="s">
        <v>739</v>
      </c>
      <c r="R827" s="63" t="s">
        <v>399</v>
      </c>
      <c r="S827" s="63" t="s">
        <v>992</v>
      </c>
      <c r="T827" s="63" t="s">
        <v>1091</v>
      </c>
      <c r="U827" s="1"/>
      <c r="V827" s="90"/>
      <c r="W827" s="91">
        <v>42650</v>
      </c>
      <c r="X827" s="63">
        <v>9</v>
      </c>
      <c r="Y827" s="63">
        <v>43</v>
      </c>
      <c r="Z827" s="92">
        <v>46</v>
      </c>
      <c r="AA827" s="93">
        <v>9.1</v>
      </c>
      <c r="AB827" s="93">
        <v>5.04</v>
      </c>
      <c r="AC827" s="63">
        <v>1.96</v>
      </c>
      <c r="AD827" s="1">
        <v>0.98</v>
      </c>
      <c r="AE827" s="63">
        <v>0.76</v>
      </c>
      <c r="AF827" s="1">
        <v>1.2</v>
      </c>
      <c r="AG827" s="1">
        <v>11.3</v>
      </c>
      <c r="AH827" s="1">
        <f t="shared" si="190"/>
        <v>81.666666666666671</v>
      </c>
      <c r="AI827" s="1">
        <v>0.26</v>
      </c>
      <c r="AJ827" s="1">
        <f t="shared" si="191"/>
        <v>3.0857142857142859</v>
      </c>
      <c r="AK827" s="1">
        <f t="shared" si="178"/>
        <v>2.629694117647059</v>
      </c>
      <c r="AL827" s="1">
        <f t="shared" si="192"/>
        <v>3.1131578947368421</v>
      </c>
      <c r="AM827" s="1">
        <f t="shared" si="180"/>
        <v>2921.8823529411766</v>
      </c>
      <c r="AN827" s="1">
        <f t="shared" si="181"/>
        <v>3459.0643274853801</v>
      </c>
      <c r="AO827" s="1">
        <f t="shared" si="182"/>
        <v>6380.9466804265567</v>
      </c>
      <c r="AP827" s="1">
        <f t="shared" si="189"/>
        <v>2.9218823529411764</v>
      </c>
      <c r="AQ827" s="1">
        <f t="shared" si="189"/>
        <v>3.4590643274853803</v>
      </c>
      <c r="AR827" s="1">
        <f t="shared" si="189"/>
        <v>6.3809466804265567</v>
      </c>
      <c r="AS827" s="90"/>
      <c r="AT827" s="1">
        <v>2.251173708920188</v>
      </c>
      <c r="AU827" s="1">
        <v>0.21646171538346198</v>
      </c>
      <c r="AV827" s="1">
        <v>1.7080625531246547</v>
      </c>
      <c r="AW827" s="1">
        <v>0.49415147936276582</v>
      </c>
      <c r="AX827" s="1">
        <v>0.20577814953257362</v>
      </c>
      <c r="AY827" s="1">
        <v>0.1537813423126525</v>
      </c>
      <c r="AZ827" s="1">
        <v>7.2054999999901002</v>
      </c>
      <c r="BA827" s="1">
        <v>130.85288423474265</v>
      </c>
      <c r="BB827" s="1">
        <v>27.80181128929344</v>
      </c>
      <c r="BC827" s="1">
        <v>15.648045061577703</v>
      </c>
      <c r="BD827" s="1">
        <v>4.20311466249004</v>
      </c>
      <c r="BE827" s="94">
        <v>1.0411423039690224</v>
      </c>
      <c r="BF827" s="94">
        <v>7.3378509196515007E-2</v>
      </c>
      <c r="BG827" s="94">
        <v>3.137737241611477</v>
      </c>
      <c r="BH827" s="1">
        <v>1.4644249512670566</v>
      </c>
      <c r="BI827" s="1">
        <v>0.1799220272904484</v>
      </c>
      <c r="BJ827" s="1">
        <v>1.6493680362454435</v>
      </c>
    </row>
    <row r="828" spans="1:62">
      <c r="A828" t="s">
        <v>177</v>
      </c>
      <c r="C828" s="63" t="s">
        <v>168</v>
      </c>
      <c r="D828" s="87" t="s">
        <v>169</v>
      </c>
      <c r="E828" t="s">
        <v>959</v>
      </c>
      <c r="F828" s="1" t="s">
        <v>191</v>
      </c>
      <c r="G828" s="1" t="s">
        <v>771</v>
      </c>
      <c r="H828" s="1">
        <v>11.43465</v>
      </c>
      <c r="I828" s="1">
        <v>7.2519200000000001</v>
      </c>
      <c r="J828" s="1">
        <v>711</v>
      </c>
      <c r="K828" s="1" t="s">
        <v>772</v>
      </c>
      <c r="L828" s="1" t="s">
        <v>737</v>
      </c>
      <c r="M828" s="88">
        <v>2016</v>
      </c>
      <c r="N828" s="88">
        <v>2</v>
      </c>
      <c r="O828" s="89" t="s">
        <v>158</v>
      </c>
      <c r="P828" s="63">
        <v>280</v>
      </c>
      <c r="Q828" s="1" t="s">
        <v>739</v>
      </c>
      <c r="R828" s="63" t="s">
        <v>399</v>
      </c>
      <c r="S828" s="63" t="s">
        <v>992</v>
      </c>
      <c r="T828" s="63" t="s">
        <v>1091</v>
      </c>
      <c r="U828" s="1"/>
      <c r="V828" s="90"/>
      <c r="W828" s="91">
        <v>42650</v>
      </c>
      <c r="X828" s="63">
        <v>9</v>
      </c>
      <c r="Y828" s="63">
        <v>43</v>
      </c>
      <c r="Z828" s="92">
        <v>42</v>
      </c>
      <c r="AA828" s="93">
        <v>9.43</v>
      </c>
      <c r="AB828" s="93">
        <v>6.12</v>
      </c>
      <c r="AC828" s="63">
        <v>1.64</v>
      </c>
      <c r="AD828" s="1">
        <v>0.78</v>
      </c>
      <c r="AE828" s="63">
        <v>1.1200000000000001</v>
      </c>
      <c r="AF828" s="1">
        <v>1</v>
      </c>
      <c r="AG828" s="1">
        <v>11.8</v>
      </c>
      <c r="AH828" s="1">
        <f t="shared" si="190"/>
        <v>78</v>
      </c>
      <c r="AI828" s="1">
        <v>0.44</v>
      </c>
      <c r="AJ828" s="1">
        <f t="shared" si="191"/>
        <v>3.7317073170731705</v>
      </c>
      <c r="AK828" s="1">
        <f t="shared" si="178"/>
        <v>3.0203121951219507</v>
      </c>
      <c r="AL828" s="1">
        <f t="shared" si="192"/>
        <v>3.7046428571428569</v>
      </c>
      <c r="AM828" s="1">
        <f t="shared" si="180"/>
        <v>3355.9024390243894</v>
      </c>
      <c r="AN828" s="1">
        <f t="shared" si="181"/>
        <v>4116.269841269841</v>
      </c>
      <c r="AO828" s="1">
        <f t="shared" si="182"/>
        <v>7472.1722802942304</v>
      </c>
      <c r="AP828" s="1">
        <f t="shared" si="189"/>
        <v>3.3559024390243892</v>
      </c>
      <c r="AQ828" s="1">
        <f t="shared" si="189"/>
        <v>4.1162698412698413</v>
      </c>
      <c r="AR828" s="1">
        <f t="shared" si="189"/>
        <v>7.4721722802942301</v>
      </c>
      <c r="AS828" s="90"/>
      <c r="AT828" s="1">
        <v>2.0104562737642588</v>
      </c>
      <c r="AU828" s="1">
        <v>0.2502211456663348</v>
      </c>
      <c r="AV828" s="1">
        <v>1.5042785428880809</v>
      </c>
      <c r="AW828" s="1">
        <v>0.81352980287303045</v>
      </c>
      <c r="AX828" s="1">
        <v>0.36993815051292589</v>
      </c>
      <c r="AY828" s="1">
        <v>0.1647389946127425</v>
      </c>
      <c r="AZ828" s="1">
        <v>6.6784521211266865</v>
      </c>
      <c r="BA828" s="1">
        <v>92.091616821117967</v>
      </c>
      <c r="BB828" s="1">
        <v>35.512231081696036</v>
      </c>
      <c r="BC828" s="1">
        <v>10.07976661137466</v>
      </c>
      <c r="BD828" s="1">
        <v>4.9130512420478238</v>
      </c>
      <c r="BE828" s="94">
        <v>0.27769652650822668</v>
      </c>
      <c r="BF828" s="94">
        <v>1.9122486288848266E-2</v>
      </c>
      <c r="BG828" s="94">
        <v>1.4332711939947071</v>
      </c>
      <c r="BH828" s="1">
        <v>1.5267104029990628</v>
      </c>
      <c r="BI828" s="1">
        <v>0.18167760074976569</v>
      </c>
      <c r="BJ828" s="1">
        <v>1.7864163061703962</v>
      </c>
    </row>
    <row r="829" spans="1:62">
      <c r="A829" t="s">
        <v>177</v>
      </c>
      <c r="C829" s="63" t="s">
        <v>168</v>
      </c>
      <c r="D829" s="87" t="s">
        <v>169</v>
      </c>
      <c r="E829" t="s">
        <v>959</v>
      </c>
      <c r="F829" s="1" t="s">
        <v>191</v>
      </c>
      <c r="G829" s="1" t="s">
        <v>771</v>
      </c>
      <c r="H829" s="1">
        <v>11.43465</v>
      </c>
      <c r="I829" s="1">
        <v>7.2519200000000001</v>
      </c>
      <c r="J829" s="1">
        <v>711</v>
      </c>
      <c r="K829" s="1" t="s">
        <v>772</v>
      </c>
      <c r="L829" s="1" t="s">
        <v>737</v>
      </c>
      <c r="M829" s="88">
        <v>2016</v>
      </c>
      <c r="N829" s="88">
        <v>2</v>
      </c>
      <c r="O829" s="89" t="s">
        <v>159</v>
      </c>
      <c r="P829" s="63">
        <v>281</v>
      </c>
      <c r="Q829" s="1" t="s">
        <v>739</v>
      </c>
      <c r="R829" s="63" t="s">
        <v>399</v>
      </c>
      <c r="S829" s="63" t="s">
        <v>992</v>
      </c>
      <c r="T829" s="63" t="s">
        <v>1091</v>
      </c>
      <c r="U829" s="1"/>
      <c r="V829" s="90"/>
      <c r="W829" s="91">
        <v>42650</v>
      </c>
      <c r="X829" s="63">
        <v>9</v>
      </c>
      <c r="Y829" s="63">
        <v>48</v>
      </c>
      <c r="Z829" s="92">
        <v>45</v>
      </c>
      <c r="AA829" s="93">
        <v>7.28</v>
      </c>
      <c r="AB829" s="93">
        <v>7.96</v>
      </c>
      <c r="AC829" s="63">
        <v>2.2599999999999998</v>
      </c>
      <c r="AD829" s="1">
        <v>1.1599999999999999</v>
      </c>
      <c r="AE829" s="63">
        <v>0.76</v>
      </c>
      <c r="AF829" s="1">
        <v>1.46</v>
      </c>
      <c r="AG829" s="1">
        <v>11.8</v>
      </c>
      <c r="AH829" s="1">
        <f t="shared" si="190"/>
        <v>79.452054794520549</v>
      </c>
      <c r="AI829" s="1">
        <v>0.28000000000000003</v>
      </c>
      <c r="AJ829" s="1">
        <f t="shared" si="191"/>
        <v>5.1423008849557519</v>
      </c>
      <c r="AK829" s="1">
        <f t="shared" si="178"/>
        <v>4.2394769390942217</v>
      </c>
      <c r="AL829" s="1">
        <f t="shared" si="192"/>
        <v>2.682105263157895</v>
      </c>
      <c r="AM829" s="1">
        <f t="shared" si="180"/>
        <v>4710.5299323269128</v>
      </c>
      <c r="AN829" s="1">
        <f t="shared" si="181"/>
        <v>2980.1169590643276</v>
      </c>
      <c r="AO829" s="1">
        <f t="shared" si="182"/>
        <v>7690.6468913912404</v>
      </c>
      <c r="AP829" s="1">
        <f t="shared" si="189"/>
        <v>4.7105299323269127</v>
      </c>
      <c r="AQ829" s="1">
        <f t="shared" si="189"/>
        <v>2.9801169590643277</v>
      </c>
      <c r="AR829" s="1">
        <f t="shared" si="189"/>
        <v>7.69064689139124</v>
      </c>
      <c r="AS829" s="90"/>
      <c r="AT829" s="1">
        <v>1.7476547842401502</v>
      </c>
      <c r="AU829" s="1">
        <v>0.24692526103827817</v>
      </c>
      <c r="AV829" s="1">
        <v>2.0912684695308092</v>
      </c>
      <c r="AW829" s="1">
        <v>0.39593842306821592</v>
      </c>
      <c r="AX829" s="1">
        <v>0.18738839695175394</v>
      </c>
      <c r="AY829" s="1">
        <v>0.10421239017837314</v>
      </c>
      <c r="AZ829" s="1">
        <v>4.3457720833895106</v>
      </c>
      <c r="BA829" s="1">
        <v>353.71979484770759</v>
      </c>
      <c r="BB829" s="1">
        <v>32.718299365552731</v>
      </c>
      <c r="BC829" s="1">
        <v>13.770791326649741</v>
      </c>
      <c r="BD829" s="1">
        <v>3.9014176954445543</v>
      </c>
      <c r="BE829" s="94">
        <v>0.67347908745247154</v>
      </c>
      <c r="BF829" s="94">
        <v>7.7661596958174886E-2</v>
      </c>
      <c r="BG829" s="94">
        <v>3.0975031302616798</v>
      </c>
      <c r="BH829" s="1">
        <v>1.246800731261426</v>
      </c>
      <c r="BI829" s="1">
        <v>0.18263254113345523</v>
      </c>
      <c r="BJ829" s="1">
        <v>1.5386802379048232</v>
      </c>
    </row>
    <row r="830" spans="1:62">
      <c r="A830" t="s">
        <v>177</v>
      </c>
      <c r="C830" s="63" t="s">
        <v>168</v>
      </c>
      <c r="D830" s="87" t="s">
        <v>169</v>
      </c>
      <c r="E830" t="s">
        <v>959</v>
      </c>
      <c r="F830" s="1" t="s">
        <v>191</v>
      </c>
      <c r="G830" s="1" t="s">
        <v>771</v>
      </c>
      <c r="H830" s="1">
        <v>11.43465</v>
      </c>
      <c r="I830" s="1">
        <v>7.2519200000000001</v>
      </c>
      <c r="J830" s="1">
        <v>711</v>
      </c>
      <c r="K830" s="1" t="s">
        <v>772</v>
      </c>
      <c r="L830" s="1" t="s">
        <v>737</v>
      </c>
      <c r="M830" s="88">
        <v>2016</v>
      </c>
      <c r="N830" s="88">
        <v>2</v>
      </c>
      <c r="O830" s="89" t="s">
        <v>714</v>
      </c>
      <c r="P830" s="63">
        <v>282</v>
      </c>
      <c r="Q830" s="1" t="s">
        <v>739</v>
      </c>
      <c r="R830" s="63" t="s">
        <v>399</v>
      </c>
      <c r="S830" s="63" t="s">
        <v>992</v>
      </c>
      <c r="T830" s="63" t="s">
        <v>1091</v>
      </c>
      <c r="U830" s="1"/>
      <c r="V830" s="90"/>
      <c r="W830" s="91">
        <v>42650</v>
      </c>
      <c r="X830" s="63">
        <v>9</v>
      </c>
      <c r="Y830" s="63">
        <v>45</v>
      </c>
      <c r="Z830" s="92">
        <v>42</v>
      </c>
      <c r="AA830" s="93">
        <v>11.99</v>
      </c>
      <c r="AB830" s="93">
        <v>6.53</v>
      </c>
      <c r="AC830" s="63">
        <v>1.92</v>
      </c>
      <c r="AD830" s="1">
        <v>1.32</v>
      </c>
      <c r="AE830" s="63">
        <v>0.7</v>
      </c>
      <c r="AF830" s="1">
        <v>1.62</v>
      </c>
      <c r="AG830" s="1">
        <v>13.4</v>
      </c>
      <c r="AH830" s="1">
        <f t="shared" si="190"/>
        <v>81.481481481481481</v>
      </c>
      <c r="AI830" s="1">
        <v>0.52</v>
      </c>
      <c r="AJ830" s="1">
        <f t="shared" si="191"/>
        <v>5.509687500000001</v>
      </c>
      <c r="AK830" s="1">
        <f t="shared" si="178"/>
        <v>4.5738808823529418</v>
      </c>
      <c r="AL830" s="1">
        <f t="shared" si="192"/>
        <v>8.9068571428571435</v>
      </c>
      <c r="AM830" s="1">
        <f t="shared" si="180"/>
        <v>5082.089869281046</v>
      </c>
      <c r="AN830" s="1">
        <f t="shared" si="181"/>
        <v>9896.5079365079364</v>
      </c>
      <c r="AO830" s="1">
        <f t="shared" si="182"/>
        <v>14978.597805788982</v>
      </c>
      <c r="AP830" s="1">
        <f t="shared" si="189"/>
        <v>5.0820898692810461</v>
      </c>
      <c r="AQ830" s="1">
        <f t="shared" si="189"/>
        <v>9.8965079365079358</v>
      </c>
      <c r="AR830" s="1">
        <f t="shared" si="189"/>
        <v>14.978597805788983</v>
      </c>
      <c r="AS830" s="90"/>
      <c r="AT830" s="1">
        <v>2.6204878048780489</v>
      </c>
      <c r="AU830" s="1">
        <v>0.27326723701913541</v>
      </c>
      <c r="AV830" s="1">
        <v>1.779598761504595</v>
      </c>
      <c r="AW830" s="1">
        <v>0.75123588814629239</v>
      </c>
      <c r="AX830" s="1">
        <v>0.35631066690186658</v>
      </c>
      <c r="AY830" s="1">
        <v>0.203728894749233</v>
      </c>
      <c r="AZ830" s="1">
        <v>6.9907848933588586</v>
      </c>
      <c r="BA830" s="1">
        <v>129.9336067964222</v>
      </c>
      <c r="BB830" s="1">
        <v>63.365085569820053</v>
      </c>
      <c r="BC830" s="1">
        <v>23.025644956011455</v>
      </c>
      <c r="BD830" s="1">
        <v>47.09976437934916</v>
      </c>
      <c r="BE830" s="94">
        <v>0.64565826330532217</v>
      </c>
      <c r="BF830" s="94">
        <v>6.9841269841269843E-2</v>
      </c>
      <c r="BG830" s="94">
        <v>1.1256230317118585</v>
      </c>
      <c r="BH830" s="1">
        <v>1.4261523988711196</v>
      </c>
      <c r="BI830" s="1">
        <v>0.24750705550329252</v>
      </c>
      <c r="BJ830" s="1">
        <v>1.7022632210813031</v>
      </c>
    </row>
    <row r="831" spans="1:62">
      <c r="C831" s="63"/>
      <c r="D831" s="87"/>
      <c r="F831" s="1"/>
      <c r="G831" s="1"/>
      <c r="H831" s="1"/>
      <c r="I831" s="1"/>
      <c r="J831" s="1"/>
      <c r="K831" s="1"/>
      <c r="L831" s="1"/>
      <c r="M831" s="88"/>
      <c r="N831" s="88"/>
      <c r="O831" s="89"/>
      <c r="P831" s="63"/>
      <c r="Q831" s="1"/>
      <c r="R831" s="63"/>
      <c r="S831" s="63"/>
      <c r="T831" s="63"/>
      <c r="U831" s="1"/>
      <c r="V831" s="90"/>
      <c r="W831" s="91"/>
      <c r="X831" s="63"/>
      <c r="Y831" s="63"/>
      <c r="Z831" s="92"/>
      <c r="AA831" s="93"/>
      <c r="AB831" s="93"/>
      <c r="AC831" s="63"/>
      <c r="AD831" s="1"/>
      <c r="AE831" s="63"/>
      <c r="AF831" s="1"/>
      <c r="AG831" s="1"/>
      <c r="AH831" s="1"/>
      <c r="AI831" s="1"/>
      <c r="AJ831" s="1"/>
      <c r="AK831" s="1"/>
      <c r="AL831" s="1"/>
      <c r="AM831" s="1"/>
      <c r="AN831" s="1"/>
      <c r="AO831" s="1"/>
      <c r="AP831" s="1"/>
      <c r="AQ831" s="1"/>
      <c r="AR831" s="1"/>
      <c r="AS831" s="90"/>
      <c r="AT831" s="1"/>
      <c r="AU831" s="1"/>
      <c r="AV831" s="1"/>
      <c r="AW831" s="1"/>
      <c r="AX831" s="1"/>
      <c r="AY831" s="1"/>
      <c r="AZ831" s="1"/>
      <c r="BA831" s="1"/>
      <c r="BB831" s="1"/>
      <c r="BC831" s="1"/>
      <c r="BD831" s="1"/>
      <c r="BE831" s="94"/>
      <c r="BF831" s="94"/>
      <c r="BG831" s="94"/>
      <c r="BH831" s="1"/>
      <c r="BI831" s="1"/>
      <c r="BJ831" s="1"/>
    </row>
    <row r="832" spans="1:62">
      <c r="C832" s="63"/>
      <c r="D832" s="87"/>
      <c r="F832" s="1"/>
      <c r="G832" s="1"/>
      <c r="H832" s="1"/>
      <c r="I832" s="1"/>
      <c r="J832" s="1"/>
      <c r="K832" s="1"/>
      <c r="L832" s="1"/>
      <c r="M832" s="88"/>
      <c r="N832" s="88"/>
      <c r="O832" s="89"/>
      <c r="P832" s="63"/>
      <c r="Q832" s="1"/>
      <c r="R832" s="63"/>
      <c r="S832" s="63"/>
      <c r="T832" s="63"/>
      <c r="U832" s="1"/>
      <c r="V832" s="90"/>
      <c r="W832" s="91"/>
      <c r="X832" s="63"/>
      <c r="Y832" s="63"/>
      <c r="Z832" s="92"/>
      <c r="AA832" s="93"/>
      <c r="AB832" s="93"/>
      <c r="AC832" s="63"/>
      <c r="AD832" s="1"/>
      <c r="AE832" s="63"/>
      <c r="AF832" s="1"/>
      <c r="AG832" s="1"/>
      <c r="AH832" s="1"/>
      <c r="AI832" s="1"/>
      <c r="AJ832" s="1"/>
      <c r="AK832" s="1"/>
      <c r="AL832" s="1"/>
      <c r="AM832" s="1"/>
      <c r="AN832" s="1"/>
      <c r="AO832" s="1"/>
      <c r="AP832" s="1"/>
      <c r="AQ832" s="1"/>
      <c r="AR832" s="1"/>
      <c r="AS832" s="90"/>
      <c r="AT832" s="1"/>
      <c r="AU832" s="1"/>
      <c r="AV832" s="1"/>
      <c r="AW832" s="1"/>
      <c r="AX832" s="1"/>
      <c r="AY832" s="1"/>
      <c r="AZ832" s="1"/>
      <c r="BA832" s="1"/>
      <c r="BB832" s="1"/>
      <c r="BC832" s="1"/>
      <c r="BD832" s="1"/>
      <c r="BE832" s="94"/>
      <c r="BF832" s="94"/>
      <c r="BG832" s="94"/>
      <c r="BH832" s="1"/>
      <c r="BI832" s="1"/>
      <c r="BJ832" s="1"/>
    </row>
    <row r="833" spans="1:62">
      <c r="C833" s="63"/>
      <c r="D833" s="87"/>
      <c r="F833" s="1"/>
      <c r="G833" s="1"/>
      <c r="H833" s="1"/>
      <c r="I833" s="1"/>
      <c r="J833" s="1"/>
      <c r="K833" s="1"/>
      <c r="L833" s="1"/>
      <c r="M833" s="88"/>
      <c r="N833" s="88"/>
      <c r="O833" s="89"/>
      <c r="P833" s="63"/>
      <c r="Q833" s="1"/>
      <c r="R833" s="63"/>
      <c r="S833" s="63"/>
      <c r="T833" s="63"/>
      <c r="U833" s="1"/>
      <c r="V833" s="90"/>
      <c r="W833" s="91"/>
      <c r="X833" s="63"/>
      <c r="Y833" s="63"/>
      <c r="Z833" s="92"/>
      <c r="AA833" s="93"/>
      <c r="AB833" s="93"/>
      <c r="AC833" s="63"/>
      <c r="AD833" s="1"/>
      <c r="AE833" s="63"/>
      <c r="AF833" s="1"/>
      <c r="AG833" s="1"/>
      <c r="AH833" s="1"/>
      <c r="AI833" s="1"/>
      <c r="AJ833" s="1"/>
      <c r="AK833" s="1"/>
      <c r="AL833" s="1"/>
      <c r="AM833" s="1"/>
      <c r="AN833" s="1"/>
      <c r="AO833" s="1"/>
      <c r="AP833" s="1"/>
      <c r="AQ833" s="1"/>
      <c r="AR833" s="1"/>
      <c r="AS833" s="90"/>
      <c r="AT833" s="1"/>
      <c r="AU833" s="1"/>
      <c r="AV833" s="1"/>
      <c r="AW833" s="1"/>
      <c r="AX833" s="1"/>
      <c r="AY833" s="1"/>
      <c r="AZ833" s="1"/>
      <c r="BA833" s="1"/>
      <c r="BB833" s="1"/>
      <c r="BC833" s="1"/>
      <c r="BD833" s="1"/>
      <c r="BE833" s="94"/>
      <c r="BF833" s="94"/>
      <c r="BG833" s="94"/>
      <c r="BH833" s="1"/>
      <c r="BI833" s="1"/>
      <c r="BJ833" s="1"/>
    </row>
    <row r="834" spans="1:62">
      <c r="C834" s="63"/>
      <c r="D834" s="87"/>
      <c r="F834" s="1"/>
      <c r="G834" s="1"/>
      <c r="H834" s="1"/>
      <c r="I834" s="1"/>
      <c r="J834" s="1"/>
      <c r="K834" s="1"/>
      <c r="L834" s="1"/>
      <c r="M834" s="88"/>
      <c r="N834" s="88"/>
      <c r="O834" s="89"/>
      <c r="P834" s="63"/>
      <c r="Q834" s="1"/>
      <c r="R834" s="63"/>
      <c r="S834" s="63"/>
      <c r="T834" s="63"/>
      <c r="U834" s="1"/>
      <c r="V834" s="90"/>
      <c r="W834" s="91"/>
      <c r="X834" s="63"/>
      <c r="Y834" s="63"/>
      <c r="Z834" s="92"/>
      <c r="AA834" s="93"/>
      <c r="AB834" s="93"/>
      <c r="AC834" s="63"/>
      <c r="AD834" s="1"/>
      <c r="AE834" s="63"/>
      <c r="AF834" s="1"/>
      <c r="AG834" s="1"/>
      <c r="AH834" s="1"/>
      <c r="AI834" s="1"/>
      <c r="AJ834" s="1"/>
      <c r="AK834" s="1"/>
      <c r="AL834" s="1"/>
      <c r="AM834" s="1"/>
      <c r="AN834" s="1"/>
      <c r="AO834" s="1"/>
      <c r="AP834" s="1"/>
      <c r="AQ834" s="1"/>
      <c r="AR834" s="1"/>
      <c r="AS834" s="90"/>
      <c r="AT834" s="1"/>
      <c r="AU834" s="1"/>
      <c r="AV834" s="1"/>
      <c r="AW834" s="1"/>
      <c r="AX834" s="1"/>
      <c r="AY834" s="1"/>
      <c r="AZ834" s="1"/>
      <c r="BA834" s="1"/>
      <c r="BB834" s="1"/>
      <c r="BC834" s="1"/>
      <c r="BD834" s="1"/>
      <c r="BE834" s="94"/>
      <c r="BF834" s="94"/>
      <c r="BG834" s="94"/>
      <c r="BH834" s="1"/>
      <c r="BI834" s="1"/>
      <c r="BJ834" s="1"/>
    </row>
    <row r="835" spans="1:62">
      <c r="C835" s="63"/>
      <c r="D835" s="87"/>
      <c r="F835" s="1"/>
      <c r="G835" s="1"/>
      <c r="H835" s="1"/>
      <c r="I835" s="1"/>
      <c r="J835" s="1"/>
      <c r="K835" s="1"/>
      <c r="L835" s="1"/>
      <c r="M835" s="88"/>
      <c r="N835" s="88"/>
      <c r="O835" s="89"/>
      <c r="P835" s="63"/>
      <c r="Q835" s="1"/>
      <c r="R835" s="63"/>
      <c r="S835" s="63"/>
      <c r="T835" s="63"/>
      <c r="U835" s="1"/>
      <c r="V835" s="90"/>
      <c r="W835" s="91"/>
      <c r="X835" s="63"/>
      <c r="Y835" s="63"/>
      <c r="Z835" s="92"/>
      <c r="AA835" s="93"/>
      <c r="AB835" s="93"/>
      <c r="AC835" s="63"/>
      <c r="AD835" s="1"/>
      <c r="AE835" s="63"/>
      <c r="AF835" s="1"/>
      <c r="AG835" s="1"/>
      <c r="AH835" s="1"/>
      <c r="AI835" s="1"/>
      <c r="AJ835" s="1"/>
      <c r="AK835" s="1"/>
      <c r="AL835" s="1"/>
      <c r="AM835" s="1"/>
      <c r="AN835" s="1"/>
      <c r="AO835" s="1"/>
      <c r="AP835" s="1"/>
      <c r="AQ835" s="1"/>
      <c r="AR835" s="1"/>
      <c r="AS835" s="90"/>
      <c r="AT835" s="1"/>
      <c r="AU835" s="1"/>
      <c r="AV835" s="1"/>
      <c r="AW835" s="1"/>
      <c r="AX835" s="1"/>
      <c r="AY835" s="1"/>
      <c r="AZ835" s="1"/>
      <c r="BA835" s="1"/>
      <c r="BB835" s="1"/>
      <c r="BC835" s="1"/>
      <c r="BD835" s="1"/>
      <c r="BE835" s="94"/>
      <c r="BF835" s="94"/>
      <c r="BG835" s="94"/>
      <c r="BH835" s="1"/>
      <c r="BI835" s="1"/>
      <c r="BJ835" s="1"/>
    </row>
    <row r="836" spans="1:62">
      <c r="C836" s="63"/>
      <c r="D836" s="87"/>
      <c r="F836" s="1"/>
      <c r="G836" s="1"/>
      <c r="H836" s="1"/>
      <c r="I836" s="1"/>
      <c r="J836" s="1"/>
      <c r="K836" s="1"/>
      <c r="L836" s="1"/>
      <c r="M836" s="88"/>
      <c r="N836" s="88"/>
      <c r="O836" s="89"/>
      <c r="P836" s="63"/>
      <c r="Q836" s="1"/>
      <c r="R836" s="63"/>
      <c r="S836" s="63"/>
      <c r="T836" s="63"/>
      <c r="U836" s="1"/>
      <c r="V836" s="90"/>
      <c r="W836" s="91"/>
      <c r="X836" s="63"/>
      <c r="Y836" s="63"/>
      <c r="Z836" s="92"/>
      <c r="AA836" s="93"/>
      <c r="AB836" s="93"/>
      <c r="AC836" s="63"/>
      <c r="AD836" s="1"/>
      <c r="AE836" s="63"/>
      <c r="AF836" s="1"/>
      <c r="AG836" s="1"/>
      <c r="AH836" s="1"/>
      <c r="AI836" s="1"/>
      <c r="AJ836" s="1"/>
      <c r="AK836" s="1"/>
      <c r="AL836" s="1"/>
      <c r="AM836" s="1"/>
      <c r="AN836" s="1"/>
      <c r="AO836" s="1"/>
      <c r="AP836" s="1"/>
      <c r="AQ836" s="1"/>
      <c r="AR836" s="1"/>
      <c r="AS836" s="90"/>
      <c r="AT836" s="1"/>
      <c r="AU836" s="1"/>
      <c r="AV836" s="1"/>
      <c r="AW836" s="1"/>
      <c r="AX836" s="1"/>
      <c r="AY836" s="1"/>
      <c r="AZ836" s="1"/>
      <c r="BA836" s="1"/>
      <c r="BB836" s="1"/>
      <c r="BC836" s="1"/>
      <c r="BD836" s="1"/>
      <c r="BE836" s="94"/>
      <c r="BF836" s="94"/>
      <c r="BG836" s="94"/>
      <c r="BH836" s="1"/>
      <c r="BI836" s="1"/>
      <c r="BJ836" s="1"/>
    </row>
    <row r="837" spans="1:62">
      <c r="A837" t="s">
        <v>177</v>
      </c>
      <c r="C837" s="63" t="s">
        <v>168</v>
      </c>
      <c r="D837" s="87" t="s">
        <v>170</v>
      </c>
      <c r="E837" t="s">
        <v>959</v>
      </c>
      <c r="F837" s="1" t="s">
        <v>775</v>
      </c>
      <c r="G837" s="1" t="s">
        <v>776</v>
      </c>
      <c r="H837" s="1">
        <v>11.737310000000001</v>
      </c>
      <c r="I837" s="1">
        <v>7.3410000000000002</v>
      </c>
      <c r="J837" s="1">
        <v>608</v>
      </c>
      <c r="K837" s="1" t="s">
        <v>777</v>
      </c>
      <c r="L837" s="1" t="s">
        <v>709</v>
      </c>
      <c r="M837" s="88">
        <v>2016</v>
      </c>
      <c r="N837" s="88">
        <v>2</v>
      </c>
      <c r="O837" s="89" t="s">
        <v>155</v>
      </c>
      <c r="P837" s="63">
        <v>301</v>
      </c>
      <c r="Q837" s="1" t="s">
        <v>773</v>
      </c>
      <c r="R837" s="63" t="s">
        <v>399</v>
      </c>
      <c r="S837" s="63" t="s">
        <v>992</v>
      </c>
      <c r="T837" s="63" t="s">
        <v>1091</v>
      </c>
      <c r="U837" s="1" t="s">
        <v>774</v>
      </c>
      <c r="V837" s="90">
        <v>42621</v>
      </c>
      <c r="W837" s="91">
        <v>42648</v>
      </c>
      <c r="X837" s="63">
        <v>9</v>
      </c>
      <c r="Y837" s="63">
        <v>45</v>
      </c>
      <c r="Z837" s="92">
        <v>49</v>
      </c>
      <c r="AA837" s="93">
        <v>6.1</v>
      </c>
      <c r="AB837" s="93">
        <v>4.2</v>
      </c>
      <c r="AC837" s="63">
        <v>1.24</v>
      </c>
      <c r="AD837" s="1">
        <v>0.6</v>
      </c>
      <c r="AE837" s="63">
        <v>0.57999999999999996</v>
      </c>
      <c r="AF837" s="1">
        <v>0.76</v>
      </c>
      <c r="AG837" s="1">
        <v>12</v>
      </c>
      <c r="AH837" s="1">
        <f t="shared" ref="AH837:AH872" si="193">(AD837/AF837)*100</f>
        <v>78.94736842105263</v>
      </c>
      <c r="AI837" s="1">
        <v>0.26</v>
      </c>
      <c r="AJ837" s="1">
        <f t="shared" ref="AJ837:AJ872" si="194">(AF837/AC837)*AB837</f>
        <v>2.5741935483870968</v>
      </c>
      <c r="AK837" s="1">
        <f t="shared" si="178"/>
        <v>2.1039848197343458</v>
      </c>
      <c r="AL837" s="1">
        <f t="shared" ref="AL837:AL872" si="195">(AI837/AE837)*AA837</f>
        <v>2.7344827586206897</v>
      </c>
      <c r="AM837" s="1">
        <f t="shared" si="180"/>
        <v>2337.76091081594</v>
      </c>
      <c r="AN837" s="1">
        <f t="shared" si="181"/>
        <v>3038.314176245211</v>
      </c>
      <c r="AO837" s="1">
        <f t="shared" si="182"/>
        <v>5376.075087061151</v>
      </c>
      <c r="AP837" s="1">
        <f t="shared" si="189"/>
        <v>2.3377609108159398</v>
      </c>
      <c r="AQ837" s="1">
        <f t="shared" si="189"/>
        <v>3.0383141762452111</v>
      </c>
      <c r="AR837" s="1">
        <f t="shared" si="189"/>
        <v>5.3760750870611513</v>
      </c>
      <c r="AS837" s="90">
        <v>42469</v>
      </c>
      <c r="AT837" s="1"/>
      <c r="AU837" s="1"/>
      <c r="AV837" s="1"/>
      <c r="AW837" s="1"/>
      <c r="AX837" s="1"/>
      <c r="AY837" s="1"/>
      <c r="AZ837" s="1"/>
      <c r="BA837" s="1"/>
      <c r="BB837" s="1"/>
      <c r="BC837" s="1"/>
      <c r="BD837" s="1"/>
      <c r="BE837" s="94">
        <v>0.32432932469935244</v>
      </c>
      <c r="BF837" s="94">
        <v>4.5642923219241453E-2</v>
      </c>
      <c r="BG837" s="94">
        <v>3.0442792656560771</v>
      </c>
      <c r="BH837" s="1">
        <v>1.1092715231788079</v>
      </c>
      <c r="BI837" s="1">
        <v>0.19337748344370861</v>
      </c>
      <c r="BJ837" s="1">
        <v>1.3347081951151767</v>
      </c>
    </row>
    <row r="838" spans="1:62">
      <c r="A838" t="s">
        <v>177</v>
      </c>
      <c r="C838" s="63" t="s">
        <v>168</v>
      </c>
      <c r="D838" s="87" t="s">
        <v>170</v>
      </c>
      <c r="E838" t="s">
        <v>959</v>
      </c>
      <c r="F838" s="1" t="s">
        <v>775</v>
      </c>
      <c r="G838" s="1" t="s">
        <v>776</v>
      </c>
      <c r="H838" s="1">
        <v>11.737310000000001</v>
      </c>
      <c r="I838" s="1">
        <v>7.3410000000000002</v>
      </c>
      <c r="J838" s="1">
        <v>608</v>
      </c>
      <c r="K838" s="1" t="s">
        <v>777</v>
      </c>
      <c r="L838" s="1" t="s">
        <v>709</v>
      </c>
      <c r="M838" s="88">
        <v>2016</v>
      </c>
      <c r="N838" s="88">
        <v>2</v>
      </c>
      <c r="O838" s="89" t="s">
        <v>156</v>
      </c>
      <c r="P838" s="63">
        <v>302</v>
      </c>
      <c r="Q838" s="1" t="s">
        <v>773</v>
      </c>
      <c r="R838" s="63" t="s">
        <v>399</v>
      </c>
      <c r="S838" s="63" t="s">
        <v>992</v>
      </c>
      <c r="T838" s="63" t="s">
        <v>1091</v>
      </c>
      <c r="U838" s="1"/>
      <c r="V838" s="90"/>
      <c r="W838" s="91">
        <v>42648</v>
      </c>
      <c r="X838" s="63">
        <v>9</v>
      </c>
      <c r="Y838" s="63">
        <v>42</v>
      </c>
      <c r="Z838" s="92">
        <v>68</v>
      </c>
      <c r="AA838" s="93">
        <v>10.73</v>
      </c>
      <c r="AB838" s="93">
        <v>5.59</v>
      </c>
      <c r="AC838" s="63">
        <v>0.92</v>
      </c>
      <c r="AD838" s="1">
        <v>0.48</v>
      </c>
      <c r="AE838" s="63">
        <v>0.36</v>
      </c>
      <c r="AF838" s="1">
        <v>0.62</v>
      </c>
      <c r="AG838" s="1">
        <v>11</v>
      </c>
      <c r="AH838" s="1">
        <f t="shared" si="193"/>
        <v>77.41935483870968</v>
      </c>
      <c r="AI838" s="1">
        <v>0.18</v>
      </c>
      <c r="AJ838" s="1">
        <f t="shared" si="194"/>
        <v>3.7671739130434783</v>
      </c>
      <c r="AK838" s="1">
        <f t="shared" si="178"/>
        <v>3.0537698209718673</v>
      </c>
      <c r="AL838" s="1">
        <f t="shared" si="195"/>
        <v>5.3650000000000002</v>
      </c>
      <c r="AM838" s="1">
        <f t="shared" si="180"/>
        <v>3393.0775788576302</v>
      </c>
      <c r="AN838" s="1">
        <f t="shared" si="181"/>
        <v>5961.1111111111113</v>
      </c>
      <c r="AO838" s="1">
        <f t="shared" si="182"/>
        <v>9354.1886899687415</v>
      </c>
      <c r="AP838" s="1">
        <f t="shared" si="189"/>
        <v>3.3930775788576302</v>
      </c>
      <c r="AQ838" s="1">
        <f t="shared" si="189"/>
        <v>5.9611111111111112</v>
      </c>
      <c r="AR838" s="1">
        <f t="shared" si="189"/>
        <v>9.3541886899687423</v>
      </c>
      <c r="AS838" s="90"/>
      <c r="AT838" s="1"/>
      <c r="AU838" s="1"/>
      <c r="AV838" s="1"/>
      <c r="AW838" s="1"/>
      <c r="AX838" s="1"/>
      <c r="AY838" s="1"/>
      <c r="AZ838" s="1"/>
      <c r="BA838" s="1"/>
      <c r="BB838" s="1"/>
      <c r="BC838" s="1"/>
      <c r="BD838" s="1"/>
      <c r="BE838" s="94">
        <v>0.25009389671361504</v>
      </c>
      <c r="BF838" s="94">
        <v>0.1974647887323944</v>
      </c>
      <c r="BG838" s="94">
        <v>3.1274836199434617</v>
      </c>
      <c r="BH838" s="1">
        <v>0.83906976744186046</v>
      </c>
      <c r="BI838" s="1">
        <v>0.15669767441860469</v>
      </c>
      <c r="BJ838" s="1">
        <v>1.0886186751422764</v>
      </c>
    </row>
    <row r="839" spans="1:62">
      <c r="A839" t="s">
        <v>177</v>
      </c>
      <c r="C839" s="63" t="s">
        <v>168</v>
      </c>
      <c r="D839" s="87" t="s">
        <v>170</v>
      </c>
      <c r="E839" t="s">
        <v>959</v>
      </c>
      <c r="F839" s="1" t="s">
        <v>775</v>
      </c>
      <c r="G839" s="1" t="s">
        <v>776</v>
      </c>
      <c r="H839" s="1">
        <v>11.737310000000001</v>
      </c>
      <c r="I839" s="1">
        <v>7.3410000000000002</v>
      </c>
      <c r="J839" s="1">
        <v>608</v>
      </c>
      <c r="K839" s="1" t="s">
        <v>777</v>
      </c>
      <c r="L839" s="1" t="s">
        <v>709</v>
      </c>
      <c r="M839" s="88">
        <v>2016</v>
      </c>
      <c r="N839" s="88">
        <v>2</v>
      </c>
      <c r="O839" s="89" t="s">
        <v>157</v>
      </c>
      <c r="P839" s="63">
        <v>303</v>
      </c>
      <c r="Q839" s="1" t="s">
        <v>773</v>
      </c>
      <c r="R839" s="63" t="s">
        <v>399</v>
      </c>
      <c r="S839" s="63" t="s">
        <v>992</v>
      </c>
      <c r="T839" s="63" t="s">
        <v>1091</v>
      </c>
      <c r="U839" s="1"/>
      <c r="V839" s="90"/>
      <c r="W839" s="91">
        <v>42648</v>
      </c>
      <c r="X839" s="63">
        <v>9</v>
      </c>
      <c r="Y839" s="63">
        <v>46</v>
      </c>
      <c r="Z839" s="92">
        <v>51</v>
      </c>
      <c r="AA839" s="93">
        <v>11.26</v>
      </c>
      <c r="AB839" s="93">
        <v>7.81</v>
      </c>
      <c r="AC839" s="63">
        <v>1.42</v>
      </c>
      <c r="AD839" s="1">
        <v>0.72</v>
      </c>
      <c r="AE839" s="63">
        <v>0.76</v>
      </c>
      <c r="AF839" s="1">
        <v>0.9</v>
      </c>
      <c r="AG839" s="1">
        <v>11.4</v>
      </c>
      <c r="AH839" s="1">
        <f t="shared" si="193"/>
        <v>80</v>
      </c>
      <c r="AI839" s="1">
        <v>0.28000000000000003</v>
      </c>
      <c r="AJ839" s="1">
        <f t="shared" si="194"/>
        <v>4.95</v>
      </c>
      <c r="AK839" s="1">
        <f t="shared" si="178"/>
        <v>4.127717647058823</v>
      </c>
      <c r="AL839" s="1">
        <f t="shared" si="195"/>
        <v>4.148421052631579</v>
      </c>
      <c r="AM839" s="1">
        <f t="shared" si="180"/>
        <v>4586.3529411764703</v>
      </c>
      <c r="AN839" s="1">
        <f t="shared" si="181"/>
        <v>4609.3567251461991</v>
      </c>
      <c r="AO839" s="1">
        <f t="shared" si="182"/>
        <v>9195.7096663226694</v>
      </c>
      <c r="AP839" s="1">
        <f t="shared" si="189"/>
        <v>4.5863529411764699</v>
      </c>
      <c r="AQ839" s="1">
        <f t="shared" si="189"/>
        <v>4.6093567251461991</v>
      </c>
      <c r="AR839" s="1">
        <f t="shared" si="189"/>
        <v>9.195709666322669</v>
      </c>
      <c r="AS839" s="90"/>
      <c r="AT839" s="1">
        <v>2.3375120540019285</v>
      </c>
      <c r="AU839" s="1">
        <v>0.22382722713328365</v>
      </c>
      <c r="AV839" s="1">
        <v>1.9619432459234869</v>
      </c>
      <c r="AW839" s="1">
        <v>0.63544331893149331</v>
      </c>
      <c r="AX839" s="1">
        <v>0.30087866730817103</v>
      </c>
      <c r="AY839" s="1">
        <v>0.14385260941878017</v>
      </c>
      <c r="AZ839" s="1">
        <v>7.5593700930834427</v>
      </c>
      <c r="BA839" s="1">
        <v>123.94392490397274</v>
      </c>
      <c r="BB839" s="1">
        <v>31.160304458613638</v>
      </c>
      <c r="BC839" s="1">
        <v>17.51903508484197</v>
      </c>
      <c r="BD839" s="1">
        <v>5.1912550208783159</v>
      </c>
      <c r="BE839" s="94">
        <v>0.6454816285998014</v>
      </c>
      <c r="BF839" s="94">
        <v>1.8510427010923539E-2</v>
      </c>
      <c r="BG839" s="94">
        <v>3.0697794343638543</v>
      </c>
      <c r="BH839" s="1">
        <v>1.459433962264151</v>
      </c>
      <c r="BI839" s="1">
        <v>0.17603773584905663</v>
      </c>
      <c r="BJ839" s="1">
        <v>1.3178131546706808</v>
      </c>
    </row>
    <row r="840" spans="1:62">
      <c r="A840" t="s">
        <v>177</v>
      </c>
      <c r="C840" s="63" t="s">
        <v>168</v>
      </c>
      <c r="D840" s="87" t="s">
        <v>170</v>
      </c>
      <c r="E840" t="s">
        <v>959</v>
      </c>
      <c r="F840" s="1" t="s">
        <v>775</v>
      </c>
      <c r="G840" s="1" t="s">
        <v>776</v>
      </c>
      <c r="H840" s="1">
        <v>11.737310000000001</v>
      </c>
      <c r="I840" s="1">
        <v>7.3410000000000002</v>
      </c>
      <c r="J840" s="1">
        <v>608</v>
      </c>
      <c r="K840" s="1" t="s">
        <v>777</v>
      </c>
      <c r="L840" s="1" t="s">
        <v>709</v>
      </c>
      <c r="M840" s="88">
        <v>2016</v>
      </c>
      <c r="N840" s="88">
        <v>2</v>
      </c>
      <c r="O840" s="89" t="s">
        <v>158</v>
      </c>
      <c r="P840" s="63">
        <v>304</v>
      </c>
      <c r="Q840" s="1" t="s">
        <v>773</v>
      </c>
      <c r="R840" s="63" t="s">
        <v>399</v>
      </c>
      <c r="S840" s="63" t="s">
        <v>992</v>
      </c>
      <c r="T840" s="63" t="s">
        <v>1091</v>
      </c>
      <c r="U840" s="1"/>
      <c r="V840" s="90"/>
      <c r="W840" s="91">
        <v>42648</v>
      </c>
      <c r="X840" s="63">
        <v>9</v>
      </c>
      <c r="Y840" s="63">
        <v>42</v>
      </c>
      <c r="Z840" s="92">
        <v>46</v>
      </c>
      <c r="AA840" s="93">
        <v>12.67</v>
      </c>
      <c r="AB840" s="93">
        <v>8.83</v>
      </c>
      <c r="AC840" s="63">
        <v>1.76</v>
      </c>
      <c r="AD840" s="1">
        <v>0.98</v>
      </c>
      <c r="AE840" s="63">
        <v>0.88</v>
      </c>
      <c r="AF840" s="1">
        <v>1.18</v>
      </c>
      <c r="AG840" s="1">
        <v>12</v>
      </c>
      <c r="AH840" s="1">
        <f t="shared" si="193"/>
        <v>83.050847457627114</v>
      </c>
      <c r="AI840" s="1">
        <v>0.4</v>
      </c>
      <c r="AJ840" s="1">
        <f t="shared" si="194"/>
        <v>5.9201136363636362</v>
      </c>
      <c r="AK840" s="1">
        <f t="shared" si="178"/>
        <v>5.0902352941176474</v>
      </c>
      <c r="AL840" s="1">
        <f t="shared" si="195"/>
        <v>5.7590909090909097</v>
      </c>
      <c r="AM840" s="1">
        <f t="shared" si="180"/>
        <v>5655.8169934640528</v>
      </c>
      <c r="AN840" s="1">
        <f t="shared" si="181"/>
        <v>6398.9898989898993</v>
      </c>
      <c r="AO840" s="1">
        <f t="shared" si="182"/>
        <v>12054.806892453951</v>
      </c>
      <c r="AP840" s="1">
        <f t="shared" si="189"/>
        <v>5.655816993464053</v>
      </c>
      <c r="AQ840" s="1">
        <f t="shared" si="189"/>
        <v>6.3989898989898997</v>
      </c>
      <c r="AR840" s="1">
        <f t="shared" si="189"/>
        <v>12.054806892453952</v>
      </c>
      <c r="AS840" s="90"/>
      <c r="AT840" s="1">
        <v>2.1347992351816445</v>
      </c>
      <c r="AU840" s="1">
        <v>0.25487225063725877</v>
      </c>
      <c r="AV840" s="1">
        <v>1.9131973323101399</v>
      </c>
      <c r="AW840" s="1">
        <v>0.78144627746478035</v>
      </c>
      <c r="AX840" s="1">
        <v>0.27088597511777818</v>
      </c>
      <c r="AY840" s="1">
        <v>0.15296036774812979</v>
      </c>
      <c r="AZ840" s="1">
        <v>7.4704518217421638</v>
      </c>
      <c r="BA840" s="1">
        <v>99.222098486095518</v>
      </c>
      <c r="BB840" s="1">
        <v>25.176893930467248</v>
      </c>
      <c r="BC840" s="1">
        <v>17.88540403152982</v>
      </c>
      <c r="BD840" s="1">
        <v>4.6880111281566705</v>
      </c>
      <c r="BE840" s="94">
        <v>0.67538759689922478</v>
      </c>
      <c r="BF840" s="94">
        <v>6.5649224806201556E-2</v>
      </c>
      <c r="BG840" s="94">
        <v>2.5694764377756569</v>
      </c>
      <c r="BH840" s="1">
        <v>1.4876033057851241</v>
      </c>
      <c r="BI840" s="1">
        <v>0.34885215794306706</v>
      </c>
      <c r="BJ840" s="1">
        <v>1.7172831906790795</v>
      </c>
    </row>
    <row r="841" spans="1:62">
      <c r="A841" t="s">
        <v>177</v>
      </c>
      <c r="C841" s="63" t="s">
        <v>168</v>
      </c>
      <c r="D841" s="87" t="s">
        <v>170</v>
      </c>
      <c r="E841" t="s">
        <v>959</v>
      </c>
      <c r="F841" s="1" t="s">
        <v>775</v>
      </c>
      <c r="G841" s="1" t="s">
        <v>776</v>
      </c>
      <c r="H841" s="1">
        <v>11.737310000000001</v>
      </c>
      <c r="I841" s="1">
        <v>7.3410000000000002</v>
      </c>
      <c r="J841" s="1">
        <v>608</v>
      </c>
      <c r="K841" s="1" t="s">
        <v>777</v>
      </c>
      <c r="L841" s="1" t="s">
        <v>709</v>
      </c>
      <c r="M841" s="88">
        <v>2016</v>
      </c>
      <c r="N841" s="88">
        <v>2</v>
      </c>
      <c r="O841" s="89" t="s">
        <v>159</v>
      </c>
      <c r="P841" s="63">
        <v>305</v>
      </c>
      <c r="Q841" s="1" t="s">
        <v>773</v>
      </c>
      <c r="R841" s="63" t="s">
        <v>399</v>
      </c>
      <c r="S841" s="63" t="s">
        <v>992</v>
      </c>
      <c r="T841" s="63" t="s">
        <v>1091</v>
      </c>
      <c r="U841" s="1"/>
      <c r="V841" s="90"/>
      <c r="W841" s="91">
        <v>42648</v>
      </c>
      <c r="X841" s="63">
        <v>9</v>
      </c>
      <c r="Y841" s="63">
        <v>46</v>
      </c>
      <c r="Z841" s="92">
        <v>53</v>
      </c>
      <c r="AA841" s="93">
        <v>11.11</v>
      </c>
      <c r="AB841" s="93">
        <v>7.65</v>
      </c>
      <c r="AC841" s="63">
        <v>1.76</v>
      </c>
      <c r="AD841" s="1">
        <v>0.92</v>
      </c>
      <c r="AE841" s="63">
        <v>0.48</v>
      </c>
      <c r="AF841" s="1">
        <v>1.1599999999999999</v>
      </c>
      <c r="AG841" s="1">
        <v>11.9</v>
      </c>
      <c r="AH841" s="1">
        <f t="shared" si="193"/>
        <v>79.310344827586221</v>
      </c>
      <c r="AI841" s="1">
        <v>0.22</v>
      </c>
      <c r="AJ841" s="1">
        <f t="shared" si="194"/>
        <v>5.0420454545454545</v>
      </c>
      <c r="AK841" s="1">
        <f t="shared" si="178"/>
        <v>4.1447045454545455</v>
      </c>
      <c r="AL841" s="1">
        <f t="shared" si="195"/>
        <v>5.0920833333333331</v>
      </c>
      <c r="AM841" s="1">
        <f t="shared" si="180"/>
        <v>4605.227272727273</v>
      </c>
      <c r="AN841" s="1">
        <f t="shared" si="181"/>
        <v>5657.8703703703695</v>
      </c>
      <c r="AO841" s="1">
        <f t="shared" si="182"/>
        <v>10263.097643097643</v>
      </c>
      <c r="AP841" s="1">
        <f t="shared" si="189"/>
        <v>4.6052272727272729</v>
      </c>
      <c r="AQ841" s="1">
        <f t="shared" si="189"/>
        <v>5.6578703703703699</v>
      </c>
      <c r="AR841" s="1">
        <f t="shared" si="189"/>
        <v>10.263097643097643</v>
      </c>
      <c r="AS841" s="90"/>
      <c r="AT841" s="1">
        <v>2.2288930581613511</v>
      </c>
      <c r="AU841" s="1">
        <v>0.25481653567256107</v>
      </c>
      <c r="AV841" s="1">
        <v>1.4730374489054314</v>
      </c>
      <c r="AW841" s="1">
        <v>0.79282721028757974</v>
      </c>
      <c r="AX841" s="1">
        <v>0.25380093365706041</v>
      </c>
      <c r="AY841" s="1">
        <v>0.1403374535228824</v>
      </c>
      <c r="AZ841" s="1">
        <v>6.2436420718621841</v>
      </c>
      <c r="BA841" s="1">
        <v>88.182502794881486</v>
      </c>
      <c r="BB841" s="1">
        <v>40.431531673204915</v>
      </c>
      <c r="BC841" s="1">
        <v>11.974272101414162</v>
      </c>
      <c r="BD841" s="1">
        <v>4.2942121474011063</v>
      </c>
      <c r="BE841" s="94">
        <v>0.8154875717017207</v>
      </c>
      <c r="BF841" s="94">
        <v>3.6477055449330789E-2</v>
      </c>
      <c r="BG841" s="94">
        <v>2.477734556093405</v>
      </c>
      <c r="BH841" s="1">
        <v>1.1133525456292028</v>
      </c>
      <c r="BI841" s="1">
        <v>0.14764649375600383</v>
      </c>
      <c r="BJ841" s="1">
        <v>1.3458049713179341</v>
      </c>
    </row>
    <row r="842" spans="1:62">
      <c r="A842" t="s">
        <v>177</v>
      </c>
      <c r="C842" s="63" t="s">
        <v>168</v>
      </c>
      <c r="D842" s="87" t="s">
        <v>170</v>
      </c>
      <c r="E842" t="s">
        <v>959</v>
      </c>
      <c r="F842" s="1" t="s">
        <v>775</v>
      </c>
      <c r="G842" s="1" t="s">
        <v>776</v>
      </c>
      <c r="H842" s="1">
        <v>11.737310000000001</v>
      </c>
      <c r="I842" s="1">
        <v>7.3410000000000002</v>
      </c>
      <c r="J842" s="1">
        <v>608</v>
      </c>
      <c r="K842" s="1" t="s">
        <v>777</v>
      </c>
      <c r="L842" s="1" t="s">
        <v>709</v>
      </c>
      <c r="M842" s="88">
        <v>2016</v>
      </c>
      <c r="N842" s="88">
        <v>2</v>
      </c>
      <c r="O842" s="89" t="s">
        <v>714</v>
      </c>
      <c r="P842" s="63">
        <v>306</v>
      </c>
      <c r="Q842" s="1" t="s">
        <v>773</v>
      </c>
      <c r="R842" s="63" t="s">
        <v>399</v>
      </c>
      <c r="S842" s="63" t="s">
        <v>992</v>
      </c>
      <c r="T842" s="63" t="s">
        <v>1091</v>
      </c>
      <c r="U842" s="1"/>
      <c r="V842" s="90"/>
      <c r="W842" s="91">
        <v>42648</v>
      </c>
      <c r="X842" s="63">
        <v>9</v>
      </c>
      <c r="Y842" s="63">
        <v>43</v>
      </c>
      <c r="Z842" s="92">
        <v>61</v>
      </c>
      <c r="AA842" s="93">
        <v>11.84</v>
      </c>
      <c r="AB842" s="93">
        <v>11.07</v>
      </c>
      <c r="AC842" s="63">
        <v>2</v>
      </c>
      <c r="AD842" s="1">
        <v>1.1200000000000001</v>
      </c>
      <c r="AE842" s="63">
        <v>1.1399999999999999</v>
      </c>
      <c r="AF842" s="1">
        <v>1.38</v>
      </c>
      <c r="AG842" s="1">
        <v>12.3</v>
      </c>
      <c r="AH842" s="1">
        <f t="shared" si="193"/>
        <v>81.159420289855092</v>
      </c>
      <c r="AI842" s="1">
        <v>0.5</v>
      </c>
      <c r="AJ842" s="1">
        <f t="shared" si="194"/>
        <v>7.6382999999999992</v>
      </c>
      <c r="AK842" s="1">
        <f t="shared" si="178"/>
        <v>6.3961157647058835</v>
      </c>
      <c r="AL842" s="1">
        <f t="shared" si="195"/>
        <v>5.192982456140351</v>
      </c>
      <c r="AM842" s="1">
        <f>AK842*(10000/9)</f>
        <v>7106.7952941176482</v>
      </c>
      <c r="AN842" s="1">
        <f t="shared" si="181"/>
        <v>5769.9805068226124</v>
      </c>
      <c r="AO842" s="1">
        <f t="shared" si="182"/>
        <v>12876.775800940261</v>
      </c>
      <c r="AP842" s="1">
        <f t="shared" si="189"/>
        <v>7.1067952941176484</v>
      </c>
      <c r="AQ842" s="1">
        <f t="shared" si="189"/>
        <v>5.7699805068226127</v>
      </c>
      <c r="AR842" s="1">
        <f t="shared" si="189"/>
        <v>12.87677580094026</v>
      </c>
      <c r="AS842" s="90"/>
      <c r="AT842" s="1">
        <v>2.1701388888888888</v>
      </c>
      <c r="AU842" s="1">
        <v>0.26265363619371823</v>
      </c>
      <c r="AV842" s="1">
        <v>1.7303338154771903</v>
      </c>
      <c r="AW842" s="1">
        <v>0.7138936053953604</v>
      </c>
      <c r="AX842" s="1">
        <v>0.20627010230444856</v>
      </c>
      <c r="AY842" s="1">
        <v>0.14571683821909603</v>
      </c>
      <c r="AZ842" s="1">
        <v>6.2392165742312713</v>
      </c>
      <c r="BA842" s="1">
        <v>108.14023066770247</v>
      </c>
      <c r="BB842" s="1">
        <v>29.487017563870069</v>
      </c>
      <c r="BC842" s="1">
        <v>10.919625637032224</v>
      </c>
      <c r="BD842" s="1">
        <v>32.435021053620261</v>
      </c>
      <c r="BE842" s="94">
        <v>0.20559305689488913</v>
      </c>
      <c r="BF842" s="94">
        <v>1.2078109932497591E-2</v>
      </c>
      <c r="BG842" s="94">
        <v>3.7885394288210148</v>
      </c>
      <c r="BH842" s="1">
        <v>1.1787848605577691</v>
      </c>
      <c r="BI842" s="1">
        <v>0.21852589641434264</v>
      </c>
      <c r="BJ842" s="1">
        <v>1.283243138242423</v>
      </c>
    </row>
    <row r="843" spans="1:62">
      <c r="A843" t="s">
        <v>177</v>
      </c>
      <c r="C843" s="63" t="s">
        <v>168</v>
      </c>
      <c r="D843" s="87" t="s">
        <v>170</v>
      </c>
      <c r="E843" t="s">
        <v>959</v>
      </c>
      <c r="F843" s="1" t="s">
        <v>778</v>
      </c>
      <c r="G843" s="1" t="s">
        <v>779</v>
      </c>
      <c r="H843" s="1">
        <v>11.75949</v>
      </c>
      <c r="I843" s="1">
        <v>7.3793300000000004</v>
      </c>
      <c r="J843" s="1">
        <v>610</v>
      </c>
      <c r="K843" s="1" t="s">
        <v>780</v>
      </c>
      <c r="L843" s="1" t="s">
        <v>709</v>
      </c>
      <c r="M843" s="88">
        <v>2016</v>
      </c>
      <c r="N843" s="88">
        <v>2</v>
      </c>
      <c r="O843" s="89" t="s">
        <v>155</v>
      </c>
      <c r="P843" s="63">
        <v>313</v>
      </c>
      <c r="Q843" s="1" t="s">
        <v>773</v>
      </c>
      <c r="R843" s="63" t="s">
        <v>399</v>
      </c>
      <c r="S843" s="63" t="s">
        <v>992</v>
      </c>
      <c r="T843" s="63" t="s">
        <v>1091</v>
      </c>
      <c r="U843" s="1" t="s">
        <v>774</v>
      </c>
      <c r="V843" s="90">
        <v>42621</v>
      </c>
      <c r="W843" s="91">
        <v>42648</v>
      </c>
      <c r="X843" s="63">
        <v>9</v>
      </c>
      <c r="Y843" s="63">
        <v>46</v>
      </c>
      <c r="Z843" s="92">
        <v>25</v>
      </c>
      <c r="AA843" s="93">
        <v>3.52</v>
      </c>
      <c r="AB843" s="93">
        <v>1.24</v>
      </c>
      <c r="AC843" s="63">
        <v>0.66</v>
      </c>
      <c r="AD843" s="1">
        <v>0.3</v>
      </c>
      <c r="AE843" s="63">
        <v>0.4</v>
      </c>
      <c r="AF843" s="1">
        <v>0.4</v>
      </c>
      <c r="AG843" s="1">
        <v>9.6</v>
      </c>
      <c r="AH843" s="1">
        <f t="shared" si="193"/>
        <v>74.999999999999986</v>
      </c>
      <c r="AI843" s="1">
        <v>0.2</v>
      </c>
      <c r="AJ843" s="1">
        <f t="shared" si="194"/>
        <v>0.75151515151515158</v>
      </c>
      <c r="AK843" s="1">
        <f t="shared" si="178"/>
        <v>0.59944385026737979</v>
      </c>
      <c r="AL843" s="1">
        <f t="shared" si="195"/>
        <v>1.76</v>
      </c>
      <c r="AM843" s="1">
        <f t="shared" si="180"/>
        <v>666.0487225193109</v>
      </c>
      <c r="AN843" s="1">
        <f t="shared" si="181"/>
        <v>1955.5555555555557</v>
      </c>
      <c r="AO843" s="1">
        <f t="shared" si="182"/>
        <v>2621.6042780748667</v>
      </c>
      <c r="AP843" s="1">
        <f t="shared" si="189"/>
        <v>0.66604872251931091</v>
      </c>
      <c r="AQ843" s="1">
        <f t="shared" si="189"/>
        <v>1.9555555555555557</v>
      </c>
      <c r="AR843" s="1">
        <f t="shared" si="189"/>
        <v>2.6216042780748667</v>
      </c>
      <c r="AS843" s="90">
        <v>42469</v>
      </c>
      <c r="AT843" s="1">
        <v>0.89941118743866533</v>
      </c>
      <c r="AU843" s="1">
        <v>0.19269146276646523</v>
      </c>
      <c r="AV843" s="1">
        <v>1.5592772107797137</v>
      </c>
      <c r="AW843" s="1">
        <v>0.32643865101852454</v>
      </c>
      <c r="AX843" s="1">
        <v>0.13948216681873385</v>
      </c>
      <c r="AY843" s="1">
        <v>6.8075583705976911E-2</v>
      </c>
      <c r="AZ843" s="1">
        <v>2.1839001250282206</v>
      </c>
      <c r="BA843" s="1">
        <v>108.52591237261495</v>
      </c>
      <c r="BB843" s="1">
        <v>9.540969637376211</v>
      </c>
      <c r="BC843" s="1">
        <v>6.3840726856080847</v>
      </c>
      <c r="BD843" s="1">
        <v>2.5978094881462188</v>
      </c>
      <c r="BE843" s="94">
        <v>0.32266152362584383</v>
      </c>
      <c r="BF843" s="94">
        <v>6.8418514946962397E-2</v>
      </c>
      <c r="BG843" s="94">
        <v>2.4606663687525092</v>
      </c>
      <c r="BH843" s="1">
        <v>1.0838800374882849</v>
      </c>
      <c r="BI843" s="1">
        <v>0.21729147141518274</v>
      </c>
      <c r="BJ843" s="1">
        <v>1.3395943194137947</v>
      </c>
    </row>
    <row r="844" spans="1:62">
      <c r="A844" t="s">
        <v>177</v>
      </c>
      <c r="C844" s="63" t="s">
        <v>168</v>
      </c>
      <c r="D844" s="87" t="s">
        <v>170</v>
      </c>
      <c r="E844" t="s">
        <v>959</v>
      </c>
      <c r="F844" s="1" t="s">
        <v>778</v>
      </c>
      <c r="G844" s="1" t="s">
        <v>779</v>
      </c>
      <c r="H844" s="1">
        <v>11.75949</v>
      </c>
      <c r="I844" s="1">
        <v>7.3793300000000004</v>
      </c>
      <c r="J844" s="1">
        <v>610</v>
      </c>
      <c r="K844" s="1" t="s">
        <v>780</v>
      </c>
      <c r="L844" s="1" t="s">
        <v>709</v>
      </c>
      <c r="M844" s="88">
        <v>2016</v>
      </c>
      <c r="N844" s="88">
        <v>2</v>
      </c>
      <c r="O844" s="89" t="s">
        <v>156</v>
      </c>
      <c r="P844" s="63">
        <v>314</v>
      </c>
      <c r="Q844" s="1" t="s">
        <v>773</v>
      </c>
      <c r="R844" s="63" t="s">
        <v>399</v>
      </c>
      <c r="S844" s="63" t="s">
        <v>992</v>
      </c>
      <c r="T844" s="63" t="s">
        <v>1091</v>
      </c>
      <c r="U844" s="1"/>
      <c r="V844" s="90"/>
      <c r="W844" s="91">
        <v>42648</v>
      </c>
      <c r="X844" s="63">
        <v>9</v>
      </c>
      <c r="Y844" s="63">
        <v>47</v>
      </c>
      <c r="Z844" s="92">
        <v>16</v>
      </c>
      <c r="AA844" s="93">
        <v>2.11</v>
      </c>
      <c r="AB844" s="93">
        <v>0.38</v>
      </c>
      <c r="AC844" s="63">
        <v>0.28000000000000003</v>
      </c>
      <c r="AD844" s="1">
        <v>0.13</v>
      </c>
      <c r="AE844" s="63">
        <v>0.2</v>
      </c>
      <c r="AF844" s="1">
        <v>0.18</v>
      </c>
      <c r="AG844" s="1">
        <v>5.6</v>
      </c>
      <c r="AH844" s="1">
        <f t="shared" si="193"/>
        <v>72.222222222222229</v>
      </c>
      <c r="AI844" s="1">
        <v>0.2</v>
      </c>
      <c r="AJ844" s="1">
        <f t="shared" si="194"/>
        <v>0.24428571428571427</v>
      </c>
      <c r="AK844" s="1">
        <f t="shared" si="178"/>
        <v>0.19593949579831935</v>
      </c>
      <c r="AL844" s="1">
        <f t="shared" si="195"/>
        <v>2.11</v>
      </c>
      <c r="AM844" s="1">
        <f t="shared" si="180"/>
        <v>217.7105508870215</v>
      </c>
      <c r="AN844" s="1">
        <f t="shared" si="181"/>
        <v>2344.4444444444443</v>
      </c>
      <c r="AO844" s="1">
        <f t="shared" si="182"/>
        <v>2562.1549953314657</v>
      </c>
      <c r="AP844" s="1">
        <f t="shared" si="189"/>
        <v>0.21771055088702149</v>
      </c>
      <c r="AQ844" s="1">
        <f t="shared" si="189"/>
        <v>2.3444444444444446</v>
      </c>
      <c r="AR844" s="1">
        <f t="shared" si="189"/>
        <v>2.5621549953314657</v>
      </c>
      <c r="AS844" s="90"/>
      <c r="AT844" s="1">
        <v>0.97413793103448265</v>
      </c>
      <c r="AU844" s="1">
        <v>0.29433872287462615</v>
      </c>
      <c r="AV844" s="1">
        <v>1.7259209419982835</v>
      </c>
      <c r="AW844" s="1">
        <v>0.27932455863605832</v>
      </c>
      <c r="AX844" s="1">
        <v>0.14106763144095655</v>
      </c>
      <c r="AY844" s="1">
        <v>8.0294204022927307E-2</v>
      </c>
      <c r="AZ844" s="1">
        <v>2.4916186978221893</v>
      </c>
      <c r="BA844" s="1">
        <v>96.185086419825893</v>
      </c>
      <c r="BB844" s="1">
        <v>14.243742773845611</v>
      </c>
      <c r="BC844" s="1">
        <v>5.7600412981326716</v>
      </c>
      <c r="BD844" s="1">
        <v>3.0330056062884565</v>
      </c>
      <c r="BE844" s="94">
        <v>0.47471042471042474</v>
      </c>
      <c r="BF844" s="94">
        <v>0.25868725868725873</v>
      </c>
      <c r="BG844" s="94">
        <v>1.670455086519139</v>
      </c>
      <c r="BH844" s="1">
        <v>1.0089197224975224</v>
      </c>
      <c r="BI844" s="1">
        <v>0.23012884043607537</v>
      </c>
      <c r="BJ844" s="1">
        <v>3.5559106579656565</v>
      </c>
    </row>
    <row r="845" spans="1:62">
      <c r="A845" t="s">
        <v>177</v>
      </c>
      <c r="C845" s="63" t="s">
        <v>168</v>
      </c>
      <c r="D845" s="87" t="s">
        <v>170</v>
      </c>
      <c r="E845" t="s">
        <v>959</v>
      </c>
      <c r="F845" s="1" t="s">
        <v>778</v>
      </c>
      <c r="G845" s="1" t="s">
        <v>779</v>
      </c>
      <c r="H845" s="1">
        <v>11.75949</v>
      </c>
      <c r="I845" s="1">
        <v>7.3793300000000004</v>
      </c>
      <c r="J845" s="1">
        <v>610</v>
      </c>
      <c r="K845" s="1" t="s">
        <v>780</v>
      </c>
      <c r="L845" s="1" t="s">
        <v>709</v>
      </c>
      <c r="M845" s="88">
        <v>2016</v>
      </c>
      <c r="N845" s="88">
        <v>2</v>
      </c>
      <c r="O845" s="89" t="s">
        <v>157</v>
      </c>
      <c r="P845" s="63">
        <v>315</v>
      </c>
      <c r="Q845" s="1" t="s">
        <v>773</v>
      </c>
      <c r="R845" s="63" t="s">
        <v>399</v>
      </c>
      <c r="S845" s="63" t="s">
        <v>992</v>
      </c>
      <c r="T845" s="63" t="s">
        <v>1091</v>
      </c>
      <c r="U845" s="1"/>
      <c r="V845" s="90"/>
      <c r="W845" s="91">
        <v>42648</v>
      </c>
      <c r="X845" s="63">
        <v>9</v>
      </c>
      <c r="Y845" s="63">
        <v>42</v>
      </c>
      <c r="Z845" s="92">
        <v>24</v>
      </c>
      <c r="AA845" s="93">
        <v>5.71</v>
      </c>
      <c r="AB845" s="93">
        <v>0.96</v>
      </c>
      <c r="AC845" s="63">
        <v>0.4</v>
      </c>
      <c r="AD845" s="1">
        <v>0.14000000000000001</v>
      </c>
      <c r="AE845" s="63">
        <v>0.66</v>
      </c>
      <c r="AF845" s="1">
        <v>0.18</v>
      </c>
      <c r="AG845" s="1">
        <v>6.7</v>
      </c>
      <c r="AH845" s="1">
        <f t="shared" si="193"/>
        <v>77.777777777777786</v>
      </c>
      <c r="AI845" s="1">
        <v>0.3</v>
      </c>
      <c r="AJ845" s="1">
        <f t="shared" si="194"/>
        <v>0.43199999999999994</v>
      </c>
      <c r="AK845" s="1">
        <f t="shared" si="178"/>
        <v>0.36880941176470589</v>
      </c>
      <c r="AL845" s="1">
        <f t="shared" si="195"/>
        <v>2.5954545454545452</v>
      </c>
      <c r="AM845" s="1">
        <f t="shared" si="180"/>
        <v>409.78823529411767</v>
      </c>
      <c r="AN845" s="1">
        <f t="shared" si="181"/>
        <v>2883.8383838383834</v>
      </c>
      <c r="AO845" s="1">
        <f t="shared" si="182"/>
        <v>3293.6266191325012</v>
      </c>
      <c r="AP845" s="1">
        <f t="shared" si="189"/>
        <v>0.40978823529411768</v>
      </c>
      <c r="AQ845" s="1">
        <f t="shared" si="189"/>
        <v>2.8838383838383832</v>
      </c>
      <c r="AR845" s="1">
        <f t="shared" si="189"/>
        <v>3.2936266191325014</v>
      </c>
      <c r="AS845" s="90"/>
      <c r="AT845" s="1">
        <v>2.7438423645320196</v>
      </c>
      <c r="AU845" s="1">
        <v>0.15252010013833844</v>
      </c>
      <c r="AV845" s="1">
        <v>1.1690137310627207</v>
      </c>
      <c r="AW845" s="1">
        <v>0.56573889359104146</v>
      </c>
      <c r="AX845" s="1">
        <v>0.26068964419730822</v>
      </c>
      <c r="AY845" s="1">
        <v>8.9256938952610804E-2</v>
      </c>
      <c r="AZ845" s="1">
        <v>3.6232608757600726</v>
      </c>
      <c r="BA845" s="1">
        <v>91.707180711692374</v>
      </c>
      <c r="BB845" s="1">
        <v>30.40067513427315</v>
      </c>
      <c r="BC845" s="1">
        <v>16.010988183584164</v>
      </c>
      <c r="BD845" s="1">
        <v>3.4577051409400092</v>
      </c>
      <c r="BE845" s="94">
        <v>0.8147619047619048</v>
      </c>
      <c r="BF845" s="94">
        <v>0.10833333333333334</v>
      </c>
      <c r="BG845" s="94">
        <v>2.5444700553714328</v>
      </c>
      <c r="BH845" s="1">
        <v>1.5716417910447762</v>
      </c>
      <c r="BI845" s="1">
        <v>0.22333333333333333</v>
      </c>
      <c r="BJ845" s="1">
        <v>2.0562945025145973</v>
      </c>
    </row>
    <row r="846" spans="1:62">
      <c r="A846" t="s">
        <v>177</v>
      </c>
      <c r="C846" s="63" t="s">
        <v>168</v>
      </c>
      <c r="D846" s="87" t="s">
        <v>170</v>
      </c>
      <c r="E846" t="s">
        <v>959</v>
      </c>
      <c r="F846" s="1" t="s">
        <v>778</v>
      </c>
      <c r="G846" s="1" t="s">
        <v>779</v>
      </c>
      <c r="H846" s="1">
        <v>11.75949</v>
      </c>
      <c r="I846" s="1">
        <v>7.3793300000000004</v>
      </c>
      <c r="J846" s="1">
        <v>610</v>
      </c>
      <c r="K846" s="1" t="s">
        <v>780</v>
      </c>
      <c r="L846" s="1" t="s">
        <v>709</v>
      </c>
      <c r="M846" s="88">
        <v>2016</v>
      </c>
      <c r="N846" s="88">
        <v>2</v>
      </c>
      <c r="O846" s="89" t="s">
        <v>158</v>
      </c>
      <c r="P846" s="63">
        <v>316</v>
      </c>
      <c r="Q846" s="1" t="s">
        <v>773</v>
      </c>
      <c r="R846" s="63" t="s">
        <v>399</v>
      </c>
      <c r="S846" s="63" t="s">
        <v>992</v>
      </c>
      <c r="T846" s="63" t="s">
        <v>1091</v>
      </c>
      <c r="U846" s="1"/>
      <c r="V846" s="90"/>
      <c r="W846" s="91">
        <v>42648</v>
      </c>
      <c r="X846" s="63">
        <v>9</v>
      </c>
      <c r="Y846" s="63">
        <v>46</v>
      </c>
      <c r="Z846" s="92">
        <v>45</v>
      </c>
      <c r="AA846" s="93">
        <v>7.23</v>
      </c>
      <c r="AB846" s="93">
        <v>5.2</v>
      </c>
      <c r="AC846" s="63">
        <v>1.48</v>
      </c>
      <c r="AD846" s="1">
        <v>0.82</v>
      </c>
      <c r="AE846" s="63">
        <v>0.5</v>
      </c>
      <c r="AF846" s="1">
        <v>1.04</v>
      </c>
      <c r="AG846" s="1">
        <v>10.3</v>
      </c>
      <c r="AH846" s="1">
        <f t="shared" si="193"/>
        <v>78.84615384615384</v>
      </c>
      <c r="AI846" s="1">
        <v>0.24</v>
      </c>
      <c r="AJ846" s="1">
        <f t="shared" si="194"/>
        <v>3.6540540540540545</v>
      </c>
      <c r="AK846" s="1">
        <f t="shared" si="178"/>
        <v>3.0403879173290944</v>
      </c>
      <c r="AL846" s="1">
        <f t="shared" si="195"/>
        <v>3.4704000000000002</v>
      </c>
      <c r="AM846" s="1">
        <f t="shared" si="180"/>
        <v>3378.2087970323269</v>
      </c>
      <c r="AN846" s="1">
        <f t="shared" si="181"/>
        <v>3856</v>
      </c>
      <c r="AO846" s="1">
        <f t="shared" si="182"/>
        <v>7234.2087970323264</v>
      </c>
      <c r="AP846" s="1">
        <f t="shared" si="189"/>
        <v>3.3782087970323267</v>
      </c>
      <c r="AQ846" s="1">
        <f t="shared" si="189"/>
        <v>3.8559999999999999</v>
      </c>
      <c r="AR846" s="1">
        <f t="shared" si="189"/>
        <v>7.2342087970323261</v>
      </c>
      <c r="AS846" s="90"/>
      <c r="AT846" s="1">
        <v>1.6951219512195124</v>
      </c>
      <c r="AU846" s="1">
        <v>0.24134156081556807</v>
      </c>
      <c r="AV846" s="1">
        <v>1.07562839271879</v>
      </c>
      <c r="AW846" s="1">
        <v>0.35259580277128311</v>
      </c>
      <c r="AX846" s="1">
        <v>0.23641888225031296</v>
      </c>
      <c r="AY846" s="1">
        <v>6.7064577355826785E-2</v>
      </c>
      <c r="AZ846" s="1">
        <v>2.4956851407066591</v>
      </c>
      <c r="BA846" s="1">
        <v>82.746936219386569</v>
      </c>
      <c r="BB846" s="1">
        <v>38.87447610864556</v>
      </c>
      <c r="BC846" s="1">
        <v>6.11643783892056</v>
      </c>
      <c r="BD846" s="1">
        <v>3.0493736409124854</v>
      </c>
      <c r="BE846" s="94">
        <v>0.72012867647058831</v>
      </c>
      <c r="BF846" s="94">
        <v>6.1075367647058836E-2</v>
      </c>
      <c r="BG846" s="94">
        <v>1.9774218076000942</v>
      </c>
      <c r="BH846" s="1">
        <v>1.3885819521178639</v>
      </c>
      <c r="BI846" s="1">
        <v>0.22453959484346225</v>
      </c>
      <c r="BJ846" s="1">
        <v>1.7354495291303964</v>
      </c>
    </row>
    <row r="847" spans="1:62">
      <c r="A847" t="s">
        <v>177</v>
      </c>
      <c r="C847" s="63" t="s">
        <v>168</v>
      </c>
      <c r="D847" s="87" t="s">
        <v>170</v>
      </c>
      <c r="E847" t="s">
        <v>959</v>
      </c>
      <c r="F847" s="1" t="s">
        <v>778</v>
      </c>
      <c r="G847" s="1" t="s">
        <v>779</v>
      </c>
      <c r="H847" s="1">
        <v>11.75949</v>
      </c>
      <c r="I847" s="1">
        <v>7.3793300000000004</v>
      </c>
      <c r="J847" s="1">
        <v>610</v>
      </c>
      <c r="K847" s="1" t="s">
        <v>780</v>
      </c>
      <c r="L847" s="1" t="s">
        <v>709</v>
      </c>
      <c r="M847" s="88">
        <v>2016</v>
      </c>
      <c r="N847" s="88">
        <v>2</v>
      </c>
      <c r="O847" s="89" t="s">
        <v>159</v>
      </c>
      <c r="P847" s="63">
        <v>317</v>
      </c>
      <c r="Q847" s="1" t="s">
        <v>773</v>
      </c>
      <c r="R847" s="63" t="s">
        <v>399</v>
      </c>
      <c r="S847" s="63" t="s">
        <v>992</v>
      </c>
      <c r="T847" s="63" t="s">
        <v>1091</v>
      </c>
      <c r="U847" s="1"/>
      <c r="V847" s="90"/>
      <c r="W847" s="91">
        <v>42648</v>
      </c>
      <c r="X847" s="63">
        <v>9</v>
      </c>
      <c r="Y847" s="63">
        <v>43</v>
      </c>
      <c r="Z847" s="92">
        <v>36</v>
      </c>
      <c r="AA847" s="93">
        <v>7.26</v>
      </c>
      <c r="AB847" s="93">
        <v>3.72</v>
      </c>
      <c r="AC847" s="63">
        <v>1.18</v>
      </c>
      <c r="AD847" s="1">
        <v>0.57999999999999996</v>
      </c>
      <c r="AE847" s="63">
        <v>0.26</v>
      </c>
      <c r="AF847" s="1">
        <v>0.74</v>
      </c>
      <c r="AG847" s="1">
        <v>10.8</v>
      </c>
      <c r="AH847" s="1">
        <f t="shared" si="193"/>
        <v>78.378378378378372</v>
      </c>
      <c r="AI847" s="1">
        <v>0.16</v>
      </c>
      <c r="AJ847" s="1">
        <f t="shared" si="194"/>
        <v>2.3328813559322037</v>
      </c>
      <c r="AK847" s="1">
        <f t="shared" si="178"/>
        <v>1.9188227318045867</v>
      </c>
      <c r="AL847" s="1">
        <f t="shared" si="195"/>
        <v>4.4676923076923076</v>
      </c>
      <c r="AM847" s="1">
        <f t="shared" si="180"/>
        <v>2132.0252575606519</v>
      </c>
      <c r="AN847" s="1">
        <f t="shared" si="181"/>
        <v>4964.1025641025644</v>
      </c>
      <c r="AO847" s="1">
        <f t="shared" si="182"/>
        <v>7096.1278216632163</v>
      </c>
      <c r="AP847" s="1">
        <f t="shared" si="189"/>
        <v>2.132025257560652</v>
      </c>
      <c r="AQ847" s="1">
        <f t="shared" si="189"/>
        <v>4.9641025641025642</v>
      </c>
      <c r="AR847" s="1">
        <f t="shared" si="189"/>
        <v>7.0961278216632167</v>
      </c>
      <c r="AS847" s="90"/>
      <c r="AT847" s="1">
        <v>1.5975143403441683</v>
      </c>
      <c r="AU847" s="1">
        <v>0.26055313788381246</v>
      </c>
      <c r="AV847" s="1">
        <v>1.243435811683764</v>
      </c>
      <c r="AW847" s="1">
        <v>0.57866453745706969</v>
      </c>
      <c r="AX847" s="1">
        <v>0.27496510586780498</v>
      </c>
      <c r="AY847" s="1">
        <v>9.2794737078194592E-2</v>
      </c>
      <c r="AZ847" s="1">
        <v>3.458664236162269</v>
      </c>
      <c r="BA847" s="1">
        <v>78.447530745231646</v>
      </c>
      <c r="BB847" s="1">
        <v>36.812729534340512</v>
      </c>
      <c r="BC847" s="1">
        <v>5.9660401168692996</v>
      </c>
      <c r="BD847" s="1">
        <v>3.5392310743987259</v>
      </c>
      <c r="BE847" s="94">
        <v>0.97026759167492549</v>
      </c>
      <c r="BF847" s="94">
        <v>0.19291377601585727</v>
      </c>
      <c r="BG847" s="94">
        <v>1.5561159515826675</v>
      </c>
      <c r="BH847" s="1">
        <v>1.4180871212121211</v>
      </c>
      <c r="BI847" s="1">
        <v>0.22817234848484846</v>
      </c>
      <c r="BJ847" s="1">
        <v>1.7958676715931787</v>
      </c>
    </row>
    <row r="848" spans="1:62">
      <c r="A848" t="s">
        <v>177</v>
      </c>
      <c r="C848" s="63" t="s">
        <v>168</v>
      </c>
      <c r="D848" s="87" t="s">
        <v>170</v>
      </c>
      <c r="E848" t="s">
        <v>959</v>
      </c>
      <c r="F848" s="1" t="s">
        <v>778</v>
      </c>
      <c r="G848" s="1" t="s">
        <v>779</v>
      </c>
      <c r="H848" s="1">
        <v>11.75949</v>
      </c>
      <c r="I848" s="1">
        <v>7.3793300000000004</v>
      </c>
      <c r="J848" s="1">
        <v>610</v>
      </c>
      <c r="K848" s="1" t="s">
        <v>780</v>
      </c>
      <c r="L848" s="1" t="s">
        <v>709</v>
      </c>
      <c r="M848" s="88">
        <v>2016</v>
      </c>
      <c r="N848" s="88">
        <v>2</v>
      </c>
      <c r="O848" s="89" t="s">
        <v>714</v>
      </c>
      <c r="P848" s="63">
        <v>318</v>
      </c>
      <c r="Q848" s="1" t="s">
        <v>773</v>
      </c>
      <c r="R848" s="63" t="s">
        <v>399</v>
      </c>
      <c r="S848" s="63" t="s">
        <v>992</v>
      </c>
      <c r="T848" s="63" t="s">
        <v>1091</v>
      </c>
      <c r="U848" s="1"/>
      <c r="V848" s="90"/>
      <c r="W848" s="91">
        <v>42648</v>
      </c>
      <c r="X848" s="63">
        <v>9</v>
      </c>
      <c r="Y848" s="63">
        <v>46</v>
      </c>
      <c r="Z848" s="92">
        <v>40</v>
      </c>
      <c r="AA848" s="93">
        <v>6.98</v>
      </c>
      <c r="AB848" s="93">
        <v>4.37</v>
      </c>
      <c r="AC848" s="63">
        <v>1.1599999999999999</v>
      </c>
      <c r="AD848" s="1">
        <v>0.64</v>
      </c>
      <c r="AE848" s="63">
        <v>0.5</v>
      </c>
      <c r="AF848" s="1">
        <v>0.86</v>
      </c>
      <c r="AG848" s="1">
        <v>10.1</v>
      </c>
      <c r="AH848" s="1">
        <f t="shared" si="193"/>
        <v>74.418604651162795</v>
      </c>
      <c r="AI848" s="1">
        <v>0.38</v>
      </c>
      <c r="AJ848" s="1">
        <f t="shared" si="194"/>
        <v>3.2398275862068968</v>
      </c>
      <c r="AK848" s="1">
        <f t="shared" si="178"/>
        <v>2.5500235294117646</v>
      </c>
      <c r="AL848" s="1">
        <f t="shared" si="195"/>
        <v>5.3048000000000002</v>
      </c>
      <c r="AM848" s="1">
        <f t="shared" si="180"/>
        <v>2833.3594771241828</v>
      </c>
      <c r="AN848" s="1">
        <f t="shared" si="181"/>
        <v>5894.2222222222226</v>
      </c>
      <c r="AO848" s="1">
        <f t="shared" si="182"/>
        <v>8727.581699346405</v>
      </c>
      <c r="AP848" s="1">
        <f t="shared" si="189"/>
        <v>2.833359477124183</v>
      </c>
      <c r="AQ848" s="1">
        <f t="shared" si="189"/>
        <v>5.8942222222222229</v>
      </c>
      <c r="AR848" s="1">
        <f t="shared" si="189"/>
        <v>8.7275816993464055</v>
      </c>
      <c r="AS848" s="90"/>
      <c r="AT848" s="1">
        <v>1.4593457943925234</v>
      </c>
      <c r="AU848" s="1">
        <v>0.19096143714015384</v>
      </c>
      <c r="AV848" s="1">
        <v>1.23619418202003</v>
      </c>
      <c r="AW848" s="1">
        <v>0.47346255411480442</v>
      </c>
      <c r="AX848" s="1">
        <v>0.23465100860602792</v>
      </c>
      <c r="AY848" s="1">
        <v>7.8224258203328262E-2</v>
      </c>
      <c r="AZ848" s="1">
        <v>2.5061067911306627</v>
      </c>
      <c r="BA848" s="1">
        <v>84.943760426052577</v>
      </c>
      <c r="BB848" s="1">
        <v>28.567150902180732</v>
      </c>
      <c r="BC848" s="1">
        <v>5.3194074255610984</v>
      </c>
      <c r="BD848" s="1">
        <v>17.930823390330008</v>
      </c>
      <c r="BE848" s="94">
        <v>0.66728624535315983</v>
      </c>
      <c r="BF848" s="94">
        <v>9.5446096654275087E-2</v>
      </c>
      <c r="BG848" s="94">
        <v>1.0860453285629024</v>
      </c>
      <c r="BH848" s="1">
        <v>1.6507633587786261</v>
      </c>
      <c r="BI848" s="1">
        <v>0.25958969465648857</v>
      </c>
      <c r="BJ848" s="1">
        <v>1.6909508232552579</v>
      </c>
    </row>
    <row r="849" spans="1:62">
      <c r="A849" t="s">
        <v>177</v>
      </c>
      <c r="C849" s="63" t="s">
        <v>168</v>
      </c>
      <c r="D849" s="87" t="s">
        <v>170</v>
      </c>
      <c r="E849" t="s">
        <v>959</v>
      </c>
      <c r="F849" s="1" t="s">
        <v>778</v>
      </c>
      <c r="G849" s="1" t="s">
        <v>781</v>
      </c>
      <c r="H849" s="1">
        <v>11.7667</v>
      </c>
      <c r="I849" s="1">
        <v>7.3787599999999998</v>
      </c>
      <c r="J849" s="1">
        <v>614</v>
      </c>
      <c r="K849" s="1" t="s">
        <v>782</v>
      </c>
      <c r="L849" s="1" t="s">
        <v>709</v>
      </c>
      <c r="M849" s="88">
        <v>2016</v>
      </c>
      <c r="N849" s="88">
        <v>2</v>
      </c>
      <c r="O849" s="89" t="s">
        <v>155</v>
      </c>
      <c r="P849" s="63">
        <v>325</v>
      </c>
      <c r="Q849" s="1" t="s">
        <v>773</v>
      </c>
      <c r="R849" s="63" t="s">
        <v>399</v>
      </c>
      <c r="S849" s="63" t="s">
        <v>992</v>
      </c>
      <c r="T849" s="63" t="s">
        <v>1091</v>
      </c>
      <c r="U849" s="1" t="s">
        <v>774</v>
      </c>
      <c r="V849" s="90">
        <v>42621</v>
      </c>
      <c r="W849" s="91">
        <v>42646</v>
      </c>
      <c r="X849" s="63">
        <v>9</v>
      </c>
      <c r="Y849" s="63">
        <v>43</v>
      </c>
      <c r="Z849" s="92">
        <v>27</v>
      </c>
      <c r="AA849" s="93">
        <v>2.13</v>
      </c>
      <c r="AB849" s="93">
        <v>1.2</v>
      </c>
      <c r="AC849" s="63">
        <v>0.7</v>
      </c>
      <c r="AD849" s="1">
        <v>0.36</v>
      </c>
      <c r="AE849" s="63">
        <v>0.22</v>
      </c>
      <c r="AF849" s="1">
        <v>0.48</v>
      </c>
      <c r="AG849" s="1">
        <v>10.199999999999999</v>
      </c>
      <c r="AH849" s="1">
        <f t="shared" si="193"/>
        <v>75</v>
      </c>
      <c r="AI849" s="1">
        <v>0.16</v>
      </c>
      <c r="AJ849" s="1">
        <f t="shared" si="194"/>
        <v>0.82285714285714284</v>
      </c>
      <c r="AK849" s="1">
        <f t="shared" si="178"/>
        <v>0.65199327731092427</v>
      </c>
      <c r="AL849" s="1">
        <f t="shared" si="195"/>
        <v>1.5490909090909091</v>
      </c>
      <c r="AM849" s="1">
        <f t="shared" si="180"/>
        <v>724.43697478991589</v>
      </c>
      <c r="AN849" s="1">
        <f t="shared" si="181"/>
        <v>1721.212121212121</v>
      </c>
      <c r="AO849" s="1">
        <f t="shared" si="182"/>
        <v>2445.6490960020369</v>
      </c>
      <c r="AP849" s="1">
        <f t="shared" ref="AP849:AR879" si="196">AM849/1000</f>
        <v>0.72443697478991587</v>
      </c>
      <c r="AQ849" s="1">
        <f t="shared" si="196"/>
        <v>1.721212121212121</v>
      </c>
      <c r="AR849" s="1">
        <f t="shared" si="196"/>
        <v>2.4456490960020369</v>
      </c>
      <c r="AS849" s="90">
        <v>42469</v>
      </c>
      <c r="AT849" s="1">
        <v>1.2629063097514339</v>
      </c>
      <c r="AU849" s="1">
        <v>0.24080995074237119</v>
      </c>
      <c r="AV849" s="1">
        <v>1.784383159936521</v>
      </c>
      <c r="AW849" s="1">
        <v>0.27417343264319782</v>
      </c>
      <c r="AX849" s="1">
        <v>0.22840366164298462</v>
      </c>
      <c r="AY849" s="1">
        <v>0.1080504721844632</v>
      </c>
      <c r="AZ849" s="1">
        <v>3.5270506627862548</v>
      </c>
      <c r="BA849" s="1">
        <v>92.968162636351167</v>
      </c>
      <c r="BB849" s="1">
        <v>16.132909840035982</v>
      </c>
      <c r="BC849" s="1">
        <v>8.8543944259444878</v>
      </c>
      <c r="BD849" s="1">
        <v>2.8100246960957289</v>
      </c>
      <c r="BE849" s="94">
        <v>0.3770348837209303</v>
      </c>
      <c r="BF849" s="94">
        <v>6.6375968992248069E-2</v>
      </c>
      <c r="BG849" s="94">
        <v>2.3633477353629644</v>
      </c>
      <c r="BH849" s="1">
        <v>1.161432777232581</v>
      </c>
      <c r="BI849" s="1">
        <v>0.24784102060843965</v>
      </c>
      <c r="BJ849" s="1">
        <v>2.0528073562510465</v>
      </c>
    </row>
    <row r="850" spans="1:62">
      <c r="A850" t="s">
        <v>177</v>
      </c>
      <c r="C850" s="63" t="s">
        <v>168</v>
      </c>
      <c r="D850" s="87" t="s">
        <v>170</v>
      </c>
      <c r="E850" t="s">
        <v>959</v>
      </c>
      <c r="F850" s="1" t="s">
        <v>778</v>
      </c>
      <c r="G850" s="1" t="s">
        <v>781</v>
      </c>
      <c r="H850" s="1">
        <v>11.7667</v>
      </c>
      <c r="I850" s="1">
        <v>7.3787599999999998</v>
      </c>
      <c r="J850" s="1">
        <v>614</v>
      </c>
      <c r="K850" s="1" t="s">
        <v>782</v>
      </c>
      <c r="L850" s="1" t="s">
        <v>709</v>
      </c>
      <c r="M850" s="88">
        <v>2016</v>
      </c>
      <c r="N850" s="88">
        <v>2</v>
      </c>
      <c r="O850" s="89" t="s">
        <v>156</v>
      </c>
      <c r="P850" s="63">
        <v>326</v>
      </c>
      <c r="Q850" s="1" t="s">
        <v>773</v>
      </c>
      <c r="R850" s="63" t="s">
        <v>399</v>
      </c>
      <c r="S850" s="63" t="s">
        <v>992</v>
      </c>
      <c r="T850" s="63" t="s">
        <v>1091</v>
      </c>
      <c r="U850" s="1"/>
      <c r="V850" s="90"/>
      <c r="W850" s="91">
        <v>42648</v>
      </c>
      <c r="X850" s="63">
        <v>9</v>
      </c>
      <c r="Y850" s="63">
        <v>47</v>
      </c>
      <c r="Z850" s="92">
        <v>15</v>
      </c>
      <c r="AA850" s="93">
        <v>1.34</v>
      </c>
      <c r="AB850" s="93">
        <v>0.28999999999999998</v>
      </c>
      <c r="AC850" s="63">
        <v>0.14000000000000001</v>
      </c>
      <c r="AD850" s="1">
        <v>0.06</v>
      </c>
      <c r="AE850" s="63">
        <v>0.08</v>
      </c>
      <c r="AF850" s="1">
        <v>0.12</v>
      </c>
      <c r="AG850" s="1">
        <v>3.8</v>
      </c>
      <c r="AH850" s="1">
        <f t="shared" si="193"/>
        <v>50</v>
      </c>
      <c r="AI850" s="1">
        <v>0.01</v>
      </c>
      <c r="AJ850" s="1">
        <f t="shared" si="194"/>
        <v>0.2485714285714285</v>
      </c>
      <c r="AK850" s="1">
        <f t="shared" si="178"/>
        <v>0.14066218487394955</v>
      </c>
      <c r="AL850" s="1">
        <f t="shared" si="195"/>
        <v>0.16750000000000001</v>
      </c>
      <c r="AM850" s="1">
        <f t="shared" si="180"/>
        <v>156.29131652661061</v>
      </c>
      <c r="AN850" s="1">
        <f t="shared" si="181"/>
        <v>186.11111111111111</v>
      </c>
      <c r="AO850" s="1">
        <f t="shared" si="182"/>
        <v>342.40242763772176</v>
      </c>
      <c r="AP850" s="1">
        <f t="shared" si="196"/>
        <v>0.1562913165266106</v>
      </c>
      <c r="AQ850" s="1">
        <f t="shared" si="196"/>
        <v>0.18611111111111112</v>
      </c>
      <c r="AR850" s="1">
        <f t="shared" si="196"/>
        <v>0.34240242763772177</v>
      </c>
      <c r="AS850" s="90"/>
      <c r="AT850" s="1">
        <v>1.3828623518687329</v>
      </c>
      <c r="AU850" s="1">
        <v>0.28483420301352946</v>
      </c>
      <c r="AV850" s="1">
        <v>1.7703814219996687</v>
      </c>
      <c r="AW850" s="1">
        <v>0.34063308543559029</v>
      </c>
      <c r="AX850" s="1">
        <v>0.21445176169008823</v>
      </c>
      <c r="AY850" s="1">
        <v>0.11810980783424541</v>
      </c>
      <c r="AZ850" s="1">
        <v>3.7618303967518272</v>
      </c>
      <c r="BA850" s="1">
        <v>84.293395772986841</v>
      </c>
      <c r="BB850" s="1">
        <v>14.622545957433086</v>
      </c>
      <c r="BC850" s="1">
        <v>9.6609424129192565</v>
      </c>
      <c r="BD850" s="1">
        <v>3.8671071051731962</v>
      </c>
      <c r="BE850" s="94">
        <v>0.35121951219512204</v>
      </c>
      <c r="BF850" s="94">
        <v>0.28846153846153849</v>
      </c>
      <c r="BG850" s="94">
        <v>2.813171450573992</v>
      </c>
      <c r="BH850" s="1">
        <v>1.3574074074074074</v>
      </c>
      <c r="BI850" s="1">
        <v>0.29754629629629625</v>
      </c>
      <c r="BJ850" s="1">
        <v>2.0251167961171692</v>
      </c>
    </row>
    <row r="851" spans="1:62">
      <c r="A851" t="s">
        <v>177</v>
      </c>
      <c r="C851" s="63" t="s">
        <v>168</v>
      </c>
      <c r="D851" s="87" t="s">
        <v>170</v>
      </c>
      <c r="E851" t="s">
        <v>959</v>
      </c>
      <c r="F851" s="1" t="s">
        <v>778</v>
      </c>
      <c r="G851" s="1" t="s">
        <v>781</v>
      </c>
      <c r="H851" s="1">
        <v>11.7667</v>
      </c>
      <c r="I851" s="1">
        <v>7.3787599999999998</v>
      </c>
      <c r="J851" s="1">
        <v>614</v>
      </c>
      <c r="K851" s="1" t="s">
        <v>782</v>
      </c>
      <c r="L851" s="1" t="s">
        <v>709</v>
      </c>
      <c r="M851" s="88">
        <v>2016</v>
      </c>
      <c r="N851" s="88">
        <v>2</v>
      </c>
      <c r="O851" s="89" t="s">
        <v>157</v>
      </c>
      <c r="P851" s="63">
        <v>327</v>
      </c>
      <c r="Q851" s="1" t="s">
        <v>773</v>
      </c>
      <c r="R851" s="63" t="s">
        <v>399</v>
      </c>
      <c r="S851" s="63" t="s">
        <v>992</v>
      </c>
      <c r="T851" s="63" t="s">
        <v>1091</v>
      </c>
      <c r="U851" s="1"/>
      <c r="V851" s="90"/>
      <c r="W851" s="91">
        <v>42648</v>
      </c>
      <c r="X851" s="63">
        <v>9</v>
      </c>
      <c r="Y851" s="63">
        <v>43</v>
      </c>
      <c r="Z851" s="92">
        <v>46</v>
      </c>
      <c r="AA851" s="93">
        <v>4.8499999999999996</v>
      </c>
      <c r="AB851" s="93">
        <v>3.66</v>
      </c>
      <c r="AC851" s="63">
        <v>1.08</v>
      </c>
      <c r="AD851" s="1">
        <v>0.52</v>
      </c>
      <c r="AE851" s="63">
        <v>0.46</v>
      </c>
      <c r="AF851" s="1">
        <v>0.68</v>
      </c>
      <c r="AG851" s="1">
        <v>11</v>
      </c>
      <c r="AH851" s="1">
        <f t="shared" si="193"/>
        <v>76.470588235294116</v>
      </c>
      <c r="AI851" s="1">
        <v>0.22</v>
      </c>
      <c r="AJ851" s="1">
        <f t="shared" si="194"/>
        <v>2.3044444444444445</v>
      </c>
      <c r="AK851" s="1">
        <f t="shared" si="178"/>
        <v>1.8451503267973859</v>
      </c>
      <c r="AL851" s="1">
        <f t="shared" si="195"/>
        <v>2.3195652173913039</v>
      </c>
      <c r="AM851" s="1">
        <f t="shared" si="180"/>
        <v>2050.1670297748733</v>
      </c>
      <c r="AN851" s="1">
        <f t="shared" si="181"/>
        <v>2577.2946859903377</v>
      </c>
      <c r="AO851" s="1">
        <f t="shared" si="182"/>
        <v>4627.461715765211</v>
      </c>
      <c r="AP851" s="1">
        <f t="shared" si="196"/>
        <v>2.0501670297748733</v>
      </c>
      <c r="AQ851" s="1">
        <f t="shared" si="196"/>
        <v>2.5772946859903376</v>
      </c>
      <c r="AR851" s="1">
        <f t="shared" si="196"/>
        <v>4.6274617157652109</v>
      </c>
      <c r="AS851" s="90"/>
      <c r="AT851" s="1">
        <v>1.8139980824544586</v>
      </c>
      <c r="AU851" s="1">
        <v>0.16823019419076823</v>
      </c>
      <c r="AV851" s="1">
        <v>1.8822397429828635</v>
      </c>
      <c r="AW851" s="1">
        <v>0.61349087353284459</v>
      </c>
      <c r="AX851" s="1">
        <v>0.34968438461589041</v>
      </c>
      <c r="AY851" s="1">
        <v>0.1512759074952916</v>
      </c>
      <c r="AZ851" s="1">
        <v>7.3748732885382875</v>
      </c>
      <c r="BA851" s="1">
        <v>127.98108964623157</v>
      </c>
      <c r="BB851" s="1">
        <v>66.172338493421876</v>
      </c>
      <c r="BC851" s="1">
        <v>11.414937988254561</v>
      </c>
      <c r="BD851" s="1">
        <v>4.6604417158955078</v>
      </c>
      <c r="BE851" s="94">
        <v>0.34151128557409227</v>
      </c>
      <c r="BF851" s="94">
        <v>3.7340529931305197E-2</v>
      </c>
      <c r="BG851" s="94">
        <v>2.2755291580966759</v>
      </c>
      <c r="BH851" s="1">
        <v>1.2814849624060152</v>
      </c>
      <c r="BI851" s="1">
        <v>0.18604323308270682</v>
      </c>
      <c r="BJ851" s="1">
        <v>1.3547533047478828</v>
      </c>
    </row>
    <row r="852" spans="1:62">
      <c r="A852" t="s">
        <v>177</v>
      </c>
      <c r="C852" s="63" t="s">
        <v>168</v>
      </c>
      <c r="D852" s="87" t="s">
        <v>170</v>
      </c>
      <c r="E852" t="s">
        <v>959</v>
      </c>
      <c r="F852" s="1" t="s">
        <v>778</v>
      </c>
      <c r="G852" s="1" t="s">
        <v>781</v>
      </c>
      <c r="H852" s="1">
        <v>11.7667</v>
      </c>
      <c r="I852" s="1">
        <v>7.3787599999999998</v>
      </c>
      <c r="J852" s="1">
        <v>614</v>
      </c>
      <c r="K852" s="1" t="s">
        <v>782</v>
      </c>
      <c r="L852" s="1" t="s">
        <v>709</v>
      </c>
      <c r="M852" s="88">
        <v>2016</v>
      </c>
      <c r="N852" s="88">
        <v>2</v>
      </c>
      <c r="O852" s="89" t="s">
        <v>158</v>
      </c>
      <c r="P852" s="63">
        <v>328</v>
      </c>
      <c r="Q852" s="1" t="s">
        <v>773</v>
      </c>
      <c r="R852" s="63" t="s">
        <v>399</v>
      </c>
      <c r="S852" s="63" t="s">
        <v>992</v>
      </c>
      <c r="T852" s="63" t="s">
        <v>1091</v>
      </c>
      <c r="U852" s="1"/>
      <c r="V852" s="90"/>
      <c r="W852" s="91">
        <v>42648</v>
      </c>
      <c r="X852" s="63">
        <v>9</v>
      </c>
      <c r="Y852" s="63">
        <v>44</v>
      </c>
      <c r="Z852" s="92">
        <v>50</v>
      </c>
      <c r="AA852" s="93">
        <v>4.63</v>
      </c>
      <c r="AB852" s="93">
        <v>3.49</v>
      </c>
      <c r="AC852" s="63">
        <v>0.68</v>
      </c>
      <c r="AD852" s="1">
        <v>0.34</v>
      </c>
      <c r="AE852" s="63">
        <v>0.57999999999999996</v>
      </c>
      <c r="AF852" s="1">
        <v>0.48</v>
      </c>
      <c r="AG852" s="1">
        <v>9.9</v>
      </c>
      <c r="AH852" s="1">
        <f t="shared" si="193"/>
        <v>70.833333333333343</v>
      </c>
      <c r="AI852" s="1">
        <v>0.42</v>
      </c>
      <c r="AJ852" s="1">
        <f t="shared" si="194"/>
        <v>2.4635294117647057</v>
      </c>
      <c r="AK852" s="1">
        <f t="shared" si="178"/>
        <v>1.8497000000000001</v>
      </c>
      <c r="AL852" s="1">
        <f t="shared" si="195"/>
        <v>3.3527586206896549</v>
      </c>
      <c r="AM852" s="1">
        <f t="shared" si="180"/>
        <v>2055.2222222222222</v>
      </c>
      <c r="AN852" s="1">
        <f t="shared" si="181"/>
        <v>3725.2873563218391</v>
      </c>
      <c r="AO852" s="1">
        <f t="shared" si="182"/>
        <v>5780.5095785440608</v>
      </c>
      <c r="AP852" s="1">
        <f t="shared" si="196"/>
        <v>2.0552222222222221</v>
      </c>
      <c r="AQ852" s="1">
        <f t="shared" si="196"/>
        <v>3.7252873563218389</v>
      </c>
      <c r="AR852" s="1">
        <f t="shared" si="196"/>
        <v>5.780509578544061</v>
      </c>
      <c r="AS852" s="90"/>
      <c r="AT852" s="1">
        <v>2.4565004887585533</v>
      </c>
      <c r="AU852" s="1">
        <v>0.21530049093341108</v>
      </c>
      <c r="AV852" s="1">
        <v>1.3422771095877075</v>
      </c>
      <c r="AW852" s="1">
        <v>0.66161611988764868</v>
      </c>
      <c r="AX852" s="1">
        <v>0.30055347144084149</v>
      </c>
      <c r="AY852" s="1">
        <v>0.15187817522406838</v>
      </c>
      <c r="AZ852" s="1">
        <v>9.0413742806003619</v>
      </c>
      <c r="BA852" s="1">
        <v>122.55944469382202</v>
      </c>
      <c r="BB852" s="1">
        <v>55.485267479442697</v>
      </c>
      <c r="BC852" s="1">
        <v>10.664640049540482</v>
      </c>
      <c r="BD852" s="1">
        <v>5.715188996299954</v>
      </c>
      <c r="BE852" s="94">
        <v>0.36467980295566499</v>
      </c>
      <c r="BF852" s="94">
        <v>7.2019704433497533E-2</v>
      </c>
      <c r="BG852" s="94">
        <v>2.7971101804641201</v>
      </c>
      <c r="BH852" s="1">
        <v>1.0457711442786068</v>
      </c>
      <c r="BI852" s="1">
        <v>0.21462686567164177</v>
      </c>
      <c r="BJ852" s="1">
        <v>1.4889930441664854</v>
      </c>
    </row>
    <row r="853" spans="1:62">
      <c r="A853" t="s">
        <v>177</v>
      </c>
      <c r="C853" s="63" t="s">
        <v>168</v>
      </c>
      <c r="D853" s="87" t="s">
        <v>170</v>
      </c>
      <c r="E853" t="s">
        <v>959</v>
      </c>
      <c r="F853" s="1" t="s">
        <v>778</v>
      </c>
      <c r="G853" s="1" t="s">
        <v>781</v>
      </c>
      <c r="H853" s="1">
        <v>11.7667</v>
      </c>
      <c r="I853" s="1">
        <v>7.3787599999999998</v>
      </c>
      <c r="J853" s="1">
        <v>614</v>
      </c>
      <c r="K853" s="1" t="s">
        <v>782</v>
      </c>
      <c r="L853" s="1" t="s">
        <v>709</v>
      </c>
      <c r="M853" s="88">
        <v>2016</v>
      </c>
      <c r="N853" s="88">
        <v>2</v>
      </c>
      <c r="O853" s="89" t="s">
        <v>159</v>
      </c>
      <c r="P853" s="63">
        <v>329</v>
      </c>
      <c r="Q853" s="1" t="s">
        <v>773</v>
      </c>
      <c r="R853" s="63" t="s">
        <v>399</v>
      </c>
      <c r="S853" s="63" t="s">
        <v>992</v>
      </c>
      <c r="T853" s="63" t="s">
        <v>1091</v>
      </c>
      <c r="U853" s="1"/>
      <c r="V853" s="90"/>
      <c r="W853" s="91">
        <v>42648</v>
      </c>
      <c r="X853" s="63">
        <v>9</v>
      </c>
      <c r="Y853" s="63">
        <v>42</v>
      </c>
      <c r="Z853" s="92">
        <v>43</v>
      </c>
      <c r="AA853" s="93">
        <v>10.53</v>
      </c>
      <c r="AB853" s="93">
        <v>5.22</v>
      </c>
      <c r="AC853" s="63">
        <v>1.26</v>
      </c>
      <c r="AD853" s="1">
        <v>0.72</v>
      </c>
      <c r="AE853" s="63">
        <v>0.72</v>
      </c>
      <c r="AF853" s="1">
        <v>0.9</v>
      </c>
      <c r="AG853" s="1">
        <v>12.8</v>
      </c>
      <c r="AH853" s="1">
        <f t="shared" si="193"/>
        <v>80</v>
      </c>
      <c r="AI853" s="1">
        <v>0.34</v>
      </c>
      <c r="AJ853" s="1">
        <f t="shared" si="194"/>
        <v>3.7285714285714286</v>
      </c>
      <c r="AK853" s="1">
        <f t="shared" si="178"/>
        <v>3.0600605042016809</v>
      </c>
      <c r="AL853" s="1">
        <f t="shared" si="195"/>
        <v>4.9725000000000001</v>
      </c>
      <c r="AM853" s="1">
        <f t="shared" si="180"/>
        <v>3400.0672268907565</v>
      </c>
      <c r="AN853" s="1">
        <f t="shared" si="181"/>
        <v>5525</v>
      </c>
      <c r="AO853" s="1">
        <f t="shared" si="182"/>
        <v>8925.0672268907565</v>
      </c>
      <c r="AP853" s="1">
        <f t="shared" si="196"/>
        <v>3.4000672268907564</v>
      </c>
      <c r="AQ853" s="1">
        <f t="shared" si="196"/>
        <v>5.5250000000000004</v>
      </c>
      <c r="AR853" s="1">
        <f t="shared" si="196"/>
        <v>8.9250672268907572</v>
      </c>
      <c r="AS853" s="90"/>
      <c r="AT853" s="1">
        <v>1.8851351351351351</v>
      </c>
      <c r="AU853" s="1">
        <v>0.17976662218298556</v>
      </c>
      <c r="AV853" s="1">
        <v>1.2383106105212371</v>
      </c>
      <c r="AW853" s="1">
        <v>0.51163350023301979</v>
      </c>
      <c r="AX853" s="1">
        <v>0.26228564298447488</v>
      </c>
      <c r="AY853" s="1">
        <v>0.13093932928700203</v>
      </c>
      <c r="AZ853" s="1">
        <v>6.4015087641194075</v>
      </c>
      <c r="BA853" s="1">
        <v>169.93548874522645</v>
      </c>
      <c r="BB853" s="1">
        <v>54.742549206540801</v>
      </c>
      <c r="BC853" s="1">
        <v>6.8790811140437667</v>
      </c>
      <c r="BD853" s="1">
        <v>6.0188100450677977</v>
      </c>
      <c r="BE853" s="94">
        <v>0.56267672007540059</v>
      </c>
      <c r="BF853" s="94">
        <v>8.722902921771912E-2</v>
      </c>
      <c r="BG853" s="94">
        <v>2.1665606874807057</v>
      </c>
      <c r="BH853" s="1">
        <v>1.227661596958175</v>
      </c>
      <c r="BI853" s="1">
        <v>0.18925855513307988</v>
      </c>
      <c r="BJ853" s="1">
        <v>1.6432431290231293</v>
      </c>
    </row>
    <row r="854" spans="1:62">
      <c r="A854" t="s">
        <v>177</v>
      </c>
      <c r="C854" s="63" t="s">
        <v>168</v>
      </c>
      <c r="D854" s="87" t="s">
        <v>170</v>
      </c>
      <c r="E854" t="s">
        <v>959</v>
      </c>
      <c r="F854" s="1" t="s">
        <v>778</v>
      </c>
      <c r="G854" s="1" t="s">
        <v>781</v>
      </c>
      <c r="H854" s="1">
        <v>11.7667</v>
      </c>
      <c r="I854" s="1">
        <v>7.3787599999999998</v>
      </c>
      <c r="J854" s="1">
        <v>614</v>
      </c>
      <c r="K854" s="1" t="s">
        <v>782</v>
      </c>
      <c r="L854" s="1" t="s">
        <v>709</v>
      </c>
      <c r="M854" s="88">
        <v>2016</v>
      </c>
      <c r="N854" s="88">
        <v>2</v>
      </c>
      <c r="O854" s="89" t="s">
        <v>714</v>
      </c>
      <c r="P854" s="63">
        <v>330</v>
      </c>
      <c r="Q854" s="1" t="s">
        <v>773</v>
      </c>
      <c r="R854" s="63" t="s">
        <v>399</v>
      </c>
      <c r="S854" s="63" t="s">
        <v>992</v>
      </c>
      <c r="T854" s="63" t="s">
        <v>1091</v>
      </c>
      <c r="U854" s="1"/>
      <c r="V854" s="90"/>
      <c r="W854" s="91">
        <v>42648</v>
      </c>
      <c r="X854" s="63">
        <v>9</v>
      </c>
      <c r="Y854" s="63">
        <v>45</v>
      </c>
      <c r="Z854" s="92">
        <v>35</v>
      </c>
      <c r="AA854" s="93">
        <v>8.92</v>
      </c>
      <c r="AB854" s="93">
        <v>4.29</v>
      </c>
      <c r="AC854" s="63">
        <v>1.42</v>
      </c>
      <c r="AD854" s="1">
        <v>0.84</v>
      </c>
      <c r="AE854" s="63">
        <v>0.88</v>
      </c>
      <c r="AF854" s="1">
        <v>1</v>
      </c>
      <c r="AG854" s="1">
        <v>12</v>
      </c>
      <c r="AH854" s="1">
        <f t="shared" si="193"/>
        <v>84</v>
      </c>
      <c r="AI854" s="1">
        <v>0.48</v>
      </c>
      <c r="AJ854" s="1">
        <f t="shared" si="194"/>
        <v>3.0211267605633805</v>
      </c>
      <c r="AK854" s="1">
        <f t="shared" ref="AK854:AK917" si="197">AJ854*((100-AG854)/85)*(AH854/100)</f>
        <v>2.6273140016570014</v>
      </c>
      <c r="AL854" s="1">
        <f t="shared" si="195"/>
        <v>4.8654545454545453</v>
      </c>
      <c r="AM854" s="1">
        <f t="shared" ref="AM854:AM917" si="198">AK854*(10000/9)</f>
        <v>2919.2377796188903</v>
      </c>
      <c r="AN854" s="1">
        <f t="shared" ref="AN854:AN917" si="199">(AL854*10000)/9</f>
        <v>5406.060606060606</v>
      </c>
      <c r="AO854" s="1">
        <f t="shared" ref="AO854:AO917" si="200">AM854+AN854</f>
        <v>8325.2983856794963</v>
      </c>
      <c r="AP854" s="1">
        <f t="shared" si="196"/>
        <v>2.9192377796188902</v>
      </c>
      <c r="AQ854" s="1">
        <f t="shared" si="196"/>
        <v>5.4060606060606062</v>
      </c>
      <c r="AR854" s="1">
        <f t="shared" si="196"/>
        <v>8.3252983856794955</v>
      </c>
      <c r="AS854" s="90"/>
      <c r="AT854" s="1">
        <v>3.2513812154696136</v>
      </c>
      <c r="AU854" s="1">
        <v>0.23865164997423186</v>
      </c>
      <c r="AV854" s="1">
        <v>1.6370039013109179</v>
      </c>
      <c r="AW854" s="1">
        <v>0.61700127911432767</v>
      </c>
      <c r="AX854" s="1">
        <v>0.2709584873809856</v>
      </c>
      <c r="AY854" s="1">
        <v>0.20668106330091235</v>
      </c>
      <c r="AZ854" s="1">
        <v>11.169381341025399</v>
      </c>
      <c r="BA854" s="1">
        <v>170.63058153923933</v>
      </c>
      <c r="BB854" s="1">
        <v>111.65305269411475</v>
      </c>
      <c r="BC854" s="1">
        <v>12.227883766732111</v>
      </c>
      <c r="BD854" s="1">
        <v>35.07372449199417</v>
      </c>
      <c r="BE854" s="94">
        <v>0.52095238095238106</v>
      </c>
      <c r="BF854" s="94">
        <v>5.3809523809523807E-2</v>
      </c>
      <c r="BG854" s="94">
        <v>3.4253859729019847</v>
      </c>
      <c r="BH854" s="1">
        <v>1.2460937500000002</v>
      </c>
      <c r="BI854" s="1">
        <v>0.23720703124999998</v>
      </c>
      <c r="BJ854" s="1">
        <v>1.120709533833929</v>
      </c>
    </row>
    <row r="855" spans="1:62">
      <c r="A855" t="s">
        <v>177</v>
      </c>
      <c r="C855" s="63" t="s">
        <v>168</v>
      </c>
      <c r="D855" s="87" t="s">
        <v>170</v>
      </c>
      <c r="E855" t="s">
        <v>959</v>
      </c>
      <c r="F855" s="1" t="s">
        <v>778</v>
      </c>
      <c r="G855" s="1" t="s">
        <v>783</v>
      </c>
      <c r="H855" s="1">
        <v>11.755269999999999</v>
      </c>
      <c r="I855" s="1">
        <v>7.37697</v>
      </c>
      <c r="J855" s="1">
        <v>615</v>
      </c>
      <c r="K855" s="1" t="s">
        <v>784</v>
      </c>
      <c r="L855" s="1" t="s">
        <v>709</v>
      </c>
      <c r="M855" s="88">
        <v>2016</v>
      </c>
      <c r="N855" s="88">
        <v>2</v>
      </c>
      <c r="O855" s="89" t="s">
        <v>155</v>
      </c>
      <c r="P855" s="63">
        <v>337</v>
      </c>
      <c r="Q855" s="1" t="s">
        <v>773</v>
      </c>
      <c r="R855" s="63" t="s">
        <v>399</v>
      </c>
      <c r="S855" s="63" t="s">
        <v>992</v>
      </c>
      <c r="T855" s="63" t="s">
        <v>1091</v>
      </c>
      <c r="U855" s="1" t="s">
        <v>774</v>
      </c>
      <c r="V855" s="90">
        <v>42621</v>
      </c>
      <c r="W855" s="91">
        <v>42648</v>
      </c>
      <c r="X855" s="63">
        <v>9</v>
      </c>
      <c r="Y855" s="63">
        <v>48</v>
      </c>
      <c r="Z855" s="92">
        <v>49</v>
      </c>
      <c r="AA855" s="93">
        <v>10.43</v>
      </c>
      <c r="AB855" s="93">
        <v>7.87</v>
      </c>
      <c r="AC855" s="63">
        <v>2.14</v>
      </c>
      <c r="AD855" s="1">
        <v>1.26</v>
      </c>
      <c r="AE855" s="63">
        <v>0.6</v>
      </c>
      <c r="AF855" s="1">
        <v>1.5</v>
      </c>
      <c r="AG855" s="1">
        <v>11.3</v>
      </c>
      <c r="AH855" s="1">
        <f t="shared" si="193"/>
        <v>84</v>
      </c>
      <c r="AI855" s="1">
        <v>0.34</v>
      </c>
      <c r="AJ855" s="1">
        <f t="shared" si="194"/>
        <v>5.5163551401869153</v>
      </c>
      <c r="AK855" s="1">
        <f t="shared" si="197"/>
        <v>4.835442221000549</v>
      </c>
      <c r="AL855" s="1">
        <f t="shared" si="195"/>
        <v>5.9103333333333339</v>
      </c>
      <c r="AM855" s="1">
        <f t="shared" si="198"/>
        <v>5372.7135788894984</v>
      </c>
      <c r="AN855" s="1">
        <f t="shared" si="199"/>
        <v>6567.0370370370374</v>
      </c>
      <c r="AO855" s="1">
        <f t="shared" si="200"/>
        <v>11939.750615926536</v>
      </c>
      <c r="AP855" s="1">
        <f t="shared" si="196"/>
        <v>5.3727135788894982</v>
      </c>
      <c r="AQ855" s="1">
        <f t="shared" si="196"/>
        <v>6.5670370370370375</v>
      </c>
      <c r="AR855" s="1">
        <f t="shared" si="196"/>
        <v>11.939750615926537</v>
      </c>
      <c r="AS855" s="90">
        <v>42469</v>
      </c>
      <c r="AT855" s="1">
        <v>1.4143272023233302</v>
      </c>
      <c r="AU855" s="1">
        <v>0.20849698841644818</v>
      </c>
      <c r="AV855" s="1">
        <v>1.8108926445434428</v>
      </c>
      <c r="AW855" s="1">
        <v>0.63216365145442943</v>
      </c>
      <c r="AX855" s="1">
        <v>0.2883060572595525</v>
      </c>
      <c r="AY855" s="1">
        <v>0.13181898382622739</v>
      </c>
      <c r="AZ855" s="1">
        <v>5.6829454399684902</v>
      </c>
      <c r="BA855" s="1">
        <v>99.928003117241175</v>
      </c>
      <c r="BB855" s="1">
        <v>24.10468450447345</v>
      </c>
      <c r="BC855" s="1">
        <v>17.692130715883451</v>
      </c>
      <c r="BD855" s="1">
        <v>3.7449798899916278</v>
      </c>
      <c r="BE855" s="94">
        <v>0.32668566001899335</v>
      </c>
      <c r="BF855" s="94">
        <v>8.4852801519468182E-2</v>
      </c>
      <c r="BG855" s="94">
        <v>2.4201188400328677</v>
      </c>
      <c r="BH855" s="1">
        <v>1.2552884615384616</v>
      </c>
      <c r="BI855" s="1">
        <v>0.30149038461538463</v>
      </c>
      <c r="BJ855" s="1">
        <v>1.1337536797175443</v>
      </c>
    </row>
    <row r="856" spans="1:62">
      <c r="A856" t="s">
        <v>177</v>
      </c>
      <c r="C856" s="63" t="s">
        <v>168</v>
      </c>
      <c r="D856" s="87" t="s">
        <v>170</v>
      </c>
      <c r="E856" t="s">
        <v>959</v>
      </c>
      <c r="F856" s="1" t="s">
        <v>778</v>
      </c>
      <c r="G856" s="1" t="s">
        <v>783</v>
      </c>
      <c r="H856" s="1">
        <v>11.755269999999999</v>
      </c>
      <c r="I856" s="1">
        <v>7.37697</v>
      </c>
      <c r="J856" s="1">
        <v>615</v>
      </c>
      <c r="K856" s="1" t="s">
        <v>784</v>
      </c>
      <c r="L856" s="1" t="s">
        <v>709</v>
      </c>
      <c r="M856" s="88">
        <v>2016</v>
      </c>
      <c r="N856" s="88">
        <v>2</v>
      </c>
      <c r="O856" s="89" t="s">
        <v>156</v>
      </c>
      <c r="P856" s="63">
        <v>338</v>
      </c>
      <c r="Q856" s="1" t="s">
        <v>773</v>
      </c>
      <c r="R856" s="63" t="s">
        <v>399</v>
      </c>
      <c r="S856" s="63" t="s">
        <v>992</v>
      </c>
      <c r="T856" s="63" t="s">
        <v>1091</v>
      </c>
      <c r="U856" s="1"/>
      <c r="V856" s="90"/>
      <c r="W856" s="91">
        <v>42648</v>
      </c>
      <c r="X856" s="63">
        <v>9</v>
      </c>
      <c r="Y856" s="63">
        <v>46</v>
      </c>
      <c r="Z856" s="92">
        <v>50</v>
      </c>
      <c r="AA856" s="93">
        <v>7.18</v>
      </c>
      <c r="AB856" s="93">
        <v>6.72</v>
      </c>
      <c r="AC856" s="63">
        <v>1.78</v>
      </c>
      <c r="AD856" s="1">
        <v>1.04</v>
      </c>
      <c r="AE856" s="63">
        <v>0.3</v>
      </c>
      <c r="AF856" s="1">
        <v>1.28</v>
      </c>
      <c r="AG856" s="1">
        <v>11.7</v>
      </c>
      <c r="AH856" s="1">
        <f t="shared" si="193"/>
        <v>81.25</v>
      </c>
      <c r="AI856" s="1">
        <v>0.22</v>
      </c>
      <c r="AJ856" s="1">
        <f t="shared" si="194"/>
        <v>4.8323595505617973</v>
      </c>
      <c r="AK856" s="1">
        <f t="shared" si="197"/>
        <v>4.0787246530072698</v>
      </c>
      <c r="AL856" s="1">
        <f t="shared" si="195"/>
        <v>5.2653333333333334</v>
      </c>
      <c r="AM856" s="1">
        <f t="shared" si="198"/>
        <v>4531.9162811191882</v>
      </c>
      <c r="AN856" s="1">
        <f t="shared" si="199"/>
        <v>5850.3703703703704</v>
      </c>
      <c r="AO856" s="1">
        <f t="shared" si="200"/>
        <v>10382.286651489558</v>
      </c>
      <c r="AP856" s="1">
        <f t="shared" si="196"/>
        <v>4.5319162811191882</v>
      </c>
      <c r="AQ856" s="1">
        <f t="shared" si="196"/>
        <v>5.8503703703703707</v>
      </c>
      <c r="AR856" s="1">
        <f t="shared" si="196"/>
        <v>10.382286651489558</v>
      </c>
      <c r="AS856" s="90"/>
      <c r="AT856" s="1">
        <v>2.0122428991185117</v>
      </c>
      <c r="AU856" s="1">
        <v>0.20207470109211437</v>
      </c>
      <c r="AV856" s="1">
        <v>1.4159894301445288</v>
      </c>
      <c r="AW856" s="1">
        <v>0.75679446991288235</v>
      </c>
      <c r="AX856" s="1">
        <v>0.25823527843234695</v>
      </c>
      <c r="AY856" s="1">
        <v>0.14681060652202652</v>
      </c>
      <c r="AZ856" s="1">
        <v>6.8286949350980315</v>
      </c>
      <c r="BA856" s="1">
        <v>108.95850429159631</v>
      </c>
      <c r="BB856" s="1">
        <v>24.630720439169135</v>
      </c>
      <c r="BC856" s="1">
        <v>7.2462358956843023</v>
      </c>
      <c r="BD856" s="1">
        <v>2.8721913615143126</v>
      </c>
      <c r="BE856" s="94">
        <v>0.64299610894941639</v>
      </c>
      <c r="BF856" s="94">
        <v>6.1381322957198448E-2</v>
      </c>
      <c r="BG856" s="94">
        <v>2.115503769062975</v>
      </c>
      <c r="BH856" s="1">
        <v>1.4387568555758685</v>
      </c>
      <c r="BI856" s="1">
        <v>0.35301645338208409</v>
      </c>
      <c r="BJ856" s="1">
        <v>1.3534481474215361</v>
      </c>
    </row>
    <row r="857" spans="1:62">
      <c r="A857" t="s">
        <v>177</v>
      </c>
      <c r="C857" s="63" t="s">
        <v>168</v>
      </c>
      <c r="D857" s="87" t="s">
        <v>170</v>
      </c>
      <c r="E857" t="s">
        <v>959</v>
      </c>
      <c r="F857" s="1" t="s">
        <v>778</v>
      </c>
      <c r="G857" s="1" t="s">
        <v>783</v>
      </c>
      <c r="H857" s="1">
        <v>11.755269999999999</v>
      </c>
      <c r="I857" s="1">
        <v>7.37697</v>
      </c>
      <c r="J857" s="1">
        <v>615</v>
      </c>
      <c r="K857" s="1" t="s">
        <v>784</v>
      </c>
      <c r="L857" s="1" t="s">
        <v>709</v>
      </c>
      <c r="M857" s="88">
        <v>2016</v>
      </c>
      <c r="N857" s="88">
        <v>2</v>
      </c>
      <c r="O857" s="89" t="s">
        <v>157</v>
      </c>
      <c r="P857" s="63">
        <v>339</v>
      </c>
      <c r="Q857" s="1" t="s">
        <v>773</v>
      </c>
      <c r="R857" s="63" t="s">
        <v>399</v>
      </c>
      <c r="S857" s="63" t="s">
        <v>992</v>
      </c>
      <c r="T857" s="63" t="s">
        <v>1091</v>
      </c>
      <c r="U857" s="1"/>
      <c r="V857" s="90"/>
      <c r="W857" s="91">
        <v>42648</v>
      </c>
      <c r="X857" s="63">
        <v>9</v>
      </c>
      <c r="Y857" s="63">
        <v>48</v>
      </c>
      <c r="Z857" s="92">
        <v>53</v>
      </c>
      <c r="AA857" s="93">
        <v>15.3</v>
      </c>
      <c r="AB857" s="93">
        <v>11.68</v>
      </c>
      <c r="AC857" s="63">
        <v>2.58</v>
      </c>
      <c r="AD857" s="1">
        <v>1.48</v>
      </c>
      <c r="AE857" s="63">
        <v>1.06</v>
      </c>
      <c r="AF857" s="1">
        <v>1.78</v>
      </c>
      <c r="AG857" s="1">
        <v>11.1</v>
      </c>
      <c r="AH857" s="1">
        <f t="shared" si="193"/>
        <v>83.146067415730343</v>
      </c>
      <c r="AI857" s="1">
        <v>0.48</v>
      </c>
      <c r="AJ857" s="1">
        <f t="shared" si="194"/>
        <v>8.0582945736434102</v>
      </c>
      <c r="AK857" s="1">
        <f t="shared" si="197"/>
        <v>7.0075739170086644</v>
      </c>
      <c r="AL857" s="1">
        <f t="shared" si="195"/>
        <v>6.9283018867924522</v>
      </c>
      <c r="AM857" s="1">
        <f t="shared" si="198"/>
        <v>7786.1932411207381</v>
      </c>
      <c r="AN857" s="1">
        <f t="shared" si="199"/>
        <v>7698.1132075471687</v>
      </c>
      <c r="AO857" s="1">
        <f t="shared" si="200"/>
        <v>15484.306448667907</v>
      </c>
      <c r="AP857" s="1">
        <f t="shared" si="196"/>
        <v>7.7861932411207384</v>
      </c>
      <c r="AQ857" s="1">
        <f t="shared" si="196"/>
        <v>7.698113207547169</v>
      </c>
      <c r="AR857" s="1">
        <f t="shared" si="196"/>
        <v>15.484306448667907</v>
      </c>
      <c r="AS857" s="90"/>
      <c r="AT857" s="1">
        <v>2.5385674931129478</v>
      </c>
      <c r="AU857" s="1">
        <v>0.28477334363838092</v>
      </c>
      <c r="AV857" s="1">
        <v>1.6141234154477193</v>
      </c>
      <c r="AW857" s="1">
        <v>0.73266937569444979</v>
      </c>
      <c r="AX857" s="1">
        <v>0.25599482622328584</v>
      </c>
      <c r="AY857" s="1">
        <v>0.18633933014688056</v>
      </c>
      <c r="AZ857" s="1">
        <v>9.8027058852093294</v>
      </c>
      <c r="BA857" s="1">
        <v>128.02709815262338</v>
      </c>
      <c r="BB857" s="1">
        <v>38.019004598585113</v>
      </c>
      <c r="BC857" s="1">
        <v>13.831507888925415</v>
      </c>
      <c r="BD857" s="1">
        <v>4.4867092674081848</v>
      </c>
      <c r="BE857" s="94">
        <v>0.39820562560620759</v>
      </c>
      <c r="BF857" s="94">
        <v>1.4127061105722601E-2</v>
      </c>
      <c r="BG857" s="94">
        <v>1.8322988135575562</v>
      </c>
      <c r="BH857" s="1">
        <v>1.7601289134438305</v>
      </c>
      <c r="BI857" s="1">
        <v>0.3247237569060773</v>
      </c>
      <c r="BJ857" s="1">
        <v>1.3178979146562424</v>
      </c>
    </row>
    <row r="858" spans="1:62">
      <c r="A858" t="s">
        <v>177</v>
      </c>
      <c r="C858" s="63" t="s">
        <v>168</v>
      </c>
      <c r="D858" s="87" t="s">
        <v>170</v>
      </c>
      <c r="E858" t="s">
        <v>959</v>
      </c>
      <c r="F858" s="1" t="s">
        <v>778</v>
      </c>
      <c r="G858" s="1" t="s">
        <v>783</v>
      </c>
      <c r="H858" s="1">
        <v>11.755269999999999</v>
      </c>
      <c r="I858" s="1">
        <v>7.37697</v>
      </c>
      <c r="J858" s="1">
        <v>615</v>
      </c>
      <c r="K858" s="1" t="s">
        <v>784</v>
      </c>
      <c r="L858" s="1" t="s">
        <v>709</v>
      </c>
      <c r="M858" s="88">
        <v>2016</v>
      </c>
      <c r="N858" s="88">
        <v>2</v>
      </c>
      <c r="O858" s="89" t="s">
        <v>158</v>
      </c>
      <c r="P858" s="63">
        <v>340</v>
      </c>
      <c r="Q858" s="1" t="s">
        <v>773</v>
      </c>
      <c r="R858" s="63" t="s">
        <v>399</v>
      </c>
      <c r="S858" s="63" t="s">
        <v>992</v>
      </c>
      <c r="T858" s="63" t="s">
        <v>1091</v>
      </c>
      <c r="U858" s="1"/>
      <c r="V858" s="90"/>
      <c r="W858" s="91">
        <v>42648</v>
      </c>
      <c r="X858" s="63">
        <v>9</v>
      </c>
      <c r="Y858" s="63">
        <v>43</v>
      </c>
      <c r="Z858" s="92">
        <v>65</v>
      </c>
      <c r="AA858" s="93">
        <v>24.33</v>
      </c>
      <c r="AB858" s="93">
        <v>15.18</v>
      </c>
      <c r="AC858" s="63">
        <v>2.4</v>
      </c>
      <c r="AD858" s="1">
        <v>1.4</v>
      </c>
      <c r="AE858" s="63">
        <v>2.1800000000000002</v>
      </c>
      <c r="AF858" s="1">
        <v>1.7</v>
      </c>
      <c r="AG858" s="1">
        <v>14.5</v>
      </c>
      <c r="AH858" s="1">
        <f t="shared" si="193"/>
        <v>82.35294117647058</v>
      </c>
      <c r="AI858" s="1">
        <v>0.78</v>
      </c>
      <c r="AJ858" s="1">
        <f t="shared" si="194"/>
        <v>10.7525</v>
      </c>
      <c r="AK858" s="1">
        <f t="shared" si="197"/>
        <v>8.9070882352941165</v>
      </c>
      <c r="AL858" s="1">
        <f t="shared" si="195"/>
        <v>8.7052293577981636</v>
      </c>
      <c r="AM858" s="1">
        <f t="shared" si="198"/>
        <v>9896.7647058823513</v>
      </c>
      <c r="AN858" s="1">
        <f t="shared" si="199"/>
        <v>9672.477064220182</v>
      </c>
      <c r="AO858" s="1">
        <f t="shared" si="200"/>
        <v>19569.241770102533</v>
      </c>
      <c r="AP858" s="1">
        <f t="shared" si="196"/>
        <v>9.8967647058823509</v>
      </c>
      <c r="AQ858" s="1">
        <f t="shared" si="196"/>
        <v>9.6724770642201818</v>
      </c>
      <c r="AR858" s="1">
        <f t="shared" si="196"/>
        <v>19.569241770102533</v>
      </c>
      <c r="AS858" s="90"/>
      <c r="AT858" s="1">
        <v>2.6560975609756099</v>
      </c>
      <c r="AU858" s="1">
        <v>0.2828397521043774</v>
      </c>
      <c r="AV858" s="1">
        <v>1.4221186705424844</v>
      </c>
      <c r="AW858" s="1">
        <v>0.94732848827763738</v>
      </c>
      <c r="AX858" s="1">
        <v>0.33309686810319555</v>
      </c>
      <c r="AY858" s="1">
        <v>0.21989483613777408</v>
      </c>
      <c r="AZ858" s="1">
        <v>9.9669796327051223</v>
      </c>
      <c r="BA858" s="1">
        <v>116.13912501094353</v>
      </c>
      <c r="BB858" s="1">
        <v>39.233482762620433</v>
      </c>
      <c r="BC858" s="1">
        <v>13.059865650145785</v>
      </c>
      <c r="BD858" s="1">
        <v>7.405829491227891</v>
      </c>
      <c r="BE858" s="94">
        <v>0.57607699358386799</v>
      </c>
      <c r="BF858" s="94">
        <v>5.7607699358386798E-2</v>
      </c>
      <c r="BG858" s="94">
        <v>2.0968803205867825</v>
      </c>
      <c r="BH858" s="1">
        <v>1.7529680365296805</v>
      </c>
      <c r="BI858" s="1">
        <v>0.33876712328767128</v>
      </c>
      <c r="BJ858" s="1">
        <v>1.5174999978995003</v>
      </c>
    </row>
    <row r="859" spans="1:62">
      <c r="A859" t="s">
        <v>177</v>
      </c>
      <c r="C859" s="63" t="s">
        <v>168</v>
      </c>
      <c r="D859" s="87" t="s">
        <v>170</v>
      </c>
      <c r="E859" t="s">
        <v>959</v>
      </c>
      <c r="F859" s="1" t="s">
        <v>778</v>
      </c>
      <c r="G859" s="1" t="s">
        <v>783</v>
      </c>
      <c r="H859" s="1">
        <v>11.755269999999999</v>
      </c>
      <c r="I859" s="1">
        <v>7.37697</v>
      </c>
      <c r="J859" s="1">
        <v>615</v>
      </c>
      <c r="K859" s="1" t="s">
        <v>784</v>
      </c>
      <c r="L859" s="1" t="s">
        <v>709</v>
      </c>
      <c r="M859" s="88">
        <v>2016</v>
      </c>
      <c r="N859" s="88">
        <v>2</v>
      </c>
      <c r="O859" s="89" t="s">
        <v>159</v>
      </c>
      <c r="P859" s="63">
        <v>341</v>
      </c>
      <c r="Q859" s="1" t="s">
        <v>773</v>
      </c>
      <c r="R859" s="63" t="s">
        <v>399</v>
      </c>
      <c r="S859" s="63" t="s">
        <v>992</v>
      </c>
      <c r="T859" s="63" t="s">
        <v>1091</v>
      </c>
      <c r="U859" s="1"/>
      <c r="V859" s="90"/>
      <c r="W859" s="91">
        <v>42648</v>
      </c>
      <c r="X859" s="63">
        <v>9</v>
      </c>
      <c r="Y859" s="63">
        <v>43</v>
      </c>
      <c r="Z859" s="92">
        <v>52</v>
      </c>
      <c r="AA859" s="93">
        <v>9.08</v>
      </c>
      <c r="AB859" s="93">
        <v>8.17</v>
      </c>
      <c r="AC859" s="63">
        <v>1.92</v>
      </c>
      <c r="AD859" s="1">
        <v>1.1000000000000001</v>
      </c>
      <c r="AE859" s="63">
        <v>0.62</v>
      </c>
      <c r="AF859" s="1">
        <v>1.4</v>
      </c>
      <c r="AG859" s="1">
        <v>12.5</v>
      </c>
      <c r="AH859" s="1">
        <f t="shared" si="193"/>
        <v>78.571428571428584</v>
      </c>
      <c r="AI859" s="1">
        <v>0.4</v>
      </c>
      <c r="AJ859" s="1">
        <f t="shared" si="194"/>
        <v>5.9572916666666664</v>
      </c>
      <c r="AK859" s="1">
        <f t="shared" si="197"/>
        <v>4.8183976715686274</v>
      </c>
      <c r="AL859" s="1">
        <f t="shared" si="195"/>
        <v>5.8580645161290334</v>
      </c>
      <c r="AM859" s="1">
        <f t="shared" si="198"/>
        <v>5353.7751906318081</v>
      </c>
      <c r="AN859" s="1">
        <f t="shared" si="199"/>
        <v>6508.9605734767038</v>
      </c>
      <c r="AO859" s="1">
        <f t="shared" si="200"/>
        <v>11862.735764108511</v>
      </c>
      <c r="AP859" s="1">
        <f t="shared" si="196"/>
        <v>5.3537751906318078</v>
      </c>
      <c r="AQ859" s="1">
        <f t="shared" si="196"/>
        <v>6.5089605734767035</v>
      </c>
      <c r="AR859" s="1">
        <f t="shared" si="196"/>
        <v>11.86273576410851</v>
      </c>
      <c r="AS859" s="90"/>
      <c r="AT859" s="1">
        <v>1.6863070539419089</v>
      </c>
      <c r="AU859" s="1">
        <v>0.21409991939912523</v>
      </c>
      <c r="AV859" s="1">
        <v>1.8824840136796297</v>
      </c>
      <c r="AW859" s="1">
        <v>0.69994088175443292</v>
      </c>
      <c r="AX859" s="1">
        <v>0.33924009866491883</v>
      </c>
      <c r="AY859" s="1">
        <v>0.13598470398468529</v>
      </c>
      <c r="AZ859" s="1">
        <v>4.4746586039387921</v>
      </c>
      <c r="BA859" s="1">
        <v>90.419577047125728</v>
      </c>
      <c r="BB859" s="1">
        <v>26.792707610806147</v>
      </c>
      <c r="BC859" s="1">
        <v>10.509772693712641</v>
      </c>
      <c r="BD859" s="1">
        <v>3.7749975127898732</v>
      </c>
      <c r="BE859" s="94">
        <v>0.37387695312500002</v>
      </c>
      <c r="BF859" s="94">
        <v>6.8896484374999997E-2</v>
      </c>
      <c r="BG859" s="94">
        <v>2.1606182107806804</v>
      </c>
      <c r="BH859" s="1">
        <v>1.4146942800788953</v>
      </c>
      <c r="BI859" s="1">
        <v>0.36050295857988168</v>
      </c>
      <c r="BJ859" s="1">
        <v>1.7511811446369803</v>
      </c>
    </row>
    <row r="860" spans="1:62">
      <c r="A860" t="s">
        <v>177</v>
      </c>
      <c r="C860" s="63" t="s">
        <v>168</v>
      </c>
      <c r="D860" s="87" t="s">
        <v>170</v>
      </c>
      <c r="E860" t="s">
        <v>959</v>
      </c>
      <c r="F860" s="1" t="s">
        <v>778</v>
      </c>
      <c r="G860" s="1" t="s">
        <v>783</v>
      </c>
      <c r="H860" s="1">
        <v>11.755269999999999</v>
      </c>
      <c r="I860" s="1">
        <v>7.37697</v>
      </c>
      <c r="J860" s="1">
        <v>615</v>
      </c>
      <c r="K860" s="1" t="s">
        <v>784</v>
      </c>
      <c r="L860" s="1" t="s">
        <v>709</v>
      </c>
      <c r="M860" s="88">
        <v>2016</v>
      </c>
      <c r="N860" s="88">
        <v>2</v>
      </c>
      <c r="O860" s="89" t="s">
        <v>714</v>
      </c>
      <c r="P860" s="63">
        <v>342</v>
      </c>
      <c r="Q860" s="1" t="s">
        <v>773</v>
      </c>
      <c r="R860" s="63" t="s">
        <v>399</v>
      </c>
      <c r="S860" s="63" t="s">
        <v>992</v>
      </c>
      <c r="T860" s="63" t="s">
        <v>1091</v>
      </c>
      <c r="U860" s="1"/>
      <c r="V860" s="90"/>
      <c r="W860" s="91">
        <v>42648</v>
      </c>
      <c r="X860" s="63">
        <v>9</v>
      </c>
      <c r="Y860" s="63">
        <v>44</v>
      </c>
      <c r="Z860" s="92">
        <v>52</v>
      </c>
      <c r="AA860" s="93">
        <v>14.63</v>
      </c>
      <c r="AB860" s="93">
        <v>10.84</v>
      </c>
      <c r="AC860" s="63">
        <v>2.16</v>
      </c>
      <c r="AD860" s="1">
        <v>1.26</v>
      </c>
      <c r="AE860" s="63">
        <v>1.06</v>
      </c>
      <c r="AF860" s="1">
        <v>1.56</v>
      </c>
      <c r="AG860" s="1">
        <v>11.7</v>
      </c>
      <c r="AH860" s="1">
        <f t="shared" si="193"/>
        <v>80.769230769230774</v>
      </c>
      <c r="AI860" s="1">
        <v>0.46</v>
      </c>
      <c r="AJ860" s="1">
        <f t="shared" si="194"/>
        <v>7.8288888888888888</v>
      </c>
      <c r="AK860" s="1">
        <f t="shared" si="197"/>
        <v>6.5688274509803932</v>
      </c>
      <c r="AL860" s="1">
        <f t="shared" si="195"/>
        <v>6.3488679245283022</v>
      </c>
      <c r="AM860" s="1">
        <f t="shared" si="198"/>
        <v>7298.6971677559923</v>
      </c>
      <c r="AN860" s="1">
        <f t="shared" si="199"/>
        <v>7054.2976939203354</v>
      </c>
      <c r="AO860" s="1">
        <f t="shared" si="200"/>
        <v>14352.994861676329</v>
      </c>
      <c r="AP860" s="1">
        <f t="shared" si="196"/>
        <v>7.298697167755992</v>
      </c>
      <c r="AQ860" s="1">
        <f t="shared" si="196"/>
        <v>7.0542976939203355</v>
      </c>
      <c r="AR860" s="1">
        <f t="shared" si="196"/>
        <v>14.352994861676329</v>
      </c>
      <c r="AS860" s="90"/>
      <c r="AT860" s="1">
        <v>2.500485908649174</v>
      </c>
      <c r="AU860" s="1">
        <v>0.2421936119166094</v>
      </c>
      <c r="AV860" s="1">
        <v>1.5870505816236773</v>
      </c>
      <c r="AW860" s="1">
        <v>0.75329715140501663</v>
      </c>
      <c r="AX860" s="1">
        <v>0.23178835415924243</v>
      </c>
      <c r="AY860" s="1">
        <v>0.16980581790769816</v>
      </c>
      <c r="AZ860" s="1">
        <v>6.0988180885666958</v>
      </c>
      <c r="BA860" s="1">
        <v>110.15462850270221</v>
      </c>
      <c r="BB860" s="1">
        <v>25.971605800824332</v>
      </c>
      <c r="BC860" s="1">
        <v>10.032902360669624</v>
      </c>
      <c r="BD860" s="1">
        <v>23.518824907669046</v>
      </c>
      <c r="BE860" s="94">
        <v>0.24420792079207918</v>
      </c>
      <c r="BF860" s="94">
        <v>4.6183168316831683E-2</v>
      </c>
      <c r="BG860" s="94">
        <v>1.1531965507223767</v>
      </c>
      <c r="BH860" s="1">
        <v>1.5830019880715707</v>
      </c>
      <c r="BI860" s="1">
        <v>0.40407554671968199</v>
      </c>
      <c r="BJ860" s="1">
        <v>1.2520082207581449</v>
      </c>
    </row>
    <row r="861" spans="1:62">
      <c r="A861" t="s">
        <v>177</v>
      </c>
      <c r="C861" s="63" t="s">
        <v>168</v>
      </c>
      <c r="D861" s="87" t="s">
        <v>170</v>
      </c>
      <c r="E861" t="s">
        <v>959</v>
      </c>
      <c r="F861" s="1" t="s">
        <v>198</v>
      </c>
      <c r="G861" s="1" t="s">
        <v>785</v>
      </c>
      <c r="H861" s="1">
        <v>11.576180000000001</v>
      </c>
      <c r="I861" s="1">
        <v>7.45716</v>
      </c>
      <c r="J861" s="1">
        <v>638</v>
      </c>
      <c r="K861" s="1" t="s">
        <v>786</v>
      </c>
      <c r="L861" s="1" t="s">
        <v>737</v>
      </c>
      <c r="M861" s="88">
        <v>2016</v>
      </c>
      <c r="N861" s="88">
        <v>2</v>
      </c>
      <c r="O861" s="89" t="s">
        <v>155</v>
      </c>
      <c r="P861" s="63">
        <v>349</v>
      </c>
      <c r="Q861" s="1" t="s">
        <v>773</v>
      </c>
      <c r="R861" s="63" t="s">
        <v>399</v>
      </c>
      <c r="S861" s="63" t="s">
        <v>992</v>
      </c>
      <c r="T861" s="63" t="s">
        <v>1091</v>
      </c>
      <c r="U861" s="1" t="s">
        <v>774</v>
      </c>
      <c r="V861" s="90">
        <v>42621</v>
      </c>
      <c r="W861" s="91">
        <v>42649</v>
      </c>
      <c r="X861" s="63">
        <v>9</v>
      </c>
      <c r="Y861" s="63">
        <v>45</v>
      </c>
      <c r="Z861" s="92">
        <v>48</v>
      </c>
      <c r="AA861" s="93">
        <v>5.98</v>
      </c>
      <c r="AB861" s="93">
        <v>5.26</v>
      </c>
      <c r="AC861" s="63">
        <v>1.46</v>
      </c>
      <c r="AD861" s="1">
        <v>0.8</v>
      </c>
      <c r="AE861" s="63">
        <v>0.57999999999999996</v>
      </c>
      <c r="AF861" s="1">
        <v>1</v>
      </c>
      <c r="AG861" s="1">
        <v>11.8</v>
      </c>
      <c r="AH861" s="1">
        <f t="shared" si="193"/>
        <v>80</v>
      </c>
      <c r="AI861" s="1">
        <v>0.34</v>
      </c>
      <c r="AJ861" s="1">
        <f t="shared" si="194"/>
        <v>3.602739726027397</v>
      </c>
      <c r="AK861" s="1">
        <f t="shared" si="197"/>
        <v>2.9906978243352134</v>
      </c>
      <c r="AL861" s="1">
        <f t="shared" si="195"/>
        <v>3.505517241379311</v>
      </c>
      <c r="AM861" s="1">
        <f t="shared" si="198"/>
        <v>3322.9975825946813</v>
      </c>
      <c r="AN861" s="1">
        <f t="shared" si="199"/>
        <v>3895.0191570881234</v>
      </c>
      <c r="AO861" s="1">
        <f t="shared" si="200"/>
        <v>7218.0167396828047</v>
      </c>
      <c r="AP861" s="1">
        <f t="shared" si="196"/>
        <v>3.3229975825946814</v>
      </c>
      <c r="AQ861" s="1">
        <f t="shared" si="196"/>
        <v>3.8950191570881234</v>
      </c>
      <c r="AR861" s="1">
        <f t="shared" si="196"/>
        <v>7.2180167396828043</v>
      </c>
      <c r="AS861" s="90">
        <v>42469</v>
      </c>
      <c r="AT861" s="1">
        <v>2.7183794466403164</v>
      </c>
      <c r="AU861" s="1">
        <v>0.19618252163384398</v>
      </c>
      <c r="AV861" s="1">
        <v>2.1712776490369823</v>
      </c>
      <c r="AW861" s="1">
        <v>0.59380190490850482</v>
      </c>
      <c r="AX861" s="1">
        <v>0.26696300883865487</v>
      </c>
      <c r="AY861" s="1">
        <v>0.21841204618859181</v>
      </c>
      <c r="AZ861" s="1">
        <v>10.499482669660964</v>
      </c>
      <c r="BA861" s="1">
        <v>226.87546464176077</v>
      </c>
      <c r="BB861" s="1">
        <v>53.443299553599417</v>
      </c>
      <c r="BC861" s="1">
        <v>13.605013109879978</v>
      </c>
      <c r="BD861" s="1">
        <v>3.4893675039519345</v>
      </c>
      <c r="BE861" s="94">
        <v>0.35656565656565659</v>
      </c>
      <c r="BF861" s="94">
        <v>2.1000918273645548E-2</v>
      </c>
      <c r="BG861" s="94">
        <v>1.8925972688149826</v>
      </c>
      <c r="BH861" s="1">
        <v>1.5514150943396228</v>
      </c>
      <c r="BI861" s="1">
        <v>0.22094339622641512</v>
      </c>
      <c r="BJ861" s="1">
        <v>1.3382736131315045</v>
      </c>
    </row>
    <row r="862" spans="1:62">
      <c r="A862" t="s">
        <v>177</v>
      </c>
      <c r="C862" s="63" t="s">
        <v>168</v>
      </c>
      <c r="D862" s="87" t="s">
        <v>170</v>
      </c>
      <c r="E862" t="s">
        <v>959</v>
      </c>
      <c r="F862" s="1" t="s">
        <v>198</v>
      </c>
      <c r="G862" s="1" t="s">
        <v>785</v>
      </c>
      <c r="H862" s="1">
        <v>11.576180000000001</v>
      </c>
      <c r="I862" s="1">
        <v>7.45716</v>
      </c>
      <c r="J862" s="1">
        <v>638</v>
      </c>
      <c r="K862" s="1" t="s">
        <v>786</v>
      </c>
      <c r="L862" s="1" t="s">
        <v>737</v>
      </c>
      <c r="M862" s="88">
        <v>2016</v>
      </c>
      <c r="N862" s="88">
        <v>2</v>
      </c>
      <c r="O862" s="89" t="s">
        <v>156</v>
      </c>
      <c r="P862" s="63">
        <v>350</v>
      </c>
      <c r="Q862" s="1" t="s">
        <v>773</v>
      </c>
      <c r="R862" s="63" t="s">
        <v>399</v>
      </c>
      <c r="S862" s="63" t="s">
        <v>992</v>
      </c>
      <c r="T862" s="63" t="s">
        <v>1091</v>
      </c>
      <c r="U862" s="1"/>
      <c r="V862" s="90"/>
      <c r="W862" s="91">
        <v>42649</v>
      </c>
      <c r="X862" s="63">
        <v>9</v>
      </c>
      <c r="Y862" s="63">
        <v>44</v>
      </c>
      <c r="Z862" s="92">
        <v>43</v>
      </c>
      <c r="AA862" s="93">
        <v>6.08</v>
      </c>
      <c r="AB862" s="93">
        <v>5.04</v>
      </c>
      <c r="AC862" s="63">
        <v>1.52</v>
      </c>
      <c r="AD862" s="1">
        <v>0.84</v>
      </c>
      <c r="AE862" s="63">
        <v>0.57999999999999996</v>
      </c>
      <c r="AF862" s="1">
        <v>1.08</v>
      </c>
      <c r="AG862" s="1">
        <v>11.4</v>
      </c>
      <c r="AH862" s="1">
        <f t="shared" si="193"/>
        <v>77.777777777777771</v>
      </c>
      <c r="AI862" s="1">
        <v>0.3</v>
      </c>
      <c r="AJ862" s="1">
        <f t="shared" si="194"/>
        <v>3.5810526315789475</v>
      </c>
      <c r="AK862" s="1">
        <f t="shared" si="197"/>
        <v>2.9032272445820428</v>
      </c>
      <c r="AL862" s="1">
        <f t="shared" si="195"/>
        <v>3.1448275862068966</v>
      </c>
      <c r="AM862" s="1">
        <f t="shared" si="198"/>
        <v>3225.808049535603</v>
      </c>
      <c r="AN862" s="1">
        <f t="shared" si="199"/>
        <v>3494.2528735632186</v>
      </c>
      <c r="AO862" s="1">
        <f t="shared" si="200"/>
        <v>6720.0609230988211</v>
      </c>
      <c r="AP862" s="1">
        <f t="shared" si="196"/>
        <v>3.225808049535603</v>
      </c>
      <c r="AQ862" s="1">
        <f t="shared" si="196"/>
        <v>3.4942528735632186</v>
      </c>
      <c r="AR862" s="1">
        <f t="shared" si="196"/>
        <v>6.7200609230988215</v>
      </c>
      <c r="AS862" s="90"/>
      <c r="AT862" s="1">
        <v>2.0263157894736845</v>
      </c>
      <c r="AU862" s="1">
        <v>0.19662983967519371</v>
      </c>
      <c r="AV862" s="1">
        <v>2.0235030925103814</v>
      </c>
      <c r="AW862" s="1">
        <v>0.53211026713475396</v>
      </c>
      <c r="AX862" s="1">
        <v>0.21661318512245301</v>
      </c>
      <c r="AY862" s="1">
        <v>0.17292852902485706</v>
      </c>
      <c r="AZ862" s="1">
        <v>7.0062341312499337</v>
      </c>
      <c r="BA862" s="1">
        <v>125.55129998411994</v>
      </c>
      <c r="BB862" s="1">
        <v>54.322568879897865</v>
      </c>
      <c r="BC862" s="1">
        <v>10.58991237436323</v>
      </c>
      <c r="BD862" s="1">
        <v>3.9678692271353952</v>
      </c>
      <c r="BE862" s="94">
        <v>0.50828460038986356</v>
      </c>
      <c r="BF862" s="94">
        <v>3.6871345029239777E-2</v>
      </c>
      <c r="BG862" s="94">
        <v>1.8972690869283735</v>
      </c>
      <c r="BH862" s="1">
        <v>1.4320625610948192</v>
      </c>
      <c r="BI862" s="1">
        <v>0.2775659824046921</v>
      </c>
      <c r="BJ862" s="1">
        <v>1.5673749192735644</v>
      </c>
    </row>
    <row r="863" spans="1:62">
      <c r="A863" t="s">
        <v>177</v>
      </c>
      <c r="C863" s="63" t="s">
        <v>168</v>
      </c>
      <c r="D863" s="87" t="s">
        <v>170</v>
      </c>
      <c r="E863" t="s">
        <v>959</v>
      </c>
      <c r="F863" s="1" t="s">
        <v>198</v>
      </c>
      <c r="G863" s="1" t="s">
        <v>785</v>
      </c>
      <c r="H863" s="1">
        <v>11.576180000000001</v>
      </c>
      <c r="I863" s="1">
        <v>7.45716</v>
      </c>
      <c r="J863" s="1">
        <v>638</v>
      </c>
      <c r="K863" s="1" t="s">
        <v>786</v>
      </c>
      <c r="L863" s="1" t="s">
        <v>737</v>
      </c>
      <c r="M863" s="88">
        <v>2016</v>
      </c>
      <c r="N863" s="88">
        <v>2</v>
      </c>
      <c r="O863" s="89" t="s">
        <v>157</v>
      </c>
      <c r="P863" s="63">
        <v>351</v>
      </c>
      <c r="Q863" s="1" t="s">
        <v>773</v>
      </c>
      <c r="R863" s="63" t="s">
        <v>399</v>
      </c>
      <c r="S863" s="63" t="s">
        <v>992</v>
      </c>
      <c r="T863" s="63" t="s">
        <v>1091</v>
      </c>
      <c r="U863" s="1"/>
      <c r="V863" s="90"/>
      <c r="W863" s="91">
        <v>42649</v>
      </c>
      <c r="X863" s="63">
        <v>9</v>
      </c>
      <c r="Y863" s="63">
        <v>44</v>
      </c>
      <c r="Z863" s="92">
        <v>52</v>
      </c>
      <c r="AA863" s="93">
        <v>7.28</v>
      </c>
      <c r="AB863" s="93">
        <v>5.72</v>
      </c>
      <c r="AC863" s="63">
        <v>1.42</v>
      </c>
      <c r="AD863" s="1">
        <v>0.76</v>
      </c>
      <c r="AE863" s="63">
        <v>0.46</v>
      </c>
      <c r="AF863" s="1">
        <v>0.96</v>
      </c>
      <c r="AG863" s="1">
        <v>10.4</v>
      </c>
      <c r="AH863" s="1">
        <f t="shared" si="193"/>
        <v>79.166666666666671</v>
      </c>
      <c r="AI863" s="1">
        <v>0.26</v>
      </c>
      <c r="AJ863" s="1">
        <f t="shared" si="194"/>
        <v>3.8670422535211264</v>
      </c>
      <c r="AK863" s="1">
        <f t="shared" si="197"/>
        <v>3.2270846727423361</v>
      </c>
      <c r="AL863" s="1">
        <f t="shared" si="195"/>
        <v>4.114782608695652</v>
      </c>
      <c r="AM863" s="1">
        <f t="shared" si="198"/>
        <v>3585.6496363803735</v>
      </c>
      <c r="AN863" s="1">
        <f t="shared" si="199"/>
        <v>4571.9806763285023</v>
      </c>
      <c r="AO863" s="1">
        <f t="shared" si="200"/>
        <v>8157.6303127088759</v>
      </c>
      <c r="AP863" s="1">
        <f t="shared" si="196"/>
        <v>3.5856496363803734</v>
      </c>
      <c r="AQ863" s="1">
        <f t="shared" si="196"/>
        <v>4.5719806763285025</v>
      </c>
      <c r="AR863" s="1">
        <f t="shared" si="196"/>
        <v>8.1576303127088767</v>
      </c>
      <c r="AS863" s="90"/>
      <c r="AT863" s="1">
        <v>2.1219281663516067</v>
      </c>
      <c r="AU863" s="1">
        <v>0.13468545247472943</v>
      </c>
      <c r="AV863" s="1">
        <v>1.9330401895170612</v>
      </c>
      <c r="AW863" s="1">
        <v>0.49398138745352427</v>
      </c>
      <c r="AX863" s="1">
        <v>0.24996489074590816</v>
      </c>
      <c r="AY863" s="1">
        <v>0.15186320260794628</v>
      </c>
      <c r="AZ863" s="1">
        <v>5.9373886447223505</v>
      </c>
      <c r="BA863" s="1">
        <v>112.51828457596521</v>
      </c>
      <c r="BB863" s="1">
        <v>54.808895869214673</v>
      </c>
      <c r="BC863" s="1">
        <v>17.206233810338393</v>
      </c>
      <c r="BD863" s="1">
        <v>4.3044378885928056</v>
      </c>
      <c r="BE863" s="94">
        <v>0.56708494208494209</v>
      </c>
      <c r="BF863" s="94">
        <v>3.0530888030888034E-2</v>
      </c>
      <c r="BG863" s="94">
        <v>2.1173897214365538</v>
      </c>
      <c r="BH863" s="1">
        <v>1.5964740450538688</v>
      </c>
      <c r="BI863" s="1">
        <v>0.23878550440744373</v>
      </c>
      <c r="BJ863" s="1">
        <v>1.3965492479033943</v>
      </c>
    </row>
    <row r="864" spans="1:62">
      <c r="A864" t="s">
        <v>177</v>
      </c>
      <c r="C864" s="63" t="s">
        <v>168</v>
      </c>
      <c r="D864" s="87" t="s">
        <v>170</v>
      </c>
      <c r="E864" t="s">
        <v>959</v>
      </c>
      <c r="F864" s="1" t="s">
        <v>198</v>
      </c>
      <c r="G864" s="1" t="s">
        <v>785</v>
      </c>
      <c r="H864" s="1">
        <v>11.576180000000001</v>
      </c>
      <c r="I864" s="1">
        <v>7.45716</v>
      </c>
      <c r="J864" s="1">
        <v>638</v>
      </c>
      <c r="K864" s="1" t="s">
        <v>786</v>
      </c>
      <c r="L864" s="1" t="s">
        <v>737</v>
      </c>
      <c r="M864" s="88">
        <v>2016</v>
      </c>
      <c r="N864" s="88">
        <v>2</v>
      </c>
      <c r="O864" s="89" t="s">
        <v>158</v>
      </c>
      <c r="P864" s="63">
        <v>352</v>
      </c>
      <c r="Q864" s="1" t="s">
        <v>773</v>
      </c>
      <c r="R864" s="63" t="s">
        <v>399</v>
      </c>
      <c r="S864" s="63" t="s">
        <v>992</v>
      </c>
      <c r="T864" s="63" t="s">
        <v>1091</v>
      </c>
      <c r="U864" s="1"/>
      <c r="V864" s="90"/>
      <c r="W864" s="91">
        <v>42649</v>
      </c>
      <c r="X864" s="63">
        <v>9</v>
      </c>
      <c r="Y864" s="63">
        <v>46</v>
      </c>
      <c r="Z864" s="92">
        <v>46</v>
      </c>
      <c r="AA864" s="93">
        <v>7.08</v>
      </c>
      <c r="AB864" s="93">
        <v>6.64</v>
      </c>
      <c r="AC864" s="63">
        <v>1.54</v>
      </c>
      <c r="AD864" s="1">
        <v>0.86</v>
      </c>
      <c r="AE864" s="63">
        <v>0.62</v>
      </c>
      <c r="AF864" s="1">
        <v>1.06</v>
      </c>
      <c r="AG864" s="1">
        <v>11.7</v>
      </c>
      <c r="AH864" s="1">
        <f t="shared" si="193"/>
        <v>81.132075471698101</v>
      </c>
      <c r="AI864" s="1">
        <v>0.48</v>
      </c>
      <c r="AJ864" s="1">
        <f t="shared" si="194"/>
        <v>4.5703896103896104</v>
      </c>
      <c r="AK864" s="1">
        <f t="shared" si="197"/>
        <v>3.8520116119174936</v>
      </c>
      <c r="AL864" s="1">
        <f t="shared" si="195"/>
        <v>5.4812903225806453</v>
      </c>
      <c r="AM864" s="1">
        <f t="shared" si="198"/>
        <v>4280.0129021305484</v>
      </c>
      <c r="AN864" s="1">
        <f t="shared" si="199"/>
        <v>6090.3225806451619</v>
      </c>
      <c r="AO864" s="1">
        <f t="shared" si="200"/>
        <v>10370.33548277571</v>
      </c>
      <c r="AP864" s="1">
        <f t="shared" si="196"/>
        <v>4.2800129021305482</v>
      </c>
      <c r="AQ864" s="1">
        <f t="shared" si="196"/>
        <v>6.0903225806451617</v>
      </c>
      <c r="AR864" s="1">
        <f t="shared" si="196"/>
        <v>10.37033548277571</v>
      </c>
      <c r="AS864" s="90"/>
      <c r="AT864" s="1">
        <v>2.4578488372093021</v>
      </c>
      <c r="AU864" s="1">
        <v>0.21962638075244106</v>
      </c>
      <c r="AV864" s="1">
        <v>1.8983488608145336</v>
      </c>
      <c r="AW864" s="1">
        <v>0.72063312319003292</v>
      </c>
      <c r="AX864" s="1">
        <v>0.39181831008352264</v>
      </c>
      <c r="AY864" s="1">
        <v>0.20236108861208488</v>
      </c>
      <c r="AZ864" s="1">
        <v>11.10659774483125</v>
      </c>
      <c r="BA864" s="1">
        <v>130.11209495643487</v>
      </c>
      <c r="BB864" s="1">
        <v>113.84569836921132</v>
      </c>
      <c r="BC864" s="1">
        <v>12.331880085290003</v>
      </c>
      <c r="BD864" s="1">
        <v>3.279347220897292</v>
      </c>
      <c r="BE864" s="94">
        <v>0.32595171773444759</v>
      </c>
      <c r="BF864" s="94">
        <v>1.6104921077065924E-2</v>
      </c>
      <c r="BG864" s="94">
        <v>1.6108324261335871</v>
      </c>
      <c r="BH864" s="1">
        <v>1.4720314033366044</v>
      </c>
      <c r="BI864" s="1">
        <v>0.27257114818449463</v>
      </c>
      <c r="BJ864" s="1">
        <v>1.5521724467296889</v>
      </c>
    </row>
    <row r="865" spans="1:62">
      <c r="A865" t="s">
        <v>177</v>
      </c>
      <c r="C865" s="63" t="s">
        <v>168</v>
      </c>
      <c r="D865" s="87" t="s">
        <v>170</v>
      </c>
      <c r="E865" t="s">
        <v>959</v>
      </c>
      <c r="F865" s="1" t="s">
        <v>198</v>
      </c>
      <c r="G865" s="1" t="s">
        <v>785</v>
      </c>
      <c r="H865" s="1">
        <v>11.576180000000001</v>
      </c>
      <c r="I865" s="1">
        <v>7.45716</v>
      </c>
      <c r="J865" s="1">
        <v>638</v>
      </c>
      <c r="K865" s="1" t="s">
        <v>786</v>
      </c>
      <c r="L865" s="1" t="s">
        <v>737</v>
      </c>
      <c r="M865" s="88">
        <v>2016</v>
      </c>
      <c r="N865" s="88">
        <v>2</v>
      </c>
      <c r="O865" s="89" t="s">
        <v>159</v>
      </c>
      <c r="P865" s="63">
        <v>353</v>
      </c>
      <c r="Q865" s="1" t="s">
        <v>773</v>
      </c>
      <c r="R865" s="63" t="s">
        <v>399</v>
      </c>
      <c r="S865" s="63" t="s">
        <v>992</v>
      </c>
      <c r="T865" s="63" t="s">
        <v>1091</v>
      </c>
      <c r="U865" s="1"/>
      <c r="V865" s="90"/>
      <c r="W865" s="91">
        <v>42649</v>
      </c>
      <c r="X865" s="63">
        <v>9</v>
      </c>
      <c r="Y865" s="63">
        <v>48</v>
      </c>
      <c r="Z865" s="92">
        <v>44</v>
      </c>
      <c r="AA865" s="93">
        <v>7.38</v>
      </c>
      <c r="AB865" s="93">
        <v>5.6</v>
      </c>
      <c r="AC865" s="63">
        <v>1.66</v>
      </c>
      <c r="AD865" s="1">
        <v>1</v>
      </c>
      <c r="AE865" s="63">
        <v>0.52</v>
      </c>
      <c r="AF865" s="1">
        <v>1.22</v>
      </c>
      <c r="AG865" s="1">
        <v>11.6</v>
      </c>
      <c r="AH865" s="1">
        <f t="shared" si="193"/>
        <v>81.967213114754102</v>
      </c>
      <c r="AI865" s="1">
        <v>0.36</v>
      </c>
      <c r="AJ865" s="1">
        <f t="shared" si="194"/>
        <v>4.1156626506024097</v>
      </c>
      <c r="AK865" s="1">
        <f t="shared" si="197"/>
        <v>3.5084337349397594</v>
      </c>
      <c r="AL865" s="1">
        <f t="shared" si="195"/>
        <v>5.109230769230769</v>
      </c>
      <c r="AM865" s="1">
        <f t="shared" si="198"/>
        <v>3898.2597054886214</v>
      </c>
      <c r="AN865" s="1">
        <f t="shared" si="199"/>
        <v>5676.9230769230762</v>
      </c>
      <c r="AO865" s="1">
        <f t="shared" si="200"/>
        <v>9575.1827824116972</v>
      </c>
      <c r="AP865" s="1">
        <f t="shared" si="196"/>
        <v>3.8982597054886212</v>
      </c>
      <c r="AQ865" s="1">
        <f t="shared" si="196"/>
        <v>5.6769230769230763</v>
      </c>
      <c r="AR865" s="1">
        <f t="shared" si="196"/>
        <v>9.575182782411698</v>
      </c>
      <c r="AS865" s="90"/>
      <c r="AT865" s="1">
        <v>1.9709246901811253</v>
      </c>
      <c r="AU865" s="1">
        <v>0.24332345475812239</v>
      </c>
      <c r="AV865" s="1">
        <v>2.187625530387904</v>
      </c>
      <c r="AW865" s="1">
        <v>0.67188736024545626</v>
      </c>
      <c r="AX865" s="1">
        <v>0.29384479406413483</v>
      </c>
      <c r="AY865" s="1">
        <v>0.21632997010710286</v>
      </c>
      <c r="AZ865" s="1">
        <v>10.675146227353427</v>
      </c>
      <c r="BA865" s="1">
        <v>249.44380686951689</v>
      </c>
      <c r="BB865" s="1">
        <v>83.801930270463473</v>
      </c>
      <c r="BC865" s="1">
        <v>15.227741852035981</v>
      </c>
      <c r="BD865" s="1">
        <v>4.201618828207585</v>
      </c>
      <c r="BE865" s="94">
        <v>0.30619092627599243</v>
      </c>
      <c r="BF865" s="94">
        <v>1.5732514177693762E-2</v>
      </c>
      <c r="BG865" s="94">
        <v>2.2683498026747042</v>
      </c>
      <c r="BH865" s="1">
        <v>1.596172718351325</v>
      </c>
      <c r="BI865" s="1">
        <v>0.3167320902845927</v>
      </c>
      <c r="BJ865" s="1">
        <v>1.4355783678711456</v>
      </c>
    </row>
    <row r="866" spans="1:62">
      <c r="A866" t="s">
        <v>177</v>
      </c>
      <c r="C866" s="63" t="s">
        <v>168</v>
      </c>
      <c r="D866" s="87" t="s">
        <v>170</v>
      </c>
      <c r="E866" t="s">
        <v>959</v>
      </c>
      <c r="F866" s="1" t="s">
        <v>198</v>
      </c>
      <c r="G866" s="1" t="s">
        <v>785</v>
      </c>
      <c r="H866" s="1">
        <v>11.576180000000001</v>
      </c>
      <c r="I866" s="1">
        <v>7.45716</v>
      </c>
      <c r="J866" s="1">
        <v>638</v>
      </c>
      <c r="K866" s="1" t="s">
        <v>786</v>
      </c>
      <c r="L866" s="1" t="s">
        <v>737</v>
      </c>
      <c r="M866" s="88">
        <v>2016</v>
      </c>
      <c r="N866" s="88">
        <v>2</v>
      </c>
      <c r="O866" s="89" t="s">
        <v>714</v>
      </c>
      <c r="P866" s="63">
        <v>354</v>
      </c>
      <c r="Q866" s="1" t="s">
        <v>773</v>
      </c>
      <c r="R866" s="63" t="s">
        <v>399</v>
      </c>
      <c r="S866" s="63" t="s">
        <v>992</v>
      </c>
      <c r="T866" s="63" t="s">
        <v>1091</v>
      </c>
      <c r="U866" s="1"/>
      <c r="V866" s="90"/>
      <c r="W866" s="91">
        <v>42649</v>
      </c>
      <c r="X866" s="63">
        <v>9</v>
      </c>
      <c r="Y866" s="63">
        <v>42</v>
      </c>
      <c r="Z866" s="92">
        <v>46</v>
      </c>
      <c r="AA866" s="93">
        <v>7.52</v>
      </c>
      <c r="AB866" s="93">
        <v>5.38</v>
      </c>
      <c r="AC866" s="63">
        <v>1.84</v>
      </c>
      <c r="AD866" s="1">
        <v>1.08</v>
      </c>
      <c r="AE866" s="63">
        <v>0.84</v>
      </c>
      <c r="AF866" s="1">
        <v>1.34</v>
      </c>
      <c r="AG866" s="1">
        <v>12.6</v>
      </c>
      <c r="AH866" s="1">
        <f t="shared" si="193"/>
        <v>80.597014925373131</v>
      </c>
      <c r="AI866" s="1">
        <v>0.5</v>
      </c>
      <c r="AJ866" s="1">
        <f t="shared" si="194"/>
        <v>3.9180434782608695</v>
      </c>
      <c r="AK866" s="1">
        <f t="shared" si="197"/>
        <v>3.2469882352941175</v>
      </c>
      <c r="AL866" s="1">
        <f t="shared" si="195"/>
        <v>4.4761904761904763</v>
      </c>
      <c r="AM866" s="1">
        <f t="shared" si="198"/>
        <v>3607.7647058823527</v>
      </c>
      <c r="AN866" s="1">
        <f t="shared" si="199"/>
        <v>4973.5449735449738</v>
      </c>
      <c r="AO866" s="1">
        <f t="shared" si="200"/>
        <v>8581.309679427326</v>
      </c>
      <c r="AP866" s="1">
        <f t="shared" si="196"/>
        <v>3.6077647058823525</v>
      </c>
      <c r="AQ866" s="1">
        <f t="shared" si="196"/>
        <v>4.9735449735449739</v>
      </c>
      <c r="AR866" s="1">
        <f t="shared" si="196"/>
        <v>8.581309679427326</v>
      </c>
      <c r="AS866" s="90"/>
      <c r="AT866" s="1">
        <v>2.5213160333642262</v>
      </c>
      <c r="AU866" s="1">
        <v>0.25155180131873239</v>
      </c>
      <c r="AV866" s="1">
        <v>2.0061638138119053</v>
      </c>
      <c r="AW866" s="1">
        <v>0.78183297228115234</v>
      </c>
      <c r="AX866" s="1">
        <v>0.31809459718651073</v>
      </c>
      <c r="AY866" s="1">
        <v>0.19609102645974971</v>
      </c>
      <c r="AZ866" s="1">
        <v>9.5689587896477519</v>
      </c>
      <c r="BA866" s="1">
        <v>155.76719008828528</v>
      </c>
      <c r="BB866" s="1">
        <v>59.657571975669086</v>
      </c>
      <c r="BC866" s="1">
        <v>20.665182516368738</v>
      </c>
      <c r="BD866" s="1">
        <v>22.722194734866733</v>
      </c>
      <c r="BE866" s="94">
        <v>0.42339712918660288</v>
      </c>
      <c r="BF866" s="94">
        <v>4.6626794258373211E-2</v>
      </c>
      <c r="BG866" s="94">
        <v>2.8400980803893274</v>
      </c>
      <c r="BH866" s="1">
        <v>1.5707116788321167</v>
      </c>
      <c r="BI866" s="1">
        <v>0.47080291970802918</v>
      </c>
      <c r="BJ866" s="1">
        <v>1.7819168762991004</v>
      </c>
    </row>
    <row r="867" spans="1:62">
      <c r="A867" t="s">
        <v>177</v>
      </c>
      <c r="C867" s="63" t="s">
        <v>168</v>
      </c>
      <c r="D867" s="87" t="s">
        <v>170</v>
      </c>
      <c r="E867" t="s">
        <v>959</v>
      </c>
      <c r="F867" s="1" t="s">
        <v>787</v>
      </c>
      <c r="G867" s="1" t="s">
        <v>788</v>
      </c>
      <c r="H867" s="1">
        <v>11.542719999999999</v>
      </c>
      <c r="I867" s="1">
        <v>7.3646399999999996</v>
      </c>
      <c r="J867" s="1">
        <v>691</v>
      </c>
      <c r="K867" s="1" t="s">
        <v>789</v>
      </c>
      <c r="L867" s="1" t="s">
        <v>737</v>
      </c>
      <c r="M867" s="88">
        <v>2016</v>
      </c>
      <c r="N867" s="88">
        <v>2</v>
      </c>
      <c r="O867" s="89" t="s">
        <v>155</v>
      </c>
      <c r="P867" s="63">
        <v>361</v>
      </c>
      <c r="Q867" s="1" t="s">
        <v>773</v>
      </c>
      <c r="R867" s="63" t="s">
        <v>399</v>
      </c>
      <c r="S867" s="63" t="s">
        <v>992</v>
      </c>
      <c r="T867" s="63" t="s">
        <v>1091</v>
      </c>
      <c r="U867" s="1" t="s">
        <v>774</v>
      </c>
      <c r="V867" s="90">
        <v>42621</v>
      </c>
      <c r="W867" s="91">
        <v>42649</v>
      </c>
      <c r="X867" s="63">
        <v>9</v>
      </c>
      <c r="Y867" s="63">
        <v>45</v>
      </c>
      <c r="Z867" s="92">
        <v>39</v>
      </c>
      <c r="AA867" s="93">
        <v>7.72</v>
      </c>
      <c r="AB867" s="93">
        <v>5.61</v>
      </c>
      <c r="AC867" s="63">
        <v>1.58</v>
      </c>
      <c r="AD867" s="1">
        <v>0.8</v>
      </c>
      <c r="AE867" s="63">
        <v>0.64</v>
      </c>
      <c r="AF867" s="1">
        <v>1.02</v>
      </c>
      <c r="AG867" s="1">
        <v>11.7</v>
      </c>
      <c r="AH867" s="1">
        <f t="shared" si="193"/>
        <v>78.431372549019613</v>
      </c>
      <c r="AI867" s="1">
        <v>0.3</v>
      </c>
      <c r="AJ867" s="1">
        <f t="shared" si="194"/>
        <v>3.6216455696202532</v>
      </c>
      <c r="AK867" s="1">
        <f t="shared" si="197"/>
        <v>2.9507848101265828</v>
      </c>
      <c r="AL867" s="1">
        <f t="shared" si="195"/>
        <v>3.6187499999999999</v>
      </c>
      <c r="AM867" s="1">
        <f t="shared" si="198"/>
        <v>3278.6497890295364</v>
      </c>
      <c r="AN867" s="1">
        <f t="shared" si="199"/>
        <v>4020.8333333333335</v>
      </c>
      <c r="AO867" s="1">
        <f t="shared" si="200"/>
        <v>7299.4831223628698</v>
      </c>
      <c r="AP867" s="1">
        <f t="shared" si="196"/>
        <v>3.2786497890295365</v>
      </c>
      <c r="AQ867" s="1">
        <f t="shared" si="196"/>
        <v>4.0208333333333339</v>
      </c>
      <c r="AR867" s="1">
        <f t="shared" si="196"/>
        <v>7.2994831223628696</v>
      </c>
      <c r="AS867" s="90">
        <v>42469</v>
      </c>
      <c r="AT867" s="1">
        <v>2.251425855513308</v>
      </c>
      <c r="AU867" s="1">
        <v>0.23771035738905327</v>
      </c>
      <c r="AV867" s="1">
        <v>1.7682356547987332</v>
      </c>
      <c r="AW867" s="1">
        <v>0.59922487394947077</v>
      </c>
      <c r="AX867" s="1">
        <v>0.3147943879413721</v>
      </c>
      <c r="AY867" s="1">
        <v>0.16422437280145794</v>
      </c>
      <c r="AZ867" s="1">
        <v>7.6966283131631394</v>
      </c>
      <c r="BA867" s="1">
        <v>119.03662900818759</v>
      </c>
      <c r="BB867" s="1">
        <v>34.914465498739233</v>
      </c>
      <c r="BC867" s="1">
        <v>15.445695144208475</v>
      </c>
      <c r="BD867" s="1">
        <v>43.820199757070782</v>
      </c>
      <c r="BE867" s="94">
        <v>0.28678213309024608</v>
      </c>
      <c r="BF867" s="94">
        <v>2.3208751139471285E-2</v>
      </c>
      <c r="BG867" s="94">
        <v>2.3398827782666207</v>
      </c>
      <c r="BH867" s="1">
        <v>1.2655813953488373</v>
      </c>
      <c r="BI867" s="1">
        <v>0.37200000000000005</v>
      </c>
      <c r="BJ867" s="1">
        <v>0.952892117427108</v>
      </c>
    </row>
    <row r="868" spans="1:62">
      <c r="A868" t="s">
        <v>177</v>
      </c>
      <c r="C868" s="63" t="s">
        <v>168</v>
      </c>
      <c r="D868" s="87" t="s">
        <v>170</v>
      </c>
      <c r="E868" t="s">
        <v>959</v>
      </c>
      <c r="F868" s="1" t="s">
        <v>787</v>
      </c>
      <c r="G868" s="1" t="s">
        <v>788</v>
      </c>
      <c r="H868" s="1">
        <v>11.542719999999999</v>
      </c>
      <c r="I868" s="1">
        <v>7.3646399999999996</v>
      </c>
      <c r="J868" s="1">
        <v>691</v>
      </c>
      <c r="K868" s="1" t="s">
        <v>789</v>
      </c>
      <c r="L868" s="1" t="s">
        <v>737</v>
      </c>
      <c r="M868" s="88">
        <v>2016</v>
      </c>
      <c r="N868" s="88">
        <v>2</v>
      </c>
      <c r="O868" s="89" t="s">
        <v>156</v>
      </c>
      <c r="P868" s="63">
        <v>362</v>
      </c>
      <c r="Q868" s="1" t="s">
        <v>773</v>
      </c>
      <c r="R868" s="63" t="s">
        <v>399</v>
      </c>
      <c r="S868" s="63" t="s">
        <v>992</v>
      </c>
      <c r="T868" s="63" t="s">
        <v>1091</v>
      </c>
      <c r="U868" s="1"/>
      <c r="V868" s="90"/>
      <c r="W868" s="91">
        <v>42649</v>
      </c>
      <c r="X868" s="63">
        <v>9</v>
      </c>
      <c r="Y868" s="63">
        <v>48</v>
      </c>
      <c r="Z868" s="92">
        <v>51</v>
      </c>
      <c r="AA868" s="93">
        <v>12.48</v>
      </c>
      <c r="AB868" s="93">
        <v>5.42</v>
      </c>
      <c r="AC868" s="63">
        <v>1.62</v>
      </c>
      <c r="AD868" s="1">
        <v>0.92</v>
      </c>
      <c r="AE868" s="63">
        <v>0.72</v>
      </c>
      <c r="AF868" s="1">
        <v>1.06</v>
      </c>
      <c r="AG868" s="1">
        <v>12.1</v>
      </c>
      <c r="AH868" s="1">
        <f t="shared" si="193"/>
        <v>86.79245283018868</v>
      </c>
      <c r="AI868" s="1">
        <v>0.32</v>
      </c>
      <c r="AJ868" s="1">
        <f t="shared" si="194"/>
        <v>3.5464197530864197</v>
      </c>
      <c r="AK868" s="1">
        <f t="shared" si="197"/>
        <v>3.1830396514161223</v>
      </c>
      <c r="AL868" s="1">
        <f t="shared" si="195"/>
        <v>5.5466666666666669</v>
      </c>
      <c r="AM868" s="1">
        <f t="shared" si="198"/>
        <v>3536.7107237956916</v>
      </c>
      <c r="AN868" s="1">
        <f t="shared" si="199"/>
        <v>6162.9629629629635</v>
      </c>
      <c r="AO868" s="1">
        <f t="shared" si="200"/>
        <v>9699.6736867586551</v>
      </c>
      <c r="AP868" s="1">
        <f t="shared" si="196"/>
        <v>3.5367107237956916</v>
      </c>
      <c r="AQ868" s="1">
        <f t="shared" si="196"/>
        <v>6.1629629629629639</v>
      </c>
      <c r="AR868" s="1">
        <f t="shared" si="196"/>
        <v>9.6996736867586559</v>
      </c>
      <c r="AS868" s="90"/>
      <c r="AT868" s="1">
        <v>1.9231150793650795</v>
      </c>
      <c r="AU868" s="1">
        <v>0.23507950604518252</v>
      </c>
      <c r="AV868" s="1">
        <v>1.7663638358702864</v>
      </c>
      <c r="AW868" s="1">
        <v>0.63876398381879596</v>
      </c>
      <c r="AX868" s="1">
        <v>0.2413685503180667</v>
      </c>
      <c r="AY868" s="1">
        <v>0.14116003682725281</v>
      </c>
      <c r="AZ868" s="1">
        <v>4.9934000950403181</v>
      </c>
      <c r="BA868" s="1">
        <v>104.08083391056594</v>
      </c>
      <c r="BB868" s="1">
        <v>24.12842880536094</v>
      </c>
      <c r="BC868" s="1">
        <v>7.6515853059166208</v>
      </c>
      <c r="BD868" s="1">
        <v>4.3852114824867918</v>
      </c>
      <c r="BE868" s="94">
        <v>0.35051162790697671</v>
      </c>
      <c r="BF868" s="94">
        <v>3.9772093023255815E-2</v>
      </c>
      <c r="BG868" s="94">
        <v>2.110624609163315</v>
      </c>
      <c r="BH868" s="1">
        <v>1.379740980573543</v>
      </c>
      <c r="BI868" s="1">
        <v>0.31961147086031455</v>
      </c>
      <c r="BJ868" s="1">
        <v>0.72622395741729628</v>
      </c>
    </row>
    <row r="869" spans="1:62">
      <c r="A869" t="s">
        <v>177</v>
      </c>
      <c r="C869" s="63" t="s">
        <v>168</v>
      </c>
      <c r="D869" s="87" t="s">
        <v>170</v>
      </c>
      <c r="E869" t="s">
        <v>959</v>
      </c>
      <c r="F869" s="1" t="s">
        <v>787</v>
      </c>
      <c r="G869" s="1" t="s">
        <v>788</v>
      </c>
      <c r="H869" s="1">
        <v>11.542719999999999</v>
      </c>
      <c r="I869" s="1">
        <v>7.3646399999999996</v>
      </c>
      <c r="J869" s="1">
        <v>691</v>
      </c>
      <c r="K869" s="1" t="s">
        <v>789</v>
      </c>
      <c r="L869" s="1" t="s">
        <v>737</v>
      </c>
      <c r="M869" s="88">
        <v>2016</v>
      </c>
      <c r="N869" s="88">
        <v>2</v>
      </c>
      <c r="O869" s="89" t="s">
        <v>157</v>
      </c>
      <c r="P869" s="63">
        <v>363</v>
      </c>
      <c r="Q869" s="1" t="s">
        <v>773</v>
      </c>
      <c r="R869" s="63" t="s">
        <v>399</v>
      </c>
      <c r="S869" s="63" t="s">
        <v>992</v>
      </c>
      <c r="T869" s="63" t="s">
        <v>1091</v>
      </c>
      <c r="U869" s="1"/>
      <c r="V869" s="90"/>
      <c r="W869" s="91">
        <v>42649</v>
      </c>
      <c r="X869" s="63">
        <v>9</v>
      </c>
      <c r="Y869" s="63">
        <v>45</v>
      </c>
      <c r="Z869" s="92">
        <v>52</v>
      </c>
      <c r="AA869" s="93">
        <v>17.04</v>
      </c>
      <c r="AB869" s="93">
        <v>7.31</v>
      </c>
      <c r="AC869" s="63">
        <v>1.88</v>
      </c>
      <c r="AD869" s="1">
        <v>1</v>
      </c>
      <c r="AE869" s="63">
        <v>0.46</v>
      </c>
      <c r="AF869" s="1">
        <v>1.22</v>
      </c>
      <c r="AG869" s="1">
        <v>12.1</v>
      </c>
      <c r="AH869" s="1">
        <f t="shared" si="193"/>
        <v>81.967213114754102</v>
      </c>
      <c r="AI869" s="1">
        <v>0.22</v>
      </c>
      <c r="AJ869" s="1">
        <f t="shared" si="194"/>
        <v>4.7437234042553191</v>
      </c>
      <c r="AK869" s="1">
        <f t="shared" si="197"/>
        <v>4.0209574468085103</v>
      </c>
      <c r="AL869" s="1">
        <f t="shared" si="195"/>
        <v>8.149565217391304</v>
      </c>
      <c r="AM869" s="1">
        <f t="shared" si="198"/>
        <v>4467.7304964538998</v>
      </c>
      <c r="AN869" s="1">
        <f t="shared" si="199"/>
        <v>9055.072463768116</v>
      </c>
      <c r="AO869" s="1">
        <f t="shared" si="200"/>
        <v>13522.802960222016</v>
      </c>
      <c r="AP869" s="1">
        <f t="shared" si="196"/>
        <v>4.4677304964538997</v>
      </c>
      <c r="AQ869" s="1">
        <f t="shared" si="196"/>
        <v>9.0550724637681164</v>
      </c>
      <c r="AR869" s="1">
        <f t="shared" si="196"/>
        <v>13.522802960222016</v>
      </c>
      <c r="AS869" s="90"/>
      <c r="AT869" s="1">
        <v>3.2855072463768127</v>
      </c>
      <c r="AU869" s="1">
        <v>0.21800666568627247</v>
      </c>
      <c r="AV869" s="1">
        <v>1.9569155634289199</v>
      </c>
      <c r="AW869" s="1">
        <v>0.5842487770167476</v>
      </c>
      <c r="AX869" s="1">
        <v>0.26335352623060998</v>
      </c>
      <c r="AY869" s="1">
        <v>0.19944868295254242</v>
      </c>
      <c r="AZ869" s="1">
        <v>9.7400432959959424</v>
      </c>
      <c r="BA869" s="1">
        <v>180.47278099841256</v>
      </c>
      <c r="BB869" s="1">
        <v>55.217825825062057</v>
      </c>
      <c r="BC869" s="1">
        <v>18.530088033949323</v>
      </c>
      <c r="BD869" s="1">
        <v>4.4565171448156491</v>
      </c>
      <c r="BE869" s="94">
        <v>0.57384760112888056</v>
      </c>
      <c r="BF869" s="94">
        <v>3.2427093132643463E-2</v>
      </c>
      <c r="BG869" s="94">
        <v>2.4667231731776176</v>
      </c>
      <c r="BH869" s="1">
        <v>1.5966183574879227</v>
      </c>
      <c r="BI869" s="1">
        <v>0.27632850241545898</v>
      </c>
      <c r="BJ869" s="1">
        <v>1.3507613745512608</v>
      </c>
    </row>
    <row r="870" spans="1:62">
      <c r="A870" t="s">
        <v>177</v>
      </c>
      <c r="C870" s="63" t="s">
        <v>168</v>
      </c>
      <c r="D870" s="87" t="s">
        <v>170</v>
      </c>
      <c r="E870" t="s">
        <v>959</v>
      </c>
      <c r="F870" s="1" t="s">
        <v>787</v>
      </c>
      <c r="G870" s="1" t="s">
        <v>788</v>
      </c>
      <c r="H870" s="1">
        <v>11.542719999999999</v>
      </c>
      <c r="I870" s="1">
        <v>7.3646399999999996</v>
      </c>
      <c r="J870" s="1">
        <v>691</v>
      </c>
      <c r="K870" s="1" t="s">
        <v>789</v>
      </c>
      <c r="L870" s="1" t="s">
        <v>737</v>
      </c>
      <c r="M870" s="88">
        <v>2016</v>
      </c>
      <c r="N870" s="88">
        <v>2</v>
      </c>
      <c r="O870" s="89" t="s">
        <v>158</v>
      </c>
      <c r="P870" s="63">
        <v>364</v>
      </c>
      <c r="Q870" s="1" t="s">
        <v>773</v>
      </c>
      <c r="R870" s="63" t="s">
        <v>399</v>
      </c>
      <c r="S870" s="63" t="s">
        <v>992</v>
      </c>
      <c r="T870" s="63" t="s">
        <v>1091</v>
      </c>
      <c r="U870" s="1"/>
      <c r="V870" s="90"/>
      <c r="W870" s="91">
        <v>42649</v>
      </c>
      <c r="X870" s="63">
        <v>9</v>
      </c>
      <c r="Y870" s="63">
        <v>46</v>
      </c>
      <c r="Z870" s="92">
        <v>50</v>
      </c>
      <c r="AA870" s="93">
        <v>18.14</v>
      </c>
      <c r="AB870" s="93">
        <v>9.57</v>
      </c>
      <c r="AC870" s="63">
        <v>2.2599999999999998</v>
      </c>
      <c r="AD870" s="1">
        <v>1.1599999999999999</v>
      </c>
      <c r="AE870" s="63">
        <v>1.4</v>
      </c>
      <c r="AF870" s="1">
        <v>1.48</v>
      </c>
      <c r="AG870" s="1">
        <v>12.9</v>
      </c>
      <c r="AH870" s="1">
        <f t="shared" si="193"/>
        <v>78.378378378378372</v>
      </c>
      <c r="AI870" s="1">
        <v>0.52</v>
      </c>
      <c r="AJ870" s="1">
        <f t="shared" si="194"/>
        <v>6.2670796460176996</v>
      </c>
      <c r="AK870" s="1">
        <f t="shared" si="197"/>
        <v>5.0333915668922433</v>
      </c>
      <c r="AL870" s="1">
        <f t="shared" si="195"/>
        <v>6.7377142857142864</v>
      </c>
      <c r="AM870" s="1">
        <f t="shared" si="198"/>
        <v>5592.6572965469368</v>
      </c>
      <c r="AN870" s="1">
        <f t="shared" si="199"/>
        <v>7486.3492063492076</v>
      </c>
      <c r="AO870" s="1">
        <f t="shared" si="200"/>
        <v>13079.006502896144</v>
      </c>
      <c r="AP870" s="1">
        <f t="shared" si="196"/>
        <v>5.5926572965469372</v>
      </c>
      <c r="AQ870" s="1">
        <f t="shared" si="196"/>
        <v>7.4863492063492076</v>
      </c>
      <c r="AR870" s="1">
        <f t="shared" si="196"/>
        <v>13.079006502896144</v>
      </c>
      <c r="AS870" s="90"/>
      <c r="AT870" s="1">
        <v>2.5111434108527133</v>
      </c>
      <c r="AU870" s="1">
        <v>0.21568739881537041</v>
      </c>
      <c r="AV870" s="1">
        <v>1.7571530429330049</v>
      </c>
      <c r="AW870" s="1">
        <v>0.58896966624156966</v>
      </c>
      <c r="AX870" s="1">
        <v>0.30770739039745598</v>
      </c>
      <c r="AY870" s="1">
        <v>0.16040190082322575</v>
      </c>
      <c r="AZ870" s="1">
        <v>6.4440665378451429</v>
      </c>
      <c r="BA870" s="1">
        <v>101.17821094886189</v>
      </c>
      <c r="BB870" s="1">
        <v>45.362906060891142</v>
      </c>
      <c r="BC870" s="1">
        <v>13.388125244203545</v>
      </c>
      <c r="BD870" s="1">
        <v>4.5279147682851413</v>
      </c>
      <c r="BE870" s="94">
        <v>0.82971698113207548</v>
      </c>
      <c r="BF870" s="94">
        <v>0.11900943396226417</v>
      </c>
      <c r="BG870" s="94">
        <v>2.7488681607163632</v>
      </c>
      <c r="BH870" s="1">
        <v>1.6710037174721191</v>
      </c>
      <c r="BI870" s="1">
        <v>0.29567843866171006</v>
      </c>
      <c r="BJ870" s="1">
        <v>0.96680972381601427</v>
      </c>
    </row>
    <row r="871" spans="1:62">
      <c r="A871" t="s">
        <v>177</v>
      </c>
      <c r="C871" s="63" t="s">
        <v>168</v>
      </c>
      <c r="D871" s="87" t="s">
        <v>170</v>
      </c>
      <c r="E871" t="s">
        <v>959</v>
      </c>
      <c r="F871" s="1" t="s">
        <v>787</v>
      </c>
      <c r="G871" s="1" t="s">
        <v>788</v>
      </c>
      <c r="H871" s="1">
        <v>11.542719999999999</v>
      </c>
      <c r="I871" s="1">
        <v>7.3646399999999996</v>
      </c>
      <c r="J871" s="1">
        <v>691</v>
      </c>
      <c r="K871" s="1" t="s">
        <v>789</v>
      </c>
      <c r="L871" s="1" t="s">
        <v>737</v>
      </c>
      <c r="M871" s="88">
        <v>2016</v>
      </c>
      <c r="N871" s="88">
        <v>2</v>
      </c>
      <c r="O871" s="89" t="s">
        <v>159</v>
      </c>
      <c r="P871" s="63">
        <v>365</v>
      </c>
      <c r="Q871" s="1" t="s">
        <v>773</v>
      </c>
      <c r="R871" s="63" t="s">
        <v>399</v>
      </c>
      <c r="S871" s="63" t="s">
        <v>992</v>
      </c>
      <c r="T871" s="63" t="s">
        <v>1091</v>
      </c>
      <c r="U871" s="1"/>
      <c r="V871" s="90"/>
      <c r="W871" s="91">
        <v>42649</v>
      </c>
      <c r="X871" s="63">
        <v>9</v>
      </c>
      <c r="Y871" s="63">
        <v>46</v>
      </c>
      <c r="Z871" s="92">
        <v>44</v>
      </c>
      <c r="AA871" s="93">
        <v>16.670000000000002</v>
      </c>
      <c r="AB871" s="93">
        <v>9.1199999999999992</v>
      </c>
      <c r="AC871" s="63">
        <v>2.5</v>
      </c>
      <c r="AD871" s="1">
        <v>1.44</v>
      </c>
      <c r="AE871" s="63">
        <v>1.22</v>
      </c>
      <c r="AF871" s="1">
        <v>1.65</v>
      </c>
      <c r="AG871" s="1">
        <v>13.1</v>
      </c>
      <c r="AH871" s="1">
        <f t="shared" si="193"/>
        <v>87.27272727272728</v>
      </c>
      <c r="AI871" s="1">
        <v>0.54</v>
      </c>
      <c r="AJ871" s="1">
        <f t="shared" si="194"/>
        <v>6.0191999999999988</v>
      </c>
      <c r="AK871" s="1">
        <f t="shared" si="197"/>
        <v>5.3705426823529407</v>
      </c>
      <c r="AL871" s="1">
        <f t="shared" si="195"/>
        <v>7.378524590163936</v>
      </c>
      <c r="AM871" s="1">
        <f t="shared" si="198"/>
        <v>5967.2696470588226</v>
      </c>
      <c r="AN871" s="1">
        <f t="shared" si="199"/>
        <v>8198.3606557377061</v>
      </c>
      <c r="AO871" s="1">
        <f t="shared" si="200"/>
        <v>14165.63030279653</v>
      </c>
      <c r="AP871" s="1">
        <f t="shared" si="196"/>
        <v>5.9672696470588225</v>
      </c>
      <c r="AQ871" s="1">
        <f t="shared" si="196"/>
        <v>8.1983606557377069</v>
      </c>
      <c r="AR871" s="1">
        <f t="shared" si="196"/>
        <v>14.165630302796529</v>
      </c>
      <c r="AS871" s="90"/>
      <c r="AT871" s="1">
        <v>3.2459095283926849</v>
      </c>
      <c r="AU871" s="1">
        <v>0.26869558624457035</v>
      </c>
      <c r="AV871" s="1">
        <v>1.6661603694817071</v>
      </c>
      <c r="AW871" s="1">
        <v>0.73816647047328421</v>
      </c>
      <c r="AX871" s="1">
        <v>0.3501002291198933</v>
      </c>
      <c r="AY871" s="1">
        <v>0.19497613782041162</v>
      </c>
      <c r="AZ871" s="1">
        <v>9.3543626047005919</v>
      </c>
      <c r="BA871" s="1">
        <v>143.7611100542581</v>
      </c>
      <c r="BB871" s="1">
        <v>67.417725076564977</v>
      </c>
      <c r="BC871" s="1">
        <v>13.575402667493028</v>
      </c>
      <c r="BD871" s="1">
        <v>3.6153406070205709</v>
      </c>
      <c r="BE871" s="94">
        <v>0.72817836812144221</v>
      </c>
      <c r="BF871" s="94">
        <v>6.2903225806451607E-2</v>
      </c>
      <c r="BG871" s="94">
        <v>2.7816460265233034</v>
      </c>
      <c r="BH871" s="1">
        <v>1.7717086834733897</v>
      </c>
      <c r="BI871" s="1">
        <v>0.32913165266106448</v>
      </c>
      <c r="BJ871" s="1">
        <v>1.0133227777039304</v>
      </c>
    </row>
    <row r="872" spans="1:62">
      <c r="A872" t="s">
        <v>177</v>
      </c>
      <c r="C872" s="63" t="s">
        <v>168</v>
      </c>
      <c r="D872" s="87" t="s">
        <v>170</v>
      </c>
      <c r="E872" t="s">
        <v>959</v>
      </c>
      <c r="F872" s="1" t="s">
        <v>787</v>
      </c>
      <c r="G872" s="1" t="s">
        <v>788</v>
      </c>
      <c r="H872" s="1">
        <v>11.542719999999999</v>
      </c>
      <c r="I872" s="1">
        <v>7.3646399999999996</v>
      </c>
      <c r="J872" s="1">
        <v>691</v>
      </c>
      <c r="K872" s="1" t="s">
        <v>789</v>
      </c>
      <c r="L872" s="1" t="s">
        <v>737</v>
      </c>
      <c r="M872" s="88">
        <v>2016</v>
      </c>
      <c r="N872" s="88">
        <v>2</v>
      </c>
      <c r="O872" s="89" t="s">
        <v>714</v>
      </c>
      <c r="P872" s="63">
        <v>366</v>
      </c>
      <c r="Q872" s="1" t="s">
        <v>773</v>
      </c>
      <c r="R872" s="63" t="s">
        <v>399</v>
      </c>
      <c r="S872" s="63" t="s">
        <v>992</v>
      </c>
      <c r="T872" s="63" t="s">
        <v>1091</v>
      </c>
      <c r="U872" s="1"/>
      <c r="V872" s="90"/>
      <c r="W872" s="91">
        <v>42649</v>
      </c>
      <c r="X872" s="63">
        <v>9</v>
      </c>
      <c r="Y872" s="63">
        <v>48</v>
      </c>
      <c r="Z872" s="92">
        <v>47</v>
      </c>
      <c r="AA872" s="93">
        <v>18.010000000000002</v>
      </c>
      <c r="AB872" s="93">
        <v>8.99</v>
      </c>
      <c r="AC872" s="63">
        <v>2.44</v>
      </c>
      <c r="AD872" s="1">
        <v>1.26</v>
      </c>
      <c r="AE872" s="63">
        <v>1.28</v>
      </c>
      <c r="AF872" s="1">
        <v>1.56</v>
      </c>
      <c r="AG872" s="1">
        <v>12.3</v>
      </c>
      <c r="AH872" s="1">
        <f t="shared" si="193"/>
        <v>80.769230769230774</v>
      </c>
      <c r="AI872" s="1">
        <v>0.56000000000000005</v>
      </c>
      <c r="AJ872" s="1">
        <f t="shared" si="194"/>
        <v>5.7477049180327873</v>
      </c>
      <c r="AK872" s="1">
        <f t="shared" si="197"/>
        <v>4.7898407907425273</v>
      </c>
      <c r="AL872" s="1">
        <f t="shared" si="195"/>
        <v>7.8793750000000014</v>
      </c>
      <c r="AM872" s="1">
        <f t="shared" si="198"/>
        <v>5322.0453230472522</v>
      </c>
      <c r="AN872" s="1">
        <f t="shared" si="199"/>
        <v>8754.8611111111131</v>
      </c>
      <c r="AO872" s="1">
        <f t="shared" si="200"/>
        <v>14076.906434158365</v>
      </c>
      <c r="AP872" s="1">
        <f t="shared" si="196"/>
        <v>5.3220453230472522</v>
      </c>
      <c r="AQ872" s="1">
        <f t="shared" si="196"/>
        <v>8.7548611111111132</v>
      </c>
      <c r="AR872" s="1">
        <f t="shared" si="196"/>
        <v>14.076906434158365</v>
      </c>
      <c r="AS872" s="90"/>
      <c r="AT872" s="1">
        <v>2.8617021276595742</v>
      </c>
      <c r="AU872" s="1">
        <v>0.2898822365631234</v>
      </c>
      <c r="AV872" s="1">
        <v>1.7786239831177664</v>
      </c>
      <c r="AW872" s="1">
        <v>0.70515314457629974</v>
      </c>
      <c r="AX872" s="1">
        <v>0.28950355865285698</v>
      </c>
      <c r="AY872" s="1">
        <v>0.22450968884698316</v>
      </c>
      <c r="AZ872" s="1">
        <v>8.2952176841809546</v>
      </c>
      <c r="BA872" s="1">
        <v>145.99665860719037</v>
      </c>
      <c r="BB872" s="1">
        <v>42.802353638346155</v>
      </c>
      <c r="BC872" s="1">
        <v>12.02810366287491</v>
      </c>
      <c r="BD872" s="1">
        <v>24.759061902467341</v>
      </c>
      <c r="BE872" s="94">
        <v>0.55130597014925375</v>
      </c>
      <c r="BF872" s="94">
        <v>4.0111940298507461E-2</v>
      </c>
      <c r="BG872" s="94">
        <v>1.6363971534572845</v>
      </c>
      <c r="BH872" s="1">
        <v>1.6710654936461389</v>
      </c>
      <c r="BI872" s="1">
        <v>0.31173020527859241</v>
      </c>
      <c r="BJ872" s="1">
        <v>0.7899343142003612</v>
      </c>
    </row>
    <row r="873" spans="1:62">
      <c r="C873" s="63"/>
      <c r="D873" s="87"/>
      <c r="F873" s="1"/>
      <c r="G873" s="1"/>
      <c r="H873" s="1"/>
      <c r="I873" s="1"/>
      <c r="J873" s="1"/>
      <c r="K873" s="1"/>
      <c r="L873" s="1"/>
      <c r="M873" s="88"/>
      <c r="N873" s="88"/>
      <c r="O873" s="89"/>
      <c r="P873" s="63"/>
      <c r="Q873" s="1"/>
      <c r="R873" s="63"/>
      <c r="S873" s="63"/>
      <c r="T873" s="63"/>
      <c r="U873" s="1"/>
      <c r="V873" s="90"/>
      <c r="W873" s="91"/>
      <c r="X873" s="63"/>
      <c r="Y873" s="63"/>
      <c r="Z873" s="92"/>
      <c r="AA873" s="93"/>
      <c r="AB873" s="93"/>
      <c r="AC873" s="63"/>
      <c r="AD873" s="1"/>
      <c r="AE873" s="63"/>
      <c r="AF873" s="1"/>
      <c r="AG873" s="1"/>
      <c r="AH873" s="1"/>
      <c r="AI873" s="1"/>
      <c r="AJ873" s="1"/>
      <c r="AK873" s="1"/>
      <c r="AL873" s="1"/>
      <c r="AM873" s="1"/>
      <c r="AN873" s="1"/>
      <c r="AO873" s="1"/>
      <c r="AP873" s="1"/>
      <c r="AQ873" s="1"/>
      <c r="AR873" s="1"/>
      <c r="AS873" s="90"/>
      <c r="AT873" s="1"/>
      <c r="AU873" s="1"/>
      <c r="AV873" s="1"/>
      <c r="AW873" s="1"/>
      <c r="AX873" s="1"/>
      <c r="AY873" s="1"/>
      <c r="AZ873" s="1"/>
      <c r="BA873" s="1"/>
      <c r="BB873" s="1"/>
      <c r="BC873" s="1"/>
      <c r="BD873" s="1"/>
      <c r="BE873" s="94"/>
      <c r="BF873" s="94"/>
      <c r="BG873" s="94"/>
      <c r="BH873" s="1"/>
      <c r="BI873" s="1"/>
      <c r="BJ873" s="1"/>
    </row>
    <row r="874" spans="1:62">
      <c r="C874" s="63"/>
      <c r="D874" s="87"/>
      <c r="F874" s="1"/>
      <c r="G874" s="1"/>
      <c r="H874" s="1"/>
      <c r="I874" s="1"/>
      <c r="J874" s="1"/>
      <c r="K874" s="1"/>
      <c r="L874" s="1"/>
      <c r="M874" s="88"/>
      <c r="N874" s="88"/>
      <c r="O874" s="89"/>
      <c r="P874" s="63"/>
      <c r="Q874" s="1"/>
      <c r="R874" s="63"/>
      <c r="S874" s="63"/>
      <c r="T874" s="63"/>
      <c r="U874" s="1"/>
      <c r="V874" s="90"/>
      <c r="W874" s="91"/>
      <c r="X874" s="63"/>
      <c r="Y874" s="63"/>
      <c r="Z874" s="92"/>
      <c r="AA874" s="93"/>
      <c r="AB874" s="93"/>
      <c r="AC874" s="63"/>
      <c r="AD874" s="1"/>
      <c r="AE874" s="63"/>
      <c r="AF874" s="1"/>
      <c r="AG874" s="1"/>
      <c r="AH874" s="1"/>
      <c r="AI874" s="1"/>
      <c r="AJ874" s="1"/>
      <c r="AK874" s="1"/>
      <c r="AL874" s="1"/>
      <c r="AM874" s="1"/>
      <c r="AN874" s="1"/>
      <c r="AO874" s="1"/>
      <c r="AP874" s="1"/>
      <c r="AQ874" s="1"/>
      <c r="AR874" s="1"/>
      <c r="AS874" s="90"/>
      <c r="AT874" s="1"/>
      <c r="AU874" s="1"/>
      <c r="AV874" s="1"/>
      <c r="AW874" s="1"/>
      <c r="AX874" s="1"/>
      <c r="AY874" s="1"/>
      <c r="AZ874" s="1"/>
      <c r="BA874" s="1"/>
      <c r="BB874" s="1"/>
      <c r="BC874" s="1"/>
      <c r="BD874" s="1"/>
      <c r="BE874" s="94"/>
      <c r="BF874" s="94"/>
      <c r="BG874" s="94"/>
      <c r="BH874" s="1"/>
      <c r="BI874" s="1"/>
      <c r="BJ874" s="1"/>
    </row>
    <row r="875" spans="1:62">
      <c r="C875" s="63"/>
      <c r="D875" s="87"/>
      <c r="F875" s="1"/>
      <c r="G875" s="1"/>
      <c r="H875" s="1"/>
      <c r="I875" s="1"/>
      <c r="J875" s="1"/>
      <c r="K875" s="1"/>
      <c r="L875" s="1"/>
      <c r="M875" s="88"/>
      <c r="N875" s="88"/>
      <c r="O875" s="89"/>
      <c r="P875" s="63"/>
      <c r="Q875" s="1"/>
      <c r="R875" s="63"/>
      <c r="S875" s="63"/>
      <c r="T875" s="63"/>
      <c r="U875" s="1"/>
      <c r="V875" s="90"/>
      <c r="W875" s="91"/>
      <c r="X875" s="63"/>
      <c r="Y875" s="63"/>
      <c r="Z875" s="92"/>
      <c r="AA875" s="93"/>
      <c r="AB875" s="93"/>
      <c r="AC875" s="63"/>
      <c r="AD875" s="1"/>
      <c r="AE875" s="63"/>
      <c r="AF875" s="1"/>
      <c r="AG875" s="1"/>
      <c r="AH875" s="1"/>
      <c r="AI875" s="1"/>
      <c r="AJ875" s="1"/>
      <c r="AK875" s="1"/>
      <c r="AL875" s="1"/>
      <c r="AM875" s="1"/>
      <c r="AN875" s="1"/>
      <c r="AO875" s="1"/>
      <c r="AP875" s="1"/>
      <c r="AQ875" s="1"/>
      <c r="AR875" s="1"/>
      <c r="AS875" s="90"/>
      <c r="AT875" s="1"/>
      <c r="AU875" s="1"/>
      <c r="AV875" s="1"/>
      <c r="AW875" s="1"/>
      <c r="AX875" s="1"/>
      <c r="AY875" s="1"/>
      <c r="AZ875" s="1"/>
      <c r="BA875" s="1"/>
      <c r="BB875" s="1"/>
      <c r="BC875" s="1"/>
      <c r="BD875" s="1"/>
      <c r="BE875" s="94"/>
      <c r="BF875" s="94"/>
      <c r="BG875" s="94"/>
      <c r="BH875" s="1"/>
      <c r="BI875" s="1"/>
      <c r="BJ875" s="1"/>
    </row>
    <row r="876" spans="1:62">
      <c r="C876" s="63"/>
      <c r="D876" s="87"/>
      <c r="F876" s="1"/>
      <c r="G876" s="1"/>
      <c r="H876" s="1"/>
      <c r="I876" s="1"/>
      <c r="J876" s="1"/>
      <c r="K876" s="1"/>
      <c r="L876" s="1"/>
      <c r="M876" s="88"/>
      <c r="N876" s="88"/>
      <c r="O876" s="89"/>
      <c r="P876" s="63"/>
      <c r="Q876" s="1"/>
      <c r="R876" s="63"/>
      <c r="S876" s="63"/>
      <c r="T876" s="63"/>
      <c r="U876" s="1"/>
      <c r="V876" s="90"/>
      <c r="W876" s="91"/>
      <c r="X876" s="63"/>
      <c r="Y876" s="63"/>
      <c r="Z876" s="92"/>
      <c r="AA876" s="93"/>
      <c r="AB876" s="93"/>
      <c r="AC876" s="63"/>
      <c r="AD876" s="1"/>
      <c r="AE876" s="63"/>
      <c r="AF876" s="1"/>
      <c r="AG876" s="1"/>
      <c r="AH876" s="1"/>
      <c r="AI876" s="1"/>
      <c r="AJ876" s="1"/>
      <c r="AK876" s="1"/>
      <c r="AL876" s="1"/>
      <c r="AM876" s="1"/>
      <c r="AN876" s="1"/>
      <c r="AO876" s="1"/>
      <c r="AP876" s="1"/>
      <c r="AQ876" s="1"/>
      <c r="AR876" s="1"/>
      <c r="AS876" s="90"/>
      <c r="AT876" s="1"/>
      <c r="AU876" s="1"/>
      <c r="AV876" s="1"/>
      <c r="AW876" s="1"/>
      <c r="AX876" s="1"/>
      <c r="AY876" s="1"/>
      <c r="AZ876" s="1"/>
      <c r="BA876" s="1"/>
      <c r="BB876" s="1"/>
      <c r="BC876" s="1"/>
      <c r="BD876" s="1"/>
      <c r="BE876" s="94"/>
      <c r="BF876" s="94"/>
      <c r="BG876" s="94"/>
      <c r="BH876" s="1"/>
      <c r="BI876" s="1"/>
      <c r="BJ876" s="1"/>
    </row>
    <row r="877" spans="1:62">
      <c r="C877" s="63"/>
      <c r="D877" s="87"/>
      <c r="F877" s="1"/>
      <c r="G877" s="1"/>
      <c r="H877" s="1"/>
      <c r="I877" s="1"/>
      <c r="J877" s="1"/>
      <c r="K877" s="1"/>
      <c r="L877" s="1"/>
      <c r="M877" s="88"/>
      <c r="N877" s="88"/>
      <c r="O877" s="89"/>
      <c r="P877" s="63"/>
      <c r="Q877" s="1"/>
      <c r="R877" s="63"/>
      <c r="S877" s="63"/>
      <c r="T877" s="63"/>
      <c r="U877" s="1"/>
      <c r="V877" s="90"/>
      <c r="W877" s="91"/>
      <c r="X877" s="63"/>
      <c r="Y877" s="63"/>
      <c r="Z877" s="92"/>
      <c r="AA877" s="93"/>
      <c r="AB877" s="93"/>
      <c r="AC877" s="63"/>
      <c r="AD877" s="1"/>
      <c r="AE877" s="63"/>
      <c r="AF877" s="1"/>
      <c r="AG877" s="1"/>
      <c r="AH877" s="1"/>
      <c r="AI877" s="1"/>
      <c r="AJ877" s="1"/>
      <c r="AK877" s="1"/>
      <c r="AL877" s="1"/>
      <c r="AM877" s="1"/>
      <c r="AN877" s="1"/>
      <c r="AO877" s="1"/>
      <c r="AP877" s="1"/>
      <c r="AQ877" s="1"/>
      <c r="AR877" s="1"/>
      <c r="AS877" s="90"/>
      <c r="AT877" s="1"/>
      <c r="AU877" s="1"/>
      <c r="AV877" s="1"/>
      <c r="AW877" s="1"/>
      <c r="AX877" s="1"/>
      <c r="AY877" s="1"/>
      <c r="AZ877" s="1"/>
      <c r="BA877" s="1"/>
      <c r="BB877" s="1"/>
      <c r="BC877" s="1"/>
      <c r="BD877" s="1"/>
      <c r="BE877" s="94"/>
      <c r="BF877" s="94"/>
      <c r="BG877" s="94"/>
      <c r="BH877" s="1"/>
      <c r="BI877" s="1"/>
      <c r="BJ877" s="1"/>
    </row>
    <row r="878" spans="1:62">
      <c r="C878" s="63"/>
      <c r="D878" s="87"/>
      <c r="F878" s="1"/>
      <c r="G878" s="1"/>
      <c r="H878" s="1"/>
      <c r="I878" s="1"/>
      <c r="J878" s="1"/>
      <c r="K878" s="1"/>
      <c r="L878" s="1"/>
      <c r="M878" s="88"/>
      <c r="N878" s="88"/>
      <c r="O878" s="89"/>
      <c r="P878" s="63"/>
      <c r="Q878" s="1"/>
      <c r="R878" s="63"/>
      <c r="S878" s="63"/>
      <c r="T878" s="63"/>
      <c r="U878" s="1"/>
      <c r="V878" s="90"/>
      <c r="W878" s="91"/>
      <c r="X878" s="63"/>
      <c r="Y878" s="63"/>
      <c r="Z878" s="92"/>
      <c r="AA878" s="93"/>
      <c r="AB878" s="93"/>
      <c r="AC878" s="63"/>
      <c r="AD878" s="1"/>
      <c r="AE878" s="63"/>
      <c r="AF878" s="1"/>
      <c r="AG878" s="1"/>
      <c r="AH878" s="1"/>
      <c r="AI878" s="1"/>
      <c r="AJ878" s="1"/>
      <c r="AK878" s="1"/>
      <c r="AL878" s="1"/>
      <c r="AM878" s="1"/>
      <c r="AN878" s="1"/>
      <c r="AO878" s="1"/>
      <c r="AP878" s="1"/>
      <c r="AQ878" s="1"/>
      <c r="AR878" s="1"/>
      <c r="AS878" s="90"/>
      <c r="AT878" s="1"/>
      <c r="AU878" s="1"/>
      <c r="AV878" s="1"/>
      <c r="AW878" s="1"/>
      <c r="AX878" s="1"/>
      <c r="AY878" s="1"/>
      <c r="AZ878" s="1"/>
      <c r="BA878" s="1"/>
      <c r="BB878" s="1"/>
      <c r="BC878" s="1"/>
      <c r="BD878" s="1"/>
      <c r="BE878" s="94"/>
      <c r="BF878" s="94"/>
      <c r="BG878" s="94"/>
      <c r="BH878" s="1"/>
      <c r="BI878" s="1"/>
      <c r="BJ878" s="1"/>
    </row>
    <row r="879" spans="1:62">
      <c r="A879" t="s">
        <v>177</v>
      </c>
      <c r="C879" s="63" t="s">
        <v>168</v>
      </c>
      <c r="D879" s="87" t="s">
        <v>170</v>
      </c>
      <c r="E879" t="s">
        <v>959</v>
      </c>
      <c r="F879" s="1" t="s">
        <v>197</v>
      </c>
      <c r="G879" s="1" t="s">
        <v>790</v>
      </c>
      <c r="H879" s="1">
        <v>11.620100000000001</v>
      </c>
      <c r="I879" s="1">
        <v>7.4514300000000002</v>
      </c>
      <c r="J879" s="1">
        <v>667</v>
      </c>
      <c r="K879" s="1" t="s">
        <v>791</v>
      </c>
      <c r="L879" s="1" t="s">
        <v>737</v>
      </c>
      <c r="M879" s="88">
        <v>2016</v>
      </c>
      <c r="N879" s="88">
        <v>2</v>
      </c>
      <c r="O879" s="89" t="s">
        <v>155</v>
      </c>
      <c r="P879" s="63">
        <v>385</v>
      </c>
      <c r="Q879" s="1" t="s">
        <v>773</v>
      </c>
      <c r="R879" s="63" t="s">
        <v>399</v>
      </c>
      <c r="S879" s="63" t="s">
        <v>992</v>
      </c>
      <c r="T879" s="63" t="s">
        <v>1091</v>
      </c>
      <c r="U879" s="1" t="s">
        <v>774</v>
      </c>
      <c r="V879" s="90">
        <v>42621</v>
      </c>
      <c r="W879" s="91">
        <v>42649</v>
      </c>
      <c r="X879" s="63">
        <v>9</v>
      </c>
      <c r="Y879" s="63">
        <v>45</v>
      </c>
      <c r="Z879" s="92">
        <v>34</v>
      </c>
      <c r="AA879" s="93">
        <v>7.84</v>
      </c>
      <c r="AB879" s="93">
        <v>4.3600000000000003</v>
      </c>
      <c r="AC879" s="63">
        <v>1.64</v>
      </c>
      <c r="AD879" s="1">
        <v>0.98</v>
      </c>
      <c r="AE879" s="63">
        <v>0.38</v>
      </c>
      <c r="AF879" s="1">
        <v>1.06</v>
      </c>
      <c r="AG879" s="1">
        <v>12.4</v>
      </c>
      <c r="AH879" s="1">
        <f t="shared" ref="AH879:AH896" si="201">(AD879/AF879)*100</f>
        <v>92.452830188679229</v>
      </c>
      <c r="AI879" s="1">
        <v>0.16</v>
      </c>
      <c r="AJ879" s="1">
        <f t="shared" ref="AJ879:AJ896" si="202">(AF879/AC879)*AB879</f>
        <v>2.8180487804878052</v>
      </c>
      <c r="AK879" s="1">
        <f t="shared" si="197"/>
        <v>2.6850593974175032</v>
      </c>
      <c r="AL879" s="1">
        <f t="shared" ref="AL879:AL896" si="203">(AI879/AE879)*AA879</f>
        <v>3.3010526315789472</v>
      </c>
      <c r="AM879" s="1">
        <f t="shared" si="198"/>
        <v>2983.3993304638925</v>
      </c>
      <c r="AN879" s="1">
        <f t="shared" si="199"/>
        <v>3667.8362573099416</v>
      </c>
      <c r="AO879" s="1">
        <f t="shared" si="200"/>
        <v>6651.2355877738337</v>
      </c>
      <c r="AP879" s="1">
        <f t="shared" si="196"/>
        <v>2.9833993304638926</v>
      </c>
      <c r="AQ879" s="1">
        <f t="shared" si="196"/>
        <v>3.6678362573099417</v>
      </c>
      <c r="AR879" s="1">
        <f t="shared" si="196"/>
        <v>6.6512355877738338</v>
      </c>
      <c r="AS879" s="90">
        <v>42469</v>
      </c>
      <c r="AT879" s="1"/>
      <c r="AU879" s="1"/>
      <c r="AV879" s="1"/>
      <c r="AW879" s="1"/>
      <c r="AX879" s="1"/>
      <c r="AY879" s="1"/>
      <c r="AZ879" s="1"/>
      <c r="BA879" s="1"/>
      <c r="BB879" s="1"/>
      <c r="BC879" s="1"/>
      <c r="BD879" s="1"/>
      <c r="BE879" s="94">
        <v>0.34261974584555233</v>
      </c>
      <c r="BF879" s="94">
        <v>5.5278592375366573E-2</v>
      </c>
      <c r="BG879" s="94">
        <v>2.5474284827895151</v>
      </c>
      <c r="BH879" s="1">
        <v>1.227630285152409</v>
      </c>
      <c r="BI879" s="1">
        <v>0.28957718780727632</v>
      </c>
      <c r="BJ879" s="1">
        <v>0.71889850892925156</v>
      </c>
    </row>
    <row r="880" spans="1:62">
      <c r="A880" t="s">
        <v>177</v>
      </c>
      <c r="C880" s="63" t="s">
        <v>168</v>
      </c>
      <c r="D880" s="87" t="s">
        <v>170</v>
      </c>
      <c r="E880" t="s">
        <v>959</v>
      </c>
      <c r="F880" s="1" t="s">
        <v>197</v>
      </c>
      <c r="G880" s="1" t="s">
        <v>790</v>
      </c>
      <c r="H880" s="1">
        <v>11.620100000000001</v>
      </c>
      <c r="I880" s="1">
        <v>7.4514300000000002</v>
      </c>
      <c r="J880" s="1">
        <v>667</v>
      </c>
      <c r="K880" s="1" t="s">
        <v>791</v>
      </c>
      <c r="L880" s="1" t="s">
        <v>737</v>
      </c>
      <c r="M880" s="88">
        <v>2016</v>
      </c>
      <c r="N880" s="88">
        <v>2</v>
      </c>
      <c r="O880" s="89" t="s">
        <v>156</v>
      </c>
      <c r="P880" s="63">
        <v>386</v>
      </c>
      <c r="Q880" s="1" t="s">
        <v>773</v>
      </c>
      <c r="R880" s="63" t="s">
        <v>399</v>
      </c>
      <c r="S880" s="63" t="s">
        <v>992</v>
      </c>
      <c r="T880" s="63" t="s">
        <v>1091</v>
      </c>
      <c r="U880" s="1"/>
      <c r="V880" s="90"/>
      <c r="W880" s="91">
        <v>42649</v>
      </c>
      <c r="X880" s="63">
        <v>9</v>
      </c>
      <c r="Y880" s="63">
        <v>44</v>
      </c>
      <c r="Z880" s="92">
        <v>42</v>
      </c>
      <c r="AA880" s="93">
        <v>11.33</v>
      </c>
      <c r="AB880" s="93">
        <v>6.34</v>
      </c>
      <c r="AC880" s="63">
        <v>2.76</v>
      </c>
      <c r="AD880" s="1">
        <v>1.08</v>
      </c>
      <c r="AE880" s="63">
        <v>0.78</v>
      </c>
      <c r="AF880" s="1">
        <v>1.3</v>
      </c>
      <c r="AG880" s="1">
        <v>11.4</v>
      </c>
      <c r="AH880" s="1">
        <f t="shared" si="201"/>
        <v>83.07692307692308</v>
      </c>
      <c r="AI880" s="1">
        <v>0.34</v>
      </c>
      <c r="AJ880" s="1">
        <f t="shared" si="202"/>
        <v>2.9862318840579714</v>
      </c>
      <c r="AK880" s="1">
        <f t="shared" si="197"/>
        <v>2.5859416879795396</v>
      </c>
      <c r="AL880" s="1">
        <f t="shared" si="203"/>
        <v>4.9387179487179491</v>
      </c>
      <c r="AM880" s="1">
        <f t="shared" si="198"/>
        <v>2873.2685421994884</v>
      </c>
      <c r="AN880" s="1">
        <f t="shared" si="199"/>
        <v>5487.464387464388</v>
      </c>
      <c r="AO880" s="1">
        <f t="shared" si="200"/>
        <v>8360.7329296638763</v>
      </c>
      <c r="AP880" s="1">
        <f t="shared" ref="AP880:AR913" si="204">AM880/1000</f>
        <v>2.8732685421994884</v>
      </c>
      <c r="AQ880" s="1">
        <f t="shared" si="204"/>
        <v>5.4874643874643878</v>
      </c>
      <c r="AR880" s="1">
        <f t="shared" si="204"/>
        <v>8.360732929663877</v>
      </c>
      <c r="AS880" s="90"/>
      <c r="AT880" s="1">
        <v>1.9944802207911685</v>
      </c>
      <c r="AU880" s="1">
        <v>0.33252816682089498</v>
      </c>
      <c r="AV880" s="1">
        <v>2.2349795392926031</v>
      </c>
      <c r="AW880" s="1">
        <v>0.60534889914488521</v>
      </c>
      <c r="AX880" s="1">
        <v>0.25114433943987274</v>
      </c>
      <c r="AY880" s="1">
        <v>0.18321277752339596</v>
      </c>
      <c r="AZ880" s="1">
        <v>6.3009899309162298</v>
      </c>
      <c r="BA880" s="1">
        <v>123.94303159053574</v>
      </c>
      <c r="BB880" s="1">
        <v>28.59037688141559</v>
      </c>
      <c r="BC880" s="1">
        <v>16.126576962388857</v>
      </c>
      <c r="BD880" s="1">
        <v>5.4860012091725663</v>
      </c>
      <c r="BE880" s="94">
        <v>0.6809432146294514</v>
      </c>
      <c r="BF880" s="94">
        <v>0.12309913378248315</v>
      </c>
      <c r="BG880" s="94">
        <v>2.6146058664182084</v>
      </c>
      <c r="BH880" s="1">
        <v>1.0997204100652376</v>
      </c>
      <c r="BI880" s="1">
        <v>0.38979496738117425</v>
      </c>
      <c r="BJ880" s="1">
        <v>0.7743454784944136</v>
      </c>
    </row>
    <row r="881" spans="1:62">
      <c r="A881" t="s">
        <v>177</v>
      </c>
      <c r="C881" s="63" t="s">
        <v>168</v>
      </c>
      <c r="D881" s="87" t="s">
        <v>170</v>
      </c>
      <c r="E881" t="s">
        <v>959</v>
      </c>
      <c r="F881" s="1" t="s">
        <v>197</v>
      </c>
      <c r="G881" s="1" t="s">
        <v>790</v>
      </c>
      <c r="H881" s="1">
        <v>11.620100000000001</v>
      </c>
      <c r="I881" s="1">
        <v>7.4514300000000002</v>
      </c>
      <c r="J881" s="1">
        <v>667</v>
      </c>
      <c r="K881" s="1" t="s">
        <v>791</v>
      </c>
      <c r="L881" s="1" t="s">
        <v>737</v>
      </c>
      <c r="M881" s="88">
        <v>2016</v>
      </c>
      <c r="N881" s="88">
        <v>2</v>
      </c>
      <c r="O881" s="89" t="s">
        <v>157</v>
      </c>
      <c r="P881" s="63">
        <v>387</v>
      </c>
      <c r="Q881" s="1" t="s">
        <v>773</v>
      </c>
      <c r="R881" s="63" t="s">
        <v>399</v>
      </c>
      <c r="S881" s="63" t="s">
        <v>992</v>
      </c>
      <c r="T881" s="63" t="s">
        <v>1091</v>
      </c>
      <c r="U881" s="1"/>
      <c r="V881" s="90"/>
      <c r="W881" s="91">
        <v>42649</v>
      </c>
      <c r="X881" s="63">
        <v>9</v>
      </c>
      <c r="Y881" s="63">
        <v>47</v>
      </c>
      <c r="Z881" s="92">
        <v>68</v>
      </c>
      <c r="AA881" s="93">
        <v>23.29</v>
      </c>
      <c r="AB881" s="93">
        <v>13.51</v>
      </c>
      <c r="AC881" s="63">
        <v>2.34</v>
      </c>
      <c r="AD881" s="1">
        <v>1.28</v>
      </c>
      <c r="AE881" s="63">
        <v>1.24</v>
      </c>
      <c r="AF881" s="1">
        <v>1.58</v>
      </c>
      <c r="AG881" s="1">
        <v>13.4</v>
      </c>
      <c r="AH881" s="1">
        <f t="shared" si="201"/>
        <v>81.012658227848107</v>
      </c>
      <c r="AI881" s="1">
        <v>0.46</v>
      </c>
      <c r="AJ881" s="1">
        <f t="shared" si="202"/>
        <v>9.1221367521367522</v>
      </c>
      <c r="AK881" s="1">
        <f t="shared" si="197"/>
        <v>7.5291929612870794</v>
      </c>
      <c r="AL881" s="1">
        <f t="shared" si="203"/>
        <v>8.6398387096774183</v>
      </c>
      <c r="AM881" s="1">
        <f t="shared" si="198"/>
        <v>8365.7699569856431</v>
      </c>
      <c r="AN881" s="1">
        <f t="shared" si="199"/>
        <v>9599.8207885304655</v>
      </c>
      <c r="AO881" s="1">
        <f t="shared" si="200"/>
        <v>17965.590745516107</v>
      </c>
      <c r="AP881" s="1">
        <f t="shared" si="204"/>
        <v>8.365769956985643</v>
      </c>
      <c r="AQ881" s="1">
        <f t="shared" si="204"/>
        <v>9.5998207885304652</v>
      </c>
      <c r="AR881" s="1">
        <f t="shared" si="204"/>
        <v>17.965590745516106</v>
      </c>
      <c r="AS881" s="90"/>
      <c r="AT881" s="1">
        <v>2.7047012732615086</v>
      </c>
      <c r="AU881" s="1">
        <v>0.26368667842191634</v>
      </c>
      <c r="AV881" s="1">
        <v>2.2023322409852968</v>
      </c>
      <c r="AW881" s="1">
        <v>0.67421277981205252</v>
      </c>
      <c r="AX881" s="1">
        <v>0.219210769307638</v>
      </c>
      <c r="AY881" s="1">
        <v>0.18316925971109774</v>
      </c>
      <c r="AZ881" s="1">
        <v>8.5546596403141173</v>
      </c>
      <c r="BA881" s="1">
        <v>114.03123383289656</v>
      </c>
      <c r="BB881" s="1">
        <v>28.562627508989117</v>
      </c>
      <c r="BC881" s="1">
        <v>15.388308205718175</v>
      </c>
      <c r="BD881" s="1">
        <v>4.7155389092891244</v>
      </c>
      <c r="BE881" s="94">
        <v>0.75143403441682599</v>
      </c>
      <c r="BF881" s="94">
        <v>0.10965583173996177</v>
      </c>
      <c r="BG881" s="94">
        <v>2.6848590381429784</v>
      </c>
      <c r="BH881" s="1">
        <v>1.4793814432989691</v>
      </c>
      <c r="BI881" s="1">
        <v>0.31644798500468602</v>
      </c>
      <c r="BJ881" s="1">
        <v>1.0008729001914154</v>
      </c>
    </row>
    <row r="882" spans="1:62">
      <c r="A882" t="s">
        <v>177</v>
      </c>
      <c r="C882" s="63" t="s">
        <v>168</v>
      </c>
      <c r="D882" s="87" t="s">
        <v>170</v>
      </c>
      <c r="E882" t="s">
        <v>959</v>
      </c>
      <c r="F882" s="1" t="s">
        <v>197</v>
      </c>
      <c r="G882" s="1" t="s">
        <v>790</v>
      </c>
      <c r="H882" s="1">
        <v>11.620100000000001</v>
      </c>
      <c r="I882" s="1">
        <v>7.4514300000000002</v>
      </c>
      <c r="J882" s="1">
        <v>667</v>
      </c>
      <c r="K882" s="1" t="s">
        <v>791</v>
      </c>
      <c r="L882" s="1" t="s">
        <v>737</v>
      </c>
      <c r="M882" s="88">
        <v>2016</v>
      </c>
      <c r="N882" s="88">
        <v>2</v>
      </c>
      <c r="O882" s="89" t="s">
        <v>158</v>
      </c>
      <c r="P882" s="63">
        <v>388</v>
      </c>
      <c r="Q882" s="1" t="s">
        <v>773</v>
      </c>
      <c r="R882" s="63" t="s">
        <v>399</v>
      </c>
      <c r="S882" s="63" t="s">
        <v>992</v>
      </c>
      <c r="T882" s="63" t="s">
        <v>1091</v>
      </c>
      <c r="U882" s="1"/>
      <c r="V882" s="90"/>
      <c r="W882" s="91">
        <v>42649</v>
      </c>
      <c r="X882" s="63">
        <v>9</v>
      </c>
      <c r="Y882" s="63">
        <v>47</v>
      </c>
      <c r="Z882" s="92">
        <v>52</v>
      </c>
      <c r="AA882" s="93">
        <v>18.13</v>
      </c>
      <c r="AB882" s="93">
        <v>12.3</v>
      </c>
      <c r="AC882" s="63">
        <v>2.48</v>
      </c>
      <c r="AD882" s="1">
        <v>1.32</v>
      </c>
      <c r="AE882" s="63">
        <v>1.7</v>
      </c>
      <c r="AF882" s="1">
        <v>1.66</v>
      </c>
      <c r="AG882" s="1">
        <v>13.3</v>
      </c>
      <c r="AH882" s="1">
        <f t="shared" si="201"/>
        <v>79.518072289156635</v>
      </c>
      <c r="AI882" s="1">
        <v>0.72</v>
      </c>
      <c r="AJ882" s="1">
        <f t="shared" si="202"/>
        <v>8.2330645161290317</v>
      </c>
      <c r="AK882" s="1">
        <f t="shared" si="197"/>
        <v>6.6777096774193554</v>
      </c>
      <c r="AL882" s="1">
        <f t="shared" si="203"/>
        <v>7.678588235294117</v>
      </c>
      <c r="AM882" s="1">
        <f t="shared" si="198"/>
        <v>7419.677419354839</v>
      </c>
      <c r="AN882" s="1">
        <f t="shared" si="199"/>
        <v>8531.7647058823532</v>
      </c>
      <c r="AO882" s="1">
        <f t="shared" si="200"/>
        <v>15951.442125237192</v>
      </c>
      <c r="AP882" s="1">
        <f t="shared" si="204"/>
        <v>7.4196774193548389</v>
      </c>
      <c r="AQ882" s="1">
        <f t="shared" si="204"/>
        <v>8.5317647058823525</v>
      </c>
      <c r="AR882" s="1">
        <f t="shared" si="204"/>
        <v>15.951442125237191</v>
      </c>
      <c r="AS882" s="90"/>
      <c r="AT882" s="1">
        <v>2.2755791505791509</v>
      </c>
      <c r="AU882" s="1">
        <v>0.32354962819752175</v>
      </c>
      <c r="AV882" s="1">
        <v>2.4840945359468027</v>
      </c>
      <c r="AW882" s="1">
        <v>0.5950247754791077</v>
      </c>
      <c r="AX882" s="1">
        <v>0.22158819083271855</v>
      </c>
      <c r="AY882" s="1">
        <v>0.20322135844562256</v>
      </c>
      <c r="AZ882" s="1">
        <v>8.0763967127894603</v>
      </c>
      <c r="BA882" s="1">
        <v>108.99752961982391</v>
      </c>
      <c r="BB882" s="1">
        <v>32.318362432057405</v>
      </c>
      <c r="BC882" s="1">
        <v>15.542278050078664</v>
      </c>
      <c r="BD882" s="1">
        <v>5.0825345535265516</v>
      </c>
      <c r="BE882" s="94">
        <v>0.35235803657362852</v>
      </c>
      <c r="BF882" s="94">
        <v>4.1819056785370554E-2</v>
      </c>
      <c r="BG882" s="94">
        <v>2.7909891516655709</v>
      </c>
      <c r="BH882" s="1">
        <v>1.5386450381679388</v>
      </c>
      <c r="BI882" s="1">
        <v>0.35462786259541978</v>
      </c>
      <c r="BJ882" s="1">
        <v>1.067469704478704</v>
      </c>
    </row>
    <row r="883" spans="1:62">
      <c r="A883" t="s">
        <v>177</v>
      </c>
      <c r="C883" s="63" t="s">
        <v>168</v>
      </c>
      <c r="D883" s="87" t="s">
        <v>170</v>
      </c>
      <c r="E883" t="s">
        <v>959</v>
      </c>
      <c r="F883" s="1" t="s">
        <v>197</v>
      </c>
      <c r="G883" s="1" t="s">
        <v>790</v>
      </c>
      <c r="H883" s="1">
        <v>11.620100000000001</v>
      </c>
      <c r="I883" s="1">
        <v>7.4514300000000002</v>
      </c>
      <c r="J883" s="1">
        <v>667</v>
      </c>
      <c r="K883" s="1" t="s">
        <v>791</v>
      </c>
      <c r="L883" s="1" t="s">
        <v>737</v>
      </c>
      <c r="M883" s="88">
        <v>2016</v>
      </c>
      <c r="N883" s="88">
        <v>2</v>
      </c>
      <c r="O883" s="89" t="s">
        <v>159</v>
      </c>
      <c r="P883" s="63">
        <v>389</v>
      </c>
      <c r="Q883" s="1" t="s">
        <v>773</v>
      </c>
      <c r="R883" s="63" t="s">
        <v>399</v>
      </c>
      <c r="S883" s="63" t="s">
        <v>992</v>
      </c>
      <c r="T883" s="63" t="s">
        <v>1091</v>
      </c>
      <c r="U883" s="1"/>
      <c r="V883" s="90"/>
      <c r="W883" s="91">
        <v>42649</v>
      </c>
      <c r="X883" s="63">
        <v>9</v>
      </c>
      <c r="Y883" s="63">
        <v>43</v>
      </c>
      <c r="Z883" s="92">
        <v>52</v>
      </c>
      <c r="AA883" s="93">
        <v>17</v>
      </c>
      <c r="AB883" s="93">
        <v>12.3</v>
      </c>
      <c r="AC883" s="63">
        <v>2.2999999999999998</v>
      </c>
      <c r="AD883" s="1">
        <v>1.26</v>
      </c>
      <c r="AE883" s="63">
        <v>1.18</v>
      </c>
      <c r="AF883" s="1">
        <v>1.58</v>
      </c>
      <c r="AG883" s="1">
        <v>13.5</v>
      </c>
      <c r="AH883" s="1">
        <f t="shared" si="201"/>
        <v>79.746835443037966</v>
      </c>
      <c r="AI883" s="1">
        <v>0.48</v>
      </c>
      <c r="AJ883" s="1">
        <f t="shared" si="202"/>
        <v>8.4495652173913047</v>
      </c>
      <c r="AK883" s="1">
        <f t="shared" si="197"/>
        <v>6.8571713554987213</v>
      </c>
      <c r="AL883" s="1">
        <f t="shared" si="203"/>
        <v>6.9152542372881358</v>
      </c>
      <c r="AM883" s="1">
        <f t="shared" si="198"/>
        <v>7619.0792838874677</v>
      </c>
      <c r="AN883" s="1">
        <f t="shared" si="199"/>
        <v>7683.6158192090406</v>
      </c>
      <c r="AO883" s="1">
        <f t="shared" si="200"/>
        <v>15302.695103096508</v>
      </c>
      <c r="AP883" s="1">
        <f t="shared" si="204"/>
        <v>7.6190792838874675</v>
      </c>
      <c r="AQ883" s="1">
        <f t="shared" si="204"/>
        <v>7.6836158192090407</v>
      </c>
      <c r="AR883" s="1">
        <f t="shared" si="204"/>
        <v>15.302695103096509</v>
      </c>
      <c r="AS883" s="90"/>
      <c r="AT883" s="1">
        <v>2.6400778210116735</v>
      </c>
      <c r="AU883" s="1">
        <v>0.25723111726444869</v>
      </c>
      <c r="AV883" s="1">
        <v>1.8166933107840948</v>
      </c>
      <c r="AW883" s="1">
        <v>0.77973942086486292</v>
      </c>
      <c r="AX883" s="1">
        <v>0.24268685820264743</v>
      </c>
      <c r="AY883" s="1">
        <v>0.19270754726678446</v>
      </c>
      <c r="AZ883" s="1">
        <v>7.840637118961002</v>
      </c>
      <c r="BA883" s="1">
        <v>129.21494248987784</v>
      </c>
      <c r="BB883" s="1">
        <v>32.450869750071575</v>
      </c>
      <c r="BC883" s="1">
        <v>14.789651246429512</v>
      </c>
      <c r="BD883" s="1">
        <v>4.6399109441094479</v>
      </c>
      <c r="BE883" s="94">
        <v>0.27274052478134114</v>
      </c>
      <c r="BF883" s="94">
        <v>1.9076773566569484E-2</v>
      </c>
      <c r="BG883" s="94">
        <v>3.4162432099254882</v>
      </c>
      <c r="BH883" s="1">
        <v>1.4192160611854685</v>
      </c>
      <c r="BI883" s="1">
        <v>0.42872848948374764</v>
      </c>
      <c r="BJ883" s="1">
        <v>0.94849588061524759</v>
      </c>
    </row>
    <row r="884" spans="1:62">
      <c r="A884" t="s">
        <v>177</v>
      </c>
      <c r="C884" s="63" t="s">
        <v>168</v>
      </c>
      <c r="D884" s="87" t="s">
        <v>170</v>
      </c>
      <c r="E884" t="s">
        <v>959</v>
      </c>
      <c r="F884" s="1" t="s">
        <v>197</v>
      </c>
      <c r="G884" s="1" t="s">
        <v>790</v>
      </c>
      <c r="H884" s="1">
        <v>11.620100000000001</v>
      </c>
      <c r="I884" s="1">
        <v>7.4514300000000002</v>
      </c>
      <c r="J884" s="1">
        <v>667</v>
      </c>
      <c r="K884" s="1" t="s">
        <v>791</v>
      </c>
      <c r="L884" s="1" t="s">
        <v>737</v>
      </c>
      <c r="M884" s="88">
        <v>2016</v>
      </c>
      <c r="N884" s="88">
        <v>2</v>
      </c>
      <c r="O884" s="89" t="s">
        <v>714</v>
      </c>
      <c r="P884" s="63">
        <v>390</v>
      </c>
      <c r="Q884" s="1" t="s">
        <v>773</v>
      </c>
      <c r="R884" s="63" t="s">
        <v>399</v>
      </c>
      <c r="S884" s="63" t="s">
        <v>992</v>
      </c>
      <c r="T884" s="63" t="s">
        <v>1091</v>
      </c>
      <c r="U884" s="1"/>
      <c r="V884" s="90"/>
      <c r="W884" s="91">
        <v>42649</v>
      </c>
      <c r="X884" s="63">
        <v>9</v>
      </c>
      <c r="Y884" s="63">
        <v>44</v>
      </c>
      <c r="Z884" s="92">
        <v>60</v>
      </c>
      <c r="AA884" s="93">
        <v>16.98</v>
      </c>
      <c r="AB884" s="93">
        <v>12.66</v>
      </c>
      <c r="AC884" s="63">
        <v>2.34</v>
      </c>
      <c r="AD884" s="1">
        <v>1.3</v>
      </c>
      <c r="AE884" s="63">
        <v>1.4</v>
      </c>
      <c r="AF884" s="1">
        <v>1.58</v>
      </c>
      <c r="AG884" s="1">
        <v>14.3</v>
      </c>
      <c r="AH884" s="1">
        <f t="shared" si="201"/>
        <v>82.278481012658219</v>
      </c>
      <c r="AI884" s="1">
        <v>0.57999999999999996</v>
      </c>
      <c r="AJ884" s="1">
        <f t="shared" si="202"/>
        <v>8.5482051282051295</v>
      </c>
      <c r="AK884" s="1">
        <f t="shared" si="197"/>
        <v>7.0912549019607853</v>
      </c>
      <c r="AL884" s="1">
        <f t="shared" si="203"/>
        <v>7.0345714285714287</v>
      </c>
      <c r="AM884" s="1">
        <f t="shared" si="198"/>
        <v>7879.172113289761</v>
      </c>
      <c r="AN884" s="1">
        <f t="shared" si="199"/>
        <v>7816.1904761904771</v>
      </c>
      <c r="AO884" s="1">
        <f t="shared" si="200"/>
        <v>15695.362589480239</v>
      </c>
      <c r="AP884" s="1">
        <f t="shared" si="204"/>
        <v>7.8791721132897612</v>
      </c>
      <c r="AQ884" s="1">
        <f t="shared" si="204"/>
        <v>7.816190476190477</v>
      </c>
      <c r="AR884" s="1">
        <f t="shared" si="204"/>
        <v>15.695362589480238</v>
      </c>
      <c r="AS884" s="90"/>
      <c r="AT884" s="1">
        <v>2.7011121408711771</v>
      </c>
      <c r="AU884" s="1">
        <v>0.31591313517000125</v>
      </c>
      <c r="AV884" s="1">
        <v>2.1269250871569936</v>
      </c>
      <c r="AW884" s="1">
        <v>0.69314046590891532</v>
      </c>
      <c r="AX884" s="1">
        <v>0.24363608793230279</v>
      </c>
      <c r="AY884" s="1">
        <v>0.18580202919038857</v>
      </c>
      <c r="AZ884" s="1">
        <v>6.939264870815876</v>
      </c>
      <c r="BA884" s="1">
        <v>116.31990859761522</v>
      </c>
      <c r="BB884" s="1">
        <v>31.879749348355066</v>
      </c>
      <c r="BC884" s="1">
        <v>12.991027462519783</v>
      </c>
      <c r="BD884" s="1">
        <v>9.5011822523085048</v>
      </c>
      <c r="BE884" s="94">
        <v>0.3114035087719299</v>
      </c>
      <c r="BF884" s="94">
        <v>5.2216066481994464E-2</v>
      </c>
      <c r="BG884" s="94">
        <v>2.6533828338542382</v>
      </c>
      <c r="BH884" s="1">
        <v>1.614691943127962</v>
      </c>
      <c r="BI884" s="1">
        <v>0.35639810426540286</v>
      </c>
      <c r="BJ884" s="1">
        <v>1.1221839783499588</v>
      </c>
    </row>
    <row r="885" spans="1:62">
      <c r="A885" t="s">
        <v>177</v>
      </c>
      <c r="C885" s="63" t="s">
        <v>168</v>
      </c>
      <c r="D885" s="87" t="s">
        <v>170</v>
      </c>
      <c r="E885" t="s">
        <v>959</v>
      </c>
      <c r="F885" s="1" t="s">
        <v>792</v>
      </c>
      <c r="G885" s="1" t="s">
        <v>793</v>
      </c>
      <c r="H885" s="1">
        <v>11.530849999999999</v>
      </c>
      <c r="I885" s="1">
        <v>7.3606699999999998</v>
      </c>
      <c r="J885" s="1">
        <v>694</v>
      </c>
      <c r="K885" s="1" t="s">
        <v>794</v>
      </c>
      <c r="L885" s="1" t="s">
        <v>737</v>
      </c>
      <c r="M885" s="88">
        <v>2016</v>
      </c>
      <c r="N885" s="88">
        <v>2</v>
      </c>
      <c r="O885" s="89" t="s">
        <v>155</v>
      </c>
      <c r="P885" s="63">
        <v>397</v>
      </c>
      <c r="Q885" s="1" t="s">
        <v>773</v>
      </c>
      <c r="R885" s="63" t="s">
        <v>399</v>
      </c>
      <c r="S885" s="63" t="s">
        <v>992</v>
      </c>
      <c r="T885" s="63" t="s">
        <v>1091</v>
      </c>
      <c r="U885" s="1" t="s">
        <v>774</v>
      </c>
      <c r="V885" s="90">
        <v>42621</v>
      </c>
      <c r="W885" s="91">
        <v>42649</v>
      </c>
      <c r="X885" s="63">
        <v>9</v>
      </c>
      <c r="Y885" s="63">
        <v>42</v>
      </c>
      <c r="Z885" s="92">
        <v>37</v>
      </c>
      <c r="AA885" s="93">
        <v>10.08</v>
      </c>
      <c r="AB885" s="93">
        <v>4.04</v>
      </c>
      <c r="AC885" s="63">
        <v>1.46</v>
      </c>
      <c r="AD885" s="1">
        <v>0.7</v>
      </c>
      <c r="AE885" s="63">
        <v>0.48</v>
      </c>
      <c r="AF885" s="1">
        <v>0.88</v>
      </c>
      <c r="AG885" s="1">
        <v>11</v>
      </c>
      <c r="AH885" s="1">
        <f t="shared" si="201"/>
        <v>79.545454545454547</v>
      </c>
      <c r="AI885" s="1">
        <v>0.2</v>
      </c>
      <c r="AJ885" s="1">
        <f t="shared" si="202"/>
        <v>2.435068493150685</v>
      </c>
      <c r="AK885" s="1">
        <f t="shared" si="197"/>
        <v>2.0281385979049156</v>
      </c>
      <c r="AL885" s="1">
        <f t="shared" si="203"/>
        <v>4.2</v>
      </c>
      <c r="AM885" s="1">
        <f t="shared" si="198"/>
        <v>2253.4873310054618</v>
      </c>
      <c r="AN885" s="1">
        <f t="shared" si="199"/>
        <v>4666.666666666667</v>
      </c>
      <c r="AO885" s="1">
        <f t="shared" si="200"/>
        <v>6920.1539976721288</v>
      </c>
      <c r="AP885" s="1">
        <f t="shared" si="204"/>
        <v>2.2534873310054619</v>
      </c>
      <c r="AQ885" s="1">
        <f t="shared" si="204"/>
        <v>4.666666666666667</v>
      </c>
      <c r="AR885" s="1">
        <f t="shared" si="204"/>
        <v>6.9201539976721289</v>
      </c>
      <c r="AS885" s="90">
        <v>42469</v>
      </c>
      <c r="AT885" s="1">
        <v>2.2794253938832254</v>
      </c>
      <c r="AU885" s="1">
        <v>0.16868569566023076</v>
      </c>
      <c r="AV885" s="1">
        <v>1.4438764589159974</v>
      </c>
      <c r="AW885" s="1">
        <v>0.73495711410786546</v>
      </c>
      <c r="AX885" s="1">
        <v>0.34660643187371382</v>
      </c>
      <c r="AY885" s="1">
        <v>0.17697727672708258</v>
      </c>
      <c r="AZ885" s="1">
        <v>6.752549410371719</v>
      </c>
      <c r="BA885" s="1">
        <v>146.99240804722214</v>
      </c>
      <c r="BB885" s="1">
        <v>39.513788072584916</v>
      </c>
      <c r="BC885" s="1">
        <v>11.476519985259149</v>
      </c>
      <c r="BD885" s="1">
        <v>4.5244372983532735</v>
      </c>
      <c r="BE885" s="94">
        <v>0.51458137347130761</v>
      </c>
      <c r="BF885" s="94">
        <v>6.08184383819379E-2</v>
      </c>
      <c r="BG885" s="94">
        <v>2.0756006273582019</v>
      </c>
      <c r="BH885" s="1">
        <v>1.4325432999088423</v>
      </c>
      <c r="BI885" s="1">
        <v>0.25897903372835007</v>
      </c>
      <c r="BJ885" s="1">
        <v>1.0715000693934398</v>
      </c>
    </row>
    <row r="886" spans="1:62">
      <c r="A886" t="s">
        <v>177</v>
      </c>
      <c r="C886" s="63" t="s">
        <v>168</v>
      </c>
      <c r="D886" s="87" t="s">
        <v>170</v>
      </c>
      <c r="E886" t="s">
        <v>959</v>
      </c>
      <c r="F886" s="1" t="s">
        <v>792</v>
      </c>
      <c r="G886" s="1" t="s">
        <v>793</v>
      </c>
      <c r="H886" s="1">
        <v>11.530849999999999</v>
      </c>
      <c r="I886" s="1">
        <v>7.3606699999999998</v>
      </c>
      <c r="J886" s="1">
        <v>694</v>
      </c>
      <c r="K886" s="1" t="s">
        <v>794</v>
      </c>
      <c r="L886" s="1" t="s">
        <v>737</v>
      </c>
      <c r="M886" s="88">
        <v>2016</v>
      </c>
      <c r="N886" s="88">
        <v>2</v>
      </c>
      <c r="O886" s="89" t="s">
        <v>156</v>
      </c>
      <c r="P886" s="63">
        <v>398</v>
      </c>
      <c r="Q886" s="1" t="s">
        <v>773</v>
      </c>
      <c r="R886" s="63" t="s">
        <v>399</v>
      </c>
      <c r="S886" s="63" t="s">
        <v>992</v>
      </c>
      <c r="T886" s="63" t="s">
        <v>1091</v>
      </c>
      <c r="U886" s="1"/>
      <c r="V886" s="90"/>
      <c r="W886" s="91">
        <v>42649</v>
      </c>
      <c r="X886" s="63">
        <v>9</v>
      </c>
      <c r="Y886" s="63">
        <v>45</v>
      </c>
      <c r="Z886" s="92">
        <v>32</v>
      </c>
      <c r="AA886" s="93">
        <v>7.23</v>
      </c>
      <c r="AB886" s="93">
        <v>4.5</v>
      </c>
      <c r="AC886" s="63">
        <v>1.94</v>
      </c>
      <c r="AD886" s="1">
        <v>1.06</v>
      </c>
      <c r="AE886" s="63">
        <v>0.6</v>
      </c>
      <c r="AF886" s="1">
        <v>1.26</v>
      </c>
      <c r="AG886" s="1">
        <v>12.1</v>
      </c>
      <c r="AH886" s="1">
        <f t="shared" si="201"/>
        <v>84.126984126984127</v>
      </c>
      <c r="AI886" s="1">
        <v>0.26</v>
      </c>
      <c r="AJ886" s="1">
        <f t="shared" si="202"/>
        <v>2.9226804123711343</v>
      </c>
      <c r="AK886" s="1">
        <f t="shared" si="197"/>
        <v>2.5426500909642211</v>
      </c>
      <c r="AL886" s="1">
        <f t="shared" si="203"/>
        <v>3.1330000000000005</v>
      </c>
      <c r="AM886" s="1">
        <f t="shared" si="198"/>
        <v>2825.1667677380233</v>
      </c>
      <c r="AN886" s="1">
        <f t="shared" si="199"/>
        <v>3481.1111111111113</v>
      </c>
      <c r="AO886" s="1">
        <f t="shared" si="200"/>
        <v>6306.2778788491341</v>
      </c>
      <c r="AP886" s="1">
        <f t="shared" si="204"/>
        <v>2.8251667677380232</v>
      </c>
      <c r="AQ886" s="1">
        <f t="shared" si="204"/>
        <v>3.4811111111111113</v>
      </c>
      <c r="AR886" s="1">
        <f t="shared" si="204"/>
        <v>6.3062778788491345</v>
      </c>
      <c r="AS886" s="90"/>
      <c r="AT886" s="1">
        <v>2.3644948064211522</v>
      </c>
      <c r="AU886" s="1">
        <v>0.24394623326138859</v>
      </c>
      <c r="AV886" s="1">
        <v>1.5519298937717723</v>
      </c>
      <c r="AW886" s="1">
        <v>0.74761463943697015</v>
      </c>
      <c r="AX886" s="1">
        <v>0.28741395989877427</v>
      </c>
      <c r="AY886" s="1">
        <v>0.17426660229142849</v>
      </c>
      <c r="AZ886" s="1">
        <v>7.0892984776202104</v>
      </c>
      <c r="BA886" s="1">
        <v>190.05045882426123</v>
      </c>
      <c r="BB886" s="1">
        <v>42.671895155736216</v>
      </c>
      <c r="BC886" s="1">
        <v>9.8527622062088565</v>
      </c>
      <c r="BD886" s="1">
        <v>5.080530977389655</v>
      </c>
      <c r="BE886" s="94">
        <v>0.53712632594021215</v>
      </c>
      <c r="BF886" s="94">
        <v>9.1658630665380908E-2</v>
      </c>
      <c r="BG886" s="94">
        <v>2.4703057792846566</v>
      </c>
      <c r="BH886" s="1">
        <v>1.3699902248289344</v>
      </c>
      <c r="BI886" s="1">
        <v>0.38460410557184749</v>
      </c>
      <c r="BJ886" s="1">
        <v>1.2296980650541609</v>
      </c>
    </row>
    <row r="887" spans="1:62">
      <c r="A887" t="s">
        <v>177</v>
      </c>
      <c r="C887" s="63" t="s">
        <v>168</v>
      </c>
      <c r="D887" s="87" t="s">
        <v>170</v>
      </c>
      <c r="E887" t="s">
        <v>959</v>
      </c>
      <c r="F887" s="1" t="s">
        <v>792</v>
      </c>
      <c r="G887" s="1" t="s">
        <v>793</v>
      </c>
      <c r="H887" s="1">
        <v>11.530849999999999</v>
      </c>
      <c r="I887" s="1">
        <v>7.3606699999999998</v>
      </c>
      <c r="J887" s="1">
        <v>694</v>
      </c>
      <c r="K887" s="1" t="s">
        <v>794</v>
      </c>
      <c r="L887" s="1" t="s">
        <v>737</v>
      </c>
      <c r="M887" s="88">
        <v>2016</v>
      </c>
      <c r="N887" s="88">
        <v>2</v>
      </c>
      <c r="O887" s="89" t="s">
        <v>157</v>
      </c>
      <c r="P887" s="63">
        <v>399</v>
      </c>
      <c r="Q887" s="1" t="s">
        <v>773</v>
      </c>
      <c r="R887" s="63" t="s">
        <v>399</v>
      </c>
      <c r="S887" s="63" t="s">
        <v>992</v>
      </c>
      <c r="T887" s="63" t="s">
        <v>1091</v>
      </c>
      <c r="U887" s="1"/>
      <c r="V887" s="90"/>
      <c r="W887" s="91">
        <v>42649</v>
      </c>
      <c r="X887" s="63">
        <v>9</v>
      </c>
      <c r="Y887" s="63">
        <v>44</v>
      </c>
      <c r="Z887" s="92">
        <v>48</v>
      </c>
      <c r="AA887" s="93">
        <v>15.5</v>
      </c>
      <c r="AB887" s="93">
        <v>9.49</v>
      </c>
      <c r="AC887" s="63">
        <v>1.86</v>
      </c>
      <c r="AD887" s="1">
        <v>0.9</v>
      </c>
      <c r="AE887" s="63">
        <v>1.22</v>
      </c>
      <c r="AF887" s="1">
        <v>1.1200000000000001</v>
      </c>
      <c r="AG887" s="1">
        <v>9.8000000000000007</v>
      </c>
      <c r="AH887" s="1">
        <f t="shared" si="201"/>
        <v>80.357142857142847</v>
      </c>
      <c r="AI887" s="1">
        <v>0.5</v>
      </c>
      <c r="AJ887" s="1">
        <f t="shared" si="202"/>
        <v>5.714408602150538</v>
      </c>
      <c r="AK887" s="1">
        <f t="shared" si="197"/>
        <v>4.872853889943074</v>
      </c>
      <c r="AL887" s="1">
        <f t="shared" si="203"/>
        <v>6.3524590163934427</v>
      </c>
      <c r="AM887" s="1">
        <f t="shared" si="198"/>
        <v>5414.2820999367486</v>
      </c>
      <c r="AN887" s="1">
        <f t="shared" si="199"/>
        <v>7058.2877959927146</v>
      </c>
      <c r="AO887" s="1">
        <f t="shared" si="200"/>
        <v>12472.569895929464</v>
      </c>
      <c r="AP887" s="1">
        <f t="shared" si="204"/>
        <v>5.4142820999367487</v>
      </c>
      <c r="AQ887" s="1">
        <f t="shared" si="204"/>
        <v>7.0582877959927144</v>
      </c>
      <c r="AR887" s="1">
        <f t="shared" si="204"/>
        <v>12.472569895929464</v>
      </c>
      <c r="AS887" s="90"/>
      <c r="AT887" s="1">
        <v>2.9879343629343631</v>
      </c>
      <c r="AU887" s="1">
        <v>0.21398580517031512</v>
      </c>
      <c r="AV887" s="1">
        <v>1.787802854717127</v>
      </c>
      <c r="AW887" s="1">
        <v>0.71006087881312374</v>
      </c>
      <c r="AX887" s="1">
        <v>0.28042926928771272</v>
      </c>
      <c r="AY887" s="1">
        <v>0.2275110957747731</v>
      </c>
      <c r="AZ887" s="1">
        <v>9.4277751593997792</v>
      </c>
      <c r="BA887" s="1">
        <v>154.39509885577866</v>
      </c>
      <c r="BB887" s="1">
        <v>59.125518499750626</v>
      </c>
      <c r="BC887" s="1">
        <v>15.661799697812638</v>
      </c>
      <c r="BD887" s="1">
        <v>5.2272225231766578</v>
      </c>
      <c r="BE887" s="94">
        <v>0.4379981464318814</v>
      </c>
      <c r="BF887" s="94">
        <v>4.6802594995366091E-2</v>
      </c>
      <c r="BG887" s="94">
        <v>1.7801686067997777</v>
      </c>
      <c r="BH887" s="1">
        <v>1.6461761858664086</v>
      </c>
      <c r="BI887" s="1">
        <v>0.32826718296224588</v>
      </c>
      <c r="BJ887" s="1">
        <v>1.2039329627387405</v>
      </c>
    </row>
    <row r="888" spans="1:62">
      <c r="A888" t="s">
        <v>177</v>
      </c>
      <c r="C888" s="63" t="s">
        <v>168</v>
      </c>
      <c r="D888" s="87" t="s">
        <v>170</v>
      </c>
      <c r="E888" t="s">
        <v>959</v>
      </c>
      <c r="F888" s="1" t="s">
        <v>792</v>
      </c>
      <c r="G888" s="1" t="s">
        <v>793</v>
      </c>
      <c r="H888" s="1">
        <v>11.530849999999999</v>
      </c>
      <c r="I888" s="1">
        <v>7.3606699999999998</v>
      </c>
      <c r="J888" s="1">
        <v>694</v>
      </c>
      <c r="K888" s="1" t="s">
        <v>794</v>
      </c>
      <c r="L888" s="1" t="s">
        <v>737</v>
      </c>
      <c r="M888" s="88">
        <v>2016</v>
      </c>
      <c r="N888" s="88">
        <v>2</v>
      </c>
      <c r="O888" s="89" t="s">
        <v>158</v>
      </c>
      <c r="P888" s="63">
        <v>400</v>
      </c>
      <c r="Q888" s="1" t="s">
        <v>773</v>
      </c>
      <c r="R888" s="63" t="s">
        <v>399</v>
      </c>
      <c r="S888" s="63" t="s">
        <v>992</v>
      </c>
      <c r="T888" s="63" t="s">
        <v>1091</v>
      </c>
      <c r="U888" s="1"/>
      <c r="V888" s="90"/>
      <c r="W888" s="91">
        <v>42649</v>
      </c>
      <c r="X888" s="63">
        <v>9</v>
      </c>
      <c r="Y888" s="63">
        <v>44</v>
      </c>
      <c r="Z888" s="92">
        <v>51</v>
      </c>
      <c r="AA888" s="93">
        <v>13.13</v>
      </c>
      <c r="AB888" s="93">
        <v>8.85</v>
      </c>
      <c r="AC888" s="63">
        <v>2.34</v>
      </c>
      <c r="AD888" s="1">
        <v>1.28</v>
      </c>
      <c r="AE888" s="63">
        <v>1.1000000000000001</v>
      </c>
      <c r="AF888" s="1">
        <v>1.54</v>
      </c>
      <c r="AG888" s="1">
        <v>12.4</v>
      </c>
      <c r="AH888" s="1">
        <f t="shared" si="201"/>
        <v>83.116883116883116</v>
      </c>
      <c r="AI888" s="1">
        <v>0.4</v>
      </c>
      <c r="AJ888" s="1">
        <f t="shared" si="202"/>
        <v>5.824358974358975</v>
      </c>
      <c r="AK888" s="1">
        <f t="shared" si="197"/>
        <v>4.9891040723981899</v>
      </c>
      <c r="AL888" s="1">
        <f t="shared" si="203"/>
        <v>4.7745454545454553</v>
      </c>
      <c r="AM888" s="1">
        <f t="shared" si="198"/>
        <v>5543.4489693313217</v>
      </c>
      <c r="AN888" s="1">
        <f t="shared" si="199"/>
        <v>5305.0505050505053</v>
      </c>
      <c r="AO888" s="1">
        <f t="shared" si="200"/>
        <v>10848.499474381828</v>
      </c>
      <c r="AP888" s="1">
        <f t="shared" si="204"/>
        <v>5.5434489693313216</v>
      </c>
      <c r="AQ888" s="1">
        <f t="shared" si="204"/>
        <v>5.305050505050505</v>
      </c>
      <c r="AR888" s="1">
        <f t="shared" si="204"/>
        <v>10.848499474381828</v>
      </c>
      <c r="AS888" s="90"/>
      <c r="AT888" s="1">
        <v>2.687196896217265</v>
      </c>
      <c r="AU888" s="1">
        <v>0.26533267608661582</v>
      </c>
      <c r="AV888" s="1">
        <v>1.60304935513255</v>
      </c>
      <c r="AW888" s="1">
        <v>0.90437731573713975</v>
      </c>
      <c r="AX888" s="1">
        <v>0.2902858309015276</v>
      </c>
      <c r="AY888" s="1">
        <v>0.1785247014428207</v>
      </c>
      <c r="AZ888" s="1">
        <v>6.3236773730312796</v>
      </c>
      <c r="BA888" s="1">
        <v>108.83796835680366</v>
      </c>
      <c r="BB888" s="1">
        <v>59.282974740406125</v>
      </c>
      <c r="BC888" s="1">
        <v>11.628481105145724</v>
      </c>
      <c r="BD888" s="1">
        <v>4.9019292696321921</v>
      </c>
      <c r="BE888" s="94">
        <v>0.5714285714285714</v>
      </c>
      <c r="BF888" s="94">
        <v>4.8945349952061359E-2</v>
      </c>
      <c r="BG888" s="94">
        <v>1.6567241636903551</v>
      </c>
      <c r="BH888" s="1">
        <v>1.5688847235238987</v>
      </c>
      <c r="BI888" s="1">
        <v>0.29690721649484536</v>
      </c>
      <c r="BJ888" s="1">
        <v>1.2719619842390129</v>
      </c>
    </row>
    <row r="889" spans="1:62">
      <c r="A889" t="s">
        <v>177</v>
      </c>
      <c r="C889" s="63" t="s">
        <v>168</v>
      </c>
      <c r="D889" s="87" t="s">
        <v>170</v>
      </c>
      <c r="E889" t="s">
        <v>959</v>
      </c>
      <c r="F889" s="1" t="s">
        <v>792</v>
      </c>
      <c r="G889" s="1" t="s">
        <v>793</v>
      </c>
      <c r="H889" s="1">
        <v>11.530849999999999</v>
      </c>
      <c r="I889" s="1">
        <v>7.3606699999999998</v>
      </c>
      <c r="J889" s="1">
        <v>694</v>
      </c>
      <c r="K889" s="1" t="s">
        <v>794</v>
      </c>
      <c r="L889" s="1" t="s">
        <v>737</v>
      </c>
      <c r="M889" s="88">
        <v>2016</v>
      </c>
      <c r="N889" s="88">
        <v>2</v>
      </c>
      <c r="O889" s="89" t="s">
        <v>159</v>
      </c>
      <c r="P889" s="63">
        <v>401</v>
      </c>
      <c r="Q889" s="1" t="s">
        <v>773</v>
      </c>
      <c r="R889" s="63" t="s">
        <v>399</v>
      </c>
      <c r="S889" s="63" t="s">
        <v>992</v>
      </c>
      <c r="T889" s="63" t="s">
        <v>1091</v>
      </c>
      <c r="U889" s="1"/>
      <c r="V889" s="90"/>
      <c r="W889" s="91">
        <v>42649</v>
      </c>
      <c r="X889" s="63">
        <v>9</v>
      </c>
      <c r="Y889" s="63">
        <v>46</v>
      </c>
      <c r="Z889" s="92">
        <v>51</v>
      </c>
      <c r="AA889" s="93">
        <v>16.48</v>
      </c>
      <c r="AB889" s="93">
        <v>9.82</v>
      </c>
      <c r="AC889" s="63">
        <v>2.2000000000000002</v>
      </c>
      <c r="AD889" s="1">
        <v>1.24</v>
      </c>
      <c r="AE889" s="63">
        <v>1.86</v>
      </c>
      <c r="AF889" s="1">
        <v>1.56</v>
      </c>
      <c r="AG889" s="1">
        <v>14.1</v>
      </c>
      <c r="AH889" s="1">
        <f t="shared" si="201"/>
        <v>79.487179487179489</v>
      </c>
      <c r="AI889" s="1">
        <v>0.76</v>
      </c>
      <c r="AJ889" s="1">
        <f t="shared" si="202"/>
        <v>6.9632727272727273</v>
      </c>
      <c r="AK889" s="1">
        <f t="shared" si="197"/>
        <v>5.5935140106951886</v>
      </c>
      <c r="AL889" s="1">
        <f t="shared" si="203"/>
        <v>6.7337634408602147</v>
      </c>
      <c r="AM889" s="1">
        <f t="shared" si="198"/>
        <v>6215.015567439098</v>
      </c>
      <c r="AN889" s="1">
        <f t="shared" si="199"/>
        <v>7481.9593787335716</v>
      </c>
      <c r="AO889" s="1">
        <f t="shared" si="200"/>
        <v>13696.97494617267</v>
      </c>
      <c r="AP889" s="1">
        <f t="shared" si="204"/>
        <v>6.2150155674390977</v>
      </c>
      <c r="AQ889" s="1">
        <f t="shared" si="204"/>
        <v>7.4819593787335714</v>
      </c>
      <c r="AR889" s="1">
        <f t="shared" si="204"/>
        <v>13.69697494617267</v>
      </c>
      <c r="AS889" s="90"/>
      <c r="AT889" s="1">
        <v>2.7418269230769234</v>
      </c>
      <c r="AU889" s="1">
        <v>0.22873956631860071</v>
      </c>
      <c r="AV889" s="1">
        <v>1.4260724794766311</v>
      </c>
      <c r="AW889" s="1">
        <v>0.72231669584214186</v>
      </c>
      <c r="AX889" s="1">
        <v>0.31207590724889067</v>
      </c>
      <c r="AY889" s="1">
        <v>0.18298066720265338</v>
      </c>
      <c r="AZ889" s="1">
        <v>7.3289785384876716</v>
      </c>
      <c r="BA889" s="1">
        <v>112.52077013766547</v>
      </c>
      <c r="BB889" s="1">
        <v>38.388672028827685</v>
      </c>
      <c r="BC889" s="1">
        <v>9.1498841517710208</v>
      </c>
      <c r="BD889" s="1">
        <v>3.715298907755832</v>
      </c>
      <c r="BE889" s="94">
        <v>0.58052073288331729</v>
      </c>
      <c r="BF889" s="94">
        <v>3.1711668273866921E-2</v>
      </c>
      <c r="BG889" s="94">
        <v>2.3628371906965295</v>
      </c>
      <c r="BH889" s="1">
        <v>1.6573295985060692</v>
      </c>
      <c r="BI889" s="1">
        <v>0.33800186741363214</v>
      </c>
      <c r="BJ889" s="1">
        <v>1.3727623066959924</v>
      </c>
    </row>
    <row r="890" spans="1:62">
      <c r="A890" t="s">
        <v>177</v>
      </c>
      <c r="C890" s="63" t="s">
        <v>168</v>
      </c>
      <c r="D890" s="87" t="s">
        <v>170</v>
      </c>
      <c r="E890" t="s">
        <v>959</v>
      </c>
      <c r="F890" s="1" t="s">
        <v>792</v>
      </c>
      <c r="G890" s="1" t="s">
        <v>793</v>
      </c>
      <c r="H890" s="1">
        <v>11.530849999999999</v>
      </c>
      <c r="I890" s="1">
        <v>7.3606699999999998</v>
      </c>
      <c r="J890" s="1">
        <v>694</v>
      </c>
      <c r="K890" s="1" t="s">
        <v>794</v>
      </c>
      <c r="L890" s="1" t="s">
        <v>737</v>
      </c>
      <c r="M890" s="88">
        <v>2016</v>
      </c>
      <c r="N890" s="88">
        <v>2</v>
      </c>
      <c r="O890" s="89" t="s">
        <v>714</v>
      </c>
      <c r="P890" s="63">
        <v>402</v>
      </c>
      <c r="Q890" s="1" t="s">
        <v>773</v>
      </c>
      <c r="R890" s="63" t="s">
        <v>399</v>
      </c>
      <c r="S890" s="63" t="s">
        <v>992</v>
      </c>
      <c r="T890" s="63" t="s">
        <v>1091</v>
      </c>
      <c r="U890" s="1"/>
      <c r="V890" s="90"/>
      <c r="W890" s="91">
        <v>42649</v>
      </c>
      <c r="X890" s="63">
        <v>9</v>
      </c>
      <c r="Y890" s="63">
        <v>47</v>
      </c>
      <c r="Z890" s="92">
        <v>48</v>
      </c>
      <c r="AA890" s="93">
        <v>15.97</v>
      </c>
      <c r="AB890" s="93">
        <v>9.76</v>
      </c>
      <c r="AC890" s="63">
        <v>2.68</v>
      </c>
      <c r="AD890" s="1">
        <v>1.46</v>
      </c>
      <c r="AE890" s="63">
        <v>1.18</v>
      </c>
      <c r="AF890" s="1">
        <v>1.84</v>
      </c>
      <c r="AG890" s="1">
        <v>14.6</v>
      </c>
      <c r="AH890" s="1">
        <f t="shared" si="201"/>
        <v>79.347826086956516</v>
      </c>
      <c r="AI890" s="1">
        <v>0.48</v>
      </c>
      <c r="AJ890" s="1">
        <f t="shared" si="202"/>
        <v>6.7008955223880591</v>
      </c>
      <c r="AK890" s="1">
        <f t="shared" si="197"/>
        <v>5.3420361720807721</v>
      </c>
      <c r="AL890" s="1">
        <f t="shared" si="203"/>
        <v>6.496271186440679</v>
      </c>
      <c r="AM890" s="1">
        <f t="shared" si="198"/>
        <v>5935.5957467564131</v>
      </c>
      <c r="AN890" s="1">
        <f t="shared" si="199"/>
        <v>7218.0790960451986</v>
      </c>
      <c r="AO890" s="1">
        <f t="shared" si="200"/>
        <v>13153.674842801611</v>
      </c>
      <c r="AP890" s="1">
        <f t="shared" si="204"/>
        <v>5.9355957467564133</v>
      </c>
      <c r="AQ890" s="1">
        <f t="shared" si="204"/>
        <v>7.2180790960451988</v>
      </c>
      <c r="AR890" s="1">
        <f t="shared" si="204"/>
        <v>13.15367484280161</v>
      </c>
      <c r="AS890" s="90"/>
      <c r="AT890" s="1">
        <v>2.8791913214990137</v>
      </c>
      <c r="AU890" s="1">
        <v>0.24559214241976207</v>
      </c>
      <c r="AV890" s="1">
        <v>1.5701665460242231</v>
      </c>
      <c r="AW890" s="1">
        <v>0.87946857435893211</v>
      </c>
      <c r="AX890" s="1">
        <v>0.31049481988582006</v>
      </c>
      <c r="AY890" s="1">
        <v>0.21436416602710776</v>
      </c>
      <c r="AZ890" s="1">
        <v>7.1923417101779794</v>
      </c>
      <c r="BA890" s="1">
        <v>112.32224002935014</v>
      </c>
      <c r="BB890" s="1">
        <v>48.758473309799378</v>
      </c>
      <c r="BC890" s="1">
        <v>13.717747768990138</v>
      </c>
      <c r="BD890" s="1">
        <v>15.91017754620499</v>
      </c>
      <c r="BE890" s="94">
        <v>0.61056268509378087</v>
      </c>
      <c r="BF890" s="94">
        <v>6.7620927936821326E-2</v>
      </c>
      <c r="BG890" s="94">
        <v>1.9906041061870732</v>
      </c>
      <c r="BH890" s="1">
        <v>1.5754082612872236</v>
      </c>
      <c r="BI890" s="1">
        <v>0.32199807877041309</v>
      </c>
      <c r="BJ890" s="1">
        <v>1.1513020135479759</v>
      </c>
    </row>
    <row r="891" spans="1:62">
      <c r="A891" t="s">
        <v>177</v>
      </c>
      <c r="C891" s="63" t="s">
        <v>164</v>
      </c>
      <c r="D891" s="87" t="s">
        <v>795</v>
      </c>
      <c r="E891" t="s">
        <v>959</v>
      </c>
      <c r="F891" s="1" t="s">
        <v>796</v>
      </c>
      <c r="G891" s="1" t="s">
        <v>797</v>
      </c>
      <c r="H891" s="1">
        <v>11.28899</v>
      </c>
      <c r="I891" s="1">
        <v>7.4188299999999998</v>
      </c>
      <c r="J891" s="1">
        <v>652</v>
      </c>
      <c r="K891" s="1" t="s">
        <v>798</v>
      </c>
      <c r="L891" s="1" t="s">
        <v>709</v>
      </c>
      <c r="M891" s="88">
        <v>2016</v>
      </c>
      <c r="N891" s="88">
        <v>2</v>
      </c>
      <c r="O891" s="89" t="s">
        <v>155</v>
      </c>
      <c r="P891" s="63">
        <v>409</v>
      </c>
      <c r="Q891" s="90">
        <v>42710</v>
      </c>
      <c r="R891" s="63" t="s">
        <v>399</v>
      </c>
      <c r="S891" s="63" t="s">
        <v>992</v>
      </c>
      <c r="T891" s="63" t="s">
        <v>1091</v>
      </c>
      <c r="U891" s="90">
        <v>42650</v>
      </c>
      <c r="V891" s="90">
        <v>42529</v>
      </c>
      <c r="W891" s="91">
        <v>42645</v>
      </c>
      <c r="X891" s="63">
        <v>9</v>
      </c>
      <c r="Y891" s="63">
        <v>43</v>
      </c>
      <c r="Z891" s="92">
        <v>46</v>
      </c>
      <c r="AA891" s="93">
        <v>3.39</v>
      </c>
      <c r="AB891" s="93">
        <v>1.06</v>
      </c>
      <c r="AC891" s="63">
        <v>0.54</v>
      </c>
      <c r="AD891" s="1">
        <v>0.28000000000000003</v>
      </c>
      <c r="AE891" s="63">
        <v>0.28000000000000003</v>
      </c>
      <c r="AF891" s="1">
        <v>0.38</v>
      </c>
      <c r="AG891" s="1">
        <v>10.199999999999999</v>
      </c>
      <c r="AH891" s="1">
        <f t="shared" si="201"/>
        <v>73.684210526315795</v>
      </c>
      <c r="AI891" s="1">
        <v>0.18</v>
      </c>
      <c r="AJ891" s="1">
        <f t="shared" si="202"/>
        <v>0.74592592592592599</v>
      </c>
      <c r="AK891" s="1">
        <f t="shared" si="197"/>
        <v>0.58066753812636174</v>
      </c>
      <c r="AL891" s="1">
        <f t="shared" si="203"/>
        <v>2.1792857142857143</v>
      </c>
      <c r="AM891" s="1">
        <f t="shared" si="198"/>
        <v>645.1861534737352</v>
      </c>
      <c r="AN891" s="1">
        <f t="shared" si="199"/>
        <v>2421.4285714285711</v>
      </c>
      <c r="AO891" s="1">
        <f t="shared" si="200"/>
        <v>3066.6147249023061</v>
      </c>
      <c r="AP891" s="1">
        <f t="shared" si="204"/>
        <v>0.6451861534737352</v>
      </c>
      <c r="AQ891" s="1">
        <f t="shared" si="204"/>
        <v>2.4214285714285713</v>
      </c>
      <c r="AR891" s="1">
        <f t="shared" si="204"/>
        <v>3.0666147249023061</v>
      </c>
      <c r="AS891" s="1" t="s">
        <v>799</v>
      </c>
      <c r="AT891" s="1">
        <v>1.6431316042267052</v>
      </c>
      <c r="AU891" s="1">
        <v>0.1427891412027526</v>
      </c>
      <c r="AV891" s="1">
        <v>1.4945541213425271</v>
      </c>
      <c r="AW891" s="1">
        <v>0.41712925759410735</v>
      </c>
      <c r="AX891" s="1">
        <v>0.32194765668632286</v>
      </c>
      <c r="AY891" s="1">
        <v>0.1206423570030382</v>
      </c>
      <c r="AZ891" s="1">
        <v>4.1441775453024476</v>
      </c>
      <c r="BA891" s="1">
        <v>114.61638024847038</v>
      </c>
      <c r="BB891" s="1">
        <v>14.779531284714714</v>
      </c>
      <c r="BC891" s="1">
        <v>12.531504640333218</v>
      </c>
      <c r="BD891" s="1">
        <v>2.1793469517061617</v>
      </c>
      <c r="BE891" s="94">
        <v>0.28775894538606406</v>
      </c>
      <c r="BF891" s="94">
        <v>1.9152542372881356E-2</v>
      </c>
      <c r="BG891" s="94">
        <v>2.6175119376830032</v>
      </c>
      <c r="BH891" s="1">
        <v>0.98664122137404586</v>
      </c>
      <c r="BI891" s="1">
        <v>0.23210877862595422</v>
      </c>
      <c r="BJ891" s="1">
        <v>1.2647757583393573</v>
      </c>
    </row>
    <row r="892" spans="1:62">
      <c r="A892" t="s">
        <v>177</v>
      </c>
      <c r="C892" s="63" t="s">
        <v>164</v>
      </c>
      <c r="D892" s="87" t="s">
        <v>795</v>
      </c>
      <c r="E892" t="s">
        <v>959</v>
      </c>
      <c r="F892" s="1" t="s">
        <v>796</v>
      </c>
      <c r="G892" s="1" t="s">
        <v>797</v>
      </c>
      <c r="H892" s="1">
        <v>11.28899</v>
      </c>
      <c r="I892" s="1">
        <v>7.4188299999999998</v>
      </c>
      <c r="J892" s="1">
        <v>652</v>
      </c>
      <c r="K892" s="1" t="s">
        <v>798</v>
      </c>
      <c r="L892" s="1" t="s">
        <v>709</v>
      </c>
      <c r="M892" s="88">
        <v>2016</v>
      </c>
      <c r="N892" s="88">
        <v>2</v>
      </c>
      <c r="O892" s="89" t="s">
        <v>156</v>
      </c>
      <c r="P892" s="63">
        <v>410</v>
      </c>
      <c r="Q892" s="90">
        <v>42710</v>
      </c>
      <c r="R892" s="63" t="s">
        <v>399</v>
      </c>
      <c r="S892" s="63" t="s">
        <v>992</v>
      </c>
      <c r="T892" s="63" t="s">
        <v>1091</v>
      </c>
      <c r="U892" s="1"/>
      <c r="V892" s="90"/>
      <c r="W892" s="91">
        <v>42645</v>
      </c>
      <c r="X892" s="63">
        <v>9</v>
      </c>
      <c r="Y892" s="63">
        <v>46</v>
      </c>
      <c r="Z892" s="92">
        <v>38</v>
      </c>
      <c r="AA892" s="93">
        <v>4.9800000000000004</v>
      </c>
      <c r="AB892" s="93">
        <v>1.97</v>
      </c>
      <c r="AC892" s="63">
        <v>0.56000000000000005</v>
      </c>
      <c r="AD892" s="1">
        <v>0.36</v>
      </c>
      <c r="AE892" s="63">
        <v>0.42</v>
      </c>
      <c r="AF892" s="1">
        <v>0.46</v>
      </c>
      <c r="AG892" s="1">
        <v>8.4</v>
      </c>
      <c r="AH892" s="1">
        <f t="shared" si="201"/>
        <v>78.260869565217376</v>
      </c>
      <c r="AI892" s="1">
        <v>0.18</v>
      </c>
      <c r="AJ892" s="1">
        <f t="shared" si="202"/>
        <v>1.6182142857142856</v>
      </c>
      <c r="AK892" s="1">
        <f t="shared" si="197"/>
        <v>1.3647630252100837</v>
      </c>
      <c r="AL892" s="1">
        <f t="shared" si="203"/>
        <v>2.1342857142857143</v>
      </c>
      <c r="AM892" s="1">
        <f t="shared" si="198"/>
        <v>1516.4033613445374</v>
      </c>
      <c r="AN892" s="1">
        <f t="shared" si="199"/>
        <v>2371.4285714285716</v>
      </c>
      <c r="AO892" s="1">
        <f t="shared" si="200"/>
        <v>3887.8319327731087</v>
      </c>
      <c r="AP892" s="1">
        <f t="shared" si="204"/>
        <v>1.5164033613445373</v>
      </c>
      <c r="AQ892" s="1">
        <f t="shared" si="204"/>
        <v>2.3714285714285714</v>
      </c>
      <c r="AR892" s="1">
        <f t="shared" si="204"/>
        <v>3.8878319327731088</v>
      </c>
      <c r="AS892" s="90"/>
      <c r="AT892" s="1">
        <v>1.3582640812557711</v>
      </c>
      <c r="AU892" s="1">
        <v>0.16708620859623402</v>
      </c>
      <c r="AV892" s="1">
        <v>1.4284971338324672</v>
      </c>
      <c r="AW892" s="1">
        <v>0.50354052028036023</v>
      </c>
      <c r="AX892" s="1">
        <v>0.30184207261538926</v>
      </c>
      <c r="AY892" s="1">
        <v>0.13302531130273548</v>
      </c>
      <c r="AZ892" s="1">
        <v>4.6045611635173689</v>
      </c>
      <c r="BA892" s="1">
        <v>116.33125655452177</v>
      </c>
      <c r="BB892" s="1">
        <v>15.11218863343522</v>
      </c>
      <c r="BC892" s="1">
        <v>7.5096256336786338</v>
      </c>
      <c r="BD892" s="1">
        <v>23.071500499462786</v>
      </c>
      <c r="BE892" s="94">
        <v>0.30791433891992553</v>
      </c>
      <c r="BF892" s="94">
        <v>0.15898510242085662</v>
      </c>
      <c r="BG892" s="94">
        <v>2.0860135660119918</v>
      </c>
      <c r="BH892" s="1">
        <v>0.88549618320610679</v>
      </c>
      <c r="BI892" s="1">
        <v>0.15892175572519085</v>
      </c>
      <c r="BJ892" s="1">
        <v>1.0735806520524562</v>
      </c>
    </row>
    <row r="893" spans="1:62">
      <c r="A893" t="s">
        <v>177</v>
      </c>
      <c r="C893" s="63" t="s">
        <v>164</v>
      </c>
      <c r="D893" s="87" t="s">
        <v>795</v>
      </c>
      <c r="E893" t="s">
        <v>959</v>
      </c>
      <c r="F893" s="1" t="s">
        <v>796</v>
      </c>
      <c r="G893" s="1" t="s">
        <v>797</v>
      </c>
      <c r="H893" s="1">
        <v>11.28899</v>
      </c>
      <c r="I893" s="1">
        <v>7.4188299999999998</v>
      </c>
      <c r="J893" s="1">
        <v>652</v>
      </c>
      <c r="K893" s="1" t="s">
        <v>798</v>
      </c>
      <c r="L893" s="1" t="s">
        <v>709</v>
      </c>
      <c r="M893" s="88">
        <v>2016</v>
      </c>
      <c r="N893" s="88">
        <v>2</v>
      </c>
      <c r="O893" s="89" t="s">
        <v>157</v>
      </c>
      <c r="P893" s="63">
        <v>411</v>
      </c>
      <c r="Q893" s="90">
        <v>42710</v>
      </c>
      <c r="R893" s="63" t="s">
        <v>399</v>
      </c>
      <c r="S893" s="63" t="s">
        <v>992</v>
      </c>
      <c r="T893" s="63" t="s">
        <v>1091</v>
      </c>
      <c r="U893" s="1"/>
      <c r="V893" s="90"/>
      <c r="W893" s="91">
        <v>42645</v>
      </c>
      <c r="X893" s="63">
        <v>9</v>
      </c>
      <c r="Y893" s="63">
        <v>48</v>
      </c>
      <c r="Z893" s="92">
        <v>40</v>
      </c>
      <c r="AA893" s="93">
        <v>5.86</v>
      </c>
      <c r="AB893" s="93">
        <v>3.13</v>
      </c>
      <c r="AC893" s="63">
        <v>1.38</v>
      </c>
      <c r="AD893" s="1">
        <v>0.64</v>
      </c>
      <c r="AE893" s="63">
        <v>0.54</v>
      </c>
      <c r="AF893" s="1">
        <v>0.8</v>
      </c>
      <c r="AG893" s="1">
        <v>11.1</v>
      </c>
      <c r="AH893" s="1">
        <f t="shared" si="201"/>
        <v>80</v>
      </c>
      <c r="AI893" s="1">
        <v>0.18</v>
      </c>
      <c r="AJ893" s="1">
        <f t="shared" si="202"/>
        <v>1.8144927536231887</v>
      </c>
      <c r="AK893" s="1">
        <f t="shared" si="197"/>
        <v>1.518196760443308</v>
      </c>
      <c r="AL893" s="1">
        <f t="shared" si="203"/>
        <v>1.9533333333333334</v>
      </c>
      <c r="AM893" s="1">
        <f t="shared" si="198"/>
        <v>1686.8852893814533</v>
      </c>
      <c r="AN893" s="1">
        <f t="shared" si="199"/>
        <v>2170.3703703703704</v>
      </c>
      <c r="AO893" s="1">
        <f t="shared" si="200"/>
        <v>3857.2556597518237</v>
      </c>
      <c r="AP893" s="1">
        <f t="shared" si="204"/>
        <v>1.6868852893814532</v>
      </c>
      <c r="AQ893" s="1">
        <f t="shared" si="204"/>
        <v>2.1703703703703705</v>
      </c>
      <c r="AR893" s="1">
        <f t="shared" si="204"/>
        <v>3.8572556597518237</v>
      </c>
      <c r="AS893" s="90"/>
      <c r="AT893" s="1">
        <v>2.9266538830297222</v>
      </c>
      <c r="AU893" s="1">
        <v>0.15474904215837074</v>
      </c>
      <c r="AV893" s="1">
        <v>1.8537686311375641</v>
      </c>
      <c r="AW893" s="1">
        <v>0.49514368318435042</v>
      </c>
      <c r="AX893" s="1">
        <v>0.35315079339510236</v>
      </c>
      <c r="AY893" s="1">
        <v>0.18559243058303648</v>
      </c>
      <c r="AZ893" s="1">
        <v>8.3406744410756009</v>
      </c>
      <c r="BA893" s="1">
        <v>172.49608657463969</v>
      </c>
      <c r="BB893" s="1">
        <v>23.579816714067029</v>
      </c>
      <c r="BC893" s="1">
        <v>18.918830589768852</v>
      </c>
      <c r="BD893" s="1">
        <v>10.923920498374196</v>
      </c>
      <c r="BE893" s="94">
        <v>0.96057513914656767</v>
      </c>
      <c r="BF893" s="94">
        <v>2.4007421150278291E-2</v>
      </c>
      <c r="BG893" s="94">
        <v>2.3759949701146237</v>
      </c>
      <c r="BH893" s="1">
        <v>1.0931326434619004</v>
      </c>
      <c r="BI893" s="1">
        <v>0.12069614299153339</v>
      </c>
      <c r="BJ893" s="1">
        <v>1.1242836966744669</v>
      </c>
    </row>
    <row r="894" spans="1:62">
      <c r="A894" t="s">
        <v>177</v>
      </c>
      <c r="C894" s="63" t="s">
        <v>164</v>
      </c>
      <c r="D894" s="87" t="s">
        <v>795</v>
      </c>
      <c r="E894" t="s">
        <v>959</v>
      </c>
      <c r="F894" s="1" t="s">
        <v>796</v>
      </c>
      <c r="G894" s="1" t="s">
        <v>797</v>
      </c>
      <c r="H894" s="1">
        <v>11.28899</v>
      </c>
      <c r="I894" s="1">
        <v>7.4188299999999998</v>
      </c>
      <c r="J894" s="1">
        <v>652</v>
      </c>
      <c r="K894" s="1" t="s">
        <v>798</v>
      </c>
      <c r="L894" s="1" t="s">
        <v>709</v>
      </c>
      <c r="M894" s="88">
        <v>2016</v>
      </c>
      <c r="N894" s="88">
        <v>2</v>
      </c>
      <c r="O894" s="89" t="s">
        <v>158</v>
      </c>
      <c r="P894" s="63">
        <v>412</v>
      </c>
      <c r="Q894" s="90">
        <v>42710</v>
      </c>
      <c r="R894" s="63" t="s">
        <v>399</v>
      </c>
      <c r="S894" s="63" t="s">
        <v>992</v>
      </c>
      <c r="T894" s="63" t="s">
        <v>1091</v>
      </c>
      <c r="U894" s="1"/>
      <c r="V894" s="90"/>
      <c r="W894" s="91">
        <v>42645</v>
      </c>
      <c r="X894" s="63">
        <v>9</v>
      </c>
      <c r="Y894" s="63">
        <v>44</v>
      </c>
      <c r="Z894" s="92">
        <v>48</v>
      </c>
      <c r="AA894" s="93">
        <v>10.53</v>
      </c>
      <c r="AB894" s="93">
        <v>6.66</v>
      </c>
      <c r="AC894" s="63">
        <v>2.06</v>
      </c>
      <c r="AD894" s="1">
        <v>1.24</v>
      </c>
      <c r="AE894" s="63">
        <v>0.98</v>
      </c>
      <c r="AF894" s="1">
        <v>1.44</v>
      </c>
      <c r="AG894" s="1">
        <v>11.5</v>
      </c>
      <c r="AH894" s="1">
        <f t="shared" si="201"/>
        <v>86.111111111111114</v>
      </c>
      <c r="AI894" s="1">
        <v>0.36</v>
      </c>
      <c r="AJ894" s="1">
        <f t="shared" si="202"/>
        <v>4.6555339805825238</v>
      </c>
      <c r="AK894" s="1">
        <f t="shared" si="197"/>
        <v>4.1740057110222732</v>
      </c>
      <c r="AL894" s="1">
        <f t="shared" si="203"/>
        <v>3.8681632653061224</v>
      </c>
      <c r="AM894" s="1">
        <f t="shared" si="198"/>
        <v>4637.7841233580812</v>
      </c>
      <c r="AN894" s="1">
        <f t="shared" si="199"/>
        <v>4297.9591836734699</v>
      </c>
      <c r="AO894" s="1">
        <f t="shared" si="200"/>
        <v>8935.743307031551</v>
      </c>
      <c r="AP894" s="1">
        <f t="shared" si="204"/>
        <v>4.637784123358081</v>
      </c>
      <c r="AQ894" s="1">
        <f t="shared" si="204"/>
        <v>4.2979591836734699</v>
      </c>
      <c r="AR894" s="1">
        <f t="shared" si="204"/>
        <v>8.9357433070315508</v>
      </c>
      <c r="AS894" s="90"/>
      <c r="AT894" s="1">
        <v>3.0508953817153626</v>
      </c>
      <c r="AU894" s="1">
        <v>0.24391320192559535</v>
      </c>
      <c r="AV894" s="1">
        <v>1.3912417276831062</v>
      </c>
      <c r="AW894" s="1">
        <v>0.77092868263357484</v>
      </c>
      <c r="AX894" s="1">
        <v>0.36813669907862656</v>
      </c>
      <c r="AY894" s="1">
        <v>0.18006124322767261</v>
      </c>
      <c r="AZ894" s="1">
        <v>8.6106817996145555</v>
      </c>
      <c r="BA894" s="1">
        <v>87.528087011384955</v>
      </c>
      <c r="BB894" s="1">
        <v>26.410568125919347</v>
      </c>
      <c r="BC894" s="1">
        <v>13.232066483769428</v>
      </c>
      <c r="BD894" s="1">
        <v>37.217172474687942</v>
      </c>
      <c r="BE894" s="94">
        <v>0.97270955165692008</v>
      </c>
      <c r="BF894" s="94">
        <v>9.683235867446395E-2</v>
      </c>
      <c r="BG894" s="94">
        <v>2.1941325824292566</v>
      </c>
      <c r="BH894" s="1">
        <v>1.1974584555229717</v>
      </c>
      <c r="BI894" s="1">
        <v>0.20298142717497555</v>
      </c>
      <c r="BJ894" s="1">
        <v>0.97883866304869893</v>
      </c>
    </row>
    <row r="895" spans="1:62">
      <c r="A895" t="s">
        <v>177</v>
      </c>
      <c r="C895" s="63" t="s">
        <v>164</v>
      </c>
      <c r="D895" s="87" t="s">
        <v>795</v>
      </c>
      <c r="E895" t="s">
        <v>959</v>
      </c>
      <c r="F895" s="1" t="s">
        <v>796</v>
      </c>
      <c r="G895" s="1" t="s">
        <v>797</v>
      </c>
      <c r="H895" s="1">
        <v>11.28899</v>
      </c>
      <c r="I895" s="1">
        <v>7.4188299999999998</v>
      </c>
      <c r="J895" s="1">
        <v>652</v>
      </c>
      <c r="K895" s="1" t="s">
        <v>798</v>
      </c>
      <c r="L895" s="1" t="s">
        <v>709</v>
      </c>
      <c r="M895" s="88">
        <v>2016</v>
      </c>
      <c r="N895" s="88">
        <v>2</v>
      </c>
      <c r="O895" s="89" t="s">
        <v>159</v>
      </c>
      <c r="P895" s="63">
        <v>413</v>
      </c>
      <c r="Q895" s="90">
        <v>42710</v>
      </c>
      <c r="R895" s="63" t="s">
        <v>399</v>
      </c>
      <c r="S895" s="63" t="s">
        <v>992</v>
      </c>
      <c r="T895" s="63" t="s">
        <v>1091</v>
      </c>
      <c r="U895" s="1"/>
      <c r="V895" s="90"/>
      <c r="W895" s="91">
        <v>42645</v>
      </c>
      <c r="X895" s="63">
        <v>9</v>
      </c>
      <c r="Y895" s="63">
        <v>43</v>
      </c>
      <c r="Z895" s="92">
        <v>45</v>
      </c>
      <c r="AA895" s="93">
        <v>12.55</v>
      </c>
      <c r="AB895" s="93">
        <v>6.9</v>
      </c>
      <c r="AC895" s="63">
        <v>1.76</v>
      </c>
      <c r="AD895" s="1">
        <v>0.92</v>
      </c>
      <c r="AE895" s="63">
        <v>0.68</v>
      </c>
      <c r="AF895" s="1">
        <v>1.1399999999999999</v>
      </c>
      <c r="AG895" s="1">
        <v>11.5</v>
      </c>
      <c r="AH895" s="1">
        <f t="shared" si="201"/>
        <v>80.701754385964918</v>
      </c>
      <c r="AI895" s="1">
        <v>0.22</v>
      </c>
      <c r="AJ895" s="1">
        <f t="shared" si="202"/>
        <v>4.4693181818181822</v>
      </c>
      <c r="AK895" s="1">
        <f t="shared" si="197"/>
        <v>3.7553342245989314</v>
      </c>
      <c r="AL895" s="1">
        <f t="shared" si="203"/>
        <v>4.0602941176470582</v>
      </c>
      <c r="AM895" s="1">
        <f t="shared" si="198"/>
        <v>4172.5935828877018</v>
      </c>
      <c r="AN895" s="1">
        <f t="shared" si="199"/>
        <v>4511.4379084967313</v>
      </c>
      <c r="AO895" s="1">
        <f t="shared" si="200"/>
        <v>8684.031491384434</v>
      </c>
      <c r="AP895" s="1">
        <f t="shared" si="204"/>
        <v>4.1725935828877017</v>
      </c>
      <c r="AQ895" s="1">
        <f t="shared" si="204"/>
        <v>4.5114379084967311</v>
      </c>
      <c r="AR895" s="1">
        <f t="shared" si="204"/>
        <v>8.6840314913844345</v>
      </c>
      <c r="AS895" s="90"/>
      <c r="AT895" s="1">
        <v>2.7278360343183987</v>
      </c>
      <c r="AU895" s="1">
        <v>0.18403692054570225</v>
      </c>
      <c r="AV895" s="1">
        <v>1.5123532082474154</v>
      </c>
      <c r="AW895" s="1">
        <v>0.57319152665747142</v>
      </c>
      <c r="AX895" s="1">
        <v>0.30365465682023712</v>
      </c>
      <c r="AY895" s="1">
        <v>0.17171784268735873</v>
      </c>
      <c r="AZ895" s="1">
        <v>8.3616464933565116</v>
      </c>
      <c r="BA895" s="1">
        <v>129.76354882455098</v>
      </c>
      <c r="BB895" s="1">
        <v>19.745973769751426</v>
      </c>
      <c r="BC895" s="1">
        <v>11.51084601771977</v>
      </c>
      <c r="BD895" s="1">
        <v>13.483921873908045</v>
      </c>
      <c r="BE895" s="94">
        <v>0.43950729927007304</v>
      </c>
      <c r="BF895" s="94">
        <v>2.9279197080291974E-2</v>
      </c>
      <c r="BG895" s="94">
        <v>2.0124769756344483</v>
      </c>
      <c r="BH895" s="1">
        <v>1.1520467836257311</v>
      </c>
      <c r="BI895" s="1">
        <v>0.18006822612085771</v>
      </c>
      <c r="BJ895" s="1">
        <v>1.3326699851225214</v>
      </c>
    </row>
    <row r="896" spans="1:62">
      <c r="A896" t="s">
        <v>177</v>
      </c>
      <c r="C896" s="63" t="s">
        <v>164</v>
      </c>
      <c r="D896" s="87" t="s">
        <v>795</v>
      </c>
      <c r="E896" t="s">
        <v>959</v>
      </c>
      <c r="F896" s="1" t="s">
        <v>796</v>
      </c>
      <c r="G896" s="1" t="s">
        <v>797</v>
      </c>
      <c r="H896" s="1">
        <v>11.28899</v>
      </c>
      <c r="I896" s="1">
        <v>7.4188299999999998</v>
      </c>
      <c r="J896" s="1">
        <v>652</v>
      </c>
      <c r="K896" s="1" t="s">
        <v>798</v>
      </c>
      <c r="L896" s="1" t="s">
        <v>709</v>
      </c>
      <c r="M896" s="88">
        <v>2016</v>
      </c>
      <c r="N896" s="88">
        <v>2</v>
      </c>
      <c r="O896" s="89" t="s">
        <v>714</v>
      </c>
      <c r="P896" s="63">
        <v>414</v>
      </c>
      <c r="Q896" s="90">
        <v>42710</v>
      </c>
      <c r="R896" s="63" t="s">
        <v>399</v>
      </c>
      <c r="S896" s="63" t="s">
        <v>992</v>
      </c>
      <c r="T896" s="63" t="s">
        <v>1091</v>
      </c>
      <c r="U896" s="1"/>
      <c r="V896" s="90"/>
      <c r="W896" s="91">
        <v>42645</v>
      </c>
      <c r="X896" s="63">
        <v>9</v>
      </c>
      <c r="Y896" s="63">
        <v>47</v>
      </c>
      <c r="Z896" s="92">
        <v>40</v>
      </c>
      <c r="AA896" s="93">
        <v>14.8</v>
      </c>
      <c r="AB896" s="93">
        <v>6.87</v>
      </c>
      <c r="AC896" s="63">
        <v>1.64</v>
      </c>
      <c r="AD896" s="1">
        <v>0.88</v>
      </c>
      <c r="AE896" s="63">
        <v>0.9</v>
      </c>
      <c r="AF896" s="1">
        <v>1.08</v>
      </c>
      <c r="AG896" s="1">
        <v>13.7</v>
      </c>
      <c r="AH896" s="1">
        <f t="shared" si="201"/>
        <v>81.481481481481481</v>
      </c>
      <c r="AI896" s="1">
        <v>0.36</v>
      </c>
      <c r="AJ896" s="1">
        <f t="shared" si="202"/>
        <v>4.5241463414634149</v>
      </c>
      <c r="AK896" s="1">
        <f t="shared" si="197"/>
        <v>3.7427208034433281</v>
      </c>
      <c r="AL896" s="1">
        <f t="shared" si="203"/>
        <v>5.92</v>
      </c>
      <c r="AM896" s="1">
        <f t="shared" si="198"/>
        <v>4158.5786704925868</v>
      </c>
      <c r="AN896" s="1">
        <f t="shared" si="199"/>
        <v>6577.7777777777774</v>
      </c>
      <c r="AO896" s="1">
        <f t="shared" si="200"/>
        <v>10736.356448270364</v>
      </c>
      <c r="AP896" s="1">
        <f t="shared" si="204"/>
        <v>4.1585786704925871</v>
      </c>
      <c r="AQ896" s="1">
        <f t="shared" si="204"/>
        <v>6.5777777777777775</v>
      </c>
      <c r="AR896" s="1">
        <f t="shared" si="204"/>
        <v>10.736356448270364</v>
      </c>
      <c r="AS896" s="90"/>
      <c r="AT896" s="1">
        <v>3.549701789264414</v>
      </c>
      <c r="AU896" s="1">
        <v>0.22727060289302986</v>
      </c>
      <c r="AV896" s="1">
        <v>1.6445588297928033</v>
      </c>
      <c r="AW896" s="1">
        <v>0.68908672557700235</v>
      </c>
      <c r="AX896" s="1">
        <v>0.34205332446584025</v>
      </c>
      <c r="AY896" s="1">
        <v>0.21384682944331107</v>
      </c>
      <c r="AZ896" s="1">
        <v>9.594787518044237</v>
      </c>
      <c r="BA896" s="1">
        <v>95.149629836513284</v>
      </c>
      <c r="BB896" s="1">
        <v>27.928546955976721</v>
      </c>
      <c r="BC896" s="1">
        <v>12.445335990490776</v>
      </c>
      <c r="BD896" s="1">
        <v>11.089702962197267</v>
      </c>
      <c r="BE896" s="94">
        <v>0.42185978578383637</v>
      </c>
      <c r="BF896" s="94">
        <v>2.4805258033106133E-2</v>
      </c>
      <c r="BG896" s="94">
        <v>3.6745619146293058</v>
      </c>
      <c r="BH896" s="1">
        <v>1.2677570093457944</v>
      </c>
      <c r="BI896" s="1">
        <v>0.21621495327102805</v>
      </c>
      <c r="BJ896" s="1">
        <v>1.5108618939490979</v>
      </c>
    </row>
    <row r="897" spans="1:62">
      <c r="C897" s="63"/>
      <c r="D897" s="87"/>
      <c r="F897" s="1"/>
      <c r="G897" s="1"/>
      <c r="H897" s="1"/>
      <c r="I897" s="1"/>
      <c r="J897" s="1"/>
      <c r="K897" s="1"/>
      <c r="L897" s="1"/>
      <c r="M897" s="88"/>
      <c r="N897" s="88"/>
      <c r="O897" s="89"/>
      <c r="P897" s="63"/>
      <c r="Q897" s="90"/>
      <c r="R897" s="63"/>
      <c r="S897" s="63"/>
      <c r="T897" s="63"/>
      <c r="U897" s="90"/>
      <c r="V897" s="90"/>
      <c r="W897" s="91"/>
      <c r="X897" s="63"/>
      <c r="Y897" s="63"/>
      <c r="Z897" s="92"/>
      <c r="AA897" s="93"/>
      <c r="AB897" s="93"/>
      <c r="AC897" s="63"/>
      <c r="AD897" s="1"/>
      <c r="AE897" s="63"/>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94"/>
      <c r="BF897" s="94"/>
      <c r="BG897" s="94"/>
      <c r="BH897" s="1"/>
      <c r="BI897" s="1"/>
      <c r="BJ897" s="1"/>
    </row>
    <row r="898" spans="1:62">
      <c r="C898" s="63"/>
      <c r="D898" s="87"/>
      <c r="F898" s="1"/>
      <c r="G898" s="1"/>
      <c r="H898" s="1"/>
      <c r="I898" s="1"/>
      <c r="J898" s="1"/>
      <c r="K898" s="1"/>
      <c r="L898" s="1"/>
      <c r="M898" s="88"/>
      <c r="N898" s="88"/>
      <c r="O898" s="89"/>
      <c r="P898" s="63"/>
      <c r="Q898" s="90"/>
      <c r="R898" s="63"/>
      <c r="S898" s="63"/>
      <c r="T898" s="63"/>
      <c r="U898" s="1"/>
      <c r="V898" s="90"/>
      <c r="W898" s="91"/>
      <c r="X898" s="63"/>
      <c r="Y898" s="63"/>
      <c r="Z898" s="92"/>
      <c r="AA898" s="93"/>
      <c r="AB898" s="93"/>
      <c r="AC898" s="63"/>
      <c r="AD898" s="1"/>
      <c r="AE898" s="63"/>
      <c r="AF898" s="1"/>
      <c r="AG898" s="1"/>
      <c r="AH898" s="1"/>
      <c r="AI898" s="1"/>
      <c r="AJ898" s="1"/>
      <c r="AK898" s="1"/>
      <c r="AL898" s="1"/>
      <c r="AM898" s="1"/>
      <c r="AN898" s="1"/>
      <c r="AO898" s="1"/>
      <c r="AP898" s="1"/>
      <c r="AQ898" s="1"/>
      <c r="AR898" s="1"/>
      <c r="AS898" s="90"/>
      <c r="AT898" s="1"/>
      <c r="AU898" s="1"/>
      <c r="AV898" s="1"/>
      <c r="AW898" s="1"/>
      <c r="AX898" s="1"/>
      <c r="AY898" s="1"/>
      <c r="AZ898" s="1"/>
      <c r="BA898" s="1"/>
      <c r="BB898" s="1"/>
      <c r="BC898" s="1"/>
      <c r="BD898" s="1"/>
      <c r="BE898" s="94"/>
      <c r="BF898" s="94"/>
      <c r="BG898" s="94"/>
      <c r="BH898" s="1"/>
      <c r="BI898" s="1"/>
      <c r="BJ898" s="1"/>
    </row>
    <row r="899" spans="1:62">
      <c r="C899" s="63"/>
      <c r="D899" s="87"/>
      <c r="F899" s="1"/>
      <c r="G899" s="1"/>
      <c r="H899" s="1"/>
      <c r="I899" s="1"/>
      <c r="J899" s="1"/>
      <c r="K899" s="1"/>
      <c r="L899" s="1"/>
      <c r="M899" s="88"/>
      <c r="N899" s="88"/>
      <c r="O899" s="89"/>
      <c r="P899" s="63"/>
      <c r="Q899" s="90"/>
      <c r="R899" s="63"/>
      <c r="S899" s="63"/>
      <c r="T899" s="63"/>
      <c r="U899" s="1"/>
      <c r="V899" s="90"/>
      <c r="W899" s="91"/>
      <c r="X899" s="63"/>
      <c r="Y899" s="63"/>
      <c r="Z899" s="92"/>
      <c r="AA899" s="93"/>
      <c r="AB899" s="93"/>
      <c r="AC899" s="63"/>
      <c r="AD899" s="1"/>
      <c r="AE899" s="63"/>
      <c r="AF899" s="1"/>
      <c r="AG899" s="1"/>
      <c r="AH899" s="1"/>
      <c r="AI899" s="1"/>
      <c r="AJ899" s="1"/>
      <c r="AK899" s="1"/>
      <c r="AL899" s="1"/>
      <c r="AM899" s="1"/>
      <c r="AN899" s="1"/>
      <c r="AO899" s="1"/>
      <c r="AP899" s="1"/>
      <c r="AQ899" s="1"/>
      <c r="AR899" s="1"/>
      <c r="AS899" s="90"/>
      <c r="AT899" s="1"/>
      <c r="AU899" s="1"/>
      <c r="AV899" s="1"/>
      <c r="AW899" s="1"/>
      <c r="AX899" s="1"/>
      <c r="AY899" s="1"/>
      <c r="AZ899" s="1"/>
      <c r="BA899" s="1"/>
      <c r="BB899" s="1"/>
      <c r="BC899" s="1"/>
      <c r="BD899" s="1"/>
      <c r="BE899" s="94"/>
      <c r="BF899" s="94"/>
      <c r="BG899" s="94"/>
      <c r="BH899" s="1"/>
      <c r="BI899" s="1"/>
      <c r="BJ899" s="1"/>
    </row>
    <row r="900" spans="1:62">
      <c r="C900" s="63"/>
      <c r="D900" s="87"/>
      <c r="F900" s="1"/>
      <c r="G900" s="1"/>
      <c r="H900" s="1"/>
      <c r="I900" s="1"/>
      <c r="J900" s="1"/>
      <c r="K900" s="1"/>
      <c r="L900" s="1"/>
      <c r="M900" s="88"/>
      <c r="N900" s="88"/>
      <c r="O900" s="89"/>
      <c r="P900" s="63"/>
      <c r="Q900" s="90"/>
      <c r="R900" s="63"/>
      <c r="S900" s="63"/>
      <c r="T900" s="63"/>
      <c r="U900" s="1"/>
      <c r="V900" s="90"/>
      <c r="W900" s="91"/>
      <c r="X900" s="63"/>
      <c r="Y900" s="63"/>
      <c r="Z900" s="92"/>
      <c r="AA900" s="93"/>
      <c r="AB900" s="93"/>
      <c r="AC900" s="63"/>
      <c r="AD900" s="1"/>
      <c r="AE900" s="63"/>
      <c r="AF900" s="1"/>
      <c r="AG900" s="1"/>
      <c r="AH900" s="1"/>
      <c r="AI900" s="1"/>
      <c r="AJ900" s="1"/>
      <c r="AK900" s="1"/>
      <c r="AL900" s="1"/>
      <c r="AM900" s="1"/>
      <c r="AN900" s="1"/>
      <c r="AO900" s="1"/>
      <c r="AP900" s="1"/>
      <c r="AQ900" s="1"/>
      <c r="AR900" s="1"/>
      <c r="AS900" s="90"/>
      <c r="AT900" s="1"/>
      <c r="AU900" s="1"/>
      <c r="AV900" s="1"/>
      <c r="AW900" s="1"/>
      <c r="AX900" s="1"/>
      <c r="AY900" s="1"/>
      <c r="AZ900" s="1"/>
      <c r="BA900" s="1"/>
      <c r="BB900" s="1"/>
      <c r="BC900" s="1"/>
      <c r="BD900" s="1"/>
      <c r="BE900" s="94"/>
      <c r="BF900" s="94"/>
      <c r="BG900" s="94"/>
      <c r="BH900" s="1"/>
      <c r="BI900" s="1"/>
      <c r="BJ900" s="1"/>
    </row>
    <row r="901" spans="1:62">
      <c r="C901" s="63"/>
      <c r="D901" s="87"/>
      <c r="F901" s="1"/>
      <c r="G901" s="1"/>
      <c r="H901" s="1"/>
      <c r="I901" s="1"/>
      <c r="J901" s="1"/>
      <c r="K901" s="1"/>
      <c r="L901" s="1"/>
      <c r="M901" s="88"/>
      <c r="N901" s="88"/>
      <c r="O901" s="89"/>
      <c r="P901" s="63"/>
      <c r="Q901" s="90"/>
      <c r="R901" s="63"/>
      <c r="S901" s="63"/>
      <c r="T901" s="63"/>
      <c r="U901" s="1"/>
      <c r="V901" s="90"/>
      <c r="W901" s="91"/>
      <c r="X901" s="63"/>
      <c r="Y901" s="63"/>
      <c r="Z901" s="92"/>
      <c r="AA901" s="93"/>
      <c r="AB901" s="93"/>
      <c r="AC901" s="63"/>
      <c r="AD901" s="1"/>
      <c r="AE901" s="63"/>
      <c r="AF901" s="1"/>
      <c r="AG901" s="1"/>
      <c r="AH901" s="1"/>
      <c r="AI901" s="1"/>
      <c r="AJ901" s="1"/>
      <c r="AK901" s="1"/>
      <c r="AL901" s="1"/>
      <c r="AM901" s="1"/>
      <c r="AN901" s="1"/>
      <c r="AO901" s="1"/>
      <c r="AP901" s="1"/>
      <c r="AQ901" s="1"/>
      <c r="AR901" s="1"/>
      <c r="AS901" s="90"/>
      <c r="AT901" s="1"/>
      <c r="AU901" s="1"/>
      <c r="AV901" s="1"/>
      <c r="AW901" s="1"/>
      <c r="AX901" s="1"/>
      <c r="AY901" s="1"/>
      <c r="AZ901" s="1"/>
      <c r="BA901" s="1"/>
      <c r="BB901" s="1"/>
      <c r="BC901" s="1"/>
      <c r="BD901" s="1"/>
      <c r="BE901" s="94"/>
      <c r="BF901" s="94"/>
      <c r="BG901" s="94"/>
      <c r="BH901" s="1"/>
      <c r="BI901" s="1"/>
      <c r="BJ901" s="1"/>
    </row>
    <row r="902" spans="1:62">
      <c r="C902" s="63"/>
      <c r="D902" s="87"/>
      <c r="F902" s="1"/>
      <c r="G902" s="1"/>
      <c r="H902" s="1"/>
      <c r="I902" s="1"/>
      <c r="J902" s="1"/>
      <c r="K902" s="1"/>
      <c r="L902" s="1"/>
      <c r="M902" s="88"/>
      <c r="N902" s="88"/>
      <c r="O902" s="89"/>
      <c r="P902" s="63"/>
      <c r="Q902" s="90"/>
      <c r="R902" s="63"/>
      <c r="S902" s="63"/>
      <c r="T902" s="63"/>
      <c r="U902" s="1"/>
      <c r="V902" s="90"/>
      <c r="W902" s="91"/>
      <c r="X902" s="63"/>
      <c r="Y902" s="63"/>
      <c r="Z902" s="92"/>
      <c r="AA902" s="93"/>
      <c r="AB902" s="93"/>
      <c r="AC902" s="63"/>
      <c r="AD902" s="1"/>
      <c r="AE902" s="63"/>
      <c r="AF902" s="1"/>
      <c r="AG902" s="1"/>
      <c r="AH902" s="1"/>
      <c r="AI902" s="1"/>
      <c r="AJ902" s="1"/>
      <c r="AK902" s="1"/>
      <c r="AL902" s="1"/>
      <c r="AM902" s="1"/>
      <c r="AN902" s="1"/>
      <c r="AO902" s="1"/>
      <c r="AP902" s="1"/>
      <c r="AQ902" s="1"/>
      <c r="AR902" s="1"/>
      <c r="AS902" s="90"/>
      <c r="AT902" s="1"/>
      <c r="AU902" s="1"/>
      <c r="AV902" s="1"/>
      <c r="AW902" s="1"/>
      <c r="AX902" s="1"/>
      <c r="AY902" s="1"/>
      <c r="AZ902" s="1"/>
      <c r="BA902" s="1"/>
      <c r="BB902" s="1"/>
      <c r="BC902" s="1"/>
      <c r="BD902" s="1"/>
      <c r="BE902" s="94"/>
      <c r="BF902" s="94"/>
      <c r="BG902" s="94"/>
      <c r="BH902" s="1"/>
      <c r="BI902" s="1"/>
      <c r="BJ902" s="1"/>
    </row>
    <row r="903" spans="1:62">
      <c r="A903" t="s">
        <v>177</v>
      </c>
      <c r="C903" s="63" t="s">
        <v>164</v>
      </c>
      <c r="D903" s="87" t="s">
        <v>795</v>
      </c>
      <c r="E903" t="s">
        <v>959</v>
      </c>
      <c r="F903" s="1" t="s">
        <v>796</v>
      </c>
      <c r="G903" s="1" t="s">
        <v>797</v>
      </c>
      <c r="H903" s="1">
        <v>11.289619999999999</v>
      </c>
      <c r="I903" s="1">
        <v>7.41594</v>
      </c>
      <c r="J903" s="1">
        <v>655</v>
      </c>
      <c r="K903" s="1" t="s">
        <v>800</v>
      </c>
      <c r="L903" s="1" t="s">
        <v>709</v>
      </c>
      <c r="M903" s="88">
        <v>2016</v>
      </c>
      <c r="N903" s="88">
        <v>2</v>
      </c>
      <c r="O903" s="89" t="s">
        <v>155</v>
      </c>
      <c r="P903" s="63">
        <v>433</v>
      </c>
      <c r="Q903" s="1" t="s">
        <v>801</v>
      </c>
      <c r="R903" s="63" t="s">
        <v>399</v>
      </c>
      <c r="S903" s="63" t="s">
        <v>992</v>
      </c>
      <c r="T903" s="63" t="s">
        <v>1091</v>
      </c>
      <c r="U903" s="90">
        <v>42650</v>
      </c>
      <c r="V903" s="90">
        <v>42529</v>
      </c>
      <c r="W903" s="91">
        <v>42645</v>
      </c>
      <c r="X903" s="63">
        <v>9</v>
      </c>
      <c r="Y903" s="63">
        <v>46</v>
      </c>
      <c r="Z903" s="92">
        <v>42</v>
      </c>
      <c r="AA903" s="93">
        <v>5.59</v>
      </c>
      <c r="AB903" s="93">
        <v>2.88</v>
      </c>
      <c r="AC903" s="63">
        <v>0.84</v>
      </c>
      <c r="AD903" s="1">
        <v>0.42</v>
      </c>
      <c r="AE903" s="63">
        <v>0.48</v>
      </c>
      <c r="AF903" s="1">
        <v>0.48</v>
      </c>
      <c r="AG903" s="1">
        <v>9.8000000000000007</v>
      </c>
      <c r="AH903" s="1">
        <f t="shared" ref="AH903:AH940" si="205">(AD903/AF903)*100</f>
        <v>87.5</v>
      </c>
      <c r="AI903" s="1">
        <v>0.22</v>
      </c>
      <c r="AJ903" s="1">
        <f t="shared" ref="AJ903:AJ940" si="206">(AF903/AC903)*AB903</f>
        <v>1.6457142857142855</v>
      </c>
      <c r="AK903" s="1">
        <f t="shared" si="197"/>
        <v>1.5280941176470588</v>
      </c>
      <c r="AL903" s="1">
        <f t="shared" ref="AL903:AL944" si="207">(AI903/AE903)*AA903</f>
        <v>2.5620833333333333</v>
      </c>
      <c r="AM903" s="1">
        <f t="shared" si="198"/>
        <v>1697.8823529411764</v>
      </c>
      <c r="AN903" s="1">
        <f t="shared" si="199"/>
        <v>2846.7592592592591</v>
      </c>
      <c r="AO903" s="1">
        <f t="shared" si="200"/>
        <v>4544.6416122004357</v>
      </c>
      <c r="AP903" s="1">
        <f t="shared" si="204"/>
        <v>1.6978823529411764</v>
      </c>
      <c r="AQ903" s="1">
        <f t="shared" si="204"/>
        <v>2.846759259259259</v>
      </c>
      <c r="AR903" s="1">
        <f t="shared" si="204"/>
        <v>4.5446416122004356</v>
      </c>
      <c r="AS903" s="1" t="s">
        <v>799</v>
      </c>
      <c r="AT903" s="1">
        <v>2.101645692158761</v>
      </c>
      <c r="AU903" s="1">
        <v>0.17699831029906013</v>
      </c>
      <c r="AV903" s="1">
        <v>2.2946967438885406</v>
      </c>
      <c r="AW903" s="1">
        <v>0.5415135416410406</v>
      </c>
      <c r="AX903" s="1">
        <v>0.23284212108814423</v>
      </c>
      <c r="AY903" s="1">
        <v>0.16367851040035303</v>
      </c>
      <c r="AZ903" s="1">
        <v>8.6372476650956074</v>
      </c>
      <c r="BA903" s="1">
        <v>164.06177399975149</v>
      </c>
      <c r="BB903" s="1">
        <v>26.185185183259787</v>
      </c>
      <c r="BC903" s="1">
        <v>16.124173691717857</v>
      </c>
      <c r="BD903" s="1">
        <v>4.1814830170741573</v>
      </c>
      <c r="BE903" s="94">
        <v>0.42660731948565772</v>
      </c>
      <c r="BF903" s="94">
        <v>4.5870425321463904E-2</v>
      </c>
      <c r="BG903" s="94">
        <v>1.7463141484491833</v>
      </c>
      <c r="BH903" s="1">
        <v>0.91723800195886396</v>
      </c>
      <c r="BI903" s="1">
        <v>0.16346718903036239</v>
      </c>
      <c r="BJ903" s="1">
        <v>0.67245210347901552</v>
      </c>
    </row>
    <row r="904" spans="1:62">
      <c r="A904" t="s">
        <v>177</v>
      </c>
      <c r="C904" s="63" t="s">
        <v>164</v>
      </c>
      <c r="D904" s="87" t="s">
        <v>795</v>
      </c>
      <c r="E904" t="s">
        <v>959</v>
      </c>
      <c r="F904" s="1" t="s">
        <v>796</v>
      </c>
      <c r="G904" s="1" t="s">
        <v>797</v>
      </c>
      <c r="H904" s="1">
        <v>11.289619999999999</v>
      </c>
      <c r="I904" s="1">
        <v>7.41594</v>
      </c>
      <c r="J904" s="1">
        <v>655</v>
      </c>
      <c r="K904" s="1" t="s">
        <v>800</v>
      </c>
      <c r="L904" s="1" t="s">
        <v>709</v>
      </c>
      <c r="M904" s="88">
        <v>2016</v>
      </c>
      <c r="N904" s="88">
        <v>2</v>
      </c>
      <c r="O904" s="89" t="s">
        <v>156</v>
      </c>
      <c r="P904" s="63">
        <v>434</v>
      </c>
      <c r="Q904" s="1" t="s">
        <v>801</v>
      </c>
      <c r="R904" s="63" t="s">
        <v>399</v>
      </c>
      <c r="S904" s="63" t="s">
        <v>992</v>
      </c>
      <c r="T904" s="63" t="s">
        <v>1091</v>
      </c>
      <c r="U904" s="1"/>
      <c r="V904" s="90"/>
      <c r="W904" s="91">
        <v>42645</v>
      </c>
      <c r="X904" s="63">
        <v>9</v>
      </c>
      <c r="Y904" s="63">
        <v>46</v>
      </c>
      <c r="Z904" s="92">
        <v>44</v>
      </c>
      <c r="AA904" s="93">
        <v>5.24</v>
      </c>
      <c r="AB904" s="93">
        <v>1.85</v>
      </c>
      <c r="AC904" s="63">
        <v>0.78</v>
      </c>
      <c r="AD904" s="1">
        <v>0.42</v>
      </c>
      <c r="AE904" s="63">
        <v>0.6</v>
      </c>
      <c r="AF904" s="1">
        <v>0.52</v>
      </c>
      <c r="AG904" s="1">
        <v>9.9</v>
      </c>
      <c r="AH904" s="1">
        <f t="shared" si="205"/>
        <v>80.769230769230759</v>
      </c>
      <c r="AI904" s="1">
        <v>0.2</v>
      </c>
      <c r="AJ904" s="1">
        <f t="shared" si="206"/>
        <v>1.2333333333333334</v>
      </c>
      <c r="AK904" s="1">
        <f t="shared" si="197"/>
        <v>1.0559230769230767</v>
      </c>
      <c r="AL904" s="1">
        <f t="shared" si="207"/>
        <v>1.746666666666667</v>
      </c>
      <c r="AM904" s="1">
        <f t="shared" si="198"/>
        <v>1173.2478632478631</v>
      </c>
      <c r="AN904" s="1">
        <f t="shared" si="199"/>
        <v>1940.7407407407413</v>
      </c>
      <c r="AO904" s="1">
        <f t="shared" si="200"/>
        <v>3113.9886039886042</v>
      </c>
      <c r="AP904" s="1">
        <f t="shared" si="204"/>
        <v>1.1732478632478631</v>
      </c>
      <c r="AQ904" s="1">
        <f t="shared" si="204"/>
        <v>1.9407407407407413</v>
      </c>
      <c r="AR904" s="1">
        <f t="shared" si="204"/>
        <v>3.113988603988604</v>
      </c>
      <c r="AS904" s="90"/>
      <c r="AT904" s="1">
        <v>1.7669950738916254</v>
      </c>
      <c r="AU904" s="1">
        <v>0.18088040798172175</v>
      </c>
      <c r="AV904" s="1">
        <v>1.521800369646152</v>
      </c>
      <c r="AW904" s="1">
        <v>0.70587536495610881</v>
      </c>
      <c r="AX904" s="1">
        <v>0.23008253867868023</v>
      </c>
      <c r="AY904" s="1">
        <v>0.13350370852049662</v>
      </c>
      <c r="AZ904" s="1">
        <v>6.9567638294292626</v>
      </c>
      <c r="BA904" s="1">
        <v>84.061627367809777</v>
      </c>
      <c r="BB904" s="1">
        <v>27.33432781454767</v>
      </c>
      <c r="BC904" s="1">
        <v>10.465760808768886</v>
      </c>
      <c r="BD904" s="1">
        <v>7.40854561110962</v>
      </c>
      <c r="BE904" s="94">
        <v>0.38372549019607854</v>
      </c>
      <c r="BF904" s="94">
        <v>7.8137254901960801E-2</v>
      </c>
      <c r="BG904" s="94">
        <v>3.4771452407525993</v>
      </c>
      <c r="BH904" s="1">
        <v>0.87168141592920356</v>
      </c>
      <c r="BI904" s="1">
        <v>0.25299901671583092</v>
      </c>
      <c r="BJ904" s="1">
        <v>0.96148075727998816</v>
      </c>
    </row>
    <row r="905" spans="1:62">
      <c r="A905" t="s">
        <v>177</v>
      </c>
      <c r="C905" s="63" t="s">
        <v>164</v>
      </c>
      <c r="D905" s="87" t="s">
        <v>795</v>
      </c>
      <c r="E905" t="s">
        <v>959</v>
      </c>
      <c r="F905" s="1" t="s">
        <v>796</v>
      </c>
      <c r="G905" s="1" t="s">
        <v>797</v>
      </c>
      <c r="H905" s="1">
        <v>11.289619999999999</v>
      </c>
      <c r="I905" s="1">
        <v>7.41594</v>
      </c>
      <c r="J905" s="1">
        <v>655</v>
      </c>
      <c r="K905" s="1" t="s">
        <v>800</v>
      </c>
      <c r="L905" s="1" t="s">
        <v>709</v>
      </c>
      <c r="M905" s="88">
        <v>2016</v>
      </c>
      <c r="N905" s="88">
        <v>2</v>
      </c>
      <c r="O905" s="89" t="s">
        <v>157</v>
      </c>
      <c r="P905" s="63">
        <v>435</v>
      </c>
      <c r="Q905" s="1" t="s">
        <v>801</v>
      </c>
      <c r="R905" s="63" t="s">
        <v>399</v>
      </c>
      <c r="S905" s="63" t="s">
        <v>992</v>
      </c>
      <c r="T905" s="63" t="s">
        <v>1091</v>
      </c>
      <c r="U905" s="1"/>
      <c r="V905" s="90"/>
      <c r="W905" s="91">
        <v>42645</v>
      </c>
      <c r="X905" s="63">
        <v>9</v>
      </c>
      <c r="Y905" s="63">
        <v>42</v>
      </c>
      <c r="Z905" s="92">
        <v>36</v>
      </c>
      <c r="AA905" s="93">
        <v>12.65</v>
      </c>
      <c r="AB905" s="93">
        <v>4.03</v>
      </c>
      <c r="AC905" s="63">
        <v>1.32</v>
      </c>
      <c r="AD905" s="1">
        <v>0.6</v>
      </c>
      <c r="AE905" s="63">
        <v>1.44</v>
      </c>
      <c r="AF905" s="1">
        <v>0.7</v>
      </c>
      <c r="AG905" s="1">
        <v>11.4</v>
      </c>
      <c r="AH905" s="1">
        <f t="shared" si="205"/>
        <v>85.714285714285722</v>
      </c>
      <c r="AI905" s="1">
        <v>0.52</v>
      </c>
      <c r="AJ905" s="1">
        <f t="shared" si="206"/>
        <v>2.1371212121212122</v>
      </c>
      <c r="AK905" s="1">
        <f t="shared" si="197"/>
        <v>1.9094010695187165</v>
      </c>
      <c r="AL905" s="1">
        <f t="shared" si="207"/>
        <v>4.5680555555555564</v>
      </c>
      <c r="AM905" s="1">
        <f t="shared" si="198"/>
        <v>2121.5567439096849</v>
      </c>
      <c r="AN905" s="1">
        <f t="shared" si="199"/>
        <v>5075.617283950618</v>
      </c>
      <c r="AO905" s="1">
        <f t="shared" si="200"/>
        <v>7197.1740278603029</v>
      </c>
      <c r="AP905" s="1">
        <f t="shared" si="204"/>
        <v>2.121556743909685</v>
      </c>
      <c r="AQ905" s="1">
        <f t="shared" si="204"/>
        <v>5.075617283950618</v>
      </c>
      <c r="AR905" s="1">
        <f t="shared" si="204"/>
        <v>7.1971740278603029</v>
      </c>
      <c r="AS905" s="90"/>
      <c r="AT905" s="1"/>
      <c r="AU905" s="1"/>
      <c r="AV905" s="1"/>
      <c r="AW905" s="1"/>
      <c r="AX905" s="1"/>
      <c r="AY905" s="1"/>
      <c r="AZ905" s="1"/>
      <c r="BA905" s="1"/>
      <c r="BB905" s="1"/>
      <c r="BC905" s="1"/>
      <c r="BD905" s="1"/>
      <c r="BE905" s="94">
        <v>0.78551269990592665</v>
      </c>
      <c r="BF905" s="94">
        <v>3.9557855126999053E-2</v>
      </c>
      <c r="BG905" s="94">
        <v>4.5935757974280405</v>
      </c>
      <c r="BH905" s="1">
        <v>1.2762557077625571</v>
      </c>
      <c r="BI905" s="1">
        <v>0.1495433789954338</v>
      </c>
      <c r="BJ905" s="1">
        <v>0.58808793782729329</v>
      </c>
    </row>
    <row r="906" spans="1:62">
      <c r="A906" t="s">
        <v>177</v>
      </c>
      <c r="C906" s="63" t="s">
        <v>164</v>
      </c>
      <c r="D906" s="87" t="s">
        <v>795</v>
      </c>
      <c r="E906" t="s">
        <v>959</v>
      </c>
      <c r="F906" s="1" t="s">
        <v>796</v>
      </c>
      <c r="G906" s="1" t="s">
        <v>797</v>
      </c>
      <c r="H906" s="1">
        <v>11.289619999999999</v>
      </c>
      <c r="I906" s="1">
        <v>7.41594</v>
      </c>
      <c r="J906" s="1">
        <v>655</v>
      </c>
      <c r="K906" s="1" t="s">
        <v>800</v>
      </c>
      <c r="L906" s="1" t="s">
        <v>709</v>
      </c>
      <c r="M906" s="88">
        <v>2016</v>
      </c>
      <c r="N906" s="88">
        <v>2</v>
      </c>
      <c r="O906" s="89" t="s">
        <v>158</v>
      </c>
      <c r="P906" s="63">
        <v>436</v>
      </c>
      <c r="Q906" s="1" t="s">
        <v>801</v>
      </c>
      <c r="R906" s="63" t="s">
        <v>399</v>
      </c>
      <c r="S906" s="63" t="s">
        <v>992</v>
      </c>
      <c r="T906" s="63" t="s">
        <v>1091</v>
      </c>
      <c r="U906" s="1"/>
      <c r="V906" s="90"/>
      <c r="W906" s="91">
        <v>42645</v>
      </c>
      <c r="X906" s="63">
        <v>9</v>
      </c>
      <c r="Y906" s="63">
        <v>48</v>
      </c>
      <c r="Z906" s="92">
        <v>51</v>
      </c>
      <c r="AA906" s="93">
        <v>15.15</v>
      </c>
      <c r="AB906" s="93">
        <v>9.39</v>
      </c>
      <c r="AC906" s="63">
        <v>2.04</v>
      </c>
      <c r="AD906" s="1">
        <v>1.1200000000000001</v>
      </c>
      <c r="AE906" s="63">
        <v>1.26</v>
      </c>
      <c r="AF906" s="1">
        <v>1.38</v>
      </c>
      <c r="AG906" s="1">
        <v>12.1</v>
      </c>
      <c r="AH906" s="1">
        <f t="shared" si="205"/>
        <v>81.159420289855092</v>
      </c>
      <c r="AI906" s="1">
        <v>0.48</v>
      </c>
      <c r="AJ906" s="1">
        <f t="shared" si="206"/>
        <v>6.3520588235294113</v>
      </c>
      <c r="AK906" s="1">
        <f t="shared" si="197"/>
        <v>5.3311806228373717</v>
      </c>
      <c r="AL906" s="1">
        <f t="shared" si="207"/>
        <v>5.7714285714285714</v>
      </c>
      <c r="AM906" s="1">
        <f t="shared" si="198"/>
        <v>5923.5340253748573</v>
      </c>
      <c r="AN906" s="1">
        <f t="shared" si="199"/>
        <v>6412.6984126984125</v>
      </c>
      <c r="AO906" s="1">
        <f t="shared" si="200"/>
        <v>12336.23243807327</v>
      </c>
      <c r="AP906" s="1">
        <f t="shared" si="204"/>
        <v>5.923534025374857</v>
      </c>
      <c r="AQ906" s="1">
        <f t="shared" si="204"/>
        <v>6.4126984126984121</v>
      </c>
      <c r="AR906" s="1">
        <f t="shared" si="204"/>
        <v>12.336232438073269</v>
      </c>
      <c r="AS906" s="90"/>
      <c r="AT906" s="1">
        <v>2.7546614327772323</v>
      </c>
      <c r="AU906" s="1">
        <v>0.1889576081965274</v>
      </c>
      <c r="AV906" s="1">
        <v>1.5620490421300823</v>
      </c>
      <c r="AW906" s="1">
        <v>0.72541238807350128</v>
      </c>
      <c r="AX906" s="1">
        <v>0.22644643868176587</v>
      </c>
      <c r="AY906" s="1">
        <v>0.15184872214069414</v>
      </c>
      <c r="AZ906" s="1">
        <v>9.2337601905884892</v>
      </c>
      <c r="BA906" s="1">
        <v>100.63289185962816</v>
      </c>
      <c r="BB906" s="1">
        <v>33.46727825213236</v>
      </c>
      <c r="BC906" s="1">
        <v>9.3317555323384358</v>
      </c>
      <c r="BD906" s="1">
        <v>4.3675375216970727</v>
      </c>
      <c r="BE906" s="94">
        <v>0.61408450704225348</v>
      </c>
      <c r="BF906" s="94">
        <v>5.3427230046948354E-2</v>
      </c>
      <c r="BG906" s="94">
        <v>3.3748638905217363</v>
      </c>
      <c r="BH906" s="1">
        <v>1.14599609375</v>
      </c>
      <c r="BI906" s="1">
        <v>0.209716796875</v>
      </c>
      <c r="BJ906" s="1">
        <v>0.71460665853990069</v>
      </c>
    </row>
    <row r="907" spans="1:62">
      <c r="A907" t="s">
        <v>177</v>
      </c>
      <c r="C907" s="63" t="s">
        <v>164</v>
      </c>
      <c r="D907" s="87" t="s">
        <v>795</v>
      </c>
      <c r="E907" t="s">
        <v>959</v>
      </c>
      <c r="F907" s="1" t="s">
        <v>796</v>
      </c>
      <c r="G907" s="1" t="s">
        <v>797</v>
      </c>
      <c r="H907" s="1">
        <v>11.289619999999999</v>
      </c>
      <c r="I907" s="1">
        <v>7.41594</v>
      </c>
      <c r="J907" s="1">
        <v>655</v>
      </c>
      <c r="K907" s="1" t="s">
        <v>800</v>
      </c>
      <c r="L907" s="1" t="s">
        <v>709</v>
      </c>
      <c r="M907" s="88">
        <v>2016</v>
      </c>
      <c r="N907" s="88">
        <v>2</v>
      </c>
      <c r="O907" s="89" t="s">
        <v>159</v>
      </c>
      <c r="P907" s="63">
        <v>437</v>
      </c>
      <c r="Q907" s="1" t="s">
        <v>801</v>
      </c>
      <c r="R907" s="63" t="s">
        <v>399</v>
      </c>
      <c r="S907" s="63" t="s">
        <v>992</v>
      </c>
      <c r="T907" s="63" t="s">
        <v>1091</v>
      </c>
      <c r="U907" s="1"/>
      <c r="V907" s="90"/>
      <c r="W907" s="91">
        <v>42645</v>
      </c>
      <c r="X907" s="63">
        <v>9</v>
      </c>
      <c r="Y907" s="63">
        <v>44</v>
      </c>
      <c r="Z907" s="92">
        <v>44</v>
      </c>
      <c r="AA907" s="93">
        <v>9.66</v>
      </c>
      <c r="AB907" s="93">
        <v>6.32</v>
      </c>
      <c r="AC907" s="63">
        <v>1.2</v>
      </c>
      <c r="AD907" s="1">
        <v>0.72</v>
      </c>
      <c r="AE907" s="63">
        <v>1.08</v>
      </c>
      <c r="AF907" s="1">
        <v>0.9</v>
      </c>
      <c r="AG907" s="1">
        <v>11.4</v>
      </c>
      <c r="AH907" s="1">
        <f t="shared" si="205"/>
        <v>80</v>
      </c>
      <c r="AI907" s="1">
        <v>0.46</v>
      </c>
      <c r="AJ907" s="1">
        <f t="shared" si="206"/>
        <v>4.74</v>
      </c>
      <c r="AK907" s="1">
        <f t="shared" si="197"/>
        <v>3.952602352941176</v>
      </c>
      <c r="AL907" s="1">
        <f t="shared" si="207"/>
        <v>4.1144444444444446</v>
      </c>
      <c r="AM907" s="1">
        <f t="shared" si="198"/>
        <v>4391.780392156862</v>
      </c>
      <c r="AN907" s="1">
        <f t="shared" si="199"/>
        <v>4571.6049382716046</v>
      </c>
      <c r="AO907" s="1">
        <f t="shared" si="200"/>
        <v>8963.3853304284676</v>
      </c>
      <c r="AP907" s="1">
        <f t="shared" si="204"/>
        <v>4.3917803921568623</v>
      </c>
      <c r="AQ907" s="1">
        <f t="shared" si="204"/>
        <v>4.5716049382716042</v>
      </c>
      <c r="AR907" s="1">
        <f t="shared" si="204"/>
        <v>8.9633853304284674</v>
      </c>
      <c r="AS907" s="90"/>
      <c r="AT907" s="1">
        <v>1.9631185807656397</v>
      </c>
      <c r="AU907" s="1">
        <v>0.25852843087729688</v>
      </c>
      <c r="AV907" s="1">
        <v>1.6552406838933915</v>
      </c>
      <c r="AW907" s="1">
        <v>0.67598318920125711</v>
      </c>
      <c r="AX907" s="1">
        <v>0.24306164922312515</v>
      </c>
      <c r="AY907" s="1">
        <v>0.16472339979028255</v>
      </c>
      <c r="AZ907" s="1">
        <v>4.6822189017521527</v>
      </c>
      <c r="BA907" s="1">
        <v>84.662941580601029</v>
      </c>
      <c r="BB907" s="1">
        <v>26.526421346945959</v>
      </c>
      <c r="BC907" s="1">
        <v>10.936274470537555</v>
      </c>
      <c r="BD907" s="1">
        <v>7.5735846721219584</v>
      </c>
      <c r="BE907" s="94">
        <v>0.5409914204003814</v>
      </c>
      <c r="BF907" s="94">
        <v>4.7855100095328888E-2</v>
      </c>
      <c r="BG907" s="94">
        <v>4.4321686320131555</v>
      </c>
      <c r="BH907" s="1">
        <v>1.1900497512437811</v>
      </c>
      <c r="BI907" s="1">
        <v>0.1719900497512438</v>
      </c>
      <c r="BJ907" s="1">
        <v>0.63852431803356613</v>
      </c>
    </row>
    <row r="908" spans="1:62">
      <c r="A908" t="s">
        <v>177</v>
      </c>
      <c r="C908" s="63" t="s">
        <v>164</v>
      </c>
      <c r="D908" s="87" t="s">
        <v>795</v>
      </c>
      <c r="E908" t="s">
        <v>959</v>
      </c>
      <c r="F908" s="1" t="s">
        <v>796</v>
      </c>
      <c r="G908" s="1" t="s">
        <v>797</v>
      </c>
      <c r="H908" s="1">
        <v>11.289619999999999</v>
      </c>
      <c r="I908" s="1">
        <v>7.41594</v>
      </c>
      <c r="J908" s="1">
        <v>655</v>
      </c>
      <c r="K908" s="1" t="s">
        <v>800</v>
      </c>
      <c r="L908" s="1" t="s">
        <v>709</v>
      </c>
      <c r="M908" s="88">
        <v>2016</v>
      </c>
      <c r="N908" s="88">
        <v>2</v>
      </c>
      <c r="O908" s="89" t="s">
        <v>714</v>
      </c>
      <c r="P908" s="63">
        <v>438</v>
      </c>
      <c r="Q908" s="1" t="s">
        <v>801</v>
      </c>
      <c r="R908" s="63" t="s">
        <v>399</v>
      </c>
      <c r="S908" s="63" t="s">
        <v>992</v>
      </c>
      <c r="T908" s="63" t="s">
        <v>1091</v>
      </c>
      <c r="U908" s="1"/>
      <c r="V908" s="90"/>
      <c r="W908" s="91">
        <v>42645</v>
      </c>
      <c r="X908" s="63">
        <v>9</v>
      </c>
      <c r="Y908" s="63">
        <v>43</v>
      </c>
      <c r="Z908" s="92">
        <v>49</v>
      </c>
      <c r="AA908" s="93">
        <v>8.09</v>
      </c>
      <c r="AB908" s="93">
        <v>6.86</v>
      </c>
      <c r="AC908" s="63">
        <v>1.62</v>
      </c>
      <c r="AD908" s="1">
        <v>0.88</v>
      </c>
      <c r="AE908" s="63">
        <v>0.88</v>
      </c>
      <c r="AF908" s="1">
        <v>1.08</v>
      </c>
      <c r="AG908" s="1">
        <v>11.1</v>
      </c>
      <c r="AH908" s="1">
        <f t="shared" si="205"/>
        <v>81.481481481481481</v>
      </c>
      <c r="AI908" s="1">
        <v>0.4</v>
      </c>
      <c r="AJ908" s="1">
        <f t="shared" si="206"/>
        <v>4.5733333333333333</v>
      </c>
      <c r="AK908" s="1">
        <f t="shared" si="197"/>
        <v>3.8973966594045026</v>
      </c>
      <c r="AL908" s="1">
        <f t="shared" si="207"/>
        <v>3.6772727272727277</v>
      </c>
      <c r="AM908" s="1">
        <f t="shared" si="198"/>
        <v>4330.4407326716691</v>
      </c>
      <c r="AN908" s="1">
        <f t="shared" si="199"/>
        <v>4085.8585858585866</v>
      </c>
      <c r="AO908" s="1">
        <f t="shared" si="200"/>
        <v>8416.2993185302548</v>
      </c>
      <c r="AP908" s="1">
        <f t="shared" si="204"/>
        <v>4.3304407326716694</v>
      </c>
      <c r="AQ908" s="1">
        <f t="shared" si="204"/>
        <v>4.0858585858585865</v>
      </c>
      <c r="AR908" s="1">
        <f t="shared" si="204"/>
        <v>8.416299318530255</v>
      </c>
      <c r="AS908" s="90"/>
      <c r="AT908" s="1">
        <v>2.5373878364905282</v>
      </c>
      <c r="AU908" s="1">
        <v>0.1810696377840606</v>
      </c>
      <c r="AV908" s="1">
        <v>1.4664879895070202</v>
      </c>
      <c r="AW908" s="1">
        <v>0.74024953457231768</v>
      </c>
      <c r="AX908" s="1">
        <v>0.22404297579893698</v>
      </c>
      <c r="AY908" s="1">
        <v>0.16036015785837016</v>
      </c>
      <c r="AZ908" s="1">
        <v>7.3592200034717745</v>
      </c>
      <c r="BA908" s="1">
        <v>106.8523553966543</v>
      </c>
      <c r="BB908" s="1">
        <v>47.209148144281869</v>
      </c>
      <c r="BC908" s="1">
        <v>12.735000350357996</v>
      </c>
      <c r="BD908" s="1">
        <v>26.955139776698598</v>
      </c>
      <c r="BE908" s="94">
        <v>0.58720379146919433</v>
      </c>
      <c r="BF908" s="94">
        <v>7.9620853080568738E-2</v>
      </c>
      <c r="BG908" s="94">
        <v>4.5991126580519479</v>
      </c>
      <c r="BH908" s="1">
        <v>1.1639264990328821</v>
      </c>
      <c r="BI908" s="1">
        <v>0.20507736943907154</v>
      </c>
      <c r="BJ908" s="1">
        <v>0.70533327057146966</v>
      </c>
    </row>
    <row r="909" spans="1:62">
      <c r="A909" t="s">
        <v>177</v>
      </c>
      <c r="C909" s="63" t="s">
        <v>164</v>
      </c>
      <c r="D909" s="87" t="s">
        <v>795</v>
      </c>
      <c r="E909" t="s">
        <v>959</v>
      </c>
      <c r="F909" s="1" t="s">
        <v>802</v>
      </c>
      <c r="G909" s="1" t="s">
        <v>803</v>
      </c>
      <c r="H909" s="1">
        <v>11.29636</v>
      </c>
      <c r="I909" s="1">
        <v>7.4091800000000001</v>
      </c>
      <c r="J909" s="1">
        <v>644</v>
      </c>
      <c r="K909" s="1" t="s">
        <v>804</v>
      </c>
      <c r="L909" s="1" t="s">
        <v>709</v>
      </c>
      <c r="M909" s="88">
        <v>2016</v>
      </c>
      <c r="N909" s="88">
        <v>2</v>
      </c>
      <c r="O909" s="89" t="s">
        <v>155</v>
      </c>
      <c r="P909" s="63">
        <v>445</v>
      </c>
      <c r="Q909" s="90">
        <v>42710</v>
      </c>
      <c r="R909" s="63" t="s">
        <v>399</v>
      </c>
      <c r="S909" s="63" t="s">
        <v>992</v>
      </c>
      <c r="T909" s="63" t="s">
        <v>1091</v>
      </c>
      <c r="U909" s="90">
        <v>42650</v>
      </c>
      <c r="V909" s="90">
        <v>42529</v>
      </c>
      <c r="W909" s="91">
        <v>42645</v>
      </c>
      <c r="X909" s="63">
        <v>9</v>
      </c>
      <c r="Y909" s="63">
        <v>45</v>
      </c>
      <c r="Z909" s="92">
        <v>33</v>
      </c>
      <c r="AA909" s="93">
        <v>5.31</v>
      </c>
      <c r="AB909" s="93">
        <v>2.96</v>
      </c>
      <c r="AC909" s="63">
        <v>1.24</v>
      </c>
      <c r="AD909" s="1">
        <v>0.6</v>
      </c>
      <c r="AE909" s="63">
        <v>0.74</v>
      </c>
      <c r="AF909" s="1">
        <v>0.74</v>
      </c>
      <c r="AG909" s="1">
        <v>11.1</v>
      </c>
      <c r="AH909" s="1">
        <f t="shared" si="205"/>
        <v>81.081081081081081</v>
      </c>
      <c r="AI909" s="1">
        <v>0.3</v>
      </c>
      <c r="AJ909" s="1">
        <f t="shared" si="206"/>
        <v>1.7664516129032259</v>
      </c>
      <c r="AK909" s="1">
        <f t="shared" si="197"/>
        <v>1.4979734345351046</v>
      </c>
      <c r="AL909" s="1">
        <f t="shared" si="207"/>
        <v>2.1527027027027024</v>
      </c>
      <c r="AM909" s="1">
        <f t="shared" si="198"/>
        <v>1664.4149272612271</v>
      </c>
      <c r="AN909" s="1">
        <f t="shared" si="199"/>
        <v>2391.8918918918916</v>
      </c>
      <c r="AO909" s="1">
        <f t="shared" si="200"/>
        <v>4056.3068191531188</v>
      </c>
      <c r="AP909" s="1">
        <f t="shared" si="204"/>
        <v>1.6644149272612272</v>
      </c>
      <c r="AQ909" s="1">
        <f t="shared" si="204"/>
        <v>2.3918918918918917</v>
      </c>
      <c r="AR909" s="1">
        <f t="shared" si="204"/>
        <v>4.0563068191531189</v>
      </c>
      <c r="AS909" s="1" t="s">
        <v>799</v>
      </c>
      <c r="AT909" s="1">
        <v>2.3115157480314963</v>
      </c>
      <c r="AU909" s="1">
        <v>0.17514252418197856</v>
      </c>
      <c r="AV909" s="1">
        <v>1.6302957115398571</v>
      </c>
      <c r="AW909" s="1">
        <v>0.4992795690768822</v>
      </c>
      <c r="AX909" s="1">
        <v>0.36896887527473676</v>
      </c>
      <c r="AY909" s="1">
        <v>0.17013587269277852</v>
      </c>
      <c r="AZ909" s="1">
        <v>8.4518368417152629</v>
      </c>
      <c r="BA909" s="1">
        <v>127.16246985133246</v>
      </c>
      <c r="BB909" s="1">
        <v>42.85628871587538</v>
      </c>
      <c r="BC909" s="1">
        <v>11.39907831528437</v>
      </c>
      <c r="BD909" s="1">
        <v>2.4140207184918858</v>
      </c>
      <c r="BE909" s="94">
        <v>0.78015194681861344</v>
      </c>
      <c r="BF909" s="94">
        <v>5.1187084520417855E-2</v>
      </c>
      <c r="BG909" s="94">
        <v>3.725938918639752</v>
      </c>
      <c r="BH909" s="1">
        <v>1.1020114942528736</v>
      </c>
      <c r="BI909" s="1">
        <v>0.19770114942528735</v>
      </c>
      <c r="BJ909" s="1">
        <v>0.63205648130461289</v>
      </c>
    </row>
    <row r="910" spans="1:62">
      <c r="A910" t="s">
        <v>177</v>
      </c>
      <c r="C910" s="63" t="s">
        <v>164</v>
      </c>
      <c r="D910" s="87" t="s">
        <v>795</v>
      </c>
      <c r="E910" t="s">
        <v>959</v>
      </c>
      <c r="F910" s="1" t="s">
        <v>802</v>
      </c>
      <c r="G910" s="1" t="s">
        <v>803</v>
      </c>
      <c r="H910" s="1">
        <v>11.29636</v>
      </c>
      <c r="I910" s="1">
        <v>7.4091800000000001</v>
      </c>
      <c r="J910" s="1">
        <v>644</v>
      </c>
      <c r="K910" s="1" t="s">
        <v>804</v>
      </c>
      <c r="L910" s="1" t="s">
        <v>709</v>
      </c>
      <c r="M910" s="88">
        <v>2016</v>
      </c>
      <c r="N910" s="88">
        <v>2</v>
      </c>
      <c r="O910" s="89" t="s">
        <v>156</v>
      </c>
      <c r="P910" s="63">
        <v>446</v>
      </c>
      <c r="Q910" s="90">
        <v>42710</v>
      </c>
      <c r="R910" s="63" t="s">
        <v>399</v>
      </c>
      <c r="S910" s="63" t="s">
        <v>992</v>
      </c>
      <c r="T910" s="63" t="s">
        <v>1091</v>
      </c>
      <c r="U910" s="1"/>
      <c r="V910" s="90"/>
      <c r="W910" s="91">
        <v>42645</v>
      </c>
      <c r="X910" s="63">
        <v>9</v>
      </c>
      <c r="Y910" s="63">
        <v>47</v>
      </c>
      <c r="Z910" s="92">
        <v>46</v>
      </c>
      <c r="AA910" s="93">
        <v>12.1</v>
      </c>
      <c r="AB910" s="93">
        <v>4.53</v>
      </c>
      <c r="AC910" s="63">
        <v>1.08</v>
      </c>
      <c r="AD910" s="1">
        <v>0.6</v>
      </c>
      <c r="AE910" s="63">
        <v>0.92</v>
      </c>
      <c r="AF910" s="1">
        <v>0.76</v>
      </c>
      <c r="AG910" s="1">
        <v>10.3</v>
      </c>
      <c r="AH910" s="1">
        <f t="shared" si="205"/>
        <v>78.94736842105263</v>
      </c>
      <c r="AI910" s="1">
        <v>0.48</v>
      </c>
      <c r="AJ910" s="1">
        <f t="shared" si="206"/>
        <v>3.1877777777777778</v>
      </c>
      <c r="AK910" s="1">
        <f t="shared" si="197"/>
        <v>2.6558235294117649</v>
      </c>
      <c r="AL910" s="1">
        <f t="shared" si="207"/>
        <v>6.3130434782608695</v>
      </c>
      <c r="AM910" s="1">
        <f t="shared" si="198"/>
        <v>2950.9150326797389</v>
      </c>
      <c r="AN910" s="1">
        <f t="shared" si="199"/>
        <v>7014.492753623188</v>
      </c>
      <c r="AO910" s="1">
        <f t="shared" si="200"/>
        <v>9965.407786302927</v>
      </c>
      <c r="AP910" s="1">
        <f t="shared" si="204"/>
        <v>2.9509150326797391</v>
      </c>
      <c r="AQ910" s="1">
        <f t="shared" si="204"/>
        <v>7.0144927536231885</v>
      </c>
      <c r="AR910" s="1">
        <f t="shared" si="204"/>
        <v>9.9654077863029276</v>
      </c>
      <c r="AS910" s="90"/>
      <c r="AT910" s="1">
        <v>2.6387035271687322</v>
      </c>
      <c r="AU910" s="1">
        <v>0.22945608982033558</v>
      </c>
      <c r="AV910" s="1">
        <v>1.5389207776308342</v>
      </c>
      <c r="AW910" s="1">
        <v>0.54001693766953729</v>
      </c>
      <c r="AX910" s="1">
        <v>0.31740573944846673</v>
      </c>
      <c r="AY910" s="1">
        <v>0.18617527446897128</v>
      </c>
      <c r="AZ910" s="1">
        <v>10.517145122953556</v>
      </c>
      <c r="BA910" s="1">
        <v>168.59336370860666</v>
      </c>
      <c r="BB910" s="1">
        <v>43.79625974763848</v>
      </c>
      <c r="BC910" s="1">
        <v>9.9118544852624026</v>
      </c>
      <c r="BD910" s="1">
        <v>2.8787435661081839</v>
      </c>
      <c r="BE910" s="94">
        <v>0.53101851851851856</v>
      </c>
      <c r="BF910" s="94">
        <v>9.0416666666666673E-2</v>
      </c>
      <c r="BG910" s="94">
        <v>2.3908517819873665</v>
      </c>
      <c r="BH910" s="1">
        <v>1.0588235294117647</v>
      </c>
      <c r="BI910" s="1">
        <v>0.26014705882352945</v>
      </c>
      <c r="BJ910" s="1">
        <v>0.81237385206773116</v>
      </c>
    </row>
    <row r="911" spans="1:62">
      <c r="A911" t="s">
        <v>177</v>
      </c>
      <c r="C911" s="63" t="s">
        <v>164</v>
      </c>
      <c r="D911" s="87" t="s">
        <v>795</v>
      </c>
      <c r="E911" t="s">
        <v>959</v>
      </c>
      <c r="F911" s="1" t="s">
        <v>802</v>
      </c>
      <c r="G911" s="1" t="s">
        <v>803</v>
      </c>
      <c r="H911" s="1">
        <v>11.29636</v>
      </c>
      <c r="I911" s="1">
        <v>7.4091800000000001</v>
      </c>
      <c r="J911" s="1">
        <v>644</v>
      </c>
      <c r="K911" s="1" t="s">
        <v>804</v>
      </c>
      <c r="L911" s="1" t="s">
        <v>709</v>
      </c>
      <c r="M911" s="88">
        <v>2016</v>
      </c>
      <c r="N911" s="88">
        <v>2</v>
      </c>
      <c r="O911" s="89" t="s">
        <v>157</v>
      </c>
      <c r="P911" s="63">
        <v>447</v>
      </c>
      <c r="Q911" s="90">
        <v>42710</v>
      </c>
      <c r="R911" s="63" t="s">
        <v>399</v>
      </c>
      <c r="S911" s="63" t="s">
        <v>992</v>
      </c>
      <c r="T911" s="63" t="s">
        <v>1091</v>
      </c>
      <c r="U911" s="1"/>
      <c r="V911" s="90"/>
      <c r="W911" s="91">
        <v>42645</v>
      </c>
      <c r="X911" s="63">
        <v>9</v>
      </c>
      <c r="Y911" s="63">
        <v>46</v>
      </c>
      <c r="Z911" s="92">
        <v>42</v>
      </c>
      <c r="AA911" s="93">
        <v>9.6300000000000008</v>
      </c>
      <c r="AB911" s="93">
        <v>3.26</v>
      </c>
      <c r="AC911" s="63">
        <v>0.92</v>
      </c>
      <c r="AD911" s="1">
        <v>0.36</v>
      </c>
      <c r="AE911" s="63">
        <v>0.7</v>
      </c>
      <c r="AF911" s="1">
        <v>0.44</v>
      </c>
      <c r="AG911" s="1">
        <v>9.8000000000000007</v>
      </c>
      <c r="AH911" s="1">
        <f t="shared" si="205"/>
        <v>81.818181818181813</v>
      </c>
      <c r="AI911" s="1">
        <v>0.26</v>
      </c>
      <c r="AJ911" s="1">
        <f t="shared" si="206"/>
        <v>1.5591304347826085</v>
      </c>
      <c r="AK911" s="1">
        <f t="shared" si="197"/>
        <v>1.353692071611253</v>
      </c>
      <c r="AL911" s="1">
        <f t="shared" si="207"/>
        <v>3.5768571428571434</v>
      </c>
      <c r="AM911" s="1">
        <f t="shared" si="198"/>
        <v>1504.1023017902812</v>
      </c>
      <c r="AN911" s="1">
        <f t="shared" si="199"/>
        <v>3974.2857142857151</v>
      </c>
      <c r="AO911" s="1">
        <f t="shared" si="200"/>
        <v>5478.3880160759963</v>
      </c>
      <c r="AP911" s="1">
        <f t="shared" si="204"/>
        <v>1.5041023017902813</v>
      </c>
      <c r="AQ911" s="1">
        <f t="shared" si="204"/>
        <v>3.9742857142857151</v>
      </c>
      <c r="AR911" s="1">
        <f t="shared" si="204"/>
        <v>5.4783880160759963</v>
      </c>
      <c r="AS911" s="90"/>
      <c r="AT911" s="1">
        <v>2.8241010689990285</v>
      </c>
      <c r="AU911" s="1">
        <v>0.1992983332624092</v>
      </c>
      <c r="AV911" s="1">
        <v>1.8134911292114395</v>
      </c>
      <c r="AW911" s="1">
        <v>0.43816593112858948</v>
      </c>
      <c r="AX911" s="1">
        <v>0.27343634827700158</v>
      </c>
      <c r="AY911" s="1">
        <v>0.18861194107536355</v>
      </c>
      <c r="AZ911" s="1">
        <v>9.4912212227468817</v>
      </c>
      <c r="BA911" s="1">
        <v>150.90251125987078</v>
      </c>
      <c r="BB911" s="1">
        <v>66.794510216452466</v>
      </c>
      <c r="BC911" s="1">
        <v>19.188935615258323</v>
      </c>
      <c r="BD911" s="1">
        <v>5.3750174575581982</v>
      </c>
      <c r="BE911" s="94">
        <v>1.0850144092219021</v>
      </c>
      <c r="BF911" s="94">
        <v>7.3439000960614786E-2</v>
      </c>
      <c r="BG911" s="94">
        <v>2.022317171877233</v>
      </c>
      <c r="BH911" s="1">
        <v>1.2827125119388729</v>
      </c>
      <c r="BI911" s="1">
        <v>0.18543457497612226</v>
      </c>
      <c r="BJ911" s="1">
        <v>0.8306574512715329</v>
      </c>
    </row>
    <row r="912" spans="1:62">
      <c r="A912" t="s">
        <v>177</v>
      </c>
      <c r="C912" s="63" t="s">
        <v>164</v>
      </c>
      <c r="D912" s="87" t="s">
        <v>795</v>
      </c>
      <c r="E912" t="s">
        <v>959</v>
      </c>
      <c r="F912" s="1" t="s">
        <v>802</v>
      </c>
      <c r="G912" s="1" t="s">
        <v>803</v>
      </c>
      <c r="H912" s="1">
        <v>11.29636</v>
      </c>
      <c r="I912" s="1">
        <v>7.4091800000000001</v>
      </c>
      <c r="J912" s="1">
        <v>644</v>
      </c>
      <c r="K912" s="1" t="s">
        <v>804</v>
      </c>
      <c r="L912" s="1" t="s">
        <v>709</v>
      </c>
      <c r="M912" s="88">
        <v>2016</v>
      </c>
      <c r="N912" s="88">
        <v>2</v>
      </c>
      <c r="O912" s="89" t="s">
        <v>158</v>
      </c>
      <c r="P912" s="63">
        <v>448</v>
      </c>
      <c r="Q912" s="90">
        <v>42710</v>
      </c>
      <c r="R912" s="63" t="s">
        <v>399</v>
      </c>
      <c r="S912" s="63" t="s">
        <v>992</v>
      </c>
      <c r="T912" s="63" t="s">
        <v>1091</v>
      </c>
      <c r="U912" s="1"/>
      <c r="V912" s="90"/>
      <c r="W912" s="91">
        <v>42645</v>
      </c>
      <c r="X912" s="63">
        <v>9</v>
      </c>
      <c r="Y912" s="63">
        <v>45</v>
      </c>
      <c r="Z912" s="92">
        <v>40</v>
      </c>
      <c r="AA912" s="93">
        <v>14.11</v>
      </c>
      <c r="AB912" s="93">
        <v>6.53</v>
      </c>
      <c r="AC912" s="63">
        <v>1.88</v>
      </c>
      <c r="AD912" s="1">
        <v>0.96</v>
      </c>
      <c r="AE912" s="63">
        <v>1.42</v>
      </c>
      <c r="AF912" s="1">
        <v>1.2</v>
      </c>
      <c r="AG912" s="1">
        <v>11.1</v>
      </c>
      <c r="AH912" s="1">
        <f t="shared" si="205"/>
        <v>80</v>
      </c>
      <c r="AI912" s="1">
        <v>0.48</v>
      </c>
      <c r="AJ912" s="1">
        <f t="shared" si="206"/>
        <v>4.1680851063829794</v>
      </c>
      <c r="AK912" s="1">
        <f t="shared" si="197"/>
        <v>3.4874613266583232</v>
      </c>
      <c r="AL912" s="1">
        <f t="shared" si="207"/>
        <v>4.7695774647887319</v>
      </c>
      <c r="AM912" s="1">
        <f t="shared" si="198"/>
        <v>3874.9570296203592</v>
      </c>
      <c r="AN912" s="1">
        <f t="shared" si="199"/>
        <v>5299.5305164319243</v>
      </c>
      <c r="AO912" s="1">
        <f t="shared" si="200"/>
        <v>9174.4875460522835</v>
      </c>
      <c r="AP912" s="1">
        <f t="shared" si="204"/>
        <v>3.8749570296203593</v>
      </c>
      <c r="AQ912" s="1">
        <f t="shared" si="204"/>
        <v>5.2995305164319246</v>
      </c>
      <c r="AR912" s="1">
        <f t="shared" si="204"/>
        <v>9.1744875460522834</v>
      </c>
      <c r="AS912" s="90"/>
      <c r="AT912" s="1">
        <v>2.5096507352941178</v>
      </c>
      <c r="AU912" s="1">
        <v>0.19847229799420452</v>
      </c>
      <c r="AV912" s="1">
        <v>1.2652264474900983</v>
      </c>
      <c r="AW912" s="1">
        <v>0.55502503372469247</v>
      </c>
      <c r="AX912" s="1">
        <v>0.28017382292887694</v>
      </c>
      <c r="AY912" s="1">
        <v>0.15486036912035053</v>
      </c>
      <c r="AZ912" s="1">
        <v>9.8293966061146936</v>
      </c>
      <c r="BA912" s="1">
        <v>220.31817095622864</v>
      </c>
      <c r="BB912" s="1">
        <v>69.530224515670966</v>
      </c>
      <c r="BC912" s="1">
        <v>7.6151778053328645</v>
      </c>
      <c r="BD912" s="1">
        <v>4.4818746560673857</v>
      </c>
      <c r="BE912" s="94">
        <v>1.0147783251231528</v>
      </c>
      <c r="BF912" s="94">
        <v>9.4236453201970438E-2</v>
      </c>
      <c r="BG912" s="94">
        <v>2.0980812157804145</v>
      </c>
      <c r="BH912" s="1">
        <v>1.4300567107750473</v>
      </c>
      <c r="BI912" s="1">
        <v>0.29106805293005666</v>
      </c>
      <c r="BJ912" s="1">
        <v>0.85459539972091436</v>
      </c>
    </row>
    <row r="913" spans="1:62">
      <c r="A913" t="s">
        <v>177</v>
      </c>
      <c r="C913" s="63" t="s">
        <v>164</v>
      </c>
      <c r="D913" s="87" t="s">
        <v>795</v>
      </c>
      <c r="E913" t="s">
        <v>959</v>
      </c>
      <c r="F913" s="1" t="s">
        <v>802</v>
      </c>
      <c r="G913" s="1" t="s">
        <v>803</v>
      </c>
      <c r="H913" s="1">
        <v>11.29636</v>
      </c>
      <c r="I913" s="1">
        <v>7.4091800000000001</v>
      </c>
      <c r="J913" s="1">
        <v>644</v>
      </c>
      <c r="K913" s="1" t="s">
        <v>804</v>
      </c>
      <c r="L913" s="1" t="s">
        <v>709</v>
      </c>
      <c r="M913" s="88">
        <v>2016</v>
      </c>
      <c r="N913" s="88">
        <v>2</v>
      </c>
      <c r="O913" s="89" t="s">
        <v>159</v>
      </c>
      <c r="P913" s="63">
        <v>449</v>
      </c>
      <c r="Q913" s="90">
        <v>42710</v>
      </c>
      <c r="R913" s="63" t="s">
        <v>399</v>
      </c>
      <c r="S913" s="63" t="s">
        <v>992</v>
      </c>
      <c r="T913" s="63" t="s">
        <v>1091</v>
      </c>
      <c r="U913" s="1"/>
      <c r="V913" s="90"/>
      <c r="W913" s="91">
        <v>42645</v>
      </c>
      <c r="X913" s="63">
        <v>9</v>
      </c>
      <c r="Y913" s="63">
        <v>48</v>
      </c>
      <c r="Z913" s="92">
        <v>37</v>
      </c>
      <c r="AA913" s="93">
        <v>9.1300000000000008</v>
      </c>
      <c r="AB913" s="93">
        <v>4.7300000000000004</v>
      </c>
      <c r="AC913" s="63">
        <v>1.98</v>
      </c>
      <c r="AD913" s="1">
        <v>0.98</v>
      </c>
      <c r="AE913" s="63">
        <v>0.68</v>
      </c>
      <c r="AF913" s="1">
        <v>1.22</v>
      </c>
      <c r="AG913" s="1">
        <v>10.9</v>
      </c>
      <c r="AH913" s="1">
        <f t="shared" si="205"/>
        <v>80.327868852459019</v>
      </c>
      <c r="AI913" s="1">
        <v>0.24</v>
      </c>
      <c r="AJ913" s="1">
        <f t="shared" si="206"/>
        <v>2.9144444444444444</v>
      </c>
      <c r="AK913" s="1">
        <f t="shared" si="197"/>
        <v>2.4540352941176469</v>
      </c>
      <c r="AL913" s="1">
        <f t="shared" si="207"/>
        <v>3.2223529411764704</v>
      </c>
      <c r="AM913" s="1">
        <f t="shared" si="198"/>
        <v>2726.705882352941</v>
      </c>
      <c r="AN913" s="1">
        <f t="shared" si="199"/>
        <v>3580.3921568627447</v>
      </c>
      <c r="AO913" s="1">
        <f t="shared" si="200"/>
        <v>6307.0980392156853</v>
      </c>
      <c r="AP913" s="1">
        <f t="shared" si="204"/>
        <v>2.7267058823529409</v>
      </c>
      <c r="AQ913" s="1">
        <f t="shared" si="204"/>
        <v>3.5803921568627448</v>
      </c>
      <c r="AR913" s="1">
        <f t="shared" si="204"/>
        <v>6.3070980392156857</v>
      </c>
      <c r="AS913" s="90"/>
      <c r="AT913" s="1">
        <v>2.4314397649363371</v>
      </c>
      <c r="AU913" s="1">
        <v>0.23938863429859719</v>
      </c>
      <c r="AV913" s="1">
        <v>1.6094756699098962</v>
      </c>
      <c r="AW913" s="1">
        <v>0.73346467192634468</v>
      </c>
      <c r="AX913" s="1">
        <v>0.38624485932294872</v>
      </c>
      <c r="AY913" s="1">
        <v>0.1835538155167378</v>
      </c>
      <c r="AZ913" s="1">
        <v>10.755980539987734</v>
      </c>
      <c r="BA913" s="1">
        <v>133.07747002029888</v>
      </c>
      <c r="BB913" s="1">
        <v>63.168964954379589</v>
      </c>
      <c r="BC913" s="1">
        <v>8.0247908457369146</v>
      </c>
      <c r="BD913" s="1">
        <v>3.9380315966750499</v>
      </c>
      <c r="BE913" s="94">
        <v>0.51552511415525115</v>
      </c>
      <c r="BF913" s="94">
        <v>2.9648401826484018E-2</v>
      </c>
      <c r="BG913" s="94">
        <v>3.8111859247717375</v>
      </c>
      <c r="BH913" s="1">
        <v>1.4098205854579795</v>
      </c>
      <c r="BI913" s="1">
        <v>0.26770538243626063</v>
      </c>
      <c r="BJ913" s="1">
        <v>0.71843260770930895</v>
      </c>
    </row>
    <row r="914" spans="1:62">
      <c r="A914" t="s">
        <v>177</v>
      </c>
      <c r="C914" s="63" t="s">
        <v>164</v>
      </c>
      <c r="D914" s="87" t="s">
        <v>795</v>
      </c>
      <c r="E914" t="s">
        <v>959</v>
      </c>
      <c r="F914" s="1" t="s">
        <v>802</v>
      </c>
      <c r="G914" s="1" t="s">
        <v>803</v>
      </c>
      <c r="H914" s="1">
        <v>11.29636</v>
      </c>
      <c r="I914" s="1">
        <v>7.4091800000000001</v>
      </c>
      <c r="J914" s="1">
        <v>644</v>
      </c>
      <c r="K914" s="1" t="s">
        <v>804</v>
      </c>
      <c r="L914" s="1" t="s">
        <v>709</v>
      </c>
      <c r="M914" s="88">
        <v>2016</v>
      </c>
      <c r="N914" s="88">
        <v>2</v>
      </c>
      <c r="O914" s="89" t="s">
        <v>714</v>
      </c>
      <c r="P914" s="63">
        <v>450</v>
      </c>
      <c r="Q914" s="90">
        <v>42710</v>
      </c>
      <c r="R914" s="63" t="s">
        <v>399</v>
      </c>
      <c r="S914" s="63" t="s">
        <v>992</v>
      </c>
      <c r="T914" s="63" t="s">
        <v>1091</v>
      </c>
      <c r="U914" s="1"/>
      <c r="V914" s="90"/>
      <c r="W914" s="91">
        <v>42645</v>
      </c>
      <c r="X914" s="63">
        <v>9</v>
      </c>
      <c r="Y914" s="63">
        <v>44</v>
      </c>
      <c r="Z914" s="92">
        <v>44</v>
      </c>
      <c r="AA914" s="93">
        <v>14.08</v>
      </c>
      <c r="AB914" s="93">
        <v>6.2</v>
      </c>
      <c r="AC914" s="63">
        <v>1.94</v>
      </c>
      <c r="AD914" s="1">
        <v>0.98</v>
      </c>
      <c r="AE914" s="63">
        <v>1.42</v>
      </c>
      <c r="AF914" s="1">
        <v>1.18</v>
      </c>
      <c r="AG914" s="1">
        <v>10.9</v>
      </c>
      <c r="AH914" s="1">
        <f t="shared" si="205"/>
        <v>83.050847457627114</v>
      </c>
      <c r="AI914" s="1">
        <v>0.52</v>
      </c>
      <c r="AJ914" s="1">
        <f t="shared" si="206"/>
        <v>3.7711340206185566</v>
      </c>
      <c r="AK914" s="1">
        <f t="shared" si="197"/>
        <v>3.2830297149787748</v>
      </c>
      <c r="AL914" s="1">
        <f t="shared" si="207"/>
        <v>5.1560563380281694</v>
      </c>
      <c r="AM914" s="1">
        <f t="shared" si="198"/>
        <v>3647.8107944208609</v>
      </c>
      <c r="AN914" s="1">
        <f t="shared" si="199"/>
        <v>5728.9514866979662</v>
      </c>
      <c r="AO914" s="1">
        <f t="shared" si="200"/>
        <v>9376.7622811188266</v>
      </c>
      <c r="AP914" s="1">
        <f t="shared" ref="AP914:AR944" si="208">AM914/1000</f>
        <v>3.6478107944208609</v>
      </c>
      <c r="AQ914" s="1">
        <f t="shared" si="208"/>
        <v>5.7289514866979658</v>
      </c>
      <c r="AR914" s="1">
        <f t="shared" si="208"/>
        <v>9.3767622811188271</v>
      </c>
      <c r="AS914" s="90"/>
      <c r="AT914" s="1">
        <v>2.6707920792079207</v>
      </c>
      <c r="AU914" s="1">
        <v>0.25020871019703084</v>
      </c>
      <c r="AV914" s="1">
        <v>1.8535593760907418</v>
      </c>
      <c r="AW914" s="1">
        <v>0.63789864285803854</v>
      </c>
      <c r="AX914" s="1">
        <v>0.32364333858677397</v>
      </c>
      <c r="AY914" s="1">
        <v>0.20911247153965395</v>
      </c>
      <c r="AZ914" s="1">
        <v>8.6684955120698124</v>
      </c>
      <c r="BA914" s="1">
        <v>146.4233881796408</v>
      </c>
      <c r="BB914" s="1">
        <v>68.784891607052543</v>
      </c>
      <c r="BC914" s="1">
        <v>11.981318765784025</v>
      </c>
      <c r="BD914" s="1">
        <v>10.891930065470193</v>
      </c>
      <c r="BE914" s="94">
        <v>0.38857965451055665</v>
      </c>
      <c r="BF914" s="94">
        <v>4.4880038387715933E-2</v>
      </c>
      <c r="BG914" s="94">
        <v>2.1981628802443463</v>
      </c>
      <c r="BH914" s="1">
        <v>1.358974358974359</v>
      </c>
      <c r="BI914" s="1">
        <v>0.26437728937728938</v>
      </c>
      <c r="BJ914" s="1">
        <v>0.91934736650712323</v>
      </c>
    </row>
    <row r="915" spans="1:62">
      <c r="A915" t="s">
        <v>177</v>
      </c>
      <c r="C915" s="63" t="s">
        <v>164</v>
      </c>
      <c r="D915" s="87" t="s">
        <v>795</v>
      </c>
      <c r="E915" t="s">
        <v>959</v>
      </c>
      <c r="F915" s="1" t="s">
        <v>805</v>
      </c>
      <c r="G915" s="1" t="s">
        <v>806</v>
      </c>
      <c r="H915" s="1">
        <v>11.334479999999999</v>
      </c>
      <c r="I915" s="1">
        <v>7.3863300000000001</v>
      </c>
      <c r="J915" s="1">
        <v>638</v>
      </c>
      <c r="K915" s="1" t="s">
        <v>807</v>
      </c>
      <c r="L915" s="1" t="s">
        <v>709</v>
      </c>
      <c r="M915" s="88">
        <v>2016</v>
      </c>
      <c r="N915" s="88">
        <v>2</v>
      </c>
      <c r="O915" s="89" t="s">
        <v>155</v>
      </c>
      <c r="P915" s="63">
        <v>457</v>
      </c>
      <c r="Q915" s="1" t="s">
        <v>801</v>
      </c>
      <c r="R915" s="63" t="s">
        <v>399</v>
      </c>
      <c r="S915" s="63" t="s">
        <v>992</v>
      </c>
      <c r="T915" s="63" t="s">
        <v>1091</v>
      </c>
      <c r="U915" s="90">
        <v>42650</v>
      </c>
      <c r="V915" s="90">
        <v>42529</v>
      </c>
      <c r="W915" s="91">
        <v>42644</v>
      </c>
      <c r="X915" s="63">
        <v>9</v>
      </c>
      <c r="Y915" s="63">
        <v>43</v>
      </c>
      <c r="Z915" s="92">
        <v>54</v>
      </c>
      <c r="AA915" s="93">
        <v>4.76</v>
      </c>
      <c r="AB915" s="93">
        <v>5.91</v>
      </c>
      <c r="AC915" s="63">
        <v>1.82</v>
      </c>
      <c r="AD915" s="1">
        <v>0.96</v>
      </c>
      <c r="AE915" s="63">
        <v>0.42</v>
      </c>
      <c r="AF915" s="1">
        <v>1.18</v>
      </c>
      <c r="AG915" s="1">
        <v>12.2</v>
      </c>
      <c r="AH915" s="1">
        <f t="shared" si="205"/>
        <v>81.355932203389841</v>
      </c>
      <c r="AI915" s="1">
        <v>0.3</v>
      </c>
      <c r="AJ915" s="1">
        <f t="shared" si="206"/>
        <v>3.8317582417582412</v>
      </c>
      <c r="AK915" s="1">
        <f t="shared" si="197"/>
        <v>3.2200522301228185</v>
      </c>
      <c r="AL915" s="1">
        <f t="shared" si="207"/>
        <v>3.4</v>
      </c>
      <c r="AM915" s="1">
        <f t="shared" si="198"/>
        <v>3577.8358112475762</v>
      </c>
      <c r="AN915" s="1">
        <f t="shared" si="199"/>
        <v>3777.7777777777778</v>
      </c>
      <c r="AO915" s="1">
        <f t="shared" si="200"/>
        <v>7355.6135890253536</v>
      </c>
      <c r="AP915" s="1">
        <f t="shared" si="208"/>
        <v>3.5778358112475761</v>
      </c>
      <c r="AQ915" s="1">
        <f t="shared" si="208"/>
        <v>3.7777777777777777</v>
      </c>
      <c r="AR915" s="1">
        <f t="shared" si="208"/>
        <v>7.3556135890253538</v>
      </c>
      <c r="AS915" s="1" t="s">
        <v>799</v>
      </c>
      <c r="AT915" s="1">
        <v>3.0689981096408316</v>
      </c>
      <c r="AU915" s="1">
        <v>0.22505044852816564</v>
      </c>
      <c r="AV915" s="1">
        <v>1.8933663207428544</v>
      </c>
      <c r="AW915" s="1">
        <v>0.50363368652996043</v>
      </c>
      <c r="AX915" s="1">
        <v>0.23185032197075661</v>
      </c>
      <c r="AY915" s="1">
        <v>0.20495810056298808</v>
      </c>
      <c r="AZ915" s="1">
        <v>8.0463817758929732</v>
      </c>
      <c r="BA915" s="1">
        <v>136.83124203118274</v>
      </c>
      <c r="BB915" s="1">
        <v>48.056677287922653</v>
      </c>
      <c r="BC915" s="1">
        <v>14.130259793281045</v>
      </c>
      <c r="BD915" s="1">
        <v>3.0356449167501598</v>
      </c>
      <c r="BE915" s="94">
        <v>0.51824134705332092</v>
      </c>
      <c r="BF915" s="94">
        <v>7.2357343311506075E-2</v>
      </c>
      <c r="BG915" s="94">
        <v>1.8670126192591245</v>
      </c>
      <c r="BH915" s="1">
        <v>1.4304099142040041</v>
      </c>
      <c r="BI915" s="1">
        <v>0.22421353670162059</v>
      </c>
      <c r="BJ915" s="1">
        <v>0.8257998053576644</v>
      </c>
    </row>
    <row r="916" spans="1:62">
      <c r="A916" t="s">
        <v>177</v>
      </c>
      <c r="C916" s="63" t="s">
        <v>164</v>
      </c>
      <c r="D916" s="87" t="s">
        <v>795</v>
      </c>
      <c r="E916" t="s">
        <v>959</v>
      </c>
      <c r="F916" s="1" t="s">
        <v>805</v>
      </c>
      <c r="G916" s="1" t="s">
        <v>806</v>
      </c>
      <c r="H916" s="1">
        <v>11.334479999999999</v>
      </c>
      <c r="I916" s="1">
        <v>7.3863300000000001</v>
      </c>
      <c r="J916" s="1">
        <v>638</v>
      </c>
      <c r="K916" s="1" t="s">
        <v>807</v>
      </c>
      <c r="L916" s="1" t="s">
        <v>709</v>
      </c>
      <c r="M916" s="88">
        <v>2016</v>
      </c>
      <c r="N916" s="88">
        <v>2</v>
      </c>
      <c r="O916" s="89" t="s">
        <v>156</v>
      </c>
      <c r="P916" s="63">
        <v>458</v>
      </c>
      <c r="Q916" s="1" t="s">
        <v>801</v>
      </c>
      <c r="R916" s="63" t="s">
        <v>399</v>
      </c>
      <c r="S916" s="63" t="s">
        <v>992</v>
      </c>
      <c r="T916" s="63" t="s">
        <v>1091</v>
      </c>
      <c r="U916" s="1"/>
      <c r="V916" s="90"/>
      <c r="W916" s="91">
        <v>42644</v>
      </c>
      <c r="X916" s="63">
        <v>9</v>
      </c>
      <c r="Y916" s="63">
        <v>48</v>
      </c>
      <c r="Z916" s="92">
        <v>45</v>
      </c>
      <c r="AA916" s="93">
        <v>7.14</v>
      </c>
      <c r="AB916" s="93">
        <v>6.52</v>
      </c>
      <c r="AC916" s="63">
        <v>1.48</v>
      </c>
      <c r="AD916" s="1">
        <v>0.8</v>
      </c>
      <c r="AE916" s="63">
        <v>0.84</v>
      </c>
      <c r="AF916" s="1">
        <v>1</v>
      </c>
      <c r="AG916" s="1">
        <v>10.8</v>
      </c>
      <c r="AH916" s="1">
        <f t="shared" si="205"/>
        <v>80</v>
      </c>
      <c r="AI916" s="1">
        <v>0.42</v>
      </c>
      <c r="AJ916" s="1">
        <f t="shared" si="206"/>
        <v>4.4054054054054053</v>
      </c>
      <c r="AK916" s="1">
        <f t="shared" si="197"/>
        <v>3.698467408585056</v>
      </c>
      <c r="AL916" s="1">
        <f t="shared" si="207"/>
        <v>3.57</v>
      </c>
      <c r="AM916" s="1">
        <f t="shared" si="198"/>
        <v>4109.4082317611728</v>
      </c>
      <c r="AN916" s="1">
        <f t="shared" si="199"/>
        <v>3966.6666666666665</v>
      </c>
      <c r="AO916" s="1">
        <f t="shared" si="200"/>
        <v>8076.0748984278398</v>
      </c>
      <c r="AP916" s="1">
        <f t="shared" si="208"/>
        <v>4.1094082317611731</v>
      </c>
      <c r="AQ916" s="1">
        <f t="shared" si="208"/>
        <v>3.9666666666666663</v>
      </c>
      <c r="AR916" s="1">
        <f t="shared" si="208"/>
        <v>8.076074898427839</v>
      </c>
      <c r="AS916" s="90"/>
      <c r="AT916" s="1">
        <v>2.7098298676748582</v>
      </c>
      <c r="AU916" s="1">
        <v>0.26810370775257891</v>
      </c>
      <c r="AV916" s="1">
        <v>1.7347106865135786</v>
      </c>
      <c r="AW916" s="1">
        <v>0.61790552421408584</v>
      </c>
      <c r="AX916" s="1">
        <v>0.23656648226932978</v>
      </c>
      <c r="AY916" s="1">
        <v>0.21188486787410293</v>
      </c>
      <c r="AZ916" s="1">
        <v>9.4197444755334985</v>
      </c>
      <c r="BA916" s="1">
        <v>136.71154261746685</v>
      </c>
      <c r="BB916" s="1">
        <v>49.286518696330056</v>
      </c>
      <c r="BC916" s="1">
        <v>11.892163770412299</v>
      </c>
      <c r="BD916" s="1">
        <v>6.0888937135501742</v>
      </c>
      <c r="BE916" s="94">
        <v>0.29129821260583255</v>
      </c>
      <c r="BF916" s="94">
        <v>2.6335841956726246E-2</v>
      </c>
      <c r="BG916" s="94">
        <v>2.9643944995831792</v>
      </c>
      <c r="BH916" s="1">
        <v>1.4525979945305378</v>
      </c>
      <c r="BI916" s="1">
        <v>0.28331814038286235</v>
      </c>
      <c r="BJ916" s="1">
        <v>0.9944722527019636</v>
      </c>
    </row>
    <row r="917" spans="1:62">
      <c r="A917" t="s">
        <v>177</v>
      </c>
      <c r="C917" s="63" t="s">
        <v>164</v>
      </c>
      <c r="D917" s="87" t="s">
        <v>795</v>
      </c>
      <c r="E917" t="s">
        <v>959</v>
      </c>
      <c r="F917" s="1" t="s">
        <v>805</v>
      </c>
      <c r="G917" s="1" t="s">
        <v>806</v>
      </c>
      <c r="H917" s="1">
        <v>11.334479999999999</v>
      </c>
      <c r="I917" s="1">
        <v>7.3863300000000001</v>
      </c>
      <c r="J917" s="1">
        <v>638</v>
      </c>
      <c r="K917" s="1" t="s">
        <v>807</v>
      </c>
      <c r="L917" s="1" t="s">
        <v>709</v>
      </c>
      <c r="M917" s="88">
        <v>2016</v>
      </c>
      <c r="N917" s="88">
        <v>2</v>
      </c>
      <c r="O917" s="89" t="s">
        <v>157</v>
      </c>
      <c r="P917" s="63">
        <v>459</v>
      </c>
      <c r="Q917" s="1" t="s">
        <v>801</v>
      </c>
      <c r="R917" s="63" t="s">
        <v>399</v>
      </c>
      <c r="S917" s="63" t="s">
        <v>992</v>
      </c>
      <c r="T917" s="63" t="s">
        <v>1091</v>
      </c>
      <c r="U917" s="1"/>
      <c r="V917" s="90"/>
      <c r="W917" s="91">
        <v>42644</v>
      </c>
      <c r="X917" s="63">
        <v>9</v>
      </c>
      <c r="Y917" s="63">
        <v>45</v>
      </c>
      <c r="Z917" s="92">
        <v>63</v>
      </c>
      <c r="AA917" s="93">
        <v>17.149999999999999</v>
      </c>
      <c r="AB917" s="93">
        <v>9.25</v>
      </c>
      <c r="AC917" s="63">
        <v>1.82</v>
      </c>
      <c r="AD917" s="1">
        <v>0.9</v>
      </c>
      <c r="AE917" s="63">
        <v>1.2</v>
      </c>
      <c r="AF917" s="1">
        <v>1.1000000000000001</v>
      </c>
      <c r="AG917" s="1">
        <v>13.7</v>
      </c>
      <c r="AH917" s="1">
        <f t="shared" si="205"/>
        <v>81.818181818181813</v>
      </c>
      <c r="AI917" s="1">
        <v>0.4</v>
      </c>
      <c r="AJ917" s="1">
        <f t="shared" si="206"/>
        <v>5.5906593406593412</v>
      </c>
      <c r="AK917" s="1">
        <f t="shared" si="197"/>
        <v>4.6441338073691014</v>
      </c>
      <c r="AL917" s="1">
        <f t="shared" si="207"/>
        <v>5.7166666666666668</v>
      </c>
      <c r="AM917" s="1">
        <f t="shared" si="198"/>
        <v>5160.1486748545567</v>
      </c>
      <c r="AN917" s="1">
        <f t="shared" si="199"/>
        <v>6351.8518518518513</v>
      </c>
      <c r="AO917" s="1">
        <f t="shared" si="200"/>
        <v>11512.000526706408</v>
      </c>
      <c r="AP917" s="1">
        <f t="shared" si="208"/>
        <v>5.1601486748545566</v>
      </c>
      <c r="AQ917" s="1">
        <f t="shared" si="208"/>
        <v>6.3518518518518512</v>
      </c>
      <c r="AR917" s="1">
        <f t="shared" si="208"/>
        <v>11.512000526706409</v>
      </c>
      <c r="AS917" s="90"/>
      <c r="AT917" s="1">
        <v>3.4329446064139946</v>
      </c>
      <c r="AU917" s="1">
        <v>0.22510150530910961</v>
      </c>
      <c r="AV917" s="1">
        <v>2.0073932776880392</v>
      </c>
      <c r="AW917" s="1">
        <v>0.52916021010604786</v>
      </c>
      <c r="AX917" s="1">
        <v>0.17833742678247777</v>
      </c>
      <c r="AY917" s="1">
        <v>0.22254926573834438</v>
      </c>
      <c r="AZ917" s="1">
        <v>10.7814382276005</v>
      </c>
      <c r="BA917" s="1">
        <v>137.44230333668645</v>
      </c>
      <c r="BB917" s="1">
        <v>146.46176583654983</v>
      </c>
      <c r="BC917" s="1">
        <v>22.823775820400606</v>
      </c>
      <c r="BD917" s="1">
        <v>4.4301763852689282</v>
      </c>
      <c r="BE917" s="94">
        <v>0.93896713615023486</v>
      </c>
      <c r="BF917" s="94">
        <v>5.7042253521126775E-2</v>
      </c>
      <c r="BG917" s="94">
        <v>3.3131203620226812</v>
      </c>
      <c r="BH917" s="1">
        <v>1.6555451127819547</v>
      </c>
      <c r="BI917" s="1">
        <v>0.20667293233082706</v>
      </c>
      <c r="BJ917" s="1">
        <v>0.75901799783758506</v>
      </c>
    </row>
    <row r="918" spans="1:62">
      <c r="A918" t="s">
        <v>177</v>
      </c>
      <c r="C918" s="63" t="s">
        <v>164</v>
      </c>
      <c r="D918" s="87" t="s">
        <v>795</v>
      </c>
      <c r="E918" t="s">
        <v>959</v>
      </c>
      <c r="F918" s="1" t="s">
        <v>805</v>
      </c>
      <c r="G918" s="1" t="s">
        <v>806</v>
      </c>
      <c r="H918" s="1">
        <v>11.334479999999999</v>
      </c>
      <c r="I918" s="1">
        <v>7.3863300000000001</v>
      </c>
      <c r="J918" s="1">
        <v>638</v>
      </c>
      <c r="K918" s="1" t="s">
        <v>807</v>
      </c>
      <c r="L918" s="1" t="s">
        <v>709</v>
      </c>
      <c r="M918" s="88">
        <v>2016</v>
      </c>
      <c r="N918" s="88">
        <v>2</v>
      </c>
      <c r="O918" s="89" t="s">
        <v>158</v>
      </c>
      <c r="P918" s="63">
        <v>460</v>
      </c>
      <c r="Q918" s="1" t="s">
        <v>801</v>
      </c>
      <c r="R918" s="63" t="s">
        <v>399</v>
      </c>
      <c r="S918" s="63" t="s">
        <v>992</v>
      </c>
      <c r="T918" s="63" t="s">
        <v>1091</v>
      </c>
      <c r="U918" s="1"/>
      <c r="V918" s="90"/>
      <c r="W918" s="91">
        <v>42644</v>
      </c>
      <c r="X918" s="63">
        <v>9</v>
      </c>
      <c r="Y918" s="63">
        <v>43</v>
      </c>
      <c r="Z918" s="92">
        <v>56</v>
      </c>
      <c r="AA918" s="93">
        <v>15.34</v>
      </c>
      <c r="AB918" s="93">
        <v>9.27</v>
      </c>
      <c r="AC918" s="63">
        <v>2.88</v>
      </c>
      <c r="AD918" s="1">
        <v>1.68</v>
      </c>
      <c r="AE918" s="63">
        <v>0.88</v>
      </c>
      <c r="AF918" s="1">
        <v>1.98</v>
      </c>
      <c r="AG918" s="1">
        <v>12.5</v>
      </c>
      <c r="AH918" s="1">
        <f t="shared" si="205"/>
        <v>84.848484848484844</v>
      </c>
      <c r="AI918" s="1">
        <v>0.4</v>
      </c>
      <c r="AJ918" s="1">
        <f t="shared" si="206"/>
        <v>6.3731249999999999</v>
      </c>
      <c r="AK918" s="1">
        <f t="shared" ref="AK918:AK944" si="209">AJ918*((100-AG918)/85)*(AH918/100)</f>
        <v>5.5665441176470578</v>
      </c>
      <c r="AL918" s="1">
        <f t="shared" si="207"/>
        <v>6.9727272727272736</v>
      </c>
      <c r="AM918" s="1">
        <f t="shared" ref="AM918:AM944" si="210">AK918*(10000/9)</f>
        <v>6185.0490196078417</v>
      </c>
      <c r="AN918" s="1">
        <f t="shared" ref="AN918:AN944" si="211">(AL918*10000)/9</f>
        <v>7747.4747474747483</v>
      </c>
      <c r="AO918" s="1">
        <f t="shared" ref="AO918:AO944" si="212">AM918+AN918</f>
        <v>13932.52376708259</v>
      </c>
      <c r="AP918" s="1">
        <f t="shared" si="208"/>
        <v>6.1850490196078418</v>
      </c>
      <c r="AQ918" s="1">
        <f t="shared" si="208"/>
        <v>7.7474747474747483</v>
      </c>
      <c r="AR918" s="1">
        <f t="shared" si="208"/>
        <v>13.932523767082589</v>
      </c>
      <c r="AS918" s="90"/>
      <c r="AT918" s="1">
        <v>1.0871212121212122</v>
      </c>
      <c r="AU918" s="1">
        <v>0.10056372049358848</v>
      </c>
      <c r="AV918" s="1">
        <v>0.57002334253259457</v>
      </c>
      <c r="AW918" s="1">
        <v>0.4696637668318247</v>
      </c>
      <c r="AX918" s="1">
        <v>0.12687932882606751</v>
      </c>
      <c r="AY918" s="1">
        <v>8.0964052593261712E-2</v>
      </c>
      <c r="AZ918" s="1">
        <v>2.5244768849323793</v>
      </c>
      <c r="BA918" s="1">
        <v>474.96930685462399</v>
      </c>
      <c r="BB918" s="1">
        <v>73.394159596908139</v>
      </c>
      <c r="BC918" s="1">
        <v>9.3793509973872933</v>
      </c>
      <c r="BD918" s="1">
        <v>4.7181184960979845</v>
      </c>
      <c r="BE918" s="94">
        <v>0.66267942583732065</v>
      </c>
      <c r="BF918" s="94">
        <v>5.1770334928229675E-2</v>
      </c>
      <c r="BG918" s="94">
        <v>3.2983818951000448</v>
      </c>
      <c r="BH918" s="1">
        <v>1.5593376264949403</v>
      </c>
      <c r="BI918" s="1">
        <v>0.19434222631094752</v>
      </c>
      <c r="BJ918" s="1">
        <v>0.66096785720360041</v>
      </c>
    </row>
    <row r="919" spans="1:62">
      <c r="A919" t="s">
        <v>177</v>
      </c>
      <c r="C919" s="63" t="s">
        <v>164</v>
      </c>
      <c r="D919" s="87" t="s">
        <v>795</v>
      </c>
      <c r="E919" t="s">
        <v>959</v>
      </c>
      <c r="F919" s="1" t="s">
        <v>805</v>
      </c>
      <c r="G919" s="1" t="s">
        <v>806</v>
      </c>
      <c r="H919" s="1">
        <v>11.334479999999999</v>
      </c>
      <c r="I919" s="1">
        <v>7.3863300000000001</v>
      </c>
      <c r="J919" s="1">
        <v>638</v>
      </c>
      <c r="K919" s="1" t="s">
        <v>807</v>
      </c>
      <c r="L919" s="1" t="s">
        <v>709</v>
      </c>
      <c r="M919" s="88">
        <v>2016</v>
      </c>
      <c r="N919" s="88">
        <v>2</v>
      </c>
      <c r="O919" s="89" t="s">
        <v>159</v>
      </c>
      <c r="P919" s="63">
        <v>461</v>
      </c>
      <c r="Q919" s="1" t="s">
        <v>801</v>
      </c>
      <c r="R919" s="63" t="s">
        <v>399</v>
      </c>
      <c r="S919" s="63" t="s">
        <v>992</v>
      </c>
      <c r="T919" s="63" t="s">
        <v>1091</v>
      </c>
      <c r="U919" s="1"/>
      <c r="V919" s="90"/>
      <c r="W919" s="91">
        <v>42644</v>
      </c>
      <c r="X919" s="63">
        <v>9</v>
      </c>
      <c r="Y919" s="63">
        <v>45</v>
      </c>
      <c r="Z919" s="92">
        <v>42</v>
      </c>
      <c r="AA919" s="93">
        <v>9.5399999999999991</v>
      </c>
      <c r="AB919" s="93">
        <v>7.22</v>
      </c>
      <c r="AC919" s="63">
        <v>2.08</v>
      </c>
      <c r="AD919" s="1">
        <v>1.2</v>
      </c>
      <c r="AE919" s="63">
        <v>0.9</v>
      </c>
      <c r="AF919" s="1">
        <v>1.5</v>
      </c>
      <c r="AG919" s="1">
        <v>11.7</v>
      </c>
      <c r="AH919" s="1">
        <f t="shared" si="205"/>
        <v>80</v>
      </c>
      <c r="AI919" s="1">
        <v>0.42</v>
      </c>
      <c r="AJ919" s="1">
        <f t="shared" si="206"/>
        <v>5.2067307692307692</v>
      </c>
      <c r="AK919" s="1">
        <f t="shared" si="209"/>
        <v>4.3270995475113123</v>
      </c>
      <c r="AL919" s="1">
        <f t="shared" si="207"/>
        <v>4.4519999999999991</v>
      </c>
      <c r="AM919" s="1">
        <f t="shared" si="210"/>
        <v>4807.88838612368</v>
      </c>
      <c r="AN919" s="1">
        <f t="shared" si="211"/>
        <v>4946.6666666666661</v>
      </c>
      <c r="AO919" s="1">
        <f t="shared" si="212"/>
        <v>9754.555052790347</v>
      </c>
      <c r="AP919" s="1">
        <f t="shared" si="208"/>
        <v>4.8078883861236799</v>
      </c>
      <c r="AQ919" s="1">
        <f t="shared" si="208"/>
        <v>4.9466666666666663</v>
      </c>
      <c r="AR919" s="1">
        <f t="shared" si="208"/>
        <v>9.7545550527903462</v>
      </c>
      <c r="AS919" s="90"/>
      <c r="AT919" s="1">
        <v>3.3593137254901966</v>
      </c>
      <c r="AU919" s="1">
        <v>0.26017509871546574</v>
      </c>
      <c r="AV919" s="1">
        <v>1.5573669771794343</v>
      </c>
      <c r="AW919" s="1">
        <v>0.78303034465926391</v>
      </c>
      <c r="AX919" s="1">
        <v>0.22968713260421786</v>
      </c>
      <c r="AY919" s="1">
        <v>0.22047214674411095</v>
      </c>
      <c r="AZ919" s="1">
        <v>7.2544265967680044</v>
      </c>
      <c r="BA919" s="1">
        <v>109.00395730355207</v>
      </c>
      <c r="BB919" s="1">
        <v>152.53094249160176</v>
      </c>
      <c r="BC919" s="1">
        <v>12.65156181413735</v>
      </c>
      <c r="BD919" s="1">
        <v>3.3870288656755636</v>
      </c>
      <c r="BE919" s="94">
        <v>0.76854460093896726</v>
      </c>
      <c r="BF919" s="94">
        <v>4.9765258215962442E-2</v>
      </c>
      <c r="BG919" s="94">
        <v>2.408531664114161</v>
      </c>
      <c r="BH919" s="1">
        <v>1.7415413533834589</v>
      </c>
      <c r="BI919" s="1">
        <v>0.26414473684210527</v>
      </c>
      <c r="BJ919" s="1">
        <v>0.79855852996886301</v>
      </c>
    </row>
    <row r="920" spans="1:62">
      <c r="A920" t="s">
        <v>177</v>
      </c>
      <c r="C920" s="63" t="s">
        <v>164</v>
      </c>
      <c r="D920" s="87" t="s">
        <v>795</v>
      </c>
      <c r="E920" t="s">
        <v>959</v>
      </c>
      <c r="F920" s="1" t="s">
        <v>805</v>
      </c>
      <c r="G920" s="1" t="s">
        <v>806</v>
      </c>
      <c r="H920" s="1">
        <v>11.334479999999999</v>
      </c>
      <c r="I920" s="1">
        <v>7.3863300000000001</v>
      </c>
      <c r="J920" s="1">
        <v>638</v>
      </c>
      <c r="K920" s="1" t="s">
        <v>807</v>
      </c>
      <c r="L920" s="1" t="s">
        <v>709</v>
      </c>
      <c r="M920" s="88">
        <v>2016</v>
      </c>
      <c r="N920" s="88">
        <v>2</v>
      </c>
      <c r="O920" s="89" t="s">
        <v>714</v>
      </c>
      <c r="P920" s="63">
        <v>462</v>
      </c>
      <c r="Q920" s="1" t="s">
        <v>801</v>
      </c>
      <c r="R920" s="63" t="s">
        <v>399</v>
      </c>
      <c r="S920" s="63" t="s">
        <v>992</v>
      </c>
      <c r="T920" s="63" t="s">
        <v>1091</v>
      </c>
      <c r="U920" s="1"/>
      <c r="V920" s="90"/>
      <c r="W920" s="91">
        <v>42644</v>
      </c>
      <c r="X920" s="63">
        <v>9</v>
      </c>
      <c r="Y920" s="63">
        <v>44</v>
      </c>
      <c r="Z920" s="92">
        <v>48</v>
      </c>
      <c r="AA920" s="93">
        <v>15.1</v>
      </c>
      <c r="AB920" s="93">
        <v>9.65</v>
      </c>
      <c r="AC920" s="63">
        <v>2.58</v>
      </c>
      <c r="AD920" s="1">
        <v>1.42</v>
      </c>
      <c r="AE920" s="63">
        <v>1.28</v>
      </c>
      <c r="AF920" s="1">
        <v>1.76</v>
      </c>
      <c r="AG920" s="1">
        <v>12.2</v>
      </c>
      <c r="AH920" s="1">
        <f t="shared" si="205"/>
        <v>80.681818181818173</v>
      </c>
      <c r="AI920" s="1">
        <v>0.48</v>
      </c>
      <c r="AJ920" s="1">
        <f t="shared" si="206"/>
        <v>6.5829457364341089</v>
      </c>
      <c r="AK920" s="1">
        <f t="shared" si="209"/>
        <v>5.4861988144094846</v>
      </c>
      <c r="AL920" s="1">
        <f t="shared" si="207"/>
        <v>5.6624999999999996</v>
      </c>
      <c r="AM920" s="1">
        <f t="shared" si="210"/>
        <v>6095.776460454983</v>
      </c>
      <c r="AN920" s="1">
        <f t="shared" si="211"/>
        <v>6291.666666666667</v>
      </c>
      <c r="AO920" s="1">
        <f t="shared" si="212"/>
        <v>12387.443127121649</v>
      </c>
      <c r="AP920" s="1">
        <f t="shared" si="208"/>
        <v>6.0957764604549833</v>
      </c>
      <c r="AQ920" s="1">
        <f t="shared" si="208"/>
        <v>6.291666666666667</v>
      </c>
      <c r="AR920" s="1">
        <f t="shared" si="208"/>
        <v>12.387443127121649</v>
      </c>
      <c r="AS920" s="90"/>
      <c r="AT920" s="1">
        <v>3.3711089494163424</v>
      </c>
      <c r="AU920" s="1">
        <v>0.23705450802532974</v>
      </c>
      <c r="AV920" s="1">
        <v>1.5322410255635606</v>
      </c>
      <c r="AW920" s="1">
        <v>0.77916008944227189</v>
      </c>
      <c r="AX920" s="1">
        <v>0.27180796110554112</v>
      </c>
      <c r="AY920" s="1">
        <v>0.23874409611787092</v>
      </c>
      <c r="AZ920" s="1">
        <v>8.1854585623168834</v>
      </c>
      <c r="BA920" s="1">
        <v>129.88544093971319</v>
      </c>
      <c r="BB920" s="1">
        <v>104.17691506599532</v>
      </c>
      <c r="BC920" s="1">
        <v>17.605280590601584</v>
      </c>
      <c r="BD920" s="1">
        <v>24.346039105303742</v>
      </c>
      <c r="BE920" s="94">
        <v>0.54579439252336448</v>
      </c>
      <c r="BF920" s="94">
        <v>4.3761682242990665E-2</v>
      </c>
      <c r="BG920" s="94">
        <v>3.3954797979476057</v>
      </c>
      <c r="BH920" s="1">
        <v>1.4071709233791749</v>
      </c>
      <c r="BI920" s="1">
        <v>0.18447937131630646</v>
      </c>
      <c r="BJ920" s="1">
        <v>0.71861421144930604</v>
      </c>
    </row>
    <row r="921" spans="1:62">
      <c r="A921" t="s">
        <v>177</v>
      </c>
      <c r="C921" s="63" t="s">
        <v>164</v>
      </c>
      <c r="D921" s="87" t="s">
        <v>795</v>
      </c>
      <c r="E921" t="s">
        <v>959</v>
      </c>
      <c r="F921" s="1" t="s">
        <v>808</v>
      </c>
      <c r="G921" s="1" t="s">
        <v>809</v>
      </c>
      <c r="H921" s="1">
        <v>11.24194</v>
      </c>
      <c r="I921" s="1">
        <v>7.2962300000000004</v>
      </c>
      <c r="J921" s="1">
        <v>658</v>
      </c>
      <c r="K921" s="1" t="s">
        <v>810</v>
      </c>
      <c r="L921" s="1" t="s">
        <v>709</v>
      </c>
      <c r="M921" s="88">
        <v>2016</v>
      </c>
      <c r="N921" s="88">
        <v>2</v>
      </c>
      <c r="O921" s="89" t="s">
        <v>155</v>
      </c>
      <c r="P921" s="63">
        <v>469</v>
      </c>
      <c r="Q921" s="90">
        <v>42710</v>
      </c>
      <c r="R921" s="63" t="s">
        <v>399</v>
      </c>
      <c r="S921" s="63" t="s">
        <v>992</v>
      </c>
      <c r="T921" s="63" t="s">
        <v>1091</v>
      </c>
      <c r="U921" s="90">
        <v>42650</v>
      </c>
      <c r="V921" s="90">
        <v>42529</v>
      </c>
      <c r="W921" s="91">
        <v>42644</v>
      </c>
      <c r="X921" s="63">
        <v>9</v>
      </c>
      <c r="Y921" s="63">
        <v>48</v>
      </c>
      <c r="Z921" s="92">
        <v>44</v>
      </c>
      <c r="AA921" s="93">
        <v>14.06</v>
      </c>
      <c r="AB921" s="93">
        <v>7.47</v>
      </c>
      <c r="AC921" s="63">
        <v>2.08</v>
      </c>
      <c r="AD921" s="1">
        <v>1.22</v>
      </c>
      <c r="AE921" s="63">
        <v>1.46</v>
      </c>
      <c r="AF921" s="1">
        <v>1.5</v>
      </c>
      <c r="AG921" s="1">
        <v>12.8</v>
      </c>
      <c r="AH921" s="1">
        <f t="shared" si="205"/>
        <v>81.333333333333329</v>
      </c>
      <c r="AI921" s="1">
        <v>0.6</v>
      </c>
      <c r="AJ921" s="1">
        <f t="shared" si="206"/>
        <v>5.3870192307692308</v>
      </c>
      <c r="AK921" s="1">
        <f t="shared" si="209"/>
        <v>4.4948443438914021</v>
      </c>
      <c r="AL921" s="1">
        <f t="shared" si="207"/>
        <v>5.7780821917808218</v>
      </c>
      <c r="AM921" s="1">
        <f t="shared" si="210"/>
        <v>4994.2714932126692</v>
      </c>
      <c r="AN921" s="1">
        <f t="shared" si="211"/>
        <v>6420.0913242009137</v>
      </c>
      <c r="AO921" s="1">
        <f t="shared" si="212"/>
        <v>11414.362817413583</v>
      </c>
      <c r="AP921" s="1">
        <f t="shared" si="208"/>
        <v>4.9942714932126693</v>
      </c>
      <c r="AQ921" s="1">
        <f t="shared" si="208"/>
        <v>6.4200913242009134</v>
      </c>
      <c r="AR921" s="1">
        <f t="shared" si="208"/>
        <v>11.414362817413583</v>
      </c>
      <c r="AS921" s="1" t="s">
        <v>799</v>
      </c>
      <c r="AT921" s="1">
        <v>2.617533718689788</v>
      </c>
      <c r="AU921" s="1">
        <v>0.22483200618823118</v>
      </c>
      <c r="AV921" s="1">
        <v>1.5175138834518511</v>
      </c>
      <c r="AW921" s="1">
        <v>0.70983844555397679</v>
      </c>
      <c r="AX921" s="1">
        <v>0.30103357259121888</v>
      </c>
      <c r="AY921" s="1">
        <v>0.19439671874183112</v>
      </c>
      <c r="AZ921" s="1">
        <v>7.7831086453087917</v>
      </c>
      <c r="BA921" s="1">
        <v>111.79240618315524</v>
      </c>
      <c r="BB921" s="1">
        <v>28.086843161201124</v>
      </c>
      <c r="BC921" s="1">
        <v>12.367521002958345</v>
      </c>
      <c r="BD921" s="1">
        <v>3.9111982738719964</v>
      </c>
      <c r="BE921" s="94">
        <v>0.39691588785046733</v>
      </c>
      <c r="BF921" s="94">
        <v>3.3640186915887847E-2</v>
      </c>
      <c r="BG921" s="94">
        <v>2.6670388571366859</v>
      </c>
      <c r="BH921" s="1">
        <v>1.3266990291262135</v>
      </c>
      <c r="BI921" s="1">
        <v>0.26490291262135923</v>
      </c>
      <c r="BJ921" s="1">
        <v>0.84077668560499264</v>
      </c>
    </row>
    <row r="922" spans="1:62">
      <c r="A922" t="s">
        <v>177</v>
      </c>
      <c r="C922" s="63" t="s">
        <v>164</v>
      </c>
      <c r="D922" s="87" t="s">
        <v>795</v>
      </c>
      <c r="E922" t="s">
        <v>959</v>
      </c>
      <c r="F922" s="1" t="s">
        <v>808</v>
      </c>
      <c r="G922" s="1" t="s">
        <v>809</v>
      </c>
      <c r="H922" s="1">
        <v>11.24194</v>
      </c>
      <c r="I922" s="1">
        <v>7.2962300000000004</v>
      </c>
      <c r="J922" s="1">
        <v>658</v>
      </c>
      <c r="K922" s="1" t="s">
        <v>810</v>
      </c>
      <c r="L922" s="1" t="s">
        <v>709</v>
      </c>
      <c r="M922" s="88">
        <v>2016</v>
      </c>
      <c r="N922" s="88">
        <v>2</v>
      </c>
      <c r="O922" s="89" t="s">
        <v>156</v>
      </c>
      <c r="P922" s="63">
        <v>470</v>
      </c>
      <c r="Q922" s="90">
        <v>42710</v>
      </c>
      <c r="R922" s="63" t="s">
        <v>399</v>
      </c>
      <c r="S922" s="63" t="s">
        <v>992</v>
      </c>
      <c r="T922" s="63" t="s">
        <v>1091</v>
      </c>
      <c r="U922" s="1"/>
      <c r="V922" s="90"/>
      <c r="W922" s="91">
        <v>42644</v>
      </c>
      <c r="X922" s="63">
        <v>9</v>
      </c>
      <c r="Y922" s="63">
        <v>45</v>
      </c>
      <c r="Z922" s="92">
        <v>50</v>
      </c>
      <c r="AA922" s="93">
        <v>13.8</v>
      </c>
      <c r="AB922" s="93">
        <v>7.61</v>
      </c>
      <c r="AC922" s="63">
        <v>2.2000000000000002</v>
      </c>
      <c r="AD922" s="1">
        <v>1.2</v>
      </c>
      <c r="AE922" s="63">
        <v>2.1</v>
      </c>
      <c r="AF922" s="1">
        <v>1.48</v>
      </c>
      <c r="AG922" s="1">
        <v>12.4</v>
      </c>
      <c r="AH922" s="1">
        <f t="shared" si="205"/>
        <v>81.081081081081081</v>
      </c>
      <c r="AI922" s="1">
        <v>0.8</v>
      </c>
      <c r="AJ922" s="1">
        <f t="shared" si="206"/>
        <v>5.1194545454545448</v>
      </c>
      <c r="AK922" s="1">
        <f t="shared" si="209"/>
        <v>4.2778780748663099</v>
      </c>
      <c r="AL922" s="1">
        <f t="shared" si="207"/>
        <v>5.2571428571428571</v>
      </c>
      <c r="AM922" s="1">
        <f t="shared" si="210"/>
        <v>4753.1978609625667</v>
      </c>
      <c r="AN922" s="1">
        <f t="shared" si="211"/>
        <v>5841.269841269841</v>
      </c>
      <c r="AO922" s="1">
        <f t="shared" si="212"/>
        <v>10594.467702232407</v>
      </c>
      <c r="AP922" s="1">
        <f t="shared" si="208"/>
        <v>4.7531978609625662</v>
      </c>
      <c r="AQ922" s="1">
        <f t="shared" si="208"/>
        <v>5.8412698412698409</v>
      </c>
      <c r="AR922" s="1">
        <f t="shared" si="208"/>
        <v>10.594467702232407</v>
      </c>
      <c r="AS922" s="90"/>
      <c r="AT922" s="1">
        <v>2.3279252704031466</v>
      </c>
      <c r="AU922" s="1">
        <v>0.24709683417820516</v>
      </c>
      <c r="AV922" s="1">
        <v>1.4597494697426998</v>
      </c>
      <c r="AW922" s="1">
        <v>0.80057457311027636</v>
      </c>
      <c r="AX922" s="1">
        <v>0.34847522928138297</v>
      </c>
      <c r="AY922" s="1">
        <v>0.1759817149794487</v>
      </c>
      <c r="AZ922" s="1">
        <v>7.0867671942634125</v>
      </c>
      <c r="BA922" s="1">
        <v>117.14972974860028</v>
      </c>
      <c r="BB922" s="1">
        <v>36.737191048706435</v>
      </c>
      <c r="BC922" s="1">
        <v>12.611967102943538</v>
      </c>
      <c r="BD922" s="1">
        <v>9.8519570942818042</v>
      </c>
      <c r="BE922" s="94">
        <v>0.58135283363802559</v>
      </c>
      <c r="BF922" s="94">
        <v>8.3318098720292499E-2</v>
      </c>
      <c r="BG922" s="94">
        <v>3.3474644719682516</v>
      </c>
      <c r="BH922" s="1">
        <v>1.3613207547169812</v>
      </c>
      <c r="BI922" s="1">
        <v>0.2710377358490566</v>
      </c>
      <c r="BJ922" s="1">
        <v>0.84732945330327036</v>
      </c>
    </row>
    <row r="923" spans="1:62">
      <c r="A923" t="s">
        <v>177</v>
      </c>
      <c r="C923" s="63" t="s">
        <v>164</v>
      </c>
      <c r="D923" s="87" t="s">
        <v>795</v>
      </c>
      <c r="E923" t="s">
        <v>959</v>
      </c>
      <c r="F923" s="1" t="s">
        <v>808</v>
      </c>
      <c r="G923" s="1" t="s">
        <v>809</v>
      </c>
      <c r="H923" s="1">
        <v>11.24194</v>
      </c>
      <c r="I923" s="1">
        <v>7.2962300000000004</v>
      </c>
      <c r="J923" s="1">
        <v>658</v>
      </c>
      <c r="K923" s="1" t="s">
        <v>810</v>
      </c>
      <c r="L923" s="1" t="s">
        <v>709</v>
      </c>
      <c r="M923" s="88">
        <v>2016</v>
      </c>
      <c r="N923" s="88">
        <v>2</v>
      </c>
      <c r="O923" s="89" t="s">
        <v>157</v>
      </c>
      <c r="P923" s="63">
        <v>471</v>
      </c>
      <c r="Q923" s="90">
        <v>42710</v>
      </c>
      <c r="R923" s="63" t="s">
        <v>399</v>
      </c>
      <c r="S923" s="63" t="s">
        <v>992</v>
      </c>
      <c r="T923" s="63" t="s">
        <v>1091</v>
      </c>
      <c r="U923" s="1"/>
      <c r="V923" s="90"/>
      <c r="W923" s="91">
        <v>42644</v>
      </c>
      <c r="X923" s="63">
        <v>9</v>
      </c>
      <c r="Y923" s="63">
        <v>42</v>
      </c>
      <c r="Z923" s="92">
        <v>46</v>
      </c>
      <c r="AA923" s="93">
        <v>15.83</v>
      </c>
      <c r="AB923" s="93">
        <v>8.6999999999999993</v>
      </c>
      <c r="AC923" s="63">
        <v>2.5</v>
      </c>
      <c r="AD923" s="1">
        <v>1.32</v>
      </c>
      <c r="AE923" s="63">
        <v>1.28</v>
      </c>
      <c r="AF923" s="1">
        <v>1.64</v>
      </c>
      <c r="AG923" s="1">
        <v>11.9</v>
      </c>
      <c r="AH923" s="1">
        <f t="shared" si="205"/>
        <v>80.487804878048792</v>
      </c>
      <c r="AI923" s="1">
        <v>0.34</v>
      </c>
      <c r="AJ923" s="1">
        <f t="shared" si="206"/>
        <v>5.7071999999999985</v>
      </c>
      <c r="AK923" s="1">
        <f t="shared" si="209"/>
        <v>4.7611312941176465</v>
      </c>
      <c r="AL923" s="1">
        <f t="shared" si="207"/>
        <v>4.2048437500000002</v>
      </c>
      <c r="AM923" s="1">
        <f t="shared" si="210"/>
        <v>5290.1458823529401</v>
      </c>
      <c r="AN923" s="1">
        <f t="shared" si="211"/>
        <v>4672.0486111111113</v>
      </c>
      <c r="AO923" s="1">
        <f t="shared" si="212"/>
        <v>9962.1944934640524</v>
      </c>
      <c r="AP923" s="1">
        <f t="shared" si="208"/>
        <v>5.2901458823529399</v>
      </c>
      <c r="AQ923" s="1">
        <f t="shared" si="208"/>
        <v>4.6720486111111112</v>
      </c>
      <c r="AR923" s="1">
        <f t="shared" si="208"/>
        <v>9.9621944934640521</v>
      </c>
      <c r="AS923" s="90"/>
      <c r="AT923" s="1">
        <v>2.9031510658016684</v>
      </c>
      <c r="AU923" s="1">
        <v>0.22062626378521194</v>
      </c>
      <c r="AV923" s="1">
        <v>1.5791449647525613</v>
      </c>
      <c r="AW923" s="1">
        <v>0.6469537718187518</v>
      </c>
      <c r="AX923" s="1">
        <v>0.24492685071939971</v>
      </c>
      <c r="AY923" s="1">
        <v>0.19606610929609519</v>
      </c>
      <c r="AZ923" s="1">
        <v>10.56007389693513</v>
      </c>
      <c r="BA923" s="1">
        <v>204.15375971823039</v>
      </c>
      <c r="BB923" s="1">
        <v>53.341902087457427</v>
      </c>
      <c r="BC923" s="1">
        <v>16.090723809966338</v>
      </c>
      <c r="BD923" s="1">
        <v>12.896981305706605</v>
      </c>
      <c r="BE923" s="94">
        <v>0.72539831302717905</v>
      </c>
      <c r="BF923" s="94">
        <v>6.1715089034676658E-2</v>
      </c>
      <c r="BG923" s="94">
        <v>2.0651578913129605</v>
      </c>
      <c r="BH923" s="1">
        <v>1.4209796672828094</v>
      </c>
      <c r="BI923" s="1">
        <v>0.16451016635859519</v>
      </c>
      <c r="BJ923" s="1">
        <v>0.93642044769186494</v>
      </c>
    </row>
    <row r="924" spans="1:62">
      <c r="A924" t="s">
        <v>177</v>
      </c>
      <c r="C924" s="63" t="s">
        <v>164</v>
      </c>
      <c r="D924" s="87" t="s">
        <v>795</v>
      </c>
      <c r="E924" t="s">
        <v>959</v>
      </c>
      <c r="F924" s="1" t="s">
        <v>808</v>
      </c>
      <c r="G924" s="1" t="s">
        <v>809</v>
      </c>
      <c r="H924" s="1">
        <v>11.24194</v>
      </c>
      <c r="I924" s="1">
        <v>7.2962300000000004</v>
      </c>
      <c r="J924" s="1">
        <v>658</v>
      </c>
      <c r="K924" s="1" t="s">
        <v>810</v>
      </c>
      <c r="L924" s="1" t="s">
        <v>709</v>
      </c>
      <c r="M924" s="88">
        <v>2016</v>
      </c>
      <c r="N924" s="88">
        <v>2</v>
      </c>
      <c r="O924" s="89" t="s">
        <v>158</v>
      </c>
      <c r="P924" s="63">
        <v>472</v>
      </c>
      <c r="Q924" s="90">
        <v>42710</v>
      </c>
      <c r="R924" s="63" t="s">
        <v>399</v>
      </c>
      <c r="S924" s="63" t="s">
        <v>992</v>
      </c>
      <c r="T924" s="63" t="s">
        <v>1091</v>
      </c>
      <c r="U924" s="1"/>
      <c r="V924" s="90"/>
      <c r="W924" s="91">
        <v>42644</v>
      </c>
      <c r="X924" s="63">
        <v>9</v>
      </c>
      <c r="Y924" s="63">
        <v>47</v>
      </c>
      <c r="Z924" s="92">
        <v>55</v>
      </c>
      <c r="AA924" s="93">
        <v>19.57</v>
      </c>
      <c r="AB924" s="93">
        <v>12.37</v>
      </c>
      <c r="AC924" s="63">
        <v>3.06</v>
      </c>
      <c r="AD924" s="1">
        <v>1.66</v>
      </c>
      <c r="AE924" s="63">
        <v>0.9</v>
      </c>
      <c r="AF924" s="1">
        <v>2.08</v>
      </c>
      <c r="AG924" s="1">
        <v>12.7</v>
      </c>
      <c r="AH924" s="1">
        <f t="shared" si="205"/>
        <v>79.807692307692307</v>
      </c>
      <c r="AI924" s="1">
        <v>0.28000000000000003</v>
      </c>
      <c r="AJ924" s="1">
        <f t="shared" si="206"/>
        <v>8.4083660130718947</v>
      </c>
      <c r="AK924" s="1">
        <f t="shared" si="209"/>
        <v>6.8921017301038043</v>
      </c>
      <c r="AL924" s="1">
        <f t="shared" si="207"/>
        <v>6.0884444444444448</v>
      </c>
      <c r="AM924" s="1">
        <f t="shared" si="210"/>
        <v>7657.8908112264489</v>
      </c>
      <c r="AN924" s="1">
        <f t="shared" si="211"/>
        <v>6764.9382716049386</v>
      </c>
      <c r="AO924" s="1">
        <f t="shared" si="212"/>
        <v>14422.829082831387</v>
      </c>
      <c r="AP924" s="1">
        <f t="shared" si="208"/>
        <v>7.6578908112264488</v>
      </c>
      <c r="AQ924" s="1">
        <f t="shared" si="208"/>
        <v>6.7649382716049384</v>
      </c>
      <c r="AR924" s="1">
        <f t="shared" si="208"/>
        <v>14.422829082831388</v>
      </c>
      <c r="AS924" s="90"/>
      <c r="AT924" s="1">
        <v>3.1377840909090913</v>
      </c>
      <c r="AU924" s="1">
        <v>0.3085609887005854</v>
      </c>
      <c r="AV924" s="1">
        <v>1.5671655275296001</v>
      </c>
      <c r="AW924" s="1">
        <v>0.83149155217252857</v>
      </c>
      <c r="AX924" s="1">
        <v>0.33298044812169847</v>
      </c>
      <c r="AY924" s="1">
        <v>0.22243036743146974</v>
      </c>
      <c r="AZ924" s="1">
        <v>9.5077785699305917</v>
      </c>
      <c r="BA924" s="1">
        <v>110.01825115977751</v>
      </c>
      <c r="BB924" s="1">
        <v>48.580473140367943</v>
      </c>
      <c r="BC924" s="1">
        <v>14.437843688470783</v>
      </c>
      <c r="BD924" s="1">
        <v>3.369806954959091</v>
      </c>
      <c r="BE924" s="94">
        <v>0.44457058242843039</v>
      </c>
      <c r="BF924" s="94">
        <v>4.5434353405725568E-2</v>
      </c>
      <c r="BG924" s="94">
        <v>3.6129314187398593</v>
      </c>
      <c r="BH924" s="1">
        <v>1.3328387734915925</v>
      </c>
      <c r="BI924" s="1">
        <v>0.20128585558852621</v>
      </c>
      <c r="BJ924" s="1">
        <v>0.83602095726299808</v>
      </c>
    </row>
    <row r="925" spans="1:62">
      <c r="A925" t="s">
        <v>177</v>
      </c>
      <c r="C925" s="63" t="s">
        <v>164</v>
      </c>
      <c r="D925" s="87" t="s">
        <v>795</v>
      </c>
      <c r="E925" t="s">
        <v>959</v>
      </c>
      <c r="F925" s="1" t="s">
        <v>808</v>
      </c>
      <c r="G925" s="1" t="s">
        <v>809</v>
      </c>
      <c r="H925" s="1">
        <v>11.24194</v>
      </c>
      <c r="I925" s="1">
        <v>7.2962300000000004</v>
      </c>
      <c r="J925" s="1">
        <v>658</v>
      </c>
      <c r="K925" s="1" t="s">
        <v>810</v>
      </c>
      <c r="L925" s="1" t="s">
        <v>709</v>
      </c>
      <c r="M925" s="88">
        <v>2016</v>
      </c>
      <c r="N925" s="88">
        <v>2</v>
      </c>
      <c r="O925" s="89" t="s">
        <v>159</v>
      </c>
      <c r="P925" s="63">
        <v>473</v>
      </c>
      <c r="Q925" s="90">
        <v>42710</v>
      </c>
      <c r="R925" s="63" t="s">
        <v>399</v>
      </c>
      <c r="S925" s="63" t="s">
        <v>992</v>
      </c>
      <c r="T925" s="63" t="s">
        <v>1091</v>
      </c>
      <c r="U925" s="1"/>
      <c r="V925" s="90"/>
      <c r="W925" s="91">
        <v>42644</v>
      </c>
      <c r="X925" s="63">
        <v>9</v>
      </c>
      <c r="Y925" s="63">
        <v>44</v>
      </c>
      <c r="Z925" s="92">
        <v>44</v>
      </c>
      <c r="AA925" s="93">
        <v>15.04</v>
      </c>
      <c r="AB925" s="93">
        <v>8.7799999999999994</v>
      </c>
      <c r="AC925" s="63">
        <v>2.48</v>
      </c>
      <c r="AD925" s="1">
        <v>1.56</v>
      </c>
      <c r="AE925" s="63">
        <v>1.1399999999999999</v>
      </c>
      <c r="AF925" s="1">
        <v>1.82</v>
      </c>
      <c r="AG925" s="1">
        <v>11.3</v>
      </c>
      <c r="AH925" s="1">
        <f t="shared" si="205"/>
        <v>85.714285714285708</v>
      </c>
      <c r="AI925" s="1">
        <v>0.44</v>
      </c>
      <c r="AJ925" s="1">
        <f t="shared" si="206"/>
        <v>6.4433870967741935</v>
      </c>
      <c r="AK925" s="1">
        <f t="shared" si="209"/>
        <v>5.7633119544592022</v>
      </c>
      <c r="AL925" s="1">
        <f t="shared" si="207"/>
        <v>5.8049122807017541</v>
      </c>
      <c r="AM925" s="1">
        <f t="shared" si="210"/>
        <v>6403.679949399113</v>
      </c>
      <c r="AN925" s="1">
        <f t="shared" si="211"/>
        <v>6449.90253411306</v>
      </c>
      <c r="AO925" s="1">
        <f t="shared" si="212"/>
        <v>12853.582483512173</v>
      </c>
      <c r="AP925" s="1">
        <f t="shared" si="208"/>
        <v>6.4036799493991126</v>
      </c>
      <c r="AQ925" s="1">
        <f t="shared" si="208"/>
        <v>6.4499025341130602</v>
      </c>
      <c r="AR925" s="1">
        <f t="shared" si="208"/>
        <v>12.853582483512174</v>
      </c>
      <c r="AS925" s="90"/>
      <c r="AT925" s="1">
        <v>2.6043902439024396</v>
      </c>
      <c r="AU925" s="1">
        <v>0.2643352835181263</v>
      </c>
      <c r="AV925" s="1">
        <v>1.6697880301352761</v>
      </c>
      <c r="AW925" s="1">
        <v>0.83870928128021771</v>
      </c>
      <c r="AX925" s="1">
        <v>0.33109194638421913</v>
      </c>
      <c r="AY925" s="1">
        <v>0.21291626866144919</v>
      </c>
      <c r="AZ925" s="1">
        <v>6.7044695096887832</v>
      </c>
      <c r="BA925" s="1">
        <v>135.72229690875554</v>
      </c>
      <c r="BB925" s="1">
        <v>83.362542910499741</v>
      </c>
      <c r="BC925" s="1">
        <v>14.45020453745011</v>
      </c>
      <c r="BD925" s="1">
        <v>3.3767380262276427</v>
      </c>
      <c r="BE925" s="94">
        <v>0.37708920187793427</v>
      </c>
      <c r="BF925" s="94">
        <v>2.8929577464788733E-2</v>
      </c>
      <c r="BG925" s="94">
        <v>2.1569956015509644</v>
      </c>
      <c r="BH925" s="1">
        <v>1.6458137347130763</v>
      </c>
      <c r="BI925" s="1">
        <v>0.31349952963311384</v>
      </c>
      <c r="BJ925" s="1">
        <v>0.98791770565519554</v>
      </c>
    </row>
    <row r="926" spans="1:62">
      <c r="A926" t="s">
        <v>177</v>
      </c>
      <c r="C926" s="63" t="s">
        <v>164</v>
      </c>
      <c r="D926" s="87" t="s">
        <v>795</v>
      </c>
      <c r="E926" t="s">
        <v>959</v>
      </c>
      <c r="F926" s="1" t="s">
        <v>808</v>
      </c>
      <c r="G926" s="1" t="s">
        <v>809</v>
      </c>
      <c r="H926" s="1">
        <v>11.24194</v>
      </c>
      <c r="I926" s="1">
        <v>7.2962300000000004</v>
      </c>
      <c r="J926" s="1">
        <v>658</v>
      </c>
      <c r="K926" s="1" t="s">
        <v>810</v>
      </c>
      <c r="L926" s="1" t="s">
        <v>709</v>
      </c>
      <c r="M926" s="88">
        <v>2016</v>
      </c>
      <c r="N926" s="88">
        <v>2</v>
      </c>
      <c r="O926" s="89" t="s">
        <v>714</v>
      </c>
      <c r="P926" s="63">
        <v>474</v>
      </c>
      <c r="Q926" s="90">
        <v>42710</v>
      </c>
      <c r="R926" s="63" t="s">
        <v>399</v>
      </c>
      <c r="S926" s="63" t="s">
        <v>992</v>
      </c>
      <c r="T926" s="63" t="s">
        <v>1091</v>
      </c>
      <c r="U926" s="1"/>
      <c r="V926" s="90"/>
      <c r="W926" s="91">
        <v>42644</v>
      </c>
      <c r="X926" s="63">
        <v>9</v>
      </c>
      <c r="Y926" s="63">
        <v>47</v>
      </c>
      <c r="Z926" s="92">
        <v>50</v>
      </c>
      <c r="AA926" s="93">
        <v>18.52</v>
      </c>
      <c r="AB926" s="93">
        <v>10.43</v>
      </c>
      <c r="AC926" s="63">
        <v>2.6</v>
      </c>
      <c r="AD926" s="1">
        <v>1.4</v>
      </c>
      <c r="AE926" s="63">
        <v>1.26</v>
      </c>
      <c r="AF926" s="1">
        <v>1.76</v>
      </c>
      <c r="AG926" s="1">
        <v>11.7</v>
      </c>
      <c r="AH926" s="1">
        <f t="shared" si="205"/>
        <v>79.545454545454547</v>
      </c>
      <c r="AI926" s="1">
        <v>0.54</v>
      </c>
      <c r="AJ926" s="1">
        <f t="shared" si="206"/>
        <v>7.0603076923076911</v>
      </c>
      <c r="AK926" s="1">
        <f t="shared" si="209"/>
        <v>5.8341927601809944</v>
      </c>
      <c r="AL926" s="1">
        <f t="shared" si="207"/>
        <v>7.9371428571428577</v>
      </c>
      <c r="AM926" s="1">
        <f t="shared" si="210"/>
        <v>6482.4364002011043</v>
      </c>
      <c r="AN926" s="1">
        <f t="shared" si="211"/>
        <v>8819.0476190476202</v>
      </c>
      <c r="AO926" s="1">
        <f t="shared" si="212"/>
        <v>15301.484019248725</v>
      </c>
      <c r="AP926" s="1">
        <f t="shared" si="208"/>
        <v>6.4824364002011041</v>
      </c>
      <c r="AQ926" s="1">
        <f t="shared" si="208"/>
        <v>8.8190476190476197</v>
      </c>
      <c r="AR926" s="1">
        <f t="shared" si="208"/>
        <v>15.301484019248724</v>
      </c>
      <c r="AS926" s="90"/>
      <c r="AT926" s="1">
        <v>2.8992502343017805</v>
      </c>
      <c r="AU926" s="1">
        <v>0.27707313788936017</v>
      </c>
      <c r="AV926" s="1">
        <v>1.6378828941193657</v>
      </c>
      <c r="AW926" s="1">
        <v>0.80468272912094463</v>
      </c>
      <c r="AX926" s="1">
        <v>0.26879259714867765</v>
      </c>
      <c r="AY926" s="1">
        <v>0.22349303918338773</v>
      </c>
      <c r="AZ926" s="1">
        <v>6.1834323907834632</v>
      </c>
      <c r="BA926" s="1">
        <v>138.99875229577046</v>
      </c>
      <c r="BB926" s="1">
        <v>90.194805601874123</v>
      </c>
      <c r="BC926" s="1">
        <v>16.666444848616489</v>
      </c>
      <c r="BD926" s="1">
        <v>13.289997268062208</v>
      </c>
      <c r="BE926" s="94">
        <v>0.79252704031465104</v>
      </c>
      <c r="BF926" s="94">
        <v>5.8947885939036389E-2</v>
      </c>
      <c r="BG926" s="94">
        <v>1.6708640946229047</v>
      </c>
      <c r="BH926" s="1">
        <v>1.6009433962264152</v>
      </c>
      <c r="BI926" s="1">
        <v>0.25339622641509435</v>
      </c>
      <c r="BJ926" s="1">
        <v>0.97392453701985304</v>
      </c>
    </row>
    <row r="927" spans="1:62">
      <c r="A927" t="s">
        <v>177</v>
      </c>
      <c r="C927" s="63" t="s">
        <v>164</v>
      </c>
      <c r="D927" s="87" t="s">
        <v>795</v>
      </c>
      <c r="E927" t="s">
        <v>959</v>
      </c>
      <c r="F927" s="1" t="s">
        <v>808</v>
      </c>
      <c r="G927" s="1" t="s">
        <v>811</v>
      </c>
      <c r="H927" s="1">
        <v>11.24248</v>
      </c>
      <c r="I927" s="1">
        <v>7.2916800000000004</v>
      </c>
      <c r="J927" s="1">
        <v>660</v>
      </c>
      <c r="K927" s="1" t="s">
        <v>812</v>
      </c>
      <c r="L927" s="1" t="s">
        <v>709</v>
      </c>
      <c r="M927" s="88">
        <v>2016</v>
      </c>
      <c r="N927" s="88">
        <v>2</v>
      </c>
      <c r="O927" s="89" t="s">
        <v>155</v>
      </c>
      <c r="P927" s="63">
        <v>481</v>
      </c>
      <c r="Q927" s="1" t="s">
        <v>801</v>
      </c>
      <c r="R927" s="63" t="s">
        <v>399</v>
      </c>
      <c r="S927" s="63" t="s">
        <v>992</v>
      </c>
      <c r="T927" s="63" t="s">
        <v>1091</v>
      </c>
      <c r="U927" s="90">
        <v>42650</v>
      </c>
      <c r="V927" s="90">
        <v>42529</v>
      </c>
      <c r="W927" s="91">
        <v>42644</v>
      </c>
      <c r="X927" s="63">
        <v>9</v>
      </c>
      <c r="Y927" s="63">
        <v>46</v>
      </c>
      <c r="Z927" s="92">
        <v>44</v>
      </c>
      <c r="AA927" s="93">
        <v>12.02</v>
      </c>
      <c r="AB927" s="93">
        <v>7.2</v>
      </c>
      <c r="AC927" s="63">
        <v>2.42</v>
      </c>
      <c r="AD927" s="1">
        <v>1.28</v>
      </c>
      <c r="AE927" s="63">
        <v>1.44</v>
      </c>
      <c r="AF927" s="1">
        <v>1.64</v>
      </c>
      <c r="AG927" s="1">
        <v>12.4</v>
      </c>
      <c r="AH927" s="1">
        <f t="shared" si="205"/>
        <v>78.048780487804876</v>
      </c>
      <c r="AI927" s="1">
        <v>0.56000000000000005</v>
      </c>
      <c r="AJ927" s="1">
        <f t="shared" si="206"/>
        <v>4.8793388429752067</v>
      </c>
      <c r="AK927" s="1">
        <f t="shared" si="209"/>
        <v>3.9247525522605735</v>
      </c>
      <c r="AL927" s="1">
        <f t="shared" si="207"/>
        <v>4.6744444444444451</v>
      </c>
      <c r="AM927" s="1">
        <f t="shared" si="210"/>
        <v>4360.8361691784148</v>
      </c>
      <c r="AN927" s="1">
        <f t="shared" si="211"/>
        <v>5193.8271604938282</v>
      </c>
      <c r="AO927" s="1">
        <f t="shared" si="212"/>
        <v>9554.663329672243</v>
      </c>
      <c r="AP927" s="1">
        <f t="shared" si="208"/>
        <v>4.3608361691784152</v>
      </c>
      <c r="AQ927" s="1">
        <f t="shared" si="208"/>
        <v>5.1938271604938278</v>
      </c>
      <c r="AR927" s="1">
        <f t="shared" si="208"/>
        <v>9.554663329672243</v>
      </c>
      <c r="AS927" s="1" t="s">
        <v>799</v>
      </c>
      <c r="AT927" s="1">
        <v>2.7173913043478262</v>
      </c>
      <c r="AU927" s="1">
        <v>0.23172934019614405</v>
      </c>
      <c r="AV927" s="1">
        <v>1.6599729115956712</v>
      </c>
      <c r="AW927" s="1">
        <v>0.72909576706775403</v>
      </c>
      <c r="AX927" s="1">
        <v>0.26741172230507565</v>
      </c>
      <c r="AY927" s="1">
        <v>0.22582212446871464</v>
      </c>
      <c r="AZ927" s="1">
        <v>8.6993129841985457</v>
      </c>
      <c r="BA927" s="1">
        <v>159.20748452827706</v>
      </c>
      <c r="BB927" s="1">
        <v>27.475039135430954</v>
      </c>
      <c r="BC927" s="1">
        <v>19.560590598868654</v>
      </c>
      <c r="BD927" s="1">
        <v>3.8390420892293848</v>
      </c>
      <c r="BE927" s="94">
        <v>0.45147601476014765</v>
      </c>
      <c r="BF927" s="94">
        <v>2.0987084870848709E-2</v>
      </c>
      <c r="BG927" s="94">
        <v>2.6525486395412572</v>
      </c>
      <c r="BH927" s="1">
        <v>1.2866861030126338</v>
      </c>
      <c r="BI927" s="1">
        <v>0.28969873663751211</v>
      </c>
      <c r="BJ927" s="1">
        <v>0.86063393932177124</v>
      </c>
    </row>
    <row r="928" spans="1:62">
      <c r="A928" t="s">
        <v>177</v>
      </c>
      <c r="C928" s="63" t="s">
        <v>164</v>
      </c>
      <c r="D928" s="87" t="s">
        <v>795</v>
      </c>
      <c r="E928" t="s">
        <v>959</v>
      </c>
      <c r="F928" s="1" t="s">
        <v>808</v>
      </c>
      <c r="G928" s="1" t="s">
        <v>811</v>
      </c>
      <c r="H928" s="1">
        <v>11.24248</v>
      </c>
      <c r="I928" s="1">
        <v>7.2916800000000004</v>
      </c>
      <c r="J928" s="1">
        <v>660</v>
      </c>
      <c r="K928" s="1" t="s">
        <v>812</v>
      </c>
      <c r="L928" s="1" t="s">
        <v>709</v>
      </c>
      <c r="M928" s="88">
        <v>2016</v>
      </c>
      <c r="N928" s="88">
        <v>2</v>
      </c>
      <c r="O928" s="89" t="s">
        <v>156</v>
      </c>
      <c r="P928" s="63">
        <v>482</v>
      </c>
      <c r="Q928" s="1" t="s">
        <v>801</v>
      </c>
      <c r="R928" s="63" t="s">
        <v>399</v>
      </c>
      <c r="S928" s="63" t="s">
        <v>992</v>
      </c>
      <c r="T928" s="63" t="s">
        <v>1091</v>
      </c>
      <c r="U928" s="1"/>
      <c r="V928" s="90"/>
      <c r="W928" s="91">
        <v>42644</v>
      </c>
      <c r="X928" s="63">
        <v>9</v>
      </c>
      <c r="Y928" s="63">
        <v>44</v>
      </c>
      <c r="Z928" s="92">
        <v>44</v>
      </c>
      <c r="AA928" s="93">
        <v>11.99</v>
      </c>
      <c r="AB928" s="93">
        <v>7.1</v>
      </c>
      <c r="AC928" s="63">
        <v>2.04</v>
      </c>
      <c r="AD928" s="1">
        <v>1.1000000000000001</v>
      </c>
      <c r="AE928" s="63">
        <v>0.66</v>
      </c>
      <c r="AF928" s="1">
        <v>1.34</v>
      </c>
      <c r="AG928" s="1">
        <v>12.2</v>
      </c>
      <c r="AH928" s="1">
        <f t="shared" si="205"/>
        <v>82.089552238805979</v>
      </c>
      <c r="AI928" s="1">
        <v>0.26</v>
      </c>
      <c r="AJ928" s="1">
        <f t="shared" si="206"/>
        <v>4.6637254901960778</v>
      </c>
      <c r="AK928" s="1">
        <f t="shared" si="209"/>
        <v>3.9545444059976931</v>
      </c>
      <c r="AL928" s="1">
        <f t="shared" si="207"/>
        <v>4.7233333333333336</v>
      </c>
      <c r="AM928" s="1">
        <f t="shared" si="210"/>
        <v>4393.9382288863253</v>
      </c>
      <c r="AN928" s="1">
        <f t="shared" si="211"/>
        <v>5248.1481481481487</v>
      </c>
      <c r="AO928" s="1">
        <f t="shared" si="212"/>
        <v>9642.0863770344731</v>
      </c>
      <c r="AP928" s="1">
        <f t="shared" si="208"/>
        <v>4.3939382288863253</v>
      </c>
      <c r="AQ928" s="1">
        <f t="shared" si="208"/>
        <v>5.2481481481481485</v>
      </c>
      <c r="AR928" s="1">
        <f t="shared" si="208"/>
        <v>9.6420863770344738</v>
      </c>
      <c r="AS928" s="90"/>
      <c r="AT928" s="1">
        <v>2.310144927536232</v>
      </c>
      <c r="AU928" s="1">
        <v>0.21098193320409558</v>
      </c>
      <c r="AV928" s="1">
        <v>1.7090183567509289</v>
      </c>
      <c r="AW928" s="1">
        <v>0.72069906835284137</v>
      </c>
      <c r="AX928" s="1">
        <v>0.24575507553433984</v>
      </c>
      <c r="AY928" s="1">
        <v>0.18234756609403235</v>
      </c>
      <c r="AZ928" s="1">
        <v>6.7334533198982474</v>
      </c>
      <c r="BA928" s="1">
        <v>129.50137953627296</v>
      </c>
      <c r="BB928" s="1">
        <v>20.856697057906867</v>
      </c>
      <c r="BC928" s="1">
        <v>10.322131047734363</v>
      </c>
      <c r="BD928" s="1">
        <v>18.16597864516288</v>
      </c>
      <c r="BE928" s="94">
        <v>0.35066985645933019</v>
      </c>
      <c r="BF928" s="94">
        <v>6.7751196172248812E-2</v>
      </c>
      <c r="BG928" s="94">
        <v>2.3630467779504367</v>
      </c>
      <c r="BH928" s="1">
        <v>1.1827751196172249</v>
      </c>
      <c r="BI928" s="1">
        <v>0.25138755980861249</v>
      </c>
      <c r="BJ928" s="1">
        <v>0.84406127242946483</v>
      </c>
    </row>
    <row r="929" spans="1:62">
      <c r="A929" t="s">
        <v>177</v>
      </c>
      <c r="C929" s="63" t="s">
        <v>164</v>
      </c>
      <c r="D929" s="87" t="s">
        <v>795</v>
      </c>
      <c r="E929" t="s">
        <v>959</v>
      </c>
      <c r="F929" s="1" t="s">
        <v>808</v>
      </c>
      <c r="G929" s="1" t="s">
        <v>811</v>
      </c>
      <c r="H929" s="1">
        <v>11.24248</v>
      </c>
      <c r="I929" s="1">
        <v>7.2916800000000004</v>
      </c>
      <c r="J929" s="1">
        <v>660</v>
      </c>
      <c r="K929" s="1" t="s">
        <v>812</v>
      </c>
      <c r="L929" s="1" t="s">
        <v>709</v>
      </c>
      <c r="M929" s="88">
        <v>2016</v>
      </c>
      <c r="N929" s="88">
        <v>2</v>
      </c>
      <c r="O929" s="89" t="s">
        <v>157</v>
      </c>
      <c r="P929" s="63">
        <v>483</v>
      </c>
      <c r="Q929" s="1" t="s">
        <v>801</v>
      </c>
      <c r="R929" s="63" t="s">
        <v>399</v>
      </c>
      <c r="S929" s="63" t="s">
        <v>992</v>
      </c>
      <c r="T929" s="63" t="s">
        <v>1091</v>
      </c>
      <c r="U929" s="1"/>
      <c r="V929" s="90"/>
      <c r="W929" s="91">
        <v>42644</v>
      </c>
      <c r="X929" s="63">
        <v>9</v>
      </c>
      <c r="Y929" s="63">
        <v>48</v>
      </c>
      <c r="Z929" s="92">
        <v>45</v>
      </c>
      <c r="AA929" s="93">
        <v>10.85</v>
      </c>
      <c r="AB929" s="93">
        <v>6.66</v>
      </c>
      <c r="AC929" s="63">
        <v>1.86</v>
      </c>
      <c r="AD929" s="1">
        <v>0.96</v>
      </c>
      <c r="AE929" s="63">
        <v>1.1399999999999999</v>
      </c>
      <c r="AF929" s="1">
        <v>1.2</v>
      </c>
      <c r="AG929" s="1">
        <v>15.4</v>
      </c>
      <c r="AH929" s="1">
        <f t="shared" si="205"/>
        <v>80</v>
      </c>
      <c r="AI929" s="1">
        <v>0.44</v>
      </c>
      <c r="AJ929" s="1">
        <f t="shared" si="206"/>
        <v>4.2967741935483872</v>
      </c>
      <c r="AK929" s="1">
        <f t="shared" si="209"/>
        <v>3.4212432637571157</v>
      </c>
      <c r="AL929" s="1">
        <f t="shared" si="207"/>
        <v>4.1877192982456144</v>
      </c>
      <c r="AM929" s="1">
        <f t="shared" si="210"/>
        <v>3801.3814041745732</v>
      </c>
      <c r="AN929" s="1">
        <f t="shared" si="211"/>
        <v>4653.0214424951273</v>
      </c>
      <c r="AO929" s="1">
        <f t="shared" si="212"/>
        <v>8454.4028466697</v>
      </c>
      <c r="AP929" s="1">
        <f t="shared" si="208"/>
        <v>3.801381404174573</v>
      </c>
      <c r="AQ929" s="1">
        <f t="shared" si="208"/>
        <v>4.6530214424951275</v>
      </c>
      <c r="AR929" s="1">
        <f t="shared" si="208"/>
        <v>8.4544028466696997</v>
      </c>
      <c r="AS929" s="90"/>
      <c r="AT929" s="1">
        <v>3.1424632352941182</v>
      </c>
      <c r="AU929" s="1">
        <v>0.20929518139913467</v>
      </c>
      <c r="AV929" s="1">
        <v>1.6743942307692303</v>
      </c>
      <c r="AW929" s="1">
        <v>0.73121694276720195</v>
      </c>
      <c r="AX929" s="1">
        <v>0.32144913642803419</v>
      </c>
      <c r="AY929" s="1">
        <v>0.2256417316345547</v>
      </c>
      <c r="AZ929" s="1">
        <v>10.942098582859829</v>
      </c>
      <c r="BA929" s="1">
        <v>142.06510334895918</v>
      </c>
      <c r="BB929" s="1">
        <v>44.857419879259062</v>
      </c>
      <c r="BC929" s="1">
        <v>20.022906577947783</v>
      </c>
      <c r="BD929" s="1">
        <v>12.990060245194549</v>
      </c>
      <c r="BE929" s="94">
        <v>0.86240310077519389</v>
      </c>
      <c r="BF929" s="94">
        <v>3.4791666666666672E-2</v>
      </c>
      <c r="BG929" s="94">
        <v>5.6072753230929342</v>
      </c>
      <c r="BH929" s="1">
        <v>1.5705186533212014</v>
      </c>
      <c r="BI929" s="1">
        <v>0.1899454049135578</v>
      </c>
      <c r="BJ929" s="1">
        <v>0.94915189019512891</v>
      </c>
    </row>
    <row r="930" spans="1:62">
      <c r="A930" t="s">
        <v>177</v>
      </c>
      <c r="C930" s="63" t="s">
        <v>164</v>
      </c>
      <c r="D930" s="87" t="s">
        <v>795</v>
      </c>
      <c r="E930" t="s">
        <v>959</v>
      </c>
      <c r="F930" s="1" t="s">
        <v>808</v>
      </c>
      <c r="G930" s="1" t="s">
        <v>811</v>
      </c>
      <c r="H930" s="1">
        <v>11.24248</v>
      </c>
      <c r="I930" s="1">
        <v>7.2916800000000004</v>
      </c>
      <c r="J930" s="1">
        <v>660</v>
      </c>
      <c r="K930" s="1" t="s">
        <v>812</v>
      </c>
      <c r="L930" s="1" t="s">
        <v>709</v>
      </c>
      <c r="M930" s="88">
        <v>2016</v>
      </c>
      <c r="N930" s="88">
        <v>2</v>
      </c>
      <c r="O930" s="89" t="s">
        <v>158</v>
      </c>
      <c r="P930" s="63">
        <v>484</v>
      </c>
      <c r="Q930" s="1" t="s">
        <v>801</v>
      </c>
      <c r="R930" s="63" t="s">
        <v>399</v>
      </c>
      <c r="S930" s="63" t="s">
        <v>992</v>
      </c>
      <c r="T930" s="63" t="s">
        <v>1091</v>
      </c>
      <c r="U930" s="1"/>
      <c r="V930" s="90"/>
      <c r="W930" s="91">
        <v>42644</v>
      </c>
      <c r="X930" s="63">
        <v>9</v>
      </c>
      <c r="Y930" s="63">
        <v>43</v>
      </c>
      <c r="Z930" s="92">
        <v>40</v>
      </c>
      <c r="AA930" s="93">
        <v>13.34</v>
      </c>
      <c r="AB930" s="93">
        <v>9.14</v>
      </c>
      <c r="AC930" s="63">
        <v>2.2000000000000002</v>
      </c>
      <c r="AD930" s="1">
        <v>1.18</v>
      </c>
      <c r="AE930" s="63">
        <v>1.32</v>
      </c>
      <c r="AF930" s="1">
        <v>1.48</v>
      </c>
      <c r="AG930" s="1">
        <v>12.2</v>
      </c>
      <c r="AH930" s="1">
        <f t="shared" si="205"/>
        <v>79.729729729729726</v>
      </c>
      <c r="AI930" s="1">
        <v>0.42</v>
      </c>
      <c r="AJ930" s="1">
        <f t="shared" si="206"/>
        <v>6.1487272727272719</v>
      </c>
      <c r="AK930" s="1">
        <f t="shared" si="209"/>
        <v>5.0638532620320849</v>
      </c>
      <c r="AL930" s="1">
        <f t="shared" si="207"/>
        <v>4.2445454545454542</v>
      </c>
      <c r="AM930" s="1">
        <f t="shared" si="210"/>
        <v>5626.503624480094</v>
      </c>
      <c r="AN930" s="1">
        <f t="shared" si="211"/>
        <v>4716.1616161616157</v>
      </c>
      <c r="AO930" s="1">
        <f t="shared" si="212"/>
        <v>10342.665240641709</v>
      </c>
      <c r="AP930" s="1">
        <f t="shared" si="208"/>
        <v>5.6265036244800939</v>
      </c>
      <c r="AQ930" s="1">
        <f t="shared" si="208"/>
        <v>4.7161616161616156</v>
      </c>
      <c r="AR930" s="1">
        <f t="shared" si="208"/>
        <v>10.342665240641709</v>
      </c>
      <c r="AS930" s="90"/>
      <c r="AT930" s="1">
        <v>3.1930693069306928</v>
      </c>
      <c r="AU930" s="1">
        <v>0.27781130876475463</v>
      </c>
      <c r="AV930" s="1">
        <v>1.2116883265148628</v>
      </c>
      <c r="AW930" s="1">
        <v>1.1851168486003982</v>
      </c>
      <c r="AX930" s="1">
        <v>0.52910620842790446</v>
      </c>
      <c r="AY930" s="1">
        <v>0.20889619155813338</v>
      </c>
      <c r="AZ930" s="1">
        <v>7.4651543297962339</v>
      </c>
      <c r="BA930" s="1">
        <v>92.93873767474598</v>
      </c>
      <c r="BB930" s="1">
        <v>51.189226213728148</v>
      </c>
      <c r="BC930" s="1">
        <v>21.937184017182471</v>
      </c>
      <c r="BD930" s="1">
        <v>3.4153905648601151</v>
      </c>
      <c r="BE930" s="94">
        <v>0.8804034582132565</v>
      </c>
      <c r="BF930" s="94">
        <v>6.6762728146013459E-2</v>
      </c>
      <c r="BG930" s="94">
        <v>3.9912411477077292</v>
      </c>
      <c r="BH930" s="1">
        <v>1.6134786917740336</v>
      </c>
      <c r="BI930" s="1">
        <v>0.27844400396432112</v>
      </c>
      <c r="BJ930" s="1">
        <v>0.90368249831625591</v>
      </c>
    </row>
    <row r="931" spans="1:62">
      <c r="A931" t="s">
        <v>177</v>
      </c>
      <c r="C931" s="63" t="s">
        <v>164</v>
      </c>
      <c r="D931" s="87" t="s">
        <v>795</v>
      </c>
      <c r="E931" t="s">
        <v>959</v>
      </c>
      <c r="F931" s="1" t="s">
        <v>808</v>
      </c>
      <c r="G931" s="1" t="s">
        <v>811</v>
      </c>
      <c r="H931" s="1">
        <v>11.24248</v>
      </c>
      <c r="I931" s="1">
        <v>7.2916800000000004</v>
      </c>
      <c r="J931" s="1">
        <v>660</v>
      </c>
      <c r="K931" s="1" t="s">
        <v>812</v>
      </c>
      <c r="L931" s="1" t="s">
        <v>709</v>
      </c>
      <c r="M931" s="88">
        <v>2016</v>
      </c>
      <c r="N931" s="88">
        <v>2</v>
      </c>
      <c r="O931" s="89" t="s">
        <v>159</v>
      </c>
      <c r="P931" s="63">
        <v>485</v>
      </c>
      <c r="Q931" s="1" t="s">
        <v>801</v>
      </c>
      <c r="R931" s="63" t="s">
        <v>399</v>
      </c>
      <c r="S931" s="63" t="s">
        <v>992</v>
      </c>
      <c r="T931" s="63" t="s">
        <v>1091</v>
      </c>
      <c r="U931" s="1"/>
      <c r="V931" s="90"/>
      <c r="W931" s="91">
        <v>42644</v>
      </c>
      <c r="X931" s="63">
        <v>9</v>
      </c>
      <c r="Y931" s="63">
        <v>42</v>
      </c>
      <c r="Z931" s="92">
        <v>56</v>
      </c>
      <c r="AA931" s="93">
        <v>17.489999999999998</v>
      </c>
      <c r="AB931" s="93">
        <v>10.37</v>
      </c>
      <c r="AC931" s="63">
        <v>2.58</v>
      </c>
      <c r="AD931" s="1">
        <v>1.44</v>
      </c>
      <c r="AE931" s="63">
        <v>0.86</v>
      </c>
      <c r="AF931" s="1">
        <v>1.72</v>
      </c>
      <c r="AG931" s="1">
        <v>12.8</v>
      </c>
      <c r="AH931" s="1">
        <f t="shared" si="205"/>
        <v>83.720930232558132</v>
      </c>
      <c r="AI931" s="1">
        <v>0.3</v>
      </c>
      <c r="AJ931" s="1">
        <f t="shared" si="206"/>
        <v>6.9133333333333322</v>
      </c>
      <c r="AK931" s="1">
        <f t="shared" si="209"/>
        <v>5.9377116279069755</v>
      </c>
      <c r="AL931" s="1">
        <f t="shared" si="207"/>
        <v>6.101162790697674</v>
      </c>
      <c r="AM931" s="1">
        <f t="shared" si="210"/>
        <v>6597.457364341084</v>
      </c>
      <c r="AN931" s="1">
        <f t="shared" si="211"/>
        <v>6779.0697674418598</v>
      </c>
      <c r="AO931" s="1">
        <f t="shared" si="212"/>
        <v>13376.527131782943</v>
      </c>
      <c r="AP931" s="1">
        <f t="shared" si="208"/>
        <v>6.5974573643410839</v>
      </c>
      <c r="AQ931" s="1">
        <f t="shared" si="208"/>
        <v>6.7790697674418601</v>
      </c>
      <c r="AR931" s="1">
        <f t="shared" si="208"/>
        <v>13.376527131782943</v>
      </c>
      <c r="AS931" s="90"/>
      <c r="AT931" s="1">
        <v>3.239693192713327</v>
      </c>
      <c r="AU931" s="1">
        <v>0.25840433836660137</v>
      </c>
      <c r="AV931" s="1">
        <v>1.5267677171004788</v>
      </c>
      <c r="AW931" s="1">
        <v>0.91114548596848299</v>
      </c>
      <c r="AX931" s="1">
        <v>0.29959268407526302</v>
      </c>
      <c r="AY931" s="1">
        <v>0.21514310813846188</v>
      </c>
      <c r="AZ931" s="1">
        <v>9.7925286631152524</v>
      </c>
      <c r="BA931" s="1">
        <v>123.45904550147546</v>
      </c>
      <c r="BB931" s="1">
        <v>35.730296741004913</v>
      </c>
      <c r="BC931" s="1">
        <v>16.360006415440427</v>
      </c>
      <c r="BD931" s="1">
        <v>2.9328031723816608</v>
      </c>
      <c r="BE931" s="94">
        <v>0.54307974335472042</v>
      </c>
      <c r="BF931" s="94">
        <v>1.7167736021998167E-2</v>
      </c>
      <c r="BG931" s="94">
        <v>2.6098493738915027</v>
      </c>
      <c r="BH931" s="1">
        <v>1.683381088825215</v>
      </c>
      <c r="BI931" s="1">
        <v>0.26719197707736392</v>
      </c>
      <c r="BJ931" s="1">
        <v>0.81294645560695111</v>
      </c>
    </row>
    <row r="932" spans="1:62">
      <c r="A932" t="s">
        <v>177</v>
      </c>
      <c r="C932" s="63" t="s">
        <v>164</v>
      </c>
      <c r="D932" s="87" t="s">
        <v>795</v>
      </c>
      <c r="E932" t="s">
        <v>959</v>
      </c>
      <c r="F932" s="1" t="s">
        <v>808</v>
      </c>
      <c r="G932" s="1" t="s">
        <v>811</v>
      </c>
      <c r="H932" s="1">
        <v>11.24248</v>
      </c>
      <c r="I932" s="1">
        <v>7.2916800000000004</v>
      </c>
      <c r="J932" s="1">
        <v>660</v>
      </c>
      <c r="K932" s="1" t="s">
        <v>812</v>
      </c>
      <c r="L932" s="1" t="s">
        <v>709</v>
      </c>
      <c r="M932" s="88">
        <v>2016</v>
      </c>
      <c r="N932" s="88">
        <v>2</v>
      </c>
      <c r="O932" s="89" t="s">
        <v>714</v>
      </c>
      <c r="P932" s="63">
        <v>486</v>
      </c>
      <c r="Q932" s="1" t="s">
        <v>801</v>
      </c>
      <c r="R932" s="63" t="s">
        <v>399</v>
      </c>
      <c r="S932" s="63" t="s">
        <v>992</v>
      </c>
      <c r="T932" s="63" t="s">
        <v>1091</v>
      </c>
      <c r="U932" s="1"/>
      <c r="V932" s="90"/>
      <c r="W932" s="91">
        <v>42644</v>
      </c>
      <c r="X932" s="63">
        <v>9</v>
      </c>
      <c r="Y932" s="63">
        <v>43</v>
      </c>
      <c r="Z932" s="92">
        <v>51</v>
      </c>
      <c r="AA932" s="93">
        <v>12.98</v>
      </c>
      <c r="AB932" s="93">
        <v>9.24</v>
      </c>
      <c r="AC932" s="63">
        <v>2.52</v>
      </c>
      <c r="AD932" s="1">
        <v>1.4</v>
      </c>
      <c r="AE932" s="63">
        <v>1.02</v>
      </c>
      <c r="AF932" s="1">
        <v>1.68</v>
      </c>
      <c r="AG932" s="1">
        <v>12.2</v>
      </c>
      <c r="AH932" s="1">
        <f t="shared" si="205"/>
        <v>83.333333333333329</v>
      </c>
      <c r="AI932" s="1">
        <v>0.38</v>
      </c>
      <c r="AJ932" s="1">
        <f t="shared" si="206"/>
        <v>6.16</v>
      </c>
      <c r="AK932" s="1">
        <f t="shared" si="209"/>
        <v>5.3024313725490195</v>
      </c>
      <c r="AL932" s="1">
        <f t="shared" si="207"/>
        <v>4.8356862745098042</v>
      </c>
      <c r="AM932" s="1">
        <f t="shared" si="210"/>
        <v>5891.5904139433551</v>
      </c>
      <c r="AN932" s="1">
        <f t="shared" si="211"/>
        <v>5372.9847494553378</v>
      </c>
      <c r="AO932" s="1">
        <f t="shared" si="212"/>
        <v>11264.575163398693</v>
      </c>
      <c r="AP932" s="1">
        <f t="shared" si="208"/>
        <v>5.891590413943355</v>
      </c>
      <c r="AQ932" s="1">
        <f t="shared" si="208"/>
        <v>5.3729847494553375</v>
      </c>
      <c r="AR932" s="1">
        <f t="shared" si="208"/>
        <v>11.264575163398693</v>
      </c>
      <c r="AS932" s="90"/>
      <c r="AT932" s="1">
        <v>3.1844708209693375</v>
      </c>
      <c r="AU932" s="1">
        <v>0.27360756546499038</v>
      </c>
      <c r="AV932" s="1">
        <v>1.542254459584121</v>
      </c>
      <c r="AW932" s="1">
        <v>0.87531964365794079</v>
      </c>
      <c r="AX932" s="1">
        <v>0.39432904851583894</v>
      </c>
      <c r="AY932" s="1">
        <v>0.22742160706509726</v>
      </c>
      <c r="AZ932" s="1">
        <v>7.0186868158753217</v>
      </c>
      <c r="BA932" s="1">
        <v>105.2946647937955</v>
      </c>
      <c r="BB932" s="1">
        <v>44.364134230507894</v>
      </c>
      <c r="BC932" s="1">
        <v>16.525259168499712</v>
      </c>
      <c r="BD932" s="1">
        <v>13.433280979425536</v>
      </c>
      <c r="BE932" s="94">
        <v>0.74488802336903603</v>
      </c>
      <c r="BF932" s="94">
        <v>4.1163583252190848E-2</v>
      </c>
      <c r="BG932" s="94">
        <v>3.6960802787238545</v>
      </c>
      <c r="BH932" s="1">
        <v>1.4323827046918123</v>
      </c>
      <c r="BI932" s="1">
        <v>0.24411223551057959</v>
      </c>
      <c r="BJ932" s="1">
        <v>0.78556940003927078</v>
      </c>
    </row>
    <row r="933" spans="1:62">
      <c r="A933" t="s">
        <v>177</v>
      </c>
      <c r="C933" s="63" t="s">
        <v>164</v>
      </c>
      <c r="D933" s="87" t="s">
        <v>795</v>
      </c>
      <c r="E933" t="s">
        <v>959</v>
      </c>
      <c r="F933" s="1" t="s">
        <v>813</v>
      </c>
      <c r="G933" s="1" t="s">
        <v>814</v>
      </c>
      <c r="H933" s="1">
        <v>11.251139999999999</v>
      </c>
      <c r="I933" s="1">
        <v>7.2677699999999996</v>
      </c>
      <c r="J933" s="1">
        <v>668</v>
      </c>
      <c r="K933" s="1" t="s">
        <v>815</v>
      </c>
      <c r="L933" s="1" t="s">
        <v>709</v>
      </c>
      <c r="M933" s="88">
        <v>2016</v>
      </c>
      <c r="N933" s="88">
        <v>2</v>
      </c>
      <c r="O933" s="89" t="s">
        <v>155</v>
      </c>
      <c r="P933" s="63">
        <v>493</v>
      </c>
      <c r="Q933" s="90">
        <v>42710</v>
      </c>
      <c r="R933" s="63" t="s">
        <v>399</v>
      </c>
      <c r="S933" s="63" t="s">
        <v>992</v>
      </c>
      <c r="T933" s="63" t="s">
        <v>1091</v>
      </c>
      <c r="U933" s="90">
        <v>42650</v>
      </c>
      <c r="V933" s="90">
        <v>42529</v>
      </c>
      <c r="W933" s="91">
        <v>42644</v>
      </c>
      <c r="X933" s="63">
        <v>9</v>
      </c>
      <c r="Y933" s="63">
        <v>42</v>
      </c>
      <c r="Z933" s="92">
        <v>34</v>
      </c>
      <c r="AA933" s="93">
        <v>7.07</v>
      </c>
      <c r="AB933" s="93">
        <v>2.62</v>
      </c>
      <c r="AC933" s="63">
        <v>1.1200000000000001</v>
      </c>
      <c r="AD933" s="1">
        <v>0.42</v>
      </c>
      <c r="AE933" s="63">
        <v>0.76</v>
      </c>
      <c r="AF933" s="1">
        <v>0.54</v>
      </c>
      <c r="AG933" s="1">
        <v>10.7</v>
      </c>
      <c r="AH933" s="1">
        <f t="shared" si="205"/>
        <v>77.777777777777771</v>
      </c>
      <c r="AI933" s="1">
        <v>0.3</v>
      </c>
      <c r="AJ933" s="1">
        <f t="shared" si="206"/>
        <v>1.2632142857142858</v>
      </c>
      <c r="AK933" s="1">
        <f t="shared" si="209"/>
        <v>1.0322029411764704</v>
      </c>
      <c r="AL933" s="1">
        <f t="shared" si="207"/>
        <v>2.7907894736842107</v>
      </c>
      <c r="AM933" s="1">
        <f t="shared" si="210"/>
        <v>1146.8921568627447</v>
      </c>
      <c r="AN933" s="1">
        <f t="shared" si="211"/>
        <v>3100.8771929824561</v>
      </c>
      <c r="AO933" s="1">
        <f t="shared" si="212"/>
        <v>4247.7693498452008</v>
      </c>
      <c r="AP933" s="1">
        <f t="shared" si="208"/>
        <v>1.1468921568627448</v>
      </c>
      <c r="AQ933" s="1">
        <f t="shared" si="208"/>
        <v>3.1008771929824559</v>
      </c>
      <c r="AR933" s="1">
        <f t="shared" si="208"/>
        <v>4.2477693498452007</v>
      </c>
      <c r="AS933" s="1" t="s">
        <v>799</v>
      </c>
      <c r="AT933" s="1">
        <v>2.5004686035613872</v>
      </c>
      <c r="AU933" s="1">
        <v>0.17210021259558755</v>
      </c>
      <c r="AV933" s="1">
        <v>1.6825886950607931</v>
      </c>
      <c r="AW933" s="1">
        <v>0.54675992926044503</v>
      </c>
      <c r="AX933" s="1">
        <v>0.22499389929546276</v>
      </c>
      <c r="AY933" s="1">
        <v>0.16736647284799466</v>
      </c>
      <c r="AZ933" s="1">
        <v>5.255484654118713</v>
      </c>
      <c r="BA933" s="1">
        <v>98.228896754880878</v>
      </c>
      <c r="BB933" s="1">
        <v>22.519113282796816</v>
      </c>
      <c r="BC933" s="1">
        <v>11.541724451998347</v>
      </c>
      <c r="BD933" s="1">
        <v>2.2530316657539484</v>
      </c>
      <c r="BE933" s="94">
        <v>0.42267335766423358</v>
      </c>
      <c r="BF933" s="94">
        <v>2.9206204379562041E-2</v>
      </c>
      <c r="BG933" s="94">
        <v>3.5047694826677569</v>
      </c>
      <c r="BH933" s="1">
        <v>1.0307539682539684</v>
      </c>
      <c r="BI933" s="1">
        <v>0.21041666666666667</v>
      </c>
      <c r="BJ933" s="1">
        <v>1.0744954088850112</v>
      </c>
    </row>
    <row r="934" spans="1:62">
      <c r="A934" t="s">
        <v>177</v>
      </c>
      <c r="C934" s="63" t="s">
        <v>164</v>
      </c>
      <c r="D934" s="87" t="s">
        <v>795</v>
      </c>
      <c r="E934" t="s">
        <v>959</v>
      </c>
      <c r="F934" s="1" t="s">
        <v>813</v>
      </c>
      <c r="G934" s="1" t="s">
        <v>814</v>
      </c>
      <c r="H934" s="1">
        <v>11.251139999999999</v>
      </c>
      <c r="I934" s="1">
        <v>7.2677699999999996</v>
      </c>
      <c r="J934" s="1">
        <v>668</v>
      </c>
      <c r="K934" s="1" t="s">
        <v>815</v>
      </c>
      <c r="L934" s="1" t="s">
        <v>709</v>
      </c>
      <c r="M934" s="88">
        <v>2016</v>
      </c>
      <c r="N934" s="88">
        <v>2</v>
      </c>
      <c r="O934" s="89" t="s">
        <v>156</v>
      </c>
      <c r="P934" s="63">
        <v>494</v>
      </c>
      <c r="Q934" s="90">
        <v>42710</v>
      </c>
      <c r="R934" s="63" t="s">
        <v>399</v>
      </c>
      <c r="S934" s="63" t="s">
        <v>992</v>
      </c>
      <c r="T934" s="63" t="s">
        <v>1091</v>
      </c>
      <c r="U934" s="1"/>
      <c r="V934" s="90"/>
      <c r="W934" s="91">
        <v>42644</v>
      </c>
      <c r="X934" s="63">
        <v>9</v>
      </c>
      <c r="Y934" s="63">
        <v>47</v>
      </c>
      <c r="Z934" s="92">
        <v>56</v>
      </c>
      <c r="AA934" s="93">
        <v>9.52</v>
      </c>
      <c r="AB934" s="93">
        <v>7.52</v>
      </c>
      <c r="AC934" s="63">
        <v>2.04</v>
      </c>
      <c r="AD934" s="1">
        <v>1.1599999999999999</v>
      </c>
      <c r="AE934" s="63">
        <v>0.86</v>
      </c>
      <c r="AF934" s="1">
        <v>1.38</v>
      </c>
      <c r="AG934" s="1">
        <v>11.3</v>
      </c>
      <c r="AH934" s="1">
        <f t="shared" si="205"/>
        <v>84.05797101449275</v>
      </c>
      <c r="AI934" s="1">
        <v>0.3</v>
      </c>
      <c r="AJ934" s="1">
        <f t="shared" si="206"/>
        <v>5.0870588235294107</v>
      </c>
      <c r="AK934" s="1">
        <f t="shared" si="209"/>
        <v>4.4622136101499414</v>
      </c>
      <c r="AL934" s="1">
        <f t="shared" si="207"/>
        <v>3.3209302325581396</v>
      </c>
      <c r="AM934" s="1">
        <f t="shared" si="210"/>
        <v>4958.0151223888233</v>
      </c>
      <c r="AN934" s="1">
        <f t="shared" si="211"/>
        <v>3689.9224806201551</v>
      </c>
      <c r="AO934" s="1">
        <f t="shared" si="212"/>
        <v>8647.9376030089788</v>
      </c>
      <c r="AP934" s="1">
        <f t="shared" si="208"/>
        <v>4.9580151223888231</v>
      </c>
      <c r="AQ934" s="1">
        <f t="shared" si="208"/>
        <v>3.6899224806201549</v>
      </c>
      <c r="AR934" s="1">
        <f t="shared" si="208"/>
        <v>8.6479376030089785</v>
      </c>
      <c r="AS934" s="90"/>
      <c r="AT934" s="1">
        <v>2.5549558390579001</v>
      </c>
      <c r="AU934" s="1">
        <v>0.23972723323220352</v>
      </c>
      <c r="AV934" s="1">
        <v>1.4732516149713881</v>
      </c>
      <c r="AW934" s="1">
        <v>0.74628096668292332</v>
      </c>
      <c r="AX934" s="1">
        <v>0.28850978597995025</v>
      </c>
      <c r="AY934" s="1">
        <v>0.18285601592654394</v>
      </c>
      <c r="AZ934" s="1">
        <v>6.8099199878007362</v>
      </c>
      <c r="BA934" s="1">
        <v>115.07416548587203</v>
      </c>
      <c r="BB934" s="1">
        <v>71.319764212710211</v>
      </c>
      <c r="BC934" s="1">
        <v>11.910146364910574</v>
      </c>
      <c r="BD934" s="1">
        <v>3.4771564319198722</v>
      </c>
      <c r="BE934" s="94">
        <v>0.27249070631970257</v>
      </c>
      <c r="BF934" s="94">
        <v>1.9646840148698885E-2</v>
      </c>
      <c r="BG934" s="94">
        <v>1.9958479047311599</v>
      </c>
      <c r="BH934" s="1">
        <v>1.2299440298507462</v>
      </c>
      <c r="BI934" s="1">
        <v>0.22793843283582088</v>
      </c>
      <c r="BJ934" s="1">
        <v>1.0017083064027537</v>
      </c>
    </row>
    <row r="935" spans="1:62">
      <c r="A935" t="s">
        <v>177</v>
      </c>
      <c r="C935" s="63" t="s">
        <v>164</v>
      </c>
      <c r="D935" s="87" t="s">
        <v>795</v>
      </c>
      <c r="E935" t="s">
        <v>959</v>
      </c>
      <c r="F935" s="1" t="s">
        <v>813</v>
      </c>
      <c r="G935" s="1" t="s">
        <v>814</v>
      </c>
      <c r="H935" s="1">
        <v>11.251139999999999</v>
      </c>
      <c r="I935" s="1">
        <v>7.2677699999999996</v>
      </c>
      <c r="J935" s="1">
        <v>668</v>
      </c>
      <c r="K935" s="1" t="s">
        <v>815</v>
      </c>
      <c r="L935" s="1" t="s">
        <v>709</v>
      </c>
      <c r="M935" s="88">
        <v>2016</v>
      </c>
      <c r="N935" s="88">
        <v>2</v>
      </c>
      <c r="O935" s="89" t="s">
        <v>157</v>
      </c>
      <c r="P935" s="63">
        <v>495</v>
      </c>
      <c r="Q935" s="90">
        <v>42710</v>
      </c>
      <c r="R935" s="63" t="s">
        <v>399</v>
      </c>
      <c r="S935" s="63" t="s">
        <v>992</v>
      </c>
      <c r="T935" s="63" t="s">
        <v>1091</v>
      </c>
      <c r="U935" s="1"/>
      <c r="V935" s="90"/>
      <c r="W935" s="91">
        <v>42644</v>
      </c>
      <c r="X935" s="63">
        <v>9</v>
      </c>
      <c r="Y935" s="63">
        <v>43</v>
      </c>
      <c r="Z935" s="92">
        <v>48</v>
      </c>
      <c r="AA935" s="93">
        <v>10.96</v>
      </c>
      <c r="AB935" s="93">
        <v>4.6100000000000003</v>
      </c>
      <c r="AC935" s="63">
        <v>1.54</v>
      </c>
      <c r="AD935" s="1">
        <v>0.68</v>
      </c>
      <c r="AE935" s="63">
        <v>0.9</v>
      </c>
      <c r="AF935" s="1">
        <v>0.8</v>
      </c>
      <c r="AG935" s="1">
        <v>10.3</v>
      </c>
      <c r="AH935" s="1">
        <f t="shared" si="205"/>
        <v>85</v>
      </c>
      <c r="AI935" s="1">
        <v>0.32</v>
      </c>
      <c r="AJ935" s="1">
        <f t="shared" si="206"/>
        <v>2.3948051948051954</v>
      </c>
      <c r="AK935" s="1">
        <f t="shared" si="209"/>
        <v>2.1481402597402601</v>
      </c>
      <c r="AL935" s="1">
        <f t="shared" si="207"/>
        <v>3.8968888888888893</v>
      </c>
      <c r="AM935" s="1">
        <f t="shared" si="210"/>
        <v>2386.822510822511</v>
      </c>
      <c r="AN935" s="1">
        <f t="shared" si="211"/>
        <v>4329.8765432098771</v>
      </c>
      <c r="AO935" s="1">
        <f t="shared" si="212"/>
        <v>6716.6990540323877</v>
      </c>
      <c r="AP935" s="1">
        <f t="shared" si="208"/>
        <v>2.386822510822511</v>
      </c>
      <c r="AQ935" s="1">
        <f t="shared" si="208"/>
        <v>4.3298765432098767</v>
      </c>
      <c r="AR935" s="1">
        <f t="shared" si="208"/>
        <v>6.7166990540323877</v>
      </c>
      <c r="AS935" s="90"/>
      <c r="AT935" s="1">
        <v>1.8518518518518519</v>
      </c>
      <c r="AU935" s="1">
        <v>0.11764250764134403</v>
      </c>
      <c r="AV935" s="1">
        <v>1.6357494924968368</v>
      </c>
      <c r="AW935" s="1">
        <v>0.55137346764416539</v>
      </c>
      <c r="AX935" s="1">
        <v>0.26424356020987533</v>
      </c>
      <c r="AY935" s="1">
        <v>0.16090001302549706</v>
      </c>
      <c r="AZ935" s="1">
        <v>5.2107955446302814</v>
      </c>
      <c r="BA935" s="1">
        <v>135.40454503793381</v>
      </c>
      <c r="BB935" s="1">
        <v>25.609933298634644</v>
      </c>
      <c r="BC935" s="1">
        <v>10.687229756727856</v>
      </c>
      <c r="BD935" s="1">
        <v>2.7970048241902044</v>
      </c>
      <c r="BE935" s="94">
        <v>0.50855513307984801</v>
      </c>
      <c r="BF935" s="94">
        <v>1.6040874524714827E-2</v>
      </c>
      <c r="BG935" s="94">
        <v>2.1027863082197857</v>
      </c>
      <c r="BH935" s="1">
        <v>1.1601711026615971</v>
      </c>
      <c r="BI935" s="1">
        <v>0.17034220532319394</v>
      </c>
      <c r="BJ935" s="1">
        <v>1.0256040198188499</v>
      </c>
    </row>
    <row r="936" spans="1:62">
      <c r="A936" t="s">
        <v>177</v>
      </c>
      <c r="C936" s="63" t="s">
        <v>164</v>
      </c>
      <c r="D936" s="87" t="s">
        <v>795</v>
      </c>
      <c r="E936" t="s">
        <v>959</v>
      </c>
      <c r="F936" s="1" t="s">
        <v>813</v>
      </c>
      <c r="G936" s="1" t="s">
        <v>814</v>
      </c>
      <c r="H936" s="1">
        <v>11.251139999999999</v>
      </c>
      <c r="I936" s="1">
        <v>7.2677699999999996</v>
      </c>
      <c r="J936" s="1">
        <v>668</v>
      </c>
      <c r="K936" s="1" t="s">
        <v>815</v>
      </c>
      <c r="L936" s="1" t="s">
        <v>709</v>
      </c>
      <c r="M936" s="88">
        <v>2016</v>
      </c>
      <c r="N936" s="88">
        <v>2</v>
      </c>
      <c r="O936" s="89" t="s">
        <v>158</v>
      </c>
      <c r="P936" s="63">
        <v>496</v>
      </c>
      <c r="Q936" s="90">
        <v>42710</v>
      </c>
      <c r="R936" s="63" t="s">
        <v>399</v>
      </c>
      <c r="S936" s="63" t="s">
        <v>992</v>
      </c>
      <c r="T936" s="63" t="s">
        <v>1091</v>
      </c>
      <c r="U936" s="1"/>
      <c r="V936" s="90"/>
      <c r="W936" s="91">
        <v>42644</v>
      </c>
      <c r="X936" s="63">
        <v>9</v>
      </c>
      <c r="Y936" s="63">
        <v>44</v>
      </c>
      <c r="Z936" s="92">
        <v>46</v>
      </c>
      <c r="AA936" s="93">
        <v>13.22</v>
      </c>
      <c r="AB936" s="93">
        <v>7.49</v>
      </c>
      <c r="AC936" s="63">
        <v>2.46</v>
      </c>
      <c r="AD936" s="1">
        <v>1.28</v>
      </c>
      <c r="AE936" s="63">
        <v>0.96</v>
      </c>
      <c r="AF936" s="1">
        <v>1.62</v>
      </c>
      <c r="AG936" s="1">
        <v>11.6</v>
      </c>
      <c r="AH936" s="1">
        <f t="shared" si="205"/>
        <v>79.012345679012341</v>
      </c>
      <c r="AI936" s="1">
        <v>0.4</v>
      </c>
      <c r="AJ936" s="1">
        <f t="shared" si="206"/>
        <v>4.9324390243902441</v>
      </c>
      <c r="AK936" s="1">
        <f t="shared" si="209"/>
        <v>4.0531252032520326</v>
      </c>
      <c r="AL936" s="1">
        <f t="shared" si="207"/>
        <v>5.5083333333333337</v>
      </c>
      <c r="AM936" s="1">
        <f t="shared" si="210"/>
        <v>4503.4724480578143</v>
      </c>
      <c r="AN936" s="1">
        <f t="shared" si="211"/>
        <v>6120.3703703703704</v>
      </c>
      <c r="AO936" s="1">
        <f t="shared" si="212"/>
        <v>10623.842818428184</v>
      </c>
      <c r="AP936" s="1">
        <f t="shared" si="208"/>
        <v>4.5034724480578143</v>
      </c>
      <c r="AQ936" s="1">
        <f t="shared" si="208"/>
        <v>6.1203703703703702</v>
      </c>
      <c r="AR936" s="1">
        <f t="shared" si="208"/>
        <v>10.623842818428184</v>
      </c>
      <c r="AS936" s="90"/>
      <c r="AT936" s="1">
        <v>2.7305034550839093</v>
      </c>
      <c r="AU936" s="1">
        <v>0.20569719603991707</v>
      </c>
      <c r="AV936" s="1">
        <v>1.4677383863643552</v>
      </c>
      <c r="AW936" s="1">
        <v>0.8252035719930777</v>
      </c>
      <c r="AX936" s="1">
        <v>0.32510029639751564</v>
      </c>
      <c r="AY936" s="1">
        <v>0.21667969465733647</v>
      </c>
      <c r="AZ936" s="1">
        <v>6.3659025114426493</v>
      </c>
      <c r="BA936" s="1">
        <v>140.75773941913616</v>
      </c>
      <c r="BB936" s="1">
        <v>106.33804608914606</v>
      </c>
      <c r="BC936" s="1">
        <v>13.476023356367474</v>
      </c>
      <c r="BD936" s="1">
        <v>4.0045223444415887</v>
      </c>
      <c r="BE936" s="94">
        <v>0.38456730769230774</v>
      </c>
      <c r="BF936" s="94">
        <v>2.4990384615384619E-2</v>
      </c>
      <c r="BG936" s="94">
        <v>3.6027400571632886</v>
      </c>
      <c r="BH936" s="1">
        <v>1.2315996074582924</v>
      </c>
      <c r="BI936" s="1">
        <v>0.26992149165848872</v>
      </c>
      <c r="BJ936" s="1">
        <v>1.0481894949198414</v>
      </c>
    </row>
    <row r="937" spans="1:62">
      <c r="A937" t="s">
        <v>177</v>
      </c>
      <c r="C937" s="63" t="s">
        <v>164</v>
      </c>
      <c r="D937" s="87" t="s">
        <v>795</v>
      </c>
      <c r="E937" t="s">
        <v>959</v>
      </c>
      <c r="F937" s="1" t="s">
        <v>813</v>
      </c>
      <c r="G937" s="1" t="s">
        <v>814</v>
      </c>
      <c r="H937" s="1">
        <v>11.251139999999999</v>
      </c>
      <c r="I937" s="1">
        <v>7.2677699999999996</v>
      </c>
      <c r="J937" s="1">
        <v>668</v>
      </c>
      <c r="K937" s="1" t="s">
        <v>815</v>
      </c>
      <c r="L937" s="1" t="s">
        <v>709</v>
      </c>
      <c r="M937" s="88">
        <v>2016</v>
      </c>
      <c r="N937" s="88">
        <v>2</v>
      </c>
      <c r="O937" s="89" t="s">
        <v>159</v>
      </c>
      <c r="P937" s="63">
        <v>497</v>
      </c>
      <c r="Q937" s="90">
        <v>42710</v>
      </c>
      <c r="R937" s="63" t="s">
        <v>399</v>
      </c>
      <c r="S937" s="63" t="s">
        <v>992</v>
      </c>
      <c r="T937" s="63" t="s">
        <v>1091</v>
      </c>
      <c r="U937" s="1"/>
      <c r="V937" s="90"/>
      <c r="W937" s="91">
        <v>42644</v>
      </c>
      <c r="X937" s="63">
        <v>9</v>
      </c>
      <c r="Y937" s="63">
        <v>47</v>
      </c>
      <c r="Z937" s="92">
        <v>48</v>
      </c>
      <c r="AA937" s="93">
        <v>16.55</v>
      </c>
      <c r="AB937" s="93">
        <v>7.98</v>
      </c>
      <c r="AC937" s="63">
        <v>2.06</v>
      </c>
      <c r="AD937" s="1">
        <v>0.98</v>
      </c>
      <c r="AE937" s="63">
        <v>1.74</v>
      </c>
      <c r="AF937" s="1">
        <v>1.22</v>
      </c>
      <c r="AG937" s="1">
        <v>10.3</v>
      </c>
      <c r="AH937" s="1">
        <f t="shared" si="205"/>
        <v>80.327868852459019</v>
      </c>
      <c r="AI937" s="1">
        <v>0.6</v>
      </c>
      <c r="AJ937" s="1">
        <f t="shared" si="206"/>
        <v>4.7260194174757277</v>
      </c>
      <c r="AK937" s="1">
        <f t="shared" si="209"/>
        <v>4.0062243289548833</v>
      </c>
      <c r="AL937" s="1">
        <f t="shared" si="207"/>
        <v>5.7068965517241379</v>
      </c>
      <c r="AM937" s="1">
        <f t="shared" si="210"/>
        <v>4451.3603655054258</v>
      </c>
      <c r="AN937" s="1">
        <f t="shared" si="211"/>
        <v>6340.9961685823755</v>
      </c>
      <c r="AO937" s="1">
        <f t="shared" si="212"/>
        <v>10792.356534087801</v>
      </c>
      <c r="AP937" s="1">
        <f t="shared" si="208"/>
        <v>4.4513603655054261</v>
      </c>
      <c r="AQ937" s="1">
        <f t="shared" si="208"/>
        <v>6.3409961685823752</v>
      </c>
      <c r="AR937" s="1">
        <f t="shared" si="208"/>
        <v>10.792356534087801</v>
      </c>
      <c r="AS937" s="90"/>
      <c r="AT937" s="1">
        <v>2.1593866171003717</v>
      </c>
      <c r="AU937" s="1">
        <v>0.16231569837615784</v>
      </c>
      <c r="AV937" s="1">
        <v>1.8144283502947274</v>
      </c>
      <c r="AW937" s="1">
        <v>0.59045102866085597</v>
      </c>
      <c r="AX937" s="1">
        <v>0.29773877006930494</v>
      </c>
      <c r="AY937" s="1">
        <v>0.17287787265796273</v>
      </c>
      <c r="AZ937" s="1">
        <v>5.1069994612196918</v>
      </c>
      <c r="BA937" s="1">
        <v>102.10097127393827</v>
      </c>
      <c r="BB937" s="1">
        <v>65.458472285347497</v>
      </c>
      <c r="BC937" s="1">
        <v>9.7989183233887083</v>
      </c>
      <c r="BD937" s="1">
        <v>3.6110575788885009</v>
      </c>
      <c r="BE937" s="94">
        <v>0.50183150183150182</v>
      </c>
      <c r="BF937" s="94">
        <v>2.9812271062271061E-2</v>
      </c>
      <c r="BG937" s="94">
        <v>1.9603128097411295</v>
      </c>
      <c r="BH937" s="1">
        <v>1.4021937842778796</v>
      </c>
      <c r="BI937" s="1">
        <v>0.28066727605118835</v>
      </c>
      <c r="BJ937" s="1">
        <v>1.1831603362763794</v>
      </c>
    </row>
    <row r="938" spans="1:62">
      <c r="A938" t="s">
        <v>177</v>
      </c>
      <c r="C938" s="63" t="s">
        <v>164</v>
      </c>
      <c r="D938" s="87" t="s">
        <v>795</v>
      </c>
      <c r="E938" t="s">
        <v>959</v>
      </c>
      <c r="F938" s="1" t="s">
        <v>813</v>
      </c>
      <c r="G938" s="1" t="s">
        <v>814</v>
      </c>
      <c r="H938" s="1">
        <v>11.251139999999999</v>
      </c>
      <c r="I938" s="1">
        <v>7.2677699999999996</v>
      </c>
      <c r="J938" s="1">
        <v>668</v>
      </c>
      <c r="K938" s="1" t="s">
        <v>815</v>
      </c>
      <c r="L938" s="1" t="s">
        <v>709</v>
      </c>
      <c r="M938" s="88">
        <v>2016</v>
      </c>
      <c r="N938" s="88">
        <v>2</v>
      </c>
      <c r="O938" s="89" t="s">
        <v>714</v>
      </c>
      <c r="P938" s="63">
        <v>498</v>
      </c>
      <c r="Q938" s="90">
        <v>42710</v>
      </c>
      <c r="R938" s="63" t="s">
        <v>399</v>
      </c>
      <c r="S938" s="63" t="s">
        <v>992</v>
      </c>
      <c r="T938" s="63" t="s">
        <v>1091</v>
      </c>
      <c r="U938" s="1"/>
      <c r="V938" s="90"/>
      <c r="W938" s="91">
        <v>42644</v>
      </c>
      <c r="X938" s="63">
        <v>9</v>
      </c>
      <c r="Y938" s="63">
        <v>44</v>
      </c>
      <c r="Z938" s="92">
        <v>54</v>
      </c>
      <c r="AA938" s="93">
        <v>16.22</v>
      </c>
      <c r="AB938" s="93">
        <v>8.5399999999999991</v>
      </c>
      <c r="AC938" s="63">
        <v>2.06</v>
      </c>
      <c r="AD938" s="1">
        <v>0.96</v>
      </c>
      <c r="AE938" s="63">
        <v>1.02</v>
      </c>
      <c r="AF938" s="1">
        <v>1.2</v>
      </c>
      <c r="AG938" s="1">
        <v>10.8</v>
      </c>
      <c r="AH938" s="1">
        <f t="shared" si="205"/>
        <v>80</v>
      </c>
      <c r="AI938" s="1">
        <v>0.38</v>
      </c>
      <c r="AJ938" s="1">
        <f t="shared" si="206"/>
        <v>4.9747572815533969</v>
      </c>
      <c r="AK938" s="1">
        <f t="shared" si="209"/>
        <v>4.1764550542547116</v>
      </c>
      <c r="AL938" s="1">
        <f t="shared" si="207"/>
        <v>6.042745098039215</v>
      </c>
      <c r="AM938" s="1">
        <f t="shared" si="210"/>
        <v>4640.5056158385687</v>
      </c>
      <c r="AN938" s="1">
        <f t="shared" si="211"/>
        <v>6714.161220043572</v>
      </c>
      <c r="AO938" s="1">
        <f t="shared" si="212"/>
        <v>11354.666835882141</v>
      </c>
      <c r="AP938" s="1">
        <f t="shared" si="208"/>
        <v>4.6405056158385687</v>
      </c>
      <c r="AQ938" s="1">
        <f t="shared" si="208"/>
        <v>6.7141612200435716</v>
      </c>
      <c r="AR938" s="1">
        <f t="shared" si="208"/>
        <v>11.35466683588214</v>
      </c>
      <c r="AS938" s="90"/>
      <c r="AT938" s="1">
        <v>2.4283733826247693</v>
      </c>
      <c r="AU938" s="1">
        <v>0.21413732654810408</v>
      </c>
      <c r="AV938" s="1">
        <v>1.6793381436727626</v>
      </c>
      <c r="AW938" s="1">
        <v>0.68627634714230745</v>
      </c>
      <c r="AX938" s="1">
        <v>0.3345123572999657</v>
      </c>
      <c r="AY938" s="1">
        <v>0.19645372772985831</v>
      </c>
      <c r="AZ938" s="1">
        <v>4.0613776313036691</v>
      </c>
      <c r="BA938" s="1">
        <v>119.50840904583821</v>
      </c>
      <c r="BB938" s="1">
        <v>81.921542157803771</v>
      </c>
      <c r="BC938" s="1">
        <v>12.182057415366895</v>
      </c>
      <c r="BD938" s="1">
        <v>22.723401585195212</v>
      </c>
      <c r="BE938" s="94">
        <v>0.41714953271028038</v>
      </c>
      <c r="BF938" s="94">
        <v>1.5616822429906543E-2</v>
      </c>
      <c r="BG938" s="94">
        <v>1.1211336526466962</v>
      </c>
      <c r="BH938" s="1">
        <v>1.3628107074569791</v>
      </c>
      <c r="BI938" s="1">
        <v>0.25358508604206503</v>
      </c>
      <c r="BJ938" s="1">
        <v>0.77799777735632214</v>
      </c>
    </row>
    <row r="939" spans="1:62">
      <c r="A939" t="s">
        <v>177</v>
      </c>
      <c r="C939" s="63" t="s">
        <v>164</v>
      </c>
      <c r="D939" s="87" t="s">
        <v>795</v>
      </c>
      <c r="E939" t="s">
        <v>959</v>
      </c>
      <c r="F939" s="1" t="s">
        <v>813</v>
      </c>
      <c r="G939" s="1" t="s">
        <v>816</v>
      </c>
      <c r="H939" s="1">
        <v>11.245810000000001</v>
      </c>
      <c r="I939" s="1">
        <v>7.2791399999999999</v>
      </c>
      <c r="J939" s="1">
        <v>671</v>
      </c>
      <c r="K939" s="1" t="s">
        <v>817</v>
      </c>
      <c r="L939" s="1" t="s">
        <v>709</v>
      </c>
      <c r="M939" s="88">
        <v>2016</v>
      </c>
      <c r="N939" s="88">
        <v>2</v>
      </c>
      <c r="O939" s="89" t="s">
        <v>155</v>
      </c>
      <c r="P939" s="63">
        <v>505</v>
      </c>
      <c r="Q939" s="1" t="s">
        <v>801</v>
      </c>
      <c r="R939" s="63" t="s">
        <v>399</v>
      </c>
      <c r="S939" s="63" t="s">
        <v>992</v>
      </c>
      <c r="T939" s="63" t="s">
        <v>1091</v>
      </c>
      <c r="U939" s="90">
        <v>42650</v>
      </c>
      <c r="V939" s="90">
        <v>42529</v>
      </c>
      <c r="W939" s="91">
        <v>42644</v>
      </c>
      <c r="X939" s="63">
        <v>9</v>
      </c>
      <c r="Y939" s="63">
        <v>48</v>
      </c>
      <c r="Z939" s="92">
        <v>25</v>
      </c>
      <c r="AA939" s="93">
        <v>5.83</v>
      </c>
      <c r="AB939" s="93">
        <v>1.83</v>
      </c>
      <c r="AC939" s="63">
        <v>0.98</v>
      </c>
      <c r="AD939" s="1">
        <v>0.34</v>
      </c>
      <c r="AE939" s="63">
        <v>0.1</v>
      </c>
      <c r="AF939" s="1">
        <v>0.42</v>
      </c>
      <c r="AG939" s="1">
        <v>10.5</v>
      </c>
      <c r="AH939" s="1">
        <f t="shared" si="205"/>
        <v>80.952380952380963</v>
      </c>
      <c r="AI939" s="1">
        <v>0.08</v>
      </c>
      <c r="AJ939" s="1">
        <f t="shared" si="206"/>
        <v>0.78428571428571425</v>
      </c>
      <c r="AK939" s="1">
        <f t="shared" si="209"/>
        <v>0.66851020408163275</v>
      </c>
      <c r="AL939" s="1">
        <f t="shared" si="207"/>
        <v>4.6639999999999997</v>
      </c>
      <c r="AM939" s="1">
        <f t="shared" si="210"/>
        <v>742.78911564625855</v>
      </c>
      <c r="AN939" s="1">
        <f t="shared" si="211"/>
        <v>5182.2222222222226</v>
      </c>
      <c r="AO939" s="1">
        <f t="shared" si="212"/>
        <v>5925.011337868481</v>
      </c>
      <c r="AP939" s="1">
        <f t="shared" si="208"/>
        <v>0.7427891156462586</v>
      </c>
      <c r="AQ939" s="1">
        <f t="shared" si="208"/>
        <v>5.1822222222222223</v>
      </c>
      <c r="AR939" s="1">
        <f t="shared" si="208"/>
        <v>5.9250113378684812</v>
      </c>
      <c r="AS939" s="1" t="s">
        <v>799</v>
      </c>
      <c r="AT939" s="1">
        <v>2.1502392344497609</v>
      </c>
      <c r="AU939" s="1">
        <v>0.16542624552567459</v>
      </c>
      <c r="AV939" s="1">
        <v>1.623905751802154</v>
      </c>
      <c r="AW939" s="1">
        <v>0.73264398115446094</v>
      </c>
      <c r="AX939" s="1">
        <v>0.32046269887508716</v>
      </c>
      <c r="AY939" s="1">
        <v>0.1625037328360632</v>
      </c>
      <c r="AZ939" s="1">
        <v>9.1345574454947691</v>
      </c>
      <c r="BA939" s="1">
        <v>129.67365682623517</v>
      </c>
      <c r="BB939" s="1">
        <v>30.395569636482957</v>
      </c>
      <c r="BC939" s="1">
        <v>11.377201220411759</v>
      </c>
      <c r="BD939" s="1">
        <v>2.613287796891663</v>
      </c>
      <c r="BE939" s="94">
        <v>0.44177153920619555</v>
      </c>
      <c r="BF939" s="94">
        <v>1.5837366892545984E-2</v>
      </c>
      <c r="BG939" s="94">
        <v>5.0674997179411188</v>
      </c>
      <c r="BH939" s="1">
        <v>1.4783251231527095</v>
      </c>
      <c r="BI939" s="1">
        <v>0.23650246305418721</v>
      </c>
      <c r="BJ939" s="1">
        <v>0.76127634240375286</v>
      </c>
    </row>
    <row r="940" spans="1:62">
      <c r="A940" t="s">
        <v>177</v>
      </c>
      <c r="C940" s="63" t="s">
        <v>164</v>
      </c>
      <c r="D940" s="87" t="s">
        <v>795</v>
      </c>
      <c r="E940" t="s">
        <v>959</v>
      </c>
      <c r="F940" s="1" t="s">
        <v>813</v>
      </c>
      <c r="G940" s="1" t="s">
        <v>816</v>
      </c>
      <c r="H940" s="1">
        <v>11.245810000000001</v>
      </c>
      <c r="I940" s="1">
        <v>7.2791399999999999</v>
      </c>
      <c r="J940" s="1">
        <v>671</v>
      </c>
      <c r="K940" s="1" t="s">
        <v>817</v>
      </c>
      <c r="L940" s="1" t="s">
        <v>709</v>
      </c>
      <c r="M940" s="88">
        <v>2016</v>
      </c>
      <c r="N940" s="88">
        <v>2</v>
      </c>
      <c r="O940" s="89" t="s">
        <v>156</v>
      </c>
      <c r="P940" s="63">
        <v>506</v>
      </c>
      <c r="Q940" s="1" t="s">
        <v>801</v>
      </c>
      <c r="R940" s="63" t="s">
        <v>399</v>
      </c>
      <c r="S940" s="63" t="s">
        <v>992</v>
      </c>
      <c r="T940" s="63" t="s">
        <v>1091</v>
      </c>
      <c r="U940" s="1"/>
      <c r="V940" s="90"/>
      <c r="W940" s="91">
        <v>42644</v>
      </c>
      <c r="X940" s="63">
        <v>9</v>
      </c>
      <c r="Y940" s="63">
        <v>44</v>
      </c>
      <c r="Z940" s="92">
        <v>35</v>
      </c>
      <c r="AA940" s="93">
        <v>8.76</v>
      </c>
      <c r="AB940" s="93">
        <v>2.92</v>
      </c>
      <c r="AC940" s="63">
        <v>0.96</v>
      </c>
      <c r="AD940" s="1">
        <v>0.46</v>
      </c>
      <c r="AE940" s="63">
        <v>0.72</v>
      </c>
      <c r="AF940" s="1">
        <v>0.57999999999999996</v>
      </c>
      <c r="AG940" s="1">
        <v>10.4</v>
      </c>
      <c r="AH940" s="1">
        <f t="shared" si="205"/>
        <v>79.310344827586221</v>
      </c>
      <c r="AI940" s="1">
        <v>0.28000000000000003</v>
      </c>
      <c r="AJ940" s="1">
        <f t="shared" si="206"/>
        <v>1.7641666666666664</v>
      </c>
      <c r="AK940" s="1">
        <f t="shared" si="209"/>
        <v>1.4748862745098037</v>
      </c>
      <c r="AL940" s="1">
        <f t="shared" si="207"/>
        <v>3.4066666666666672</v>
      </c>
      <c r="AM940" s="1">
        <f t="shared" si="210"/>
        <v>1638.7625272331152</v>
      </c>
      <c r="AN940" s="1">
        <f t="shared" si="211"/>
        <v>3785.1851851851857</v>
      </c>
      <c r="AO940" s="1">
        <f t="shared" si="212"/>
        <v>5423.9477124183013</v>
      </c>
      <c r="AP940" s="1">
        <f t="shared" si="208"/>
        <v>1.6387625272331152</v>
      </c>
      <c r="AQ940" s="1">
        <f t="shared" si="208"/>
        <v>3.7851851851851857</v>
      </c>
      <c r="AR940" s="1">
        <f t="shared" si="208"/>
        <v>5.4239477124183013</v>
      </c>
      <c r="AS940" s="90"/>
      <c r="AT940" s="1">
        <v>1.2667964946445958</v>
      </c>
      <c r="AU940" s="1">
        <v>0.16790170584076258</v>
      </c>
      <c r="AV940" s="1">
        <v>2.0737776613239047</v>
      </c>
      <c r="AW940" s="1">
        <v>0.3910244891001321</v>
      </c>
      <c r="AX940" s="1">
        <v>0.23199514476550159</v>
      </c>
      <c r="AY940" s="1">
        <v>0.10477086801437016</v>
      </c>
      <c r="AZ940" s="1">
        <v>4.8377451767392454</v>
      </c>
      <c r="BA940" s="1">
        <v>81.93975955561325</v>
      </c>
      <c r="BB940" s="1">
        <v>26.348438398428701</v>
      </c>
      <c r="BC940" s="1">
        <v>9.8853745262386727</v>
      </c>
      <c r="BD940" s="1">
        <v>2.3086162961415151</v>
      </c>
      <c r="BE940" s="94">
        <v>0.43227053140096627</v>
      </c>
      <c r="BF940" s="94">
        <v>3.8115942028985515E-2</v>
      </c>
      <c r="BG940" s="94">
        <v>6.6729101964303128</v>
      </c>
      <c r="BH940" s="1">
        <v>0.98547328959700098</v>
      </c>
      <c r="BI940" s="1">
        <v>0.25665417057169637</v>
      </c>
      <c r="BJ940" s="1">
        <v>1.0670287204577316</v>
      </c>
    </row>
    <row r="941" spans="1:62">
      <c r="A941" t="s">
        <v>177</v>
      </c>
      <c r="C941" s="63" t="s">
        <v>164</v>
      </c>
      <c r="D941" s="87" t="s">
        <v>795</v>
      </c>
      <c r="E941" t="s">
        <v>959</v>
      </c>
      <c r="F941" s="1" t="s">
        <v>813</v>
      </c>
      <c r="G941" s="1" t="s">
        <v>816</v>
      </c>
      <c r="H941" s="1">
        <v>11.245810000000001</v>
      </c>
      <c r="I941" s="1">
        <v>7.2791399999999999</v>
      </c>
      <c r="J941" s="1">
        <v>671</v>
      </c>
      <c r="K941" s="1" t="s">
        <v>817</v>
      </c>
      <c r="L941" s="1" t="s">
        <v>709</v>
      </c>
      <c r="M941" s="88">
        <v>2016</v>
      </c>
      <c r="N941" s="88">
        <v>2</v>
      </c>
      <c r="O941" s="89" t="s">
        <v>157</v>
      </c>
      <c r="P941" s="63">
        <v>507</v>
      </c>
      <c r="Q941" s="1" t="s">
        <v>801</v>
      </c>
      <c r="R941" s="63" t="s">
        <v>399</v>
      </c>
      <c r="S941" s="63" t="s">
        <v>992</v>
      </c>
      <c r="T941" s="63" t="s">
        <v>1091</v>
      </c>
      <c r="U941" s="1"/>
      <c r="V941" s="90"/>
      <c r="W941" s="91">
        <v>42644</v>
      </c>
      <c r="X941" s="63">
        <v>9</v>
      </c>
      <c r="Y941" s="63">
        <v>47</v>
      </c>
      <c r="Z941" s="92">
        <v>0</v>
      </c>
      <c r="AA941" s="93">
        <v>4.2300000000000004</v>
      </c>
      <c r="AB941" s="93">
        <v>0</v>
      </c>
      <c r="AC941" s="63">
        <v>0</v>
      </c>
      <c r="AD941" s="1">
        <v>0</v>
      </c>
      <c r="AE941" s="63">
        <v>0.26</v>
      </c>
      <c r="AF941" s="1">
        <v>0</v>
      </c>
      <c r="AG941" s="1">
        <v>0</v>
      </c>
      <c r="AH941" s="1">
        <v>0</v>
      </c>
      <c r="AI941" s="1">
        <v>0.1</v>
      </c>
      <c r="AJ941" s="1">
        <v>0</v>
      </c>
      <c r="AK941" s="1">
        <f t="shared" si="209"/>
        <v>0</v>
      </c>
      <c r="AL941" s="1">
        <f t="shared" si="207"/>
        <v>1.6269230769230771</v>
      </c>
      <c r="AM941" s="1">
        <f t="shared" si="210"/>
        <v>0</v>
      </c>
      <c r="AN941" s="1">
        <f t="shared" si="211"/>
        <v>1807.6923076923078</v>
      </c>
      <c r="AO941" s="1">
        <f t="shared" si="212"/>
        <v>1807.6923076923078</v>
      </c>
      <c r="AP941" s="1">
        <f t="shared" si="208"/>
        <v>0</v>
      </c>
      <c r="AQ941" s="1">
        <f t="shared" si="208"/>
        <v>1.8076923076923079</v>
      </c>
      <c r="AR941" s="1">
        <f t="shared" si="208"/>
        <v>1.8076923076923079</v>
      </c>
      <c r="AS941" s="90"/>
      <c r="AT941" s="1">
        <v>2.2839622641509436</v>
      </c>
      <c r="AU941" s="1">
        <v>9.6155212163190534E-2</v>
      </c>
      <c r="AV941" s="1">
        <v>2.3843407722234522</v>
      </c>
      <c r="AW941" s="1">
        <v>0.42625451590636326</v>
      </c>
      <c r="AX941" s="1">
        <v>0.31358331134004536</v>
      </c>
      <c r="AY941" s="1">
        <v>0.19626212181040223</v>
      </c>
      <c r="AZ941" s="1">
        <v>9.0057563910344296</v>
      </c>
      <c r="BA941" s="1">
        <v>206.82946258896942</v>
      </c>
      <c r="BB941" s="1">
        <v>65.501963599601282</v>
      </c>
      <c r="BC941" s="1">
        <v>21.743833373056244</v>
      </c>
      <c r="BD941" s="1">
        <v>11.051210281602918</v>
      </c>
      <c r="BE941" s="94">
        <v>1.5705607476635515</v>
      </c>
      <c r="BF941" s="94">
        <v>5.3551401869158875E-2</v>
      </c>
      <c r="BG941" s="94">
        <v>5.4130647328626704</v>
      </c>
      <c r="BH941" s="1"/>
      <c r="BI941" s="1"/>
      <c r="BJ941" s="1"/>
    </row>
    <row r="942" spans="1:62">
      <c r="A942" t="s">
        <v>177</v>
      </c>
      <c r="C942" s="63" t="s">
        <v>164</v>
      </c>
      <c r="D942" s="87" t="s">
        <v>795</v>
      </c>
      <c r="E942" t="s">
        <v>959</v>
      </c>
      <c r="F942" s="1" t="s">
        <v>813</v>
      </c>
      <c r="G942" s="1" t="s">
        <v>816</v>
      </c>
      <c r="H942" s="1">
        <v>11.245810000000001</v>
      </c>
      <c r="I942" s="1">
        <v>7.2791399999999999</v>
      </c>
      <c r="J942" s="1">
        <v>671</v>
      </c>
      <c r="K942" s="1" t="s">
        <v>817</v>
      </c>
      <c r="L942" s="1" t="s">
        <v>709</v>
      </c>
      <c r="M942" s="88">
        <v>2016</v>
      </c>
      <c r="N942" s="88">
        <v>2</v>
      </c>
      <c r="O942" s="89" t="s">
        <v>158</v>
      </c>
      <c r="P942" s="63">
        <v>508</v>
      </c>
      <c r="Q942" s="1" t="s">
        <v>801</v>
      </c>
      <c r="R942" s="63" t="s">
        <v>399</v>
      </c>
      <c r="S942" s="63" t="s">
        <v>992</v>
      </c>
      <c r="T942" s="63" t="s">
        <v>1091</v>
      </c>
      <c r="U942" s="1"/>
      <c r="V942" s="90"/>
      <c r="W942" s="91">
        <v>42644</v>
      </c>
      <c r="X942" s="63">
        <v>9</v>
      </c>
      <c r="Y942" s="63">
        <v>43</v>
      </c>
      <c r="Z942" s="92">
        <v>39</v>
      </c>
      <c r="AA942" s="93">
        <v>14.28</v>
      </c>
      <c r="AB942" s="93">
        <v>5.48</v>
      </c>
      <c r="AC942" s="63">
        <v>1.93</v>
      </c>
      <c r="AD942" s="1">
        <v>0.94</v>
      </c>
      <c r="AE942" s="63">
        <v>1.52</v>
      </c>
      <c r="AF942" s="1">
        <v>1.1399999999999999</v>
      </c>
      <c r="AG942" s="1">
        <v>11.7</v>
      </c>
      <c r="AH942" s="1">
        <f>(AD942/AF942)*100</f>
        <v>82.456140350877192</v>
      </c>
      <c r="AI942" s="1">
        <v>0.54</v>
      </c>
      <c r="AJ942" s="1">
        <f>(AF942/AC942)*AB942</f>
        <v>3.2368911917098449</v>
      </c>
      <c r="AK942" s="1">
        <f t="shared" si="209"/>
        <v>2.7726361475160015</v>
      </c>
      <c r="AL942" s="1">
        <f t="shared" si="207"/>
        <v>5.0731578947368421</v>
      </c>
      <c r="AM942" s="1">
        <f t="shared" si="210"/>
        <v>3080.7068305733351</v>
      </c>
      <c r="AN942" s="1">
        <f t="shared" si="211"/>
        <v>5636.8421052631575</v>
      </c>
      <c r="AO942" s="1">
        <f t="shared" si="212"/>
        <v>8717.5489358364921</v>
      </c>
      <c r="AP942" s="1">
        <f t="shared" si="208"/>
        <v>3.0807068305733352</v>
      </c>
      <c r="AQ942" s="1">
        <f t="shared" si="208"/>
        <v>5.6368421052631579</v>
      </c>
      <c r="AR942" s="1">
        <f t="shared" si="208"/>
        <v>8.7175489358364917</v>
      </c>
      <c r="AS942" s="90"/>
      <c r="AT942" s="1">
        <v>2.6282407407407407</v>
      </c>
      <c r="AU942" s="1">
        <v>0.23068505191387331</v>
      </c>
      <c r="AV942" s="1">
        <v>1.5861355206456733</v>
      </c>
      <c r="AW942" s="1">
        <v>0.61882528619260413</v>
      </c>
      <c r="AX942" s="1">
        <v>0.25770019606261763</v>
      </c>
      <c r="AY942" s="1">
        <v>0.15296709459798336</v>
      </c>
      <c r="AZ942" s="1">
        <v>11.110199796882835</v>
      </c>
      <c r="BA942" s="1">
        <v>166.23382340868324</v>
      </c>
      <c r="BB942" s="1">
        <v>55.367433864004532</v>
      </c>
      <c r="BC942" s="1">
        <v>8.528450284956147</v>
      </c>
      <c r="BD942" s="1">
        <v>2.0871678185287448</v>
      </c>
      <c r="BE942" s="94">
        <v>0.70463510848126232</v>
      </c>
      <c r="BF942" s="94">
        <v>5.2958579881656809E-2</v>
      </c>
      <c r="BG942" s="94">
        <v>4.2380687964641082</v>
      </c>
      <c r="BH942" s="1">
        <v>1.6881467544684854</v>
      </c>
      <c r="BI942" s="1">
        <v>0.26265286923800563</v>
      </c>
      <c r="BJ942" s="1">
        <v>0.79709324108826152</v>
      </c>
    </row>
    <row r="943" spans="1:62">
      <c r="A943" t="s">
        <v>177</v>
      </c>
      <c r="C943" s="63" t="s">
        <v>164</v>
      </c>
      <c r="D943" s="87" t="s">
        <v>795</v>
      </c>
      <c r="E943" t="s">
        <v>959</v>
      </c>
      <c r="F943" s="1" t="s">
        <v>813</v>
      </c>
      <c r="G943" s="1" t="s">
        <v>816</v>
      </c>
      <c r="H943" s="1">
        <v>11.245810000000001</v>
      </c>
      <c r="I943" s="1">
        <v>7.2791399999999999</v>
      </c>
      <c r="J943" s="1">
        <v>671</v>
      </c>
      <c r="K943" s="1" t="s">
        <v>817</v>
      </c>
      <c r="L943" s="1" t="s">
        <v>709</v>
      </c>
      <c r="M943" s="88">
        <v>2016</v>
      </c>
      <c r="N943" s="88">
        <v>2</v>
      </c>
      <c r="O943" s="89" t="s">
        <v>159</v>
      </c>
      <c r="P943" s="63">
        <v>509</v>
      </c>
      <c r="Q943" s="1" t="s">
        <v>801</v>
      </c>
      <c r="R943" s="63" t="s">
        <v>399</v>
      </c>
      <c r="S943" s="63" t="s">
        <v>992</v>
      </c>
      <c r="T943" s="63" t="s">
        <v>1091</v>
      </c>
      <c r="U943" s="1"/>
      <c r="V943" s="90"/>
      <c r="W943" s="91">
        <v>42644</v>
      </c>
      <c r="X943" s="63">
        <v>9</v>
      </c>
      <c r="Y943" s="63">
        <v>42</v>
      </c>
      <c r="Z943" s="92">
        <v>38</v>
      </c>
      <c r="AA943" s="93">
        <v>13.36</v>
      </c>
      <c r="AB943" s="93">
        <v>3.72</v>
      </c>
      <c r="AC943" s="63">
        <v>1.04</v>
      </c>
      <c r="AD943" s="1">
        <v>0.84</v>
      </c>
      <c r="AE943" s="63">
        <v>1.46</v>
      </c>
      <c r="AF943" s="1">
        <v>1.04</v>
      </c>
      <c r="AG943" s="1">
        <v>12.9</v>
      </c>
      <c r="AH943" s="1">
        <f>(AD943/AF943)*100</f>
        <v>80.769230769230759</v>
      </c>
      <c r="AI943" s="1">
        <v>0.48</v>
      </c>
      <c r="AJ943" s="1">
        <f>(AF943/AC943)*AB943</f>
        <v>3.72</v>
      </c>
      <c r="AK943" s="1">
        <f t="shared" si="209"/>
        <v>3.0788470588235293</v>
      </c>
      <c r="AL943" s="1">
        <f t="shared" si="207"/>
        <v>4.3923287671232876</v>
      </c>
      <c r="AM943" s="1">
        <f t="shared" si="210"/>
        <v>3420.9411764705878</v>
      </c>
      <c r="AN943" s="1">
        <f t="shared" si="211"/>
        <v>4880.3652968036522</v>
      </c>
      <c r="AO943" s="1">
        <f t="shared" si="212"/>
        <v>8301.3064732742405</v>
      </c>
      <c r="AP943" s="1">
        <f t="shared" si="208"/>
        <v>3.4209411764705879</v>
      </c>
      <c r="AQ943" s="1">
        <f t="shared" si="208"/>
        <v>4.8803652968036522</v>
      </c>
      <c r="AR943" s="1">
        <f t="shared" si="208"/>
        <v>8.3013064732742397</v>
      </c>
      <c r="AS943" s="90"/>
      <c r="AT943" s="1">
        <v>2.1207892204042347</v>
      </c>
      <c r="AU943" s="1">
        <v>0.23784218026073195</v>
      </c>
      <c r="AV943" s="1">
        <v>2.0483877782476272</v>
      </c>
      <c r="AW943" s="1">
        <v>0.64832334579075812</v>
      </c>
      <c r="AX943" s="1">
        <v>0.28862243705949103</v>
      </c>
      <c r="AY943" s="1">
        <v>0.15222188124833697</v>
      </c>
      <c r="AZ943" s="1">
        <v>11.541348483540073</v>
      </c>
      <c r="BA943" s="1">
        <v>170.53587878919336</v>
      </c>
      <c r="BB943" s="1">
        <v>46.70198339949377</v>
      </c>
      <c r="BC943" s="1">
        <v>7.1548570628702617</v>
      </c>
      <c r="BD943" s="1">
        <v>2.880884798521973</v>
      </c>
      <c r="BE943" s="94">
        <v>0.84110371075166512</v>
      </c>
      <c r="BF943" s="94">
        <v>8.2540437678401524E-2</v>
      </c>
      <c r="BG943" s="94">
        <v>2.6482169482323759</v>
      </c>
      <c r="BH943" s="1">
        <v>1.6354562737642584</v>
      </c>
      <c r="BI943" s="1">
        <v>0.28911596958174907</v>
      </c>
      <c r="BJ943" s="1">
        <v>0.7439088212842756</v>
      </c>
    </row>
    <row r="944" spans="1:62">
      <c r="A944" t="s">
        <v>177</v>
      </c>
      <c r="C944" s="63" t="s">
        <v>164</v>
      </c>
      <c r="D944" s="87" t="s">
        <v>795</v>
      </c>
      <c r="E944" t="s">
        <v>959</v>
      </c>
      <c r="F944" s="1" t="s">
        <v>813</v>
      </c>
      <c r="G944" s="1" t="s">
        <v>816</v>
      </c>
      <c r="H944" s="1">
        <v>11.245810000000001</v>
      </c>
      <c r="I944" s="1">
        <v>7.2791399999999999</v>
      </c>
      <c r="J944" s="1">
        <v>671</v>
      </c>
      <c r="K944" s="1" t="s">
        <v>817</v>
      </c>
      <c r="L944" s="1" t="s">
        <v>709</v>
      </c>
      <c r="M944" s="88">
        <v>2016</v>
      </c>
      <c r="N944" s="88">
        <v>2</v>
      </c>
      <c r="O944" s="89" t="s">
        <v>714</v>
      </c>
      <c r="P944" s="63">
        <v>510</v>
      </c>
      <c r="Q944" s="1" t="s">
        <v>801</v>
      </c>
      <c r="R944" s="63" t="s">
        <v>399</v>
      </c>
      <c r="S944" s="63" t="s">
        <v>992</v>
      </c>
      <c r="T944" s="63" t="s">
        <v>1091</v>
      </c>
      <c r="U944" s="1"/>
      <c r="V944" s="90"/>
      <c r="W944" s="91">
        <v>42644</v>
      </c>
      <c r="X944" s="63">
        <v>9</v>
      </c>
      <c r="Y944" s="63">
        <v>43</v>
      </c>
      <c r="Z944" s="92">
        <v>44</v>
      </c>
      <c r="AA944" s="93">
        <v>12.82</v>
      </c>
      <c r="AB944" s="93">
        <v>7.14</v>
      </c>
      <c r="AC944" s="63">
        <v>2.2599999999999998</v>
      </c>
      <c r="AD944" s="1">
        <v>1.1200000000000001</v>
      </c>
      <c r="AE944" s="63">
        <v>1.26</v>
      </c>
      <c r="AF944" s="1">
        <v>1.4</v>
      </c>
      <c r="AG944" s="1">
        <v>11.6</v>
      </c>
      <c r="AH944" s="1">
        <f>(AD944/AF944)*100</f>
        <v>80.000000000000014</v>
      </c>
      <c r="AI944" s="1">
        <v>0.38</v>
      </c>
      <c r="AJ944" s="1">
        <f>(AF944/AC944)*AB944</f>
        <v>4.4230088495575215</v>
      </c>
      <c r="AK944" s="1">
        <f t="shared" si="209"/>
        <v>3.679943362831859</v>
      </c>
      <c r="AL944" s="1">
        <f t="shared" si="207"/>
        <v>3.8663492063492062</v>
      </c>
      <c r="AM944" s="1">
        <f t="shared" si="210"/>
        <v>4088.8259587020652</v>
      </c>
      <c r="AN944" s="1">
        <f t="shared" si="211"/>
        <v>4295.9435626102295</v>
      </c>
      <c r="AO944" s="1">
        <f t="shared" si="212"/>
        <v>8384.7695213122952</v>
      </c>
      <c r="AP944" s="1">
        <f t="shared" si="208"/>
        <v>4.0888259587020652</v>
      </c>
      <c r="AQ944" s="1">
        <f t="shared" si="208"/>
        <v>4.2959435626102298</v>
      </c>
      <c r="AR944" s="1">
        <f t="shared" si="208"/>
        <v>8.384769521312295</v>
      </c>
      <c r="AS944" s="90"/>
      <c r="AT944" s="1">
        <v>2.5053868756121451</v>
      </c>
      <c r="AU944" s="1">
        <v>0.22640013614359494</v>
      </c>
      <c r="AV944" s="1">
        <v>1.9564962230392589</v>
      </c>
      <c r="AW944" s="1">
        <v>0.62271414782724877</v>
      </c>
      <c r="AX944" s="1">
        <v>0.20159759717070158</v>
      </c>
      <c r="AY944" s="1">
        <v>0.17190308259705073</v>
      </c>
      <c r="AZ944" s="1">
        <v>9.0780534808747397</v>
      </c>
      <c r="BA944" s="1">
        <v>114.65211746406831</v>
      </c>
      <c r="BB944" s="1">
        <v>42.756522976716205</v>
      </c>
      <c r="BC944" s="1">
        <v>9.4514596669363105</v>
      </c>
      <c r="BD944" s="1">
        <v>17.086613054996086</v>
      </c>
      <c r="BE944" s="94">
        <v>0.37626213592233015</v>
      </c>
      <c r="BF944" s="94">
        <v>3.7402912621359224E-2</v>
      </c>
      <c r="BG944" s="94">
        <v>5.0592587375022386</v>
      </c>
      <c r="BH944" s="1">
        <v>1.3619047619047622</v>
      </c>
      <c r="BI944" s="1">
        <v>0.23919047619047618</v>
      </c>
      <c r="BJ944" s="1">
        <v>0.91286838941426995</v>
      </c>
    </row>
    <row r="945" spans="1:62">
      <c r="C945" s="63"/>
      <c r="D945" s="87"/>
      <c r="F945" s="1"/>
      <c r="G945" s="1"/>
      <c r="H945" s="1"/>
      <c r="I945" s="1"/>
      <c r="J945" s="1"/>
      <c r="K945" s="1"/>
      <c r="L945" s="1"/>
      <c r="M945" s="88"/>
      <c r="N945" s="88"/>
      <c r="O945" s="89"/>
      <c r="P945" s="63"/>
      <c r="Q945" s="1"/>
      <c r="R945" s="63"/>
      <c r="S945" s="63"/>
      <c r="T945" s="63"/>
      <c r="U945" s="90"/>
      <c r="V945" s="90"/>
      <c r="W945" s="91"/>
      <c r="X945" s="63"/>
      <c r="Y945" s="63"/>
      <c r="Z945" s="92"/>
      <c r="AA945" s="93"/>
      <c r="AB945" s="93"/>
      <c r="AC945" s="63"/>
      <c r="AD945" s="1"/>
      <c r="AE945" s="63"/>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94"/>
      <c r="BF945" s="94"/>
      <c r="BG945" s="94"/>
      <c r="BH945" s="1"/>
      <c r="BI945" s="1"/>
      <c r="BJ945" s="1"/>
    </row>
    <row r="946" spans="1:62">
      <c r="C946" s="63"/>
      <c r="D946" s="87"/>
      <c r="F946" s="1"/>
      <c r="G946" s="1"/>
      <c r="H946" s="1"/>
      <c r="I946" s="1"/>
      <c r="J946" s="1"/>
      <c r="K946" s="1"/>
      <c r="L946" s="1"/>
      <c r="M946" s="88"/>
      <c r="N946" s="88"/>
      <c r="O946" s="89"/>
      <c r="P946" s="63"/>
      <c r="Q946" s="1"/>
      <c r="R946" s="63"/>
      <c r="S946" s="63"/>
      <c r="T946" s="63"/>
      <c r="U946" s="1"/>
      <c r="V946" s="90"/>
      <c r="W946" s="91"/>
      <c r="X946" s="63"/>
      <c r="Y946" s="63"/>
      <c r="Z946" s="92"/>
      <c r="AA946" s="93"/>
      <c r="AB946" s="93"/>
      <c r="AC946" s="63"/>
      <c r="AD946" s="1"/>
      <c r="AE946" s="63"/>
      <c r="AF946" s="1"/>
      <c r="AG946" s="1"/>
      <c r="AH946" s="1"/>
      <c r="AI946" s="1"/>
      <c r="AJ946" s="1"/>
      <c r="AK946" s="1"/>
      <c r="AL946" s="1"/>
      <c r="AM946" s="1"/>
      <c r="AN946" s="1"/>
      <c r="AO946" s="1"/>
      <c r="AP946" s="1"/>
      <c r="AQ946" s="1"/>
      <c r="AR946" s="1"/>
      <c r="AS946" s="90"/>
      <c r="AT946" s="1"/>
      <c r="AU946" s="1"/>
      <c r="AV946" s="1"/>
      <c r="AW946" s="1"/>
      <c r="AX946" s="1"/>
      <c r="AY946" s="1"/>
      <c r="AZ946" s="1"/>
      <c r="BA946" s="1"/>
      <c r="BB946" s="1"/>
      <c r="BC946" s="1"/>
      <c r="BD946" s="1"/>
      <c r="BE946" s="94"/>
      <c r="BF946" s="94"/>
      <c r="BG946" s="94"/>
      <c r="BH946" s="1"/>
      <c r="BI946" s="1"/>
      <c r="BJ946" s="1"/>
    </row>
    <row r="947" spans="1:62">
      <c r="C947" s="63"/>
      <c r="D947" s="87"/>
      <c r="F947" s="1"/>
      <c r="G947" s="1"/>
      <c r="H947" s="1"/>
      <c r="I947" s="1"/>
      <c r="J947" s="1"/>
      <c r="K947" s="1"/>
      <c r="L947" s="1"/>
      <c r="M947" s="88"/>
      <c r="N947" s="88"/>
      <c r="O947" s="89"/>
      <c r="P947" s="63"/>
      <c r="Q947" s="1"/>
      <c r="R947" s="63"/>
      <c r="S947" s="63"/>
      <c r="T947" s="63"/>
      <c r="U947" s="1"/>
      <c r="V947" s="90"/>
      <c r="W947" s="91"/>
      <c r="X947" s="63"/>
      <c r="Y947" s="63"/>
      <c r="Z947" s="92"/>
      <c r="AA947" s="93"/>
      <c r="AB947" s="93"/>
      <c r="AC947" s="63"/>
      <c r="AD947" s="1"/>
      <c r="AE947" s="63"/>
      <c r="AF947" s="1"/>
      <c r="AG947" s="1"/>
      <c r="AH947" s="1"/>
      <c r="AI947" s="1"/>
      <c r="AJ947" s="1"/>
      <c r="AK947" s="1"/>
      <c r="AL947" s="1"/>
      <c r="AM947" s="1"/>
      <c r="AN947" s="1"/>
      <c r="AO947" s="1"/>
      <c r="AP947" s="1"/>
      <c r="AQ947" s="1"/>
      <c r="AR947" s="1"/>
      <c r="AS947" s="90"/>
      <c r="AT947" s="1"/>
      <c r="AU947" s="1"/>
      <c r="AV947" s="1"/>
      <c r="AW947" s="1"/>
      <c r="AX947" s="1"/>
      <c r="AY947" s="1"/>
      <c r="AZ947" s="1"/>
      <c r="BA947" s="1"/>
      <c r="BB947" s="1"/>
      <c r="BC947" s="1"/>
      <c r="BD947" s="1"/>
      <c r="BE947" s="94"/>
      <c r="BF947" s="94"/>
      <c r="BG947" s="94"/>
      <c r="BH947" s="1"/>
      <c r="BI947" s="1"/>
      <c r="BJ947" s="1"/>
    </row>
    <row r="948" spans="1:62">
      <c r="C948" s="63"/>
      <c r="D948" s="87"/>
      <c r="F948" s="1"/>
      <c r="G948" s="1"/>
      <c r="H948" s="1"/>
      <c r="I948" s="1"/>
      <c r="J948" s="1"/>
      <c r="K948" s="1"/>
      <c r="L948" s="1"/>
      <c r="M948" s="88"/>
      <c r="N948" s="88"/>
      <c r="O948" s="89"/>
      <c r="P948" s="63"/>
      <c r="Q948" s="1"/>
      <c r="R948" s="63"/>
      <c r="S948" s="63"/>
      <c r="T948" s="63"/>
      <c r="U948" s="1"/>
      <c r="V948" s="90"/>
      <c r="W948" s="91"/>
      <c r="X948" s="63"/>
      <c r="Y948" s="63"/>
      <c r="Z948" s="92"/>
      <c r="AA948" s="93"/>
      <c r="AB948" s="93"/>
      <c r="AC948" s="63"/>
      <c r="AD948" s="1"/>
      <c r="AE948" s="63"/>
      <c r="AF948" s="1"/>
      <c r="AG948" s="1"/>
      <c r="AH948" s="1"/>
      <c r="AI948" s="1"/>
      <c r="AJ948" s="1"/>
      <c r="AK948" s="1"/>
      <c r="AL948" s="1"/>
      <c r="AM948" s="1"/>
      <c r="AN948" s="1"/>
      <c r="AO948" s="1"/>
      <c r="AP948" s="1"/>
      <c r="AQ948" s="1"/>
      <c r="AR948" s="1"/>
      <c r="AS948" s="90"/>
      <c r="AT948" s="1"/>
      <c r="AU948" s="1"/>
      <c r="AV948" s="1"/>
      <c r="AW948" s="1"/>
      <c r="AX948" s="1"/>
      <c r="AY948" s="1"/>
      <c r="AZ948" s="1"/>
      <c r="BA948" s="1"/>
      <c r="BB948" s="1"/>
      <c r="BC948" s="1"/>
      <c r="BD948" s="1"/>
      <c r="BE948" s="94"/>
      <c r="BF948" s="94"/>
      <c r="BG948" s="94"/>
      <c r="BH948" s="1"/>
      <c r="BI948" s="1"/>
      <c r="BJ948" s="1"/>
    </row>
    <row r="949" spans="1:62">
      <c r="C949" s="63"/>
      <c r="D949" s="87"/>
      <c r="F949" s="1"/>
      <c r="G949" s="1"/>
      <c r="H949" s="1"/>
      <c r="I949" s="1"/>
      <c r="J949" s="1"/>
      <c r="K949" s="1"/>
      <c r="L949" s="1"/>
      <c r="M949" s="88"/>
      <c r="N949" s="88"/>
      <c r="O949" s="89"/>
      <c r="P949" s="63"/>
      <c r="Q949" s="1"/>
      <c r="R949" s="63"/>
      <c r="S949" s="63"/>
      <c r="T949" s="63"/>
      <c r="U949" s="1"/>
      <c r="V949" s="90"/>
      <c r="W949" s="91"/>
      <c r="X949" s="63"/>
      <c r="Y949" s="63"/>
      <c r="Z949" s="92"/>
      <c r="AA949" s="93"/>
      <c r="AB949" s="93"/>
      <c r="AC949" s="63"/>
      <c r="AD949" s="1"/>
      <c r="AE949" s="63"/>
      <c r="AF949" s="1"/>
      <c r="AG949" s="1"/>
      <c r="AH949" s="1"/>
      <c r="AI949" s="1"/>
      <c r="AJ949" s="1"/>
      <c r="AK949" s="1"/>
      <c r="AL949" s="1"/>
      <c r="AM949" s="1"/>
      <c r="AN949" s="1"/>
      <c r="AO949" s="1"/>
      <c r="AP949" s="1"/>
      <c r="AQ949" s="1"/>
      <c r="AR949" s="1"/>
      <c r="AS949" s="90"/>
      <c r="AT949" s="1"/>
      <c r="AU949" s="1"/>
      <c r="AV949" s="1"/>
      <c r="AW949" s="1"/>
      <c r="AX949" s="1"/>
      <c r="AY949" s="1"/>
      <c r="AZ949" s="1"/>
      <c r="BA949" s="1"/>
      <c r="BB949" s="1"/>
      <c r="BC949" s="1"/>
      <c r="BD949" s="1"/>
      <c r="BE949" s="94"/>
      <c r="BF949" s="94"/>
      <c r="BG949" s="94"/>
      <c r="BH949" s="1"/>
      <c r="BI949" s="1"/>
      <c r="BJ949" s="1"/>
    </row>
    <row r="950" spans="1:62">
      <c r="C950" s="63"/>
      <c r="D950" s="87"/>
      <c r="F950" s="1"/>
      <c r="G950" s="1"/>
      <c r="H950" s="1"/>
      <c r="I950" s="1"/>
      <c r="J950" s="1"/>
      <c r="K950" s="1"/>
      <c r="L950" s="1"/>
      <c r="M950" s="88"/>
      <c r="N950" s="88"/>
      <c r="O950" s="89"/>
      <c r="P950" s="63"/>
      <c r="Q950" s="1"/>
      <c r="R950" s="63"/>
      <c r="S950" s="63"/>
      <c r="T950" s="63"/>
      <c r="U950" s="1"/>
      <c r="V950" s="90"/>
      <c r="W950" s="91"/>
      <c r="X950" s="63"/>
      <c r="Y950" s="63"/>
      <c r="Z950" s="92"/>
      <c r="AA950" s="93"/>
      <c r="AB950" s="93"/>
      <c r="AC950" s="63"/>
      <c r="AD950" s="1"/>
      <c r="AE950" s="63"/>
      <c r="AF950" s="1"/>
      <c r="AG950" s="1"/>
      <c r="AH950" s="1"/>
      <c r="AI950" s="1"/>
      <c r="AJ950" s="1"/>
      <c r="AK950" s="1"/>
      <c r="AL950" s="1"/>
      <c r="AM950" s="1"/>
      <c r="AN950" s="1"/>
      <c r="AO950" s="1"/>
      <c r="AP950" s="1"/>
      <c r="AQ950" s="1"/>
      <c r="AR950" s="1"/>
      <c r="AS950" s="90"/>
      <c r="AT950" s="1"/>
      <c r="AU950" s="1"/>
      <c r="AV950" s="1"/>
      <c r="AW950" s="1"/>
      <c r="AX950" s="1"/>
      <c r="AY950" s="1"/>
      <c r="AZ950" s="1"/>
      <c r="BA950" s="1"/>
      <c r="BB950" s="1"/>
      <c r="BC950" s="1"/>
      <c r="BD950" s="1"/>
      <c r="BE950" s="94"/>
      <c r="BF950" s="94"/>
      <c r="BG950" s="94"/>
      <c r="BH950" s="1"/>
      <c r="BI950" s="1"/>
      <c r="BJ950" s="1"/>
    </row>
    <row r="951" spans="1:62">
      <c r="A951" t="s">
        <v>177</v>
      </c>
      <c r="C951" s="63" t="s">
        <v>164</v>
      </c>
      <c r="D951" s="87" t="s">
        <v>174</v>
      </c>
      <c r="E951" t="s">
        <v>959</v>
      </c>
      <c r="F951" s="1" t="s">
        <v>219</v>
      </c>
      <c r="G951" s="1" t="s">
        <v>302</v>
      </c>
      <c r="H951" s="1">
        <v>11.45124</v>
      </c>
      <c r="I951" s="1">
        <v>7.9165799999999997</v>
      </c>
      <c r="J951" s="1">
        <v>636</v>
      </c>
      <c r="K951" s="1" t="s">
        <v>818</v>
      </c>
      <c r="L951" s="1" t="s">
        <v>737</v>
      </c>
      <c r="M951" s="88">
        <v>2016</v>
      </c>
      <c r="N951" s="88">
        <v>2</v>
      </c>
      <c r="O951" s="89" t="s">
        <v>155</v>
      </c>
      <c r="P951" s="63">
        <v>529</v>
      </c>
      <c r="Q951" s="1" t="s">
        <v>765</v>
      </c>
      <c r="R951" s="63" t="s">
        <v>399</v>
      </c>
      <c r="S951" s="63" t="s">
        <v>992</v>
      </c>
      <c r="T951" s="63" t="s">
        <v>1091</v>
      </c>
      <c r="U951" s="1" t="s">
        <v>819</v>
      </c>
      <c r="V951" s="90">
        <v>42682</v>
      </c>
      <c r="W951" s="91">
        <v>42643</v>
      </c>
      <c r="X951" s="63">
        <v>9</v>
      </c>
      <c r="Y951" s="63">
        <v>44</v>
      </c>
      <c r="Z951" s="92">
        <v>19</v>
      </c>
      <c r="AA951" s="93">
        <v>12.42</v>
      </c>
      <c r="AB951" s="93">
        <v>4.5599999999999996</v>
      </c>
      <c r="AC951" s="63">
        <v>1.7</v>
      </c>
      <c r="AD951" s="1">
        <v>0.32</v>
      </c>
      <c r="AE951" s="63">
        <v>0.5</v>
      </c>
      <c r="AF951" s="1">
        <v>0.36</v>
      </c>
      <c r="AG951" s="1">
        <v>9.1</v>
      </c>
      <c r="AH951" s="1">
        <f t="shared" ref="AH951:AH956" si="213">(AD951/AF951)*100</f>
        <v>88.8888888888889</v>
      </c>
      <c r="AI951" s="1">
        <v>0.18</v>
      </c>
      <c r="AJ951" s="1">
        <f t="shared" ref="AJ951:AJ956" si="214">(AF951/AC951)*AB951</f>
        <v>0.9656470588235293</v>
      </c>
      <c r="AK951" s="1">
        <f t="shared" ref="AK951:AK1014" si="215">AJ951*((100-AG951)/85)*(AH951/100)</f>
        <v>0.91793273356401395</v>
      </c>
      <c r="AL951" s="1">
        <f t="shared" ref="AL951:AL956" si="216">(AI951/AE951)*AA951</f>
        <v>4.4711999999999996</v>
      </c>
      <c r="AM951" s="1">
        <f t="shared" ref="AM951:AM1014" si="217">AK951*(10000/9)</f>
        <v>1019.925259515571</v>
      </c>
      <c r="AN951" s="1">
        <f t="shared" ref="AN951:AN1014" si="218">(AL951*10000)/9</f>
        <v>4967.9999999999991</v>
      </c>
      <c r="AO951" s="1">
        <f t="shared" ref="AO951:AO1014" si="219">AM951+AN951</f>
        <v>5987.9252595155704</v>
      </c>
      <c r="AP951" s="1">
        <f t="shared" ref="AP951:AR975" si="220">AM951/1000</f>
        <v>1.019925259515571</v>
      </c>
      <c r="AQ951" s="1">
        <f t="shared" si="220"/>
        <v>4.9679999999999991</v>
      </c>
      <c r="AR951" s="1">
        <f t="shared" si="220"/>
        <v>5.9879252595155705</v>
      </c>
      <c r="AS951" s="90">
        <v>42469</v>
      </c>
      <c r="AT951" s="1">
        <v>1.3590697674418606</v>
      </c>
      <c r="AU951" s="1">
        <v>0.15888160408449847</v>
      </c>
      <c r="AV951" s="1">
        <v>1.6738448537229211</v>
      </c>
      <c r="AW951" s="1">
        <v>0.46583869372887066</v>
      </c>
      <c r="AX951" s="1">
        <v>0.19443689446847634</v>
      </c>
      <c r="AY951" s="1">
        <v>0.11453796500558824</v>
      </c>
      <c r="AZ951" s="1">
        <v>3.7232812830383208</v>
      </c>
      <c r="BA951" s="1">
        <v>83.948385814052145</v>
      </c>
      <c r="BB951" s="1">
        <v>19.132623609799932</v>
      </c>
      <c r="BC951" s="1">
        <v>9.6774280007708828</v>
      </c>
      <c r="BD951" s="1">
        <v>2.7395380217712901</v>
      </c>
      <c r="BE951" s="94">
        <v>0.35091911764705891</v>
      </c>
      <c r="BF951" s="94">
        <v>3.1213235294117649E-2</v>
      </c>
      <c r="BG951" s="94">
        <v>1.6166153938545125</v>
      </c>
      <c r="BH951" s="1">
        <v>0.83380681818181823</v>
      </c>
      <c r="BI951" s="1">
        <v>0.2100378787878788</v>
      </c>
      <c r="BJ951" s="1">
        <v>0.9126192110892094</v>
      </c>
    </row>
    <row r="952" spans="1:62">
      <c r="A952" t="s">
        <v>177</v>
      </c>
      <c r="C952" s="63" t="s">
        <v>164</v>
      </c>
      <c r="D952" s="87" t="s">
        <v>174</v>
      </c>
      <c r="E952" t="s">
        <v>959</v>
      </c>
      <c r="F952" s="1" t="s">
        <v>219</v>
      </c>
      <c r="G952" s="1" t="s">
        <v>302</v>
      </c>
      <c r="H952" s="1">
        <v>11.45124</v>
      </c>
      <c r="I952" s="1">
        <v>7.9165799999999997</v>
      </c>
      <c r="J952" s="1">
        <v>636</v>
      </c>
      <c r="K952" s="1" t="s">
        <v>818</v>
      </c>
      <c r="L952" s="1" t="s">
        <v>737</v>
      </c>
      <c r="M952" s="88">
        <v>2016</v>
      </c>
      <c r="N952" s="88">
        <v>2</v>
      </c>
      <c r="O952" s="89" t="s">
        <v>156</v>
      </c>
      <c r="P952" s="63">
        <v>530</v>
      </c>
      <c r="Q952" s="1" t="s">
        <v>765</v>
      </c>
      <c r="R952" s="63" t="s">
        <v>399</v>
      </c>
      <c r="S952" s="63" t="s">
        <v>992</v>
      </c>
      <c r="T952" s="63" t="s">
        <v>1091</v>
      </c>
      <c r="U952" s="1"/>
      <c r="V952" s="90"/>
      <c r="W952" s="91">
        <v>42643</v>
      </c>
      <c r="X952" s="63">
        <v>9</v>
      </c>
      <c r="Y952" s="63">
        <v>42</v>
      </c>
      <c r="Z952" s="92">
        <v>46</v>
      </c>
      <c r="AA952" s="93">
        <v>8.3699999999999992</v>
      </c>
      <c r="AB952" s="93">
        <v>4.43</v>
      </c>
      <c r="AC952" s="63">
        <v>1.2</v>
      </c>
      <c r="AD952" s="1">
        <v>0.52</v>
      </c>
      <c r="AE952" s="63">
        <v>0.48</v>
      </c>
      <c r="AF952" s="1">
        <v>0.62</v>
      </c>
      <c r="AG952" s="1">
        <v>9.4</v>
      </c>
      <c r="AH952" s="1">
        <f t="shared" si="213"/>
        <v>83.870967741935488</v>
      </c>
      <c r="AI952" s="1">
        <v>0.16</v>
      </c>
      <c r="AJ952" s="1">
        <f t="shared" si="214"/>
        <v>2.2888333333333333</v>
      </c>
      <c r="AK952" s="1">
        <f t="shared" si="215"/>
        <v>2.0461388235294118</v>
      </c>
      <c r="AL952" s="1">
        <f t="shared" si="216"/>
        <v>2.79</v>
      </c>
      <c r="AM952" s="1">
        <f t="shared" si="217"/>
        <v>2273.4875816993463</v>
      </c>
      <c r="AN952" s="1">
        <f t="shared" si="218"/>
        <v>3100</v>
      </c>
      <c r="AO952" s="1">
        <f t="shared" si="219"/>
        <v>5373.4875816993463</v>
      </c>
      <c r="AP952" s="1">
        <f t="shared" si="220"/>
        <v>2.2734875816993463</v>
      </c>
      <c r="AQ952" s="1">
        <f t="shared" si="220"/>
        <v>3.1</v>
      </c>
      <c r="AR952" s="1">
        <f t="shared" si="220"/>
        <v>5.3734875816993464</v>
      </c>
      <c r="AS952" s="90"/>
      <c r="AT952" s="1">
        <v>2.2711132437619961</v>
      </c>
      <c r="AU952" s="1">
        <v>0.21030363059595464</v>
      </c>
      <c r="AV952" s="1">
        <v>1.4897219138515758</v>
      </c>
      <c r="AW952" s="1">
        <v>0.62548207180373949</v>
      </c>
      <c r="AX952" s="1">
        <v>0.28367949055158698</v>
      </c>
      <c r="AY952" s="1">
        <v>0.1705742571962458</v>
      </c>
      <c r="AZ952" s="1">
        <v>5.5573729627783175</v>
      </c>
      <c r="BA952" s="1">
        <v>77.416658414828774</v>
      </c>
      <c r="BB952" s="1">
        <v>22.137031531967278</v>
      </c>
      <c r="BC952" s="1">
        <v>10.597391149376215</v>
      </c>
      <c r="BD952" s="1">
        <v>1.9730834414999903</v>
      </c>
      <c r="BE952" s="94">
        <v>0.59761904761904761</v>
      </c>
      <c r="BF952" s="94">
        <v>3.6904761904761905E-2</v>
      </c>
      <c r="BG952" s="94">
        <v>2.8041417581797972</v>
      </c>
      <c r="BH952" s="1">
        <v>1.1969844357976653</v>
      </c>
      <c r="BI952" s="1">
        <v>0.24382295719844357</v>
      </c>
      <c r="BJ952" s="1">
        <v>0.86909301518242865</v>
      </c>
    </row>
    <row r="953" spans="1:62">
      <c r="A953" t="s">
        <v>177</v>
      </c>
      <c r="C953" s="63" t="s">
        <v>164</v>
      </c>
      <c r="D953" s="87" t="s">
        <v>174</v>
      </c>
      <c r="E953" t="s">
        <v>959</v>
      </c>
      <c r="F953" s="1" t="s">
        <v>219</v>
      </c>
      <c r="G953" s="1" t="s">
        <v>302</v>
      </c>
      <c r="H953" s="1">
        <v>11.45124</v>
      </c>
      <c r="I953" s="1">
        <v>7.9165799999999997</v>
      </c>
      <c r="J953" s="1">
        <v>636</v>
      </c>
      <c r="K953" s="1" t="s">
        <v>818</v>
      </c>
      <c r="L953" s="1" t="s">
        <v>737</v>
      </c>
      <c r="M953" s="88">
        <v>2016</v>
      </c>
      <c r="N953" s="88">
        <v>2</v>
      </c>
      <c r="O953" s="89" t="s">
        <v>157</v>
      </c>
      <c r="P953" s="63">
        <v>531</v>
      </c>
      <c r="Q953" s="1" t="s">
        <v>765</v>
      </c>
      <c r="R953" s="63" t="s">
        <v>399</v>
      </c>
      <c r="S953" s="63" t="s">
        <v>992</v>
      </c>
      <c r="T953" s="63" t="s">
        <v>1091</v>
      </c>
      <c r="U953" s="1"/>
      <c r="V953" s="90"/>
      <c r="W953" s="91">
        <v>42643</v>
      </c>
      <c r="X953" s="63">
        <v>9</v>
      </c>
      <c r="Y953" s="63">
        <v>45</v>
      </c>
      <c r="Z953" s="92">
        <v>48</v>
      </c>
      <c r="AA953" s="93">
        <v>25.19</v>
      </c>
      <c r="AB953" s="93">
        <v>11.32</v>
      </c>
      <c r="AC953" s="63">
        <v>2.5</v>
      </c>
      <c r="AD953" s="1">
        <v>1.18</v>
      </c>
      <c r="AE953" s="63">
        <v>1.58</v>
      </c>
      <c r="AF953" s="1">
        <v>1.46</v>
      </c>
      <c r="AG953" s="1">
        <v>11.9</v>
      </c>
      <c r="AH953" s="1">
        <f t="shared" si="213"/>
        <v>80.821917808219183</v>
      </c>
      <c r="AI953" s="1">
        <v>0.42</v>
      </c>
      <c r="AJ953" s="1">
        <f t="shared" si="214"/>
        <v>6.6108799999999999</v>
      </c>
      <c r="AK953" s="1">
        <f t="shared" si="215"/>
        <v>5.5379038117647053</v>
      </c>
      <c r="AL953" s="1">
        <f t="shared" si="216"/>
        <v>6.6960759493670885</v>
      </c>
      <c r="AM953" s="1">
        <f t="shared" si="217"/>
        <v>6153.226457516339</v>
      </c>
      <c r="AN953" s="1">
        <f t="shared" si="218"/>
        <v>7440.0843881856545</v>
      </c>
      <c r="AO953" s="1">
        <f t="shared" si="219"/>
        <v>13593.310845701993</v>
      </c>
      <c r="AP953" s="1">
        <f t="shared" si="220"/>
        <v>6.1532264575163387</v>
      </c>
      <c r="AQ953" s="1">
        <f t="shared" si="220"/>
        <v>7.4400843881856549</v>
      </c>
      <c r="AR953" s="1">
        <f t="shared" si="220"/>
        <v>13.593310845701993</v>
      </c>
      <c r="AS953" s="90"/>
      <c r="AT953" s="1">
        <v>2.8958742632612968</v>
      </c>
      <c r="AU953" s="1">
        <v>0.1891921205596139</v>
      </c>
      <c r="AV953" s="1">
        <v>1.4738920785735004</v>
      </c>
      <c r="AW953" s="1">
        <v>0.7063541939580027</v>
      </c>
      <c r="AX953" s="1">
        <v>0.28148443225847386</v>
      </c>
      <c r="AY953" s="1">
        <v>0.22401005036400928</v>
      </c>
      <c r="AZ953" s="1">
        <v>8.4280462252559083</v>
      </c>
      <c r="BA953" s="1">
        <v>98.634168903481012</v>
      </c>
      <c r="BB953" s="1">
        <v>61.227571616071053</v>
      </c>
      <c r="BC953" s="1">
        <v>15.491859448127713</v>
      </c>
      <c r="BD953" s="1">
        <v>3.1199008811552482</v>
      </c>
      <c r="BE953" s="94">
        <v>0.44749290444654688</v>
      </c>
      <c r="BF953" s="94">
        <v>3.4280983916745509E-3</v>
      </c>
      <c r="BG953" s="94">
        <v>2.0123925718855644</v>
      </c>
      <c r="BH953" s="1">
        <v>1.4892018779342726</v>
      </c>
      <c r="BI953" s="1">
        <v>0.25028169014084511</v>
      </c>
      <c r="BJ953" s="1">
        <v>0.78604878232189668</v>
      </c>
    </row>
    <row r="954" spans="1:62">
      <c r="A954" t="s">
        <v>177</v>
      </c>
      <c r="C954" s="63" t="s">
        <v>164</v>
      </c>
      <c r="D954" s="87" t="s">
        <v>174</v>
      </c>
      <c r="E954" t="s">
        <v>959</v>
      </c>
      <c r="F954" s="1" t="s">
        <v>219</v>
      </c>
      <c r="G954" s="1" t="s">
        <v>302</v>
      </c>
      <c r="H954" s="1">
        <v>11.45124</v>
      </c>
      <c r="I954" s="1">
        <v>7.9165799999999997</v>
      </c>
      <c r="J954" s="1">
        <v>636</v>
      </c>
      <c r="K954" s="1" t="s">
        <v>818</v>
      </c>
      <c r="L954" s="1" t="s">
        <v>737</v>
      </c>
      <c r="M954" s="88">
        <v>2016</v>
      </c>
      <c r="N954" s="88">
        <v>2</v>
      </c>
      <c r="O954" s="89" t="s">
        <v>158</v>
      </c>
      <c r="P954" s="63">
        <v>532</v>
      </c>
      <c r="Q954" s="1" t="s">
        <v>765</v>
      </c>
      <c r="R954" s="63" t="s">
        <v>399</v>
      </c>
      <c r="S954" s="63" t="s">
        <v>992</v>
      </c>
      <c r="T954" s="63" t="s">
        <v>1091</v>
      </c>
      <c r="U954" s="1"/>
      <c r="V954" s="90"/>
      <c r="W954" s="91">
        <v>42643</v>
      </c>
      <c r="X954" s="63">
        <v>9</v>
      </c>
      <c r="Y954" s="63">
        <v>44</v>
      </c>
      <c r="Z954" s="92">
        <v>52</v>
      </c>
      <c r="AA954" s="93">
        <v>17.62</v>
      </c>
      <c r="AB954" s="93">
        <v>10.85</v>
      </c>
      <c r="AC954" s="63">
        <v>2.1800000000000002</v>
      </c>
      <c r="AD954" s="1">
        <v>1.08</v>
      </c>
      <c r="AE954" s="63">
        <v>1.2</v>
      </c>
      <c r="AF954" s="1">
        <v>1.38</v>
      </c>
      <c r="AG954" s="1">
        <v>11.5</v>
      </c>
      <c r="AH954" s="1">
        <f t="shared" si="213"/>
        <v>78.260869565217405</v>
      </c>
      <c r="AI954" s="1">
        <v>0.46</v>
      </c>
      <c r="AJ954" s="1">
        <f t="shared" si="214"/>
        <v>6.8683486238532092</v>
      </c>
      <c r="AK954" s="1">
        <f t="shared" si="215"/>
        <v>5.5965623313545603</v>
      </c>
      <c r="AL954" s="1">
        <f t="shared" si="216"/>
        <v>6.7543333333333342</v>
      </c>
      <c r="AM954" s="1">
        <f t="shared" si="217"/>
        <v>6218.4025903939555</v>
      </c>
      <c r="AN954" s="1">
        <f t="shared" si="218"/>
        <v>7504.8148148148157</v>
      </c>
      <c r="AO954" s="1">
        <f t="shared" si="219"/>
        <v>13723.217405208772</v>
      </c>
      <c r="AP954" s="1">
        <f t="shared" si="220"/>
        <v>6.2184025903939553</v>
      </c>
      <c r="AQ954" s="1">
        <f t="shared" si="220"/>
        <v>7.5048148148148153</v>
      </c>
      <c r="AR954" s="1">
        <f t="shared" si="220"/>
        <v>13.723217405208771</v>
      </c>
      <c r="AS954" s="90"/>
      <c r="AT954" s="1">
        <v>2.6386321626617377</v>
      </c>
      <c r="AU954" s="1">
        <v>0.23006887826766387</v>
      </c>
      <c r="AV954" s="1">
        <v>1.2196322157775483</v>
      </c>
      <c r="AW954" s="1">
        <v>0.92081578573477274</v>
      </c>
      <c r="AX954" s="1">
        <v>0.33423772839468946</v>
      </c>
      <c r="AY954" s="1">
        <v>0.20508785076741803</v>
      </c>
      <c r="AZ954" s="1">
        <v>5.896551852548348</v>
      </c>
      <c r="BA954" s="1">
        <v>111.17254538007411</v>
      </c>
      <c r="BB954" s="1">
        <v>41.992572788956693</v>
      </c>
      <c r="BC954" s="1">
        <v>12.567922860878927</v>
      </c>
      <c r="BD954" s="1">
        <v>2.8170777746655098</v>
      </c>
      <c r="BE954" s="94">
        <v>0.46205273069679853</v>
      </c>
      <c r="BF954" s="94">
        <v>2.2631826741996236E-2</v>
      </c>
      <c r="BG954" s="94">
        <v>2.3833743386982165</v>
      </c>
      <c r="BH954" s="1">
        <v>1.1927592954990216</v>
      </c>
      <c r="BI954" s="1">
        <v>0.29730919765166341</v>
      </c>
      <c r="BJ954" s="1">
        <v>0.89909763904787088</v>
      </c>
    </row>
    <row r="955" spans="1:62">
      <c r="A955" t="s">
        <v>177</v>
      </c>
      <c r="C955" s="63" t="s">
        <v>164</v>
      </c>
      <c r="D955" s="87" t="s">
        <v>174</v>
      </c>
      <c r="E955" t="s">
        <v>959</v>
      </c>
      <c r="F955" s="1" t="s">
        <v>219</v>
      </c>
      <c r="G955" s="1" t="s">
        <v>302</v>
      </c>
      <c r="H955" s="1">
        <v>11.45124</v>
      </c>
      <c r="I955" s="1">
        <v>7.9165799999999997</v>
      </c>
      <c r="J955" s="1">
        <v>636</v>
      </c>
      <c r="K955" s="1" t="s">
        <v>818</v>
      </c>
      <c r="L955" s="1" t="s">
        <v>737</v>
      </c>
      <c r="M955" s="88">
        <v>2016</v>
      </c>
      <c r="N955" s="88">
        <v>2</v>
      </c>
      <c r="O955" s="89" t="s">
        <v>159</v>
      </c>
      <c r="P955" s="63">
        <v>533</v>
      </c>
      <c r="Q955" s="1" t="s">
        <v>765</v>
      </c>
      <c r="R955" s="63" t="s">
        <v>399</v>
      </c>
      <c r="S955" s="63" t="s">
        <v>992</v>
      </c>
      <c r="T955" s="63" t="s">
        <v>1091</v>
      </c>
      <c r="U955" s="1"/>
      <c r="V955" s="90"/>
      <c r="W955" s="91">
        <v>42643</v>
      </c>
      <c r="X955" s="63">
        <v>9</v>
      </c>
      <c r="Y955" s="63">
        <v>46</v>
      </c>
      <c r="Z955" s="92">
        <v>52</v>
      </c>
      <c r="AA955" s="93">
        <v>22.72</v>
      </c>
      <c r="AB955" s="93">
        <v>10.35</v>
      </c>
      <c r="AC955" s="63">
        <v>2.58</v>
      </c>
      <c r="AD955" s="1">
        <v>1.06</v>
      </c>
      <c r="AE955" s="63">
        <v>1.36</v>
      </c>
      <c r="AF955" s="1">
        <v>1.42</v>
      </c>
      <c r="AG955" s="1">
        <v>10.7</v>
      </c>
      <c r="AH955" s="1">
        <f t="shared" si="213"/>
        <v>74.647887323943678</v>
      </c>
      <c r="AI955" s="1">
        <v>0.3</v>
      </c>
      <c r="AJ955" s="1">
        <f t="shared" si="214"/>
        <v>5.6965116279069763</v>
      </c>
      <c r="AK955" s="1">
        <f t="shared" si="215"/>
        <v>4.4674432284541723</v>
      </c>
      <c r="AL955" s="1">
        <f t="shared" si="216"/>
        <v>5.011764705882352</v>
      </c>
      <c r="AM955" s="1">
        <f t="shared" si="217"/>
        <v>4963.8258093935247</v>
      </c>
      <c r="AN955" s="1">
        <f t="shared" si="218"/>
        <v>5568.6274509803907</v>
      </c>
      <c r="AO955" s="1">
        <f t="shared" si="219"/>
        <v>10532.453260373915</v>
      </c>
      <c r="AP955" s="1">
        <f t="shared" si="220"/>
        <v>4.9638258093935246</v>
      </c>
      <c r="AQ955" s="1">
        <f t="shared" si="220"/>
        <v>5.568627450980391</v>
      </c>
      <c r="AR955" s="1">
        <f t="shared" si="220"/>
        <v>10.532453260373915</v>
      </c>
      <c r="AS955" s="90"/>
      <c r="AT955" s="1">
        <v>2.5497017892644136</v>
      </c>
      <c r="AU955" s="1">
        <v>0.23957947924468156</v>
      </c>
      <c r="AV955" s="1">
        <v>1.7597629149048255</v>
      </c>
      <c r="AW955" s="1">
        <v>0.62487118023293964</v>
      </c>
      <c r="AX955" s="1">
        <v>0.23379613339098379</v>
      </c>
      <c r="AY955" s="1">
        <v>0.1881613907324515</v>
      </c>
      <c r="AZ955" s="1">
        <v>7.0729604352951156</v>
      </c>
      <c r="BA955" s="1">
        <v>98.406305796039973</v>
      </c>
      <c r="BB955" s="1">
        <v>41.694678531503229</v>
      </c>
      <c r="BC955" s="1">
        <v>13.549565084155821</v>
      </c>
      <c r="BD955" s="1">
        <v>3.0511430250749214</v>
      </c>
      <c r="BE955" s="94">
        <v>0.42468538238141329</v>
      </c>
      <c r="BF955" s="94">
        <v>1.7124878993223621E-2</v>
      </c>
      <c r="BG955" s="94">
        <v>2.6617125882720547</v>
      </c>
      <c r="BH955" s="1">
        <v>1.3719332679097154</v>
      </c>
      <c r="BI955" s="1">
        <v>0.22085377821393523</v>
      </c>
      <c r="BJ955" s="1">
        <v>0.82408348991403546</v>
      </c>
    </row>
    <row r="956" spans="1:62">
      <c r="A956" t="s">
        <v>177</v>
      </c>
      <c r="C956" s="63" t="s">
        <v>164</v>
      </c>
      <c r="D956" s="87" t="s">
        <v>174</v>
      </c>
      <c r="E956" t="s">
        <v>959</v>
      </c>
      <c r="F956" s="1" t="s">
        <v>219</v>
      </c>
      <c r="G956" s="1" t="s">
        <v>302</v>
      </c>
      <c r="H956" s="1">
        <v>11.45124</v>
      </c>
      <c r="I956" s="1">
        <v>7.9165799999999997</v>
      </c>
      <c r="J956" s="1">
        <v>636</v>
      </c>
      <c r="K956" s="1" t="s">
        <v>818</v>
      </c>
      <c r="L956" s="1" t="s">
        <v>737</v>
      </c>
      <c r="M956" s="88">
        <v>2016</v>
      </c>
      <c r="N956" s="88">
        <v>2</v>
      </c>
      <c r="O956" s="89" t="s">
        <v>714</v>
      </c>
      <c r="P956" s="63">
        <v>534</v>
      </c>
      <c r="Q956" s="1" t="s">
        <v>765</v>
      </c>
      <c r="R956" s="63" t="s">
        <v>399</v>
      </c>
      <c r="S956" s="63" t="s">
        <v>992</v>
      </c>
      <c r="T956" s="63" t="s">
        <v>1091</v>
      </c>
      <c r="U956" s="1"/>
      <c r="V956" s="90"/>
      <c r="W956" s="91">
        <v>42643</v>
      </c>
      <c r="X956" s="63">
        <v>9</v>
      </c>
      <c r="Y956" s="63">
        <v>48</v>
      </c>
      <c r="Z956" s="92">
        <v>48</v>
      </c>
      <c r="AA956" s="93">
        <v>27.9</v>
      </c>
      <c r="AB956" s="93">
        <v>12.38</v>
      </c>
      <c r="AC956" s="63">
        <v>2.72</v>
      </c>
      <c r="AD956" s="1">
        <v>1.1599999999999999</v>
      </c>
      <c r="AE956" s="63">
        <v>2.34</v>
      </c>
      <c r="AF956" s="1">
        <v>1.54</v>
      </c>
      <c r="AG956" s="1">
        <v>12.4</v>
      </c>
      <c r="AH956" s="1">
        <f t="shared" si="213"/>
        <v>75.324675324675312</v>
      </c>
      <c r="AI956" s="1">
        <v>0.78</v>
      </c>
      <c r="AJ956" s="1">
        <f t="shared" si="214"/>
        <v>7.0092647058823534</v>
      </c>
      <c r="AK956" s="1">
        <f t="shared" si="215"/>
        <v>5.4412027681660895</v>
      </c>
      <c r="AL956" s="1">
        <f t="shared" si="216"/>
        <v>9.3000000000000007</v>
      </c>
      <c r="AM956" s="1">
        <f t="shared" si="217"/>
        <v>6045.7808535178774</v>
      </c>
      <c r="AN956" s="1">
        <f t="shared" si="218"/>
        <v>10333.333333333334</v>
      </c>
      <c r="AO956" s="1">
        <f t="shared" si="219"/>
        <v>16379.114186851211</v>
      </c>
      <c r="AP956" s="1">
        <f t="shared" si="220"/>
        <v>6.0457808535178774</v>
      </c>
      <c r="AQ956" s="1">
        <f t="shared" si="220"/>
        <v>10.333333333333334</v>
      </c>
      <c r="AR956" s="1">
        <f t="shared" si="220"/>
        <v>16.379114186851211</v>
      </c>
      <c r="AS956" s="90"/>
      <c r="AT956" s="1">
        <v>3.2281368821292777</v>
      </c>
      <c r="AU956" s="1">
        <v>0.27829939209160631</v>
      </c>
      <c r="AV956" s="1">
        <v>1.6685125595688579</v>
      </c>
      <c r="AW956" s="1">
        <v>0.83885618597206568</v>
      </c>
      <c r="AX956" s="1">
        <v>0.30398433793437407</v>
      </c>
      <c r="AY956" s="1">
        <v>0.22626103706095441</v>
      </c>
      <c r="AZ956" s="1">
        <v>8.4661752534532955</v>
      </c>
      <c r="BA956" s="1">
        <v>95.884698580676528</v>
      </c>
      <c r="BB956" s="1">
        <v>53.466330360424045</v>
      </c>
      <c r="BC956" s="1">
        <v>11.71343400433094</v>
      </c>
      <c r="BD956" s="1">
        <v>10.31090318359634</v>
      </c>
      <c r="BE956" s="94">
        <v>0.55634469696969702</v>
      </c>
      <c r="BF956" s="94">
        <v>3.4346590909090917E-2</v>
      </c>
      <c r="BG956" s="94">
        <v>1.5512879579341867</v>
      </c>
      <c r="BH956" s="1">
        <v>1.3073654390934846</v>
      </c>
      <c r="BI956" s="1">
        <v>0.24433427762039664</v>
      </c>
      <c r="BJ956" s="1">
        <v>0.97178705778065122</v>
      </c>
    </row>
    <row r="957" spans="1:62">
      <c r="C957" s="63"/>
      <c r="D957" s="87"/>
      <c r="F957" s="1"/>
      <c r="G957" s="1"/>
      <c r="H957" s="1"/>
      <c r="I957" s="1"/>
      <c r="J957" s="1"/>
      <c r="K957" s="1"/>
      <c r="L957" s="1"/>
      <c r="M957" s="88"/>
      <c r="N957" s="88"/>
      <c r="O957" s="89"/>
      <c r="P957" s="63"/>
      <c r="Q957" s="1"/>
      <c r="R957" s="63"/>
      <c r="S957" s="63"/>
      <c r="T957" s="63"/>
      <c r="U957" s="1"/>
      <c r="V957" s="90"/>
      <c r="W957" s="91"/>
      <c r="X957" s="63"/>
      <c r="Y957" s="63"/>
      <c r="Z957" s="92"/>
      <c r="AA957" s="93"/>
      <c r="AB957" s="93"/>
      <c r="AC957" s="63"/>
      <c r="AD957" s="1"/>
      <c r="AE957" s="63"/>
      <c r="AF957" s="1"/>
      <c r="AG957" s="1"/>
      <c r="AH957" s="1"/>
      <c r="AI957" s="1"/>
      <c r="AJ957" s="1"/>
      <c r="AK957" s="1"/>
      <c r="AL957" s="1"/>
      <c r="AM957" s="1"/>
      <c r="AN957" s="1"/>
      <c r="AO957" s="1"/>
      <c r="AP957" s="1"/>
      <c r="AQ957" s="1"/>
      <c r="AR957" s="1"/>
      <c r="AS957" s="90"/>
      <c r="AT957" s="1"/>
      <c r="AU957" s="1"/>
      <c r="AV957" s="1"/>
      <c r="AW957" s="1"/>
      <c r="AX957" s="1"/>
      <c r="AY957" s="1"/>
      <c r="AZ957" s="1"/>
      <c r="BA957" s="1"/>
      <c r="BB957" s="1"/>
      <c r="BC957" s="1"/>
      <c r="BD957" s="1"/>
      <c r="BE957" s="94"/>
      <c r="BF957" s="94"/>
      <c r="BG957" s="94"/>
      <c r="BH957" s="1"/>
      <c r="BI957" s="1"/>
      <c r="BJ957" s="1"/>
    </row>
    <row r="958" spans="1:62">
      <c r="C958" s="63"/>
      <c r="D958" s="87"/>
      <c r="F958" s="1"/>
      <c r="G958" s="1"/>
      <c r="H958" s="1"/>
      <c r="I958" s="1"/>
      <c r="J958" s="1"/>
      <c r="K958" s="1"/>
      <c r="L958" s="1"/>
      <c r="M958" s="88"/>
      <c r="N958" s="88"/>
      <c r="O958" s="89"/>
      <c r="P958" s="63"/>
      <c r="Q958" s="1"/>
      <c r="R958" s="63"/>
      <c r="S958" s="63"/>
      <c r="T958" s="63"/>
      <c r="U958" s="1"/>
      <c r="V958" s="90"/>
      <c r="W958" s="91"/>
      <c r="X958" s="63"/>
      <c r="Y958" s="63"/>
      <c r="Z958" s="92"/>
      <c r="AA958" s="93"/>
      <c r="AB958" s="93"/>
      <c r="AC958" s="63"/>
      <c r="AD958" s="1"/>
      <c r="AE958" s="63"/>
      <c r="AF958" s="1"/>
      <c r="AG958" s="1"/>
      <c r="AH958" s="1"/>
      <c r="AI958" s="1"/>
      <c r="AJ958" s="1"/>
      <c r="AK958" s="1"/>
      <c r="AL958" s="1"/>
      <c r="AM958" s="1"/>
      <c r="AN958" s="1"/>
      <c r="AO958" s="1"/>
      <c r="AP958" s="1"/>
      <c r="AQ958" s="1"/>
      <c r="AR958" s="1"/>
      <c r="AS958" s="90"/>
      <c r="AT958" s="1"/>
      <c r="AU958" s="1"/>
      <c r="AV958" s="1"/>
      <c r="AW958" s="1"/>
      <c r="AX958" s="1"/>
      <c r="AY958" s="1"/>
      <c r="AZ958" s="1"/>
      <c r="BA958" s="1"/>
      <c r="BB958" s="1"/>
      <c r="BC958" s="1"/>
      <c r="BD958" s="1"/>
      <c r="BE958" s="94"/>
      <c r="BF958" s="94"/>
      <c r="BG958" s="94"/>
      <c r="BH958" s="1"/>
      <c r="BI958" s="1"/>
      <c r="BJ958" s="1"/>
    </row>
    <row r="959" spans="1:62">
      <c r="C959" s="63"/>
      <c r="D959" s="87"/>
      <c r="F959" s="1"/>
      <c r="G959" s="1"/>
      <c r="H959" s="1"/>
      <c r="I959" s="1"/>
      <c r="J959" s="1"/>
      <c r="K959" s="1"/>
      <c r="L959" s="1"/>
      <c r="M959" s="88"/>
      <c r="N959" s="88"/>
      <c r="O959" s="89"/>
      <c r="P959" s="63"/>
      <c r="Q959" s="1"/>
      <c r="R959" s="63"/>
      <c r="S959" s="63"/>
      <c r="T959" s="63"/>
      <c r="U959" s="1"/>
      <c r="V959" s="90"/>
      <c r="W959" s="91"/>
      <c r="X959" s="63"/>
      <c r="Y959" s="63"/>
      <c r="Z959" s="92"/>
      <c r="AA959" s="93"/>
      <c r="AB959" s="93"/>
      <c r="AC959" s="63"/>
      <c r="AD959" s="1"/>
      <c r="AE959" s="63"/>
      <c r="AF959" s="1"/>
      <c r="AG959" s="1"/>
      <c r="AH959" s="1"/>
      <c r="AI959" s="1"/>
      <c r="AJ959" s="1"/>
      <c r="AK959" s="1"/>
      <c r="AL959" s="1"/>
      <c r="AM959" s="1"/>
      <c r="AN959" s="1"/>
      <c r="AO959" s="1"/>
      <c r="AP959" s="1"/>
      <c r="AQ959" s="1"/>
      <c r="AR959" s="1"/>
      <c r="AS959" s="90"/>
      <c r="AT959" s="1"/>
      <c r="AU959" s="1"/>
      <c r="AV959" s="1"/>
      <c r="AW959" s="1"/>
      <c r="AX959" s="1"/>
      <c r="AY959" s="1"/>
      <c r="AZ959" s="1"/>
      <c r="BA959" s="1"/>
      <c r="BB959" s="1"/>
      <c r="BC959" s="1"/>
      <c r="BD959" s="1"/>
      <c r="BE959" s="94"/>
      <c r="BF959" s="94"/>
      <c r="BG959" s="94"/>
      <c r="BH959" s="1"/>
      <c r="BI959" s="1"/>
      <c r="BJ959" s="1"/>
    </row>
    <row r="960" spans="1:62">
      <c r="C960" s="63"/>
      <c r="D960" s="87"/>
      <c r="F960" s="1"/>
      <c r="G960" s="1"/>
      <c r="H960" s="1"/>
      <c r="I960" s="1"/>
      <c r="J960" s="1"/>
      <c r="K960" s="1"/>
      <c r="L960" s="1"/>
      <c r="M960" s="88"/>
      <c r="N960" s="88"/>
      <c r="O960" s="89"/>
      <c r="P960" s="63"/>
      <c r="Q960" s="1"/>
      <c r="R960" s="63"/>
      <c r="S960" s="63"/>
      <c r="T960" s="63"/>
      <c r="U960" s="1"/>
      <c r="V960" s="90"/>
      <c r="W960" s="91"/>
      <c r="X960" s="63"/>
      <c r="Y960" s="63"/>
      <c r="Z960" s="92"/>
      <c r="AA960" s="93"/>
      <c r="AB960" s="93"/>
      <c r="AC960" s="63"/>
      <c r="AD960" s="1"/>
      <c r="AE960" s="63"/>
      <c r="AF960" s="1"/>
      <c r="AG960" s="1"/>
      <c r="AH960" s="1"/>
      <c r="AI960" s="1"/>
      <c r="AJ960" s="1"/>
      <c r="AK960" s="1"/>
      <c r="AL960" s="1"/>
      <c r="AM960" s="1"/>
      <c r="AN960" s="1"/>
      <c r="AO960" s="1"/>
      <c r="AP960" s="1"/>
      <c r="AQ960" s="1"/>
      <c r="AR960" s="1"/>
      <c r="AS960" s="90"/>
      <c r="AT960" s="1"/>
      <c r="AU960" s="1"/>
      <c r="AV960" s="1"/>
      <c r="AW960" s="1"/>
      <c r="AX960" s="1"/>
      <c r="AY960" s="1"/>
      <c r="AZ960" s="1"/>
      <c r="BA960" s="1"/>
      <c r="BB960" s="1"/>
      <c r="BC960" s="1"/>
      <c r="BD960" s="1"/>
      <c r="BE960" s="94"/>
      <c r="BF960" s="94"/>
      <c r="BG960" s="94"/>
      <c r="BH960" s="1"/>
      <c r="BI960" s="1"/>
      <c r="BJ960" s="1"/>
    </row>
    <row r="961" spans="1:62">
      <c r="C961" s="63"/>
      <c r="D961" s="87"/>
      <c r="F961" s="1"/>
      <c r="G961" s="1"/>
      <c r="H961" s="1"/>
      <c r="I961" s="1"/>
      <c r="J961" s="1"/>
      <c r="K961" s="1"/>
      <c r="L961" s="1"/>
      <c r="M961" s="88"/>
      <c r="N961" s="88"/>
      <c r="O961" s="89"/>
      <c r="P961" s="63"/>
      <c r="Q961" s="1"/>
      <c r="R961" s="63"/>
      <c r="S961" s="63"/>
      <c r="T961" s="63"/>
      <c r="U961" s="1"/>
      <c r="V961" s="90"/>
      <c r="W961" s="91"/>
      <c r="X961" s="63"/>
      <c r="Y961" s="63"/>
      <c r="Z961" s="92"/>
      <c r="AA961" s="93"/>
      <c r="AB961" s="93"/>
      <c r="AC961" s="63"/>
      <c r="AD961" s="1"/>
      <c r="AE961" s="63"/>
      <c r="AF961" s="1"/>
      <c r="AG961" s="1"/>
      <c r="AH961" s="1"/>
      <c r="AI961" s="1"/>
      <c r="AJ961" s="1"/>
      <c r="AK961" s="1"/>
      <c r="AL961" s="1"/>
      <c r="AM961" s="1"/>
      <c r="AN961" s="1"/>
      <c r="AO961" s="1"/>
      <c r="AP961" s="1"/>
      <c r="AQ961" s="1"/>
      <c r="AR961" s="1"/>
      <c r="AS961" s="90"/>
      <c r="AT961" s="1"/>
      <c r="AU961" s="1"/>
      <c r="AV961" s="1"/>
      <c r="AW961" s="1"/>
      <c r="AX961" s="1"/>
      <c r="AY961" s="1"/>
      <c r="AZ961" s="1"/>
      <c r="BA961" s="1"/>
      <c r="BB961" s="1"/>
      <c r="BC961" s="1"/>
      <c r="BD961" s="1"/>
      <c r="BE961" s="94"/>
      <c r="BF961" s="94"/>
      <c r="BG961" s="94"/>
      <c r="BH961" s="1"/>
      <c r="BI961" s="1"/>
      <c r="BJ961" s="1"/>
    </row>
    <row r="962" spans="1:62">
      <c r="C962" s="63"/>
      <c r="D962" s="87"/>
      <c r="F962" s="1"/>
      <c r="G962" s="1"/>
      <c r="H962" s="1"/>
      <c r="I962" s="1"/>
      <c r="J962" s="1"/>
      <c r="K962" s="1"/>
      <c r="L962" s="1"/>
      <c r="M962" s="88"/>
      <c r="N962" s="88"/>
      <c r="O962" s="89"/>
      <c r="P962" s="63"/>
      <c r="Q962" s="1"/>
      <c r="R962" s="63"/>
      <c r="S962" s="63"/>
      <c r="T962" s="63"/>
      <c r="U962" s="1"/>
      <c r="V962" s="90"/>
      <c r="W962" s="91"/>
      <c r="X962" s="63"/>
      <c r="Y962" s="63"/>
      <c r="Z962" s="92"/>
      <c r="AA962" s="93"/>
      <c r="AB962" s="93"/>
      <c r="AC962" s="63"/>
      <c r="AD962" s="1"/>
      <c r="AE962" s="63"/>
      <c r="AF962" s="1"/>
      <c r="AG962" s="1"/>
      <c r="AH962" s="1"/>
      <c r="AI962" s="1"/>
      <c r="AJ962" s="1"/>
      <c r="AK962" s="1"/>
      <c r="AL962" s="1"/>
      <c r="AM962" s="1"/>
      <c r="AN962" s="1"/>
      <c r="AO962" s="1"/>
      <c r="AP962" s="1"/>
      <c r="AQ962" s="1"/>
      <c r="AR962" s="1"/>
      <c r="AS962" s="90"/>
      <c r="AT962" s="1"/>
      <c r="AU962" s="1"/>
      <c r="AV962" s="1"/>
      <c r="AW962" s="1"/>
      <c r="AX962" s="1"/>
      <c r="AY962" s="1"/>
      <c r="AZ962" s="1"/>
      <c r="BA962" s="1"/>
      <c r="BB962" s="1"/>
      <c r="BC962" s="1"/>
      <c r="BD962" s="1"/>
      <c r="BE962" s="94"/>
      <c r="BF962" s="94"/>
      <c r="BG962" s="94"/>
      <c r="BH962" s="1"/>
      <c r="BI962" s="1"/>
      <c r="BJ962" s="1"/>
    </row>
    <row r="963" spans="1:62">
      <c r="A963" t="s">
        <v>177</v>
      </c>
      <c r="C963" s="63" t="s">
        <v>164</v>
      </c>
      <c r="D963" s="87" t="s">
        <v>174</v>
      </c>
      <c r="E963" t="s">
        <v>959</v>
      </c>
      <c r="F963" s="1" t="s">
        <v>820</v>
      </c>
      <c r="G963" s="1" t="s">
        <v>821</v>
      </c>
      <c r="H963" s="1">
        <v>11.386200000000001</v>
      </c>
      <c r="I963" s="1">
        <v>7.9184999999999999</v>
      </c>
      <c r="J963" s="1">
        <v>673</v>
      </c>
      <c r="K963" s="1" t="s">
        <v>822</v>
      </c>
      <c r="L963" s="1" t="s">
        <v>737</v>
      </c>
      <c r="M963" s="88">
        <v>2016</v>
      </c>
      <c r="N963" s="88">
        <v>2</v>
      </c>
      <c r="O963" s="89" t="s">
        <v>155</v>
      </c>
      <c r="P963" s="63">
        <v>553</v>
      </c>
      <c r="Q963" s="1" t="s">
        <v>765</v>
      </c>
      <c r="R963" s="63" t="s">
        <v>399</v>
      </c>
      <c r="S963" s="63" t="s">
        <v>992</v>
      </c>
      <c r="T963" s="63" t="s">
        <v>1091</v>
      </c>
      <c r="U963" s="1" t="s">
        <v>819</v>
      </c>
      <c r="V963" s="90">
        <v>42682</v>
      </c>
      <c r="W963" s="91">
        <v>42643</v>
      </c>
      <c r="X963" s="63">
        <v>9</v>
      </c>
      <c r="Y963" s="63">
        <v>48</v>
      </c>
      <c r="Z963" s="92">
        <v>33</v>
      </c>
      <c r="AA963" s="93">
        <v>7.42</v>
      </c>
      <c r="AB963" s="93">
        <v>3.47</v>
      </c>
      <c r="AC963" s="63">
        <v>1.1599999999999999</v>
      </c>
      <c r="AD963" s="1">
        <v>0.42</v>
      </c>
      <c r="AE963" s="63">
        <v>0.3</v>
      </c>
      <c r="AF963" s="1">
        <v>0.46</v>
      </c>
      <c r="AG963" s="1">
        <v>10.7</v>
      </c>
      <c r="AH963" s="1">
        <f t="shared" ref="AH963:AH980" si="221">(AD963/AF963)*100</f>
        <v>91.304347826086953</v>
      </c>
      <c r="AI963" s="1">
        <v>0.1</v>
      </c>
      <c r="AJ963" s="1">
        <f t="shared" ref="AJ963:AJ980" si="222">(AF963/AC963)*AB963</f>
        <v>1.3760344827586211</v>
      </c>
      <c r="AK963" s="1">
        <f t="shared" si="215"/>
        <v>1.3199373225152133</v>
      </c>
      <c r="AL963" s="1">
        <f t="shared" ref="AL963:AL980" si="223">(AI963/AE963)*AA963</f>
        <v>2.4733333333333336</v>
      </c>
      <c r="AM963" s="1">
        <f t="shared" si="217"/>
        <v>1466.5970250169037</v>
      </c>
      <c r="AN963" s="1">
        <f t="shared" si="218"/>
        <v>2748.1481481481483</v>
      </c>
      <c r="AO963" s="1">
        <f t="shared" si="219"/>
        <v>4214.7451731650517</v>
      </c>
      <c r="AP963" s="1">
        <f t="shared" si="220"/>
        <v>1.4665970250169036</v>
      </c>
      <c r="AQ963" s="1">
        <f t="shared" si="220"/>
        <v>2.7481481481481485</v>
      </c>
      <c r="AR963" s="1">
        <f t="shared" si="220"/>
        <v>4.2147451731650518</v>
      </c>
      <c r="AS963" s="90">
        <v>42469</v>
      </c>
      <c r="AT963" s="1">
        <v>2.2749529190207158</v>
      </c>
      <c r="AU963" s="1">
        <v>0.16402500543291926</v>
      </c>
      <c r="AV963" s="1">
        <v>1.4582651058915224</v>
      </c>
      <c r="AW963" s="1">
        <v>0.55982820044483073</v>
      </c>
      <c r="AX963" s="1">
        <v>0.27477873098728017</v>
      </c>
      <c r="AY963" s="1">
        <v>0.17528309639661252</v>
      </c>
      <c r="AZ963" s="1">
        <v>7.4852354887321626</v>
      </c>
      <c r="BA963" s="1">
        <v>106.83643755226377</v>
      </c>
      <c r="BB963" s="1">
        <v>29.583809655022421</v>
      </c>
      <c r="BC963" s="1">
        <v>10.083457090809535</v>
      </c>
      <c r="BD963" s="1">
        <v>2.9307001455960768</v>
      </c>
      <c r="BE963" s="94">
        <v>0.62487611496531226</v>
      </c>
      <c r="BF963" s="94">
        <v>0.10465807730426166</v>
      </c>
      <c r="BG963" s="94">
        <v>1.4123806142657502</v>
      </c>
      <c r="BH963" s="1">
        <v>1.1422330097087379</v>
      </c>
      <c r="BI963" s="1">
        <v>0.13587378640776698</v>
      </c>
      <c r="BJ963" s="1">
        <v>0.60570689529594168</v>
      </c>
    </row>
    <row r="964" spans="1:62">
      <c r="A964" t="s">
        <v>177</v>
      </c>
      <c r="C964" s="63" t="s">
        <v>164</v>
      </c>
      <c r="D964" s="87" t="s">
        <v>174</v>
      </c>
      <c r="E964" t="s">
        <v>959</v>
      </c>
      <c r="F964" s="1" t="s">
        <v>820</v>
      </c>
      <c r="G964" s="1" t="s">
        <v>821</v>
      </c>
      <c r="H964" s="1">
        <v>11.386200000000001</v>
      </c>
      <c r="I964" s="1">
        <v>7.9184999999999999</v>
      </c>
      <c r="J964" s="1">
        <v>673</v>
      </c>
      <c r="K964" s="1" t="s">
        <v>822</v>
      </c>
      <c r="L964" s="1" t="s">
        <v>737</v>
      </c>
      <c r="M964" s="88">
        <v>2016</v>
      </c>
      <c r="N964" s="88">
        <v>2</v>
      </c>
      <c r="O964" s="89" t="s">
        <v>156</v>
      </c>
      <c r="P964" s="63">
        <v>554</v>
      </c>
      <c r="Q964" s="1" t="s">
        <v>765</v>
      </c>
      <c r="R964" s="63" t="s">
        <v>399</v>
      </c>
      <c r="S964" s="63" t="s">
        <v>992</v>
      </c>
      <c r="T964" s="63" t="s">
        <v>1091</v>
      </c>
      <c r="U964" s="1"/>
      <c r="V964" s="90"/>
      <c r="W964" s="91">
        <v>42643</v>
      </c>
      <c r="X964" s="63">
        <v>9</v>
      </c>
      <c r="Y964" s="63">
        <v>47</v>
      </c>
      <c r="Z964" s="92">
        <v>36</v>
      </c>
      <c r="AA964" s="93">
        <v>9.1300000000000008</v>
      </c>
      <c r="AB964" s="93">
        <v>3.51</v>
      </c>
      <c r="AC964" s="63">
        <v>1.28</v>
      </c>
      <c r="AD964" s="1">
        <v>0.48</v>
      </c>
      <c r="AE964" s="63">
        <v>0.44</v>
      </c>
      <c r="AF964" s="1">
        <v>0.7</v>
      </c>
      <c r="AG964" s="1">
        <v>10</v>
      </c>
      <c r="AH964" s="1">
        <f t="shared" si="221"/>
        <v>68.571428571428569</v>
      </c>
      <c r="AI964" s="1">
        <v>0.18</v>
      </c>
      <c r="AJ964" s="1">
        <f t="shared" si="222"/>
        <v>1.9195312499999999</v>
      </c>
      <c r="AK964" s="1">
        <f t="shared" si="215"/>
        <v>1.3936764705882352</v>
      </c>
      <c r="AL964" s="1">
        <f t="shared" si="223"/>
        <v>3.7349999999999999</v>
      </c>
      <c r="AM964" s="1">
        <f t="shared" si="217"/>
        <v>1548.5294117647056</v>
      </c>
      <c r="AN964" s="1">
        <f t="shared" si="218"/>
        <v>4150</v>
      </c>
      <c r="AO964" s="1">
        <f t="shared" si="219"/>
        <v>5698.5294117647054</v>
      </c>
      <c r="AP964" s="1">
        <f t="shared" si="220"/>
        <v>1.5485294117647057</v>
      </c>
      <c r="AQ964" s="1">
        <f t="shared" si="220"/>
        <v>4.1500000000000004</v>
      </c>
      <c r="AR964" s="1">
        <f t="shared" si="220"/>
        <v>5.6985294117647056</v>
      </c>
      <c r="AS964" s="90"/>
      <c r="AT964" s="1">
        <v>1.7671300893743795</v>
      </c>
      <c r="AU964" s="1">
        <v>0.21820030292325293</v>
      </c>
      <c r="AV964" s="1">
        <v>1.5610627342873973</v>
      </c>
      <c r="AW964" s="1">
        <v>0.6026927916227679</v>
      </c>
      <c r="AX964" s="1">
        <v>0.24801432555450761</v>
      </c>
      <c r="AY964" s="1">
        <v>0.14451550301466459</v>
      </c>
      <c r="AZ964" s="1">
        <v>3.7282885927514049</v>
      </c>
      <c r="BA964" s="1">
        <v>66.941410408693017</v>
      </c>
      <c r="BB964" s="1">
        <v>33.125206396288348</v>
      </c>
      <c r="BC964" s="1">
        <v>7.1655851375905346</v>
      </c>
      <c r="BD964" s="1">
        <v>2.3217808040206989</v>
      </c>
      <c r="BE964" s="94">
        <v>0.63160377358490571</v>
      </c>
      <c r="BF964" s="94">
        <v>0.19174528301886795</v>
      </c>
      <c r="BG964" s="94">
        <v>1.3712426855822999</v>
      </c>
      <c r="BH964" s="1">
        <v>1.1053658536585367</v>
      </c>
      <c r="BI964" s="1">
        <v>0.22517073170731708</v>
      </c>
      <c r="BJ964" s="1">
        <v>0.71583979846462198</v>
      </c>
    </row>
    <row r="965" spans="1:62">
      <c r="A965" t="s">
        <v>177</v>
      </c>
      <c r="C965" s="63" t="s">
        <v>164</v>
      </c>
      <c r="D965" s="87" t="s">
        <v>174</v>
      </c>
      <c r="E965" t="s">
        <v>959</v>
      </c>
      <c r="F965" s="1" t="s">
        <v>820</v>
      </c>
      <c r="G965" s="1" t="s">
        <v>821</v>
      </c>
      <c r="H965" s="1">
        <v>11.386200000000001</v>
      </c>
      <c r="I965" s="1">
        <v>7.9184999999999999</v>
      </c>
      <c r="J965" s="1">
        <v>673</v>
      </c>
      <c r="K965" s="1" t="s">
        <v>822</v>
      </c>
      <c r="L965" s="1" t="s">
        <v>737</v>
      </c>
      <c r="M965" s="88">
        <v>2016</v>
      </c>
      <c r="N965" s="88">
        <v>2</v>
      </c>
      <c r="O965" s="89" t="s">
        <v>157</v>
      </c>
      <c r="P965" s="63">
        <v>555</v>
      </c>
      <c r="Q965" s="1" t="s">
        <v>765</v>
      </c>
      <c r="R965" s="63" t="s">
        <v>399</v>
      </c>
      <c r="S965" s="63" t="s">
        <v>992</v>
      </c>
      <c r="T965" s="63" t="s">
        <v>1091</v>
      </c>
      <c r="U965" s="1"/>
      <c r="V965" s="90"/>
      <c r="W965" s="91">
        <v>42643</v>
      </c>
      <c r="X965" s="63">
        <v>9</v>
      </c>
      <c r="Y965" s="63">
        <v>46</v>
      </c>
      <c r="Z965" s="92">
        <v>29</v>
      </c>
      <c r="AA965" s="93">
        <v>13.96</v>
      </c>
      <c r="AB965" s="93">
        <v>4.58</v>
      </c>
      <c r="AC965" s="63">
        <v>1.96</v>
      </c>
      <c r="AD965" s="1">
        <v>0.64</v>
      </c>
      <c r="AE965" s="63">
        <v>0.78</v>
      </c>
      <c r="AF965" s="1">
        <v>0.9</v>
      </c>
      <c r="AG965" s="1">
        <v>9.1</v>
      </c>
      <c r="AH965" s="1">
        <f t="shared" si="221"/>
        <v>71.111111111111114</v>
      </c>
      <c r="AI965" s="1">
        <v>0.22</v>
      </c>
      <c r="AJ965" s="1">
        <f t="shared" si="222"/>
        <v>2.1030612244897959</v>
      </c>
      <c r="AK965" s="1">
        <f t="shared" si="215"/>
        <v>1.5993162064825934</v>
      </c>
      <c r="AL965" s="1">
        <f t="shared" si="223"/>
        <v>3.9374358974358978</v>
      </c>
      <c r="AM965" s="1">
        <f t="shared" si="217"/>
        <v>1777.0180072028816</v>
      </c>
      <c r="AN965" s="1">
        <f t="shared" si="218"/>
        <v>4374.9287749287751</v>
      </c>
      <c r="AO965" s="1">
        <f t="shared" si="219"/>
        <v>6151.9467821316566</v>
      </c>
      <c r="AP965" s="1">
        <f t="shared" si="220"/>
        <v>1.7770180072028816</v>
      </c>
      <c r="AQ965" s="1">
        <f t="shared" si="220"/>
        <v>4.3749287749287751</v>
      </c>
      <c r="AR965" s="1">
        <f t="shared" si="220"/>
        <v>6.1519467821316569</v>
      </c>
      <c r="AS965" s="90"/>
      <c r="AT965" s="1">
        <v>2.7360576923076927</v>
      </c>
      <c r="AU965" s="1">
        <v>0.20194449213940607</v>
      </c>
      <c r="AV965" s="1">
        <v>1.5971700101994586</v>
      </c>
      <c r="AW965" s="1">
        <v>0.65165487479690787</v>
      </c>
      <c r="AX965" s="1">
        <v>0.29333205311756433</v>
      </c>
      <c r="AY965" s="1">
        <v>0.21653568027064227</v>
      </c>
      <c r="AZ965" s="1">
        <v>9.9519220911398918</v>
      </c>
      <c r="BA965" s="1">
        <v>109.34093990943646</v>
      </c>
      <c r="BB965" s="1">
        <v>126.80054973384826</v>
      </c>
      <c r="BC965" s="1">
        <v>15.400493146359871</v>
      </c>
      <c r="BD965" s="1">
        <v>2.3632933629653485</v>
      </c>
      <c r="BE965" s="94">
        <v>0.80702554744525556</v>
      </c>
      <c r="BF965" s="94">
        <v>8.001824817518248E-2</v>
      </c>
      <c r="BG965" s="94">
        <v>1.2083110521054408</v>
      </c>
      <c r="BH965" s="1">
        <v>1.1880382775119618</v>
      </c>
      <c r="BI965" s="1">
        <v>0.23478468899521535</v>
      </c>
      <c r="BJ965" s="1">
        <v>0.72122148108382467</v>
      </c>
    </row>
    <row r="966" spans="1:62">
      <c r="A966" t="s">
        <v>177</v>
      </c>
      <c r="C966" s="63" t="s">
        <v>164</v>
      </c>
      <c r="D966" s="87" t="s">
        <v>174</v>
      </c>
      <c r="E966" t="s">
        <v>959</v>
      </c>
      <c r="F966" s="1" t="s">
        <v>820</v>
      </c>
      <c r="G966" s="1" t="s">
        <v>821</v>
      </c>
      <c r="H966" s="1">
        <v>11.386200000000001</v>
      </c>
      <c r="I966" s="1">
        <v>7.9184999999999999</v>
      </c>
      <c r="J966" s="1">
        <v>673</v>
      </c>
      <c r="K966" s="1" t="s">
        <v>822</v>
      </c>
      <c r="L966" s="1" t="s">
        <v>737</v>
      </c>
      <c r="M966" s="88">
        <v>2016</v>
      </c>
      <c r="N966" s="88">
        <v>2</v>
      </c>
      <c r="O966" s="89" t="s">
        <v>158</v>
      </c>
      <c r="P966" s="63">
        <v>556</v>
      </c>
      <c r="Q966" s="1" t="s">
        <v>765</v>
      </c>
      <c r="R966" s="63" t="s">
        <v>399</v>
      </c>
      <c r="S966" s="63" t="s">
        <v>992</v>
      </c>
      <c r="T966" s="63" t="s">
        <v>1091</v>
      </c>
      <c r="U966" s="1"/>
      <c r="V966" s="90"/>
      <c r="W966" s="91">
        <v>42643</v>
      </c>
      <c r="X966" s="63">
        <v>9</v>
      </c>
      <c r="Y966" s="63">
        <v>47</v>
      </c>
      <c r="Z966" s="92">
        <v>39</v>
      </c>
      <c r="AA966" s="93">
        <v>17.55</v>
      </c>
      <c r="AB966" s="93">
        <v>8.61</v>
      </c>
      <c r="AC966" s="63">
        <v>1.96</v>
      </c>
      <c r="AD966" s="1">
        <v>0.78</v>
      </c>
      <c r="AE966" s="63">
        <v>0.48</v>
      </c>
      <c r="AF966" s="1">
        <v>1.06</v>
      </c>
      <c r="AG966" s="1">
        <v>9.3000000000000007</v>
      </c>
      <c r="AH966" s="1">
        <f t="shared" si="221"/>
        <v>73.584905660377359</v>
      </c>
      <c r="AI966" s="1">
        <v>0.26</v>
      </c>
      <c r="AJ966" s="1">
        <f t="shared" si="222"/>
        <v>4.6564285714285711</v>
      </c>
      <c r="AK966" s="1">
        <f t="shared" si="215"/>
        <v>3.656200840336135</v>
      </c>
      <c r="AL966" s="1">
        <f t="shared" si="223"/>
        <v>9.5062500000000014</v>
      </c>
      <c r="AM966" s="1">
        <f t="shared" si="217"/>
        <v>4062.4453781512611</v>
      </c>
      <c r="AN966" s="1">
        <f t="shared" si="218"/>
        <v>10562.500000000002</v>
      </c>
      <c r="AO966" s="1">
        <f t="shared" si="219"/>
        <v>14624.945378151264</v>
      </c>
      <c r="AP966" s="1">
        <f t="shared" si="220"/>
        <v>4.0624453781512608</v>
      </c>
      <c r="AQ966" s="1">
        <f t="shared" si="220"/>
        <v>10.562500000000002</v>
      </c>
      <c r="AR966" s="1">
        <f t="shared" si="220"/>
        <v>14.624945378151263</v>
      </c>
      <c r="AS966" s="90"/>
      <c r="AT966" s="1">
        <v>2.6783317353787148</v>
      </c>
      <c r="AU966" s="1">
        <v>0.24381191010286521</v>
      </c>
      <c r="AV966" s="1">
        <v>1.2806188535315564</v>
      </c>
      <c r="AW966" s="1">
        <v>0.89709810951718882</v>
      </c>
      <c r="AX966" s="1">
        <v>0.34570803276201095</v>
      </c>
      <c r="AY966" s="1">
        <v>0.19218194486040235</v>
      </c>
      <c r="AZ966" s="1">
        <v>5.3521044976245431</v>
      </c>
      <c r="BA966" s="1">
        <v>95.443042969839013</v>
      </c>
      <c r="BB966" s="1">
        <v>132.90974274684413</v>
      </c>
      <c r="BC966" s="1">
        <v>11.04262912203574</v>
      </c>
      <c r="BD966" s="1">
        <v>2.897843091201509</v>
      </c>
      <c r="BE966" s="94">
        <v>0.62055335968379455</v>
      </c>
      <c r="BF966" s="94">
        <v>5.7608695652173914E-2</v>
      </c>
      <c r="BG966" s="94">
        <v>1.0759821355277679</v>
      </c>
      <c r="BH966" s="1">
        <v>1.5067178502879079</v>
      </c>
      <c r="BI966" s="1">
        <v>0.167658349328215</v>
      </c>
      <c r="BJ966" s="1">
        <v>0.77959197013991011</v>
      </c>
    </row>
    <row r="967" spans="1:62">
      <c r="A967" t="s">
        <v>177</v>
      </c>
      <c r="C967" s="63" t="s">
        <v>164</v>
      </c>
      <c r="D967" s="87" t="s">
        <v>174</v>
      </c>
      <c r="E967" t="s">
        <v>959</v>
      </c>
      <c r="F967" s="1" t="s">
        <v>820</v>
      </c>
      <c r="G967" s="1" t="s">
        <v>821</v>
      </c>
      <c r="H967" s="1">
        <v>11.386200000000001</v>
      </c>
      <c r="I967" s="1">
        <v>7.9184999999999999</v>
      </c>
      <c r="J967" s="1">
        <v>673</v>
      </c>
      <c r="K967" s="1" t="s">
        <v>822</v>
      </c>
      <c r="L967" s="1" t="s">
        <v>737</v>
      </c>
      <c r="M967" s="88">
        <v>2016</v>
      </c>
      <c r="N967" s="88">
        <v>2</v>
      </c>
      <c r="O967" s="89" t="s">
        <v>159</v>
      </c>
      <c r="P967" s="63">
        <v>557</v>
      </c>
      <c r="Q967" s="1" t="s">
        <v>765</v>
      </c>
      <c r="R967" s="63" t="s">
        <v>399</v>
      </c>
      <c r="S967" s="63" t="s">
        <v>992</v>
      </c>
      <c r="T967" s="63" t="s">
        <v>1091</v>
      </c>
      <c r="U967" s="1"/>
      <c r="V967" s="90"/>
      <c r="W967" s="91">
        <v>42643</v>
      </c>
      <c r="X967" s="63">
        <v>9</v>
      </c>
      <c r="Y967" s="63">
        <v>44</v>
      </c>
      <c r="Z967" s="92">
        <v>49</v>
      </c>
      <c r="AA967" s="93">
        <v>19.940000000000001</v>
      </c>
      <c r="AB967" s="93">
        <v>8.89</v>
      </c>
      <c r="AC967" s="63">
        <v>2.02</v>
      </c>
      <c r="AD967" s="1">
        <v>0.8</v>
      </c>
      <c r="AE967" s="63">
        <v>1.1000000000000001</v>
      </c>
      <c r="AF967" s="1">
        <v>1.06</v>
      </c>
      <c r="AG967" s="1">
        <v>10.6</v>
      </c>
      <c r="AH967" s="1">
        <f t="shared" si="221"/>
        <v>75.471698113207552</v>
      </c>
      <c r="AI967" s="1">
        <v>0.36</v>
      </c>
      <c r="AJ967" s="1">
        <f t="shared" si="222"/>
        <v>4.6650495049504954</v>
      </c>
      <c r="AK967" s="1">
        <f t="shared" si="215"/>
        <v>3.703044845661037</v>
      </c>
      <c r="AL967" s="1">
        <f t="shared" si="223"/>
        <v>6.5258181818181811</v>
      </c>
      <c r="AM967" s="1">
        <f t="shared" si="217"/>
        <v>4114.4942729567074</v>
      </c>
      <c r="AN967" s="1">
        <f t="shared" si="218"/>
        <v>7250.9090909090901</v>
      </c>
      <c r="AO967" s="1">
        <f t="shared" si="219"/>
        <v>11365.403363865797</v>
      </c>
      <c r="AP967" s="1">
        <f t="shared" si="220"/>
        <v>4.1144942729567076</v>
      </c>
      <c r="AQ967" s="1">
        <f t="shared" si="220"/>
        <v>7.2509090909090901</v>
      </c>
      <c r="AR967" s="1">
        <f t="shared" si="220"/>
        <v>11.365403363865797</v>
      </c>
      <c r="AS967" s="90"/>
      <c r="AT967" s="1">
        <v>2.2982370225269344</v>
      </c>
      <c r="AU967" s="1">
        <v>0.20481425640936282</v>
      </c>
      <c r="AV967" s="1">
        <v>1.4285251817571931</v>
      </c>
      <c r="AW967" s="1">
        <v>0.68991945141582856</v>
      </c>
      <c r="AX967" s="1">
        <v>0.32423571320898814</v>
      </c>
      <c r="AY967" s="1">
        <v>0.1684751290022751</v>
      </c>
      <c r="AZ967" s="1">
        <v>6.2385693433625402</v>
      </c>
      <c r="BA967" s="1">
        <v>99.79797389479215</v>
      </c>
      <c r="BB967" s="1">
        <v>80.350345267802155</v>
      </c>
      <c r="BC967" s="1">
        <v>10.368505657914147</v>
      </c>
      <c r="BD967" s="1">
        <v>2.6559765629288941</v>
      </c>
      <c r="BE967" s="94">
        <v>0.76595744680851063</v>
      </c>
      <c r="BF967" s="94">
        <v>6.5038684719535778E-2</v>
      </c>
      <c r="BG967" s="94">
        <v>1.0661897091625889</v>
      </c>
      <c r="BH967" s="1">
        <v>1.4072878228782291</v>
      </c>
      <c r="BI967" s="1">
        <v>0.2988929889298893</v>
      </c>
      <c r="BJ967" s="1">
        <v>0.99513411930902207</v>
      </c>
    </row>
    <row r="968" spans="1:62">
      <c r="A968" t="s">
        <v>177</v>
      </c>
      <c r="C968" s="63" t="s">
        <v>164</v>
      </c>
      <c r="D968" s="87" t="s">
        <v>174</v>
      </c>
      <c r="E968" t="s">
        <v>959</v>
      </c>
      <c r="F968" s="1" t="s">
        <v>820</v>
      </c>
      <c r="G968" s="1" t="s">
        <v>821</v>
      </c>
      <c r="H968" s="1">
        <v>11.386200000000001</v>
      </c>
      <c r="I968" s="1">
        <v>7.9184999999999999</v>
      </c>
      <c r="J968" s="1">
        <v>673</v>
      </c>
      <c r="K968" s="1" t="s">
        <v>822</v>
      </c>
      <c r="L968" s="1" t="s">
        <v>737</v>
      </c>
      <c r="M968" s="88">
        <v>2016</v>
      </c>
      <c r="N968" s="88">
        <v>2</v>
      </c>
      <c r="O968" s="89" t="s">
        <v>714</v>
      </c>
      <c r="P968" s="63">
        <v>558</v>
      </c>
      <c r="Q968" s="1" t="s">
        <v>765</v>
      </c>
      <c r="R968" s="63" t="s">
        <v>399</v>
      </c>
      <c r="S968" s="63" t="s">
        <v>992</v>
      </c>
      <c r="T968" s="63" t="s">
        <v>1091</v>
      </c>
      <c r="U968" s="1"/>
      <c r="V968" s="90"/>
      <c r="W968" s="91">
        <v>42643</v>
      </c>
      <c r="X968" s="63">
        <v>9</v>
      </c>
      <c r="Y968" s="63">
        <v>47</v>
      </c>
      <c r="Z968" s="92">
        <v>45</v>
      </c>
      <c r="AA968" s="93">
        <v>23.43</v>
      </c>
      <c r="AB968" s="93">
        <v>8.9</v>
      </c>
      <c r="AC968" s="63">
        <v>2.36</v>
      </c>
      <c r="AD968" s="1">
        <v>0.92</v>
      </c>
      <c r="AE968" s="63">
        <v>1.08</v>
      </c>
      <c r="AF968" s="1">
        <v>1.22</v>
      </c>
      <c r="AG968" s="1">
        <v>11.1</v>
      </c>
      <c r="AH968" s="1">
        <f t="shared" si="221"/>
        <v>75.409836065573771</v>
      </c>
      <c r="AI968" s="1">
        <v>0.36</v>
      </c>
      <c r="AJ968" s="1">
        <f t="shared" si="222"/>
        <v>4.6008474576271192</v>
      </c>
      <c r="AK968" s="1">
        <f t="shared" si="215"/>
        <v>3.6286799601196411</v>
      </c>
      <c r="AL968" s="1">
        <f t="shared" si="223"/>
        <v>7.81</v>
      </c>
      <c r="AM968" s="1">
        <f t="shared" si="217"/>
        <v>4031.8666223551568</v>
      </c>
      <c r="AN968" s="1">
        <f t="shared" si="218"/>
        <v>8677.7777777777774</v>
      </c>
      <c r="AO968" s="1">
        <f t="shared" si="219"/>
        <v>12709.644400132935</v>
      </c>
      <c r="AP968" s="1">
        <f t="shared" si="220"/>
        <v>4.0318666223551567</v>
      </c>
      <c r="AQ968" s="1">
        <f t="shared" si="220"/>
        <v>8.6777777777777771</v>
      </c>
      <c r="AR968" s="1">
        <f t="shared" si="220"/>
        <v>12.709644400132934</v>
      </c>
      <c r="AS968" s="90"/>
      <c r="AT968" s="1">
        <v>2.5484668644906034</v>
      </c>
      <c r="AU968" s="1">
        <v>0.26266431398812073</v>
      </c>
      <c r="AV968" s="1">
        <v>1.6058605630499518</v>
      </c>
      <c r="AW968" s="1">
        <v>0.74706736617067926</v>
      </c>
      <c r="AX968" s="1">
        <v>0.28926688167767789</v>
      </c>
      <c r="AY968" s="1">
        <v>0.19440199445928699</v>
      </c>
      <c r="AZ968" s="1">
        <v>5.6152272298473571</v>
      </c>
      <c r="BA968" s="1">
        <v>91.773436760409851</v>
      </c>
      <c r="BB968" s="1">
        <v>115.24049319011822</v>
      </c>
      <c r="BC968" s="1">
        <v>11.278874701609247</v>
      </c>
      <c r="BD968" s="1">
        <v>12.512942380660554</v>
      </c>
      <c r="BE968" s="94">
        <v>0.96276595744680848</v>
      </c>
      <c r="BF968" s="94">
        <v>9.6179883945841399E-2</v>
      </c>
      <c r="BG968" s="94">
        <v>1.0757030212575862</v>
      </c>
      <c r="BH968" s="1">
        <v>1.1398221343873518</v>
      </c>
      <c r="BI968" s="1">
        <v>0.17055335968379448</v>
      </c>
      <c r="BJ968" s="1">
        <v>0.48989354262721657</v>
      </c>
    </row>
    <row r="969" spans="1:62">
      <c r="A969" t="s">
        <v>177</v>
      </c>
      <c r="C969" s="63" t="s">
        <v>164</v>
      </c>
      <c r="D969" s="87" t="s">
        <v>174</v>
      </c>
      <c r="E969" t="s">
        <v>959</v>
      </c>
      <c r="F969" s="1" t="s">
        <v>820</v>
      </c>
      <c r="G969" s="1" t="s">
        <v>821</v>
      </c>
      <c r="H969" s="1">
        <v>11.394769999999999</v>
      </c>
      <c r="I969" s="1">
        <v>7.9254199999999999</v>
      </c>
      <c r="J969" s="1">
        <v>664</v>
      </c>
      <c r="K969" s="1" t="s">
        <v>823</v>
      </c>
      <c r="L969" s="1" t="s">
        <v>737</v>
      </c>
      <c r="M969" s="88">
        <v>2016</v>
      </c>
      <c r="N969" s="88">
        <v>2</v>
      </c>
      <c r="O969" s="89" t="s">
        <v>155</v>
      </c>
      <c r="P969" s="63">
        <v>565</v>
      </c>
      <c r="Q969" s="1" t="s">
        <v>765</v>
      </c>
      <c r="R969" s="63" t="s">
        <v>399</v>
      </c>
      <c r="S969" s="63" t="s">
        <v>992</v>
      </c>
      <c r="T969" s="63" t="s">
        <v>1091</v>
      </c>
      <c r="U969" s="1" t="s">
        <v>819</v>
      </c>
      <c r="V969" s="90">
        <v>42682</v>
      </c>
      <c r="W969" s="91">
        <v>43008</v>
      </c>
      <c r="X969" s="63">
        <v>9</v>
      </c>
      <c r="Y969" s="63">
        <v>48</v>
      </c>
      <c r="Z969" s="92">
        <v>49</v>
      </c>
      <c r="AA969" s="93">
        <v>16.22</v>
      </c>
      <c r="AB969" s="93">
        <v>8.1999999999999993</v>
      </c>
      <c r="AC969" s="63">
        <v>1.34</v>
      </c>
      <c r="AD969" s="1">
        <v>0.7</v>
      </c>
      <c r="AE969" s="63">
        <v>1.04</v>
      </c>
      <c r="AF969" s="1">
        <v>0.86</v>
      </c>
      <c r="AG969" s="1">
        <v>10.7</v>
      </c>
      <c r="AH969" s="1">
        <f t="shared" si="221"/>
        <v>81.395348837209298</v>
      </c>
      <c r="AI969" s="1">
        <v>0.56000000000000005</v>
      </c>
      <c r="AJ969" s="1">
        <f t="shared" si="222"/>
        <v>5.2626865671641783</v>
      </c>
      <c r="AK969" s="1">
        <f t="shared" si="215"/>
        <v>4.5002809482001753</v>
      </c>
      <c r="AL969" s="1">
        <f t="shared" si="223"/>
        <v>8.7338461538461551</v>
      </c>
      <c r="AM969" s="1">
        <f t="shared" si="217"/>
        <v>5000.3121646668615</v>
      </c>
      <c r="AN969" s="1">
        <f t="shared" si="218"/>
        <v>9704.2735042735058</v>
      </c>
      <c r="AO969" s="1">
        <f t="shared" si="219"/>
        <v>14704.585668940366</v>
      </c>
      <c r="AP969" s="1">
        <f t="shared" si="220"/>
        <v>5.0003121646668616</v>
      </c>
      <c r="AQ969" s="1">
        <f t="shared" si="220"/>
        <v>9.7042735042735053</v>
      </c>
      <c r="AR969" s="1">
        <f t="shared" si="220"/>
        <v>14.704585668940366</v>
      </c>
      <c r="AS969" s="90">
        <v>42469</v>
      </c>
      <c r="AT969" s="1">
        <v>2.8529684601113168</v>
      </c>
      <c r="AU969" s="1">
        <v>0.21748818141403453</v>
      </c>
      <c r="AV969" s="1">
        <v>1.7757748463270642</v>
      </c>
      <c r="AW969" s="1">
        <v>0.62820134387731819</v>
      </c>
      <c r="AX969" s="1">
        <v>0.29825766140837645</v>
      </c>
      <c r="AY969" s="1">
        <v>0.21593077106114816</v>
      </c>
      <c r="AZ969" s="1">
        <v>9.7284804686687583</v>
      </c>
      <c r="BA969" s="1">
        <v>100.14343833091935</v>
      </c>
      <c r="BB969" s="1">
        <v>37.345530503308744</v>
      </c>
      <c r="BC969" s="1">
        <v>11.315561062738105</v>
      </c>
      <c r="BD969" s="1">
        <v>3.5776146678034335</v>
      </c>
      <c r="BE969" s="94">
        <v>1.1234741784037559</v>
      </c>
      <c r="BF969" s="94">
        <v>7.9812206572769967E-2</v>
      </c>
      <c r="BG969" s="94">
        <v>0.61522244711482843</v>
      </c>
      <c r="BH969" s="1">
        <v>1.2604673807205453</v>
      </c>
      <c r="BI969" s="1">
        <v>0.19868549172346645</v>
      </c>
      <c r="BJ969" s="1">
        <v>0.7105470827643291</v>
      </c>
    </row>
    <row r="970" spans="1:62">
      <c r="A970" t="s">
        <v>177</v>
      </c>
      <c r="C970" s="63" t="s">
        <v>164</v>
      </c>
      <c r="D970" s="87" t="s">
        <v>174</v>
      </c>
      <c r="E970" t="s">
        <v>959</v>
      </c>
      <c r="F970" s="1" t="s">
        <v>820</v>
      </c>
      <c r="G970" s="1" t="s">
        <v>821</v>
      </c>
      <c r="H970" s="1">
        <v>11.394769999999999</v>
      </c>
      <c r="I970" s="1">
        <v>7.9254199999999999</v>
      </c>
      <c r="J970" s="1">
        <v>664</v>
      </c>
      <c r="K970" s="1" t="s">
        <v>823</v>
      </c>
      <c r="L970" s="1" t="s">
        <v>737</v>
      </c>
      <c r="M970" s="88">
        <v>2016</v>
      </c>
      <c r="N970" s="88">
        <v>2</v>
      </c>
      <c r="O970" s="89" t="s">
        <v>156</v>
      </c>
      <c r="P970" s="63">
        <v>566</v>
      </c>
      <c r="Q970" s="1" t="s">
        <v>765</v>
      </c>
      <c r="R970" s="63" t="s">
        <v>399</v>
      </c>
      <c r="S970" s="63" t="s">
        <v>992</v>
      </c>
      <c r="T970" s="63" t="s">
        <v>1091</v>
      </c>
      <c r="U970" s="1"/>
      <c r="V970" s="90"/>
      <c r="W970" s="91">
        <v>42643</v>
      </c>
      <c r="X970" s="63">
        <v>9</v>
      </c>
      <c r="Y970" s="63">
        <v>42</v>
      </c>
      <c r="Z970" s="92">
        <v>48</v>
      </c>
      <c r="AA970" s="93">
        <v>19.95</v>
      </c>
      <c r="AB970" s="93">
        <v>8.0500000000000007</v>
      </c>
      <c r="AC970" s="63">
        <v>1.58</v>
      </c>
      <c r="AD970" s="1">
        <v>0.96</v>
      </c>
      <c r="AE970" s="63">
        <v>0.36</v>
      </c>
      <c r="AF970" s="1">
        <v>1.24</v>
      </c>
      <c r="AG970" s="1">
        <v>10.1</v>
      </c>
      <c r="AH970" s="1">
        <f t="shared" si="221"/>
        <v>77.41935483870968</v>
      </c>
      <c r="AI970" s="1">
        <v>0.3</v>
      </c>
      <c r="AJ970" s="1">
        <f t="shared" si="222"/>
        <v>6.3177215189873417</v>
      </c>
      <c r="AK970" s="1">
        <f t="shared" si="215"/>
        <v>5.1730990320178698</v>
      </c>
      <c r="AL970" s="1">
        <f t="shared" si="223"/>
        <v>16.625</v>
      </c>
      <c r="AM970" s="1">
        <f t="shared" si="217"/>
        <v>5747.8878133531889</v>
      </c>
      <c r="AN970" s="1">
        <f t="shared" si="218"/>
        <v>18472.222222222223</v>
      </c>
      <c r="AO970" s="1">
        <f t="shared" si="219"/>
        <v>24220.11003557541</v>
      </c>
      <c r="AP970" s="1">
        <f t="shared" si="220"/>
        <v>5.7478878133531888</v>
      </c>
      <c r="AQ970" s="1">
        <f t="shared" si="220"/>
        <v>18.472222222222221</v>
      </c>
      <c r="AR970" s="1">
        <f t="shared" si="220"/>
        <v>24.220110035575409</v>
      </c>
      <c r="AS970" s="90"/>
      <c r="AT970" s="1">
        <v>2.8843902439024394</v>
      </c>
      <c r="AU970" s="1">
        <v>0.2640557064757188</v>
      </c>
      <c r="AV970" s="1">
        <v>1.9200926202659485</v>
      </c>
      <c r="AW970" s="1">
        <v>0.62005692881850494</v>
      </c>
      <c r="AX970" s="1">
        <v>0.28401318266648945</v>
      </c>
      <c r="AY970" s="1">
        <v>0.20670951556481532</v>
      </c>
      <c r="AZ970" s="1">
        <v>9.8221557032118181</v>
      </c>
      <c r="BA970" s="1">
        <v>111.58554878152121</v>
      </c>
      <c r="BB970" s="1">
        <v>39.058128831105712</v>
      </c>
      <c r="BC970" s="1">
        <v>10.545920697849386</v>
      </c>
      <c r="BD970" s="1">
        <v>5.586402882545392</v>
      </c>
      <c r="BE970" s="94">
        <v>0.46290630975143404</v>
      </c>
      <c r="BF970" s="94">
        <v>6.8642447418738053E-2</v>
      </c>
      <c r="BG970" s="94">
        <v>2.3031429885248365</v>
      </c>
      <c r="BH970" s="1">
        <v>1.3095238095238095</v>
      </c>
      <c r="BI970" s="1">
        <v>0.15144724556489264</v>
      </c>
      <c r="BJ970" s="1">
        <v>0.74695728927238392</v>
      </c>
    </row>
    <row r="971" spans="1:62">
      <c r="A971" t="s">
        <v>177</v>
      </c>
      <c r="C971" s="63" t="s">
        <v>164</v>
      </c>
      <c r="D971" s="87" t="s">
        <v>174</v>
      </c>
      <c r="E971" t="s">
        <v>959</v>
      </c>
      <c r="F971" s="1" t="s">
        <v>820</v>
      </c>
      <c r="G971" s="1" t="s">
        <v>821</v>
      </c>
      <c r="H971" s="1">
        <v>11.394769999999999</v>
      </c>
      <c r="I971" s="1">
        <v>7.9254199999999999</v>
      </c>
      <c r="J971" s="1">
        <v>664</v>
      </c>
      <c r="K971" s="1" t="s">
        <v>823</v>
      </c>
      <c r="L971" s="1" t="s">
        <v>737</v>
      </c>
      <c r="M971" s="88">
        <v>2016</v>
      </c>
      <c r="N971" s="88">
        <v>2</v>
      </c>
      <c r="O971" s="89" t="s">
        <v>157</v>
      </c>
      <c r="P971" s="63">
        <v>567</v>
      </c>
      <c r="Q971" s="1" t="s">
        <v>765</v>
      </c>
      <c r="R971" s="63" t="s">
        <v>399</v>
      </c>
      <c r="S971" s="63" t="s">
        <v>992</v>
      </c>
      <c r="T971" s="63" t="s">
        <v>1091</v>
      </c>
      <c r="U971" s="1"/>
      <c r="V971" s="90"/>
      <c r="W971" s="91">
        <v>42643</v>
      </c>
      <c r="X971" s="63">
        <v>9</v>
      </c>
      <c r="Y971" s="63">
        <v>42</v>
      </c>
      <c r="Z971" s="92">
        <v>46</v>
      </c>
      <c r="AA971" s="93">
        <v>21.22</v>
      </c>
      <c r="AB971" s="93">
        <v>8.0500000000000007</v>
      </c>
      <c r="AC971" s="63">
        <v>1.4</v>
      </c>
      <c r="AD971" s="1">
        <v>0.78</v>
      </c>
      <c r="AE971" s="63">
        <v>0.57999999999999996</v>
      </c>
      <c r="AF971" s="1">
        <v>1.02</v>
      </c>
      <c r="AG971" s="1">
        <v>10.4</v>
      </c>
      <c r="AH971" s="1">
        <f t="shared" si="221"/>
        <v>76.47058823529413</v>
      </c>
      <c r="AI971" s="1">
        <v>0.46</v>
      </c>
      <c r="AJ971" s="1">
        <f t="shared" si="222"/>
        <v>5.8650000000000011</v>
      </c>
      <c r="AK971" s="1">
        <f t="shared" si="215"/>
        <v>4.7277176470588245</v>
      </c>
      <c r="AL971" s="1">
        <f t="shared" si="223"/>
        <v>16.829655172413794</v>
      </c>
      <c r="AM971" s="1">
        <f t="shared" si="217"/>
        <v>5253.0196078431381</v>
      </c>
      <c r="AN971" s="1">
        <f t="shared" si="218"/>
        <v>18699.61685823755</v>
      </c>
      <c r="AO971" s="1">
        <f t="shared" si="219"/>
        <v>23952.636466080687</v>
      </c>
      <c r="AP971" s="1">
        <f t="shared" si="220"/>
        <v>5.2530196078431377</v>
      </c>
      <c r="AQ971" s="1">
        <f t="shared" si="220"/>
        <v>18.699616858237551</v>
      </c>
      <c r="AR971" s="1">
        <f t="shared" si="220"/>
        <v>23.952636466080687</v>
      </c>
      <c r="AS971" s="90"/>
      <c r="AT971" s="1">
        <v>2.5210280373831777</v>
      </c>
      <c r="AU971" s="1">
        <v>0.20262411035938932</v>
      </c>
      <c r="AV971" s="1">
        <v>2.0845824667386945</v>
      </c>
      <c r="AW971" s="1">
        <v>0.59123579667369741</v>
      </c>
      <c r="AX971" s="1">
        <v>0.30118481114156503</v>
      </c>
      <c r="AY971" s="1">
        <v>0.24170284484639343</v>
      </c>
      <c r="AZ971" s="1">
        <v>9.572729118397973</v>
      </c>
      <c r="BA971" s="1">
        <v>91.025218480101074</v>
      </c>
      <c r="BB971" s="1">
        <v>80.484197274020445</v>
      </c>
      <c r="BC971" s="1">
        <v>14.724621005579733</v>
      </c>
      <c r="BD971" s="1">
        <v>3.125004513479579</v>
      </c>
      <c r="BE971" s="94">
        <v>1.2390243902439024</v>
      </c>
      <c r="BF971" s="94">
        <v>6.7999999999999991E-2</v>
      </c>
      <c r="BG971" s="94">
        <v>2.0270879648277971</v>
      </c>
      <c r="BH971" s="1">
        <v>1.3063748810656519</v>
      </c>
      <c r="BI971" s="1">
        <v>0.2582778306374881</v>
      </c>
      <c r="BJ971" s="1">
        <v>0.77743155149221221</v>
      </c>
    </row>
    <row r="972" spans="1:62">
      <c r="A972" t="s">
        <v>177</v>
      </c>
      <c r="C972" s="63" t="s">
        <v>164</v>
      </c>
      <c r="D972" s="87" t="s">
        <v>174</v>
      </c>
      <c r="E972" t="s">
        <v>959</v>
      </c>
      <c r="F972" s="1" t="s">
        <v>820</v>
      </c>
      <c r="G972" s="1" t="s">
        <v>821</v>
      </c>
      <c r="H972" s="1">
        <v>11.394769999999999</v>
      </c>
      <c r="I972" s="1">
        <v>7.9254199999999999</v>
      </c>
      <c r="J972" s="1">
        <v>664</v>
      </c>
      <c r="K972" s="1" t="s">
        <v>823</v>
      </c>
      <c r="L972" s="1" t="s">
        <v>737</v>
      </c>
      <c r="M972" s="88">
        <v>2016</v>
      </c>
      <c r="N972" s="88">
        <v>2</v>
      </c>
      <c r="O972" s="89" t="s">
        <v>158</v>
      </c>
      <c r="P972" s="63">
        <v>568</v>
      </c>
      <c r="Q972" s="1" t="s">
        <v>765</v>
      </c>
      <c r="R972" s="63" t="s">
        <v>399</v>
      </c>
      <c r="S972" s="63" t="s">
        <v>992</v>
      </c>
      <c r="T972" s="63" t="s">
        <v>1091</v>
      </c>
      <c r="U972" s="1"/>
      <c r="V972" s="90"/>
      <c r="W972" s="91">
        <v>42643</v>
      </c>
      <c r="X972" s="63">
        <v>9</v>
      </c>
      <c r="Y972" s="63">
        <v>46</v>
      </c>
      <c r="Z972" s="92">
        <v>62</v>
      </c>
      <c r="AA972" s="93">
        <v>21.25</v>
      </c>
      <c r="AB972" s="93">
        <v>12</v>
      </c>
      <c r="AC972" s="63">
        <v>1.4</v>
      </c>
      <c r="AD972" s="1">
        <v>0.96</v>
      </c>
      <c r="AE972" s="63">
        <v>1.82</v>
      </c>
      <c r="AF972" s="1">
        <v>1.2</v>
      </c>
      <c r="AG972" s="1">
        <v>11.4</v>
      </c>
      <c r="AH972" s="1">
        <f t="shared" si="221"/>
        <v>80</v>
      </c>
      <c r="AI972" s="1">
        <v>0.7</v>
      </c>
      <c r="AJ972" s="1">
        <f t="shared" si="222"/>
        <v>10.285714285714286</v>
      </c>
      <c r="AK972" s="1">
        <f t="shared" si="215"/>
        <v>8.5770756302521018</v>
      </c>
      <c r="AL972" s="1">
        <f t="shared" si="223"/>
        <v>8.1730769230769216</v>
      </c>
      <c r="AM972" s="1">
        <f t="shared" si="217"/>
        <v>9530.0840336134461</v>
      </c>
      <c r="AN972" s="1">
        <f t="shared" si="218"/>
        <v>9081.1965811965802</v>
      </c>
      <c r="AO972" s="1">
        <f t="shared" si="219"/>
        <v>18611.280614810028</v>
      </c>
      <c r="AP972" s="1">
        <f t="shared" si="220"/>
        <v>9.5300840336134467</v>
      </c>
      <c r="AQ972" s="1">
        <f t="shared" si="220"/>
        <v>9.0811965811965809</v>
      </c>
      <c r="AR972" s="1">
        <f t="shared" si="220"/>
        <v>18.611280614810028</v>
      </c>
      <c r="AS972" s="90"/>
      <c r="AT972" s="1">
        <v>2.9888457807953448</v>
      </c>
      <c r="AU972" s="1">
        <v>0.27778101674054023</v>
      </c>
      <c r="AV972" s="1">
        <v>1.90444655130722</v>
      </c>
      <c r="AW972" s="1">
        <v>0.73768173342521048</v>
      </c>
      <c r="AX972" s="1">
        <v>0.30044098462842084</v>
      </c>
      <c r="AY972" s="1">
        <v>0.23219685240271781</v>
      </c>
      <c r="AZ972" s="1">
        <v>8.2697474840277305</v>
      </c>
      <c r="BA972" s="1">
        <v>257.13365722923322</v>
      </c>
      <c r="BB972" s="1">
        <v>84.915467275799301</v>
      </c>
      <c r="BC972" s="1">
        <v>10.930973317279786</v>
      </c>
      <c r="BD972" s="1">
        <v>4.9280543359979738</v>
      </c>
      <c r="BE972" s="94">
        <v>0.91468253968253987</v>
      </c>
      <c r="BF972" s="94">
        <v>7.0585317460317473E-2</v>
      </c>
      <c r="BG972" s="94">
        <v>1.3486285576553596</v>
      </c>
      <c r="BH972" s="1">
        <v>1.3737089201877937</v>
      </c>
      <c r="BI972" s="1">
        <v>0.18032863849765263</v>
      </c>
      <c r="BJ972" s="1">
        <v>0.86765101123868815</v>
      </c>
    </row>
    <row r="973" spans="1:62">
      <c r="A973" t="s">
        <v>177</v>
      </c>
      <c r="C973" s="63" t="s">
        <v>164</v>
      </c>
      <c r="D973" s="87" t="s">
        <v>174</v>
      </c>
      <c r="E973" t="s">
        <v>959</v>
      </c>
      <c r="F973" s="1" t="s">
        <v>820</v>
      </c>
      <c r="G973" s="1" t="s">
        <v>821</v>
      </c>
      <c r="H973" s="1">
        <v>11.394769999999999</v>
      </c>
      <c r="I973" s="1">
        <v>7.9254199999999999</v>
      </c>
      <c r="J973" s="1">
        <v>664</v>
      </c>
      <c r="K973" s="1" t="s">
        <v>823</v>
      </c>
      <c r="L973" s="1" t="s">
        <v>737</v>
      </c>
      <c r="M973" s="88">
        <v>2016</v>
      </c>
      <c r="N973" s="88">
        <v>2</v>
      </c>
      <c r="O973" s="89" t="s">
        <v>159</v>
      </c>
      <c r="P973" s="63">
        <v>569</v>
      </c>
      <c r="Q973" s="1" t="s">
        <v>765</v>
      </c>
      <c r="R973" s="63" t="s">
        <v>399</v>
      </c>
      <c r="S973" s="63" t="s">
        <v>992</v>
      </c>
      <c r="T973" s="63" t="s">
        <v>1091</v>
      </c>
      <c r="U973" s="1"/>
      <c r="V973" s="90"/>
      <c r="W973" s="91">
        <v>42643</v>
      </c>
      <c r="X973" s="63">
        <v>9</v>
      </c>
      <c r="Y973" s="63">
        <v>46</v>
      </c>
      <c r="Z973" s="92">
        <v>48</v>
      </c>
      <c r="AA973" s="93">
        <v>23.84</v>
      </c>
      <c r="AB973" s="93">
        <v>9.7799999999999994</v>
      </c>
      <c r="AC973" s="63">
        <v>1.94</v>
      </c>
      <c r="AD973" s="1">
        <v>1.1000000000000001</v>
      </c>
      <c r="AE973" s="63">
        <v>1.08</v>
      </c>
      <c r="AF973" s="1">
        <v>1.48</v>
      </c>
      <c r="AG973" s="1">
        <v>10.199999999999999</v>
      </c>
      <c r="AH973" s="1">
        <f t="shared" si="221"/>
        <v>74.324324324324337</v>
      </c>
      <c r="AI973" s="1">
        <v>0.62</v>
      </c>
      <c r="AJ973" s="1">
        <f t="shared" si="222"/>
        <v>7.4610309278350515</v>
      </c>
      <c r="AK973" s="1">
        <f t="shared" si="215"/>
        <v>5.8585106124924211</v>
      </c>
      <c r="AL973" s="1">
        <f t="shared" si="223"/>
        <v>13.685925925925925</v>
      </c>
      <c r="AM973" s="1">
        <f t="shared" si="217"/>
        <v>6509.4562361026901</v>
      </c>
      <c r="AN973" s="1">
        <f t="shared" si="218"/>
        <v>15206.584362139916</v>
      </c>
      <c r="AO973" s="1">
        <f t="shared" si="219"/>
        <v>21716.040598242605</v>
      </c>
      <c r="AP973" s="1">
        <f t="shared" si="220"/>
        <v>6.5094562361026904</v>
      </c>
      <c r="AQ973" s="1">
        <f t="shared" si="220"/>
        <v>15.206584362139916</v>
      </c>
      <c r="AR973" s="1">
        <f t="shared" si="220"/>
        <v>21.716040598242607</v>
      </c>
      <c r="AS973" s="90"/>
      <c r="AT973" s="1">
        <v>3.0770694576593729</v>
      </c>
      <c r="AU973" s="1">
        <v>0.29133748397815568</v>
      </c>
      <c r="AV973" s="1">
        <v>1.7460561098227156</v>
      </c>
      <c r="AW973" s="1">
        <v>0.70765627629324312</v>
      </c>
      <c r="AX973" s="1">
        <v>0.35147021847574561</v>
      </c>
      <c r="AY973" s="1">
        <v>0.23359454043652894</v>
      </c>
      <c r="AZ973" s="1">
        <v>9.9194982806897585</v>
      </c>
      <c r="BA973" s="1">
        <v>87.854937024558566</v>
      </c>
      <c r="BB973" s="1">
        <v>88.301074659808933</v>
      </c>
      <c r="BC973" s="1">
        <v>11.591816957254778</v>
      </c>
      <c r="BD973" s="1">
        <v>3.3044132182544521</v>
      </c>
      <c r="BE973" s="94">
        <v>1.1184336198662848</v>
      </c>
      <c r="BF973" s="94">
        <v>9.0974212034383953E-2</v>
      </c>
      <c r="BG973" s="94">
        <v>3.8702528560668412</v>
      </c>
      <c r="BH973" s="1">
        <v>1.5133004926108375</v>
      </c>
      <c r="BI973" s="1">
        <v>0.28211822660098523</v>
      </c>
      <c r="BJ973" s="1">
        <v>0.85229715956160557</v>
      </c>
    </row>
    <row r="974" spans="1:62">
      <c r="A974" t="s">
        <v>177</v>
      </c>
      <c r="C974" s="63" t="s">
        <v>164</v>
      </c>
      <c r="D974" s="87" t="s">
        <v>174</v>
      </c>
      <c r="E974" t="s">
        <v>959</v>
      </c>
      <c r="F974" s="1" t="s">
        <v>820</v>
      </c>
      <c r="G974" s="1" t="s">
        <v>821</v>
      </c>
      <c r="H974" s="1">
        <v>11.394769999999999</v>
      </c>
      <c r="I974" s="1">
        <v>7.9254199999999999</v>
      </c>
      <c r="J974" s="1">
        <v>664</v>
      </c>
      <c r="K974" s="1" t="s">
        <v>823</v>
      </c>
      <c r="L974" s="1" t="s">
        <v>737</v>
      </c>
      <c r="M974" s="88">
        <v>2016</v>
      </c>
      <c r="N974" s="88">
        <v>2</v>
      </c>
      <c r="O974" s="89" t="s">
        <v>714</v>
      </c>
      <c r="P974" s="63">
        <v>570</v>
      </c>
      <c r="Q974" s="1" t="s">
        <v>765</v>
      </c>
      <c r="R974" s="63" t="s">
        <v>399</v>
      </c>
      <c r="S974" s="63" t="s">
        <v>992</v>
      </c>
      <c r="T974" s="63" t="s">
        <v>1091</v>
      </c>
      <c r="U974" s="1"/>
      <c r="V974" s="90"/>
      <c r="W974" s="91">
        <v>42643</v>
      </c>
      <c r="X974" s="63">
        <v>9</v>
      </c>
      <c r="Y974" s="63">
        <v>43</v>
      </c>
      <c r="Z974" s="92">
        <v>58</v>
      </c>
      <c r="AA974" s="93">
        <v>25.72</v>
      </c>
      <c r="AB974" s="93">
        <v>11.12</v>
      </c>
      <c r="AC974" s="63">
        <v>2.06</v>
      </c>
      <c r="AD974" s="1">
        <v>1.24</v>
      </c>
      <c r="AE974" s="63">
        <v>1.76</v>
      </c>
      <c r="AF974" s="1">
        <v>1.56</v>
      </c>
      <c r="AG974" s="1">
        <v>13.2</v>
      </c>
      <c r="AH974" s="1">
        <f t="shared" si="221"/>
        <v>79.487179487179489</v>
      </c>
      <c r="AI974" s="1">
        <v>0.9</v>
      </c>
      <c r="AJ974" s="1">
        <f t="shared" si="222"/>
        <v>8.4209708737864073</v>
      </c>
      <c r="AK974" s="1">
        <f t="shared" si="215"/>
        <v>6.8353388920616798</v>
      </c>
      <c r="AL974" s="1">
        <f t="shared" si="223"/>
        <v>13.152272727272726</v>
      </c>
      <c r="AM974" s="1">
        <f t="shared" si="217"/>
        <v>7594.8209911796439</v>
      </c>
      <c r="AN974" s="1">
        <f t="shared" si="218"/>
        <v>14613.636363636362</v>
      </c>
      <c r="AO974" s="1">
        <f t="shared" si="219"/>
        <v>22208.457354816004</v>
      </c>
      <c r="AP974" s="1">
        <f t="shared" si="220"/>
        <v>7.5948209911796436</v>
      </c>
      <c r="AQ974" s="1">
        <f t="shared" si="220"/>
        <v>14.613636363636362</v>
      </c>
      <c r="AR974" s="1">
        <f t="shared" si="220"/>
        <v>22.208457354816005</v>
      </c>
      <c r="AS974" s="90"/>
      <c r="AT974" s="1">
        <v>3.1349129593810443</v>
      </c>
      <c r="AU974" s="1">
        <v>0.2415231701059517</v>
      </c>
      <c r="AV974" s="1">
        <v>1.8563140211187732</v>
      </c>
      <c r="AW974" s="1">
        <v>0.63077366604055896</v>
      </c>
      <c r="AX974" s="1">
        <v>0.26416105240102161</v>
      </c>
      <c r="AY974" s="1">
        <v>0.22509855887291974</v>
      </c>
      <c r="AZ974" s="1">
        <v>7.9949727322830597</v>
      </c>
      <c r="BA974" s="1">
        <v>107.30849050117725</v>
      </c>
      <c r="BB974" s="1">
        <v>88.737677426479024</v>
      </c>
      <c r="BC974" s="1">
        <v>10.202234971670832</v>
      </c>
      <c r="BD974" s="1">
        <v>22.05255215584312</v>
      </c>
      <c r="BE974" s="94">
        <v>1.4730347349177331</v>
      </c>
      <c r="BF974" s="94">
        <v>8.4826325411334572E-2</v>
      </c>
      <c r="BG974" s="94">
        <v>2.7250130517432227</v>
      </c>
      <c r="BH974" s="1">
        <v>1.5043774319066148</v>
      </c>
      <c r="BI974" s="1">
        <v>0.27952334630350195</v>
      </c>
      <c r="BJ974" s="1">
        <v>0.68163469017501854</v>
      </c>
    </row>
    <row r="975" spans="1:62">
      <c r="A975" t="s">
        <v>177</v>
      </c>
      <c r="C975" s="63" t="s">
        <v>164</v>
      </c>
      <c r="D975" s="87" t="s">
        <v>173</v>
      </c>
      <c r="E975" t="s">
        <v>959</v>
      </c>
      <c r="F975" s="1" t="s">
        <v>213</v>
      </c>
      <c r="G975" s="1" t="s">
        <v>824</v>
      </c>
      <c r="H975" s="1">
        <v>11.01071</v>
      </c>
      <c r="I975" s="1">
        <v>7.90639</v>
      </c>
      <c r="J975" s="1">
        <v>642</v>
      </c>
      <c r="K975" s="1" t="s">
        <v>825</v>
      </c>
      <c r="L975" s="1" t="s">
        <v>737</v>
      </c>
      <c r="M975" s="88">
        <v>2016</v>
      </c>
      <c r="N975" s="88">
        <v>2</v>
      </c>
      <c r="O975" s="89" t="s">
        <v>155</v>
      </c>
      <c r="P975" s="63">
        <v>577</v>
      </c>
      <c r="Q975" s="1" t="s">
        <v>826</v>
      </c>
      <c r="R975" s="63" t="s">
        <v>399</v>
      </c>
      <c r="S975" s="63" t="s">
        <v>992</v>
      </c>
      <c r="T975" s="63" t="s">
        <v>1091</v>
      </c>
      <c r="U975" s="1" t="s">
        <v>827</v>
      </c>
      <c r="V975" s="90" t="s">
        <v>828</v>
      </c>
      <c r="W975" s="91">
        <v>42655</v>
      </c>
      <c r="X975" s="63">
        <v>9</v>
      </c>
      <c r="Y975" s="63">
        <v>43</v>
      </c>
      <c r="Z975" s="92">
        <v>48</v>
      </c>
      <c r="AA975" s="93">
        <v>7.56</v>
      </c>
      <c r="AB975" s="93">
        <v>5.16</v>
      </c>
      <c r="AC975" s="63">
        <v>1.54</v>
      </c>
      <c r="AD975" s="1">
        <v>0.8</v>
      </c>
      <c r="AE975" s="63">
        <v>0.64</v>
      </c>
      <c r="AF975" s="1">
        <v>1</v>
      </c>
      <c r="AG975" s="1">
        <v>11.7</v>
      </c>
      <c r="AH975" s="1">
        <f t="shared" si="221"/>
        <v>80</v>
      </c>
      <c r="AI975" s="1">
        <v>0.28000000000000003</v>
      </c>
      <c r="AJ975" s="1">
        <f t="shared" si="222"/>
        <v>3.3506493506493507</v>
      </c>
      <c r="AK975" s="1">
        <f t="shared" si="215"/>
        <v>2.7845867074102371</v>
      </c>
      <c r="AL975" s="1">
        <f t="shared" si="223"/>
        <v>3.3075000000000001</v>
      </c>
      <c r="AM975" s="1">
        <f t="shared" si="217"/>
        <v>3093.985230455819</v>
      </c>
      <c r="AN975" s="1">
        <f t="shared" si="218"/>
        <v>3675</v>
      </c>
      <c r="AO975" s="1">
        <f t="shared" si="219"/>
        <v>6768.985230455819</v>
      </c>
      <c r="AP975" s="1">
        <f t="shared" si="220"/>
        <v>3.0939852304558189</v>
      </c>
      <c r="AQ975" s="1">
        <f t="shared" si="220"/>
        <v>3.6749999999999998</v>
      </c>
      <c r="AR975" s="1">
        <f t="shared" si="220"/>
        <v>6.7689852304558187</v>
      </c>
      <c r="AS975" s="90">
        <v>42652</v>
      </c>
      <c r="AT975" s="1">
        <v>1.5415841584158416</v>
      </c>
      <c r="AU975" s="1">
        <v>0.17742794710994819</v>
      </c>
      <c r="AV975" s="1">
        <v>1.6788148512577827</v>
      </c>
      <c r="AW975" s="1">
        <v>0.27532188398527274</v>
      </c>
      <c r="AX975" s="1">
        <v>0.16603053117781097</v>
      </c>
      <c r="AY975" s="1">
        <v>0.13389389052816342</v>
      </c>
      <c r="AZ975" s="1">
        <v>5.3245690894141502</v>
      </c>
      <c r="BA975" s="1">
        <v>82.217280754730453</v>
      </c>
      <c r="BB975" s="1">
        <v>15.213611378641749</v>
      </c>
      <c r="BC975" s="1">
        <v>9.624360647974715</v>
      </c>
      <c r="BD975" s="1">
        <v>2.1581092858962654</v>
      </c>
      <c r="BE975" s="94">
        <v>0.39660766961651922</v>
      </c>
      <c r="BF975" s="94">
        <v>8.9085545722713873E-3</v>
      </c>
      <c r="BG975" s="94">
        <v>3.0451180899685939</v>
      </c>
      <c r="BH975" s="1">
        <v>1.1903846153846156</v>
      </c>
      <c r="BI975" s="1">
        <v>0.22187500000000002</v>
      </c>
      <c r="BJ975" s="1">
        <v>0.67276583732887529</v>
      </c>
    </row>
    <row r="976" spans="1:62">
      <c r="A976" t="s">
        <v>177</v>
      </c>
      <c r="C976" s="63" t="s">
        <v>164</v>
      </c>
      <c r="D976" s="87" t="s">
        <v>173</v>
      </c>
      <c r="E976" t="s">
        <v>959</v>
      </c>
      <c r="F976" s="1" t="s">
        <v>213</v>
      </c>
      <c r="G976" s="1" t="s">
        <v>824</v>
      </c>
      <c r="H976" s="1">
        <v>11.01071</v>
      </c>
      <c r="I976" s="1">
        <v>7.90639</v>
      </c>
      <c r="J976" s="1">
        <v>642</v>
      </c>
      <c r="K976" s="1" t="s">
        <v>825</v>
      </c>
      <c r="L976" s="1" t="s">
        <v>737</v>
      </c>
      <c r="M976" s="88">
        <v>2016</v>
      </c>
      <c r="N976" s="88">
        <v>2</v>
      </c>
      <c r="O976" s="89" t="s">
        <v>156</v>
      </c>
      <c r="P976" s="63">
        <v>578</v>
      </c>
      <c r="Q976" s="1" t="s">
        <v>826</v>
      </c>
      <c r="R976" s="63" t="s">
        <v>399</v>
      </c>
      <c r="S976" s="63" t="s">
        <v>992</v>
      </c>
      <c r="T976" s="63" t="s">
        <v>1091</v>
      </c>
      <c r="U976" s="1"/>
      <c r="V976" s="90"/>
      <c r="W976" s="91">
        <v>42655</v>
      </c>
      <c r="X976" s="63">
        <v>9</v>
      </c>
      <c r="Y976" s="63">
        <v>45</v>
      </c>
      <c r="Z976" s="92">
        <v>41</v>
      </c>
      <c r="AA976" s="93">
        <v>5.58</v>
      </c>
      <c r="AB976" s="93">
        <v>2.7</v>
      </c>
      <c r="AC976" s="63">
        <v>0.98</v>
      </c>
      <c r="AD976" s="1">
        <v>0.57999999999999996</v>
      </c>
      <c r="AE976" s="63">
        <v>0.26</v>
      </c>
      <c r="AF976" s="1">
        <v>0.64</v>
      </c>
      <c r="AG976" s="1">
        <v>10.3</v>
      </c>
      <c r="AH976" s="1">
        <f t="shared" si="221"/>
        <v>90.624999999999986</v>
      </c>
      <c r="AI976" s="1">
        <v>0.16</v>
      </c>
      <c r="AJ976" s="1">
        <f t="shared" si="222"/>
        <v>1.7632653061224492</v>
      </c>
      <c r="AK976" s="1">
        <f t="shared" si="215"/>
        <v>1.6863169267707085</v>
      </c>
      <c r="AL976" s="1">
        <f t="shared" si="223"/>
        <v>3.433846153846154</v>
      </c>
      <c r="AM976" s="1">
        <f t="shared" si="217"/>
        <v>1873.6854741896761</v>
      </c>
      <c r="AN976" s="1">
        <f t="shared" si="218"/>
        <v>3815.3846153846152</v>
      </c>
      <c r="AO976" s="1">
        <f t="shared" si="219"/>
        <v>5689.0700895742912</v>
      </c>
      <c r="AP976" s="1">
        <f t="shared" ref="AP976:AR1009" si="224">AM976/1000</f>
        <v>1.8736854741896762</v>
      </c>
      <c r="AQ976" s="1">
        <f t="shared" si="224"/>
        <v>3.8153846153846152</v>
      </c>
      <c r="AR976" s="1">
        <f t="shared" si="224"/>
        <v>5.6890700895742912</v>
      </c>
      <c r="AS976" s="90"/>
      <c r="AT976" s="1">
        <v>1.217670286278381</v>
      </c>
      <c r="AU976" s="1">
        <v>0.2406965964467275</v>
      </c>
      <c r="AV976" s="1">
        <v>2.1160326366692113</v>
      </c>
      <c r="AW976" s="1">
        <v>0.26689788838169654</v>
      </c>
      <c r="AX976" s="1">
        <v>0.19814912362982659</v>
      </c>
      <c r="AY976" s="1">
        <v>0.11037014176484738</v>
      </c>
      <c r="AZ976" s="1">
        <v>3.7080797396821947</v>
      </c>
      <c r="BA976" s="1">
        <v>69.102386736818005</v>
      </c>
      <c r="BB976" s="1">
        <v>30.790549103759929</v>
      </c>
      <c r="BC976" s="1">
        <v>8.1085882462826131</v>
      </c>
      <c r="BD976" s="1">
        <v>2.5926628542962731</v>
      </c>
      <c r="BE976" s="94">
        <v>0.37833486660533577</v>
      </c>
      <c r="BF976" s="94">
        <v>0.10087396504139835</v>
      </c>
      <c r="BG976" s="94">
        <v>2.4302908598571138</v>
      </c>
      <c r="BH976" s="1">
        <v>1.0463414634146344</v>
      </c>
      <c r="BI976" s="1">
        <v>0.21346341463414639</v>
      </c>
      <c r="BJ976" s="1">
        <v>0.59179248821016561</v>
      </c>
    </row>
    <row r="977" spans="1:62">
      <c r="A977" t="s">
        <v>177</v>
      </c>
      <c r="C977" s="63" t="s">
        <v>164</v>
      </c>
      <c r="D977" s="87" t="s">
        <v>173</v>
      </c>
      <c r="E977" t="s">
        <v>959</v>
      </c>
      <c r="F977" s="1" t="s">
        <v>213</v>
      </c>
      <c r="G977" s="1" t="s">
        <v>824</v>
      </c>
      <c r="H977" s="1">
        <v>11.01071</v>
      </c>
      <c r="I977" s="1">
        <v>7.90639</v>
      </c>
      <c r="J977" s="1">
        <v>642</v>
      </c>
      <c r="K977" s="1" t="s">
        <v>825</v>
      </c>
      <c r="L977" s="1" t="s">
        <v>737</v>
      </c>
      <c r="M977" s="88">
        <v>2016</v>
      </c>
      <c r="N977" s="88">
        <v>2</v>
      </c>
      <c r="O977" s="89" t="s">
        <v>157</v>
      </c>
      <c r="P977" s="63">
        <v>579</v>
      </c>
      <c r="Q977" s="1" t="s">
        <v>826</v>
      </c>
      <c r="R977" s="63" t="s">
        <v>399</v>
      </c>
      <c r="S977" s="63" t="s">
        <v>992</v>
      </c>
      <c r="T977" s="63" t="s">
        <v>1091</v>
      </c>
      <c r="U977" s="1"/>
      <c r="V977" s="90"/>
      <c r="W977" s="91">
        <v>42655</v>
      </c>
      <c r="X977" s="63">
        <v>9</v>
      </c>
      <c r="Y977" s="63">
        <v>48</v>
      </c>
      <c r="Z977" s="92">
        <v>48</v>
      </c>
      <c r="AA977" s="93">
        <v>11.06</v>
      </c>
      <c r="AB977" s="93">
        <v>7.22</v>
      </c>
      <c r="AC977" s="63">
        <v>1.96</v>
      </c>
      <c r="AD977" s="1">
        <v>1.02</v>
      </c>
      <c r="AE977" s="63">
        <v>0.78</v>
      </c>
      <c r="AF977" s="1">
        <v>1.22</v>
      </c>
      <c r="AG977" s="1">
        <v>18.7</v>
      </c>
      <c r="AH977" s="1">
        <f t="shared" si="221"/>
        <v>83.606557377049185</v>
      </c>
      <c r="AI977" s="1">
        <v>0.28000000000000003</v>
      </c>
      <c r="AJ977" s="1">
        <f t="shared" si="222"/>
        <v>4.494081632653061</v>
      </c>
      <c r="AK977" s="1">
        <f t="shared" si="215"/>
        <v>3.5937918367346935</v>
      </c>
      <c r="AL977" s="1">
        <f t="shared" si="223"/>
        <v>3.9702564102564106</v>
      </c>
      <c r="AM977" s="1">
        <f t="shared" si="217"/>
        <v>3993.1020408163258</v>
      </c>
      <c r="AN977" s="1">
        <f t="shared" si="218"/>
        <v>4411.396011396012</v>
      </c>
      <c r="AO977" s="1">
        <f t="shared" si="219"/>
        <v>8404.4980522123369</v>
      </c>
      <c r="AP977" s="1">
        <f t="shared" si="224"/>
        <v>3.9931020408163258</v>
      </c>
      <c r="AQ977" s="1">
        <f t="shared" si="224"/>
        <v>4.411396011396012</v>
      </c>
      <c r="AR977" s="1">
        <f t="shared" si="224"/>
        <v>8.404498052212336</v>
      </c>
      <c r="AS977" s="90"/>
      <c r="AT977" s="1">
        <v>2.3355450236966826</v>
      </c>
      <c r="AU977" s="1">
        <v>0.18526612635911754</v>
      </c>
      <c r="AV977" s="1">
        <v>1.8481510317541971</v>
      </c>
      <c r="AW977" s="1">
        <v>0.42514049125204301</v>
      </c>
      <c r="AX977" s="1">
        <v>0.31066197035894072</v>
      </c>
      <c r="AY977" s="1">
        <v>0.20146243024944308</v>
      </c>
      <c r="AZ977" s="1">
        <v>9.6056287910608553</v>
      </c>
      <c r="BA977" s="1">
        <v>141.52323482892274</v>
      </c>
      <c r="BB977" s="1">
        <v>44.334109377191815</v>
      </c>
      <c r="BC977" s="1">
        <v>16.10650099445964</v>
      </c>
      <c r="BD977" s="1">
        <v>4.9542456990864254</v>
      </c>
      <c r="BE977" s="94">
        <v>0.79731027857829029</v>
      </c>
      <c r="BF977" s="94">
        <v>4.2925072046109514E-2</v>
      </c>
      <c r="BG977" s="94">
        <v>1.9841756977648384</v>
      </c>
      <c r="BH977" s="1">
        <v>0.78518518518518521</v>
      </c>
      <c r="BI977" s="1">
        <v>0.21768518518518518</v>
      </c>
      <c r="BJ977" s="1">
        <v>0.77799359248429778</v>
      </c>
    </row>
    <row r="978" spans="1:62">
      <c r="A978" t="s">
        <v>177</v>
      </c>
      <c r="C978" s="63" t="s">
        <v>164</v>
      </c>
      <c r="D978" s="87" t="s">
        <v>173</v>
      </c>
      <c r="E978" t="s">
        <v>959</v>
      </c>
      <c r="F978" s="1" t="s">
        <v>213</v>
      </c>
      <c r="G978" s="1" t="s">
        <v>824</v>
      </c>
      <c r="H978" s="1">
        <v>11.01071</v>
      </c>
      <c r="I978" s="1">
        <v>7.90639</v>
      </c>
      <c r="J978" s="1">
        <v>642</v>
      </c>
      <c r="K978" s="1" t="s">
        <v>825</v>
      </c>
      <c r="L978" s="1" t="s">
        <v>737</v>
      </c>
      <c r="M978" s="88">
        <v>2016</v>
      </c>
      <c r="N978" s="88">
        <v>2</v>
      </c>
      <c r="O978" s="89" t="s">
        <v>158</v>
      </c>
      <c r="P978" s="63">
        <v>580</v>
      </c>
      <c r="Q978" s="1" t="s">
        <v>826</v>
      </c>
      <c r="R978" s="63" t="s">
        <v>399</v>
      </c>
      <c r="S978" s="63" t="s">
        <v>992</v>
      </c>
      <c r="T978" s="63" t="s">
        <v>1091</v>
      </c>
      <c r="U978" s="1"/>
      <c r="V978" s="90"/>
      <c r="W978" s="91">
        <v>42655</v>
      </c>
      <c r="X978" s="63">
        <v>9</v>
      </c>
      <c r="Y978" s="63">
        <v>45</v>
      </c>
      <c r="Z978" s="92">
        <v>49</v>
      </c>
      <c r="AA978" s="93">
        <v>9.02</v>
      </c>
      <c r="AB978" s="93">
        <v>8.52</v>
      </c>
      <c r="AC978" s="63">
        <v>2.2200000000000002</v>
      </c>
      <c r="AD978" s="1">
        <v>1.2</v>
      </c>
      <c r="AE978" s="63">
        <v>0.48</v>
      </c>
      <c r="AF978" s="1">
        <v>1.5</v>
      </c>
      <c r="AG978" s="1">
        <v>11.5</v>
      </c>
      <c r="AH978" s="1">
        <f t="shared" si="221"/>
        <v>80</v>
      </c>
      <c r="AI978" s="1">
        <v>0.22</v>
      </c>
      <c r="AJ978" s="1">
        <f t="shared" si="222"/>
        <v>5.7567567567567561</v>
      </c>
      <c r="AK978" s="1">
        <f t="shared" si="215"/>
        <v>4.7950397456279807</v>
      </c>
      <c r="AL978" s="1">
        <f t="shared" si="223"/>
        <v>4.1341666666666672</v>
      </c>
      <c r="AM978" s="1">
        <f t="shared" si="217"/>
        <v>5327.8219395866454</v>
      </c>
      <c r="AN978" s="1">
        <f t="shared" si="218"/>
        <v>4593.5185185185192</v>
      </c>
      <c r="AO978" s="1">
        <f t="shared" si="219"/>
        <v>9921.3404581051655</v>
      </c>
      <c r="AP978" s="1">
        <f t="shared" si="224"/>
        <v>5.3278219395866451</v>
      </c>
      <c r="AQ978" s="1">
        <f t="shared" si="224"/>
        <v>4.5935185185185192</v>
      </c>
      <c r="AR978" s="1">
        <f t="shared" si="224"/>
        <v>9.9213404581051652</v>
      </c>
      <c r="AS978" s="90"/>
      <c r="AT978" s="1">
        <v>2.6792717086834736</v>
      </c>
      <c r="AU978" s="1">
        <v>0.2373760428896888</v>
      </c>
      <c r="AV978" s="1">
        <v>1.7001859319824846</v>
      </c>
      <c r="AW978" s="1">
        <v>0.57393611423923041</v>
      </c>
      <c r="AX978" s="1">
        <v>0.33508272075105583</v>
      </c>
      <c r="AY978" s="1">
        <v>0.1748321868969174</v>
      </c>
      <c r="AZ978" s="1">
        <v>9.9813816046742474</v>
      </c>
      <c r="BA978" s="1">
        <v>151.45584680321579</v>
      </c>
      <c r="BB978" s="1">
        <v>51.250162283411157</v>
      </c>
      <c r="BC978" s="1">
        <v>13.119812543001784</v>
      </c>
      <c r="BD978" s="1">
        <v>3.2582017788172553</v>
      </c>
      <c r="BE978" s="94">
        <v>0.95339805825242729</v>
      </c>
      <c r="BF978" s="94">
        <v>6.5776699029126223E-2</v>
      </c>
      <c r="BG978" s="94">
        <v>2.5012076015846265</v>
      </c>
      <c r="BH978" s="1">
        <v>1.2531769305962854</v>
      </c>
      <c r="BI978" s="1">
        <v>0.18782991202346044</v>
      </c>
      <c r="BJ978" s="1">
        <v>0.64661959929703838</v>
      </c>
    </row>
    <row r="979" spans="1:62">
      <c r="A979" t="s">
        <v>177</v>
      </c>
      <c r="C979" s="63" t="s">
        <v>164</v>
      </c>
      <c r="D979" s="87" t="s">
        <v>173</v>
      </c>
      <c r="E979" t="s">
        <v>959</v>
      </c>
      <c r="F979" s="1" t="s">
        <v>213</v>
      </c>
      <c r="G979" s="1" t="s">
        <v>824</v>
      </c>
      <c r="H979" s="1">
        <v>11.01071</v>
      </c>
      <c r="I979" s="1">
        <v>7.90639</v>
      </c>
      <c r="J979" s="1">
        <v>642</v>
      </c>
      <c r="K979" s="1" t="s">
        <v>825</v>
      </c>
      <c r="L979" s="1" t="s">
        <v>737</v>
      </c>
      <c r="M979" s="88">
        <v>2016</v>
      </c>
      <c r="N979" s="88">
        <v>2</v>
      </c>
      <c r="O979" s="89" t="s">
        <v>159</v>
      </c>
      <c r="P979" s="63">
        <v>581</v>
      </c>
      <c r="Q979" s="1" t="s">
        <v>826</v>
      </c>
      <c r="R979" s="63" t="s">
        <v>399</v>
      </c>
      <c r="S979" s="63" t="s">
        <v>992</v>
      </c>
      <c r="T979" s="63" t="s">
        <v>1091</v>
      </c>
      <c r="U979" s="1"/>
      <c r="V979" s="90"/>
      <c r="W979" s="91">
        <v>42655</v>
      </c>
      <c r="X979" s="63">
        <v>9</v>
      </c>
      <c r="Y979" s="63">
        <v>43</v>
      </c>
      <c r="Z979" s="92">
        <v>41</v>
      </c>
      <c r="AA979" s="93">
        <v>13.12</v>
      </c>
      <c r="AB979" s="93">
        <v>9.74</v>
      </c>
      <c r="AC979" s="63">
        <v>2.1800000000000002</v>
      </c>
      <c r="AD979" s="1">
        <v>1.24</v>
      </c>
      <c r="AE979" s="63">
        <v>0.54</v>
      </c>
      <c r="AF979" s="1">
        <v>1.54</v>
      </c>
      <c r="AG979" s="1">
        <v>13.9</v>
      </c>
      <c r="AH979" s="1">
        <f t="shared" si="221"/>
        <v>80.51948051948051</v>
      </c>
      <c r="AI979" s="1">
        <v>0.22</v>
      </c>
      <c r="AJ979" s="1">
        <f t="shared" si="222"/>
        <v>6.8805504587155966</v>
      </c>
      <c r="AK979" s="1">
        <f t="shared" si="215"/>
        <v>5.6118799784133833</v>
      </c>
      <c r="AL979" s="1">
        <f t="shared" si="223"/>
        <v>5.3451851851851844</v>
      </c>
      <c r="AM979" s="1">
        <f t="shared" si="217"/>
        <v>6235.4221982370927</v>
      </c>
      <c r="AN979" s="1">
        <f t="shared" si="218"/>
        <v>5939.0946502057604</v>
      </c>
      <c r="AO979" s="1">
        <f t="shared" si="219"/>
        <v>12174.516848442854</v>
      </c>
      <c r="AP979" s="1">
        <f t="shared" si="224"/>
        <v>6.2354221982370923</v>
      </c>
      <c r="AQ979" s="1">
        <f t="shared" si="224"/>
        <v>5.9390946502057602</v>
      </c>
      <c r="AR979" s="1">
        <f t="shared" si="224"/>
        <v>12.174516848442854</v>
      </c>
      <c r="AS979" s="90"/>
      <c r="AT979" s="1">
        <v>2.2223291626564006</v>
      </c>
      <c r="AU979" s="1">
        <v>0.19547819341671419</v>
      </c>
      <c r="AV979" s="1">
        <v>2.1519433614704382</v>
      </c>
      <c r="AW979" s="1">
        <v>0.42506320037735412</v>
      </c>
      <c r="AX979" s="1">
        <v>0.29466152652289057</v>
      </c>
      <c r="AY979" s="1">
        <v>0.14489320922240251</v>
      </c>
      <c r="AZ979" s="1">
        <v>7.8087063250129587</v>
      </c>
      <c r="BA979" s="1">
        <v>74.517082571078859</v>
      </c>
      <c r="BB979" s="1">
        <v>36.852007255576581</v>
      </c>
      <c r="BC979" s="1">
        <v>13.319028875299518</v>
      </c>
      <c r="BD979" s="1">
        <v>3.3143774637047274</v>
      </c>
      <c r="BE979" s="94">
        <v>0.6225806451612903</v>
      </c>
      <c r="BF979" s="94">
        <v>3.9783410138248848E-2</v>
      </c>
      <c r="BG979" s="94">
        <v>2.1294992159529764</v>
      </c>
      <c r="BH979" s="1">
        <v>1.039279112754159</v>
      </c>
      <c r="BI979" s="1">
        <v>0.20813308687615525</v>
      </c>
      <c r="BJ979" s="1">
        <v>0.65581324288893939</v>
      </c>
    </row>
    <row r="980" spans="1:62">
      <c r="A980" t="s">
        <v>177</v>
      </c>
      <c r="C980" s="63" t="s">
        <v>164</v>
      </c>
      <c r="D980" s="87" t="s">
        <v>173</v>
      </c>
      <c r="E980" t="s">
        <v>959</v>
      </c>
      <c r="F980" s="1" t="s">
        <v>213</v>
      </c>
      <c r="G980" s="1" t="s">
        <v>824</v>
      </c>
      <c r="H980" s="1">
        <v>11.01071</v>
      </c>
      <c r="I980" s="1">
        <v>7.90639</v>
      </c>
      <c r="J980" s="1">
        <v>642</v>
      </c>
      <c r="K980" s="1" t="s">
        <v>825</v>
      </c>
      <c r="L980" s="1" t="s">
        <v>737</v>
      </c>
      <c r="M980" s="88">
        <v>2016</v>
      </c>
      <c r="N980" s="88">
        <v>2</v>
      </c>
      <c r="O980" s="89" t="s">
        <v>714</v>
      </c>
      <c r="P980" s="63">
        <v>582</v>
      </c>
      <c r="Q980" s="1" t="s">
        <v>826</v>
      </c>
      <c r="R980" s="63" t="s">
        <v>399</v>
      </c>
      <c r="S980" s="63" t="s">
        <v>992</v>
      </c>
      <c r="T980" s="63" t="s">
        <v>1091</v>
      </c>
      <c r="U980" s="1"/>
      <c r="V980" s="90"/>
      <c r="W980" s="91">
        <v>42655</v>
      </c>
      <c r="X980" s="63">
        <v>9</v>
      </c>
      <c r="Y980" s="63">
        <v>42</v>
      </c>
      <c r="Z980" s="92">
        <v>49</v>
      </c>
      <c r="AA980" s="93">
        <v>10.66</v>
      </c>
      <c r="AB980" s="93">
        <v>8.98</v>
      </c>
      <c r="AC980" s="63">
        <v>2.14</v>
      </c>
      <c r="AD980" s="1">
        <v>1.1200000000000001</v>
      </c>
      <c r="AE980" s="63">
        <v>0.54</v>
      </c>
      <c r="AF980" s="1">
        <v>1.42</v>
      </c>
      <c r="AG980" s="1">
        <v>12.4</v>
      </c>
      <c r="AH980" s="1">
        <f t="shared" si="221"/>
        <v>78.873239436619727</v>
      </c>
      <c r="AI980" s="1">
        <v>0.22</v>
      </c>
      <c r="AJ980" s="1">
        <f t="shared" si="222"/>
        <v>5.9586915887850465</v>
      </c>
      <c r="AK980" s="1">
        <f t="shared" si="215"/>
        <v>4.8435720725673441</v>
      </c>
      <c r="AL980" s="1">
        <f t="shared" si="223"/>
        <v>4.3429629629629627</v>
      </c>
      <c r="AM980" s="1">
        <f t="shared" si="217"/>
        <v>5381.7467472970493</v>
      </c>
      <c r="AN980" s="1">
        <f t="shared" si="218"/>
        <v>4825.5144032921808</v>
      </c>
      <c r="AO980" s="1">
        <f t="shared" si="219"/>
        <v>10207.261150589231</v>
      </c>
      <c r="AP980" s="1">
        <f t="shared" si="224"/>
        <v>5.3817467472970497</v>
      </c>
      <c r="AQ980" s="1">
        <f t="shared" si="224"/>
        <v>4.8255144032921811</v>
      </c>
      <c r="AR980" s="1">
        <f t="shared" si="224"/>
        <v>10.207261150589231</v>
      </c>
      <c r="AS980" s="90"/>
      <c r="AT980" s="1">
        <v>2.596063730084349</v>
      </c>
      <c r="AU980" s="1">
        <v>0.23457065524725604</v>
      </c>
      <c r="AV980" s="1">
        <v>1.9737738313006254</v>
      </c>
      <c r="AW980" s="1">
        <v>0.55516814435341877</v>
      </c>
      <c r="AX980" s="1">
        <v>0.29403367262804869</v>
      </c>
      <c r="AY980" s="1">
        <v>0.21107108587526238</v>
      </c>
      <c r="AZ980" s="1">
        <v>9.2056288688449062</v>
      </c>
      <c r="BA980" s="1">
        <v>110.31157997405093</v>
      </c>
      <c r="BB980" s="1">
        <v>33.026094357264846</v>
      </c>
      <c r="BC980" s="1">
        <v>14.145708834332796</v>
      </c>
      <c r="BD980" s="1">
        <v>15.460391876397077</v>
      </c>
      <c r="BE980" s="94">
        <v>0.58697632058287807</v>
      </c>
      <c r="BF980" s="94">
        <v>3.6853369763205836E-2</v>
      </c>
      <c r="BG980" s="94">
        <v>4.4100736436545978</v>
      </c>
      <c r="BH980" s="1">
        <v>1.1261638733705774</v>
      </c>
      <c r="BI980" s="1">
        <v>0.19646182495344508</v>
      </c>
      <c r="BJ980" s="1">
        <v>0.7031821179010721</v>
      </c>
    </row>
    <row r="981" spans="1:62">
      <c r="C981" s="63"/>
      <c r="D981" s="87"/>
      <c r="F981" s="1"/>
      <c r="G981" s="1"/>
      <c r="H981" s="1"/>
      <c r="I981" s="1"/>
      <c r="J981" s="1"/>
      <c r="K981" s="1"/>
      <c r="L981" s="1"/>
      <c r="M981" s="88"/>
      <c r="N981" s="88"/>
      <c r="O981" s="89"/>
      <c r="P981" s="63"/>
      <c r="Q981" s="1"/>
      <c r="R981" s="63"/>
      <c r="S981" s="63"/>
      <c r="T981" s="63"/>
      <c r="U981" s="1"/>
      <c r="V981" s="90"/>
      <c r="W981" s="91"/>
      <c r="X981" s="63"/>
      <c r="Y981" s="63"/>
      <c r="Z981" s="92"/>
      <c r="AA981" s="93"/>
      <c r="AB981" s="93"/>
      <c r="AC981" s="63"/>
      <c r="AD981" s="1"/>
      <c r="AE981" s="63"/>
      <c r="AF981" s="1"/>
      <c r="AG981" s="1"/>
      <c r="AH981" s="1"/>
      <c r="AI981" s="1"/>
      <c r="AJ981" s="1"/>
      <c r="AK981" s="1"/>
      <c r="AL981" s="1"/>
      <c r="AM981" s="1"/>
      <c r="AN981" s="1"/>
      <c r="AO981" s="1"/>
      <c r="AP981" s="1"/>
      <c r="AQ981" s="1"/>
      <c r="AR981" s="1"/>
      <c r="AS981" s="90"/>
      <c r="AT981" s="1"/>
      <c r="AU981" s="1"/>
      <c r="AV981" s="1"/>
      <c r="AW981" s="1"/>
      <c r="AX981" s="1"/>
      <c r="AY981" s="1"/>
      <c r="AZ981" s="1"/>
      <c r="BA981" s="1"/>
      <c r="BB981" s="1"/>
      <c r="BC981" s="1"/>
      <c r="BD981" s="1"/>
      <c r="BE981" s="94"/>
      <c r="BF981" s="94"/>
      <c r="BG981" s="94"/>
      <c r="BH981" s="1"/>
      <c r="BI981" s="1"/>
      <c r="BJ981" s="1"/>
    </row>
    <row r="982" spans="1:62">
      <c r="C982" s="63"/>
      <c r="D982" s="87"/>
      <c r="F982" s="1"/>
      <c r="G982" s="1"/>
      <c r="H982" s="1"/>
      <c r="I982" s="1"/>
      <c r="J982" s="1"/>
      <c r="K982" s="1"/>
      <c r="L982" s="1"/>
      <c r="M982" s="88"/>
      <c r="N982" s="88"/>
      <c r="O982" s="89"/>
      <c r="P982" s="63"/>
      <c r="Q982" s="1"/>
      <c r="R982" s="63"/>
      <c r="S982" s="63"/>
      <c r="T982" s="63"/>
      <c r="U982" s="1"/>
      <c r="V982" s="90"/>
      <c r="W982" s="91"/>
      <c r="X982" s="63"/>
      <c r="Y982" s="63"/>
      <c r="Z982" s="92"/>
      <c r="AA982" s="93"/>
      <c r="AB982" s="93"/>
      <c r="AC982" s="63"/>
      <c r="AD982" s="1"/>
      <c r="AE982" s="63"/>
      <c r="AF982" s="1"/>
      <c r="AG982" s="1"/>
      <c r="AH982" s="1"/>
      <c r="AI982" s="1"/>
      <c r="AJ982" s="1"/>
      <c r="AK982" s="1"/>
      <c r="AL982" s="1"/>
      <c r="AM982" s="1"/>
      <c r="AN982" s="1"/>
      <c r="AO982" s="1"/>
      <c r="AP982" s="1"/>
      <c r="AQ982" s="1"/>
      <c r="AR982" s="1"/>
      <c r="AS982" s="90"/>
      <c r="AT982" s="1"/>
      <c r="AU982" s="1"/>
      <c r="AV982" s="1"/>
      <c r="AW982" s="1"/>
      <c r="AX982" s="1"/>
      <c r="AY982" s="1"/>
      <c r="AZ982" s="1"/>
      <c r="BA982" s="1"/>
      <c r="BB982" s="1"/>
      <c r="BC982" s="1"/>
      <c r="BD982" s="1"/>
      <c r="BE982" s="94"/>
      <c r="BF982" s="94"/>
      <c r="BG982" s="94"/>
      <c r="BH982" s="1"/>
      <c r="BI982" s="1"/>
      <c r="BJ982" s="1"/>
    </row>
    <row r="983" spans="1:62">
      <c r="C983" s="63"/>
      <c r="D983" s="87"/>
      <c r="F983" s="1"/>
      <c r="G983" s="1"/>
      <c r="H983" s="1"/>
      <c r="I983" s="1"/>
      <c r="J983" s="1"/>
      <c r="K983" s="1"/>
      <c r="L983" s="1"/>
      <c r="M983" s="88"/>
      <c r="N983" s="88"/>
      <c r="O983" s="89"/>
      <c r="P983" s="63"/>
      <c r="Q983" s="1"/>
      <c r="R983" s="63"/>
      <c r="S983" s="63"/>
      <c r="T983" s="63"/>
      <c r="U983" s="1"/>
      <c r="V983" s="90"/>
      <c r="W983" s="91"/>
      <c r="X983" s="63"/>
      <c r="Y983" s="63"/>
      <c r="Z983" s="92"/>
      <c r="AA983" s="93"/>
      <c r="AB983" s="93"/>
      <c r="AC983" s="63"/>
      <c r="AD983" s="1"/>
      <c r="AE983" s="63"/>
      <c r="AF983" s="1"/>
      <c r="AG983" s="1"/>
      <c r="AH983" s="1"/>
      <c r="AI983" s="1"/>
      <c r="AJ983" s="1"/>
      <c r="AK983" s="1"/>
      <c r="AL983" s="1"/>
      <c r="AM983" s="1"/>
      <c r="AN983" s="1"/>
      <c r="AO983" s="1"/>
      <c r="AP983" s="1"/>
      <c r="AQ983" s="1"/>
      <c r="AR983" s="1"/>
      <c r="AS983" s="90"/>
      <c r="AT983" s="1"/>
      <c r="AU983" s="1"/>
      <c r="AV983" s="1"/>
      <c r="AW983" s="1"/>
      <c r="AX983" s="1"/>
      <c r="AY983" s="1"/>
      <c r="AZ983" s="1"/>
      <c r="BA983" s="1"/>
      <c r="BB983" s="1"/>
      <c r="BC983" s="1"/>
      <c r="BD983" s="1"/>
      <c r="BE983" s="94"/>
      <c r="BF983" s="94"/>
      <c r="BG983" s="94"/>
      <c r="BH983" s="1"/>
      <c r="BI983" s="1"/>
      <c r="BJ983" s="1"/>
    </row>
    <row r="984" spans="1:62">
      <c r="C984" s="63"/>
      <c r="D984" s="87"/>
      <c r="F984" s="1"/>
      <c r="G984" s="1"/>
      <c r="H984" s="1"/>
      <c r="I984" s="1"/>
      <c r="J984" s="1"/>
      <c r="K984" s="1"/>
      <c r="L984" s="1"/>
      <c r="M984" s="88"/>
      <c r="N984" s="88"/>
      <c r="O984" s="89"/>
      <c r="P984" s="63"/>
      <c r="Q984" s="1"/>
      <c r="R984" s="63"/>
      <c r="S984" s="63"/>
      <c r="T984" s="63"/>
      <c r="U984" s="1"/>
      <c r="V984" s="90"/>
      <c r="W984" s="91"/>
      <c r="X984" s="63"/>
      <c r="Y984" s="63"/>
      <c r="Z984" s="92"/>
      <c r="AA984" s="93"/>
      <c r="AB984" s="93"/>
      <c r="AC984" s="63"/>
      <c r="AD984" s="1"/>
      <c r="AE984" s="63"/>
      <c r="AF984" s="1"/>
      <c r="AG984" s="1"/>
      <c r="AH984" s="1"/>
      <c r="AI984" s="1"/>
      <c r="AJ984" s="1"/>
      <c r="AK984" s="1"/>
      <c r="AL984" s="1"/>
      <c r="AM984" s="1"/>
      <c r="AN984" s="1"/>
      <c r="AO984" s="1"/>
      <c r="AP984" s="1"/>
      <c r="AQ984" s="1"/>
      <c r="AR984" s="1"/>
      <c r="AS984" s="90"/>
      <c r="AT984" s="1"/>
      <c r="AU984" s="1"/>
      <c r="AV984" s="1"/>
      <c r="AW984" s="1"/>
      <c r="AX984" s="1"/>
      <c r="AY984" s="1"/>
      <c r="AZ984" s="1"/>
      <c r="BA984" s="1"/>
      <c r="BB984" s="1"/>
      <c r="BC984" s="1"/>
      <c r="BD984" s="1"/>
      <c r="BE984" s="94"/>
      <c r="BF984" s="94"/>
      <c r="BG984" s="94"/>
      <c r="BH984" s="1"/>
      <c r="BI984" s="1"/>
      <c r="BJ984" s="1"/>
    </row>
    <row r="985" spans="1:62">
      <c r="C985" s="63"/>
      <c r="D985" s="87"/>
      <c r="F985" s="1"/>
      <c r="G985" s="1"/>
      <c r="H985" s="1"/>
      <c r="I985" s="1"/>
      <c r="J985" s="1"/>
      <c r="K985" s="1"/>
      <c r="L985" s="1"/>
      <c r="M985" s="88"/>
      <c r="N985" s="88"/>
      <c r="O985" s="89"/>
      <c r="P985" s="63"/>
      <c r="Q985" s="1"/>
      <c r="R985" s="63"/>
      <c r="S985" s="63"/>
      <c r="T985" s="63"/>
      <c r="U985" s="1"/>
      <c r="V985" s="90"/>
      <c r="W985" s="91"/>
      <c r="X985" s="63"/>
      <c r="Y985" s="63"/>
      <c r="Z985" s="92"/>
      <c r="AA985" s="93"/>
      <c r="AB985" s="93"/>
      <c r="AC985" s="63"/>
      <c r="AD985" s="1"/>
      <c r="AE985" s="63"/>
      <c r="AF985" s="1"/>
      <c r="AG985" s="1"/>
      <c r="AH985" s="1"/>
      <c r="AI985" s="1"/>
      <c r="AJ985" s="1"/>
      <c r="AK985" s="1"/>
      <c r="AL985" s="1"/>
      <c r="AM985" s="1"/>
      <c r="AN985" s="1"/>
      <c r="AO985" s="1"/>
      <c r="AP985" s="1"/>
      <c r="AQ985" s="1"/>
      <c r="AR985" s="1"/>
      <c r="AS985" s="90"/>
      <c r="AT985" s="1"/>
      <c r="AU985" s="1"/>
      <c r="AV985" s="1"/>
      <c r="AW985" s="1"/>
      <c r="AX985" s="1"/>
      <c r="AY985" s="1"/>
      <c r="AZ985" s="1"/>
      <c r="BA985" s="1"/>
      <c r="BB985" s="1"/>
      <c r="BC985" s="1"/>
      <c r="BD985" s="1"/>
      <c r="BE985" s="94"/>
      <c r="BF985" s="94"/>
      <c r="BG985" s="94"/>
      <c r="BH985" s="1"/>
      <c r="BI985" s="1"/>
      <c r="BJ985" s="1"/>
    </row>
    <row r="986" spans="1:62">
      <c r="C986" s="63"/>
      <c r="D986" s="87"/>
      <c r="F986" s="1"/>
      <c r="G986" s="1"/>
      <c r="H986" s="1"/>
      <c r="I986" s="1"/>
      <c r="J986" s="1"/>
      <c r="K986" s="1"/>
      <c r="L986" s="1"/>
      <c r="M986" s="88"/>
      <c r="N986" s="88"/>
      <c r="O986" s="89"/>
      <c r="P986" s="63"/>
      <c r="Q986" s="1"/>
      <c r="R986" s="63"/>
      <c r="S986" s="63"/>
      <c r="T986" s="63"/>
      <c r="U986" s="1"/>
      <c r="V986" s="90"/>
      <c r="W986" s="91"/>
      <c r="X986" s="63"/>
      <c r="Y986" s="63"/>
      <c r="Z986" s="92"/>
      <c r="AA986" s="93"/>
      <c r="AB986" s="93"/>
      <c r="AC986" s="63"/>
      <c r="AD986" s="1"/>
      <c r="AE986" s="63"/>
      <c r="AF986" s="1"/>
      <c r="AG986" s="1"/>
      <c r="AH986" s="1"/>
      <c r="AI986" s="1"/>
      <c r="AJ986" s="1"/>
      <c r="AK986" s="1"/>
      <c r="AL986" s="1"/>
      <c r="AM986" s="1"/>
      <c r="AN986" s="1"/>
      <c r="AO986" s="1"/>
      <c r="AP986" s="1"/>
      <c r="AQ986" s="1"/>
      <c r="AR986" s="1"/>
      <c r="AS986" s="90"/>
      <c r="AT986" s="1"/>
      <c r="AU986" s="1"/>
      <c r="AV986" s="1"/>
      <c r="AW986" s="1"/>
      <c r="AX986" s="1"/>
      <c r="AY986" s="1"/>
      <c r="AZ986" s="1"/>
      <c r="BA986" s="1"/>
      <c r="BB986" s="1"/>
      <c r="BC986" s="1"/>
      <c r="BD986" s="1"/>
      <c r="BE986" s="94"/>
      <c r="BF986" s="94"/>
      <c r="BG986" s="94"/>
      <c r="BH986" s="1"/>
      <c r="BI986" s="1"/>
      <c r="BJ986" s="1"/>
    </row>
    <row r="987" spans="1:62">
      <c r="C987" s="63"/>
      <c r="D987" s="87"/>
      <c r="F987" s="1"/>
      <c r="G987" s="1"/>
      <c r="H987" s="1"/>
      <c r="I987" s="1"/>
      <c r="J987" s="1"/>
      <c r="K987" s="1"/>
      <c r="L987" s="1"/>
      <c r="M987" s="88"/>
      <c r="N987" s="88"/>
      <c r="O987" s="89"/>
      <c r="P987" s="63"/>
      <c r="Q987" s="1"/>
      <c r="R987" s="63"/>
      <c r="S987" s="63"/>
      <c r="T987" s="63"/>
      <c r="U987" s="1"/>
      <c r="V987" s="90"/>
      <c r="W987" s="91"/>
      <c r="X987" s="63"/>
      <c r="Y987" s="63"/>
      <c r="Z987" s="92"/>
      <c r="AA987" s="93"/>
      <c r="AB987" s="93"/>
      <c r="AC987" s="63"/>
      <c r="AD987" s="1"/>
      <c r="AE987" s="63"/>
      <c r="AF987" s="1"/>
      <c r="AG987" s="1"/>
      <c r="AH987" s="1"/>
      <c r="AI987" s="1"/>
      <c r="AJ987" s="1"/>
      <c r="AK987" s="1"/>
      <c r="AL987" s="1"/>
      <c r="AM987" s="1"/>
      <c r="AN987" s="1"/>
      <c r="AO987" s="1"/>
      <c r="AP987" s="1"/>
      <c r="AQ987" s="1"/>
      <c r="AR987" s="1"/>
      <c r="AS987" s="90"/>
      <c r="AT987" s="1"/>
      <c r="AU987" s="1"/>
      <c r="AV987" s="1"/>
      <c r="AW987" s="1"/>
      <c r="AX987" s="1"/>
      <c r="AY987" s="1"/>
      <c r="AZ987" s="1"/>
      <c r="BA987" s="1"/>
      <c r="BB987" s="1"/>
      <c r="BC987" s="1"/>
      <c r="BD987" s="1"/>
      <c r="BE987" s="94"/>
      <c r="BF987" s="94"/>
      <c r="BG987" s="94"/>
      <c r="BH987" s="1"/>
      <c r="BI987" s="1"/>
      <c r="BJ987" s="1"/>
    </row>
    <row r="988" spans="1:62">
      <c r="C988" s="63"/>
      <c r="D988" s="87"/>
      <c r="F988" s="1"/>
      <c r="G988" s="1"/>
      <c r="H988" s="1"/>
      <c r="I988" s="1"/>
      <c r="J988" s="1"/>
      <c r="K988" s="1"/>
      <c r="L988" s="1"/>
      <c r="M988" s="88"/>
      <c r="N988" s="88"/>
      <c r="O988" s="89"/>
      <c r="P988" s="63"/>
      <c r="Q988" s="1"/>
      <c r="R988" s="63"/>
      <c r="S988" s="63"/>
      <c r="T988" s="63"/>
      <c r="U988" s="1"/>
      <c r="V988" s="90"/>
      <c r="W988" s="91"/>
      <c r="X988" s="63"/>
      <c r="Y988" s="63"/>
      <c r="Z988" s="92"/>
      <c r="AA988" s="93"/>
      <c r="AB988" s="93"/>
      <c r="AC988" s="63"/>
      <c r="AD988" s="1"/>
      <c r="AE988" s="63"/>
      <c r="AF988" s="1"/>
      <c r="AG988" s="1"/>
      <c r="AH988" s="1"/>
      <c r="AI988" s="1"/>
      <c r="AJ988" s="1"/>
      <c r="AK988" s="1"/>
      <c r="AL988" s="1"/>
      <c r="AM988" s="1"/>
      <c r="AN988" s="1"/>
      <c r="AO988" s="1"/>
      <c r="AP988" s="1"/>
      <c r="AQ988" s="1"/>
      <c r="AR988" s="1"/>
      <c r="AS988" s="90"/>
      <c r="AT988" s="1"/>
      <c r="AU988" s="1"/>
      <c r="AV988" s="1"/>
      <c r="AW988" s="1"/>
      <c r="AX988" s="1"/>
      <c r="AY988" s="1"/>
      <c r="AZ988" s="1"/>
      <c r="BA988" s="1"/>
      <c r="BB988" s="1"/>
      <c r="BC988" s="1"/>
      <c r="BD988" s="1"/>
      <c r="BE988" s="94"/>
      <c r="BF988" s="94"/>
      <c r="BG988" s="94"/>
      <c r="BH988" s="1"/>
      <c r="BI988" s="1"/>
      <c r="BJ988" s="1"/>
    </row>
    <row r="989" spans="1:62">
      <c r="C989" s="63"/>
      <c r="D989" s="87"/>
      <c r="F989" s="1"/>
      <c r="G989" s="1"/>
      <c r="H989" s="1"/>
      <c r="I989" s="1"/>
      <c r="J989" s="1"/>
      <c r="K989" s="1"/>
      <c r="L989" s="1"/>
      <c r="M989" s="88"/>
      <c r="N989" s="88"/>
      <c r="O989" s="89"/>
      <c r="P989" s="63"/>
      <c r="Q989" s="1"/>
      <c r="R989" s="63"/>
      <c r="S989" s="63"/>
      <c r="T989" s="63"/>
      <c r="U989" s="1"/>
      <c r="V989" s="90"/>
      <c r="W989" s="91"/>
      <c r="X989" s="63"/>
      <c r="Y989" s="63"/>
      <c r="Z989" s="92"/>
      <c r="AA989" s="93"/>
      <c r="AB989" s="93"/>
      <c r="AC989" s="63"/>
      <c r="AD989" s="1"/>
      <c r="AE989" s="63"/>
      <c r="AF989" s="1"/>
      <c r="AG989" s="1"/>
      <c r="AH989" s="1"/>
      <c r="AI989" s="1"/>
      <c r="AJ989" s="1"/>
      <c r="AK989" s="1"/>
      <c r="AL989" s="1"/>
      <c r="AM989" s="1"/>
      <c r="AN989" s="1"/>
      <c r="AO989" s="1"/>
      <c r="AP989" s="1"/>
      <c r="AQ989" s="1"/>
      <c r="AR989" s="1"/>
      <c r="AS989" s="90"/>
      <c r="AT989" s="1"/>
      <c r="AU989" s="1"/>
      <c r="AV989" s="1"/>
      <c r="AW989" s="1"/>
      <c r="AX989" s="1"/>
      <c r="AY989" s="1"/>
      <c r="AZ989" s="1"/>
      <c r="BA989" s="1"/>
      <c r="BB989" s="1"/>
      <c r="BC989" s="1"/>
      <c r="BD989" s="1"/>
      <c r="BE989" s="94"/>
      <c r="BF989" s="94"/>
      <c r="BG989" s="94"/>
      <c r="BH989" s="1"/>
      <c r="BI989" s="1"/>
      <c r="BJ989" s="1"/>
    </row>
    <row r="990" spans="1:62">
      <c r="C990" s="63"/>
      <c r="D990" s="87"/>
      <c r="F990" s="1"/>
      <c r="G990" s="1"/>
      <c r="H990" s="1"/>
      <c r="I990" s="1"/>
      <c r="J990" s="1"/>
      <c r="K990" s="1"/>
      <c r="L990" s="1"/>
      <c r="M990" s="88"/>
      <c r="N990" s="88"/>
      <c r="O990" s="89"/>
      <c r="P990" s="63"/>
      <c r="Q990" s="1"/>
      <c r="R990" s="63"/>
      <c r="S990" s="63"/>
      <c r="T990" s="63"/>
      <c r="U990" s="1"/>
      <c r="V990" s="90"/>
      <c r="W990" s="91"/>
      <c r="X990" s="63"/>
      <c r="Y990" s="63"/>
      <c r="Z990" s="92"/>
      <c r="AA990" s="93"/>
      <c r="AB990" s="93"/>
      <c r="AC990" s="63"/>
      <c r="AD990" s="1"/>
      <c r="AE990" s="63"/>
      <c r="AF990" s="1"/>
      <c r="AG990" s="1"/>
      <c r="AH990" s="1"/>
      <c r="AI990" s="1"/>
      <c r="AJ990" s="1"/>
      <c r="AK990" s="1"/>
      <c r="AL990" s="1"/>
      <c r="AM990" s="1"/>
      <c r="AN990" s="1"/>
      <c r="AO990" s="1"/>
      <c r="AP990" s="1"/>
      <c r="AQ990" s="1"/>
      <c r="AR990" s="1"/>
      <c r="AS990" s="90"/>
      <c r="AT990" s="1"/>
      <c r="AU990" s="1"/>
      <c r="AV990" s="1"/>
      <c r="AW990" s="1"/>
      <c r="AX990" s="1"/>
      <c r="AY990" s="1"/>
      <c r="AZ990" s="1"/>
      <c r="BA990" s="1"/>
      <c r="BB990" s="1"/>
      <c r="BC990" s="1"/>
      <c r="BD990" s="1"/>
      <c r="BE990" s="94"/>
      <c r="BF990" s="94"/>
      <c r="BG990" s="94"/>
      <c r="BH990" s="1"/>
      <c r="BI990" s="1"/>
      <c r="BJ990" s="1"/>
    </row>
    <row r="991" spans="1:62">
      <c r="C991" s="63"/>
      <c r="D991" s="87"/>
      <c r="F991" s="1"/>
      <c r="G991" s="1"/>
      <c r="H991" s="1"/>
      <c r="I991" s="1"/>
      <c r="J991" s="1"/>
      <c r="K991" s="1"/>
      <c r="L991" s="1"/>
      <c r="M991" s="88"/>
      <c r="N991" s="88"/>
      <c r="O991" s="89"/>
      <c r="P991" s="63"/>
      <c r="Q991" s="1"/>
      <c r="R991" s="63"/>
      <c r="S991" s="63"/>
      <c r="T991" s="63"/>
      <c r="U991" s="1"/>
      <c r="V991" s="90"/>
      <c r="W991" s="91"/>
      <c r="X991" s="63"/>
      <c r="Y991" s="63"/>
      <c r="Z991" s="92"/>
      <c r="AA991" s="93"/>
      <c r="AB991" s="93"/>
      <c r="AC991" s="63"/>
      <c r="AD991" s="1"/>
      <c r="AE991" s="63"/>
      <c r="AF991" s="1"/>
      <c r="AG991" s="1"/>
      <c r="AH991" s="1"/>
      <c r="AI991" s="1"/>
      <c r="AJ991" s="1"/>
      <c r="AK991" s="1"/>
      <c r="AL991" s="1"/>
      <c r="AM991" s="1"/>
      <c r="AN991" s="1"/>
      <c r="AO991" s="1"/>
      <c r="AP991" s="1"/>
      <c r="AQ991" s="1"/>
      <c r="AR991" s="1"/>
      <c r="AS991" s="90"/>
      <c r="AT991" s="1"/>
      <c r="AU991" s="1"/>
      <c r="AV991" s="1"/>
      <c r="AW991" s="1"/>
      <c r="AX991" s="1"/>
      <c r="AY991" s="1"/>
      <c r="AZ991" s="1"/>
      <c r="BA991" s="1"/>
      <c r="BB991" s="1"/>
      <c r="BC991" s="1"/>
      <c r="BD991" s="1"/>
      <c r="BE991" s="94"/>
      <c r="BF991" s="94"/>
      <c r="BG991" s="94"/>
      <c r="BH991" s="1"/>
      <c r="BI991" s="1"/>
      <c r="BJ991" s="1"/>
    </row>
    <row r="992" spans="1:62">
      <c r="C992" s="63"/>
      <c r="D992" s="87"/>
      <c r="F992" s="1"/>
      <c r="G992" s="1"/>
      <c r="H992" s="1"/>
      <c r="I992" s="1"/>
      <c r="J992" s="1"/>
      <c r="K992" s="1"/>
      <c r="L992" s="1"/>
      <c r="M992" s="88"/>
      <c r="N992" s="88"/>
      <c r="O992" s="89"/>
      <c r="P992" s="63"/>
      <c r="Q992" s="1"/>
      <c r="R992" s="63"/>
      <c r="S992" s="63"/>
      <c r="T992" s="63"/>
      <c r="U992" s="1"/>
      <c r="V992" s="90"/>
      <c r="W992" s="91"/>
      <c r="X992" s="63"/>
      <c r="Y992" s="63"/>
      <c r="Z992" s="92"/>
      <c r="AA992" s="93"/>
      <c r="AB992" s="93"/>
      <c r="AC992" s="63"/>
      <c r="AD992" s="1"/>
      <c r="AE992" s="63"/>
      <c r="AF992" s="1"/>
      <c r="AG992" s="1"/>
      <c r="AH992" s="1"/>
      <c r="AI992" s="1"/>
      <c r="AJ992" s="1"/>
      <c r="AK992" s="1"/>
      <c r="AL992" s="1"/>
      <c r="AM992" s="1"/>
      <c r="AN992" s="1"/>
      <c r="AO992" s="1"/>
      <c r="AP992" s="1"/>
      <c r="AQ992" s="1"/>
      <c r="AR992" s="1"/>
      <c r="AS992" s="90"/>
      <c r="AT992" s="1"/>
      <c r="AU992" s="1"/>
      <c r="AV992" s="1"/>
      <c r="AW992" s="1"/>
      <c r="AX992" s="1"/>
      <c r="AY992" s="1"/>
      <c r="AZ992" s="1"/>
      <c r="BA992" s="1"/>
      <c r="BB992" s="1"/>
      <c r="BC992" s="1"/>
      <c r="BD992" s="1"/>
      <c r="BE992" s="94"/>
      <c r="BF992" s="94"/>
      <c r="BG992" s="94"/>
      <c r="BH992" s="1"/>
      <c r="BI992" s="1"/>
      <c r="BJ992" s="1"/>
    </row>
    <row r="993" spans="1:62">
      <c r="A993" t="s">
        <v>177</v>
      </c>
      <c r="C993" s="63" t="s">
        <v>164</v>
      </c>
      <c r="D993" s="87" t="s">
        <v>173</v>
      </c>
      <c r="E993" t="s">
        <v>959</v>
      </c>
      <c r="F993" s="1" t="s">
        <v>214</v>
      </c>
      <c r="G993" s="1" t="s">
        <v>829</v>
      </c>
      <c r="H993" s="1">
        <v>11.015840000000001</v>
      </c>
      <c r="I993" s="1">
        <v>7.8987299999999996</v>
      </c>
      <c r="J993" s="1">
        <v>635</v>
      </c>
      <c r="K993" s="1" t="s">
        <v>830</v>
      </c>
      <c r="L993" s="1" t="s">
        <v>737</v>
      </c>
      <c r="M993" s="88">
        <v>2016</v>
      </c>
      <c r="N993" s="88">
        <v>2</v>
      </c>
      <c r="O993" s="89" t="s">
        <v>155</v>
      </c>
      <c r="P993" s="63">
        <v>613</v>
      </c>
      <c r="Q993" s="1" t="s">
        <v>826</v>
      </c>
      <c r="R993" s="63" t="s">
        <v>399</v>
      </c>
      <c r="S993" s="63" t="s">
        <v>992</v>
      </c>
      <c r="T993" s="63" t="s">
        <v>1091</v>
      </c>
      <c r="U993" s="1" t="s">
        <v>827</v>
      </c>
      <c r="V993" s="90" t="s">
        <v>828</v>
      </c>
      <c r="W993" s="91">
        <v>42655</v>
      </c>
      <c r="X993" s="63">
        <v>9</v>
      </c>
      <c r="Y993" s="63">
        <v>45</v>
      </c>
      <c r="Z993" s="92">
        <v>0</v>
      </c>
      <c r="AA993" s="93">
        <v>2.78</v>
      </c>
      <c r="AB993" s="93">
        <v>0</v>
      </c>
      <c r="AC993" s="63">
        <v>0</v>
      </c>
      <c r="AD993" s="1">
        <v>0</v>
      </c>
      <c r="AE993" s="63">
        <v>0.12</v>
      </c>
      <c r="AF993" s="1">
        <v>0</v>
      </c>
      <c r="AG993" s="1">
        <v>0</v>
      </c>
      <c r="AH993" s="1">
        <v>0</v>
      </c>
      <c r="AI993" s="1">
        <v>0.08</v>
      </c>
      <c r="AJ993" s="1">
        <v>0</v>
      </c>
      <c r="AK993" s="1">
        <f t="shared" si="215"/>
        <v>0</v>
      </c>
      <c r="AL993" s="1">
        <f t="shared" ref="AL993:AL1056" si="225">(AI993/AE993)*AA993</f>
        <v>1.8533333333333335</v>
      </c>
      <c r="AM993" s="1">
        <f t="shared" si="217"/>
        <v>0</v>
      </c>
      <c r="AN993" s="1">
        <f t="shared" si="218"/>
        <v>2059.2592592592596</v>
      </c>
      <c r="AO993" s="1">
        <f t="shared" si="219"/>
        <v>2059.2592592592596</v>
      </c>
      <c r="AP993" s="1">
        <f t="shared" si="224"/>
        <v>0</v>
      </c>
      <c r="AQ993" s="1">
        <f t="shared" si="224"/>
        <v>2.0592592592592598</v>
      </c>
      <c r="AR993" s="1">
        <f t="shared" si="224"/>
        <v>2.0592592592592598</v>
      </c>
      <c r="AS993" s="90">
        <v>42652</v>
      </c>
      <c r="AT993" s="1">
        <v>1.7829457364341086</v>
      </c>
      <c r="AU993" s="1">
        <v>0.10244241045167539</v>
      </c>
      <c r="AV993" s="1">
        <v>1.6520467810204391</v>
      </c>
      <c r="AW993" s="1">
        <v>0.52247989222630253</v>
      </c>
      <c r="AX993" s="1">
        <v>0.38384796086546097</v>
      </c>
      <c r="AY993" s="1">
        <v>0.14186473264380189</v>
      </c>
      <c r="AZ993" s="1">
        <v>7.2718556617962058</v>
      </c>
      <c r="BA993" s="1">
        <v>147.64348006910623</v>
      </c>
      <c r="BB993" s="1">
        <v>34.374289843751463</v>
      </c>
      <c r="BC993" s="1">
        <v>14.428646583168387</v>
      </c>
      <c r="BD993" s="1">
        <v>2.8121843785574718</v>
      </c>
      <c r="BE993" s="94">
        <v>0.93932481751824815</v>
      </c>
      <c r="BF993" s="94">
        <v>5.0273722627737223E-2</v>
      </c>
      <c r="BG993" s="94">
        <v>0.81318124485000143</v>
      </c>
      <c r="BH993" s="1"/>
      <c r="BI993" s="1"/>
      <c r="BJ993" s="1"/>
    </row>
    <row r="994" spans="1:62">
      <c r="A994" t="s">
        <v>177</v>
      </c>
      <c r="C994" s="63" t="s">
        <v>164</v>
      </c>
      <c r="D994" s="87" t="s">
        <v>173</v>
      </c>
      <c r="E994" t="s">
        <v>959</v>
      </c>
      <c r="F994" s="1" t="s">
        <v>214</v>
      </c>
      <c r="G994" s="1" t="s">
        <v>829</v>
      </c>
      <c r="H994" s="1">
        <v>11.015840000000001</v>
      </c>
      <c r="I994" s="1">
        <v>7.8987299999999996</v>
      </c>
      <c r="J994" s="1">
        <v>635</v>
      </c>
      <c r="K994" s="1" t="s">
        <v>830</v>
      </c>
      <c r="L994" s="1" t="s">
        <v>737</v>
      </c>
      <c r="M994" s="88">
        <v>2016</v>
      </c>
      <c r="N994" s="88">
        <v>2</v>
      </c>
      <c r="O994" s="89" t="s">
        <v>156</v>
      </c>
      <c r="P994" s="63">
        <v>614</v>
      </c>
      <c r="Q994" s="1" t="s">
        <v>826</v>
      </c>
      <c r="R994" s="63" t="s">
        <v>399</v>
      </c>
      <c r="S994" s="63" t="s">
        <v>992</v>
      </c>
      <c r="T994" s="63" t="s">
        <v>1091</v>
      </c>
      <c r="U994" s="1"/>
      <c r="V994" s="90"/>
      <c r="W994" s="91">
        <v>42655</v>
      </c>
      <c r="X994" s="63">
        <v>9</v>
      </c>
      <c r="Y994" s="63">
        <v>44</v>
      </c>
      <c r="Z994" s="92">
        <v>39</v>
      </c>
      <c r="AA994" s="93">
        <v>5.38</v>
      </c>
      <c r="AB994" s="93">
        <v>2.2599999999999998</v>
      </c>
      <c r="AC994" s="63">
        <v>1.1000000000000001</v>
      </c>
      <c r="AD994" s="1">
        <v>0.52</v>
      </c>
      <c r="AE994" s="63">
        <v>0.24</v>
      </c>
      <c r="AF994" s="1">
        <v>0.72</v>
      </c>
      <c r="AG994" s="1">
        <v>10.9</v>
      </c>
      <c r="AH994" s="1">
        <f t="shared" ref="AH994:AH1057" si="226">(AD994/AF994)*100</f>
        <v>72.222222222222229</v>
      </c>
      <c r="AI994" s="1">
        <v>0.14000000000000001</v>
      </c>
      <c r="AJ994" s="1">
        <f t="shared" ref="AJ994:AJ1057" si="227">(AF994/AC994)*AB994</f>
        <v>1.4792727272727269</v>
      </c>
      <c r="AK994" s="1">
        <f t="shared" si="215"/>
        <v>1.119896470588235</v>
      </c>
      <c r="AL994" s="1">
        <f t="shared" si="225"/>
        <v>3.1383333333333336</v>
      </c>
      <c r="AM994" s="1">
        <f t="shared" si="217"/>
        <v>1244.3294117647056</v>
      </c>
      <c r="AN994" s="1">
        <f t="shared" si="218"/>
        <v>3487.0370370370374</v>
      </c>
      <c r="AO994" s="1">
        <f t="shared" si="219"/>
        <v>4731.366448801743</v>
      </c>
      <c r="AP994" s="1">
        <f t="shared" si="224"/>
        <v>1.2443294117647057</v>
      </c>
      <c r="AQ994" s="1">
        <f t="shared" si="224"/>
        <v>3.4870370370370374</v>
      </c>
      <c r="AR994" s="1">
        <f t="shared" si="224"/>
        <v>4.7313664488017428</v>
      </c>
      <c r="AS994" s="90"/>
      <c r="AT994" s="1">
        <v>1.9313446969696972</v>
      </c>
      <c r="AU994" s="1">
        <v>0.14949458197031176</v>
      </c>
      <c r="AV994" s="1">
        <v>1.5559855357757759</v>
      </c>
      <c r="AW994" s="1">
        <v>0.59056126452867608</v>
      </c>
      <c r="AX994" s="1">
        <v>0.33160851620988246</v>
      </c>
      <c r="AY994" s="1">
        <v>0.13245620317786391</v>
      </c>
      <c r="AZ994" s="1">
        <v>8.0373392737129201</v>
      </c>
      <c r="BA994" s="1">
        <v>124.66591109409995</v>
      </c>
      <c r="BB994" s="1">
        <v>46.109050063923249</v>
      </c>
      <c r="BC994" s="1">
        <v>7.3909961700196911</v>
      </c>
      <c r="BD994" s="1">
        <v>2.505192642768288</v>
      </c>
      <c r="BE994" s="94">
        <v>0.34352766798418977</v>
      </c>
      <c r="BF994" s="94">
        <v>4.199604743083004E-2</v>
      </c>
      <c r="BG994" s="94">
        <v>1.249706635475343</v>
      </c>
      <c r="BH994" s="1">
        <v>1.3138888888888889</v>
      </c>
      <c r="BI994" s="1">
        <v>0.14046296296296296</v>
      </c>
      <c r="BJ994" s="1">
        <v>0.86005013155059717</v>
      </c>
    </row>
    <row r="995" spans="1:62">
      <c r="A995" t="s">
        <v>177</v>
      </c>
      <c r="C995" s="63" t="s">
        <v>164</v>
      </c>
      <c r="D995" s="87" t="s">
        <v>173</v>
      </c>
      <c r="E995" t="s">
        <v>959</v>
      </c>
      <c r="F995" s="1" t="s">
        <v>214</v>
      </c>
      <c r="G995" s="1" t="s">
        <v>829</v>
      </c>
      <c r="H995" s="1">
        <v>11.015840000000001</v>
      </c>
      <c r="I995" s="1">
        <v>7.8987299999999996</v>
      </c>
      <c r="J995" s="1">
        <v>635</v>
      </c>
      <c r="K995" s="1" t="s">
        <v>830</v>
      </c>
      <c r="L995" s="1" t="s">
        <v>737</v>
      </c>
      <c r="M995" s="88">
        <v>2016</v>
      </c>
      <c r="N995" s="88">
        <v>2</v>
      </c>
      <c r="O995" s="89" t="s">
        <v>157</v>
      </c>
      <c r="P995" s="63">
        <v>615</v>
      </c>
      <c r="Q995" s="1" t="s">
        <v>826</v>
      </c>
      <c r="R995" s="63" t="s">
        <v>399</v>
      </c>
      <c r="S995" s="63" t="s">
        <v>992</v>
      </c>
      <c r="T995" s="63" t="s">
        <v>1091</v>
      </c>
      <c r="U995" s="1"/>
      <c r="V995" s="90"/>
      <c r="W995" s="91">
        <v>42655</v>
      </c>
      <c r="X995" s="63">
        <v>9</v>
      </c>
      <c r="Y995" s="63">
        <v>45</v>
      </c>
      <c r="Z995" s="92">
        <v>8</v>
      </c>
      <c r="AA995" s="93">
        <v>4.28</v>
      </c>
      <c r="AB995" s="93">
        <v>0.24</v>
      </c>
      <c r="AC995" s="63">
        <v>0.24</v>
      </c>
      <c r="AD995" s="1">
        <v>5.1999999999999998E-2</v>
      </c>
      <c r="AE995" s="63">
        <v>0.18</v>
      </c>
      <c r="AF995" s="1">
        <v>0.12</v>
      </c>
      <c r="AG995" s="1">
        <v>2.4</v>
      </c>
      <c r="AH995" s="1">
        <f t="shared" si="226"/>
        <v>43.333333333333336</v>
      </c>
      <c r="AI995" s="1">
        <v>0.06</v>
      </c>
      <c r="AJ995" s="1">
        <f t="shared" si="227"/>
        <v>0.12</v>
      </c>
      <c r="AK995" s="1">
        <f t="shared" si="215"/>
        <v>5.9708235294117638E-2</v>
      </c>
      <c r="AL995" s="1">
        <f t="shared" si="225"/>
        <v>1.4266666666666667</v>
      </c>
      <c r="AM995" s="1">
        <f t="shared" si="217"/>
        <v>66.342483660130711</v>
      </c>
      <c r="AN995" s="1">
        <f t="shared" si="218"/>
        <v>1585.1851851851852</v>
      </c>
      <c r="AO995" s="1">
        <f t="shared" si="219"/>
        <v>1651.5276688453159</v>
      </c>
      <c r="AP995" s="1">
        <f t="shared" si="224"/>
        <v>6.6342483660130708E-2</v>
      </c>
      <c r="AQ995" s="1">
        <f t="shared" si="224"/>
        <v>1.5851851851851853</v>
      </c>
      <c r="AR995" s="1">
        <f t="shared" si="224"/>
        <v>1.651527668845316</v>
      </c>
      <c r="AS995" s="90"/>
      <c r="AT995" s="1">
        <v>2.0449129239230066</v>
      </c>
      <c r="AU995" s="1">
        <v>0.11427700709097688</v>
      </c>
      <c r="AV995" s="1">
        <v>1.8523008657240621</v>
      </c>
      <c r="AW995" s="1">
        <v>0.40547224655467551</v>
      </c>
      <c r="AX995" s="1">
        <v>0.29149070915390068</v>
      </c>
      <c r="AY995" s="1">
        <v>0.15094001513258415</v>
      </c>
      <c r="AZ995" s="1">
        <v>8.7374995643978632</v>
      </c>
      <c r="BA995" s="1">
        <v>138.55136853306868</v>
      </c>
      <c r="BB995" s="1">
        <v>46.130774685538007</v>
      </c>
      <c r="BC995" s="1">
        <v>17.749652385863687</v>
      </c>
      <c r="BD995" s="1">
        <v>2.830697103996453</v>
      </c>
      <c r="BE995" s="94">
        <v>1.5998071359691419</v>
      </c>
      <c r="BF995" s="94">
        <v>3.7574734811957569E-2</v>
      </c>
      <c r="BG995" s="94">
        <v>1.2530897699699879</v>
      </c>
      <c r="BH995" s="1">
        <v>0.97722960151802674</v>
      </c>
      <c r="BI995" s="1">
        <v>0.16759962049335864</v>
      </c>
      <c r="BJ995" s="1">
        <v>0.8781029957485279</v>
      </c>
    </row>
    <row r="996" spans="1:62">
      <c r="A996" t="s">
        <v>177</v>
      </c>
      <c r="C996" s="63" t="s">
        <v>164</v>
      </c>
      <c r="D996" s="87" t="s">
        <v>173</v>
      </c>
      <c r="E996" t="s">
        <v>959</v>
      </c>
      <c r="F996" s="1" t="s">
        <v>214</v>
      </c>
      <c r="G996" s="1" t="s">
        <v>829</v>
      </c>
      <c r="H996" s="1">
        <v>11.015840000000001</v>
      </c>
      <c r="I996" s="1">
        <v>7.8987299999999996</v>
      </c>
      <c r="J996" s="1">
        <v>635</v>
      </c>
      <c r="K996" s="1" t="s">
        <v>830</v>
      </c>
      <c r="L996" s="1" t="s">
        <v>737</v>
      </c>
      <c r="M996" s="88">
        <v>2016</v>
      </c>
      <c r="N996" s="88">
        <v>2</v>
      </c>
      <c r="O996" s="89" t="s">
        <v>158</v>
      </c>
      <c r="P996" s="63">
        <v>616</v>
      </c>
      <c r="Q996" s="1" t="s">
        <v>826</v>
      </c>
      <c r="R996" s="63" t="s">
        <v>399</v>
      </c>
      <c r="S996" s="63" t="s">
        <v>992</v>
      </c>
      <c r="T996" s="63" t="s">
        <v>1091</v>
      </c>
      <c r="U996" s="1"/>
      <c r="V996" s="90"/>
      <c r="W996" s="91">
        <v>42655</v>
      </c>
      <c r="X996" s="63">
        <v>9</v>
      </c>
      <c r="Y996" s="63">
        <v>46</v>
      </c>
      <c r="Z996" s="92">
        <v>42</v>
      </c>
      <c r="AA996" s="93">
        <v>9.44</v>
      </c>
      <c r="AB996" s="93">
        <v>4.32</v>
      </c>
      <c r="AC996" s="63">
        <v>1.48</v>
      </c>
      <c r="AD996" s="1">
        <v>0.84</v>
      </c>
      <c r="AE996" s="63">
        <v>0.36</v>
      </c>
      <c r="AF996" s="1">
        <v>1</v>
      </c>
      <c r="AG996" s="1">
        <v>10.7</v>
      </c>
      <c r="AH996" s="1">
        <f t="shared" si="226"/>
        <v>84</v>
      </c>
      <c r="AI996" s="1">
        <v>0.22</v>
      </c>
      <c r="AJ996" s="1">
        <f t="shared" si="227"/>
        <v>2.9189189189189189</v>
      </c>
      <c r="AK996" s="1">
        <f t="shared" si="215"/>
        <v>2.5759287758346581</v>
      </c>
      <c r="AL996" s="1">
        <f t="shared" si="225"/>
        <v>5.7688888888888892</v>
      </c>
      <c r="AM996" s="1">
        <f t="shared" si="217"/>
        <v>2862.143084260731</v>
      </c>
      <c r="AN996" s="1">
        <f t="shared" si="218"/>
        <v>6409.8765432098771</v>
      </c>
      <c r="AO996" s="1">
        <f t="shared" si="219"/>
        <v>9272.0196274706086</v>
      </c>
      <c r="AP996" s="1">
        <f t="shared" si="224"/>
        <v>2.8621430842607309</v>
      </c>
      <c r="AQ996" s="1">
        <f t="shared" si="224"/>
        <v>6.4098765432098768</v>
      </c>
      <c r="AR996" s="1">
        <f t="shared" si="224"/>
        <v>9.272019627470609</v>
      </c>
      <c r="AS996" s="90"/>
      <c r="AT996" s="1">
        <v>2.0042897998093427</v>
      </c>
      <c r="AU996" s="1">
        <v>0.17914563730474206</v>
      </c>
      <c r="AV996" s="1">
        <v>1.2552100592110134</v>
      </c>
      <c r="AW996" s="1">
        <v>0.85026170870194395</v>
      </c>
      <c r="AX996" s="1">
        <v>0.5634912329549252</v>
      </c>
      <c r="AY996" s="1">
        <v>0.15488695215208309</v>
      </c>
      <c r="AZ996" s="1">
        <v>9.9591273342661246</v>
      </c>
      <c r="BA996" s="1">
        <v>156.78199851909275</v>
      </c>
      <c r="BB996" s="1">
        <v>108.84393975529255</v>
      </c>
      <c r="BC996" s="1">
        <v>10.681851778567788</v>
      </c>
      <c r="BD996" s="1">
        <v>3.2526849845100387</v>
      </c>
      <c r="BE996" s="94">
        <v>1.0703666997026759</v>
      </c>
      <c r="BF996" s="94">
        <v>0.10584737363726464</v>
      </c>
      <c r="BG996" s="94">
        <v>1.5538079142863572</v>
      </c>
      <c r="BH996" s="1">
        <v>1.1293359762140733</v>
      </c>
      <c r="BI996" s="1">
        <v>0.16164519326065413</v>
      </c>
      <c r="BJ996" s="1">
        <v>0.84606538362718209</v>
      </c>
    </row>
    <row r="997" spans="1:62">
      <c r="A997" t="s">
        <v>177</v>
      </c>
      <c r="C997" s="63" t="s">
        <v>164</v>
      </c>
      <c r="D997" s="87" t="s">
        <v>173</v>
      </c>
      <c r="E997" t="s">
        <v>959</v>
      </c>
      <c r="F997" s="1" t="s">
        <v>214</v>
      </c>
      <c r="G997" s="1" t="s">
        <v>829</v>
      </c>
      <c r="H997" s="1">
        <v>11.015840000000001</v>
      </c>
      <c r="I997" s="1">
        <v>7.8987299999999996</v>
      </c>
      <c r="J997" s="1">
        <v>635</v>
      </c>
      <c r="K997" s="1" t="s">
        <v>830</v>
      </c>
      <c r="L997" s="1" t="s">
        <v>737</v>
      </c>
      <c r="M997" s="88">
        <v>2016</v>
      </c>
      <c r="N997" s="88">
        <v>2</v>
      </c>
      <c r="O997" s="89" t="s">
        <v>159</v>
      </c>
      <c r="P997" s="63">
        <v>617</v>
      </c>
      <c r="Q997" s="1" t="s">
        <v>826</v>
      </c>
      <c r="R997" s="63" t="s">
        <v>399</v>
      </c>
      <c r="S997" s="63" t="s">
        <v>992</v>
      </c>
      <c r="T997" s="63" t="s">
        <v>1091</v>
      </c>
      <c r="U997" s="1"/>
      <c r="V997" s="90"/>
      <c r="W997" s="91">
        <v>42655</v>
      </c>
      <c r="X997" s="63">
        <v>9</v>
      </c>
      <c r="Y997" s="63">
        <v>43</v>
      </c>
      <c r="Z997" s="92">
        <v>42</v>
      </c>
      <c r="AA997" s="93">
        <v>9.52</v>
      </c>
      <c r="AB997" s="93">
        <v>4.9800000000000004</v>
      </c>
      <c r="AC997" s="63">
        <v>1.6</v>
      </c>
      <c r="AD997" s="1">
        <v>0.82</v>
      </c>
      <c r="AE997" s="63">
        <v>0.3</v>
      </c>
      <c r="AF997" s="1">
        <v>1</v>
      </c>
      <c r="AG997" s="1">
        <v>12</v>
      </c>
      <c r="AH997" s="1">
        <f t="shared" si="226"/>
        <v>82</v>
      </c>
      <c r="AI997" s="1">
        <v>0.2</v>
      </c>
      <c r="AJ997" s="1">
        <f t="shared" si="227"/>
        <v>3.1125000000000003</v>
      </c>
      <c r="AK997" s="1">
        <f t="shared" si="215"/>
        <v>2.6423294117647065</v>
      </c>
      <c r="AL997" s="1">
        <f t="shared" si="225"/>
        <v>6.3466666666666667</v>
      </c>
      <c r="AM997" s="1">
        <f t="shared" si="217"/>
        <v>2935.9215686274515</v>
      </c>
      <c r="AN997" s="1">
        <f t="shared" si="218"/>
        <v>7051.8518518518513</v>
      </c>
      <c r="AO997" s="1">
        <f t="shared" si="219"/>
        <v>9987.7734204793032</v>
      </c>
      <c r="AP997" s="1">
        <f t="shared" si="224"/>
        <v>2.9359215686274514</v>
      </c>
      <c r="AQ997" s="1">
        <f t="shared" si="224"/>
        <v>7.0518518518518514</v>
      </c>
      <c r="AR997" s="1">
        <f t="shared" si="224"/>
        <v>9.9877734204793036</v>
      </c>
      <c r="AS997" s="90"/>
      <c r="AT997" s="1">
        <v>1.8692458374142999</v>
      </c>
      <c r="AU997" s="1">
        <v>0.2173983390542949</v>
      </c>
      <c r="AV997" s="1">
        <v>1.5487883851990036</v>
      </c>
      <c r="AW997" s="1">
        <v>0.81086765193975763</v>
      </c>
      <c r="AX997" s="1">
        <v>0.42944571481585908</v>
      </c>
      <c r="AY997" s="1">
        <v>0.14055336435123583</v>
      </c>
      <c r="AZ997" s="1">
        <v>10.356740056815902</v>
      </c>
      <c r="BA997" s="1">
        <v>199.53687942892367</v>
      </c>
      <c r="BB997" s="1">
        <v>64.100990436046573</v>
      </c>
      <c r="BC997" s="1">
        <v>9.2596053511473517</v>
      </c>
      <c r="BD997" s="1">
        <v>2.9675126745230038</v>
      </c>
      <c r="BE997" s="94">
        <v>1.3580645161290323</v>
      </c>
      <c r="BF997" s="94">
        <v>4.953917050691245E-2</v>
      </c>
      <c r="BG997" s="94">
        <v>0.75575778723664766</v>
      </c>
      <c r="BH997" s="1">
        <v>1.2673872180451129</v>
      </c>
      <c r="BI997" s="1">
        <v>0.20192669172932332</v>
      </c>
      <c r="BJ997" s="1">
        <v>0.86456301083576104</v>
      </c>
    </row>
    <row r="998" spans="1:62">
      <c r="A998" t="s">
        <v>177</v>
      </c>
      <c r="C998" s="63" t="s">
        <v>164</v>
      </c>
      <c r="D998" s="87" t="s">
        <v>173</v>
      </c>
      <c r="E998" t="s">
        <v>959</v>
      </c>
      <c r="F998" s="1" t="s">
        <v>214</v>
      </c>
      <c r="G998" s="1" t="s">
        <v>829</v>
      </c>
      <c r="H998" s="1">
        <v>11.015840000000001</v>
      </c>
      <c r="I998" s="1">
        <v>7.8987299999999996</v>
      </c>
      <c r="J998" s="1">
        <v>635</v>
      </c>
      <c r="K998" s="1" t="s">
        <v>830</v>
      </c>
      <c r="L998" s="1" t="s">
        <v>737</v>
      </c>
      <c r="M998" s="88">
        <v>2016</v>
      </c>
      <c r="N998" s="88">
        <v>2</v>
      </c>
      <c r="O998" s="89" t="s">
        <v>714</v>
      </c>
      <c r="P998" s="63">
        <v>618</v>
      </c>
      <c r="Q998" s="1" t="s">
        <v>826</v>
      </c>
      <c r="R998" s="63" t="s">
        <v>399</v>
      </c>
      <c r="S998" s="63" t="s">
        <v>992</v>
      </c>
      <c r="T998" s="63" t="s">
        <v>1091</v>
      </c>
      <c r="U998" s="1"/>
      <c r="V998" s="90"/>
      <c r="W998" s="91">
        <v>42655</v>
      </c>
      <c r="X998" s="63">
        <v>9</v>
      </c>
      <c r="Y998" s="63">
        <v>43</v>
      </c>
      <c r="Z998" s="92">
        <v>39</v>
      </c>
      <c r="AA998" s="93">
        <v>9.52</v>
      </c>
      <c r="AB998" s="93">
        <v>4.7</v>
      </c>
      <c r="AC998" s="63">
        <v>1.74</v>
      </c>
      <c r="AD998" s="1">
        <v>0.96</v>
      </c>
      <c r="AE998" s="63">
        <v>0.46</v>
      </c>
      <c r="AF998" s="1">
        <v>1.22</v>
      </c>
      <c r="AG998" s="1">
        <v>13</v>
      </c>
      <c r="AH998" s="1">
        <f t="shared" si="226"/>
        <v>78.688524590163937</v>
      </c>
      <c r="AI998" s="1">
        <v>0.22</v>
      </c>
      <c r="AJ998" s="1">
        <f t="shared" si="227"/>
        <v>3.2954022988505751</v>
      </c>
      <c r="AK998" s="1">
        <f t="shared" si="215"/>
        <v>2.6541176470588237</v>
      </c>
      <c r="AL998" s="1">
        <f t="shared" si="225"/>
        <v>4.5530434782608689</v>
      </c>
      <c r="AM998" s="1">
        <f t="shared" si="217"/>
        <v>2949.0196078431372</v>
      </c>
      <c r="AN998" s="1">
        <f t="shared" si="218"/>
        <v>5058.9371980676324</v>
      </c>
      <c r="AO998" s="1">
        <f t="shared" si="219"/>
        <v>8007.9568059107696</v>
      </c>
      <c r="AP998" s="1">
        <f t="shared" si="224"/>
        <v>2.9490196078431374</v>
      </c>
      <c r="AQ998" s="1">
        <f t="shared" si="224"/>
        <v>5.0589371980676328</v>
      </c>
      <c r="AR998" s="1">
        <f t="shared" si="224"/>
        <v>8.0079568059107693</v>
      </c>
      <c r="AS998" s="90"/>
      <c r="AT998" s="1">
        <v>2.5014866204162538</v>
      </c>
      <c r="AU998" s="1">
        <v>0.1967259125826519</v>
      </c>
      <c r="AV998" s="1">
        <v>1.5182678974671542</v>
      </c>
      <c r="AW998" s="1">
        <v>0.6614597396367301</v>
      </c>
      <c r="AX998" s="1">
        <v>0.45903743033856237</v>
      </c>
      <c r="AY998" s="1">
        <v>0.17888377806651728</v>
      </c>
      <c r="AZ998" s="1">
        <v>9.6449133029300516</v>
      </c>
      <c r="BA998" s="1">
        <v>154.69058313145899</v>
      </c>
      <c r="BB998" s="1">
        <v>61.598853930968751</v>
      </c>
      <c r="BC998" s="1">
        <v>18.096921322254389</v>
      </c>
      <c r="BD998" s="1">
        <v>18.248917579226696</v>
      </c>
      <c r="BE998" s="94">
        <v>0.63848396501457727</v>
      </c>
      <c r="BF998" s="94">
        <v>5.0534499514091356E-2</v>
      </c>
      <c r="BG998" s="94">
        <v>0.64484644785500933</v>
      </c>
      <c r="BH998" s="1">
        <v>1.3242736644798501</v>
      </c>
      <c r="BI998" s="1">
        <v>0.21119962511715087</v>
      </c>
      <c r="BJ998" s="1">
        <v>0.82676288797552777</v>
      </c>
    </row>
    <row r="999" spans="1:62">
      <c r="A999" t="s">
        <v>177</v>
      </c>
      <c r="C999" s="63" t="s">
        <v>164</v>
      </c>
      <c r="D999" s="87" t="s">
        <v>173</v>
      </c>
      <c r="E999" t="s">
        <v>959</v>
      </c>
      <c r="F999" s="1" t="s">
        <v>831</v>
      </c>
      <c r="G999" s="1" t="s">
        <v>832</v>
      </c>
      <c r="H999" s="1">
        <v>11.0222</v>
      </c>
      <c r="I999" s="1">
        <v>7.9064399999999999</v>
      </c>
      <c r="J999" s="1">
        <v>641</v>
      </c>
      <c r="K999" s="1" t="s">
        <v>833</v>
      </c>
      <c r="L999" s="1" t="s">
        <v>737</v>
      </c>
      <c r="M999" s="88">
        <v>2016</v>
      </c>
      <c r="N999" s="88">
        <v>2</v>
      </c>
      <c r="O999" s="89" t="s">
        <v>155</v>
      </c>
      <c r="P999" s="63">
        <v>625</v>
      </c>
      <c r="Q999" s="1" t="s">
        <v>826</v>
      </c>
      <c r="R999" s="63" t="s">
        <v>399</v>
      </c>
      <c r="S999" s="63" t="s">
        <v>992</v>
      </c>
      <c r="T999" s="63" t="s">
        <v>1091</v>
      </c>
      <c r="U999" s="1" t="s">
        <v>827</v>
      </c>
      <c r="V999" s="90" t="s">
        <v>828</v>
      </c>
      <c r="W999" s="91">
        <v>42655</v>
      </c>
      <c r="X999" s="63">
        <v>9</v>
      </c>
      <c r="Y999" s="63">
        <v>45</v>
      </c>
      <c r="Z999" s="92">
        <v>35</v>
      </c>
      <c r="AA999" s="93">
        <v>8.56</v>
      </c>
      <c r="AB999" s="93">
        <v>3.82</v>
      </c>
      <c r="AC999" s="63">
        <v>1.62</v>
      </c>
      <c r="AD999" s="1">
        <v>0.8</v>
      </c>
      <c r="AE999" s="63">
        <v>0.28000000000000003</v>
      </c>
      <c r="AF999" s="1">
        <v>1</v>
      </c>
      <c r="AG999" s="1">
        <v>11.5</v>
      </c>
      <c r="AH999" s="1">
        <f t="shared" si="226"/>
        <v>80</v>
      </c>
      <c r="AI999" s="1">
        <v>0.16</v>
      </c>
      <c r="AJ999" s="1">
        <f t="shared" si="227"/>
        <v>2.3580246913580245</v>
      </c>
      <c r="AK999" s="1">
        <f t="shared" si="215"/>
        <v>1.9640958605664487</v>
      </c>
      <c r="AL999" s="1">
        <f t="shared" si="225"/>
        <v>4.8914285714285715</v>
      </c>
      <c r="AM999" s="1">
        <f t="shared" si="217"/>
        <v>2182.3287339627209</v>
      </c>
      <c r="AN999" s="1">
        <f t="shared" si="218"/>
        <v>5434.9206349206352</v>
      </c>
      <c r="AO999" s="1">
        <f t="shared" si="219"/>
        <v>7617.2493688833565</v>
      </c>
      <c r="AP999" s="1">
        <f t="shared" si="224"/>
        <v>2.1823287339627209</v>
      </c>
      <c r="AQ999" s="1">
        <f t="shared" si="224"/>
        <v>5.4349206349206352</v>
      </c>
      <c r="AR999" s="1">
        <f t="shared" si="224"/>
        <v>7.6172493688833569</v>
      </c>
      <c r="AS999" s="90">
        <v>42652</v>
      </c>
      <c r="AT999" s="1">
        <v>2.0746691871455574</v>
      </c>
      <c r="AU999" s="1">
        <v>0.16022354909467856</v>
      </c>
      <c r="AV999" s="1">
        <v>1.9888125758183084</v>
      </c>
      <c r="AW999" s="1">
        <v>0.6197114948923399</v>
      </c>
      <c r="AX999" s="1">
        <v>0.44921948731123723</v>
      </c>
      <c r="AY999" s="1">
        <v>0.18796546803308808</v>
      </c>
      <c r="AZ999" s="1">
        <v>9.9526462605524468</v>
      </c>
      <c r="BA999" s="1">
        <v>168.30982852545461</v>
      </c>
      <c r="BB999" s="1">
        <v>42.60214560552923</v>
      </c>
      <c r="BC999" s="1">
        <v>15.087277988154804</v>
      </c>
      <c r="BD999" s="1">
        <v>2.9904768184585149</v>
      </c>
      <c r="BE999" s="94">
        <v>0.46419386745796243</v>
      </c>
      <c r="BF999" s="94">
        <v>4.036102868447082E-2</v>
      </c>
      <c r="BG999" s="94">
        <v>1.1204220266793623</v>
      </c>
      <c r="BH999" s="1">
        <v>1.2636186770428017</v>
      </c>
      <c r="BI999" s="1">
        <v>0.15817120622568093</v>
      </c>
      <c r="BJ999" s="1">
        <v>0.8564221161951231</v>
      </c>
    </row>
    <row r="1000" spans="1:62">
      <c r="A1000" t="s">
        <v>177</v>
      </c>
      <c r="C1000" s="63" t="s">
        <v>164</v>
      </c>
      <c r="D1000" s="87" t="s">
        <v>173</v>
      </c>
      <c r="E1000" t="s">
        <v>959</v>
      </c>
      <c r="F1000" s="1" t="s">
        <v>831</v>
      </c>
      <c r="G1000" s="1" t="s">
        <v>832</v>
      </c>
      <c r="H1000" s="1">
        <v>11.0222</v>
      </c>
      <c r="I1000" s="1">
        <v>7.9064399999999999</v>
      </c>
      <c r="J1000" s="1">
        <v>641</v>
      </c>
      <c r="K1000" s="1" t="s">
        <v>833</v>
      </c>
      <c r="L1000" s="1" t="s">
        <v>737</v>
      </c>
      <c r="M1000" s="88">
        <v>2016</v>
      </c>
      <c r="N1000" s="88">
        <v>2</v>
      </c>
      <c r="O1000" s="89" t="s">
        <v>156</v>
      </c>
      <c r="P1000" s="63">
        <v>626</v>
      </c>
      <c r="Q1000" s="1" t="s">
        <v>826</v>
      </c>
      <c r="R1000" s="63" t="s">
        <v>399</v>
      </c>
      <c r="S1000" s="63" t="s">
        <v>992</v>
      </c>
      <c r="T1000" s="63" t="s">
        <v>1091</v>
      </c>
      <c r="U1000" s="1"/>
      <c r="V1000" s="90"/>
      <c r="W1000" s="91">
        <v>42655</v>
      </c>
      <c r="X1000" s="63">
        <v>9</v>
      </c>
      <c r="Y1000" s="63">
        <v>43</v>
      </c>
      <c r="Z1000" s="92">
        <v>48</v>
      </c>
      <c r="AA1000" s="93">
        <v>9.56</v>
      </c>
      <c r="AB1000" s="93">
        <v>5.6</v>
      </c>
      <c r="AC1000" s="63">
        <v>1.94</v>
      </c>
      <c r="AD1000" s="1">
        <v>1.06</v>
      </c>
      <c r="AE1000" s="63">
        <v>0.14000000000000001</v>
      </c>
      <c r="AF1000" s="1">
        <v>1.3</v>
      </c>
      <c r="AG1000" s="1">
        <v>13.1</v>
      </c>
      <c r="AH1000" s="1">
        <f t="shared" si="226"/>
        <v>81.538461538461533</v>
      </c>
      <c r="AI1000" s="1">
        <v>0.12</v>
      </c>
      <c r="AJ1000" s="1">
        <f t="shared" si="227"/>
        <v>3.7525773195876289</v>
      </c>
      <c r="AK1000" s="1">
        <f t="shared" si="215"/>
        <v>3.1281892055791394</v>
      </c>
      <c r="AL1000" s="1">
        <f t="shared" si="225"/>
        <v>8.194285714285714</v>
      </c>
      <c r="AM1000" s="1">
        <f t="shared" si="217"/>
        <v>3475.7657839768212</v>
      </c>
      <c r="AN1000" s="1">
        <f t="shared" si="218"/>
        <v>9104.7619047619046</v>
      </c>
      <c r="AO1000" s="1">
        <f t="shared" si="219"/>
        <v>12580.527688738726</v>
      </c>
      <c r="AP1000" s="1">
        <f t="shared" si="224"/>
        <v>3.4757657839768212</v>
      </c>
      <c r="AQ1000" s="1">
        <f t="shared" si="224"/>
        <v>9.1047619047619044</v>
      </c>
      <c r="AR1000" s="1">
        <f t="shared" si="224"/>
        <v>12.580527688738727</v>
      </c>
      <c r="AS1000" s="90"/>
      <c r="AT1000" s="1">
        <v>2.1388059701492534</v>
      </c>
      <c r="AU1000" s="1">
        <v>0.32881800941624573</v>
      </c>
      <c r="AV1000" s="1">
        <v>2.3995143718664873</v>
      </c>
      <c r="AW1000" s="1">
        <v>0.94556654164332321</v>
      </c>
      <c r="AX1000" s="1">
        <v>0.62657750927242828</v>
      </c>
      <c r="AY1000" s="1">
        <v>0.21391937264445399</v>
      </c>
      <c r="AZ1000" s="1">
        <v>10.505703860235984</v>
      </c>
      <c r="BA1000" s="1">
        <v>219.87907720131156</v>
      </c>
      <c r="BB1000" s="1">
        <v>76.063561483463175</v>
      </c>
      <c r="BC1000" s="1">
        <v>13.681608082092128</v>
      </c>
      <c r="BD1000" s="1">
        <v>3.937380945307543</v>
      </c>
      <c r="BE1000" s="94">
        <v>0.59325396825396826</v>
      </c>
      <c r="BF1000" s="94">
        <v>6.6964285714285712E-2</v>
      </c>
      <c r="BG1000" s="94">
        <v>1.1715303017418877</v>
      </c>
      <c r="BH1000" s="1">
        <v>1.1828063241106719</v>
      </c>
      <c r="BI1000" s="1">
        <v>0.15602766798418974</v>
      </c>
      <c r="BJ1000" s="1">
        <v>1.0174092727545794</v>
      </c>
    </row>
    <row r="1001" spans="1:62">
      <c r="A1001" t="s">
        <v>177</v>
      </c>
      <c r="C1001" s="63" t="s">
        <v>164</v>
      </c>
      <c r="D1001" s="87" t="s">
        <v>173</v>
      </c>
      <c r="E1001" t="s">
        <v>959</v>
      </c>
      <c r="F1001" s="1" t="s">
        <v>831</v>
      </c>
      <c r="G1001" s="1" t="s">
        <v>832</v>
      </c>
      <c r="H1001" s="1">
        <v>11.0222</v>
      </c>
      <c r="I1001" s="1">
        <v>7.9064399999999999</v>
      </c>
      <c r="J1001" s="1">
        <v>641</v>
      </c>
      <c r="K1001" s="1" t="s">
        <v>833</v>
      </c>
      <c r="L1001" s="1" t="s">
        <v>737</v>
      </c>
      <c r="M1001" s="88">
        <v>2016</v>
      </c>
      <c r="N1001" s="88">
        <v>2</v>
      </c>
      <c r="O1001" s="89" t="s">
        <v>157</v>
      </c>
      <c r="P1001" s="63">
        <v>627</v>
      </c>
      <c r="Q1001" s="1" t="s">
        <v>826</v>
      </c>
      <c r="R1001" s="63" t="s">
        <v>399</v>
      </c>
      <c r="S1001" s="63" t="s">
        <v>992</v>
      </c>
      <c r="T1001" s="63" t="s">
        <v>1091</v>
      </c>
      <c r="U1001" s="1"/>
      <c r="V1001" s="90"/>
      <c r="W1001" s="91">
        <v>42655</v>
      </c>
      <c r="X1001" s="63">
        <v>9</v>
      </c>
      <c r="Y1001" s="63">
        <v>45</v>
      </c>
      <c r="Z1001" s="92">
        <v>41</v>
      </c>
      <c r="AA1001" s="93">
        <v>10.46</v>
      </c>
      <c r="AB1001" s="93">
        <v>4.72</v>
      </c>
      <c r="AC1001" s="63">
        <v>1.52</v>
      </c>
      <c r="AD1001" s="1">
        <v>0.74</v>
      </c>
      <c r="AE1001" s="63">
        <v>0.54</v>
      </c>
      <c r="AF1001" s="1">
        <v>0.92</v>
      </c>
      <c r="AG1001" s="1">
        <v>12.7</v>
      </c>
      <c r="AH1001" s="1">
        <f t="shared" si="226"/>
        <v>80.434782608695642</v>
      </c>
      <c r="AI1001" s="1">
        <v>0.22</v>
      </c>
      <c r="AJ1001" s="1">
        <f t="shared" si="227"/>
        <v>2.8568421052631576</v>
      </c>
      <c r="AK1001" s="1">
        <f t="shared" si="215"/>
        <v>2.3600730650154795</v>
      </c>
      <c r="AL1001" s="1">
        <f t="shared" si="225"/>
        <v>4.2614814814814812</v>
      </c>
      <c r="AM1001" s="1">
        <f t="shared" si="217"/>
        <v>2622.3034055727549</v>
      </c>
      <c r="AN1001" s="1">
        <f t="shared" si="218"/>
        <v>4734.9794238683126</v>
      </c>
      <c r="AO1001" s="1">
        <f t="shared" si="219"/>
        <v>7357.2828294410674</v>
      </c>
      <c r="AP1001" s="1">
        <f t="shared" si="224"/>
        <v>2.622303405572755</v>
      </c>
      <c r="AQ1001" s="1">
        <f t="shared" si="224"/>
        <v>4.7349794238683129</v>
      </c>
      <c r="AR1001" s="1">
        <f t="shared" si="224"/>
        <v>7.3572828294410675</v>
      </c>
      <c r="AS1001" s="90"/>
      <c r="AT1001" s="1">
        <v>2.5171568627450984</v>
      </c>
      <c r="AU1001" s="1">
        <v>0.22116255567382453</v>
      </c>
      <c r="AV1001" s="1">
        <v>2.8674828822009348</v>
      </c>
      <c r="AW1001" s="1">
        <v>0.60341036265232184</v>
      </c>
      <c r="AX1001" s="1">
        <v>0.39670618891547232</v>
      </c>
      <c r="AY1001" s="1">
        <v>0.26207456639860688</v>
      </c>
      <c r="AZ1001" s="1">
        <v>14.117890332796968</v>
      </c>
      <c r="BA1001" s="1">
        <v>181.88987461418435</v>
      </c>
      <c r="BB1001" s="1">
        <v>51.643463433558509</v>
      </c>
      <c r="BC1001" s="1">
        <v>20.98622026472081</v>
      </c>
      <c r="BD1001" s="1">
        <v>8.2908843730876729</v>
      </c>
      <c r="BE1001" s="94">
        <v>0.82549019607843155</v>
      </c>
      <c r="BF1001" s="94">
        <v>4.9901960784313727E-2</v>
      </c>
      <c r="BG1001" s="94">
        <v>1.8091287822867061</v>
      </c>
      <c r="BH1001" s="1">
        <v>1.1460258780036967</v>
      </c>
      <c r="BI1001" s="1">
        <v>0.19889094269870614</v>
      </c>
      <c r="BJ1001" s="1">
        <v>1.0596538501817521</v>
      </c>
    </row>
    <row r="1002" spans="1:62">
      <c r="A1002" t="s">
        <v>177</v>
      </c>
      <c r="C1002" s="63" t="s">
        <v>164</v>
      </c>
      <c r="D1002" s="87" t="s">
        <v>173</v>
      </c>
      <c r="E1002" t="s">
        <v>959</v>
      </c>
      <c r="F1002" s="1" t="s">
        <v>831</v>
      </c>
      <c r="G1002" s="1" t="s">
        <v>832</v>
      </c>
      <c r="H1002" s="1">
        <v>11.0222</v>
      </c>
      <c r="I1002" s="1">
        <v>7.9064399999999999</v>
      </c>
      <c r="J1002" s="1">
        <v>641</v>
      </c>
      <c r="K1002" s="1" t="s">
        <v>833</v>
      </c>
      <c r="L1002" s="1" t="s">
        <v>737</v>
      </c>
      <c r="M1002" s="88">
        <v>2016</v>
      </c>
      <c r="N1002" s="88">
        <v>2</v>
      </c>
      <c r="O1002" s="89" t="s">
        <v>158</v>
      </c>
      <c r="P1002" s="63">
        <v>628</v>
      </c>
      <c r="Q1002" s="1" t="s">
        <v>826</v>
      </c>
      <c r="R1002" s="63" t="s">
        <v>399</v>
      </c>
      <c r="S1002" s="63" t="s">
        <v>992</v>
      </c>
      <c r="T1002" s="63" t="s">
        <v>1091</v>
      </c>
      <c r="U1002" s="1"/>
      <c r="V1002" s="90"/>
      <c r="W1002" s="91">
        <v>42655</v>
      </c>
      <c r="X1002" s="63">
        <v>9</v>
      </c>
      <c r="Y1002" s="63">
        <v>43</v>
      </c>
      <c r="Z1002" s="92">
        <v>44</v>
      </c>
      <c r="AA1002" s="93">
        <v>10.68</v>
      </c>
      <c r="AB1002" s="93">
        <v>8.2799999999999994</v>
      </c>
      <c r="AC1002" s="63">
        <v>2.54</v>
      </c>
      <c r="AD1002" s="1">
        <v>1.46</v>
      </c>
      <c r="AE1002" s="63">
        <v>0.57999999999999996</v>
      </c>
      <c r="AF1002" s="1">
        <v>1.76</v>
      </c>
      <c r="AG1002" s="1">
        <v>15</v>
      </c>
      <c r="AH1002" s="1">
        <f t="shared" si="226"/>
        <v>82.954545454545453</v>
      </c>
      <c r="AI1002" s="1">
        <v>0.3</v>
      </c>
      <c r="AJ1002" s="1">
        <f t="shared" si="227"/>
        <v>5.7373228346456688</v>
      </c>
      <c r="AK1002" s="1">
        <f t="shared" si="215"/>
        <v>4.7593700787401572</v>
      </c>
      <c r="AL1002" s="1">
        <f t="shared" si="225"/>
        <v>5.5241379310344829</v>
      </c>
      <c r="AM1002" s="1">
        <f t="shared" si="217"/>
        <v>5288.1889763779527</v>
      </c>
      <c r="AN1002" s="1">
        <f t="shared" si="218"/>
        <v>6137.9310344827582</v>
      </c>
      <c r="AO1002" s="1">
        <f t="shared" si="219"/>
        <v>11426.120010860712</v>
      </c>
      <c r="AP1002" s="1">
        <f t="shared" si="224"/>
        <v>5.2881889763779526</v>
      </c>
      <c r="AQ1002" s="1">
        <f t="shared" si="224"/>
        <v>6.137931034482758</v>
      </c>
      <c r="AR1002" s="1">
        <f t="shared" si="224"/>
        <v>11.426120010860712</v>
      </c>
      <c r="AS1002" s="90"/>
      <c r="AT1002" s="1">
        <v>2.4354688950789232</v>
      </c>
      <c r="AU1002" s="1">
        <v>0.32626828986512557</v>
      </c>
      <c r="AV1002" s="1">
        <v>2.4190107700638301</v>
      </c>
      <c r="AW1002" s="1">
        <v>0.67548652644454088</v>
      </c>
      <c r="AX1002" s="1">
        <v>0.37489549464093919</v>
      </c>
      <c r="AY1002" s="1">
        <v>0.20931341349293958</v>
      </c>
      <c r="AZ1002" s="1">
        <v>10.959012435285546</v>
      </c>
      <c r="BA1002" s="1">
        <v>119.18513831937388</v>
      </c>
      <c r="BB1002" s="1">
        <v>67.787386048316151</v>
      </c>
      <c r="BC1002" s="1">
        <v>14.857745504927783</v>
      </c>
      <c r="BD1002" s="1">
        <v>3.9517974045088033</v>
      </c>
      <c r="BE1002" s="94">
        <v>0.69194312796208546</v>
      </c>
      <c r="BF1002" s="94">
        <v>9.8388625592417067E-2</v>
      </c>
      <c r="BG1002" s="94">
        <v>1.8337995110875622</v>
      </c>
      <c r="BH1002" s="1">
        <v>1.3935574229691876</v>
      </c>
      <c r="BI1002" s="1">
        <v>0.14551820728291318</v>
      </c>
      <c r="BJ1002" s="1">
        <v>0.97429951156373418</v>
      </c>
    </row>
    <row r="1003" spans="1:62">
      <c r="A1003" t="s">
        <v>177</v>
      </c>
      <c r="C1003" s="63" t="s">
        <v>164</v>
      </c>
      <c r="D1003" s="87" t="s">
        <v>173</v>
      </c>
      <c r="E1003" t="s">
        <v>959</v>
      </c>
      <c r="F1003" s="1" t="s">
        <v>831</v>
      </c>
      <c r="G1003" s="1" t="s">
        <v>832</v>
      </c>
      <c r="H1003" s="1">
        <v>11.0222</v>
      </c>
      <c r="I1003" s="1">
        <v>7.9064399999999999</v>
      </c>
      <c r="J1003" s="1">
        <v>641</v>
      </c>
      <c r="K1003" s="1" t="s">
        <v>833</v>
      </c>
      <c r="L1003" s="1" t="s">
        <v>737</v>
      </c>
      <c r="M1003" s="88">
        <v>2016</v>
      </c>
      <c r="N1003" s="88">
        <v>2</v>
      </c>
      <c r="O1003" s="89" t="s">
        <v>159</v>
      </c>
      <c r="P1003" s="63">
        <v>629</v>
      </c>
      <c r="Q1003" s="1" t="s">
        <v>826</v>
      </c>
      <c r="R1003" s="63" t="s">
        <v>399</v>
      </c>
      <c r="S1003" s="63" t="s">
        <v>992</v>
      </c>
      <c r="T1003" s="63" t="s">
        <v>1091</v>
      </c>
      <c r="U1003" s="1"/>
      <c r="V1003" s="90"/>
      <c r="W1003" s="91">
        <v>42655</v>
      </c>
      <c r="X1003" s="63">
        <v>9</v>
      </c>
      <c r="Y1003" s="63">
        <v>47</v>
      </c>
      <c r="Z1003" s="92">
        <v>44</v>
      </c>
      <c r="AA1003" s="93">
        <v>9.7799999999999994</v>
      </c>
      <c r="AB1003" s="93">
        <v>6.92</v>
      </c>
      <c r="AC1003" s="63">
        <v>2.34</v>
      </c>
      <c r="AD1003" s="1">
        <v>1.3</v>
      </c>
      <c r="AE1003" s="63">
        <v>0.36</v>
      </c>
      <c r="AF1003" s="1">
        <v>1.58</v>
      </c>
      <c r="AG1003" s="1">
        <v>13.8</v>
      </c>
      <c r="AH1003" s="1">
        <f t="shared" si="226"/>
        <v>82.278481012658219</v>
      </c>
      <c r="AI1003" s="1">
        <v>0.2</v>
      </c>
      <c r="AJ1003" s="1">
        <f t="shared" si="227"/>
        <v>4.6724786324786329</v>
      </c>
      <c r="AK1003" s="1">
        <f t="shared" si="215"/>
        <v>3.8987189542483667</v>
      </c>
      <c r="AL1003" s="1">
        <f t="shared" si="225"/>
        <v>5.4333333333333336</v>
      </c>
      <c r="AM1003" s="1">
        <f t="shared" si="217"/>
        <v>4331.9099491648522</v>
      </c>
      <c r="AN1003" s="1">
        <f t="shared" si="218"/>
        <v>6037.0370370370374</v>
      </c>
      <c r="AO1003" s="1">
        <f t="shared" si="219"/>
        <v>10368.946986201889</v>
      </c>
      <c r="AP1003" s="1">
        <f t="shared" si="224"/>
        <v>4.3319099491648521</v>
      </c>
      <c r="AQ1003" s="1">
        <f t="shared" si="224"/>
        <v>6.0370370370370372</v>
      </c>
      <c r="AR1003" s="1">
        <f t="shared" si="224"/>
        <v>10.368946986201889</v>
      </c>
      <c r="AS1003" s="90"/>
      <c r="AT1003" s="1">
        <v>2.5881488736532812</v>
      </c>
      <c r="AU1003" s="1">
        <v>0.28932489339778555</v>
      </c>
      <c r="AV1003" s="1">
        <v>2.0493341308953115</v>
      </c>
      <c r="AW1003" s="1">
        <v>0.56610726755698593</v>
      </c>
      <c r="AX1003" s="1">
        <v>0.2985245653263896</v>
      </c>
      <c r="AY1003" s="1">
        <v>0.17401410266385364</v>
      </c>
      <c r="AZ1003" s="1">
        <v>9.9904553740605735</v>
      </c>
      <c r="BA1003" s="1">
        <v>337.29611231243945</v>
      </c>
      <c r="BB1003" s="1">
        <v>32.741485905584746</v>
      </c>
      <c r="BC1003" s="1">
        <v>10.792789526857471</v>
      </c>
      <c r="BD1003" s="1">
        <v>3.7647776752804463</v>
      </c>
      <c r="BE1003" s="94">
        <v>0.51990291262135924</v>
      </c>
      <c r="BF1003" s="94">
        <v>6.3155339805825245E-2</v>
      </c>
      <c r="BG1003" s="94">
        <v>1.6248005818896736</v>
      </c>
      <c r="BH1003" s="1">
        <v>1.3658878504672898</v>
      </c>
      <c r="BI1003" s="1">
        <v>0.25780373831775705</v>
      </c>
      <c r="BJ1003" s="1">
        <v>1.2504939286328278</v>
      </c>
    </row>
    <row r="1004" spans="1:62">
      <c r="A1004" t="s">
        <v>177</v>
      </c>
      <c r="C1004" s="63" t="s">
        <v>164</v>
      </c>
      <c r="D1004" s="87" t="s">
        <v>173</v>
      </c>
      <c r="E1004" t="s">
        <v>959</v>
      </c>
      <c r="F1004" s="1" t="s">
        <v>831</v>
      </c>
      <c r="G1004" s="1" t="s">
        <v>832</v>
      </c>
      <c r="H1004" s="1">
        <v>11.0222</v>
      </c>
      <c r="I1004" s="1">
        <v>7.9064399999999999</v>
      </c>
      <c r="J1004" s="1">
        <v>641</v>
      </c>
      <c r="K1004" s="1" t="s">
        <v>833</v>
      </c>
      <c r="L1004" s="1" t="s">
        <v>737</v>
      </c>
      <c r="M1004" s="88">
        <v>2016</v>
      </c>
      <c r="N1004" s="88">
        <v>2</v>
      </c>
      <c r="O1004" s="89" t="s">
        <v>714</v>
      </c>
      <c r="P1004" s="63">
        <v>630</v>
      </c>
      <c r="Q1004" s="1" t="s">
        <v>826</v>
      </c>
      <c r="R1004" s="63" t="s">
        <v>399</v>
      </c>
      <c r="S1004" s="63" t="s">
        <v>992</v>
      </c>
      <c r="T1004" s="63" t="s">
        <v>1091</v>
      </c>
      <c r="U1004" s="1"/>
      <c r="V1004" s="90"/>
      <c r="W1004" s="91">
        <v>42655</v>
      </c>
      <c r="X1004" s="63">
        <v>9</v>
      </c>
      <c r="Y1004" s="63">
        <v>42</v>
      </c>
      <c r="Z1004" s="92">
        <v>46</v>
      </c>
      <c r="AA1004" s="93">
        <v>11.38</v>
      </c>
      <c r="AB1004" s="93">
        <v>9.02</v>
      </c>
      <c r="AC1004" s="63">
        <v>2.48</v>
      </c>
      <c r="AD1004" s="1">
        <v>1.38</v>
      </c>
      <c r="AE1004" s="63">
        <v>0.38</v>
      </c>
      <c r="AF1004" s="1">
        <v>1.7</v>
      </c>
      <c r="AG1004" s="1">
        <v>13.9</v>
      </c>
      <c r="AH1004" s="1">
        <f t="shared" si="226"/>
        <v>81.17647058823529</v>
      </c>
      <c r="AI1004" s="1">
        <v>0.18</v>
      </c>
      <c r="AJ1004" s="1">
        <f t="shared" si="227"/>
        <v>6.1830645161290319</v>
      </c>
      <c r="AK1004" s="1">
        <f t="shared" si="215"/>
        <v>5.0841478178368122</v>
      </c>
      <c r="AL1004" s="1">
        <f t="shared" si="225"/>
        <v>5.3905263157894741</v>
      </c>
      <c r="AM1004" s="1">
        <f t="shared" si="217"/>
        <v>5649.0531309297912</v>
      </c>
      <c r="AN1004" s="1">
        <f t="shared" si="218"/>
        <v>5989.4736842105267</v>
      </c>
      <c r="AO1004" s="1">
        <f t="shared" si="219"/>
        <v>11638.526815140318</v>
      </c>
      <c r="AP1004" s="1">
        <f t="shared" si="224"/>
        <v>5.6490531309297909</v>
      </c>
      <c r="AQ1004" s="1">
        <f t="shared" si="224"/>
        <v>5.9894736842105267</v>
      </c>
      <c r="AR1004" s="1">
        <f t="shared" si="224"/>
        <v>11.638526815140319</v>
      </c>
      <c r="AS1004" s="90"/>
      <c r="AT1004" s="1">
        <v>2.2561819980217606</v>
      </c>
      <c r="AU1004" s="1">
        <v>0.31479355081544036</v>
      </c>
      <c r="AV1004" s="1">
        <v>2.5452420129276736</v>
      </c>
      <c r="AW1004" s="1">
        <v>0.80582967740370426</v>
      </c>
      <c r="AX1004" s="1">
        <v>0.3876603418264658</v>
      </c>
      <c r="AY1004" s="1">
        <v>0.22056129354830495</v>
      </c>
      <c r="AZ1004" s="1">
        <v>10.836489526159058</v>
      </c>
      <c r="BA1004" s="1">
        <v>129.2633140984899</v>
      </c>
      <c r="BB1004" s="1">
        <v>44.286859966157245</v>
      </c>
      <c r="BC1004" s="1">
        <v>13.019953018877249</v>
      </c>
      <c r="BD1004" s="1">
        <v>9.3064049878499642</v>
      </c>
      <c r="BE1004" s="94">
        <v>0.80019493177387935</v>
      </c>
      <c r="BF1004" s="94">
        <v>5.3411306042885E-2</v>
      </c>
      <c r="BG1004" s="94">
        <v>2.2439970895911996</v>
      </c>
      <c r="BH1004" s="1">
        <v>1.2096774193548387</v>
      </c>
      <c r="BI1004" s="1">
        <v>0.22067448680351903</v>
      </c>
      <c r="BJ1004" s="1">
        <v>0.62290365305627038</v>
      </c>
    </row>
    <row r="1005" spans="1:62">
      <c r="A1005" t="s">
        <v>177</v>
      </c>
      <c r="C1005" s="63" t="s">
        <v>164</v>
      </c>
      <c r="D1005" s="87" t="s">
        <v>173</v>
      </c>
      <c r="E1005" t="s">
        <v>959</v>
      </c>
      <c r="F1005" s="1" t="s">
        <v>216</v>
      </c>
      <c r="G1005" s="1" t="s">
        <v>834</v>
      </c>
      <c r="H1005" s="1">
        <v>11.0158</v>
      </c>
      <c r="I1005" s="1">
        <v>7.87852</v>
      </c>
      <c r="J1005" s="1">
        <v>629</v>
      </c>
      <c r="K1005" s="1" t="s">
        <v>835</v>
      </c>
      <c r="L1005" s="1" t="s">
        <v>737</v>
      </c>
      <c r="M1005" s="88">
        <v>2016</v>
      </c>
      <c r="N1005" s="88">
        <v>2</v>
      </c>
      <c r="O1005" s="89" t="s">
        <v>155</v>
      </c>
      <c r="P1005" s="63">
        <v>637</v>
      </c>
      <c r="Q1005" s="1" t="s">
        <v>826</v>
      </c>
      <c r="R1005" s="63" t="s">
        <v>399</v>
      </c>
      <c r="S1005" s="63" t="s">
        <v>992</v>
      </c>
      <c r="T1005" s="63" t="s">
        <v>1091</v>
      </c>
      <c r="U1005" s="1" t="s">
        <v>827</v>
      </c>
      <c r="V1005" s="90" t="s">
        <v>828</v>
      </c>
      <c r="W1005" s="91">
        <v>42655</v>
      </c>
      <c r="X1005" s="63">
        <v>9</v>
      </c>
      <c r="Y1005" s="63">
        <v>47</v>
      </c>
      <c r="Z1005" s="92">
        <v>39</v>
      </c>
      <c r="AA1005" s="93">
        <v>3.4</v>
      </c>
      <c r="AB1005" s="93">
        <v>2.4</v>
      </c>
      <c r="AC1005" s="63">
        <v>1.1399999999999999</v>
      </c>
      <c r="AD1005" s="1">
        <v>0.6</v>
      </c>
      <c r="AE1005" s="63">
        <v>0.3</v>
      </c>
      <c r="AF1005" s="1">
        <v>0.74</v>
      </c>
      <c r="AG1005" s="1">
        <v>11</v>
      </c>
      <c r="AH1005" s="1">
        <f t="shared" si="226"/>
        <v>81.081081081081081</v>
      </c>
      <c r="AI1005" s="1">
        <v>0.12</v>
      </c>
      <c r="AJ1005" s="1">
        <f t="shared" si="227"/>
        <v>1.5578947368421052</v>
      </c>
      <c r="AK1005" s="1">
        <f t="shared" si="215"/>
        <v>1.3226006191950466</v>
      </c>
      <c r="AL1005" s="1">
        <f t="shared" si="225"/>
        <v>1.36</v>
      </c>
      <c r="AM1005" s="1">
        <f t="shared" si="217"/>
        <v>1469.5562435500517</v>
      </c>
      <c r="AN1005" s="1">
        <f t="shared" si="218"/>
        <v>1511.1111111111113</v>
      </c>
      <c r="AO1005" s="1">
        <f t="shared" si="219"/>
        <v>2980.6673546611628</v>
      </c>
      <c r="AP1005" s="1">
        <f t="shared" si="224"/>
        <v>1.4695562435500518</v>
      </c>
      <c r="AQ1005" s="1">
        <f t="shared" si="224"/>
        <v>1.5111111111111113</v>
      </c>
      <c r="AR1005" s="1">
        <f t="shared" si="224"/>
        <v>2.9806673546611626</v>
      </c>
      <c r="AS1005" s="90">
        <v>42652</v>
      </c>
      <c r="AT1005" s="1">
        <v>1.7899716177861875</v>
      </c>
      <c r="AU1005" s="1">
        <v>0.16158813184916349</v>
      </c>
      <c r="AV1005" s="1">
        <v>1.7373285789925952</v>
      </c>
      <c r="AW1005" s="1">
        <v>0.41719009670544754</v>
      </c>
      <c r="AX1005" s="1">
        <v>0.31679264681459407</v>
      </c>
      <c r="AY1005" s="1">
        <v>0.12431087017426941</v>
      </c>
      <c r="AZ1005" s="1">
        <v>4.9044626474536717</v>
      </c>
      <c r="BA1005" s="1">
        <v>108.61363099867302</v>
      </c>
      <c r="BB1005" s="1">
        <v>18.79244468631633</v>
      </c>
      <c r="BC1005" s="1">
        <v>8.7590962521700426</v>
      </c>
      <c r="BD1005" s="1">
        <v>5.0856635965754862</v>
      </c>
      <c r="BE1005" s="94">
        <v>0.42373505059797606</v>
      </c>
      <c r="BF1005" s="94">
        <v>2.091536338546458E-2</v>
      </c>
      <c r="BG1005" s="94">
        <v>2.1435604023674211</v>
      </c>
      <c r="BH1005" s="1">
        <v>1.2247524752475247</v>
      </c>
      <c r="BI1005" s="1">
        <v>0.20589108910891088</v>
      </c>
      <c r="BJ1005" s="1">
        <v>0.71071239113735918</v>
      </c>
    </row>
    <row r="1006" spans="1:62">
      <c r="A1006" t="s">
        <v>177</v>
      </c>
      <c r="C1006" s="63" t="s">
        <v>164</v>
      </c>
      <c r="D1006" s="87" t="s">
        <v>173</v>
      </c>
      <c r="E1006" t="s">
        <v>959</v>
      </c>
      <c r="F1006" s="1" t="s">
        <v>216</v>
      </c>
      <c r="G1006" s="1" t="s">
        <v>834</v>
      </c>
      <c r="H1006" s="1">
        <v>11.0158</v>
      </c>
      <c r="I1006" s="1">
        <v>7.87852</v>
      </c>
      <c r="J1006" s="1">
        <v>629</v>
      </c>
      <c r="K1006" s="1" t="s">
        <v>835</v>
      </c>
      <c r="L1006" s="1" t="s">
        <v>737</v>
      </c>
      <c r="M1006" s="88">
        <v>2016</v>
      </c>
      <c r="N1006" s="88">
        <v>2</v>
      </c>
      <c r="O1006" s="89" t="s">
        <v>156</v>
      </c>
      <c r="P1006" s="63">
        <v>638</v>
      </c>
      <c r="Q1006" s="1" t="s">
        <v>826</v>
      </c>
      <c r="R1006" s="63" t="s">
        <v>399</v>
      </c>
      <c r="S1006" s="63" t="s">
        <v>992</v>
      </c>
      <c r="T1006" s="63" t="s">
        <v>1091</v>
      </c>
      <c r="U1006" s="1"/>
      <c r="V1006" s="90"/>
      <c r="W1006" s="91">
        <v>42655</v>
      </c>
      <c r="X1006" s="63">
        <v>9</v>
      </c>
      <c r="Y1006" s="63">
        <v>45</v>
      </c>
      <c r="Z1006" s="92">
        <v>25</v>
      </c>
      <c r="AA1006" s="93">
        <v>4.2</v>
      </c>
      <c r="AB1006" s="93">
        <v>1.92</v>
      </c>
      <c r="AC1006" s="63">
        <v>1.1000000000000001</v>
      </c>
      <c r="AD1006" s="1">
        <v>0.6</v>
      </c>
      <c r="AE1006" s="63">
        <v>0.32</v>
      </c>
      <c r="AF1006" s="1">
        <v>0.74</v>
      </c>
      <c r="AG1006" s="1">
        <v>11.4</v>
      </c>
      <c r="AH1006" s="1">
        <f t="shared" si="226"/>
        <v>81.081081081081081</v>
      </c>
      <c r="AI1006" s="1">
        <v>0.14000000000000001</v>
      </c>
      <c r="AJ1006" s="1">
        <f t="shared" si="227"/>
        <v>1.2916363636363635</v>
      </c>
      <c r="AK1006" s="1">
        <f t="shared" si="215"/>
        <v>1.0916278074866308</v>
      </c>
      <c r="AL1006" s="1">
        <f t="shared" si="225"/>
        <v>1.8375000000000004</v>
      </c>
      <c r="AM1006" s="1">
        <f t="shared" si="217"/>
        <v>1212.9197860962563</v>
      </c>
      <c r="AN1006" s="1">
        <f t="shared" si="218"/>
        <v>2041.666666666667</v>
      </c>
      <c r="AO1006" s="1">
        <f t="shared" si="219"/>
        <v>3254.5864527629233</v>
      </c>
      <c r="AP1006" s="1">
        <f t="shared" si="224"/>
        <v>1.2129197860962564</v>
      </c>
      <c r="AQ1006" s="1">
        <f t="shared" si="224"/>
        <v>2.041666666666667</v>
      </c>
      <c r="AR1006" s="1">
        <f t="shared" si="224"/>
        <v>3.2545864527629234</v>
      </c>
      <c r="AS1006" s="90"/>
      <c r="AT1006" s="1">
        <v>1.4721964782205748</v>
      </c>
      <c r="AU1006" s="1">
        <v>0.19700158021696418</v>
      </c>
      <c r="AV1006" s="1">
        <v>1.7305353830860546</v>
      </c>
      <c r="AW1006" s="1">
        <v>0.43461263446462961</v>
      </c>
      <c r="AX1006" s="1">
        <v>0.28653554476028631</v>
      </c>
      <c r="AY1006" s="1">
        <v>0.11335033086936067</v>
      </c>
      <c r="AZ1006" s="1">
        <v>3.5559811604356582</v>
      </c>
      <c r="BA1006" s="1">
        <v>204.37553765064095</v>
      </c>
      <c r="BB1006" s="1">
        <v>18.961204212094454</v>
      </c>
      <c r="BC1006" s="1">
        <v>7.2205710950539324</v>
      </c>
      <c r="BD1006" s="1">
        <v>2.8808416268937238</v>
      </c>
      <c r="BE1006" s="94">
        <v>0.31512797074954296</v>
      </c>
      <c r="BF1006" s="94">
        <v>9.5932358318098751E-2</v>
      </c>
      <c r="BG1006" s="94">
        <v>1.6420891237958375</v>
      </c>
      <c r="BH1006" s="1">
        <v>0.95406698564593317</v>
      </c>
      <c r="BI1006" s="1">
        <v>0.11660287081339712</v>
      </c>
      <c r="BJ1006" s="1">
        <v>0.56521095972233448</v>
      </c>
    </row>
    <row r="1007" spans="1:62">
      <c r="A1007" t="s">
        <v>177</v>
      </c>
      <c r="C1007" s="63" t="s">
        <v>164</v>
      </c>
      <c r="D1007" s="87" t="s">
        <v>173</v>
      </c>
      <c r="E1007" t="s">
        <v>959</v>
      </c>
      <c r="F1007" s="1" t="s">
        <v>216</v>
      </c>
      <c r="G1007" s="1" t="s">
        <v>834</v>
      </c>
      <c r="H1007" s="1">
        <v>11.0158</v>
      </c>
      <c r="I1007" s="1">
        <v>7.87852</v>
      </c>
      <c r="J1007" s="1">
        <v>629</v>
      </c>
      <c r="K1007" s="1" t="s">
        <v>835</v>
      </c>
      <c r="L1007" s="1" t="s">
        <v>737</v>
      </c>
      <c r="M1007" s="88">
        <v>2016</v>
      </c>
      <c r="N1007" s="88">
        <v>2</v>
      </c>
      <c r="O1007" s="89" t="s">
        <v>157</v>
      </c>
      <c r="P1007" s="63">
        <v>639</v>
      </c>
      <c r="Q1007" s="1" t="s">
        <v>826</v>
      </c>
      <c r="R1007" s="63" t="s">
        <v>399</v>
      </c>
      <c r="S1007" s="63" t="s">
        <v>992</v>
      </c>
      <c r="T1007" s="63" t="s">
        <v>1091</v>
      </c>
      <c r="U1007" s="1"/>
      <c r="V1007" s="90"/>
      <c r="W1007" s="91">
        <v>42655</v>
      </c>
      <c r="X1007" s="63">
        <v>9</v>
      </c>
      <c r="Y1007" s="63">
        <v>46</v>
      </c>
      <c r="Z1007" s="92">
        <v>31</v>
      </c>
      <c r="AA1007" s="93">
        <v>7.94</v>
      </c>
      <c r="AB1007" s="93">
        <v>2.1800000000000002</v>
      </c>
      <c r="AC1007" s="63">
        <v>1.02</v>
      </c>
      <c r="AD1007" s="1">
        <v>0.5</v>
      </c>
      <c r="AE1007" s="63">
        <v>0.54</v>
      </c>
      <c r="AF1007" s="1">
        <v>0.6</v>
      </c>
      <c r="AG1007" s="1">
        <v>11.1</v>
      </c>
      <c r="AH1007" s="1">
        <f t="shared" si="226"/>
        <v>83.333333333333343</v>
      </c>
      <c r="AI1007" s="1">
        <v>0.2</v>
      </c>
      <c r="AJ1007" s="1">
        <f t="shared" si="227"/>
        <v>1.2823529411764707</v>
      </c>
      <c r="AK1007" s="1">
        <f t="shared" si="215"/>
        <v>1.1176585928489045</v>
      </c>
      <c r="AL1007" s="1">
        <f t="shared" si="225"/>
        <v>2.9407407407407407</v>
      </c>
      <c r="AM1007" s="1">
        <f t="shared" si="217"/>
        <v>1241.8428809432271</v>
      </c>
      <c r="AN1007" s="1">
        <f t="shared" si="218"/>
        <v>3267.4897119341563</v>
      </c>
      <c r="AO1007" s="1">
        <f t="shared" si="219"/>
        <v>4509.3325928773829</v>
      </c>
      <c r="AP1007" s="1">
        <f t="shared" si="224"/>
        <v>1.2418428809432271</v>
      </c>
      <c r="AQ1007" s="1">
        <f t="shared" si="224"/>
        <v>3.2674897119341564</v>
      </c>
      <c r="AR1007" s="1">
        <f t="shared" si="224"/>
        <v>4.5093325928773833</v>
      </c>
      <c r="AS1007" s="90"/>
      <c r="AT1007" s="1">
        <v>2.6139774859287055</v>
      </c>
      <c r="AU1007" s="1">
        <v>0.17903085122954066</v>
      </c>
      <c r="AV1007" s="1">
        <v>1.7910572345834921</v>
      </c>
      <c r="AW1007" s="1">
        <v>0.46794276829274228</v>
      </c>
      <c r="AX1007" s="1">
        <v>0.27204360714683767</v>
      </c>
      <c r="AY1007" s="1">
        <v>0.17050614467527297</v>
      </c>
      <c r="AZ1007" s="1">
        <v>7.3538319975215796</v>
      </c>
      <c r="BA1007" s="1">
        <v>119.28159246495538</v>
      </c>
      <c r="BB1007" s="1">
        <v>55.97053779086788</v>
      </c>
      <c r="BC1007" s="1">
        <v>13.245300311307945</v>
      </c>
      <c r="BD1007" s="1">
        <v>3.7540402465808871</v>
      </c>
      <c r="BE1007" s="94">
        <v>1.2222739981360671</v>
      </c>
      <c r="BF1007" s="94">
        <v>4.4659832246039144E-2</v>
      </c>
      <c r="BG1007" s="94">
        <v>2.5093541982492074</v>
      </c>
      <c r="BH1007" s="1">
        <v>0.85320197044334978</v>
      </c>
      <c r="BI1007" s="1">
        <v>0.1555665024630542</v>
      </c>
      <c r="BJ1007" s="1">
        <v>0.57505987891105481</v>
      </c>
    </row>
    <row r="1008" spans="1:62">
      <c r="A1008" t="s">
        <v>177</v>
      </c>
      <c r="C1008" s="63" t="s">
        <v>164</v>
      </c>
      <c r="D1008" s="87" t="s">
        <v>173</v>
      </c>
      <c r="E1008" t="s">
        <v>959</v>
      </c>
      <c r="F1008" s="1" t="s">
        <v>216</v>
      </c>
      <c r="G1008" s="1" t="s">
        <v>834</v>
      </c>
      <c r="H1008" s="1">
        <v>11.0158</v>
      </c>
      <c r="I1008" s="1">
        <v>7.87852</v>
      </c>
      <c r="J1008" s="1">
        <v>629</v>
      </c>
      <c r="K1008" s="1" t="s">
        <v>835</v>
      </c>
      <c r="L1008" s="1" t="s">
        <v>737</v>
      </c>
      <c r="M1008" s="88">
        <v>2016</v>
      </c>
      <c r="N1008" s="88">
        <v>2</v>
      </c>
      <c r="O1008" s="89" t="s">
        <v>158</v>
      </c>
      <c r="P1008" s="63">
        <v>640</v>
      </c>
      <c r="Q1008" s="1" t="s">
        <v>826</v>
      </c>
      <c r="R1008" s="63" t="s">
        <v>399</v>
      </c>
      <c r="S1008" s="63" t="s">
        <v>992</v>
      </c>
      <c r="T1008" s="63" t="s">
        <v>1091</v>
      </c>
      <c r="U1008" s="1"/>
      <c r="V1008" s="90"/>
      <c r="W1008" s="91">
        <v>42655</v>
      </c>
      <c r="X1008" s="63">
        <v>9</v>
      </c>
      <c r="Y1008" s="63">
        <v>43</v>
      </c>
      <c r="Z1008" s="92">
        <v>58</v>
      </c>
      <c r="AA1008" s="93">
        <v>14.06</v>
      </c>
      <c r="AB1008" s="93">
        <v>9.6999999999999993</v>
      </c>
      <c r="AC1008" s="63">
        <v>2.38</v>
      </c>
      <c r="AD1008" s="1">
        <v>1.32</v>
      </c>
      <c r="AE1008" s="63">
        <v>0.36</v>
      </c>
      <c r="AF1008" s="1">
        <v>1.6</v>
      </c>
      <c r="AG1008" s="1">
        <v>12.1</v>
      </c>
      <c r="AH1008" s="1">
        <f t="shared" si="226"/>
        <v>82.5</v>
      </c>
      <c r="AI1008" s="1">
        <v>0.18</v>
      </c>
      <c r="AJ1008" s="1">
        <f t="shared" si="227"/>
        <v>6.5210084033613445</v>
      </c>
      <c r="AK1008" s="1">
        <f t="shared" si="215"/>
        <v>5.5633791398912509</v>
      </c>
      <c r="AL1008" s="1">
        <f t="shared" si="225"/>
        <v>7.03</v>
      </c>
      <c r="AM1008" s="1">
        <f t="shared" si="217"/>
        <v>6181.5323776569448</v>
      </c>
      <c r="AN1008" s="1">
        <f t="shared" si="218"/>
        <v>7811.1111111111113</v>
      </c>
      <c r="AO1008" s="1">
        <f t="shared" si="219"/>
        <v>13992.643488768055</v>
      </c>
      <c r="AP1008" s="1">
        <f t="shared" si="224"/>
        <v>6.1815323776569446</v>
      </c>
      <c r="AQ1008" s="1">
        <f t="shared" si="224"/>
        <v>7.8111111111111109</v>
      </c>
      <c r="AR1008" s="1">
        <f t="shared" si="224"/>
        <v>13.992643488768055</v>
      </c>
      <c r="AS1008" s="90"/>
      <c r="AT1008" s="1">
        <v>2.3302884615384616</v>
      </c>
      <c r="AU1008" s="1">
        <v>0.22908224488813053</v>
      </c>
      <c r="AV1008" s="1">
        <v>1.4642396632709145</v>
      </c>
      <c r="AW1008" s="1">
        <v>0.7402983363829112</v>
      </c>
      <c r="AX1008" s="1">
        <v>0.38270642263411614</v>
      </c>
      <c r="AY1008" s="1">
        <v>0.14447422766539278</v>
      </c>
      <c r="AZ1008" s="1">
        <v>5.5846886108350722</v>
      </c>
      <c r="BA1008" s="1">
        <v>140.71818224205569</v>
      </c>
      <c r="BB1008" s="1">
        <v>55.04210171989218</v>
      </c>
      <c r="BC1008" s="1">
        <v>13.638138030178393</v>
      </c>
      <c r="BD1008" s="1">
        <v>4.5662159847389789</v>
      </c>
      <c r="BE1008" s="94">
        <v>0.6684110371075167</v>
      </c>
      <c r="BF1008" s="94">
        <v>4.8049476688867755E-2</v>
      </c>
      <c r="BG1008" s="94">
        <v>1.147238851295999</v>
      </c>
      <c r="BH1008" s="1">
        <v>1.4334637964774952</v>
      </c>
      <c r="BI1008" s="1">
        <v>0.15841487279843447</v>
      </c>
      <c r="BJ1008" s="1">
        <v>0.64231843020458368</v>
      </c>
    </row>
    <row r="1009" spans="1:62">
      <c r="A1009" t="s">
        <v>177</v>
      </c>
      <c r="C1009" s="63" t="s">
        <v>164</v>
      </c>
      <c r="D1009" s="87" t="s">
        <v>173</v>
      </c>
      <c r="E1009" t="s">
        <v>959</v>
      </c>
      <c r="F1009" s="1" t="s">
        <v>216</v>
      </c>
      <c r="G1009" s="1" t="s">
        <v>834</v>
      </c>
      <c r="H1009" s="1">
        <v>11.0158</v>
      </c>
      <c r="I1009" s="1">
        <v>7.87852</v>
      </c>
      <c r="J1009" s="1">
        <v>629</v>
      </c>
      <c r="K1009" s="1" t="s">
        <v>835</v>
      </c>
      <c r="L1009" s="1" t="s">
        <v>737</v>
      </c>
      <c r="M1009" s="88">
        <v>2016</v>
      </c>
      <c r="N1009" s="88">
        <v>2</v>
      </c>
      <c r="O1009" s="89" t="s">
        <v>159</v>
      </c>
      <c r="P1009" s="63">
        <v>641</v>
      </c>
      <c r="Q1009" s="1" t="s">
        <v>826</v>
      </c>
      <c r="R1009" s="63" t="s">
        <v>399</v>
      </c>
      <c r="S1009" s="63" t="s">
        <v>992</v>
      </c>
      <c r="T1009" s="63" t="s">
        <v>1091</v>
      </c>
      <c r="U1009" s="1"/>
      <c r="V1009" s="90"/>
      <c r="W1009" s="91">
        <v>42655</v>
      </c>
      <c r="X1009" s="63">
        <v>9</v>
      </c>
      <c r="Y1009" s="63">
        <v>47</v>
      </c>
      <c r="Z1009" s="92">
        <v>43</v>
      </c>
      <c r="AA1009" s="93">
        <v>12.12</v>
      </c>
      <c r="AB1009" s="93">
        <v>7.86</v>
      </c>
      <c r="AC1009" s="63">
        <v>2.2400000000000002</v>
      </c>
      <c r="AD1009" s="1">
        <v>1.28</v>
      </c>
      <c r="AE1009" s="63">
        <v>0.46</v>
      </c>
      <c r="AF1009" s="1">
        <v>1.54</v>
      </c>
      <c r="AG1009" s="1">
        <v>15.5</v>
      </c>
      <c r="AH1009" s="1">
        <f t="shared" si="226"/>
        <v>83.116883116883116</v>
      </c>
      <c r="AI1009" s="1">
        <v>0.24</v>
      </c>
      <c r="AJ1009" s="1">
        <f t="shared" si="227"/>
        <v>5.4037500000000005</v>
      </c>
      <c r="AK1009" s="1">
        <f t="shared" si="215"/>
        <v>4.4650084033613453</v>
      </c>
      <c r="AL1009" s="1">
        <f t="shared" si="225"/>
        <v>6.3234782608695648</v>
      </c>
      <c r="AM1009" s="1">
        <f t="shared" si="217"/>
        <v>4961.1204481792729</v>
      </c>
      <c r="AN1009" s="1">
        <f t="shared" si="218"/>
        <v>7026.086956521739</v>
      </c>
      <c r="AO1009" s="1">
        <f t="shared" si="219"/>
        <v>11987.207404701012</v>
      </c>
      <c r="AP1009" s="1">
        <f t="shared" si="224"/>
        <v>4.9611204481792726</v>
      </c>
      <c r="AQ1009" s="1">
        <f t="shared" si="224"/>
        <v>7.0260869565217394</v>
      </c>
      <c r="AR1009" s="1">
        <f t="shared" si="224"/>
        <v>11.987207404701012</v>
      </c>
      <c r="AS1009" s="90"/>
      <c r="AT1009" s="1">
        <v>2.0836538461538461</v>
      </c>
      <c r="AU1009" s="1">
        <v>0.33447539770684831</v>
      </c>
      <c r="AV1009" s="1">
        <v>2.3871254770637931</v>
      </c>
      <c r="AW1009" s="1">
        <v>0.5503009068941318</v>
      </c>
      <c r="AX1009" s="1">
        <v>0.33633947776628237</v>
      </c>
      <c r="AY1009" s="1">
        <v>0.1707781360649844</v>
      </c>
      <c r="AZ1009" s="1">
        <v>6.2407267824571315</v>
      </c>
      <c r="BA1009" s="1">
        <v>90.110691642017755</v>
      </c>
      <c r="BB1009" s="1">
        <v>45.669820189360259</v>
      </c>
      <c r="BC1009" s="1">
        <v>13.758839012607917</v>
      </c>
      <c r="BD1009" s="1">
        <v>4.2539243509426727</v>
      </c>
      <c r="BE1009" s="94">
        <v>0.46628679962013297</v>
      </c>
      <c r="BF1009" s="94">
        <v>2.412155745489079E-2</v>
      </c>
      <c r="BG1009" s="94">
        <v>1.187318909683607</v>
      </c>
      <c r="BH1009" s="1">
        <v>1.1976284584980237</v>
      </c>
      <c r="BI1009" s="1">
        <v>0.18947628458498025</v>
      </c>
      <c r="BJ1009" s="1">
        <v>0.68650742885121363</v>
      </c>
    </row>
    <row r="1010" spans="1:62">
      <c r="A1010" t="s">
        <v>177</v>
      </c>
      <c r="C1010" s="63" t="s">
        <v>164</v>
      </c>
      <c r="D1010" s="87" t="s">
        <v>173</v>
      </c>
      <c r="E1010" t="s">
        <v>959</v>
      </c>
      <c r="F1010" s="1" t="s">
        <v>216</v>
      </c>
      <c r="G1010" s="1" t="s">
        <v>834</v>
      </c>
      <c r="H1010" s="1">
        <v>11.0158</v>
      </c>
      <c r="I1010" s="1">
        <v>7.87852</v>
      </c>
      <c r="J1010" s="1">
        <v>629</v>
      </c>
      <c r="K1010" s="1" t="s">
        <v>835</v>
      </c>
      <c r="L1010" s="1" t="s">
        <v>737</v>
      </c>
      <c r="M1010" s="88">
        <v>2016</v>
      </c>
      <c r="N1010" s="88">
        <v>2</v>
      </c>
      <c r="O1010" s="89" t="s">
        <v>714</v>
      </c>
      <c r="P1010" s="63">
        <v>642</v>
      </c>
      <c r="Q1010" s="1" t="s">
        <v>826</v>
      </c>
      <c r="R1010" s="63" t="s">
        <v>399</v>
      </c>
      <c r="S1010" s="63" t="s">
        <v>992</v>
      </c>
      <c r="T1010" s="63" t="s">
        <v>1091</v>
      </c>
      <c r="U1010" s="1"/>
      <c r="V1010" s="90"/>
      <c r="W1010" s="91">
        <v>42655</v>
      </c>
      <c r="X1010" s="63">
        <v>9</v>
      </c>
      <c r="Y1010" s="63">
        <v>46</v>
      </c>
      <c r="Z1010" s="92">
        <v>41</v>
      </c>
      <c r="AA1010" s="93">
        <v>11.68</v>
      </c>
      <c r="AB1010" s="93">
        <v>7.48</v>
      </c>
      <c r="AC1010" s="63">
        <v>2.2799999999999998</v>
      </c>
      <c r="AD1010" s="1">
        <v>1.3</v>
      </c>
      <c r="AE1010" s="63">
        <v>0.42</v>
      </c>
      <c r="AF1010" s="1">
        <v>1.58</v>
      </c>
      <c r="AG1010" s="1">
        <v>13.9</v>
      </c>
      <c r="AH1010" s="1">
        <f t="shared" si="226"/>
        <v>82.278481012658219</v>
      </c>
      <c r="AI1010" s="1">
        <v>0.2</v>
      </c>
      <c r="AJ1010" s="1">
        <f t="shared" si="227"/>
        <v>5.1835087719298256</v>
      </c>
      <c r="AK1010" s="1">
        <f t="shared" si="215"/>
        <v>4.3201052631578953</v>
      </c>
      <c r="AL1010" s="1">
        <f t="shared" si="225"/>
        <v>5.5619047619047617</v>
      </c>
      <c r="AM1010" s="1">
        <f t="shared" si="217"/>
        <v>4800.1169590643276</v>
      </c>
      <c r="AN1010" s="1">
        <f t="shared" si="218"/>
        <v>6179.8941798941796</v>
      </c>
      <c r="AO1010" s="1">
        <f t="shared" si="219"/>
        <v>10980.011138958507</v>
      </c>
      <c r="AP1010" s="1">
        <f t="shared" ref="AP1010:AR1040" si="228">AM1010/1000</f>
        <v>4.8001169590643276</v>
      </c>
      <c r="AQ1010" s="1">
        <f t="shared" si="228"/>
        <v>6.1798941798941796</v>
      </c>
      <c r="AR1010" s="1">
        <f t="shared" si="228"/>
        <v>10.980011138958508</v>
      </c>
      <c r="AS1010" s="90"/>
      <c r="AT1010" s="1">
        <v>2.5275319567354968</v>
      </c>
      <c r="AU1010" s="1">
        <v>0.25323975862766807</v>
      </c>
      <c r="AV1010" s="1">
        <v>1.9457721444267442</v>
      </c>
      <c r="AW1010" s="1">
        <v>0.62467284929767009</v>
      </c>
      <c r="AX1010" s="1">
        <v>0.27992738928453526</v>
      </c>
      <c r="AY1010" s="1">
        <v>0.18541825133125725</v>
      </c>
      <c r="AZ1010" s="1">
        <v>5.9826383090988626</v>
      </c>
      <c r="BA1010" s="1">
        <v>129.93379003075128</v>
      </c>
      <c r="BB1010" s="1">
        <v>54.17950998177303</v>
      </c>
      <c r="BC1010" s="1">
        <v>13.298073155201871</v>
      </c>
      <c r="BD1010" s="1">
        <v>29.298728949687099</v>
      </c>
      <c r="BE1010" s="94">
        <v>1.0173076923076925</v>
      </c>
      <c r="BF1010" s="94">
        <v>5.7163461538461545E-2</v>
      </c>
      <c r="BG1010" s="94">
        <v>1.9164734971389512</v>
      </c>
      <c r="BH1010" s="1">
        <v>1.2465690759377861</v>
      </c>
      <c r="BI1010" s="1">
        <v>0.1930009149130833</v>
      </c>
      <c r="BJ1010" s="1">
        <v>0.63175806916640376</v>
      </c>
    </row>
    <row r="1011" spans="1:62">
      <c r="A1011" t="s">
        <v>177</v>
      </c>
      <c r="C1011" s="63" t="s">
        <v>164</v>
      </c>
      <c r="D1011" s="87" t="s">
        <v>173</v>
      </c>
      <c r="E1011" t="s">
        <v>959</v>
      </c>
      <c r="F1011" s="1" t="s">
        <v>216</v>
      </c>
      <c r="G1011" s="1" t="s">
        <v>836</v>
      </c>
      <c r="H1011" s="1">
        <v>11.01627</v>
      </c>
      <c r="I1011" s="1">
        <v>7.8809800000000001</v>
      </c>
      <c r="J1011" s="1">
        <v>631</v>
      </c>
      <c r="K1011" s="1" t="s">
        <v>837</v>
      </c>
      <c r="L1011" s="1" t="s">
        <v>737</v>
      </c>
      <c r="M1011" s="88">
        <v>2016</v>
      </c>
      <c r="N1011" s="88">
        <v>2</v>
      </c>
      <c r="O1011" s="89" t="s">
        <v>155</v>
      </c>
      <c r="P1011" s="63">
        <v>649</v>
      </c>
      <c r="Q1011" s="1" t="s">
        <v>826</v>
      </c>
      <c r="R1011" s="63" t="s">
        <v>399</v>
      </c>
      <c r="S1011" s="63" t="s">
        <v>992</v>
      </c>
      <c r="T1011" s="63" t="s">
        <v>1091</v>
      </c>
      <c r="U1011" s="1" t="s">
        <v>827</v>
      </c>
      <c r="V1011" s="90" t="s">
        <v>828</v>
      </c>
      <c r="W1011" s="91">
        <v>42655</v>
      </c>
      <c r="X1011" s="63">
        <v>9</v>
      </c>
      <c r="Y1011" s="63">
        <v>48</v>
      </c>
      <c r="Z1011" s="92">
        <v>45</v>
      </c>
      <c r="AA1011" s="93">
        <v>6.76</v>
      </c>
      <c r="AB1011" s="93">
        <v>4.72</v>
      </c>
      <c r="AC1011" s="63">
        <v>1.8</v>
      </c>
      <c r="AD1011" s="1">
        <v>0.98</v>
      </c>
      <c r="AE1011" s="63">
        <v>0.16</v>
      </c>
      <c r="AF1011" s="1">
        <v>1.18</v>
      </c>
      <c r="AG1011" s="1">
        <v>14.2</v>
      </c>
      <c r="AH1011" s="1">
        <f t="shared" si="226"/>
        <v>83.050847457627114</v>
      </c>
      <c r="AI1011" s="1">
        <v>0.16</v>
      </c>
      <c r="AJ1011" s="1">
        <f t="shared" si="227"/>
        <v>3.0942222222222222</v>
      </c>
      <c r="AK1011" s="1">
        <f t="shared" si="215"/>
        <v>2.5939639215686272</v>
      </c>
      <c r="AL1011" s="1">
        <f t="shared" si="225"/>
        <v>6.76</v>
      </c>
      <c r="AM1011" s="1">
        <f t="shared" si="217"/>
        <v>2882.1821350762525</v>
      </c>
      <c r="AN1011" s="1">
        <f t="shared" si="218"/>
        <v>7511.1111111111113</v>
      </c>
      <c r="AO1011" s="1">
        <f t="shared" si="219"/>
        <v>10393.293246187364</v>
      </c>
      <c r="AP1011" s="1">
        <f t="shared" si="228"/>
        <v>2.8821821350762526</v>
      </c>
      <c r="AQ1011" s="1">
        <f t="shared" si="228"/>
        <v>7.5111111111111111</v>
      </c>
      <c r="AR1011" s="1">
        <f t="shared" si="228"/>
        <v>10.393293246187364</v>
      </c>
      <c r="AS1011" s="90">
        <v>42652</v>
      </c>
      <c r="AT1011" s="1">
        <v>2.0197183098591549</v>
      </c>
      <c r="AU1011" s="1">
        <v>0.20882001340594974</v>
      </c>
      <c r="AV1011" s="1">
        <v>1.907053002351389</v>
      </c>
      <c r="AW1011" s="1">
        <v>0.51066114849790145</v>
      </c>
      <c r="AX1011" s="1">
        <v>0.48487101141339606</v>
      </c>
      <c r="AY1011" s="1">
        <v>0.17173057975178649</v>
      </c>
      <c r="AZ1011" s="1">
        <v>8.3112677153648651</v>
      </c>
      <c r="BA1011" s="1">
        <v>149.39437160016445</v>
      </c>
      <c r="BB1011" s="1">
        <v>28.919048322313241</v>
      </c>
      <c r="BC1011" s="1">
        <v>19.113825197658894</v>
      </c>
      <c r="BD1011" s="1">
        <v>3.2985259973457257</v>
      </c>
      <c r="BE1011" s="94">
        <v>0.6134067952249771</v>
      </c>
      <c r="BF1011" s="94">
        <v>8.4343434343434345E-2</v>
      </c>
      <c r="BG1011" s="94">
        <v>2.2091161569252482</v>
      </c>
      <c r="BH1011" s="1">
        <v>1.2746341463414637</v>
      </c>
      <c r="BI1011" s="1">
        <v>0.21141463414634146</v>
      </c>
      <c r="BJ1011" s="1">
        <v>0.70049288877744131</v>
      </c>
    </row>
    <row r="1012" spans="1:62">
      <c r="A1012" t="s">
        <v>177</v>
      </c>
      <c r="C1012" s="63" t="s">
        <v>164</v>
      </c>
      <c r="D1012" s="87" t="s">
        <v>173</v>
      </c>
      <c r="E1012" t="s">
        <v>959</v>
      </c>
      <c r="F1012" s="1" t="s">
        <v>216</v>
      </c>
      <c r="G1012" s="1" t="s">
        <v>836</v>
      </c>
      <c r="H1012" s="1">
        <v>11.01627</v>
      </c>
      <c r="I1012" s="1">
        <v>7.8809800000000001</v>
      </c>
      <c r="J1012" s="1">
        <v>631</v>
      </c>
      <c r="K1012" s="1" t="s">
        <v>837</v>
      </c>
      <c r="L1012" s="1" t="s">
        <v>737</v>
      </c>
      <c r="M1012" s="88">
        <v>2016</v>
      </c>
      <c r="N1012" s="88">
        <v>2</v>
      </c>
      <c r="O1012" s="89" t="s">
        <v>156</v>
      </c>
      <c r="P1012" s="63">
        <v>650</v>
      </c>
      <c r="Q1012" s="1" t="s">
        <v>826</v>
      </c>
      <c r="R1012" s="63" t="s">
        <v>399</v>
      </c>
      <c r="S1012" s="63" t="s">
        <v>992</v>
      </c>
      <c r="T1012" s="63" t="s">
        <v>1091</v>
      </c>
      <c r="U1012" s="1"/>
      <c r="V1012" s="90"/>
      <c r="W1012" s="91">
        <v>42655</v>
      </c>
      <c r="X1012" s="63">
        <v>9</v>
      </c>
      <c r="Y1012" s="63">
        <v>43</v>
      </c>
      <c r="Z1012" s="92">
        <v>33</v>
      </c>
      <c r="AA1012" s="93">
        <v>6.9</v>
      </c>
      <c r="AB1012" s="93">
        <v>4.2</v>
      </c>
      <c r="AC1012" s="63">
        <v>1.42</v>
      </c>
      <c r="AD1012" s="1">
        <v>0.84</v>
      </c>
      <c r="AE1012" s="63">
        <v>0.32</v>
      </c>
      <c r="AF1012" s="1">
        <v>1</v>
      </c>
      <c r="AG1012" s="1">
        <v>12.1</v>
      </c>
      <c r="AH1012" s="1">
        <f t="shared" si="226"/>
        <v>84</v>
      </c>
      <c r="AI1012" s="1">
        <v>0.18</v>
      </c>
      <c r="AJ1012" s="1">
        <f t="shared" si="227"/>
        <v>2.9577464788732399</v>
      </c>
      <c r="AK1012" s="1">
        <f t="shared" si="215"/>
        <v>2.5692725766362887</v>
      </c>
      <c r="AL1012" s="1">
        <f t="shared" si="225"/>
        <v>3.8812500000000001</v>
      </c>
      <c r="AM1012" s="1">
        <f t="shared" si="217"/>
        <v>2854.7473073736542</v>
      </c>
      <c r="AN1012" s="1">
        <f t="shared" si="218"/>
        <v>4312.5</v>
      </c>
      <c r="AO1012" s="1">
        <f t="shared" si="219"/>
        <v>7167.2473073736546</v>
      </c>
      <c r="AP1012" s="1">
        <f t="shared" si="228"/>
        <v>2.8547473073736542</v>
      </c>
      <c r="AQ1012" s="1">
        <f t="shared" si="228"/>
        <v>4.3125</v>
      </c>
      <c r="AR1012" s="1">
        <f t="shared" si="228"/>
        <v>7.1672473073736542</v>
      </c>
      <c r="AS1012" s="90"/>
      <c r="AT1012" s="1">
        <v>1.8949771689497719</v>
      </c>
      <c r="AU1012" s="1">
        <v>0.21970875829720926</v>
      </c>
      <c r="AV1012" s="1">
        <v>2.0522734488810723</v>
      </c>
      <c r="AW1012" s="1">
        <v>0.46083883372080059</v>
      </c>
      <c r="AX1012" s="1">
        <v>0.35412921416265875</v>
      </c>
      <c r="AY1012" s="1">
        <v>0.15015214690542583</v>
      </c>
      <c r="AZ1012" s="1">
        <v>6.3164869487141706</v>
      </c>
      <c r="BA1012" s="1">
        <v>100.82354885503815</v>
      </c>
      <c r="BB1012" s="1">
        <v>30.455274731448608</v>
      </c>
      <c r="BC1012" s="1">
        <v>11.835419333946769</v>
      </c>
      <c r="BD1012" s="1">
        <v>2.844325640759886</v>
      </c>
      <c r="BE1012" s="94">
        <v>0.50620229007633588</v>
      </c>
      <c r="BF1012" s="94">
        <v>0.10567748091603053</v>
      </c>
      <c r="BG1012" s="94">
        <v>1.5666717586829442</v>
      </c>
      <c r="BH1012" s="1">
        <v>1.1506782945736436</v>
      </c>
      <c r="BI1012" s="1">
        <v>0.19219961240310079</v>
      </c>
      <c r="BJ1012" s="1">
        <v>0.70985938343930943</v>
      </c>
    </row>
    <row r="1013" spans="1:62">
      <c r="A1013" t="s">
        <v>177</v>
      </c>
      <c r="C1013" s="63" t="s">
        <v>164</v>
      </c>
      <c r="D1013" s="87" t="s">
        <v>173</v>
      </c>
      <c r="E1013" t="s">
        <v>959</v>
      </c>
      <c r="F1013" s="1" t="s">
        <v>216</v>
      </c>
      <c r="G1013" s="1" t="s">
        <v>836</v>
      </c>
      <c r="H1013" s="1">
        <v>11.01627</v>
      </c>
      <c r="I1013" s="1">
        <v>7.8809800000000001</v>
      </c>
      <c r="J1013" s="1">
        <v>631</v>
      </c>
      <c r="K1013" s="1" t="s">
        <v>837</v>
      </c>
      <c r="L1013" s="1" t="s">
        <v>737</v>
      </c>
      <c r="M1013" s="88">
        <v>2016</v>
      </c>
      <c r="N1013" s="88">
        <v>2</v>
      </c>
      <c r="O1013" s="89" t="s">
        <v>157</v>
      </c>
      <c r="P1013" s="63">
        <v>651</v>
      </c>
      <c r="Q1013" s="1" t="s">
        <v>826</v>
      </c>
      <c r="R1013" s="63" t="s">
        <v>399</v>
      </c>
      <c r="S1013" s="63" t="s">
        <v>992</v>
      </c>
      <c r="T1013" s="63" t="s">
        <v>1091</v>
      </c>
      <c r="U1013" s="1"/>
      <c r="V1013" s="90"/>
      <c r="W1013" s="91">
        <v>42655</v>
      </c>
      <c r="X1013" s="63">
        <v>9</v>
      </c>
      <c r="Y1013" s="63">
        <v>44</v>
      </c>
      <c r="Z1013" s="92">
        <v>40</v>
      </c>
      <c r="AA1013" s="93">
        <v>9.26</v>
      </c>
      <c r="AB1013" s="93">
        <v>6.12</v>
      </c>
      <c r="AC1013" s="63">
        <v>2.36</v>
      </c>
      <c r="AD1013" s="1">
        <v>1.3</v>
      </c>
      <c r="AE1013" s="63">
        <v>0.42</v>
      </c>
      <c r="AF1013" s="1">
        <v>1.6</v>
      </c>
      <c r="AG1013" s="1">
        <v>13.8</v>
      </c>
      <c r="AH1013" s="1">
        <f t="shared" si="226"/>
        <v>81.25</v>
      </c>
      <c r="AI1013" s="1">
        <v>0.16</v>
      </c>
      <c r="AJ1013" s="1">
        <f t="shared" si="227"/>
        <v>4.1491525423728817</v>
      </c>
      <c r="AK1013" s="1">
        <f t="shared" si="215"/>
        <v>3.4187796610169494</v>
      </c>
      <c r="AL1013" s="1">
        <f t="shared" si="225"/>
        <v>3.5276190476190479</v>
      </c>
      <c r="AM1013" s="1">
        <f t="shared" si="217"/>
        <v>3798.6440677966102</v>
      </c>
      <c r="AN1013" s="1">
        <f t="shared" si="218"/>
        <v>3919.5767195767203</v>
      </c>
      <c r="AO1013" s="1">
        <f t="shared" si="219"/>
        <v>7718.2207873733305</v>
      </c>
      <c r="AP1013" s="1">
        <f t="shared" si="228"/>
        <v>3.79864406779661</v>
      </c>
      <c r="AQ1013" s="1">
        <f t="shared" si="228"/>
        <v>3.9195767195767202</v>
      </c>
      <c r="AR1013" s="1">
        <f t="shared" si="228"/>
        <v>7.7182207873733306</v>
      </c>
      <c r="AS1013" s="90"/>
      <c r="AT1013" s="1">
        <v>2.1930409914204008</v>
      </c>
      <c r="AU1013" s="1">
        <v>0.23269783454362222</v>
      </c>
      <c r="AV1013" s="1">
        <v>1.8797079121078508</v>
      </c>
      <c r="AW1013" s="1">
        <v>0.52653067007562426</v>
      </c>
      <c r="AX1013" s="1">
        <v>0.32748899207247378</v>
      </c>
      <c r="AY1013" s="1">
        <v>0.22071368354586957</v>
      </c>
      <c r="AZ1013" s="1">
        <v>13.786267461381168</v>
      </c>
      <c r="BA1013" s="1">
        <v>132.27733658678349</v>
      </c>
      <c r="BB1013" s="1">
        <v>35.581658837347419</v>
      </c>
      <c r="BC1013" s="1">
        <v>15.369854541884592</v>
      </c>
      <c r="BD1013" s="1">
        <v>3.9323381776277713</v>
      </c>
      <c r="BE1013" s="94">
        <v>0.83998100664767339</v>
      </c>
      <c r="BF1013" s="94">
        <v>5.2943969610636278E-2</v>
      </c>
      <c r="BG1013" s="94">
        <v>2.0057479947764607</v>
      </c>
      <c r="BH1013" s="1">
        <v>0.93095004897159661</v>
      </c>
      <c r="BI1013" s="1">
        <v>0.22218413320274241</v>
      </c>
      <c r="BJ1013" s="1">
        <v>0.75416315099903175</v>
      </c>
    </row>
    <row r="1014" spans="1:62">
      <c r="A1014" t="s">
        <v>177</v>
      </c>
      <c r="C1014" s="63" t="s">
        <v>164</v>
      </c>
      <c r="D1014" s="87" t="s">
        <v>173</v>
      </c>
      <c r="E1014" t="s">
        <v>959</v>
      </c>
      <c r="F1014" s="1" t="s">
        <v>216</v>
      </c>
      <c r="G1014" s="1" t="s">
        <v>836</v>
      </c>
      <c r="H1014" s="1">
        <v>11.01627</v>
      </c>
      <c r="I1014" s="1">
        <v>7.8809800000000001</v>
      </c>
      <c r="J1014" s="1">
        <v>631</v>
      </c>
      <c r="K1014" s="1" t="s">
        <v>837</v>
      </c>
      <c r="L1014" s="1" t="s">
        <v>737</v>
      </c>
      <c r="M1014" s="88">
        <v>2016</v>
      </c>
      <c r="N1014" s="88">
        <v>2</v>
      </c>
      <c r="O1014" s="89" t="s">
        <v>158</v>
      </c>
      <c r="P1014" s="63">
        <v>652</v>
      </c>
      <c r="Q1014" s="1" t="s">
        <v>826</v>
      </c>
      <c r="R1014" s="63" t="s">
        <v>399</v>
      </c>
      <c r="S1014" s="63" t="s">
        <v>992</v>
      </c>
      <c r="T1014" s="63" t="s">
        <v>1091</v>
      </c>
      <c r="U1014" s="1"/>
      <c r="V1014" s="90"/>
      <c r="W1014" s="91">
        <v>42655</v>
      </c>
      <c r="X1014" s="63">
        <v>9</v>
      </c>
      <c r="Y1014" s="63">
        <v>45</v>
      </c>
      <c r="Z1014" s="92">
        <v>40</v>
      </c>
      <c r="AA1014" s="93">
        <v>8.6999999999999993</v>
      </c>
      <c r="AB1014" s="93">
        <v>6.14</v>
      </c>
      <c r="AC1014" s="63">
        <v>2.2200000000000002</v>
      </c>
      <c r="AD1014" s="1">
        <v>1.28</v>
      </c>
      <c r="AE1014" s="63">
        <v>0.22</v>
      </c>
      <c r="AF1014" s="1">
        <v>1.52</v>
      </c>
      <c r="AG1014" s="1">
        <v>12.8</v>
      </c>
      <c r="AH1014" s="1">
        <f t="shared" si="226"/>
        <v>84.210526315789465</v>
      </c>
      <c r="AI1014" s="1">
        <v>0.08</v>
      </c>
      <c r="AJ1014" s="1">
        <f t="shared" si="227"/>
        <v>4.2039639639639637</v>
      </c>
      <c r="AK1014" s="1">
        <f t="shared" si="215"/>
        <v>3.631808373078961</v>
      </c>
      <c r="AL1014" s="1">
        <f t="shared" si="225"/>
        <v>3.1636363636363636</v>
      </c>
      <c r="AM1014" s="1">
        <f t="shared" si="217"/>
        <v>4035.3426367544012</v>
      </c>
      <c r="AN1014" s="1">
        <f t="shared" si="218"/>
        <v>3515.151515151515</v>
      </c>
      <c r="AO1014" s="1">
        <f t="shared" si="219"/>
        <v>7550.4941519059157</v>
      </c>
      <c r="AP1014" s="1">
        <f t="shared" si="228"/>
        <v>4.0353426367544012</v>
      </c>
      <c r="AQ1014" s="1">
        <f t="shared" si="228"/>
        <v>3.5151515151515151</v>
      </c>
      <c r="AR1014" s="1">
        <f t="shared" si="228"/>
        <v>7.5504941519059159</v>
      </c>
      <c r="AS1014" s="90"/>
      <c r="AT1014" s="1">
        <v>2.5034756703078451</v>
      </c>
      <c r="AU1014" s="1">
        <v>0.24983416951570797</v>
      </c>
      <c r="AV1014" s="1">
        <v>1.4831246653190411</v>
      </c>
      <c r="AW1014" s="1">
        <v>0.67294689162166133</v>
      </c>
      <c r="AX1014" s="1">
        <v>0.47229745822920499</v>
      </c>
      <c r="AY1014" s="1">
        <v>0.17666586626221159</v>
      </c>
      <c r="AZ1014" s="1">
        <v>10.492079441315138</v>
      </c>
      <c r="BA1014" s="1">
        <v>119.57762564301304</v>
      </c>
      <c r="BB1014" s="1">
        <v>55.343962075657046</v>
      </c>
      <c r="BC1014" s="1">
        <v>11.58039703403734</v>
      </c>
      <c r="BD1014" s="1">
        <v>2.6829272810977902</v>
      </c>
      <c r="BE1014" s="94">
        <v>0.6310679611650486</v>
      </c>
      <c r="BF1014" s="94">
        <v>4.5067961165048548E-2</v>
      </c>
      <c r="BG1014" s="94">
        <v>2.6573915081890895</v>
      </c>
      <c r="BH1014" s="1">
        <v>1.0749279538904899</v>
      </c>
      <c r="BI1014" s="1">
        <v>0.15970220941402499</v>
      </c>
      <c r="BJ1014" s="1">
        <v>0.62591060596927439</v>
      </c>
    </row>
    <row r="1015" spans="1:62">
      <c r="A1015" t="s">
        <v>177</v>
      </c>
      <c r="C1015" s="63" t="s">
        <v>164</v>
      </c>
      <c r="D1015" s="87" t="s">
        <v>173</v>
      </c>
      <c r="E1015" t="s">
        <v>959</v>
      </c>
      <c r="F1015" s="1" t="s">
        <v>216</v>
      </c>
      <c r="G1015" s="1" t="s">
        <v>836</v>
      </c>
      <c r="H1015" s="1">
        <v>11.01627</v>
      </c>
      <c r="I1015" s="1">
        <v>7.8809800000000001</v>
      </c>
      <c r="J1015" s="1">
        <v>631</v>
      </c>
      <c r="K1015" s="1" t="s">
        <v>837</v>
      </c>
      <c r="L1015" s="1" t="s">
        <v>737</v>
      </c>
      <c r="M1015" s="88">
        <v>2016</v>
      </c>
      <c r="N1015" s="88">
        <v>2</v>
      </c>
      <c r="O1015" s="89" t="s">
        <v>159</v>
      </c>
      <c r="P1015" s="63">
        <v>653</v>
      </c>
      <c r="Q1015" s="1" t="s">
        <v>826</v>
      </c>
      <c r="R1015" s="63" t="s">
        <v>399</v>
      </c>
      <c r="S1015" s="63" t="s">
        <v>992</v>
      </c>
      <c r="T1015" s="63" t="s">
        <v>1091</v>
      </c>
      <c r="U1015" s="1"/>
      <c r="V1015" s="90"/>
      <c r="W1015" s="91">
        <v>42655</v>
      </c>
      <c r="X1015" s="63">
        <v>9</v>
      </c>
      <c r="Y1015" s="63">
        <v>42</v>
      </c>
      <c r="Z1015" s="92">
        <v>45</v>
      </c>
      <c r="AA1015" s="93">
        <v>16.04</v>
      </c>
      <c r="AB1015" s="93">
        <v>8.9</v>
      </c>
      <c r="AC1015" s="63">
        <v>2.2000000000000002</v>
      </c>
      <c r="AD1015" s="1">
        <v>1.24</v>
      </c>
      <c r="AE1015" s="63">
        <v>0.44</v>
      </c>
      <c r="AF1015" s="1">
        <v>1.48</v>
      </c>
      <c r="AG1015" s="1">
        <v>13.9</v>
      </c>
      <c r="AH1015" s="1">
        <f t="shared" si="226"/>
        <v>83.78378378378379</v>
      </c>
      <c r="AI1015" s="1">
        <v>0.18</v>
      </c>
      <c r="AJ1015" s="1">
        <f t="shared" si="227"/>
        <v>5.9872727272727264</v>
      </c>
      <c r="AK1015" s="1">
        <f t="shared" ref="AK1015:AK1076" si="229">AJ1015*((100-AG1015)/85)*(AH1015/100)</f>
        <v>5.0812812834224594</v>
      </c>
      <c r="AL1015" s="1">
        <f t="shared" si="225"/>
        <v>6.5618181818181807</v>
      </c>
      <c r="AM1015" s="1">
        <f t="shared" ref="AM1015:AM1076" si="230">AK1015*(10000/9)</f>
        <v>5645.8680926916213</v>
      </c>
      <c r="AN1015" s="1">
        <f t="shared" ref="AN1015:AN1076" si="231">(AL1015*10000)/9</f>
        <v>7290.9090909090901</v>
      </c>
      <c r="AO1015" s="1">
        <f t="shared" ref="AO1015:AO1076" si="232">AM1015+AN1015</f>
        <v>12936.777183600712</v>
      </c>
      <c r="AP1015" s="1">
        <f t="shared" si="228"/>
        <v>5.6458680926916216</v>
      </c>
      <c r="AQ1015" s="1">
        <f t="shared" si="228"/>
        <v>7.2909090909090901</v>
      </c>
      <c r="AR1015" s="1">
        <f t="shared" si="228"/>
        <v>12.936777183600713</v>
      </c>
      <c r="AS1015" s="90"/>
      <c r="AT1015" s="1">
        <v>2.0103042198233561</v>
      </c>
      <c r="AU1015" s="1">
        <v>0.28208057673664017</v>
      </c>
      <c r="AV1015" s="1">
        <v>2.5485670519113692</v>
      </c>
      <c r="AW1015" s="1">
        <v>0.5277884167613951</v>
      </c>
      <c r="AX1015" s="1">
        <v>0.37193031305010205</v>
      </c>
      <c r="AY1015" s="1">
        <v>0.18416325685615603</v>
      </c>
      <c r="AZ1015" s="1">
        <v>9.0635326303819319</v>
      </c>
      <c r="BA1015" s="1">
        <v>100.41759101909138</v>
      </c>
      <c r="BB1015" s="1">
        <v>83.009057758224827</v>
      </c>
      <c r="BC1015" s="1">
        <v>16.008492870196768</v>
      </c>
      <c r="BD1015" s="1">
        <v>3.6391568120727436</v>
      </c>
      <c r="BE1015" s="94">
        <v>0.70439963336388633</v>
      </c>
      <c r="BF1015" s="94">
        <v>8.0614115490375796E-2</v>
      </c>
      <c r="BG1015" s="94">
        <v>1.1043291148271399</v>
      </c>
      <c r="BH1015" s="1">
        <v>1.2908212560386474</v>
      </c>
      <c r="BI1015" s="1">
        <v>0.2026086956521739</v>
      </c>
      <c r="BJ1015" s="1">
        <v>0.78314492023603111</v>
      </c>
    </row>
    <row r="1016" spans="1:62">
      <c r="A1016" t="s">
        <v>177</v>
      </c>
      <c r="C1016" s="63" t="s">
        <v>164</v>
      </c>
      <c r="D1016" s="87" t="s">
        <v>173</v>
      </c>
      <c r="E1016" t="s">
        <v>959</v>
      </c>
      <c r="F1016" s="1" t="s">
        <v>216</v>
      </c>
      <c r="G1016" s="1" t="s">
        <v>836</v>
      </c>
      <c r="H1016" s="1">
        <v>11.01627</v>
      </c>
      <c r="I1016" s="1">
        <v>7.8809800000000001</v>
      </c>
      <c r="J1016" s="1">
        <v>631</v>
      </c>
      <c r="K1016" s="1" t="s">
        <v>837</v>
      </c>
      <c r="L1016" s="1" t="s">
        <v>737</v>
      </c>
      <c r="M1016" s="88">
        <v>2016</v>
      </c>
      <c r="N1016" s="88">
        <v>2</v>
      </c>
      <c r="O1016" s="89" t="s">
        <v>714</v>
      </c>
      <c r="P1016" s="63">
        <v>654</v>
      </c>
      <c r="Q1016" s="1" t="s">
        <v>826</v>
      </c>
      <c r="R1016" s="63" t="s">
        <v>399</v>
      </c>
      <c r="S1016" s="63" t="s">
        <v>992</v>
      </c>
      <c r="T1016" s="63" t="s">
        <v>1091</v>
      </c>
      <c r="U1016" s="1"/>
      <c r="V1016" s="90"/>
      <c r="W1016" s="91">
        <v>42655</v>
      </c>
      <c r="X1016" s="63">
        <v>9</v>
      </c>
      <c r="Y1016" s="63">
        <v>43</v>
      </c>
      <c r="Z1016" s="92">
        <v>49</v>
      </c>
      <c r="AA1016" s="93">
        <v>15.42</v>
      </c>
      <c r="AB1016" s="93">
        <v>9.9</v>
      </c>
      <c r="AC1016" s="63">
        <v>2.66</v>
      </c>
      <c r="AD1016" s="1">
        <v>1.46</v>
      </c>
      <c r="AE1016" s="63">
        <v>0.6</v>
      </c>
      <c r="AF1016" s="1">
        <v>1.76</v>
      </c>
      <c r="AG1016" s="1">
        <v>14</v>
      </c>
      <c r="AH1016" s="1">
        <f t="shared" si="226"/>
        <v>82.954545454545453</v>
      </c>
      <c r="AI1016" s="1">
        <v>0.28000000000000003</v>
      </c>
      <c r="AJ1016" s="1">
        <f t="shared" si="227"/>
        <v>6.5503759398496237</v>
      </c>
      <c r="AK1016" s="1">
        <f t="shared" si="229"/>
        <v>5.4977620521892963</v>
      </c>
      <c r="AL1016" s="1">
        <f t="shared" si="225"/>
        <v>7.1960000000000006</v>
      </c>
      <c r="AM1016" s="1">
        <f t="shared" si="230"/>
        <v>6108.6245024325517</v>
      </c>
      <c r="AN1016" s="1">
        <f t="shared" si="231"/>
        <v>7995.5555555555557</v>
      </c>
      <c r="AO1016" s="1">
        <f t="shared" si="232"/>
        <v>14104.180057988107</v>
      </c>
      <c r="AP1016" s="1">
        <f t="shared" si="228"/>
        <v>6.1086245024325514</v>
      </c>
      <c r="AQ1016" s="1">
        <f t="shared" si="228"/>
        <v>7.9955555555555557</v>
      </c>
      <c r="AR1016" s="1">
        <f t="shared" si="228"/>
        <v>14.104180057988108</v>
      </c>
      <c r="AS1016" s="90"/>
      <c r="AT1016" s="1">
        <v>2.1386514719848053</v>
      </c>
      <c r="AU1016" s="1">
        <v>0.25370887958274252</v>
      </c>
      <c r="AV1016" s="1">
        <v>2.076152882822929</v>
      </c>
      <c r="AW1016" s="1">
        <v>0.54904484645365947</v>
      </c>
      <c r="AX1016" s="1">
        <v>0.39429947884042293</v>
      </c>
      <c r="AY1016" s="1">
        <v>0.18776481147980223</v>
      </c>
      <c r="AZ1016" s="1">
        <v>6.773752440782685</v>
      </c>
      <c r="BA1016" s="1">
        <v>119.66823621158899</v>
      </c>
      <c r="BB1016" s="1">
        <v>59.078558976852882</v>
      </c>
      <c r="BC1016" s="1">
        <v>15.535610211258865</v>
      </c>
      <c r="BD1016" s="1">
        <v>13.875929278582758</v>
      </c>
      <c r="BE1016" s="94">
        <v>0.59639126305792978</v>
      </c>
      <c r="BF1016" s="94">
        <v>4.8528015194681862E-2</v>
      </c>
      <c r="BG1016" s="94">
        <v>1.499144025447172</v>
      </c>
      <c r="BH1016" s="1">
        <v>1.2556874381800198</v>
      </c>
      <c r="BI1016" s="1">
        <v>0.17403560830860537</v>
      </c>
      <c r="BJ1016" s="1">
        <v>0.78238971780571676</v>
      </c>
    </row>
    <row r="1017" spans="1:62">
      <c r="A1017" t="s">
        <v>177</v>
      </c>
      <c r="C1017" s="63" t="s">
        <v>164</v>
      </c>
      <c r="D1017" s="87" t="s">
        <v>173</v>
      </c>
      <c r="E1017" t="s">
        <v>959</v>
      </c>
      <c r="F1017" s="1" t="s">
        <v>216</v>
      </c>
      <c r="G1017" s="1" t="s">
        <v>838</v>
      </c>
      <c r="H1017" s="1">
        <v>11.01925</v>
      </c>
      <c r="I1017" s="1">
        <v>7.8773400000000002</v>
      </c>
      <c r="J1017" s="1">
        <v>632</v>
      </c>
      <c r="K1017" s="1" t="s">
        <v>839</v>
      </c>
      <c r="L1017" s="1" t="s">
        <v>737</v>
      </c>
      <c r="M1017" s="88">
        <v>2016</v>
      </c>
      <c r="N1017" s="88">
        <v>2</v>
      </c>
      <c r="O1017" s="89" t="s">
        <v>155</v>
      </c>
      <c r="P1017" s="63">
        <v>661</v>
      </c>
      <c r="Q1017" s="1" t="s">
        <v>826</v>
      </c>
      <c r="R1017" s="63" t="s">
        <v>399</v>
      </c>
      <c r="S1017" s="63" t="s">
        <v>992</v>
      </c>
      <c r="T1017" s="63" t="s">
        <v>1091</v>
      </c>
      <c r="U1017" s="1" t="s">
        <v>827</v>
      </c>
      <c r="V1017" s="90" t="s">
        <v>828</v>
      </c>
      <c r="W1017" s="91">
        <v>42655</v>
      </c>
      <c r="X1017" s="63">
        <v>9</v>
      </c>
      <c r="Y1017" s="63">
        <v>46</v>
      </c>
      <c r="Z1017" s="92">
        <v>37</v>
      </c>
      <c r="AA1017" s="93">
        <v>7.84</v>
      </c>
      <c r="AB1017" s="93">
        <v>5</v>
      </c>
      <c r="AC1017" s="63">
        <v>1.54</v>
      </c>
      <c r="AD1017" s="1">
        <v>0.82</v>
      </c>
      <c r="AE1017" s="63">
        <v>0.44</v>
      </c>
      <c r="AF1017" s="1">
        <v>1</v>
      </c>
      <c r="AG1017" s="1">
        <v>11.3</v>
      </c>
      <c r="AH1017" s="1">
        <f t="shared" si="226"/>
        <v>82</v>
      </c>
      <c r="AI1017" s="1">
        <v>0.2</v>
      </c>
      <c r="AJ1017" s="1">
        <f t="shared" si="227"/>
        <v>3.2467532467532467</v>
      </c>
      <c r="AK1017" s="1">
        <f t="shared" si="229"/>
        <v>2.7782276546982425</v>
      </c>
      <c r="AL1017" s="1">
        <f t="shared" si="225"/>
        <v>3.5636363636363639</v>
      </c>
      <c r="AM1017" s="1">
        <f t="shared" si="230"/>
        <v>3086.9196163313804</v>
      </c>
      <c r="AN1017" s="1">
        <f t="shared" si="231"/>
        <v>3959.5959595959598</v>
      </c>
      <c r="AO1017" s="1">
        <f t="shared" si="232"/>
        <v>7046.5155759273403</v>
      </c>
      <c r="AP1017" s="1">
        <f t="shared" si="228"/>
        <v>3.0869196163313806</v>
      </c>
      <c r="AQ1017" s="1">
        <f t="shared" si="228"/>
        <v>3.9595959595959598</v>
      </c>
      <c r="AR1017" s="1">
        <f t="shared" si="228"/>
        <v>7.0465155759273399</v>
      </c>
      <c r="AS1017" s="90">
        <v>42652</v>
      </c>
      <c r="AT1017" s="1">
        <v>1.8285714285714287</v>
      </c>
      <c r="AU1017" s="1">
        <v>0.19949684572973198</v>
      </c>
      <c r="AV1017" s="1">
        <v>2.1704947066547438</v>
      </c>
      <c r="AW1017" s="1">
        <v>0.5179524118988672</v>
      </c>
      <c r="AX1017" s="1">
        <v>0.36569094853064477</v>
      </c>
      <c r="AY1017" s="1">
        <v>0.153801341070745</v>
      </c>
      <c r="AZ1017" s="1">
        <v>6.0365211409178343</v>
      </c>
      <c r="BA1017" s="1">
        <v>100.01158262112969</v>
      </c>
      <c r="BB1017" s="1">
        <v>38.392823731051401</v>
      </c>
      <c r="BC1017" s="1">
        <v>12.953897706106282</v>
      </c>
      <c r="BD1017" s="1">
        <v>3.5813514684495309</v>
      </c>
      <c r="BE1017" s="94">
        <v>0.4586069651741293</v>
      </c>
      <c r="BF1017" s="94">
        <v>3.1965174129353235E-2</v>
      </c>
      <c r="BG1017" s="94">
        <v>2.9048413822846273</v>
      </c>
      <c r="BH1017" s="1">
        <v>1.4304635761589404</v>
      </c>
      <c r="BI1017" s="1">
        <v>0.20723746452223274</v>
      </c>
      <c r="BJ1017" s="1">
        <v>0.60803696280515496</v>
      </c>
    </row>
    <row r="1018" spans="1:62">
      <c r="A1018" t="s">
        <v>177</v>
      </c>
      <c r="C1018" s="63" t="s">
        <v>164</v>
      </c>
      <c r="D1018" s="87" t="s">
        <v>173</v>
      </c>
      <c r="E1018" t="s">
        <v>959</v>
      </c>
      <c r="F1018" s="1" t="s">
        <v>216</v>
      </c>
      <c r="G1018" s="1" t="s">
        <v>838</v>
      </c>
      <c r="H1018" s="1">
        <v>11.01925</v>
      </c>
      <c r="I1018" s="1">
        <v>7.8773400000000002</v>
      </c>
      <c r="J1018" s="1">
        <v>632</v>
      </c>
      <c r="K1018" s="1" t="s">
        <v>839</v>
      </c>
      <c r="L1018" s="1" t="s">
        <v>737</v>
      </c>
      <c r="M1018" s="88">
        <v>2016</v>
      </c>
      <c r="N1018" s="88">
        <v>2</v>
      </c>
      <c r="O1018" s="89" t="s">
        <v>156</v>
      </c>
      <c r="P1018" s="63">
        <v>662</v>
      </c>
      <c r="Q1018" s="1" t="s">
        <v>826</v>
      </c>
      <c r="R1018" s="63" t="s">
        <v>399</v>
      </c>
      <c r="S1018" s="63" t="s">
        <v>992</v>
      </c>
      <c r="T1018" s="63" t="s">
        <v>1091</v>
      </c>
      <c r="U1018" s="1"/>
      <c r="V1018" s="90"/>
      <c r="W1018" s="91">
        <v>42655</v>
      </c>
      <c r="X1018" s="63">
        <v>9</v>
      </c>
      <c r="Y1018" s="63">
        <v>42</v>
      </c>
      <c r="Z1018" s="92">
        <v>40</v>
      </c>
      <c r="AA1018" s="93">
        <v>11.8</v>
      </c>
      <c r="AB1018" s="93">
        <v>6.66</v>
      </c>
      <c r="AC1018" s="63">
        <v>1.96</v>
      </c>
      <c r="AD1018" s="1">
        <v>1.08</v>
      </c>
      <c r="AE1018" s="63">
        <v>0.32</v>
      </c>
      <c r="AF1018" s="1">
        <v>1.32</v>
      </c>
      <c r="AG1018" s="1">
        <v>14.1</v>
      </c>
      <c r="AH1018" s="1">
        <f t="shared" si="226"/>
        <v>81.818181818181827</v>
      </c>
      <c r="AI1018" s="1">
        <v>0.12</v>
      </c>
      <c r="AJ1018" s="1">
        <f t="shared" si="227"/>
        <v>4.4853061224489803</v>
      </c>
      <c r="AK1018" s="1">
        <f t="shared" si="229"/>
        <v>3.7086525810324145</v>
      </c>
      <c r="AL1018" s="1">
        <f t="shared" si="225"/>
        <v>4.4250000000000007</v>
      </c>
      <c r="AM1018" s="1">
        <f t="shared" si="230"/>
        <v>4120.7250900360159</v>
      </c>
      <c r="AN1018" s="1">
        <f t="shared" si="231"/>
        <v>4916.6666666666679</v>
      </c>
      <c r="AO1018" s="1">
        <f t="shared" si="232"/>
        <v>9037.3917567026838</v>
      </c>
      <c r="AP1018" s="1">
        <f t="shared" si="228"/>
        <v>4.1207250900360162</v>
      </c>
      <c r="AQ1018" s="1">
        <f t="shared" si="228"/>
        <v>4.9166666666666679</v>
      </c>
      <c r="AR1018" s="1">
        <f t="shared" si="228"/>
        <v>9.037391756702684</v>
      </c>
      <c r="AS1018" s="90"/>
      <c r="AT1018" s="1">
        <v>2.2209971236816877</v>
      </c>
      <c r="AU1018" s="1">
        <v>0.2369947394306251</v>
      </c>
      <c r="AV1018" s="1">
        <v>1.7002353335999207</v>
      </c>
      <c r="AW1018" s="1">
        <v>0.5641589886290499</v>
      </c>
      <c r="AX1018" s="1">
        <v>0.32109067063777275</v>
      </c>
      <c r="AY1018" s="1">
        <v>0.16056326320196584</v>
      </c>
      <c r="AZ1018" s="1">
        <v>6.1686763847895714</v>
      </c>
      <c r="BA1018" s="1">
        <v>149.5829570128065</v>
      </c>
      <c r="BB1018" s="1">
        <v>35.314166481779104</v>
      </c>
      <c r="BC1018" s="1">
        <v>8.4231118394095041</v>
      </c>
      <c r="BD1018" s="1">
        <v>4.366650461666806</v>
      </c>
      <c r="BE1018" s="94">
        <v>0.52943882244710216</v>
      </c>
      <c r="BF1018" s="94">
        <v>0.15961361545538177</v>
      </c>
      <c r="BG1018" s="94">
        <v>2.0008565559918146</v>
      </c>
      <c r="BH1018" s="1">
        <v>0.99817518248175185</v>
      </c>
      <c r="BI1018" s="1">
        <v>0.15980839416058396</v>
      </c>
      <c r="BJ1018" s="1">
        <v>0.6534890426307558</v>
      </c>
    </row>
    <row r="1019" spans="1:62">
      <c r="A1019" t="s">
        <v>177</v>
      </c>
      <c r="C1019" s="63" t="s">
        <v>164</v>
      </c>
      <c r="D1019" s="87" t="s">
        <v>173</v>
      </c>
      <c r="E1019" t="s">
        <v>959</v>
      </c>
      <c r="F1019" s="1" t="s">
        <v>216</v>
      </c>
      <c r="G1019" s="1" t="s">
        <v>838</v>
      </c>
      <c r="H1019" s="1">
        <v>11.01925</v>
      </c>
      <c r="I1019" s="1">
        <v>7.8773400000000002</v>
      </c>
      <c r="J1019" s="1">
        <v>632</v>
      </c>
      <c r="K1019" s="1" t="s">
        <v>839</v>
      </c>
      <c r="L1019" s="1" t="s">
        <v>737</v>
      </c>
      <c r="M1019" s="88">
        <v>2016</v>
      </c>
      <c r="N1019" s="88">
        <v>2</v>
      </c>
      <c r="O1019" s="89" t="s">
        <v>157</v>
      </c>
      <c r="P1019" s="63">
        <v>663</v>
      </c>
      <c r="Q1019" s="1" t="s">
        <v>826</v>
      </c>
      <c r="R1019" s="63" t="s">
        <v>399</v>
      </c>
      <c r="S1019" s="63" t="s">
        <v>992</v>
      </c>
      <c r="T1019" s="63" t="s">
        <v>1091</v>
      </c>
      <c r="U1019" s="1"/>
      <c r="V1019" s="90"/>
      <c r="W1019" s="91">
        <v>42655</v>
      </c>
      <c r="X1019" s="63">
        <v>9</v>
      </c>
      <c r="Y1019" s="63">
        <v>46</v>
      </c>
      <c r="Z1019" s="92">
        <v>40</v>
      </c>
      <c r="AA1019" s="93">
        <v>11.56</v>
      </c>
      <c r="AB1019" s="93">
        <v>6.28</v>
      </c>
      <c r="AC1019" s="63">
        <v>1.8</v>
      </c>
      <c r="AD1019" s="1">
        <v>0.9</v>
      </c>
      <c r="AE1019" s="63">
        <v>0.52</v>
      </c>
      <c r="AF1019" s="1">
        <v>1.08</v>
      </c>
      <c r="AG1019" s="1">
        <v>12.6</v>
      </c>
      <c r="AH1019" s="1">
        <f t="shared" si="226"/>
        <v>83.333333333333329</v>
      </c>
      <c r="AI1019" s="1">
        <v>0.2</v>
      </c>
      <c r="AJ1019" s="1">
        <f t="shared" si="227"/>
        <v>3.7679999999999998</v>
      </c>
      <c r="AK1019" s="1">
        <f t="shared" si="229"/>
        <v>3.2286588235294116</v>
      </c>
      <c r="AL1019" s="1">
        <f t="shared" si="225"/>
        <v>4.4461538461538463</v>
      </c>
      <c r="AM1019" s="1">
        <f t="shared" si="230"/>
        <v>3587.3986928104573</v>
      </c>
      <c r="AN1019" s="1">
        <f t="shared" si="231"/>
        <v>4940.1709401709404</v>
      </c>
      <c r="AO1019" s="1">
        <f t="shared" si="232"/>
        <v>8527.5696329813982</v>
      </c>
      <c r="AP1019" s="1">
        <f t="shared" si="228"/>
        <v>3.5873986928104573</v>
      </c>
      <c r="AQ1019" s="1">
        <f t="shared" si="228"/>
        <v>4.9401709401709404</v>
      </c>
      <c r="AR1019" s="1">
        <f t="shared" si="228"/>
        <v>8.5275696329813986</v>
      </c>
      <c r="AS1019" s="90"/>
      <c r="AT1019" s="1">
        <v>2.2597014925373133</v>
      </c>
      <c r="AU1019" s="1">
        <v>0.20043827475187875</v>
      </c>
      <c r="AV1019" s="1">
        <v>2.1388251590611307</v>
      </c>
      <c r="AW1019" s="1">
        <v>0.4525038868445761</v>
      </c>
      <c r="AX1019" s="1">
        <v>0.24959465247009457</v>
      </c>
      <c r="AY1019" s="1">
        <v>0.18435742713925199</v>
      </c>
      <c r="AZ1019" s="1">
        <v>8.6192525984782193</v>
      </c>
      <c r="BA1019" s="1">
        <v>114.29453187360203</v>
      </c>
      <c r="BB1019" s="1">
        <v>46.852532805656907</v>
      </c>
      <c r="BC1019" s="1">
        <v>13.681070761189108</v>
      </c>
      <c r="BD1019" s="1">
        <v>3.1751826110300421</v>
      </c>
      <c r="BE1019" s="94">
        <v>1.1486238532110091</v>
      </c>
      <c r="BF1019" s="94">
        <v>0.10408256880733946</v>
      </c>
      <c r="BG1019" s="94">
        <v>2.5565007726703284</v>
      </c>
      <c r="BH1019" s="1">
        <v>1.057915057915058</v>
      </c>
      <c r="BI1019" s="1">
        <v>0.26949806949806948</v>
      </c>
      <c r="BJ1019" s="1">
        <v>0.73392390848748168</v>
      </c>
    </row>
    <row r="1020" spans="1:62">
      <c r="A1020" t="s">
        <v>177</v>
      </c>
      <c r="C1020" s="63" t="s">
        <v>164</v>
      </c>
      <c r="D1020" s="87" t="s">
        <v>173</v>
      </c>
      <c r="E1020" t="s">
        <v>959</v>
      </c>
      <c r="F1020" s="1" t="s">
        <v>216</v>
      </c>
      <c r="G1020" s="1" t="s">
        <v>838</v>
      </c>
      <c r="H1020" s="1">
        <v>11.01925</v>
      </c>
      <c r="I1020" s="1">
        <v>7.8773400000000002</v>
      </c>
      <c r="J1020" s="1">
        <v>632</v>
      </c>
      <c r="K1020" s="1" t="s">
        <v>839</v>
      </c>
      <c r="L1020" s="1" t="s">
        <v>737</v>
      </c>
      <c r="M1020" s="88">
        <v>2016</v>
      </c>
      <c r="N1020" s="88">
        <v>2</v>
      </c>
      <c r="O1020" s="89" t="s">
        <v>158</v>
      </c>
      <c r="P1020" s="63">
        <v>664</v>
      </c>
      <c r="Q1020" s="1" t="s">
        <v>826</v>
      </c>
      <c r="R1020" s="63" t="s">
        <v>399</v>
      </c>
      <c r="S1020" s="63" t="s">
        <v>992</v>
      </c>
      <c r="T1020" s="63" t="s">
        <v>1091</v>
      </c>
      <c r="U1020" s="1"/>
      <c r="V1020" s="90"/>
      <c r="W1020" s="91">
        <v>42655</v>
      </c>
      <c r="X1020" s="63">
        <v>9</v>
      </c>
      <c r="Y1020" s="63">
        <v>47</v>
      </c>
      <c r="Z1020" s="92">
        <v>45</v>
      </c>
      <c r="AA1020" s="93">
        <v>14.92</v>
      </c>
      <c r="AB1020" s="93">
        <v>9.99</v>
      </c>
      <c r="AC1020" s="63">
        <v>2.54</v>
      </c>
      <c r="AD1020" s="1">
        <v>1.34</v>
      </c>
      <c r="AE1020" s="63">
        <v>0.6</v>
      </c>
      <c r="AF1020" s="1">
        <v>1.68</v>
      </c>
      <c r="AG1020" s="1">
        <v>11.8</v>
      </c>
      <c r="AH1020" s="1">
        <f t="shared" si="226"/>
        <v>79.761904761904773</v>
      </c>
      <c r="AI1020" s="63">
        <v>0.26</v>
      </c>
      <c r="AJ1020" s="1">
        <f t="shared" si="227"/>
        <v>6.6075590551181094</v>
      </c>
      <c r="AK1020" s="1">
        <f t="shared" si="229"/>
        <v>5.4687268179712829</v>
      </c>
      <c r="AL1020" s="1">
        <f t="shared" si="225"/>
        <v>6.4653333333333336</v>
      </c>
      <c r="AM1020" s="1">
        <f t="shared" si="230"/>
        <v>6076.3631310792034</v>
      </c>
      <c r="AN1020" s="1">
        <f t="shared" si="231"/>
        <v>7183.7037037037044</v>
      </c>
      <c r="AO1020" s="1">
        <f t="shared" si="232"/>
        <v>13260.066834782909</v>
      </c>
      <c r="AP1020" s="1">
        <f t="shared" si="228"/>
        <v>6.0763631310792032</v>
      </c>
      <c r="AQ1020" s="1">
        <f t="shared" si="228"/>
        <v>7.1837037037037046</v>
      </c>
      <c r="AR1020" s="1">
        <f t="shared" si="228"/>
        <v>13.260066834782908</v>
      </c>
      <c r="AS1020" s="90"/>
      <c r="AT1020" s="1">
        <v>2.6167161226508409</v>
      </c>
      <c r="AU1020" s="1">
        <v>0.28531223310454434</v>
      </c>
      <c r="AV1020" s="1">
        <v>1.3466450624042807</v>
      </c>
      <c r="AW1020" s="1">
        <v>0.86742691889621937</v>
      </c>
      <c r="AX1020" s="1">
        <v>0.43838268964146437</v>
      </c>
      <c r="AY1020" s="1">
        <v>0.1980233748457379</v>
      </c>
      <c r="AZ1020" s="1">
        <v>7.8636972327570263</v>
      </c>
      <c r="BA1020" s="1">
        <v>151.59642870587496</v>
      </c>
      <c r="BB1020" s="1">
        <v>84.380595306661093</v>
      </c>
      <c r="BC1020" s="1">
        <v>12.359518933679906</v>
      </c>
      <c r="BD1020" s="1">
        <v>4.5087860591299425</v>
      </c>
      <c r="BE1020" s="94">
        <v>0.63899613899613905</v>
      </c>
      <c r="BF1020" s="94">
        <v>6.7953667953667946E-2</v>
      </c>
      <c r="BG1020" s="94">
        <v>2.1488997914908605</v>
      </c>
      <c r="BH1020" s="1">
        <v>1.1973197781885396</v>
      </c>
      <c r="BI1020" s="1">
        <v>0.17966728280961183</v>
      </c>
      <c r="BJ1020" s="1">
        <v>0.7241565886708371</v>
      </c>
    </row>
    <row r="1021" spans="1:62">
      <c r="A1021" t="s">
        <v>177</v>
      </c>
      <c r="C1021" s="63" t="s">
        <v>164</v>
      </c>
      <c r="D1021" s="87" t="s">
        <v>173</v>
      </c>
      <c r="E1021" t="s">
        <v>959</v>
      </c>
      <c r="F1021" s="1" t="s">
        <v>216</v>
      </c>
      <c r="G1021" s="1" t="s">
        <v>838</v>
      </c>
      <c r="H1021" s="1">
        <v>11.01925</v>
      </c>
      <c r="I1021" s="1">
        <v>7.8773400000000002</v>
      </c>
      <c r="J1021" s="1">
        <v>632</v>
      </c>
      <c r="K1021" s="1" t="s">
        <v>839</v>
      </c>
      <c r="L1021" s="1" t="s">
        <v>737</v>
      </c>
      <c r="M1021" s="88">
        <v>2016</v>
      </c>
      <c r="N1021" s="88">
        <v>2</v>
      </c>
      <c r="O1021" s="89" t="s">
        <v>159</v>
      </c>
      <c r="P1021" s="63">
        <v>665</v>
      </c>
      <c r="Q1021" s="1" t="s">
        <v>826</v>
      </c>
      <c r="R1021" s="63" t="s">
        <v>399</v>
      </c>
      <c r="S1021" s="63" t="s">
        <v>992</v>
      </c>
      <c r="T1021" s="63" t="s">
        <v>1091</v>
      </c>
      <c r="U1021" s="1"/>
      <c r="V1021" s="90"/>
      <c r="W1021" s="91">
        <v>42655</v>
      </c>
      <c r="X1021" s="63">
        <v>9</v>
      </c>
      <c r="Y1021" s="63">
        <v>43</v>
      </c>
      <c r="Z1021" s="92">
        <v>45</v>
      </c>
      <c r="AA1021" s="93">
        <v>16.04</v>
      </c>
      <c r="AB1021" s="93">
        <v>10.98</v>
      </c>
      <c r="AC1021" s="63">
        <v>2.92</v>
      </c>
      <c r="AD1021" s="1">
        <v>1.52</v>
      </c>
      <c r="AE1021" s="63">
        <v>0.42</v>
      </c>
      <c r="AF1021" s="1">
        <v>1.92</v>
      </c>
      <c r="AG1021" s="1">
        <v>13.2</v>
      </c>
      <c r="AH1021" s="1">
        <f t="shared" si="226"/>
        <v>79.166666666666671</v>
      </c>
      <c r="AI1021" s="1">
        <v>0.16</v>
      </c>
      <c r="AJ1021" s="1">
        <f t="shared" si="227"/>
        <v>7.2197260273972601</v>
      </c>
      <c r="AK1021" s="1">
        <f t="shared" si="229"/>
        <v>5.836653021756649</v>
      </c>
      <c r="AL1021" s="1">
        <f t="shared" si="225"/>
        <v>6.1104761904761906</v>
      </c>
      <c r="AM1021" s="1">
        <f t="shared" si="230"/>
        <v>6485.1700241740546</v>
      </c>
      <c r="AN1021" s="1">
        <f t="shared" si="231"/>
        <v>6789.4179894179897</v>
      </c>
      <c r="AO1021" s="1">
        <f t="shared" si="232"/>
        <v>13274.588013592045</v>
      </c>
      <c r="AP1021" s="1">
        <f t="shared" si="228"/>
        <v>6.4851700241740549</v>
      </c>
      <c r="AQ1021" s="1">
        <f t="shared" si="228"/>
        <v>6.7894179894179896</v>
      </c>
      <c r="AR1021" s="1">
        <f t="shared" si="228"/>
        <v>13.274588013592044</v>
      </c>
      <c r="AS1021" s="90"/>
      <c r="AT1021" s="1">
        <v>2.6027397260273974</v>
      </c>
      <c r="AU1021" s="1">
        <v>0.32491581811966985</v>
      </c>
      <c r="AV1021" s="1">
        <v>1.8798565523183375</v>
      </c>
      <c r="AW1021" s="1">
        <v>0.81821702666648244</v>
      </c>
      <c r="AX1021" s="1">
        <v>0.37147010380352058</v>
      </c>
      <c r="AY1021" s="1">
        <v>0.21919707758191689</v>
      </c>
      <c r="AZ1021" s="1">
        <v>9.0470705032758403</v>
      </c>
      <c r="BA1021" s="1">
        <v>120.45176241587781</v>
      </c>
      <c r="BB1021" s="1">
        <v>58.66464204709618</v>
      </c>
      <c r="BC1021" s="1">
        <v>11.475923179379437</v>
      </c>
      <c r="BD1021" s="1">
        <v>4.3225968659619323</v>
      </c>
      <c r="BE1021" s="94">
        <v>0.4095060577819199</v>
      </c>
      <c r="BF1021" s="94">
        <v>3.6551724137931035E-2</v>
      </c>
      <c r="BG1021" s="94">
        <v>0.93135810259937857</v>
      </c>
      <c r="BH1021" s="1">
        <v>1.2035815268614516</v>
      </c>
      <c r="BI1021" s="1">
        <v>0.15838831291234684</v>
      </c>
      <c r="BJ1021" s="1">
        <v>0.72487145203576386</v>
      </c>
    </row>
    <row r="1022" spans="1:62">
      <c r="A1022" t="s">
        <v>177</v>
      </c>
      <c r="C1022" s="63" t="s">
        <v>164</v>
      </c>
      <c r="D1022" s="87" t="s">
        <v>173</v>
      </c>
      <c r="E1022" t="s">
        <v>959</v>
      </c>
      <c r="F1022" s="1" t="s">
        <v>216</v>
      </c>
      <c r="G1022" s="1" t="s">
        <v>838</v>
      </c>
      <c r="H1022" s="1">
        <v>11.01925</v>
      </c>
      <c r="I1022" s="1">
        <v>7.8773400000000002</v>
      </c>
      <c r="J1022" s="1">
        <v>632</v>
      </c>
      <c r="K1022" s="1" t="s">
        <v>839</v>
      </c>
      <c r="L1022" s="1" t="s">
        <v>737</v>
      </c>
      <c r="M1022" s="88">
        <v>2016</v>
      </c>
      <c r="N1022" s="88">
        <v>2</v>
      </c>
      <c r="O1022" s="89" t="s">
        <v>714</v>
      </c>
      <c r="P1022" s="63">
        <v>666</v>
      </c>
      <c r="Q1022" s="1" t="s">
        <v>826</v>
      </c>
      <c r="R1022" s="63" t="s">
        <v>399</v>
      </c>
      <c r="S1022" s="63" t="s">
        <v>992</v>
      </c>
      <c r="T1022" s="63" t="s">
        <v>1091</v>
      </c>
      <c r="U1022" s="1"/>
      <c r="V1022" s="90"/>
      <c r="W1022" s="91">
        <v>42655</v>
      </c>
      <c r="X1022" s="63">
        <v>9</v>
      </c>
      <c r="Y1022" s="63">
        <v>44</v>
      </c>
      <c r="Z1022" s="92">
        <v>50</v>
      </c>
      <c r="AA1022" s="93">
        <v>11.8</v>
      </c>
      <c r="AB1022" s="93">
        <v>7.44</v>
      </c>
      <c r="AC1022" s="63">
        <v>2.2400000000000002</v>
      </c>
      <c r="AD1022" s="1">
        <v>1.22</v>
      </c>
      <c r="AE1022" s="63">
        <v>0.48</v>
      </c>
      <c r="AF1022" s="1">
        <v>1.48</v>
      </c>
      <c r="AG1022" s="1">
        <v>13.7</v>
      </c>
      <c r="AH1022" s="1">
        <f t="shared" si="226"/>
        <v>82.432432432432435</v>
      </c>
      <c r="AI1022" s="1">
        <v>0.22</v>
      </c>
      <c r="AJ1022" s="1">
        <f t="shared" si="227"/>
        <v>4.9157142857142855</v>
      </c>
      <c r="AK1022" s="1">
        <f t="shared" si="229"/>
        <v>4.1141168067226888</v>
      </c>
      <c r="AL1022" s="1">
        <f t="shared" si="225"/>
        <v>5.4083333333333341</v>
      </c>
      <c r="AM1022" s="1">
        <f t="shared" si="230"/>
        <v>4571.2408963585431</v>
      </c>
      <c r="AN1022" s="1">
        <f t="shared" si="231"/>
        <v>6009.25925925926</v>
      </c>
      <c r="AO1022" s="1">
        <f t="shared" si="232"/>
        <v>10580.500155617803</v>
      </c>
      <c r="AP1022" s="1">
        <f t="shared" si="228"/>
        <v>4.5712408963585434</v>
      </c>
      <c r="AQ1022" s="1">
        <f t="shared" si="228"/>
        <v>6.0092592592592604</v>
      </c>
      <c r="AR1022" s="1">
        <f t="shared" si="228"/>
        <v>10.580500155617804</v>
      </c>
      <c r="AS1022" s="90"/>
      <c r="AT1022" s="1">
        <v>2.6522359657469079</v>
      </c>
      <c r="AU1022" s="1">
        <v>0.2164874101321359</v>
      </c>
      <c r="AV1022" s="1">
        <v>1.4479950396513921</v>
      </c>
      <c r="AW1022" s="1">
        <v>0.63898957410912838</v>
      </c>
      <c r="AX1022" s="1">
        <v>0.3261311924637772</v>
      </c>
      <c r="AY1022" s="1">
        <v>0.17745343781466216</v>
      </c>
      <c r="AZ1022" s="1">
        <v>5.9487168136435642</v>
      </c>
      <c r="BA1022" s="1">
        <v>115.80886578015443</v>
      </c>
      <c r="BB1022" s="1">
        <v>58.135483396253854</v>
      </c>
      <c r="BC1022" s="1">
        <v>12.917267644856121</v>
      </c>
      <c r="BD1022" s="1">
        <v>27.815921291674453</v>
      </c>
      <c r="BE1022" s="94">
        <v>0.69385884509624196</v>
      </c>
      <c r="BF1022" s="94">
        <v>8.0934922089825834E-2</v>
      </c>
      <c r="BG1022" s="94">
        <v>1.4126620245420936</v>
      </c>
      <c r="BH1022" s="1">
        <v>1.2866995073891625</v>
      </c>
      <c r="BI1022" s="1">
        <v>0.23507389162561576</v>
      </c>
      <c r="BJ1022" s="1">
        <v>0.8273047678667983</v>
      </c>
    </row>
    <row r="1023" spans="1:62">
      <c r="A1023" t="s">
        <v>177</v>
      </c>
      <c r="C1023" s="63" t="s">
        <v>164</v>
      </c>
      <c r="D1023" s="87" t="s">
        <v>840</v>
      </c>
      <c r="E1023" t="s">
        <v>959</v>
      </c>
      <c r="F1023" s="1" t="s">
        <v>841</v>
      </c>
      <c r="G1023" s="1" t="s">
        <v>842</v>
      </c>
      <c r="H1023" s="1">
        <v>10.59355</v>
      </c>
      <c r="I1023" s="1">
        <v>8.1895299999999995</v>
      </c>
      <c r="J1023" s="1">
        <v>649</v>
      </c>
      <c r="K1023" s="1" t="s">
        <v>843</v>
      </c>
      <c r="L1023" s="1" t="s">
        <v>709</v>
      </c>
      <c r="M1023" s="88">
        <v>2016</v>
      </c>
      <c r="N1023" s="88">
        <v>2</v>
      </c>
      <c r="O1023" s="89" t="s">
        <v>155</v>
      </c>
      <c r="P1023" s="63">
        <v>673</v>
      </c>
      <c r="Q1023" s="1" t="s">
        <v>844</v>
      </c>
      <c r="R1023" s="63" t="s">
        <v>399</v>
      </c>
      <c r="S1023" s="63" t="s">
        <v>992</v>
      </c>
      <c r="T1023" s="63" t="s">
        <v>1091</v>
      </c>
      <c r="U1023" s="1" t="s">
        <v>845</v>
      </c>
      <c r="V1023" s="90" t="s">
        <v>828</v>
      </c>
      <c r="W1023" s="91">
        <v>42654</v>
      </c>
      <c r="X1023" s="63">
        <v>9</v>
      </c>
      <c r="Y1023" s="63">
        <v>42</v>
      </c>
      <c r="Z1023" s="92">
        <v>49</v>
      </c>
      <c r="AA1023" s="93">
        <v>6.36</v>
      </c>
      <c r="AB1023" s="93">
        <v>4.5</v>
      </c>
      <c r="AC1023" s="63">
        <v>1.32</v>
      </c>
      <c r="AD1023" s="1">
        <v>0.66</v>
      </c>
      <c r="AE1023" s="63">
        <v>0.38</v>
      </c>
      <c r="AF1023" s="1">
        <v>0.8</v>
      </c>
      <c r="AG1023" s="1">
        <v>11.8</v>
      </c>
      <c r="AH1023" s="1">
        <f t="shared" si="226"/>
        <v>82.5</v>
      </c>
      <c r="AI1023" s="1">
        <v>0.16</v>
      </c>
      <c r="AJ1023" s="1">
        <f t="shared" si="227"/>
        <v>2.7272727272727275</v>
      </c>
      <c r="AK1023" s="1">
        <f t="shared" si="229"/>
        <v>2.334705882352941</v>
      </c>
      <c r="AL1023" s="1">
        <f t="shared" si="225"/>
        <v>2.6778947368421053</v>
      </c>
      <c r="AM1023" s="1">
        <f t="shared" si="230"/>
        <v>2594.1176470588234</v>
      </c>
      <c r="AN1023" s="1">
        <f t="shared" si="231"/>
        <v>2975.4385964912281</v>
      </c>
      <c r="AO1023" s="1">
        <f t="shared" si="232"/>
        <v>5569.5562435500515</v>
      </c>
      <c r="AP1023" s="1">
        <f t="shared" si="228"/>
        <v>2.5941176470588236</v>
      </c>
      <c r="AQ1023" s="1">
        <f t="shared" si="228"/>
        <v>2.975438596491228</v>
      </c>
      <c r="AR1023" s="1">
        <f t="shared" si="228"/>
        <v>5.5695562435500516</v>
      </c>
      <c r="AS1023" s="90">
        <v>42652</v>
      </c>
      <c r="AT1023" s="1">
        <v>1.8665674603174607</v>
      </c>
      <c r="AU1023" s="1">
        <v>0.18562257577435887</v>
      </c>
      <c r="AV1023" s="1">
        <v>1.7562456566322524</v>
      </c>
      <c r="AW1023" s="1">
        <v>0.49078527055428089</v>
      </c>
      <c r="AX1023" s="1">
        <v>0.26105141560300277</v>
      </c>
      <c r="AY1023" s="1">
        <v>0.13630721644377619</v>
      </c>
      <c r="AZ1023" s="1">
        <v>6.2028414900675353</v>
      </c>
      <c r="BA1023" s="1">
        <v>95.171789332725027</v>
      </c>
      <c r="BB1023" s="1">
        <v>32.145771783926897</v>
      </c>
      <c r="BC1023" s="1">
        <v>13.805022697686432</v>
      </c>
      <c r="BD1023" s="1">
        <v>3.3717407268648327</v>
      </c>
      <c r="BE1023" s="94">
        <v>0.37836914062499999</v>
      </c>
      <c r="BF1023" s="94">
        <v>5.3808593750000001E-2</v>
      </c>
      <c r="BG1023" s="94">
        <v>1.904007171072166</v>
      </c>
      <c r="BH1023" s="1">
        <v>1.4310344827586208</v>
      </c>
      <c r="BI1023" s="1">
        <v>0.21931034482758621</v>
      </c>
      <c r="BJ1023" s="1">
        <v>0.46856164084419655</v>
      </c>
    </row>
    <row r="1024" spans="1:62">
      <c r="A1024" t="s">
        <v>177</v>
      </c>
      <c r="C1024" s="63" t="s">
        <v>164</v>
      </c>
      <c r="D1024" s="87" t="s">
        <v>840</v>
      </c>
      <c r="E1024" t="s">
        <v>959</v>
      </c>
      <c r="F1024" s="1" t="s">
        <v>841</v>
      </c>
      <c r="G1024" s="1" t="s">
        <v>842</v>
      </c>
      <c r="H1024" s="1">
        <v>10.59355</v>
      </c>
      <c r="I1024" s="1">
        <v>8.1895299999999995</v>
      </c>
      <c r="J1024" s="1">
        <v>649</v>
      </c>
      <c r="K1024" s="1" t="s">
        <v>843</v>
      </c>
      <c r="L1024" s="1" t="s">
        <v>709</v>
      </c>
      <c r="M1024" s="88">
        <v>2016</v>
      </c>
      <c r="N1024" s="88">
        <v>2</v>
      </c>
      <c r="O1024" s="89" t="s">
        <v>156</v>
      </c>
      <c r="P1024" s="63">
        <v>674</v>
      </c>
      <c r="Q1024" s="1" t="s">
        <v>844</v>
      </c>
      <c r="R1024" s="63" t="s">
        <v>399</v>
      </c>
      <c r="S1024" s="63" t="s">
        <v>992</v>
      </c>
      <c r="T1024" s="63" t="s">
        <v>1091</v>
      </c>
      <c r="U1024" s="1"/>
      <c r="V1024" s="90"/>
      <c r="W1024" s="91">
        <v>42654</v>
      </c>
      <c r="X1024" s="63">
        <v>9</v>
      </c>
      <c r="Y1024" s="63">
        <v>43</v>
      </c>
      <c r="Z1024" s="92">
        <v>44</v>
      </c>
      <c r="AA1024" s="93">
        <v>9.02</v>
      </c>
      <c r="AB1024" s="93">
        <v>4.5999999999999996</v>
      </c>
      <c r="AC1024" s="63">
        <v>1.34</v>
      </c>
      <c r="AD1024" s="1">
        <v>0.74</v>
      </c>
      <c r="AE1024" s="63">
        <v>0.42</v>
      </c>
      <c r="AF1024" s="1">
        <v>0.88</v>
      </c>
      <c r="AG1024" s="1">
        <v>13.7</v>
      </c>
      <c r="AH1024" s="1">
        <f t="shared" si="226"/>
        <v>84.090909090909093</v>
      </c>
      <c r="AI1024" s="1">
        <v>0.12</v>
      </c>
      <c r="AJ1024" s="1">
        <f t="shared" si="227"/>
        <v>3.0208955223880594</v>
      </c>
      <c r="AK1024" s="1">
        <f t="shared" si="229"/>
        <v>2.5791501316944681</v>
      </c>
      <c r="AL1024" s="1">
        <f t="shared" si="225"/>
        <v>2.577142857142857</v>
      </c>
      <c r="AM1024" s="1">
        <f t="shared" si="230"/>
        <v>2865.7223685494087</v>
      </c>
      <c r="AN1024" s="1">
        <f t="shared" si="231"/>
        <v>2863.4920634920632</v>
      </c>
      <c r="AO1024" s="1">
        <f t="shared" si="232"/>
        <v>5729.2144320414718</v>
      </c>
      <c r="AP1024" s="1">
        <f t="shared" si="228"/>
        <v>2.8657223685494086</v>
      </c>
      <c r="AQ1024" s="1">
        <f t="shared" si="228"/>
        <v>2.8634920634920631</v>
      </c>
      <c r="AR1024" s="1">
        <f t="shared" si="228"/>
        <v>5.7292144320414717</v>
      </c>
      <c r="AS1024" s="90"/>
      <c r="AT1024" s="1">
        <v>1.9209523809523814</v>
      </c>
      <c r="AU1024" s="1">
        <v>0.25644012289402346</v>
      </c>
      <c r="AV1024" s="1">
        <v>1.9880469429376728</v>
      </c>
      <c r="AW1024" s="1">
        <v>0.4730917183921286</v>
      </c>
      <c r="AX1024" s="1">
        <v>0.24032550601296787</v>
      </c>
      <c r="AY1024" s="1">
        <v>0.1310912378948679</v>
      </c>
      <c r="AZ1024" s="1">
        <v>5.3028928070763683</v>
      </c>
      <c r="BA1024" s="1">
        <v>79.341690402931448</v>
      </c>
      <c r="BB1024" s="1">
        <v>28.084450049460052</v>
      </c>
      <c r="BC1024" s="1">
        <v>10.966715927967629</v>
      </c>
      <c r="BD1024" s="1">
        <v>3.252055416983755</v>
      </c>
      <c r="BE1024" s="94">
        <v>0.47104779411764713</v>
      </c>
      <c r="BF1024" s="94">
        <v>0.17242647058823529</v>
      </c>
      <c r="BG1024" s="94">
        <v>1.945687509346381</v>
      </c>
      <c r="BH1024" s="1">
        <v>0.99702675916749262</v>
      </c>
      <c r="BI1024" s="1">
        <v>0.24197224975222995</v>
      </c>
      <c r="BJ1024" s="1">
        <v>0.79434923833819937</v>
      </c>
    </row>
    <row r="1025" spans="1:62">
      <c r="A1025" t="s">
        <v>177</v>
      </c>
      <c r="C1025" s="63" t="s">
        <v>164</v>
      </c>
      <c r="D1025" s="87" t="s">
        <v>840</v>
      </c>
      <c r="E1025" t="s">
        <v>959</v>
      </c>
      <c r="F1025" s="1" t="s">
        <v>841</v>
      </c>
      <c r="G1025" s="1" t="s">
        <v>842</v>
      </c>
      <c r="H1025" s="1">
        <v>10.59355</v>
      </c>
      <c r="I1025" s="1">
        <v>8.1895299999999995</v>
      </c>
      <c r="J1025" s="1">
        <v>649</v>
      </c>
      <c r="K1025" s="1" t="s">
        <v>843</v>
      </c>
      <c r="L1025" s="1" t="s">
        <v>709</v>
      </c>
      <c r="M1025" s="88">
        <v>2016</v>
      </c>
      <c r="N1025" s="88">
        <v>2</v>
      </c>
      <c r="O1025" s="89" t="s">
        <v>157</v>
      </c>
      <c r="P1025" s="63">
        <v>675</v>
      </c>
      <c r="Q1025" s="1" t="s">
        <v>844</v>
      </c>
      <c r="R1025" s="63" t="s">
        <v>399</v>
      </c>
      <c r="S1025" s="63" t="s">
        <v>992</v>
      </c>
      <c r="T1025" s="63" t="s">
        <v>1091</v>
      </c>
      <c r="U1025" s="1"/>
      <c r="V1025" s="90"/>
      <c r="W1025" s="91">
        <v>42654</v>
      </c>
      <c r="X1025" s="63">
        <v>9</v>
      </c>
      <c r="Y1025" s="63">
        <v>43</v>
      </c>
      <c r="Z1025" s="92">
        <v>46</v>
      </c>
      <c r="AA1025" s="93">
        <v>9.14</v>
      </c>
      <c r="AB1025" s="93">
        <v>5.2</v>
      </c>
      <c r="AC1025" s="63">
        <v>1.76</v>
      </c>
      <c r="AD1025" s="1">
        <v>0.84</v>
      </c>
      <c r="AE1025" s="63">
        <v>0.48</v>
      </c>
      <c r="AF1025" s="1">
        <v>1.02</v>
      </c>
      <c r="AG1025" s="1">
        <v>11.5</v>
      </c>
      <c r="AH1025" s="1">
        <f t="shared" si="226"/>
        <v>82.35294117647058</v>
      </c>
      <c r="AI1025" s="1">
        <v>0.18</v>
      </c>
      <c r="AJ1025" s="1">
        <f t="shared" si="227"/>
        <v>3.0136363636363641</v>
      </c>
      <c r="AK1025" s="1">
        <f t="shared" si="229"/>
        <v>2.5840106951871662</v>
      </c>
      <c r="AL1025" s="1">
        <f t="shared" si="225"/>
        <v>3.4275000000000002</v>
      </c>
      <c r="AM1025" s="1">
        <f t="shared" si="230"/>
        <v>2871.1229946524068</v>
      </c>
      <c r="AN1025" s="1">
        <f t="shared" si="231"/>
        <v>3808.3333333333335</v>
      </c>
      <c r="AO1025" s="1">
        <f t="shared" si="232"/>
        <v>6679.4563279857402</v>
      </c>
      <c r="AP1025" s="1">
        <f t="shared" si="228"/>
        <v>2.8711229946524068</v>
      </c>
      <c r="AQ1025" s="1">
        <f t="shared" si="228"/>
        <v>3.8083333333333336</v>
      </c>
      <c r="AR1025" s="1">
        <f t="shared" si="228"/>
        <v>6.67945632798574</v>
      </c>
      <c r="AS1025" s="90"/>
      <c r="AT1025" s="1">
        <v>2.1233826247689462</v>
      </c>
      <c r="AU1025" s="1">
        <v>0.17899563640258739</v>
      </c>
      <c r="AV1025" s="1">
        <v>1.99437379212585</v>
      </c>
      <c r="AW1025" s="1">
        <v>0.52994310502534525</v>
      </c>
      <c r="AX1025" s="1">
        <v>0.32723772299384291</v>
      </c>
      <c r="AY1025" s="1">
        <v>0.14248991096739899</v>
      </c>
      <c r="AZ1025" s="1">
        <v>8.0828456431894331</v>
      </c>
      <c r="BA1025" s="1">
        <v>101.65154981092725</v>
      </c>
      <c r="BB1025" s="1">
        <v>32.878522429120679</v>
      </c>
      <c r="BC1025" s="1">
        <v>26.431429776930493</v>
      </c>
      <c r="BD1025" s="1">
        <v>3.8766583787363444</v>
      </c>
      <c r="BE1025" s="94">
        <v>1.4270734032411823</v>
      </c>
      <c r="BF1025" s="94">
        <v>7.6644423260247868E-2</v>
      </c>
      <c r="BG1025" s="94">
        <v>1.7649892034508614</v>
      </c>
      <c r="BH1025" s="1">
        <v>0.85981308411214952</v>
      </c>
      <c r="BI1025" s="1">
        <v>0.24813084112149533</v>
      </c>
      <c r="BJ1025" s="1">
        <v>0.73322158895782863</v>
      </c>
    </row>
    <row r="1026" spans="1:62">
      <c r="A1026" t="s">
        <v>177</v>
      </c>
      <c r="C1026" s="63" t="s">
        <v>164</v>
      </c>
      <c r="D1026" s="87" t="s">
        <v>840</v>
      </c>
      <c r="E1026" t="s">
        <v>959</v>
      </c>
      <c r="F1026" s="1" t="s">
        <v>841</v>
      </c>
      <c r="G1026" s="1" t="s">
        <v>842</v>
      </c>
      <c r="H1026" s="1">
        <v>10.59355</v>
      </c>
      <c r="I1026" s="1">
        <v>8.1895299999999995</v>
      </c>
      <c r="J1026" s="1">
        <v>649</v>
      </c>
      <c r="K1026" s="1" t="s">
        <v>843</v>
      </c>
      <c r="L1026" s="1" t="s">
        <v>709</v>
      </c>
      <c r="M1026" s="88">
        <v>2016</v>
      </c>
      <c r="N1026" s="88">
        <v>2</v>
      </c>
      <c r="O1026" s="89" t="s">
        <v>158</v>
      </c>
      <c r="P1026" s="63">
        <v>676</v>
      </c>
      <c r="Q1026" s="1" t="s">
        <v>844</v>
      </c>
      <c r="R1026" s="63" t="s">
        <v>399</v>
      </c>
      <c r="S1026" s="63" t="s">
        <v>992</v>
      </c>
      <c r="T1026" s="63" t="s">
        <v>1091</v>
      </c>
      <c r="U1026" s="1"/>
      <c r="V1026" s="90"/>
      <c r="W1026" s="91">
        <v>42654</v>
      </c>
      <c r="X1026" s="63">
        <v>9</v>
      </c>
      <c r="Y1026" s="63">
        <v>43</v>
      </c>
      <c r="Z1026" s="92">
        <v>42</v>
      </c>
      <c r="AA1026" s="93">
        <v>10.16</v>
      </c>
      <c r="AB1026" s="93">
        <v>6.9</v>
      </c>
      <c r="AC1026" s="63">
        <v>2.06</v>
      </c>
      <c r="AD1026" s="1">
        <v>1.24</v>
      </c>
      <c r="AE1026" s="63">
        <v>0.32</v>
      </c>
      <c r="AF1026" s="1">
        <v>1.4</v>
      </c>
      <c r="AG1026" s="1">
        <v>13</v>
      </c>
      <c r="AH1026" s="1">
        <f t="shared" si="226"/>
        <v>88.571428571428584</v>
      </c>
      <c r="AI1026" s="1">
        <v>0.22</v>
      </c>
      <c r="AJ1026" s="1">
        <f t="shared" si="227"/>
        <v>4.6893203883495138</v>
      </c>
      <c r="AK1026" s="1">
        <f t="shared" si="229"/>
        <v>4.2511250713877775</v>
      </c>
      <c r="AL1026" s="1">
        <f t="shared" si="225"/>
        <v>6.9850000000000003</v>
      </c>
      <c r="AM1026" s="1">
        <f t="shared" si="230"/>
        <v>4723.472301541975</v>
      </c>
      <c r="AN1026" s="1">
        <f t="shared" si="231"/>
        <v>7761.1111111111113</v>
      </c>
      <c r="AO1026" s="1">
        <f t="shared" si="232"/>
        <v>12484.583412653086</v>
      </c>
      <c r="AP1026" s="1">
        <f t="shared" si="228"/>
        <v>4.7234723015419746</v>
      </c>
      <c r="AQ1026" s="1">
        <f t="shared" si="228"/>
        <v>7.7611111111111111</v>
      </c>
      <c r="AR1026" s="1">
        <f t="shared" si="228"/>
        <v>12.484583412653086</v>
      </c>
      <c r="AS1026" s="90"/>
      <c r="AT1026" s="1">
        <v>1.9607072691552063</v>
      </c>
      <c r="AU1026" s="1">
        <v>0.24497028682525998</v>
      </c>
      <c r="AV1026" s="1">
        <v>1.5609876577471395</v>
      </c>
      <c r="AW1026" s="1">
        <v>0.67101523967018539</v>
      </c>
      <c r="AX1026" s="1">
        <v>0.30075286899006987</v>
      </c>
      <c r="AY1026" s="1">
        <v>0.13365051064687244</v>
      </c>
      <c r="AZ1026" s="1">
        <v>7.2198639070122521</v>
      </c>
      <c r="BA1026" s="1">
        <v>100.61617961633735</v>
      </c>
      <c r="BB1026" s="1">
        <v>31.076767032907224</v>
      </c>
      <c r="BC1026" s="1">
        <v>10.322703446260769</v>
      </c>
      <c r="BD1026" s="1">
        <v>4.0831571325231693</v>
      </c>
      <c r="BE1026" s="94">
        <v>0.52687673772011123</v>
      </c>
      <c r="BF1026" s="94">
        <v>5.379981464318815E-2</v>
      </c>
      <c r="BG1026" s="94">
        <v>1.091188565204529</v>
      </c>
      <c r="BH1026" s="1">
        <v>1.2003853564547207</v>
      </c>
      <c r="BI1026" s="1">
        <v>0.13222543352601157</v>
      </c>
      <c r="BJ1026" s="1">
        <v>0.65413273787308113</v>
      </c>
    </row>
    <row r="1027" spans="1:62">
      <c r="A1027" t="s">
        <v>177</v>
      </c>
      <c r="C1027" s="63" t="s">
        <v>164</v>
      </c>
      <c r="D1027" s="87" t="s">
        <v>840</v>
      </c>
      <c r="E1027" t="s">
        <v>959</v>
      </c>
      <c r="F1027" s="1" t="s">
        <v>841</v>
      </c>
      <c r="G1027" s="1" t="s">
        <v>842</v>
      </c>
      <c r="H1027" s="1">
        <v>10.59355</v>
      </c>
      <c r="I1027" s="1">
        <v>8.1895299999999995</v>
      </c>
      <c r="J1027" s="1">
        <v>649</v>
      </c>
      <c r="K1027" s="1" t="s">
        <v>843</v>
      </c>
      <c r="L1027" s="1" t="s">
        <v>709</v>
      </c>
      <c r="M1027" s="88">
        <v>2016</v>
      </c>
      <c r="N1027" s="88">
        <v>2</v>
      </c>
      <c r="O1027" s="89" t="s">
        <v>159</v>
      </c>
      <c r="P1027" s="63">
        <v>677</v>
      </c>
      <c r="Q1027" s="1" t="s">
        <v>844</v>
      </c>
      <c r="R1027" s="63" t="s">
        <v>399</v>
      </c>
      <c r="S1027" s="63" t="s">
        <v>992</v>
      </c>
      <c r="T1027" s="63" t="s">
        <v>1091</v>
      </c>
      <c r="U1027" s="1"/>
      <c r="V1027" s="90"/>
      <c r="W1027" s="91">
        <v>42654</v>
      </c>
      <c r="X1027" s="63">
        <v>9</v>
      </c>
      <c r="Y1027" s="63">
        <v>47</v>
      </c>
      <c r="Z1027" s="92">
        <v>48</v>
      </c>
      <c r="AA1027" s="93">
        <v>15.1</v>
      </c>
      <c r="AB1027" s="93">
        <v>8.9600000000000009</v>
      </c>
      <c r="AC1027" s="63">
        <v>2.42</v>
      </c>
      <c r="AD1027" s="1">
        <v>1.1399999999999999</v>
      </c>
      <c r="AE1027" s="63">
        <v>0.62</v>
      </c>
      <c r="AF1027" s="1">
        <v>1.52</v>
      </c>
      <c r="AG1027" s="1">
        <v>13.7</v>
      </c>
      <c r="AH1027" s="1">
        <f t="shared" si="226"/>
        <v>74.999999999999986</v>
      </c>
      <c r="AI1027" s="1">
        <v>0.3</v>
      </c>
      <c r="AJ1027" s="1">
        <f t="shared" si="227"/>
        <v>5.6277685950413234</v>
      </c>
      <c r="AK1027" s="1">
        <f t="shared" si="229"/>
        <v>4.2853802625182302</v>
      </c>
      <c r="AL1027" s="1">
        <f t="shared" si="225"/>
        <v>7.3064516129032251</v>
      </c>
      <c r="AM1027" s="1">
        <f t="shared" si="230"/>
        <v>4761.5336250202554</v>
      </c>
      <c r="AN1027" s="1">
        <f t="shared" si="231"/>
        <v>8118.2795698924729</v>
      </c>
      <c r="AO1027" s="1">
        <f t="shared" si="232"/>
        <v>12879.813194912727</v>
      </c>
      <c r="AP1027" s="1">
        <f t="shared" si="228"/>
        <v>4.7615336250202551</v>
      </c>
      <c r="AQ1027" s="1">
        <f t="shared" si="228"/>
        <v>8.1182795698924721</v>
      </c>
      <c r="AR1027" s="1">
        <f t="shared" si="228"/>
        <v>12.879813194912728</v>
      </c>
      <c r="AS1027" s="90"/>
      <c r="AT1027" s="1">
        <v>2.1085461689587426</v>
      </c>
      <c r="AU1027" s="1">
        <v>0.28118212850187152</v>
      </c>
      <c r="AV1027" s="1">
        <v>1.7492245639170974</v>
      </c>
      <c r="AW1027" s="1">
        <v>0.69901218783048369</v>
      </c>
      <c r="AX1027" s="1">
        <v>0.29664201045928518</v>
      </c>
      <c r="AY1027" s="1">
        <v>0.14887704806007448</v>
      </c>
      <c r="AZ1027" s="1">
        <v>8.9711426271792192</v>
      </c>
      <c r="BA1027" s="1">
        <v>106.68747592351674</v>
      </c>
      <c r="BB1027" s="1">
        <v>36.079859897313625</v>
      </c>
      <c r="BC1027" s="1">
        <v>9.8237878451303544</v>
      </c>
      <c r="BD1027" s="1">
        <v>3.6845148212928214</v>
      </c>
      <c r="BE1027" s="94">
        <v>0.75070955534531691</v>
      </c>
      <c r="BF1027" s="94">
        <v>0.12109744560075686</v>
      </c>
      <c r="BG1027" s="94">
        <v>1.1532357756924967</v>
      </c>
      <c r="BH1027" s="1">
        <v>1.1734213006597549</v>
      </c>
      <c r="BI1027" s="1">
        <v>0.22775683317624884</v>
      </c>
      <c r="BJ1027" s="1">
        <v>0.72558772817413908</v>
      </c>
    </row>
    <row r="1028" spans="1:62">
      <c r="A1028" t="s">
        <v>177</v>
      </c>
      <c r="C1028" s="63" t="s">
        <v>164</v>
      </c>
      <c r="D1028" s="87" t="s">
        <v>840</v>
      </c>
      <c r="E1028" t="s">
        <v>959</v>
      </c>
      <c r="F1028" s="1" t="s">
        <v>841</v>
      </c>
      <c r="G1028" s="1" t="s">
        <v>842</v>
      </c>
      <c r="H1028" s="1">
        <v>10.59355</v>
      </c>
      <c r="I1028" s="1">
        <v>8.1895299999999995</v>
      </c>
      <c r="J1028" s="1">
        <v>649</v>
      </c>
      <c r="K1028" s="1" t="s">
        <v>843</v>
      </c>
      <c r="L1028" s="1" t="s">
        <v>709</v>
      </c>
      <c r="M1028" s="88">
        <v>2016</v>
      </c>
      <c r="N1028" s="88">
        <v>2</v>
      </c>
      <c r="O1028" s="89" t="s">
        <v>714</v>
      </c>
      <c r="P1028" s="63">
        <v>678</v>
      </c>
      <c r="Q1028" s="1" t="s">
        <v>844</v>
      </c>
      <c r="R1028" s="63" t="s">
        <v>399</v>
      </c>
      <c r="S1028" s="63" t="s">
        <v>992</v>
      </c>
      <c r="T1028" s="63" t="s">
        <v>1091</v>
      </c>
      <c r="U1028" s="1"/>
      <c r="V1028" s="90"/>
      <c r="W1028" s="91">
        <v>42654</v>
      </c>
      <c r="X1028" s="63">
        <v>9</v>
      </c>
      <c r="Y1028" s="63">
        <v>46</v>
      </c>
      <c r="Z1028" s="92">
        <v>49</v>
      </c>
      <c r="AA1028" s="93">
        <v>11.58</v>
      </c>
      <c r="AB1028" s="93">
        <v>8.2799999999999994</v>
      </c>
      <c r="AC1028" s="63">
        <v>2.12</v>
      </c>
      <c r="AD1028" s="1">
        <v>1.08</v>
      </c>
      <c r="AE1028" s="63">
        <v>0.82</v>
      </c>
      <c r="AF1028" s="1">
        <v>1.32</v>
      </c>
      <c r="AG1028" s="1">
        <v>12.8</v>
      </c>
      <c r="AH1028" s="1">
        <f t="shared" si="226"/>
        <v>81.818181818181827</v>
      </c>
      <c r="AI1028" s="1">
        <v>0.3</v>
      </c>
      <c r="AJ1028" s="1">
        <f t="shared" si="227"/>
        <v>5.1554716981132067</v>
      </c>
      <c r="AK1028" s="1">
        <f t="shared" si="229"/>
        <v>4.3272879023307436</v>
      </c>
      <c r="AL1028" s="1">
        <f t="shared" si="225"/>
        <v>4.2365853658536583</v>
      </c>
      <c r="AM1028" s="1">
        <f t="shared" si="230"/>
        <v>4808.0976692563818</v>
      </c>
      <c r="AN1028" s="1">
        <f t="shared" si="231"/>
        <v>4707.3170731707314</v>
      </c>
      <c r="AO1028" s="1">
        <f t="shared" si="232"/>
        <v>9515.4147424271141</v>
      </c>
      <c r="AP1028" s="1">
        <f t="shared" si="228"/>
        <v>4.8080976692563819</v>
      </c>
      <c r="AQ1028" s="1">
        <f t="shared" si="228"/>
        <v>4.7073170731707314</v>
      </c>
      <c r="AR1028" s="1">
        <f t="shared" si="228"/>
        <v>9.5154147424271134</v>
      </c>
      <c r="AS1028" s="90"/>
      <c r="AT1028" s="1">
        <v>2.5474383301707784</v>
      </c>
      <c r="AU1028" s="1">
        <v>0.28888880927388771</v>
      </c>
      <c r="AV1028" s="1">
        <v>1.8542635714888314</v>
      </c>
      <c r="AW1028" s="1">
        <v>0.57229026797425397</v>
      </c>
      <c r="AX1028" s="1">
        <v>0.30830905373020057</v>
      </c>
      <c r="AY1028" s="1">
        <v>0.14500958466040328</v>
      </c>
      <c r="AZ1028" s="1">
        <v>6.7165218667598907</v>
      </c>
      <c r="BA1028" s="1">
        <v>88.147345619243922</v>
      </c>
      <c r="BB1028" s="1">
        <v>34.182704178486375</v>
      </c>
      <c r="BC1028" s="1">
        <v>18.580824764144868</v>
      </c>
      <c r="BD1028" s="1">
        <v>13.957067231880814</v>
      </c>
      <c r="BE1028" s="94">
        <v>0.74783445620789224</v>
      </c>
      <c r="BF1028" s="94">
        <v>5.0048123195380177E-2</v>
      </c>
      <c r="BG1028" s="94">
        <v>2.0924090659170163</v>
      </c>
      <c r="BH1028" s="1">
        <v>1.2234848484848486</v>
      </c>
      <c r="BI1028" s="1">
        <v>0.29441287878787881</v>
      </c>
      <c r="BJ1028" s="1">
        <v>0.75863025788210958</v>
      </c>
    </row>
    <row r="1029" spans="1:62">
      <c r="A1029" t="s">
        <v>177</v>
      </c>
      <c r="C1029" s="63" t="s">
        <v>164</v>
      </c>
      <c r="D1029" s="87" t="s">
        <v>840</v>
      </c>
      <c r="E1029" t="s">
        <v>959</v>
      </c>
      <c r="F1029" s="1" t="s">
        <v>846</v>
      </c>
      <c r="G1029" s="1" t="s">
        <v>847</v>
      </c>
      <c r="H1029" s="1">
        <v>10.56343</v>
      </c>
      <c r="I1029" s="1">
        <v>8.1874099999999999</v>
      </c>
      <c r="J1029" s="1">
        <v>648</v>
      </c>
      <c r="K1029" s="1" t="s">
        <v>848</v>
      </c>
      <c r="L1029" s="1" t="s">
        <v>709</v>
      </c>
      <c r="M1029" s="88">
        <v>2016</v>
      </c>
      <c r="N1029" s="88">
        <v>2</v>
      </c>
      <c r="O1029" s="89" t="s">
        <v>155</v>
      </c>
      <c r="P1029" s="63">
        <v>685</v>
      </c>
      <c r="Q1029" s="1" t="s">
        <v>844</v>
      </c>
      <c r="R1029" s="63" t="s">
        <v>399</v>
      </c>
      <c r="S1029" s="63" t="s">
        <v>992</v>
      </c>
      <c r="T1029" s="63" t="s">
        <v>1091</v>
      </c>
      <c r="U1029" s="1" t="s">
        <v>845</v>
      </c>
      <c r="V1029" s="90" t="s">
        <v>828</v>
      </c>
      <c r="W1029" s="91">
        <v>42654</v>
      </c>
      <c r="X1029" s="63">
        <v>9</v>
      </c>
      <c r="Y1029" s="63">
        <v>44</v>
      </c>
      <c r="Z1029" s="92">
        <v>28</v>
      </c>
      <c r="AA1029" s="93">
        <v>7.6</v>
      </c>
      <c r="AB1029" s="93">
        <v>2.72</v>
      </c>
      <c r="AC1029" s="63">
        <v>1.3</v>
      </c>
      <c r="AD1029" s="1">
        <v>0.56000000000000005</v>
      </c>
      <c r="AE1029" s="63">
        <v>0.48</v>
      </c>
      <c r="AF1029" s="1">
        <v>0.64</v>
      </c>
      <c r="AG1029" s="1">
        <v>8.4</v>
      </c>
      <c r="AH1029" s="1">
        <f t="shared" si="226"/>
        <v>87.500000000000014</v>
      </c>
      <c r="AI1029" s="1">
        <v>0.16</v>
      </c>
      <c r="AJ1029" s="1">
        <f t="shared" si="227"/>
        <v>1.3390769230769231</v>
      </c>
      <c r="AK1029" s="1">
        <f t="shared" si="229"/>
        <v>1.2626707692307693</v>
      </c>
      <c r="AL1029" s="1">
        <f t="shared" si="225"/>
        <v>2.5333333333333337</v>
      </c>
      <c r="AM1029" s="1">
        <f t="shared" si="230"/>
        <v>1402.9675213675214</v>
      </c>
      <c r="AN1029" s="1">
        <f t="shared" si="231"/>
        <v>2814.8148148148152</v>
      </c>
      <c r="AO1029" s="1">
        <f t="shared" si="232"/>
        <v>4217.7823361823366</v>
      </c>
      <c r="AP1029" s="1">
        <f t="shared" si="228"/>
        <v>1.4029675213675215</v>
      </c>
      <c r="AQ1029" s="1">
        <f t="shared" si="228"/>
        <v>2.8148148148148153</v>
      </c>
      <c r="AR1029" s="1">
        <f t="shared" si="228"/>
        <v>4.2177823361823368</v>
      </c>
      <c r="AS1029" s="90">
        <v>42652</v>
      </c>
      <c r="AT1029" s="1">
        <v>1.6593607305936076</v>
      </c>
      <c r="AU1029" s="1">
        <v>0.12676917850863326</v>
      </c>
      <c r="AV1029" s="1">
        <v>1.9038878205396355</v>
      </c>
      <c r="AW1029" s="1">
        <v>0.46255991021267268</v>
      </c>
      <c r="AX1029" s="1">
        <v>0.29248991632326832</v>
      </c>
      <c r="AY1029" s="1">
        <v>0.14352918774526918</v>
      </c>
      <c r="AZ1029" s="1">
        <v>6.6748436544446008</v>
      </c>
      <c r="BA1029" s="1">
        <v>108.18633292396679</v>
      </c>
      <c r="BB1029" s="1">
        <v>30.966758304610597</v>
      </c>
      <c r="BC1029" s="1">
        <v>8.2304684349031412</v>
      </c>
      <c r="BD1029" s="1">
        <v>5.3475090137309493</v>
      </c>
      <c r="BE1029" s="94">
        <v>0.39008458646616545</v>
      </c>
      <c r="BF1029" s="94">
        <v>3.0375939849624063E-2</v>
      </c>
      <c r="BG1029" s="94">
        <v>1.2549474316259022</v>
      </c>
      <c r="BH1029" s="1">
        <v>1.099116781157998</v>
      </c>
      <c r="BI1029" s="1">
        <v>0.2204612365063788</v>
      </c>
      <c r="BJ1029" s="1">
        <v>0.75332759066950739</v>
      </c>
    </row>
    <row r="1030" spans="1:62">
      <c r="A1030" t="s">
        <v>177</v>
      </c>
      <c r="C1030" s="63" t="s">
        <v>164</v>
      </c>
      <c r="D1030" s="87" t="s">
        <v>840</v>
      </c>
      <c r="E1030" t="s">
        <v>959</v>
      </c>
      <c r="F1030" s="1" t="s">
        <v>846</v>
      </c>
      <c r="G1030" s="1" t="s">
        <v>847</v>
      </c>
      <c r="H1030" s="1">
        <v>10.56343</v>
      </c>
      <c r="I1030" s="1">
        <v>8.1874099999999999</v>
      </c>
      <c r="J1030" s="1">
        <v>648</v>
      </c>
      <c r="K1030" s="1" t="s">
        <v>848</v>
      </c>
      <c r="L1030" s="1" t="s">
        <v>709</v>
      </c>
      <c r="M1030" s="88">
        <v>2016</v>
      </c>
      <c r="N1030" s="88">
        <v>2</v>
      </c>
      <c r="O1030" s="89" t="s">
        <v>156</v>
      </c>
      <c r="P1030" s="63">
        <v>686</v>
      </c>
      <c r="Q1030" s="1" t="s">
        <v>844</v>
      </c>
      <c r="R1030" s="63" t="s">
        <v>399</v>
      </c>
      <c r="S1030" s="63" t="s">
        <v>992</v>
      </c>
      <c r="T1030" s="63" t="s">
        <v>1091</v>
      </c>
      <c r="U1030" s="1"/>
      <c r="V1030" s="90"/>
      <c r="W1030" s="91">
        <v>42654</v>
      </c>
      <c r="X1030" s="63">
        <v>9</v>
      </c>
      <c r="Y1030" s="63">
        <v>42</v>
      </c>
      <c r="Z1030" s="92">
        <v>11</v>
      </c>
      <c r="AA1030" s="93">
        <v>4.22</v>
      </c>
      <c r="AB1030" s="93">
        <v>0.88</v>
      </c>
      <c r="AC1030" s="63">
        <v>0.84</v>
      </c>
      <c r="AD1030" s="1">
        <v>0.32</v>
      </c>
      <c r="AE1030" s="63">
        <v>0.3</v>
      </c>
      <c r="AF1030" s="1">
        <v>0.4</v>
      </c>
      <c r="AG1030" s="1">
        <v>9.9</v>
      </c>
      <c r="AH1030" s="1">
        <f t="shared" si="226"/>
        <v>80</v>
      </c>
      <c r="AI1030" s="1">
        <v>0.1</v>
      </c>
      <c r="AJ1030" s="1">
        <f t="shared" si="227"/>
        <v>0.41904761904761906</v>
      </c>
      <c r="AK1030" s="1">
        <f t="shared" si="229"/>
        <v>0.35535238095238092</v>
      </c>
      <c r="AL1030" s="1">
        <f t="shared" si="225"/>
        <v>1.4066666666666667</v>
      </c>
      <c r="AM1030" s="1">
        <f t="shared" si="230"/>
        <v>394.83597883597878</v>
      </c>
      <c r="AN1030" s="1">
        <f t="shared" si="231"/>
        <v>1562.962962962963</v>
      </c>
      <c r="AO1030" s="1">
        <f t="shared" si="232"/>
        <v>1957.7989417989418</v>
      </c>
      <c r="AP1030" s="1">
        <f t="shared" si="228"/>
        <v>0.39483597883597876</v>
      </c>
      <c r="AQ1030" s="1">
        <f t="shared" si="228"/>
        <v>1.5629629629629631</v>
      </c>
      <c r="AR1030" s="1">
        <f t="shared" si="228"/>
        <v>1.9577989417989419</v>
      </c>
      <c r="AS1030" s="90"/>
      <c r="AT1030" s="1">
        <v>1.3117647058823529</v>
      </c>
      <c r="AU1030" s="1">
        <v>0.11810822133383776</v>
      </c>
      <c r="AV1030" s="1">
        <v>1.577144164399821</v>
      </c>
      <c r="AW1030" s="1">
        <v>0.4649172820315825</v>
      </c>
      <c r="AX1030" s="1">
        <v>0.22565684213678291</v>
      </c>
      <c r="AY1030" s="1">
        <v>9.7963827245488452E-2</v>
      </c>
      <c r="AZ1030" s="1">
        <v>4.7471642998624981</v>
      </c>
      <c r="BA1030" s="1">
        <v>93.231552947042744</v>
      </c>
      <c r="BB1030" s="1">
        <v>25.088960947617018</v>
      </c>
      <c r="BC1030" s="1">
        <v>5.8449539652113183</v>
      </c>
      <c r="BD1030" s="1">
        <v>2.1722920851652683</v>
      </c>
      <c r="BE1030" s="94">
        <v>0.42602140077821016</v>
      </c>
      <c r="BF1030" s="94">
        <v>6.0116731517509722E-2</v>
      </c>
      <c r="BG1030" s="94">
        <v>2.2527780856530835</v>
      </c>
      <c r="BH1030" s="1">
        <v>0.82817037754114231</v>
      </c>
      <c r="BI1030" s="1">
        <v>0.12342691190706678</v>
      </c>
      <c r="BJ1030" s="1">
        <v>0.75373136374596073</v>
      </c>
    </row>
    <row r="1031" spans="1:62">
      <c r="A1031" t="s">
        <v>177</v>
      </c>
      <c r="C1031" s="63" t="s">
        <v>164</v>
      </c>
      <c r="D1031" s="87" t="s">
        <v>840</v>
      </c>
      <c r="E1031" t="s">
        <v>959</v>
      </c>
      <c r="F1031" s="1" t="s">
        <v>846</v>
      </c>
      <c r="G1031" s="1" t="s">
        <v>847</v>
      </c>
      <c r="H1031" s="1">
        <v>10.56343</v>
      </c>
      <c r="I1031" s="1">
        <v>8.1874099999999999</v>
      </c>
      <c r="J1031" s="1">
        <v>648</v>
      </c>
      <c r="K1031" s="1" t="s">
        <v>848</v>
      </c>
      <c r="L1031" s="1" t="s">
        <v>709</v>
      </c>
      <c r="M1031" s="88">
        <v>2016</v>
      </c>
      <c r="N1031" s="88">
        <v>2</v>
      </c>
      <c r="O1031" s="89" t="s">
        <v>157</v>
      </c>
      <c r="P1031" s="63">
        <v>687</v>
      </c>
      <c r="Q1031" s="1" t="s">
        <v>844</v>
      </c>
      <c r="R1031" s="63" t="s">
        <v>399</v>
      </c>
      <c r="S1031" s="63" t="s">
        <v>992</v>
      </c>
      <c r="T1031" s="63" t="s">
        <v>1091</v>
      </c>
      <c r="U1031" s="1"/>
      <c r="V1031" s="90"/>
      <c r="W1031" s="91">
        <v>42654</v>
      </c>
      <c r="X1031" s="63">
        <v>9</v>
      </c>
      <c r="Y1031" s="63">
        <v>43</v>
      </c>
      <c r="Z1031" s="92">
        <v>24</v>
      </c>
      <c r="AA1031" s="93">
        <v>11.68</v>
      </c>
      <c r="AB1031" s="93">
        <v>1.96</v>
      </c>
      <c r="AC1031" s="63">
        <v>1.24</v>
      </c>
      <c r="AD1031" s="1">
        <v>0.54</v>
      </c>
      <c r="AE1031" s="63">
        <v>0.78</v>
      </c>
      <c r="AF1031" s="1">
        <v>0.66</v>
      </c>
      <c r="AG1031" s="1">
        <v>11.3</v>
      </c>
      <c r="AH1031" s="1">
        <f t="shared" si="226"/>
        <v>81.818181818181827</v>
      </c>
      <c r="AI1031" s="1">
        <v>0.34</v>
      </c>
      <c r="AJ1031" s="1">
        <f t="shared" si="227"/>
        <v>1.0432258064516131</v>
      </c>
      <c r="AK1031" s="1">
        <f t="shared" si="229"/>
        <v>0.89070284629981045</v>
      </c>
      <c r="AL1031" s="1">
        <f t="shared" si="225"/>
        <v>5.0912820512820511</v>
      </c>
      <c r="AM1031" s="1">
        <f t="shared" si="230"/>
        <v>989.66982922201157</v>
      </c>
      <c r="AN1031" s="1">
        <f t="shared" si="231"/>
        <v>5656.9800569800564</v>
      </c>
      <c r="AO1031" s="1">
        <f t="shared" si="232"/>
        <v>6646.649886202068</v>
      </c>
      <c r="AP1031" s="1">
        <f t="shared" si="228"/>
        <v>0.98966982922201152</v>
      </c>
      <c r="AQ1031" s="1">
        <f t="shared" si="228"/>
        <v>5.6569800569800561</v>
      </c>
      <c r="AR1031" s="1">
        <f t="shared" si="228"/>
        <v>6.6466498862020682</v>
      </c>
      <c r="AS1031" s="90"/>
      <c r="AT1031" s="1">
        <v>1.5197628458498027</v>
      </c>
      <c r="AU1031" s="1">
        <v>0.10996308902601799</v>
      </c>
      <c r="AV1031" s="1">
        <v>2.0260181686105545</v>
      </c>
      <c r="AW1031" s="1">
        <v>0.36579454886751483</v>
      </c>
      <c r="AX1031" s="1">
        <v>0.25845558917372352</v>
      </c>
      <c r="AY1031" s="1">
        <v>0.11436080338364796</v>
      </c>
      <c r="AZ1031" s="1">
        <v>5.503989444968072</v>
      </c>
      <c r="BA1031" s="1">
        <v>109.01980306435394</v>
      </c>
      <c r="BB1031" s="1">
        <v>41.482550605581324</v>
      </c>
      <c r="BC1031" s="1">
        <v>14.010043334144068</v>
      </c>
      <c r="BD1031" s="1">
        <v>2.4582461623854197</v>
      </c>
      <c r="BE1031" s="94">
        <v>0.80783938814531542</v>
      </c>
      <c r="BF1031" s="94">
        <v>4.3193116634799238E-2</v>
      </c>
      <c r="BG1031" s="94">
        <v>1.4034317378329799</v>
      </c>
      <c r="BH1031" s="1">
        <v>0.76879162702188408</v>
      </c>
      <c r="BI1031" s="1">
        <v>0.16294005708848716</v>
      </c>
      <c r="BJ1031" s="1">
        <v>0.89152338090938477</v>
      </c>
    </row>
    <row r="1032" spans="1:62">
      <c r="A1032" t="s">
        <v>177</v>
      </c>
      <c r="C1032" s="63" t="s">
        <v>164</v>
      </c>
      <c r="D1032" s="87" t="s">
        <v>840</v>
      </c>
      <c r="E1032" t="s">
        <v>959</v>
      </c>
      <c r="F1032" s="1" t="s">
        <v>846</v>
      </c>
      <c r="G1032" s="1" t="s">
        <v>847</v>
      </c>
      <c r="H1032" s="1">
        <v>10.56343</v>
      </c>
      <c r="I1032" s="1">
        <v>8.1874099999999999</v>
      </c>
      <c r="J1032" s="1">
        <v>648</v>
      </c>
      <c r="K1032" s="1" t="s">
        <v>848</v>
      </c>
      <c r="L1032" s="1" t="s">
        <v>709</v>
      </c>
      <c r="M1032" s="88">
        <v>2016</v>
      </c>
      <c r="N1032" s="88">
        <v>2</v>
      </c>
      <c r="O1032" s="89" t="s">
        <v>158</v>
      </c>
      <c r="P1032" s="63">
        <v>688</v>
      </c>
      <c r="Q1032" s="1" t="s">
        <v>844</v>
      </c>
      <c r="R1032" s="63" t="s">
        <v>399</v>
      </c>
      <c r="S1032" s="63" t="s">
        <v>992</v>
      </c>
      <c r="T1032" s="63" t="s">
        <v>1091</v>
      </c>
      <c r="U1032" s="1"/>
      <c r="V1032" s="90"/>
      <c r="W1032" s="91">
        <v>42654</v>
      </c>
      <c r="X1032" s="63">
        <v>9</v>
      </c>
      <c r="Y1032" s="63">
        <v>45</v>
      </c>
      <c r="Z1032" s="92">
        <v>40</v>
      </c>
      <c r="AA1032" s="93">
        <v>8.66</v>
      </c>
      <c r="AB1032" s="93">
        <v>3.94</v>
      </c>
      <c r="AC1032" s="63">
        <v>1.34</v>
      </c>
      <c r="AD1032" s="1">
        <v>0.6</v>
      </c>
      <c r="AE1032" s="63">
        <v>0.48</v>
      </c>
      <c r="AF1032" s="1">
        <v>0.76</v>
      </c>
      <c r="AG1032" s="1">
        <v>10.8</v>
      </c>
      <c r="AH1032" s="1">
        <f t="shared" si="226"/>
        <v>78.94736842105263</v>
      </c>
      <c r="AI1032" s="1">
        <v>0.24</v>
      </c>
      <c r="AJ1032" s="1">
        <f t="shared" si="227"/>
        <v>2.2346268656716415</v>
      </c>
      <c r="AK1032" s="1">
        <f t="shared" si="229"/>
        <v>1.851350307287094</v>
      </c>
      <c r="AL1032" s="1">
        <f t="shared" si="225"/>
        <v>4.33</v>
      </c>
      <c r="AM1032" s="1">
        <f t="shared" si="230"/>
        <v>2057.0558969856602</v>
      </c>
      <c r="AN1032" s="1">
        <f t="shared" si="231"/>
        <v>4811.1111111111113</v>
      </c>
      <c r="AO1032" s="1">
        <f t="shared" si="232"/>
        <v>6868.1670080967715</v>
      </c>
      <c r="AP1032" s="1">
        <f t="shared" si="228"/>
        <v>2.05705589698566</v>
      </c>
      <c r="AQ1032" s="1">
        <f t="shared" si="228"/>
        <v>4.8111111111111109</v>
      </c>
      <c r="AR1032" s="1">
        <f t="shared" si="228"/>
        <v>6.8681670080967718</v>
      </c>
      <c r="AS1032" s="90"/>
      <c r="AT1032" s="1">
        <v>1.4267840593141798</v>
      </c>
      <c r="AU1032" s="1">
        <v>0.1622599587808802</v>
      </c>
      <c r="AV1032" s="1">
        <v>1.217502201796115</v>
      </c>
      <c r="AW1032" s="1">
        <v>0.49091190466754853</v>
      </c>
      <c r="AX1032" s="1">
        <v>0.29196846484214883</v>
      </c>
      <c r="AY1032" s="1">
        <v>9.120857989457351E-2</v>
      </c>
      <c r="AZ1032" s="1">
        <v>3.8857297033452234</v>
      </c>
      <c r="BA1032" s="1">
        <v>88.757757980405898</v>
      </c>
      <c r="BB1032" s="1">
        <v>38.938183947879402</v>
      </c>
      <c r="BC1032" s="1">
        <v>8.7399704918263268</v>
      </c>
      <c r="BD1032" s="1">
        <v>2.8802856968658528</v>
      </c>
      <c r="BE1032" s="94">
        <v>0.72575905974534771</v>
      </c>
      <c r="BF1032" s="94">
        <v>5.915768854064643E-2</v>
      </c>
      <c r="BG1032" s="94">
        <v>1.6150142153638749</v>
      </c>
      <c r="BH1032" s="1">
        <v>1.0049261083743841</v>
      </c>
      <c r="BI1032" s="1">
        <v>0.12133004926108375</v>
      </c>
      <c r="BJ1032" s="1">
        <v>0.54346074103737363</v>
      </c>
    </row>
    <row r="1033" spans="1:62">
      <c r="A1033" t="s">
        <v>177</v>
      </c>
      <c r="C1033" s="63" t="s">
        <v>164</v>
      </c>
      <c r="D1033" s="87" t="s">
        <v>840</v>
      </c>
      <c r="E1033" t="s">
        <v>959</v>
      </c>
      <c r="F1033" s="1" t="s">
        <v>846</v>
      </c>
      <c r="G1033" s="1" t="s">
        <v>847</v>
      </c>
      <c r="H1033" s="1">
        <v>10.56343</v>
      </c>
      <c r="I1033" s="1">
        <v>8.1874099999999999</v>
      </c>
      <c r="J1033" s="1">
        <v>648</v>
      </c>
      <c r="K1033" s="1" t="s">
        <v>848</v>
      </c>
      <c r="L1033" s="1" t="s">
        <v>709</v>
      </c>
      <c r="M1033" s="88">
        <v>2016</v>
      </c>
      <c r="N1033" s="88">
        <v>2</v>
      </c>
      <c r="O1033" s="89" t="s">
        <v>159</v>
      </c>
      <c r="P1033" s="63">
        <v>689</v>
      </c>
      <c r="Q1033" s="1" t="s">
        <v>844</v>
      </c>
      <c r="R1033" s="63" t="s">
        <v>399</v>
      </c>
      <c r="S1033" s="63" t="s">
        <v>992</v>
      </c>
      <c r="T1033" s="63" t="s">
        <v>1091</v>
      </c>
      <c r="U1033" s="1"/>
      <c r="V1033" s="90"/>
      <c r="W1033" s="91">
        <v>42654</v>
      </c>
      <c r="X1033" s="63">
        <v>9</v>
      </c>
      <c r="Y1033" s="63">
        <v>46</v>
      </c>
      <c r="Z1033" s="92">
        <v>45</v>
      </c>
      <c r="AA1033" s="93">
        <v>14.42</v>
      </c>
      <c r="AB1033" s="93">
        <v>7.78</v>
      </c>
      <c r="AC1033" s="63">
        <v>2.62</v>
      </c>
      <c r="AD1033" s="1">
        <v>1.28</v>
      </c>
      <c r="AE1033" s="63">
        <v>0.76</v>
      </c>
      <c r="AF1033" s="1">
        <v>1.6</v>
      </c>
      <c r="AG1033" s="1">
        <v>12.5</v>
      </c>
      <c r="AH1033" s="1">
        <f t="shared" si="226"/>
        <v>80</v>
      </c>
      <c r="AI1033" s="1">
        <v>0.28000000000000003</v>
      </c>
      <c r="AJ1033" s="1">
        <f t="shared" si="227"/>
        <v>4.7511450381679392</v>
      </c>
      <c r="AK1033" s="1">
        <f t="shared" si="229"/>
        <v>3.9127076784912442</v>
      </c>
      <c r="AL1033" s="1">
        <f t="shared" si="225"/>
        <v>5.3126315789473688</v>
      </c>
      <c r="AM1033" s="1">
        <f t="shared" si="230"/>
        <v>4347.4529761013828</v>
      </c>
      <c r="AN1033" s="1">
        <f t="shared" si="231"/>
        <v>5902.9239766081873</v>
      </c>
      <c r="AO1033" s="1">
        <f t="shared" si="232"/>
        <v>10250.37695270957</v>
      </c>
      <c r="AP1033" s="1">
        <f t="shared" si="228"/>
        <v>4.3474529761013825</v>
      </c>
      <c r="AQ1033" s="1">
        <f t="shared" si="228"/>
        <v>5.9029239766081876</v>
      </c>
      <c r="AR1033" s="1">
        <f t="shared" si="228"/>
        <v>10.250376952709571</v>
      </c>
      <c r="AS1033" s="90"/>
      <c r="AT1033" s="1">
        <v>1.6444652908067543</v>
      </c>
      <c r="AU1033" s="1">
        <v>0.16893498617184594</v>
      </c>
      <c r="AV1033" s="1">
        <v>1.6971886549303012</v>
      </c>
      <c r="AW1033" s="1">
        <v>0.54188447985213284</v>
      </c>
      <c r="AX1033" s="1">
        <v>0.284542363751768</v>
      </c>
      <c r="AY1033" s="1">
        <v>0.12401418194582289</v>
      </c>
      <c r="AZ1033" s="1">
        <v>5.0780115790832454</v>
      </c>
      <c r="BA1033" s="1">
        <v>103.50038993977836</v>
      </c>
      <c r="BB1033" s="1">
        <v>31.503223425523231</v>
      </c>
      <c r="BC1033" s="1">
        <v>8.8984501008222558</v>
      </c>
      <c r="BD1033" s="1">
        <v>3.6638769051614006</v>
      </c>
      <c r="BE1033" s="94">
        <v>0.56433823529411775</v>
      </c>
      <c r="BF1033" s="94">
        <v>4.4687500000000012E-2</v>
      </c>
      <c r="BG1033" s="94">
        <v>1.4984497890719561</v>
      </c>
      <c r="BH1033" s="1">
        <v>1.2791030534351144</v>
      </c>
      <c r="BI1033" s="1">
        <v>0.19732824427480916</v>
      </c>
      <c r="BJ1033" s="1">
        <v>0.50973306930188744</v>
      </c>
    </row>
    <row r="1034" spans="1:62">
      <c r="A1034" t="s">
        <v>177</v>
      </c>
      <c r="C1034" s="63" t="s">
        <v>164</v>
      </c>
      <c r="D1034" s="87" t="s">
        <v>840</v>
      </c>
      <c r="E1034" t="s">
        <v>959</v>
      </c>
      <c r="F1034" s="1" t="s">
        <v>846</v>
      </c>
      <c r="G1034" s="1" t="s">
        <v>847</v>
      </c>
      <c r="H1034" s="1">
        <v>10.56343</v>
      </c>
      <c r="I1034" s="1">
        <v>8.1874099999999999</v>
      </c>
      <c r="J1034" s="1">
        <v>648</v>
      </c>
      <c r="K1034" s="1" t="s">
        <v>848</v>
      </c>
      <c r="L1034" s="1" t="s">
        <v>709</v>
      </c>
      <c r="M1034" s="88">
        <v>2016</v>
      </c>
      <c r="N1034" s="88">
        <v>2</v>
      </c>
      <c r="O1034" s="89" t="s">
        <v>714</v>
      </c>
      <c r="P1034" s="63">
        <v>690</v>
      </c>
      <c r="Q1034" s="1" t="s">
        <v>844</v>
      </c>
      <c r="R1034" s="63" t="s">
        <v>399</v>
      </c>
      <c r="S1034" s="63" t="s">
        <v>992</v>
      </c>
      <c r="T1034" s="63" t="s">
        <v>1091</v>
      </c>
      <c r="U1034" s="1"/>
      <c r="V1034" s="90"/>
      <c r="W1034" s="91">
        <v>42654</v>
      </c>
      <c r="X1034" s="63">
        <v>9</v>
      </c>
      <c r="Y1034" s="63">
        <v>45</v>
      </c>
      <c r="Z1034" s="92">
        <v>40</v>
      </c>
      <c r="AA1034" s="93">
        <v>11.06</v>
      </c>
      <c r="AB1034" s="93">
        <v>5.98</v>
      </c>
      <c r="AC1034" s="63">
        <v>1.94</v>
      </c>
      <c r="AD1034" s="1">
        <v>0.92</v>
      </c>
      <c r="AE1034" s="63">
        <v>0.46</v>
      </c>
      <c r="AF1034" s="1">
        <v>1.1599999999999999</v>
      </c>
      <c r="AG1034" s="1">
        <v>14.5</v>
      </c>
      <c r="AH1034" s="1">
        <f t="shared" si="226"/>
        <v>79.310344827586221</v>
      </c>
      <c r="AI1034" s="1">
        <v>0.2</v>
      </c>
      <c r="AJ1034" s="1">
        <f t="shared" si="227"/>
        <v>3.5756701030927838</v>
      </c>
      <c r="AK1034" s="1">
        <f t="shared" si="229"/>
        <v>2.852557913887205</v>
      </c>
      <c r="AL1034" s="1">
        <f t="shared" si="225"/>
        <v>4.8086956521739133</v>
      </c>
      <c r="AM1034" s="1">
        <f t="shared" si="230"/>
        <v>3169.5087932080055</v>
      </c>
      <c r="AN1034" s="1">
        <f t="shared" si="231"/>
        <v>5342.9951690821263</v>
      </c>
      <c r="AO1034" s="1">
        <f t="shared" si="232"/>
        <v>8512.5039622901313</v>
      </c>
      <c r="AP1034" s="1">
        <f t="shared" si="228"/>
        <v>3.1695087932080055</v>
      </c>
      <c r="AQ1034" s="1">
        <f t="shared" si="228"/>
        <v>5.3429951690821262</v>
      </c>
      <c r="AR1034" s="1">
        <f t="shared" si="228"/>
        <v>8.5125039622901308</v>
      </c>
      <c r="AS1034" s="90"/>
      <c r="AT1034" s="1">
        <v>2</v>
      </c>
      <c r="AU1034" s="1">
        <v>0.17193068652464866</v>
      </c>
      <c r="AV1034" s="1">
        <v>1.3332129631107812</v>
      </c>
      <c r="AW1034" s="1">
        <v>0.58185883285302609</v>
      </c>
      <c r="AX1034" s="1">
        <v>0.23305004228197707</v>
      </c>
      <c r="AY1034" s="1">
        <v>0.1329500315640311</v>
      </c>
      <c r="AZ1034" s="1">
        <v>5.0971310266380767</v>
      </c>
      <c r="BA1034" s="1">
        <v>111.16936324339609</v>
      </c>
      <c r="BB1034" s="1">
        <v>45.021678870412998</v>
      </c>
      <c r="BC1034" s="1">
        <v>10.430690390587097</v>
      </c>
      <c r="BD1034" s="1">
        <v>8.9181680110681434</v>
      </c>
      <c r="BE1034" s="94">
        <v>0.43755846585594022</v>
      </c>
      <c r="BF1034" s="94">
        <v>2.947614593077643E-2</v>
      </c>
      <c r="BG1034" s="94">
        <v>1.7188342916085266</v>
      </c>
      <c r="BH1034" s="1">
        <v>1.1197115384615386</v>
      </c>
      <c r="BI1034" s="1">
        <v>0.21802884615384618</v>
      </c>
      <c r="BJ1034" s="1">
        <v>0.73493649455926602</v>
      </c>
    </row>
    <row r="1035" spans="1:62">
      <c r="A1035" t="s">
        <v>177</v>
      </c>
      <c r="C1035" s="63" t="s">
        <v>164</v>
      </c>
      <c r="D1035" s="87" t="s">
        <v>840</v>
      </c>
      <c r="E1035" t="s">
        <v>959</v>
      </c>
      <c r="F1035" s="1" t="s">
        <v>849</v>
      </c>
      <c r="G1035" s="1" t="s">
        <v>850</v>
      </c>
      <c r="H1035" s="1">
        <v>10.564730000000001</v>
      </c>
      <c r="I1035" s="1">
        <v>8.1805800000000009</v>
      </c>
      <c r="J1035" s="1">
        <v>650</v>
      </c>
      <c r="K1035" s="1" t="s">
        <v>851</v>
      </c>
      <c r="L1035" s="1" t="s">
        <v>709</v>
      </c>
      <c r="M1035" s="88">
        <v>2016</v>
      </c>
      <c r="N1035" s="88">
        <v>2</v>
      </c>
      <c r="O1035" s="89" t="s">
        <v>155</v>
      </c>
      <c r="P1035" s="63">
        <v>697</v>
      </c>
      <c r="Q1035" s="1" t="s">
        <v>844</v>
      </c>
      <c r="R1035" s="63" t="s">
        <v>399</v>
      </c>
      <c r="S1035" s="63" t="s">
        <v>992</v>
      </c>
      <c r="T1035" s="63" t="s">
        <v>1091</v>
      </c>
      <c r="U1035" s="1" t="s">
        <v>845</v>
      </c>
      <c r="V1035" s="90" t="s">
        <v>828</v>
      </c>
      <c r="W1035" s="91">
        <v>42654</v>
      </c>
      <c r="X1035" s="63">
        <v>9</v>
      </c>
      <c r="Y1035" s="63">
        <v>43</v>
      </c>
      <c r="Z1035" s="92">
        <v>26</v>
      </c>
      <c r="AA1035" s="93">
        <v>5.2</v>
      </c>
      <c r="AB1035" s="93">
        <v>1.48</v>
      </c>
      <c r="AC1035" s="63">
        <v>0.76</v>
      </c>
      <c r="AD1035" s="1">
        <v>0.32</v>
      </c>
      <c r="AE1035" s="63">
        <v>0.24</v>
      </c>
      <c r="AF1035" s="1">
        <v>0.36</v>
      </c>
      <c r="AG1035" s="1">
        <v>9.8000000000000007</v>
      </c>
      <c r="AH1035" s="1">
        <f t="shared" si="226"/>
        <v>88.8888888888889</v>
      </c>
      <c r="AI1035" s="1">
        <v>0.1</v>
      </c>
      <c r="AJ1035" s="1">
        <f t="shared" si="227"/>
        <v>0.70105263157894737</v>
      </c>
      <c r="AK1035" s="1">
        <f t="shared" si="229"/>
        <v>0.66128049535603728</v>
      </c>
      <c r="AL1035" s="1">
        <f t="shared" si="225"/>
        <v>2.166666666666667</v>
      </c>
      <c r="AM1035" s="1">
        <f t="shared" si="230"/>
        <v>734.75610595115256</v>
      </c>
      <c r="AN1035" s="1">
        <f t="shared" si="231"/>
        <v>2407.4074074074074</v>
      </c>
      <c r="AO1035" s="1">
        <f t="shared" si="232"/>
        <v>3142.1635133585601</v>
      </c>
      <c r="AP1035" s="1">
        <f t="shared" si="228"/>
        <v>0.73475610595115259</v>
      </c>
      <c r="AQ1035" s="1">
        <f t="shared" si="228"/>
        <v>2.4074074074074074</v>
      </c>
      <c r="AR1035" s="1">
        <f t="shared" si="228"/>
        <v>3.1421635133585601</v>
      </c>
      <c r="AS1035" s="90">
        <v>42652</v>
      </c>
      <c r="AT1035" s="1">
        <v>1.5121155638397019</v>
      </c>
      <c r="AU1035" s="1">
        <v>9.2840053859121557E-2</v>
      </c>
      <c r="AV1035" s="1">
        <v>1.9112477068620315</v>
      </c>
      <c r="AW1035" s="1">
        <v>0.28476054313546395</v>
      </c>
      <c r="AX1035" s="1">
        <v>0.23715343673543812</v>
      </c>
      <c r="AY1035" s="1">
        <v>0.10911154177029218</v>
      </c>
      <c r="AZ1035" s="1">
        <v>6.5280506116049075</v>
      </c>
      <c r="BA1035" s="1">
        <v>101.61467461794047</v>
      </c>
      <c r="BB1035" s="1">
        <v>38.462064278353346</v>
      </c>
      <c r="BC1035" s="1">
        <v>10.606157811276907</v>
      </c>
      <c r="BD1035" s="1">
        <v>1.6763064150800506</v>
      </c>
      <c r="BE1035" s="94">
        <v>0.62401574803149606</v>
      </c>
      <c r="BF1035" s="94">
        <v>2.388779527559055E-2</v>
      </c>
      <c r="BG1035" s="94">
        <v>1.4969835955405748</v>
      </c>
      <c r="BH1035" s="1">
        <v>1.1405797101449275</v>
      </c>
      <c r="BI1035" s="1">
        <v>0.20700483091787442</v>
      </c>
      <c r="BJ1035" s="1">
        <v>0.54246992838279318</v>
      </c>
    </row>
    <row r="1036" spans="1:62">
      <c r="A1036" t="s">
        <v>177</v>
      </c>
      <c r="C1036" s="63" t="s">
        <v>164</v>
      </c>
      <c r="D1036" s="87" t="s">
        <v>840</v>
      </c>
      <c r="E1036" t="s">
        <v>959</v>
      </c>
      <c r="F1036" s="1" t="s">
        <v>849</v>
      </c>
      <c r="G1036" s="1" t="s">
        <v>850</v>
      </c>
      <c r="H1036" s="1">
        <v>10.564730000000001</v>
      </c>
      <c r="I1036" s="1">
        <v>8.1805800000000009</v>
      </c>
      <c r="J1036" s="1">
        <v>650</v>
      </c>
      <c r="K1036" s="1" t="s">
        <v>851</v>
      </c>
      <c r="L1036" s="1" t="s">
        <v>709</v>
      </c>
      <c r="M1036" s="88">
        <v>2016</v>
      </c>
      <c r="N1036" s="88">
        <v>2</v>
      </c>
      <c r="O1036" s="89" t="s">
        <v>156</v>
      </c>
      <c r="P1036" s="63">
        <v>698</v>
      </c>
      <c r="Q1036" s="1" t="s">
        <v>844</v>
      </c>
      <c r="R1036" s="63" t="s">
        <v>399</v>
      </c>
      <c r="S1036" s="63" t="s">
        <v>992</v>
      </c>
      <c r="T1036" s="63" t="s">
        <v>1091</v>
      </c>
      <c r="U1036" s="1"/>
      <c r="V1036" s="90"/>
      <c r="W1036" s="91">
        <v>42654</v>
      </c>
      <c r="X1036" s="63">
        <v>9</v>
      </c>
      <c r="Y1036" s="63">
        <v>47</v>
      </c>
      <c r="Z1036" s="92">
        <v>42</v>
      </c>
      <c r="AA1036" s="93">
        <v>6.78</v>
      </c>
      <c r="AB1036" s="93">
        <v>3.9</v>
      </c>
      <c r="AC1036" s="63">
        <v>1.46</v>
      </c>
      <c r="AD1036" s="1">
        <v>0.7</v>
      </c>
      <c r="AE1036" s="63">
        <v>0.22</v>
      </c>
      <c r="AF1036" s="1">
        <v>0.86</v>
      </c>
      <c r="AG1036" s="1">
        <v>11.5</v>
      </c>
      <c r="AH1036" s="1">
        <f t="shared" si="226"/>
        <v>81.395348837209298</v>
      </c>
      <c r="AI1036" s="1">
        <v>0.08</v>
      </c>
      <c r="AJ1036" s="1">
        <f t="shared" si="227"/>
        <v>2.2972602739726029</v>
      </c>
      <c r="AK1036" s="1">
        <f t="shared" si="229"/>
        <v>1.9468573730862213</v>
      </c>
      <c r="AL1036" s="1">
        <f t="shared" si="225"/>
        <v>2.4654545454545458</v>
      </c>
      <c r="AM1036" s="1">
        <f t="shared" si="230"/>
        <v>2163.1748589846902</v>
      </c>
      <c r="AN1036" s="1">
        <f t="shared" si="231"/>
        <v>2739.3939393939399</v>
      </c>
      <c r="AO1036" s="1">
        <f t="shared" si="232"/>
        <v>4902.5687983786302</v>
      </c>
      <c r="AP1036" s="1">
        <f t="shared" si="228"/>
        <v>2.1631748589846902</v>
      </c>
      <c r="AQ1036" s="1">
        <f t="shared" si="228"/>
        <v>2.7393939393939402</v>
      </c>
      <c r="AR1036" s="1">
        <f t="shared" si="228"/>
        <v>4.9025687983786304</v>
      </c>
      <c r="AS1036" s="90"/>
      <c r="AT1036" s="1">
        <v>1.8928909952606636</v>
      </c>
      <c r="AU1036" s="1">
        <v>0.20278073890753306</v>
      </c>
      <c r="AV1036" s="1">
        <v>1.8821555663787772</v>
      </c>
      <c r="AW1036" s="1">
        <v>0.29102839931301921</v>
      </c>
      <c r="AX1036" s="1">
        <v>0.2283508284454055</v>
      </c>
      <c r="AY1036" s="1">
        <v>0.11781768729140762</v>
      </c>
      <c r="AZ1036" s="1">
        <v>7.1028103401648792</v>
      </c>
      <c r="BA1036" s="1">
        <v>92.897708696270811</v>
      </c>
      <c r="BB1036" s="1">
        <v>23.372576637410631</v>
      </c>
      <c r="BC1036" s="1">
        <v>9.7400632922333656</v>
      </c>
      <c r="BD1036" s="1">
        <v>10.535035888360589</v>
      </c>
      <c r="BE1036" s="94">
        <v>0.63396226415094348</v>
      </c>
      <c r="BF1036" s="94">
        <v>0.13811320754716983</v>
      </c>
      <c r="BG1036" s="94">
        <v>1.9502352814987358</v>
      </c>
      <c r="BH1036" s="1">
        <v>1.0972602739726027</v>
      </c>
      <c r="BI1036" s="1">
        <v>0.12488584474885846</v>
      </c>
      <c r="BJ1036" s="1">
        <v>0.75864853014504885</v>
      </c>
    </row>
    <row r="1037" spans="1:62">
      <c r="A1037" t="s">
        <v>177</v>
      </c>
      <c r="C1037" s="63" t="s">
        <v>164</v>
      </c>
      <c r="D1037" s="87" t="s">
        <v>840</v>
      </c>
      <c r="E1037" t="s">
        <v>959</v>
      </c>
      <c r="F1037" s="1" t="s">
        <v>849</v>
      </c>
      <c r="G1037" s="1" t="s">
        <v>850</v>
      </c>
      <c r="H1037" s="1">
        <v>10.564730000000001</v>
      </c>
      <c r="I1037" s="1">
        <v>8.1805800000000009</v>
      </c>
      <c r="J1037" s="1">
        <v>650</v>
      </c>
      <c r="K1037" s="1" t="s">
        <v>851</v>
      </c>
      <c r="L1037" s="1" t="s">
        <v>709</v>
      </c>
      <c r="M1037" s="88">
        <v>2016</v>
      </c>
      <c r="N1037" s="88">
        <v>2</v>
      </c>
      <c r="O1037" s="89" t="s">
        <v>157</v>
      </c>
      <c r="P1037" s="63">
        <v>699</v>
      </c>
      <c r="Q1037" s="1" t="s">
        <v>844</v>
      </c>
      <c r="R1037" s="63" t="s">
        <v>399</v>
      </c>
      <c r="S1037" s="63" t="s">
        <v>992</v>
      </c>
      <c r="T1037" s="63" t="s">
        <v>1091</v>
      </c>
      <c r="U1037" s="1"/>
      <c r="V1037" s="90"/>
      <c r="W1037" s="91">
        <v>42654</v>
      </c>
      <c r="X1037" s="63">
        <v>9</v>
      </c>
      <c r="Y1037" s="63">
        <v>47</v>
      </c>
      <c r="Z1037" s="92">
        <v>15</v>
      </c>
      <c r="AA1037" s="93">
        <v>6.12</v>
      </c>
      <c r="AB1037" s="93">
        <v>0.7</v>
      </c>
      <c r="AC1037" s="63">
        <v>0.54</v>
      </c>
      <c r="AD1037" s="1">
        <v>0.18</v>
      </c>
      <c r="AE1037" s="63">
        <v>0.44</v>
      </c>
      <c r="AF1037" s="1">
        <v>0.26</v>
      </c>
      <c r="AG1037" s="1">
        <v>8.3000000000000007</v>
      </c>
      <c r="AH1037" s="1">
        <f t="shared" si="226"/>
        <v>69.230769230769226</v>
      </c>
      <c r="AI1037" s="1">
        <v>0.18</v>
      </c>
      <c r="AJ1037" s="1">
        <f t="shared" si="227"/>
        <v>0.33703703703703702</v>
      </c>
      <c r="AK1037" s="1">
        <f t="shared" si="229"/>
        <v>0.25172549019607843</v>
      </c>
      <c r="AL1037" s="1">
        <f t="shared" si="225"/>
        <v>2.5036363636363634</v>
      </c>
      <c r="AM1037" s="1">
        <f t="shared" si="230"/>
        <v>279.69498910675378</v>
      </c>
      <c r="AN1037" s="1">
        <f t="shared" si="231"/>
        <v>2781.818181818182</v>
      </c>
      <c r="AO1037" s="1">
        <f t="shared" si="232"/>
        <v>3061.5131709249358</v>
      </c>
      <c r="AP1037" s="1">
        <f t="shared" si="228"/>
        <v>0.27969498910675378</v>
      </c>
      <c r="AQ1037" s="1">
        <f t="shared" si="228"/>
        <v>2.7818181818181822</v>
      </c>
      <c r="AR1037" s="1">
        <f t="shared" si="228"/>
        <v>3.0615131709249357</v>
      </c>
      <c r="AS1037" s="90"/>
      <c r="AT1037" s="1"/>
      <c r="AU1037" s="1"/>
      <c r="AV1037" s="1"/>
      <c r="AW1037" s="1"/>
      <c r="AX1037" s="1"/>
      <c r="AY1037" s="1"/>
      <c r="AZ1037" s="1"/>
      <c r="BA1037" s="1"/>
      <c r="BB1037" s="1"/>
      <c r="BC1037" s="1"/>
      <c r="BD1037" s="1"/>
      <c r="BE1037" s="94">
        <v>1.1685823754789273</v>
      </c>
      <c r="BF1037" s="94">
        <v>2.6815134099616857E-2</v>
      </c>
      <c r="BG1037" s="94">
        <v>2.7011948308954867</v>
      </c>
      <c r="BH1037" s="1">
        <v>1.0754901960784315</v>
      </c>
      <c r="BI1037" s="1">
        <v>0.17637254901960789</v>
      </c>
      <c r="BJ1037" s="1">
        <v>0.68999078461882934</v>
      </c>
    </row>
    <row r="1038" spans="1:62">
      <c r="A1038" t="s">
        <v>177</v>
      </c>
      <c r="C1038" s="63" t="s">
        <v>164</v>
      </c>
      <c r="D1038" s="87" t="s">
        <v>840</v>
      </c>
      <c r="E1038" t="s">
        <v>959</v>
      </c>
      <c r="F1038" s="1" t="s">
        <v>849</v>
      </c>
      <c r="G1038" s="1" t="s">
        <v>850</v>
      </c>
      <c r="H1038" s="1">
        <v>10.564730000000001</v>
      </c>
      <c r="I1038" s="1">
        <v>8.1805800000000009</v>
      </c>
      <c r="J1038" s="1">
        <v>650</v>
      </c>
      <c r="K1038" s="1" t="s">
        <v>851</v>
      </c>
      <c r="L1038" s="1" t="s">
        <v>709</v>
      </c>
      <c r="M1038" s="88">
        <v>2016</v>
      </c>
      <c r="N1038" s="88">
        <v>2</v>
      </c>
      <c r="O1038" s="89" t="s">
        <v>158</v>
      </c>
      <c r="P1038" s="63">
        <v>700</v>
      </c>
      <c r="Q1038" s="1" t="s">
        <v>844</v>
      </c>
      <c r="R1038" s="63" t="s">
        <v>399</v>
      </c>
      <c r="S1038" s="63" t="s">
        <v>992</v>
      </c>
      <c r="T1038" s="63" t="s">
        <v>1091</v>
      </c>
      <c r="U1038" s="1"/>
      <c r="V1038" s="90"/>
      <c r="W1038" s="91">
        <v>42654</v>
      </c>
      <c r="X1038" s="63">
        <v>9</v>
      </c>
      <c r="Y1038" s="63">
        <v>42</v>
      </c>
      <c r="Z1038" s="92">
        <v>39</v>
      </c>
      <c r="AA1038" s="93">
        <v>8.4</v>
      </c>
      <c r="AB1038" s="93">
        <v>4.62</v>
      </c>
      <c r="AC1038" s="63">
        <v>1.44</v>
      </c>
      <c r="AD1038" s="1">
        <v>0.72</v>
      </c>
      <c r="AE1038" s="63">
        <v>0.68</v>
      </c>
      <c r="AF1038" s="1">
        <v>0.9</v>
      </c>
      <c r="AG1038" s="1">
        <v>12.3</v>
      </c>
      <c r="AH1038" s="1">
        <f t="shared" si="226"/>
        <v>80</v>
      </c>
      <c r="AI1038" s="1">
        <v>0.32</v>
      </c>
      <c r="AJ1038" s="1">
        <f t="shared" si="227"/>
        <v>2.8875000000000002</v>
      </c>
      <c r="AK1038" s="1">
        <f t="shared" si="229"/>
        <v>2.3833764705882352</v>
      </c>
      <c r="AL1038" s="1">
        <f t="shared" si="225"/>
        <v>3.9529411764705884</v>
      </c>
      <c r="AM1038" s="1">
        <f t="shared" si="230"/>
        <v>2648.1960784313724</v>
      </c>
      <c r="AN1038" s="1">
        <f t="shared" si="231"/>
        <v>4392.1568627450979</v>
      </c>
      <c r="AO1038" s="1">
        <f t="shared" si="232"/>
        <v>7040.3529411764703</v>
      </c>
      <c r="AP1038" s="1">
        <f t="shared" si="228"/>
        <v>2.6481960784313725</v>
      </c>
      <c r="AQ1038" s="1">
        <f t="shared" si="228"/>
        <v>4.3921568627450975</v>
      </c>
      <c r="AR1038" s="1">
        <f t="shared" si="228"/>
        <v>7.0403529411764705</v>
      </c>
      <c r="AS1038" s="90"/>
      <c r="AT1038" s="1">
        <v>2.0298013245033113</v>
      </c>
      <c r="AU1038" s="1">
        <v>0.21630437427598742</v>
      </c>
      <c r="AV1038" s="1">
        <v>1.8382145912265284</v>
      </c>
      <c r="AW1038" s="1">
        <v>0.41839138647084156</v>
      </c>
      <c r="AX1038" s="1">
        <v>0.29411926168252089</v>
      </c>
      <c r="AY1038" s="1">
        <v>0.12863941001402823</v>
      </c>
      <c r="AZ1038" s="1">
        <v>7.8009445674210305</v>
      </c>
      <c r="BA1038" s="1">
        <v>100.42793814583582</v>
      </c>
      <c r="BB1038" s="1">
        <v>54.215987876472006</v>
      </c>
      <c r="BC1038" s="1">
        <v>14.607376871965396</v>
      </c>
      <c r="BD1038" s="1">
        <v>2.6615618742124223</v>
      </c>
      <c r="BE1038" s="94">
        <v>0.55496624879459988</v>
      </c>
      <c r="BF1038" s="94">
        <v>2.2849566055930571E-2</v>
      </c>
      <c r="BG1038" s="94">
        <v>1.8633868156291356</v>
      </c>
      <c r="BH1038" s="1">
        <v>1.5487012987012987</v>
      </c>
      <c r="BI1038" s="1">
        <v>0.14953617810760669</v>
      </c>
      <c r="BJ1038" s="1">
        <v>0.80358125748095288</v>
      </c>
    </row>
    <row r="1039" spans="1:62">
      <c r="A1039" t="s">
        <v>177</v>
      </c>
      <c r="C1039" s="63" t="s">
        <v>164</v>
      </c>
      <c r="D1039" s="87" t="s">
        <v>840</v>
      </c>
      <c r="E1039" t="s">
        <v>959</v>
      </c>
      <c r="F1039" s="1" t="s">
        <v>849</v>
      </c>
      <c r="G1039" s="1" t="s">
        <v>850</v>
      </c>
      <c r="H1039" s="1">
        <v>10.564730000000001</v>
      </c>
      <c r="I1039" s="1">
        <v>8.1805800000000009</v>
      </c>
      <c r="J1039" s="1">
        <v>650</v>
      </c>
      <c r="K1039" s="1" t="s">
        <v>851</v>
      </c>
      <c r="L1039" s="1" t="s">
        <v>709</v>
      </c>
      <c r="M1039" s="88">
        <v>2016</v>
      </c>
      <c r="N1039" s="88">
        <v>2</v>
      </c>
      <c r="O1039" s="89" t="s">
        <v>159</v>
      </c>
      <c r="P1039" s="63">
        <v>701</v>
      </c>
      <c r="Q1039" s="1" t="s">
        <v>844</v>
      </c>
      <c r="R1039" s="63" t="s">
        <v>399</v>
      </c>
      <c r="S1039" s="63" t="s">
        <v>992</v>
      </c>
      <c r="T1039" s="63" t="s">
        <v>1091</v>
      </c>
      <c r="U1039" s="1"/>
      <c r="V1039" s="90"/>
      <c r="W1039" s="91">
        <v>42654</v>
      </c>
      <c r="X1039" s="63">
        <v>9</v>
      </c>
      <c r="Y1039" s="63">
        <v>48</v>
      </c>
      <c r="Z1039" s="92">
        <v>42</v>
      </c>
      <c r="AA1039" s="93">
        <v>12.8</v>
      </c>
      <c r="AB1039" s="93">
        <v>5.96</v>
      </c>
      <c r="AC1039" s="63">
        <v>2.3199999999999998</v>
      </c>
      <c r="AD1039" s="1">
        <v>1.2</v>
      </c>
      <c r="AE1039" s="63">
        <v>0.26</v>
      </c>
      <c r="AF1039" s="1">
        <v>1.5</v>
      </c>
      <c r="AG1039" s="1">
        <v>13.6</v>
      </c>
      <c r="AH1039" s="1">
        <f t="shared" si="226"/>
        <v>80</v>
      </c>
      <c r="AI1039" s="1">
        <v>0.1</v>
      </c>
      <c r="AJ1039" s="1">
        <f t="shared" si="227"/>
        <v>3.853448275862069</v>
      </c>
      <c r="AK1039" s="1">
        <f t="shared" si="229"/>
        <v>3.1335334685598379</v>
      </c>
      <c r="AL1039" s="1">
        <f t="shared" si="225"/>
        <v>4.9230769230769234</v>
      </c>
      <c r="AM1039" s="1">
        <f t="shared" si="230"/>
        <v>3481.7038539553755</v>
      </c>
      <c r="AN1039" s="1">
        <f t="shared" si="231"/>
        <v>5470.0854700854707</v>
      </c>
      <c r="AO1039" s="1">
        <f t="shared" si="232"/>
        <v>8951.7893240408466</v>
      </c>
      <c r="AP1039" s="1">
        <f t="shared" si="228"/>
        <v>3.4817038539553753</v>
      </c>
      <c r="AQ1039" s="1">
        <f t="shared" si="228"/>
        <v>5.4700854700854711</v>
      </c>
      <c r="AR1039" s="1">
        <f t="shared" si="228"/>
        <v>8.9517893240408473</v>
      </c>
      <c r="AS1039" s="90"/>
      <c r="AT1039" s="1">
        <v>1.3615090735434576</v>
      </c>
      <c r="AU1039" s="1">
        <v>0.16268262470612213</v>
      </c>
      <c r="AV1039" s="1">
        <v>1.9229325135393176</v>
      </c>
      <c r="AW1039" s="1">
        <v>0.35523914702313875</v>
      </c>
      <c r="AX1039" s="1">
        <v>0.22835687091343554</v>
      </c>
      <c r="AY1039" s="1">
        <v>9.9879356462866123E-2</v>
      </c>
      <c r="AZ1039" s="1">
        <v>5.3169638674467441</v>
      </c>
      <c r="BA1039" s="1">
        <v>67.648494419550019</v>
      </c>
      <c r="BB1039" s="1">
        <v>66.381997938437038</v>
      </c>
      <c r="BC1039" s="1">
        <v>12.810934696353574</v>
      </c>
      <c r="BD1039" s="1">
        <v>2.8015640126991959</v>
      </c>
      <c r="BE1039" s="94">
        <v>0.60049261083743843</v>
      </c>
      <c r="BF1039" s="94">
        <v>6.1724137931034477E-2</v>
      </c>
      <c r="BG1039" s="94">
        <v>2.4644876064273826</v>
      </c>
      <c r="BH1039" s="1">
        <v>1.1077705827937097</v>
      </c>
      <c r="BI1039" s="1">
        <v>0.28473635522664204</v>
      </c>
      <c r="BJ1039" s="1">
        <v>0.71187903224904947</v>
      </c>
    </row>
    <row r="1040" spans="1:62">
      <c r="A1040" t="s">
        <v>177</v>
      </c>
      <c r="C1040" s="63" t="s">
        <v>164</v>
      </c>
      <c r="D1040" s="87" t="s">
        <v>840</v>
      </c>
      <c r="E1040" t="s">
        <v>959</v>
      </c>
      <c r="F1040" s="1" t="s">
        <v>849</v>
      </c>
      <c r="G1040" s="1" t="s">
        <v>850</v>
      </c>
      <c r="H1040" s="1">
        <v>10.564730000000001</v>
      </c>
      <c r="I1040" s="1">
        <v>8.1805800000000009</v>
      </c>
      <c r="J1040" s="1">
        <v>650</v>
      </c>
      <c r="K1040" s="1" t="s">
        <v>851</v>
      </c>
      <c r="L1040" s="1" t="s">
        <v>709</v>
      </c>
      <c r="M1040" s="88">
        <v>2016</v>
      </c>
      <c r="N1040" s="88">
        <v>2</v>
      </c>
      <c r="O1040" s="89" t="s">
        <v>714</v>
      </c>
      <c r="P1040" s="63">
        <v>702</v>
      </c>
      <c r="Q1040" s="1" t="s">
        <v>844</v>
      </c>
      <c r="R1040" s="63" t="s">
        <v>399</v>
      </c>
      <c r="S1040" s="63" t="s">
        <v>992</v>
      </c>
      <c r="T1040" s="63" t="s">
        <v>1091</v>
      </c>
      <c r="U1040" s="1"/>
      <c r="V1040" s="90"/>
      <c r="W1040" s="91">
        <v>42654</v>
      </c>
      <c r="X1040" s="63">
        <v>9</v>
      </c>
      <c r="Y1040" s="63">
        <v>47</v>
      </c>
      <c r="Z1040" s="92">
        <v>42</v>
      </c>
      <c r="AA1040" s="93">
        <v>13.72</v>
      </c>
      <c r="AB1040" s="93">
        <v>6.36</v>
      </c>
      <c r="AC1040" s="63">
        <v>2.04</v>
      </c>
      <c r="AD1040" s="1">
        <v>1.02</v>
      </c>
      <c r="AE1040" s="63">
        <v>0.52</v>
      </c>
      <c r="AF1040" s="1">
        <v>1.24</v>
      </c>
      <c r="AG1040" s="1">
        <v>14.2</v>
      </c>
      <c r="AH1040" s="1">
        <f t="shared" si="226"/>
        <v>82.258064516129039</v>
      </c>
      <c r="AI1040" s="1">
        <v>0.18</v>
      </c>
      <c r="AJ1040" s="1">
        <f t="shared" si="227"/>
        <v>3.8658823529411763</v>
      </c>
      <c r="AK1040" s="1">
        <f t="shared" si="229"/>
        <v>3.2099294117647057</v>
      </c>
      <c r="AL1040" s="1">
        <f t="shared" si="225"/>
        <v>4.7492307692307696</v>
      </c>
      <c r="AM1040" s="1">
        <f t="shared" si="230"/>
        <v>3566.5882352941176</v>
      </c>
      <c r="AN1040" s="1">
        <f t="shared" si="231"/>
        <v>5276.9230769230771</v>
      </c>
      <c r="AO1040" s="1">
        <f t="shared" si="232"/>
        <v>8843.5113122171952</v>
      </c>
      <c r="AP1040" s="1">
        <f t="shared" si="228"/>
        <v>3.5665882352941174</v>
      </c>
      <c r="AQ1040" s="1">
        <f t="shared" si="228"/>
        <v>5.2769230769230768</v>
      </c>
      <c r="AR1040" s="1">
        <f t="shared" si="228"/>
        <v>8.8435113122171956</v>
      </c>
      <c r="AS1040" s="90"/>
      <c r="AT1040" s="1">
        <v>2.60218253968254</v>
      </c>
      <c r="AU1040" s="1">
        <v>0.23963453609802393</v>
      </c>
      <c r="AV1040" s="1">
        <v>1.9116420777287704</v>
      </c>
      <c r="AW1040" s="1">
        <v>0.47912491169174176</v>
      </c>
      <c r="AX1040" s="1">
        <v>0.21404061029016366</v>
      </c>
      <c r="AY1040" s="1">
        <v>0.18779542144663799</v>
      </c>
      <c r="AZ1040" s="1">
        <v>9.7582332741228441</v>
      </c>
      <c r="BA1040" s="1">
        <v>125.91686001386684</v>
      </c>
      <c r="BB1040" s="1">
        <v>59.814341380948314</v>
      </c>
      <c r="BC1040" s="1">
        <v>15.672239770088463</v>
      </c>
      <c r="BD1040" s="1">
        <v>8.9844343299364429</v>
      </c>
      <c r="BE1040" s="94">
        <v>0.6025390625</v>
      </c>
      <c r="BF1040" s="94">
        <v>1.87451171875E-2</v>
      </c>
      <c r="BG1040" s="94">
        <v>2.2223799513102578</v>
      </c>
      <c r="BH1040" s="1">
        <v>1.1367562380038387</v>
      </c>
      <c r="BI1040" s="1">
        <v>0.20278310940499042</v>
      </c>
      <c r="BJ1040" s="1">
        <v>0.74257007995739766</v>
      </c>
    </row>
    <row r="1041" spans="1:62">
      <c r="A1041" t="s">
        <v>177</v>
      </c>
      <c r="C1041" s="63" t="s">
        <v>164</v>
      </c>
      <c r="D1041" s="87" t="s">
        <v>840</v>
      </c>
      <c r="E1041" t="s">
        <v>959</v>
      </c>
      <c r="F1041" s="1" t="s">
        <v>852</v>
      </c>
      <c r="G1041" s="1" t="s">
        <v>853</v>
      </c>
      <c r="H1041" s="1">
        <v>10.57152</v>
      </c>
      <c r="I1041" s="1">
        <v>8.1772899999999993</v>
      </c>
      <c r="J1041" s="1">
        <v>657</v>
      </c>
      <c r="K1041" s="1" t="s">
        <v>854</v>
      </c>
      <c r="L1041" s="1" t="s">
        <v>709</v>
      </c>
      <c r="M1041" s="88">
        <v>2016</v>
      </c>
      <c r="N1041" s="88">
        <v>2</v>
      </c>
      <c r="O1041" s="89" t="s">
        <v>155</v>
      </c>
      <c r="P1041" s="63">
        <v>709</v>
      </c>
      <c r="Q1041" s="1" t="s">
        <v>844</v>
      </c>
      <c r="R1041" s="63" t="s">
        <v>399</v>
      </c>
      <c r="S1041" s="63" t="s">
        <v>992</v>
      </c>
      <c r="T1041" s="63" t="s">
        <v>1091</v>
      </c>
      <c r="U1041" s="1" t="s">
        <v>845</v>
      </c>
      <c r="V1041" s="90" t="s">
        <v>828</v>
      </c>
      <c r="W1041" s="91">
        <v>42654</v>
      </c>
      <c r="X1041" s="63">
        <v>9</v>
      </c>
      <c r="Y1041" s="63">
        <v>46</v>
      </c>
      <c r="Z1041" s="92">
        <v>48</v>
      </c>
      <c r="AA1041" s="93">
        <v>6.7</v>
      </c>
      <c r="AB1041" s="93">
        <v>5.48</v>
      </c>
      <c r="AC1041" s="63">
        <v>1.8</v>
      </c>
      <c r="AD1041" s="1">
        <v>0.84</v>
      </c>
      <c r="AE1041" s="63">
        <v>0.34</v>
      </c>
      <c r="AF1041" s="1">
        <v>1.06</v>
      </c>
      <c r="AG1041" s="1">
        <v>12.1</v>
      </c>
      <c r="AH1041" s="1">
        <f t="shared" si="226"/>
        <v>79.245283018867923</v>
      </c>
      <c r="AI1041" s="1">
        <v>0.14000000000000001</v>
      </c>
      <c r="AJ1041" s="1">
        <f t="shared" si="227"/>
        <v>3.2271111111111113</v>
      </c>
      <c r="AK1041" s="1">
        <f t="shared" si="229"/>
        <v>2.6445835294117646</v>
      </c>
      <c r="AL1041" s="1">
        <f t="shared" si="225"/>
        <v>2.7588235294117651</v>
      </c>
      <c r="AM1041" s="1">
        <f t="shared" si="230"/>
        <v>2938.4261437908494</v>
      </c>
      <c r="AN1041" s="1">
        <f t="shared" si="231"/>
        <v>3065.3594771241833</v>
      </c>
      <c r="AO1041" s="1">
        <f t="shared" si="232"/>
        <v>6003.7856209150323</v>
      </c>
      <c r="AP1041" s="1">
        <f t="shared" ref="AP1041:AR1071" si="233">AM1041/1000</f>
        <v>2.9384261437908497</v>
      </c>
      <c r="AQ1041" s="1">
        <f t="shared" si="233"/>
        <v>3.0653594771241832</v>
      </c>
      <c r="AR1041" s="1">
        <f t="shared" si="233"/>
        <v>6.003785620915032</v>
      </c>
      <c r="AS1041" s="90">
        <v>42652</v>
      </c>
      <c r="AT1041" s="1">
        <v>1.9908088235294119</v>
      </c>
      <c r="AU1041" s="1">
        <v>0.27645067748974517</v>
      </c>
      <c r="AV1041" s="1">
        <v>1.9322146848310393</v>
      </c>
      <c r="AW1041" s="1">
        <v>0.41357455629459183</v>
      </c>
      <c r="AX1041" s="1">
        <v>0.14514922928344695</v>
      </c>
      <c r="AY1041" s="1">
        <v>0.1493378675904975</v>
      </c>
      <c r="AZ1041" s="1">
        <v>7.4761818105197628</v>
      </c>
      <c r="BA1041" s="1">
        <v>116.91099845740635</v>
      </c>
      <c r="BB1041" s="1">
        <v>45.278893443127401</v>
      </c>
      <c r="BC1041" s="1">
        <v>14.042497388379793</v>
      </c>
      <c r="BD1041" s="1">
        <v>3.1350494868073726</v>
      </c>
      <c r="BE1041" s="94">
        <v>0.88037383177570105</v>
      </c>
      <c r="BF1041" s="94">
        <v>2.9060747663551403E-2</v>
      </c>
      <c r="BG1041" s="94">
        <v>1.7749779521138849</v>
      </c>
      <c r="BH1041" s="1">
        <v>1.4529356943150047</v>
      </c>
      <c r="BI1041" s="1">
        <v>0.25158434296365328</v>
      </c>
      <c r="BJ1041" s="1">
        <v>0.91870207701430173</v>
      </c>
    </row>
    <row r="1042" spans="1:62">
      <c r="A1042" t="s">
        <v>177</v>
      </c>
      <c r="C1042" s="63" t="s">
        <v>164</v>
      </c>
      <c r="D1042" s="87" t="s">
        <v>840</v>
      </c>
      <c r="E1042" t="s">
        <v>959</v>
      </c>
      <c r="F1042" s="1" t="s">
        <v>852</v>
      </c>
      <c r="G1042" s="1" t="s">
        <v>853</v>
      </c>
      <c r="H1042" s="1">
        <v>10.57152</v>
      </c>
      <c r="I1042" s="1">
        <v>8.1772899999999993</v>
      </c>
      <c r="J1042" s="1">
        <v>657</v>
      </c>
      <c r="K1042" s="1" t="s">
        <v>854</v>
      </c>
      <c r="L1042" s="1" t="s">
        <v>709</v>
      </c>
      <c r="M1042" s="88">
        <v>2016</v>
      </c>
      <c r="N1042" s="88">
        <v>2</v>
      </c>
      <c r="O1042" s="89" t="s">
        <v>156</v>
      </c>
      <c r="P1042" s="63">
        <v>710</v>
      </c>
      <c r="Q1042" s="1" t="s">
        <v>844</v>
      </c>
      <c r="R1042" s="63" t="s">
        <v>399</v>
      </c>
      <c r="S1042" s="63" t="s">
        <v>992</v>
      </c>
      <c r="T1042" s="63" t="s">
        <v>1091</v>
      </c>
      <c r="U1042" s="1"/>
      <c r="V1042" s="90"/>
      <c r="W1042" s="91">
        <v>42654</v>
      </c>
      <c r="X1042" s="63">
        <v>9</v>
      </c>
      <c r="Y1042" s="63">
        <v>48</v>
      </c>
      <c r="Z1042" s="92">
        <v>43</v>
      </c>
      <c r="AA1042" s="93">
        <v>4.5599999999999996</v>
      </c>
      <c r="AB1042" s="93">
        <v>4.34</v>
      </c>
      <c r="AC1042" s="63">
        <v>1.52</v>
      </c>
      <c r="AD1042" s="1">
        <v>0.74</v>
      </c>
      <c r="AE1042" s="63">
        <v>0.16</v>
      </c>
      <c r="AF1042" s="1">
        <v>0.94</v>
      </c>
      <c r="AG1042" s="1">
        <v>12</v>
      </c>
      <c r="AH1042" s="1">
        <f t="shared" si="226"/>
        <v>78.723404255319153</v>
      </c>
      <c r="AI1042" s="1">
        <v>0.1</v>
      </c>
      <c r="AJ1042" s="1">
        <f t="shared" si="227"/>
        <v>2.6839473684210522</v>
      </c>
      <c r="AK1042" s="1">
        <f t="shared" si="229"/>
        <v>2.1874674922600619</v>
      </c>
      <c r="AL1042" s="1">
        <f t="shared" si="225"/>
        <v>2.8499999999999996</v>
      </c>
      <c r="AM1042" s="1">
        <f t="shared" si="230"/>
        <v>2430.5194358445133</v>
      </c>
      <c r="AN1042" s="1">
        <f t="shared" si="231"/>
        <v>3166.6666666666661</v>
      </c>
      <c r="AO1042" s="1">
        <f t="shared" si="232"/>
        <v>5597.1861025111793</v>
      </c>
      <c r="AP1042" s="1">
        <f t="shared" si="233"/>
        <v>2.4305194358445132</v>
      </c>
      <c r="AQ1042" s="1">
        <f t="shared" si="233"/>
        <v>3.1666666666666661</v>
      </c>
      <c r="AR1042" s="1">
        <f t="shared" si="233"/>
        <v>5.5971861025111798</v>
      </c>
      <c r="AS1042" s="90"/>
      <c r="AT1042" s="1">
        <v>1.7349457058242845</v>
      </c>
      <c r="AU1042" s="1">
        <v>0.293569976701609</v>
      </c>
      <c r="AV1042" s="1">
        <v>1.6582510863024194</v>
      </c>
      <c r="AW1042" s="1">
        <v>0.43721363364746263</v>
      </c>
      <c r="AX1042" s="1">
        <v>0.13045514158508981</v>
      </c>
      <c r="AY1042" s="1">
        <v>0.14247511316057251</v>
      </c>
      <c r="AZ1042" s="1">
        <v>6.4401742713789707</v>
      </c>
      <c r="BA1042" s="1">
        <v>93.440800321753883</v>
      </c>
      <c r="BB1042" s="1">
        <v>37.007976697941416</v>
      </c>
      <c r="BC1042" s="1">
        <v>12.394427353826661</v>
      </c>
      <c r="BD1042" s="1">
        <v>2.3961321798107624</v>
      </c>
      <c r="BE1042" s="94">
        <v>0.71232876712328774</v>
      </c>
      <c r="BF1042" s="94">
        <v>6.2475538160469669E-2</v>
      </c>
      <c r="BG1042" s="94">
        <v>2.0220042265426703</v>
      </c>
      <c r="BH1042" s="1">
        <v>1.3962441314553991</v>
      </c>
      <c r="BI1042" s="1">
        <v>0.24685446009389669</v>
      </c>
      <c r="BJ1042" s="1">
        <v>0.62579269709171059</v>
      </c>
    </row>
    <row r="1043" spans="1:62">
      <c r="A1043" t="s">
        <v>177</v>
      </c>
      <c r="C1043" s="63" t="s">
        <v>164</v>
      </c>
      <c r="D1043" s="87" t="s">
        <v>840</v>
      </c>
      <c r="E1043" t="s">
        <v>959</v>
      </c>
      <c r="F1043" s="1" t="s">
        <v>852</v>
      </c>
      <c r="G1043" s="1" t="s">
        <v>853</v>
      </c>
      <c r="H1043" s="1">
        <v>10.57152</v>
      </c>
      <c r="I1043" s="1">
        <v>8.1772899999999993</v>
      </c>
      <c r="J1043" s="1">
        <v>657</v>
      </c>
      <c r="K1043" s="1" t="s">
        <v>854</v>
      </c>
      <c r="L1043" s="1" t="s">
        <v>709</v>
      </c>
      <c r="M1043" s="88">
        <v>2016</v>
      </c>
      <c r="N1043" s="88">
        <v>2</v>
      </c>
      <c r="O1043" s="89" t="s">
        <v>157</v>
      </c>
      <c r="P1043" s="63">
        <v>711</v>
      </c>
      <c r="Q1043" s="1" t="s">
        <v>844</v>
      </c>
      <c r="R1043" s="63" t="s">
        <v>399</v>
      </c>
      <c r="S1043" s="63" t="s">
        <v>992</v>
      </c>
      <c r="T1043" s="63" t="s">
        <v>1091</v>
      </c>
      <c r="U1043" s="1"/>
      <c r="V1043" s="90"/>
      <c r="W1043" s="91">
        <v>42654</v>
      </c>
      <c r="X1043" s="63">
        <v>9</v>
      </c>
      <c r="Y1043" s="63">
        <v>44</v>
      </c>
      <c r="Z1043" s="92">
        <v>37</v>
      </c>
      <c r="AA1043" s="93">
        <v>9.74</v>
      </c>
      <c r="AB1043" s="93">
        <v>5.22</v>
      </c>
      <c r="AC1043" s="63">
        <v>1.9</v>
      </c>
      <c r="AD1043" s="1">
        <v>0.88</v>
      </c>
      <c r="AE1043" s="63">
        <v>0.42</v>
      </c>
      <c r="AF1043" s="1">
        <v>1.1000000000000001</v>
      </c>
      <c r="AG1043" s="1">
        <v>12.6</v>
      </c>
      <c r="AH1043" s="1">
        <f t="shared" si="226"/>
        <v>80</v>
      </c>
      <c r="AI1043" s="1">
        <v>0.14000000000000001</v>
      </c>
      <c r="AJ1043" s="1">
        <f t="shared" si="227"/>
        <v>3.0221052631578948</v>
      </c>
      <c r="AK1043" s="1">
        <f t="shared" si="229"/>
        <v>2.485948235294118</v>
      </c>
      <c r="AL1043" s="1">
        <f t="shared" si="225"/>
        <v>3.246666666666667</v>
      </c>
      <c r="AM1043" s="1">
        <f t="shared" si="230"/>
        <v>2762.1647058823532</v>
      </c>
      <c r="AN1043" s="1">
        <f t="shared" si="231"/>
        <v>3607.4074074074078</v>
      </c>
      <c r="AO1043" s="1">
        <f t="shared" si="232"/>
        <v>6369.5721132897615</v>
      </c>
      <c r="AP1043" s="1">
        <f t="shared" si="233"/>
        <v>2.7621647058823533</v>
      </c>
      <c r="AQ1043" s="1">
        <f t="shared" si="233"/>
        <v>3.6074074074074081</v>
      </c>
      <c r="AR1043" s="1">
        <f t="shared" si="233"/>
        <v>6.3695721132897614</v>
      </c>
      <c r="AS1043" s="90"/>
      <c r="AT1043" s="1">
        <v>3.0172583826429977</v>
      </c>
      <c r="AU1043" s="1">
        <v>0.30644781853444159</v>
      </c>
      <c r="AV1043" s="1">
        <v>1.6899555638153541</v>
      </c>
      <c r="AW1043" s="1">
        <v>0.43500617498989191</v>
      </c>
      <c r="AX1043" s="1">
        <v>0.14491096336573858</v>
      </c>
      <c r="AY1043" s="1">
        <v>0.18793476219389943</v>
      </c>
      <c r="AZ1043" s="1">
        <v>9.6869940059103623</v>
      </c>
      <c r="BA1043" s="1">
        <v>130.98319293030616</v>
      </c>
      <c r="BB1043" s="1">
        <v>59.283706849482968</v>
      </c>
      <c r="BC1043" s="1">
        <v>15.99894284849313</v>
      </c>
      <c r="BD1043" s="1">
        <v>2.1782288569087456</v>
      </c>
      <c r="BE1043" s="94">
        <v>1.1246472248353716</v>
      </c>
      <c r="BF1043" s="94">
        <v>6.7732831608654759E-2</v>
      </c>
      <c r="BG1043" s="94">
        <v>1.956472981257217</v>
      </c>
      <c r="BH1043" s="1">
        <v>1.1696165191740413</v>
      </c>
      <c r="BI1043" s="1">
        <v>0.24690265486725668</v>
      </c>
      <c r="BJ1043" s="1">
        <v>0.6191248452334186</v>
      </c>
    </row>
    <row r="1044" spans="1:62">
      <c r="A1044" t="s">
        <v>177</v>
      </c>
      <c r="C1044" s="63" t="s">
        <v>164</v>
      </c>
      <c r="D1044" s="87" t="s">
        <v>840</v>
      </c>
      <c r="E1044" t="s">
        <v>959</v>
      </c>
      <c r="F1044" s="1" t="s">
        <v>852</v>
      </c>
      <c r="G1044" s="1" t="s">
        <v>853</v>
      </c>
      <c r="H1044" s="1">
        <v>10.57152</v>
      </c>
      <c r="I1044" s="1">
        <v>8.1772899999999993</v>
      </c>
      <c r="J1044" s="1">
        <v>657</v>
      </c>
      <c r="K1044" s="1" t="s">
        <v>854</v>
      </c>
      <c r="L1044" s="1" t="s">
        <v>709</v>
      </c>
      <c r="M1044" s="88">
        <v>2016</v>
      </c>
      <c r="N1044" s="88">
        <v>2</v>
      </c>
      <c r="O1044" s="89" t="s">
        <v>158</v>
      </c>
      <c r="P1044" s="63">
        <v>712</v>
      </c>
      <c r="Q1044" s="1" t="s">
        <v>844</v>
      </c>
      <c r="R1044" s="63" t="s">
        <v>399</v>
      </c>
      <c r="S1044" s="63" t="s">
        <v>992</v>
      </c>
      <c r="T1044" s="63" t="s">
        <v>1091</v>
      </c>
      <c r="U1044" s="1"/>
      <c r="V1044" s="90"/>
      <c r="W1044" s="91">
        <v>42654</v>
      </c>
      <c r="X1044" s="63">
        <v>9</v>
      </c>
      <c r="Y1044" s="63">
        <v>45</v>
      </c>
      <c r="Z1044" s="92">
        <v>49</v>
      </c>
      <c r="AA1044" s="93">
        <v>9.24</v>
      </c>
      <c r="AB1044" s="93">
        <v>6.86</v>
      </c>
      <c r="AC1044" s="63">
        <v>2.16</v>
      </c>
      <c r="AD1044" s="1">
        <v>1.06</v>
      </c>
      <c r="AE1044" s="63">
        <v>0.42</v>
      </c>
      <c r="AF1044" s="1">
        <v>1.32</v>
      </c>
      <c r="AG1044" s="1">
        <v>12.7</v>
      </c>
      <c r="AH1044" s="1">
        <f t="shared" si="226"/>
        <v>80.303030303030297</v>
      </c>
      <c r="AI1044" s="1">
        <v>0.18</v>
      </c>
      <c r="AJ1044" s="1">
        <f t="shared" si="227"/>
        <v>4.1922222222222221</v>
      </c>
      <c r="AK1044" s="1">
        <f t="shared" si="229"/>
        <v>3.4575745098039214</v>
      </c>
      <c r="AL1044" s="1">
        <f t="shared" si="225"/>
        <v>3.96</v>
      </c>
      <c r="AM1044" s="1">
        <f t="shared" si="230"/>
        <v>3841.7494553376905</v>
      </c>
      <c r="AN1044" s="1">
        <f t="shared" si="231"/>
        <v>4400</v>
      </c>
      <c r="AO1044" s="1">
        <f t="shared" si="232"/>
        <v>8241.749455337691</v>
      </c>
      <c r="AP1044" s="1">
        <f t="shared" si="233"/>
        <v>3.8417494553376903</v>
      </c>
      <c r="AQ1044" s="1">
        <f t="shared" si="233"/>
        <v>4.4000000000000004</v>
      </c>
      <c r="AR1044" s="1">
        <f t="shared" si="233"/>
        <v>8.2417494553376915</v>
      </c>
      <c r="AS1044" s="90"/>
      <c r="AT1044" s="1">
        <v>2.140964995269631</v>
      </c>
      <c r="AU1044" s="1">
        <v>0.31510705377782611</v>
      </c>
      <c r="AV1044" s="1">
        <v>1.2030269688273196</v>
      </c>
      <c r="AW1044" s="1">
        <v>0.63451444178951788</v>
      </c>
      <c r="AX1044" s="1">
        <v>0.27328592889294057</v>
      </c>
      <c r="AY1044" s="1">
        <v>0.15459596554163302</v>
      </c>
      <c r="AZ1044" s="1">
        <v>7.4373731197814132</v>
      </c>
      <c r="BA1044" s="1">
        <v>115.65869188786682</v>
      </c>
      <c r="BB1044" s="1">
        <v>104.8901343717843</v>
      </c>
      <c r="BC1044" s="1">
        <v>12.618699373987647</v>
      </c>
      <c r="BD1044" s="1">
        <v>2.4756800864252555</v>
      </c>
      <c r="BE1044" s="94">
        <v>0.57737512242899125</v>
      </c>
      <c r="BF1044" s="94">
        <v>4.417727717923604E-3</v>
      </c>
      <c r="BG1044" s="94">
        <v>2.0353194001887651</v>
      </c>
      <c r="BH1044" s="1">
        <v>1.4531996179560649</v>
      </c>
      <c r="BI1044" s="1">
        <v>0.22693409742120343</v>
      </c>
      <c r="BJ1044" s="1">
        <v>0.88114881125101574</v>
      </c>
    </row>
    <row r="1045" spans="1:62">
      <c r="A1045" t="s">
        <v>177</v>
      </c>
      <c r="C1045" s="63" t="s">
        <v>164</v>
      </c>
      <c r="D1045" s="87" t="s">
        <v>840</v>
      </c>
      <c r="E1045" t="s">
        <v>959</v>
      </c>
      <c r="F1045" s="1" t="s">
        <v>852</v>
      </c>
      <c r="G1045" s="1" t="s">
        <v>853</v>
      </c>
      <c r="H1045" s="1">
        <v>10.57152</v>
      </c>
      <c r="I1045" s="1">
        <v>8.1772899999999993</v>
      </c>
      <c r="J1045" s="1">
        <v>657</v>
      </c>
      <c r="K1045" s="1" t="s">
        <v>854</v>
      </c>
      <c r="L1045" s="1" t="s">
        <v>709</v>
      </c>
      <c r="M1045" s="88">
        <v>2016</v>
      </c>
      <c r="N1045" s="88">
        <v>2</v>
      </c>
      <c r="O1045" s="89" t="s">
        <v>159</v>
      </c>
      <c r="P1045" s="63">
        <v>713</v>
      </c>
      <c r="Q1045" s="1" t="s">
        <v>844</v>
      </c>
      <c r="R1045" s="63" t="s">
        <v>399</v>
      </c>
      <c r="S1045" s="63" t="s">
        <v>992</v>
      </c>
      <c r="T1045" s="63" t="s">
        <v>1091</v>
      </c>
      <c r="U1045" s="1"/>
      <c r="V1045" s="90"/>
      <c r="W1045" s="91">
        <v>42654</v>
      </c>
      <c r="X1045" s="63">
        <v>9</v>
      </c>
      <c r="Y1045" s="63">
        <v>48</v>
      </c>
      <c r="Z1045" s="92">
        <v>50</v>
      </c>
      <c r="AA1045" s="93">
        <v>15.48</v>
      </c>
      <c r="AB1045" s="93">
        <v>9.9</v>
      </c>
      <c r="AC1045" s="63">
        <v>3.02</v>
      </c>
      <c r="AD1045" s="1">
        <v>1.56</v>
      </c>
      <c r="AE1045" s="63">
        <v>0.8</v>
      </c>
      <c r="AF1045" s="1">
        <v>1.88</v>
      </c>
      <c r="AG1045" s="1">
        <v>14.4</v>
      </c>
      <c r="AH1045" s="1">
        <f t="shared" si="226"/>
        <v>82.978723404255334</v>
      </c>
      <c r="AI1045" s="1">
        <v>0.26</v>
      </c>
      <c r="AJ1045" s="1">
        <f t="shared" si="227"/>
        <v>6.1629139072847678</v>
      </c>
      <c r="AK1045" s="1">
        <f t="shared" si="229"/>
        <v>5.1500054538371653</v>
      </c>
      <c r="AL1045" s="1">
        <f t="shared" si="225"/>
        <v>5.0310000000000006</v>
      </c>
      <c r="AM1045" s="1">
        <f t="shared" si="230"/>
        <v>5722.2282820412947</v>
      </c>
      <c r="AN1045" s="1">
        <f t="shared" si="231"/>
        <v>5590.0000000000009</v>
      </c>
      <c r="AO1045" s="1">
        <f t="shared" si="232"/>
        <v>11312.228282041295</v>
      </c>
      <c r="AP1045" s="1">
        <f t="shared" si="233"/>
        <v>5.7222282820412946</v>
      </c>
      <c r="AQ1045" s="1">
        <f t="shared" si="233"/>
        <v>5.5900000000000007</v>
      </c>
      <c r="AR1045" s="1">
        <f t="shared" si="233"/>
        <v>11.312228282041294</v>
      </c>
      <c r="AS1045" s="90"/>
      <c r="AT1045" s="1">
        <v>3.0142332415059694</v>
      </c>
      <c r="AU1045" s="1">
        <v>0.33178675225182397</v>
      </c>
      <c r="AV1045" s="1">
        <v>1.4864607291575065</v>
      </c>
      <c r="AW1045" s="1">
        <v>0.59089890133046807</v>
      </c>
      <c r="AX1045" s="1">
        <v>0.16207571428670936</v>
      </c>
      <c r="AY1045" s="1">
        <v>0.20566811988707748</v>
      </c>
      <c r="AZ1045" s="1">
        <v>8.5503825197991326</v>
      </c>
      <c r="BA1045" s="1">
        <v>117.49317450780627</v>
      </c>
      <c r="BB1045" s="1">
        <v>94.444619427751931</v>
      </c>
      <c r="BC1045" s="1">
        <v>14.520513412096728</v>
      </c>
      <c r="BD1045" s="1">
        <v>13.181201336061156</v>
      </c>
      <c r="BE1045" s="94">
        <v>0.75247524752475237</v>
      </c>
      <c r="BF1045" s="94">
        <v>1.4262376237623763E-2</v>
      </c>
      <c r="BG1045" s="94">
        <v>1.2234706771373356</v>
      </c>
      <c r="BH1045" s="1">
        <v>1.3926919518963923</v>
      </c>
      <c r="BI1045" s="1">
        <v>0.31299722479185943</v>
      </c>
      <c r="BJ1045" s="1">
        <v>0.97455971691792131</v>
      </c>
    </row>
    <row r="1046" spans="1:62">
      <c r="A1046" t="s">
        <v>177</v>
      </c>
      <c r="C1046" s="63" t="s">
        <v>164</v>
      </c>
      <c r="D1046" s="87" t="s">
        <v>840</v>
      </c>
      <c r="E1046" t="s">
        <v>959</v>
      </c>
      <c r="F1046" s="1" t="s">
        <v>852</v>
      </c>
      <c r="G1046" s="1" t="s">
        <v>853</v>
      </c>
      <c r="H1046" s="1">
        <v>10.57152</v>
      </c>
      <c r="I1046" s="1">
        <v>8.1772899999999993</v>
      </c>
      <c r="J1046" s="1">
        <v>657</v>
      </c>
      <c r="K1046" s="1" t="s">
        <v>854</v>
      </c>
      <c r="L1046" s="1" t="s">
        <v>709</v>
      </c>
      <c r="M1046" s="88">
        <v>2016</v>
      </c>
      <c r="N1046" s="88">
        <v>2</v>
      </c>
      <c r="O1046" s="89" t="s">
        <v>714</v>
      </c>
      <c r="P1046" s="63">
        <v>714</v>
      </c>
      <c r="Q1046" s="1" t="s">
        <v>844</v>
      </c>
      <c r="R1046" s="63" t="s">
        <v>399</v>
      </c>
      <c r="S1046" s="63" t="s">
        <v>992</v>
      </c>
      <c r="T1046" s="63" t="s">
        <v>1091</v>
      </c>
      <c r="U1046" s="1"/>
      <c r="V1046" s="90"/>
      <c r="W1046" s="91">
        <v>42654</v>
      </c>
      <c r="X1046" s="63">
        <v>9</v>
      </c>
      <c r="Y1046" s="63">
        <v>42</v>
      </c>
      <c r="Z1046" s="92">
        <v>46</v>
      </c>
      <c r="AA1046" s="93">
        <v>9.3800000000000008</v>
      </c>
      <c r="AB1046" s="93">
        <v>7.16</v>
      </c>
      <c r="AC1046" s="63">
        <v>2.48</v>
      </c>
      <c r="AD1046" s="1">
        <v>1.18</v>
      </c>
      <c r="AE1046" s="63">
        <v>0.38</v>
      </c>
      <c r="AF1046" s="1">
        <v>1.48</v>
      </c>
      <c r="AG1046" s="1">
        <v>14.9</v>
      </c>
      <c r="AH1046" s="1">
        <f t="shared" si="226"/>
        <v>79.729729729729726</v>
      </c>
      <c r="AI1046" s="1">
        <v>0.16</v>
      </c>
      <c r="AJ1046" s="1">
        <f t="shared" si="227"/>
        <v>4.2729032258064521</v>
      </c>
      <c r="AK1046" s="1">
        <f t="shared" si="229"/>
        <v>3.4107821631878563</v>
      </c>
      <c r="AL1046" s="1">
        <f t="shared" si="225"/>
        <v>3.9494736842105262</v>
      </c>
      <c r="AM1046" s="1">
        <f t="shared" si="230"/>
        <v>3789.7579590976179</v>
      </c>
      <c r="AN1046" s="1">
        <f t="shared" si="231"/>
        <v>4388.3040935672507</v>
      </c>
      <c r="AO1046" s="1">
        <f t="shared" si="232"/>
        <v>8178.062052664869</v>
      </c>
      <c r="AP1046" s="1">
        <f t="shared" si="233"/>
        <v>3.789757959097618</v>
      </c>
      <c r="AQ1046" s="1">
        <f t="shared" si="233"/>
        <v>4.3883040935672506</v>
      </c>
      <c r="AR1046" s="1">
        <f t="shared" si="233"/>
        <v>8.1780620526648686</v>
      </c>
      <c r="AS1046" s="90"/>
      <c r="AT1046" s="1">
        <v>2.5761296660117883</v>
      </c>
      <c r="AU1046" s="1">
        <v>0.30805165329456574</v>
      </c>
      <c r="AV1046" s="1">
        <v>1.4670376726870504</v>
      </c>
      <c r="AW1046" s="1">
        <v>0.61899931687300702</v>
      </c>
      <c r="AX1046" s="1">
        <v>0.19634148591017012</v>
      </c>
      <c r="AY1046" s="1">
        <v>0.21969153275797351</v>
      </c>
      <c r="AZ1046" s="1">
        <v>7.4705539279907249</v>
      </c>
      <c r="BA1046" s="1">
        <v>116.49882503571689</v>
      </c>
      <c r="BB1046" s="1">
        <v>85.80317002481199</v>
      </c>
      <c r="BC1046" s="1">
        <v>15.482171976890887</v>
      </c>
      <c r="BD1046" s="1">
        <v>25.656381457944125</v>
      </c>
      <c r="BE1046" s="94">
        <v>0.93713733075435202</v>
      </c>
      <c r="BF1046" s="94">
        <v>4.0333655705996126E-2</v>
      </c>
      <c r="BG1046" s="94">
        <v>1.0555155871444069</v>
      </c>
      <c r="BH1046" s="1">
        <v>1.5134228187919465</v>
      </c>
      <c r="BI1046" s="1">
        <v>0.24453499520613617</v>
      </c>
      <c r="BJ1046" s="1">
        <v>0.77222605737596917</v>
      </c>
    </row>
    <row r="1047" spans="1:62">
      <c r="A1047" t="s">
        <v>177</v>
      </c>
      <c r="C1047" s="63" t="s">
        <v>164</v>
      </c>
      <c r="D1047" s="87" t="s">
        <v>840</v>
      </c>
      <c r="E1047" t="s">
        <v>959</v>
      </c>
      <c r="F1047" s="1" t="s">
        <v>840</v>
      </c>
      <c r="G1047" s="1" t="s">
        <v>855</v>
      </c>
      <c r="H1047" s="1">
        <v>10.54874</v>
      </c>
      <c r="I1047" s="1">
        <v>8.1303800000000006</v>
      </c>
      <c r="J1047" s="1">
        <v>677</v>
      </c>
      <c r="K1047" s="1" t="s">
        <v>856</v>
      </c>
      <c r="L1047" s="1" t="s">
        <v>709</v>
      </c>
      <c r="M1047" s="88">
        <v>2016</v>
      </c>
      <c r="N1047" s="88">
        <v>2</v>
      </c>
      <c r="O1047" s="89" t="s">
        <v>155</v>
      </c>
      <c r="P1047" s="63">
        <v>721</v>
      </c>
      <c r="Q1047" s="1" t="s">
        <v>844</v>
      </c>
      <c r="R1047" s="63" t="s">
        <v>399</v>
      </c>
      <c r="S1047" s="63" t="s">
        <v>992</v>
      </c>
      <c r="T1047" s="63" t="s">
        <v>1091</v>
      </c>
      <c r="U1047" s="1" t="s">
        <v>845</v>
      </c>
      <c r="V1047" s="90" t="s">
        <v>828</v>
      </c>
      <c r="W1047" s="91">
        <v>42654</v>
      </c>
      <c r="X1047" s="63">
        <v>9</v>
      </c>
      <c r="Y1047" s="63">
        <v>43</v>
      </c>
      <c r="Z1047" s="92">
        <v>5</v>
      </c>
      <c r="AA1047" s="93">
        <v>3.18</v>
      </c>
      <c r="AB1047" s="93">
        <v>0.16</v>
      </c>
      <c r="AC1047" s="63">
        <v>0.16</v>
      </c>
      <c r="AD1047" s="1">
        <v>0.04</v>
      </c>
      <c r="AE1047" s="63">
        <v>0.12</v>
      </c>
      <c r="AF1047" s="1">
        <v>0.08</v>
      </c>
      <c r="AG1047" s="1">
        <v>2.2999999999999998</v>
      </c>
      <c r="AH1047" s="1">
        <f t="shared" si="226"/>
        <v>50</v>
      </c>
      <c r="AI1047" s="1">
        <v>0.08</v>
      </c>
      <c r="AJ1047" s="1">
        <f t="shared" si="227"/>
        <v>0.08</v>
      </c>
      <c r="AK1047" s="1">
        <f t="shared" si="229"/>
        <v>4.5976470588235292E-2</v>
      </c>
      <c r="AL1047" s="1">
        <f t="shared" si="225"/>
        <v>2.1200000000000006</v>
      </c>
      <c r="AM1047" s="1">
        <f t="shared" si="230"/>
        <v>51.084967320261434</v>
      </c>
      <c r="AN1047" s="1">
        <f t="shared" si="231"/>
        <v>2355.5555555555566</v>
      </c>
      <c r="AO1047" s="1">
        <f t="shared" si="232"/>
        <v>2406.6405228758181</v>
      </c>
      <c r="AP1047" s="1">
        <f t="shared" si="233"/>
        <v>5.1084967320261437E-2</v>
      </c>
      <c r="AQ1047" s="1">
        <f t="shared" si="233"/>
        <v>2.3555555555555565</v>
      </c>
      <c r="AR1047" s="1">
        <f t="shared" si="233"/>
        <v>2.4066405228758181</v>
      </c>
      <c r="AS1047" s="90">
        <v>42652</v>
      </c>
      <c r="AT1047" s="1">
        <v>1.2801683816651077</v>
      </c>
      <c r="AU1047" s="1">
        <v>9.9425792751789088E-2</v>
      </c>
      <c r="AV1047" s="1">
        <v>1.8609875776739759</v>
      </c>
      <c r="AW1047" s="1">
        <v>0.263558523869175</v>
      </c>
      <c r="AX1047" s="1">
        <v>0.20384768272283343</v>
      </c>
      <c r="AY1047" s="1">
        <v>8.6706566589871886E-2</v>
      </c>
      <c r="AZ1047" s="1">
        <v>3.8088150106110734</v>
      </c>
      <c r="BA1047" s="1">
        <v>80.673393458931656</v>
      </c>
      <c r="BB1047" s="1">
        <v>19.370109865102449</v>
      </c>
      <c r="BC1047" s="1">
        <v>9.1784714394847722</v>
      </c>
      <c r="BD1047" s="1">
        <v>1.5778631406546584</v>
      </c>
      <c r="BE1047" s="94">
        <v>0.36544600938967142</v>
      </c>
      <c r="BF1047" s="94">
        <v>0</v>
      </c>
      <c r="BG1047" s="94">
        <v>1.7940264180772167</v>
      </c>
      <c r="BH1047" s="1">
        <v>1.5930902111324379</v>
      </c>
      <c r="BI1047" s="1">
        <v>0.2749520153550864</v>
      </c>
      <c r="BJ1047" s="1">
        <v>0.69908189471120252</v>
      </c>
    </row>
    <row r="1048" spans="1:62">
      <c r="A1048" t="s">
        <v>177</v>
      </c>
      <c r="C1048" s="63" t="s">
        <v>164</v>
      </c>
      <c r="D1048" s="87" t="s">
        <v>840</v>
      </c>
      <c r="E1048" t="s">
        <v>959</v>
      </c>
      <c r="F1048" s="1" t="s">
        <v>840</v>
      </c>
      <c r="G1048" s="1" t="s">
        <v>855</v>
      </c>
      <c r="H1048" s="1">
        <v>10.54874</v>
      </c>
      <c r="I1048" s="1">
        <v>8.1303800000000006</v>
      </c>
      <c r="J1048" s="1">
        <v>677</v>
      </c>
      <c r="K1048" s="1" t="s">
        <v>856</v>
      </c>
      <c r="L1048" s="1" t="s">
        <v>709</v>
      </c>
      <c r="M1048" s="88">
        <v>2016</v>
      </c>
      <c r="N1048" s="88">
        <v>2</v>
      </c>
      <c r="O1048" s="89" t="s">
        <v>156</v>
      </c>
      <c r="P1048" s="63">
        <v>722</v>
      </c>
      <c r="Q1048" s="1" t="s">
        <v>844</v>
      </c>
      <c r="R1048" s="63" t="s">
        <v>399</v>
      </c>
      <c r="S1048" s="63" t="s">
        <v>992</v>
      </c>
      <c r="T1048" s="63" t="s">
        <v>1091</v>
      </c>
      <c r="U1048" s="1"/>
      <c r="V1048" s="90"/>
      <c r="W1048" s="91">
        <v>42654</v>
      </c>
      <c r="X1048" s="63">
        <v>9</v>
      </c>
      <c r="Y1048" s="63">
        <v>45</v>
      </c>
      <c r="Z1048" s="92">
        <v>22</v>
      </c>
      <c r="AA1048" s="93">
        <v>8.1</v>
      </c>
      <c r="AB1048" s="93">
        <v>1.22</v>
      </c>
      <c r="AC1048" s="63">
        <v>0.74</v>
      </c>
      <c r="AD1048" s="1">
        <v>0.4</v>
      </c>
      <c r="AE1048" s="63">
        <v>0.48</v>
      </c>
      <c r="AF1048" s="1">
        <v>0.51</v>
      </c>
      <c r="AG1048" s="1">
        <v>10.3</v>
      </c>
      <c r="AH1048" s="1">
        <f t="shared" si="226"/>
        <v>78.431372549019613</v>
      </c>
      <c r="AI1048" s="1">
        <v>0.18</v>
      </c>
      <c r="AJ1048" s="1">
        <f t="shared" si="227"/>
        <v>0.84081081081081088</v>
      </c>
      <c r="AK1048" s="1">
        <f t="shared" si="229"/>
        <v>0.69592368839427687</v>
      </c>
      <c r="AL1048" s="1">
        <f t="shared" si="225"/>
        <v>3.0374999999999996</v>
      </c>
      <c r="AM1048" s="1">
        <f t="shared" si="230"/>
        <v>773.24854266030763</v>
      </c>
      <c r="AN1048" s="1">
        <f t="shared" si="231"/>
        <v>3374.9999999999995</v>
      </c>
      <c r="AO1048" s="1">
        <f t="shared" si="232"/>
        <v>4148.2485426603071</v>
      </c>
      <c r="AP1048" s="1">
        <f t="shared" si="233"/>
        <v>0.77324854266030763</v>
      </c>
      <c r="AQ1048" s="1">
        <f t="shared" si="233"/>
        <v>3.3749999999999996</v>
      </c>
      <c r="AR1048" s="1">
        <f t="shared" si="233"/>
        <v>4.1482485426603066</v>
      </c>
      <c r="AS1048" s="90"/>
      <c r="AT1048" s="1">
        <v>1.2888684452621895</v>
      </c>
      <c r="AU1048" s="1">
        <v>0.15483262093205519</v>
      </c>
      <c r="AV1048" s="1">
        <v>1.7712127990713502</v>
      </c>
      <c r="AW1048" s="1">
        <v>0.25332197564928888</v>
      </c>
      <c r="AX1048" s="1">
        <v>0.16549155587089831</v>
      </c>
      <c r="AY1048" s="1">
        <v>7.4412567750834852E-2</v>
      </c>
      <c r="AZ1048" s="1">
        <v>3.5979267156651074</v>
      </c>
      <c r="BA1048" s="1">
        <v>79.315248629604326</v>
      </c>
      <c r="BB1048" s="1">
        <v>21.998037606657952</v>
      </c>
      <c r="BC1048" s="1">
        <v>7.1545472445651734</v>
      </c>
      <c r="BD1048" s="1">
        <v>1.1991564615293251</v>
      </c>
      <c r="BE1048" s="94">
        <v>0.27406159769008659</v>
      </c>
      <c r="BF1048" s="94">
        <v>0</v>
      </c>
      <c r="BG1048" s="94">
        <v>1.9429441911002465</v>
      </c>
      <c r="BH1048" s="1">
        <v>1.146469465648855</v>
      </c>
      <c r="BI1048" s="1">
        <v>0.1312977099236641</v>
      </c>
      <c r="BJ1048" s="1">
        <v>0.57167251818370257</v>
      </c>
    </row>
    <row r="1049" spans="1:62">
      <c r="A1049" t="s">
        <v>177</v>
      </c>
      <c r="C1049" s="63" t="s">
        <v>164</v>
      </c>
      <c r="D1049" s="87" t="s">
        <v>840</v>
      </c>
      <c r="E1049" t="s">
        <v>959</v>
      </c>
      <c r="F1049" s="1" t="s">
        <v>840</v>
      </c>
      <c r="G1049" s="1" t="s">
        <v>855</v>
      </c>
      <c r="H1049" s="1">
        <v>10.54874</v>
      </c>
      <c r="I1049" s="1">
        <v>8.1303800000000006</v>
      </c>
      <c r="J1049" s="1">
        <v>677</v>
      </c>
      <c r="K1049" s="1" t="s">
        <v>856</v>
      </c>
      <c r="L1049" s="1" t="s">
        <v>709</v>
      </c>
      <c r="M1049" s="88">
        <v>2016</v>
      </c>
      <c r="N1049" s="88">
        <v>2</v>
      </c>
      <c r="O1049" s="89" t="s">
        <v>157</v>
      </c>
      <c r="P1049" s="63">
        <v>723</v>
      </c>
      <c r="Q1049" s="1" t="s">
        <v>844</v>
      </c>
      <c r="R1049" s="63" t="s">
        <v>399</v>
      </c>
      <c r="S1049" s="63" t="s">
        <v>992</v>
      </c>
      <c r="T1049" s="63" t="s">
        <v>1091</v>
      </c>
      <c r="U1049" s="1"/>
      <c r="V1049" s="90"/>
      <c r="W1049" s="91">
        <v>42654</v>
      </c>
      <c r="X1049" s="63">
        <v>9</v>
      </c>
      <c r="Y1049" s="63">
        <v>47</v>
      </c>
      <c r="Z1049" s="92">
        <v>8</v>
      </c>
      <c r="AA1049" s="93">
        <v>4.5599999999999996</v>
      </c>
      <c r="AB1049" s="93">
        <v>0.3</v>
      </c>
      <c r="AC1049" s="63">
        <v>0.3</v>
      </c>
      <c r="AD1049" s="1">
        <v>0.12</v>
      </c>
      <c r="AE1049" s="63">
        <v>0.22</v>
      </c>
      <c r="AF1049" s="1">
        <v>0.16</v>
      </c>
      <c r="AG1049" s="1">
        <v>4.7</v>
      </c>
      <c r="AH1049" s="1">
        <f t="shared" si="226"/>
        <v>75</v>
      </c>
      <c r="AI1049" s="1">
        <v>0.1</v>
      </c>
      <c r="AJ1049" s="1">
        <f t="shared" si="227"/>
        <v>0.16</v>
      </c>
      <c r="AK1049" s="1">
        <f t="shared" si="229"/>
        <v>0.13454117647058822</v>
      </c>
      <c r="AL1049" s="1">
        <f t="shared" si="225"/>
        <v>2.0727272727272728</v>
      </c>
      <c r="AM1049" s="1">
        <f t="shared" si="230"/>
        <v>149.49019607843135</v>
      </c>
      <c r="AN1049" s="1">
        <f t="shared" si="231"/>
        <v>2303.030303030303</v>
      </c>
      <c r="AO1049" s="1">
        <f t="shared" si="232"/>
        <v>2452.5204991087344</v>
      </c>
      <c r="AP1049" s="1">
        <f t="shared" si="233"/>
        <v>0.14949019607843136</v>
      </c>
      <c r="AQ1049" s="1">
        <f t="shared" si="233"/>
        <v>2.3030303030303032</v>
      </c>
      <c r="AR1049" s="1">
        <f t="shared" si="233"/>
        <v>2.4525204991087346</v>
      </c>
      <c r="AS1049" s="90"/>
      <c r="AT1049" s="1">
        <v>1.4486817325800379</v>
      </c>
      <c r="AU1049" s="1">
        <v>9.8200354993916647E-2</v>
      </c>
      <c r="AV1049" s="1">
        <v>1.9515170126481771</v>
      </c>
      <c r="AW1049" s="1">
        <v>0.25666285991673454</v>
      </c>
      <c r="AX1049" s="1">
        <v>0.21752034905785203</v>
      </c>
      <c r="AY1049" s="1">
        <v>0.1225007359205412</v>
      </c>
      <c r="AZ1049" s="1">
        <v>7.0328553104799605</v>
      </c>
      <c r="BA1049" s="1">
        <v>93.162903255193214</v>
      </c>
      <c r="BB1049" s="1">
        <v>41.834069529486037</v>
      </c>
      <c r="BC1049" s="1">
        <v>13.376125085285448</v>
      </c>
      <c r="BD1049" s="1">
        <v>1.8767092116349813</v>
      </c>
      <c r="BE1049" s="94">
        <v>1.7006704980842913</v>
      </c>
      <c r="BF1049" s="94">
        <v>0</v>
      </c>
      <c r="BG1049" s="94">
        <v>1.644262460067565</v>
      </c>
      <c r="BH1049" s="1">
        <v>0.91567369385884512</v>
      </c>
      <c r="BI1049" s="1">
        <v>0.19679193400549952</v>
      </c>
      <c r="BJ1049" s="1">
        <v>0.81278261368049243</v>
      </c>
    </row>
    <row r="1050" spans="1:62">
      <c r="A1050" t="s">
        <v>177</v>
      </c>
      <c r="C1050" s="63" t="s">
        <v>164</v>
      </c>
      <c r="D1050" s="87" t="s">
        <v>840</v>
      </c>
      <c r="E1050" t="s">
        <v>959</v>
      </c>
      <c r="F1050" s="1" t="s">
        <v>840</v>
      </c>
      <c r="G1050" s="1" t="s">
        <v>855</v>
      </c>
      <c r="H1050" s="1">
        <v>10.54874</v>
      </c>
      <c r="I1050" s="1">
        <v>8.1303800000000006</v>
      </c>
      <c r="J1050" s="1">
        <v>677</v>
      </c>
      <c r="K1050" s="1" t="s">
        <v>856</v>
      </c>
      <c r="L1050" s="1" t="s">
        <v>709</v>
      </c>
      <c r="M1050" s="88">
        <v>2016</v>
      </c>
      <c r="N1050" s="88">
        <v>2</v>
      </c>
      <c r="O1050" s="89" t="s">
        <v>158</v>
      </c>
      <c r="P1050" s="63">
        <v>724</v>
      </c>
      <c r="Q1050" s="1" t="s">
        <v>844</v>
      </c>
      <c r="R1050" s="63" t="s">
        <v>399</v>
      </c>
      <c r="S1050" s="63" t="s">
        <v>992</v>
      </c>
      <c r="T1050" s="63" t="s">
        <v>1091</v>
      </c>
      <c r="U1050" s="1"/>
      <c r="V1050" s="90"/>
      <c r="W1050" s="91">
        <v>42654</v>
      </c>
      <c r="X1050" s="63">
        <v>9</v>
      </c>
      <c r="Y1050" s="63">
        <v>45</v>
      </c>
      <c r="Z1050" s="92">
        <v>35</v>
      </c>
      <c r="AA1050" s="93">
        <v>11.84</v>
      </c>
      <c r="AB1050" s="93">
        <v>3.86</v>
      </c>
      <c r="AC1050" s="63">
        <v>1.28</v>
      </c>
      <c r="AD1050" s="1">
        <v>0.66</v>
      </c>
      <c r="AE1050" s="63">
        <v>0.86</v>
      </c>
      <c r="AF1050" s="1">
        <v>0.8</v>
      </c>
      <c r="AG1050" s="1">
        <v>10.9</v>
      </c>
      <c r="AH1050" s="1">
        <f t="shared" si="226"/>
        <v>82.5</v>
      </c>
      <c r="AI1050" s="1">
        <v>0.38</v>
      </c>
      <c r="AJ1050" s="1">
        <f t="shared" si="227"/>
        <v>2.4125000000000001</v>
      </c>
      <c r="AK1050" s="1">
        <f t="shared" si="229"/>
        <v>2.086315808823529</v>
      </c>
      <c r="AL1050" s="1">
        <f t="shared" si="225"/>
        <v>5.231627906976744</v>
      </c>
      <c r="AM1050" s="1">
        <f t="shared" si="230"/>
        <v>2318.1286764705878</v>
      </c>
      <c r="AN1050" s="1">
        <f t="shared" si="231"/>
        <v>5812.9198966408267</v>
      </c>
      <c r="AO1050" s="1">
        <f t="shared" si="232"/>
        <v>8131.048573111415</v>
      </c>
      <c r="AP1050" s="1">
        <f t="shared" si="233"/>
        <v>2.3181286764705877</v>
      </c>
      <c r="AQ1050" s="1">
        <f t="shared" si="233"/>
        <v>5.8129198966408264</v>
      </c>
      <c r="AR1050" s="1">
        <f t="shared" si="233"/>
        <v>8.1310485731114142</v>
      </c>
      <c r="AS1050" s="90"/>
      <c r="AT1050" s="1">
        <v>1.8498527968596665</v>
      </c>
      <c r="AU1050" s="1">
        <v>0.21768859111228078</v>
      </c>
      <c r="AV1050" s="1">
        <v>1.5630882612349557</v>
      </c>
      <c r="AW1050" s="1">
        <v>0.41463951700116597</v>
      </c>
      <c r="AX1050" s="1">
        <v>0.1399612985068269</v>
      </c>
      <c r="AY1050" s="1">
        <v>0.10122829455024884</v>
      </c>
      <c r="AZ1050" s="1">
        <v>7.0125004458786506</v>
      </c>
      <c r="BA1050" s="1">
        <v>103.21732072476294</v>
      </c>
      <c r="BB1050" s="1">
        <v>32.183676313172249</v>
      </c>
      <c r="BC1050" s="1">
        <v>8.6889325998363969</v>
      </c>
      <c r="BD1050" s="1">
        <v>1.3521527252161412</v>
      </c>
      <c r="BE1050" s="94">
        <v>0.96442495126705663</v>
      </c>
      <c r="BF1050" s="94">
        <v>7.2904483430799222E-2</v>
      </c>
      <c r="BG1050" s="94">
        <v>1.2850817157623027</v>
      </c>
      <c r="BH1050" s="1">
        <v>1.2725470763131814</v>
      </c>
      <c r="BI1050" s="1">
        <v>0.10386521308225967</v>
      </c>
      <c r="BJ1050" s="1">
        <v>0.61380216488786121</v>
      </c>
    </row>
    <row r="1051" spans="1:62">
      <c r="A1051" t="s">
        <v>177</v>
      </c>
      <c r="C1051" s="63" t="s">
        <v>164</v>
      </c>
      <c r="D1051" s="87" t="s">
        <v>840</v>
      </c>
      <c r="E1051" t="s">
        <v>959</v>
      </c>
      <c r="F1051" s="1" t="s">
        <v>840</v>
      </c>
      <c r="G1051" s="1" t="s">
        <v>855</v>
      </c>
      <c r="H1051" s="1">
        <v>10.54874</v>
      </c>
      <c r="I1051" s="1">
        <v>8.1303800000000006</v>
      </c>
      <c r="J1051" s="1">
        <v>677</v>
      </c>
      <c r="K1051" s="1" t="s">
        <v>856</v>
      </c>
      <c r="L1051" s="1" t="s">
        <v>709</v>
      </c>
      <c r="M1051" s="88">
        <v>2016</v>
      </c>
      <c r="N1051" s="88">
        <v>2</v>
      </c>
      <c r="O1051" s="89" t="s">
        <v>159</v>
      </c>
      <c r="P1051" s="63">
        <v>725</v>
      </c>
      <c r="Q1051" s="1" t="s">
        <v>844</v>
      </c>
      <c r="R1051" s="63" t="s">
        <v>399</v>
      </c>
      <c r="S1051" s="63" t="s">
        <v>992</v>
      </c>
      <c r="T1051" s="63" t="s">
        <v>1091</v>
      </c>
      <c r="U1051" s="1"/>
      <c r="V1051" s="90"/>
      <c r="W1051" s="91">
        <v>42654</v>
      </c>
      <c r="X1051" s="63">
        <v>9</v>
      </c>
      <c r="Y1051" s="63">
        <v>43</v>
      </c>
      <c r="Z1051" s="92">
        <v>34</v>
      </c>
      <c r="AA1051" s="93">
        <v>11.26</v>
      </c>
      <c r="AB1051" s="93">
        <v>3.02</v>
      </c>
      <c r="AC1051" s="63">
        <v>1.1599999999999999</v>
      </c>
      <c r="AD1051" s="1">
        <v>0.6</v>
      </c>
      <c r="AE1051" s="63">
        <v>0.38</v>
      </c>
      <c r="AF1051" s="1">
        <v>0.68</v>
      </c>
      <c r="AG1051" s="1">
        <v>11.8</v>
      </c>
      <c r="AH1051" s="1">
        <f t="shared" si="226"/>
        <v>88.235294117647044</v>
      </c>
      <c r="AI1051" s="1">
        <v>0.16</v>
      </c>
      <c r="AJ1051" s="1">
        <f t="shared" si="227"/>
        <v>1.770344827586207</v>
      </c>
      <c r="AK1051" s="1">
        <f t="shared" si="229"/>
        <v>1.6208762677484785</v>
      </c>
      <c r="AL1051" s="1">
        <f t="shared" si="225"/>
        <v>4.7410526315789472</v>
      </c>
      <c r="AM1051" s="1">
        <f t="shared" si="230"/>
        <v>1800.9736308316428</v>
      </c>
      <c r="AN1051" s="1">
        <f t="shared" si="231"/>
        <v>5267.8362573099412</v>
      </c>
      <c r="AO1051" s="1">
        <f t="shared" si="232"/>
        <v>7068.8098881415845</v>
      </c>
      <c r="AP1051" s="1">
        <f t="shared" si="233"/>
        <v>1.8009736308316429</v>
      </c>
      <c r="AQ1051" s="1">
        <f t="shared" si="233"/>
        <v>5.2678362573099413</v>
      </c>
      <c r="AR1051" s="1">
        <f t="shared" si="233"/>
        <v>7.0688098881415842</v>
      </c>
      <c r="AS1051" s="90"/>
      <c r="AT1051" s="1">
        <v>1.7846511627906976</v>
      </c>
      <c r="AU1051" s="1">
        <v>0.21124196322724292</v>
      </c>
      <c r="AV1051" s="1">
        <v>1.6953855487638261</v>
      </c>
      <c r="AW1051" s="1">
        <v>0.43010526330353083</v>
      </c>
      <c r="AX1051" s="1">
        <v>0.18473383191713477</v>
      </c>
      <c r="AY1051" s="1">
        <v>0.102928436724401</v>
      </c>
      <c r="AZ1051" s="1">
        <v>6.8076112841567431</v>
      </c>
      <c r="BA1051" s="1">
        <v>100.53697027124728</v>
      </c>
      <c r="BB1051" s="1">
        <v>34.413145673441171</v>
      </c>
      <c r="BC1051" s="1">
        <v>9.3451454419423126</v>
      </c>
      <c r="BD1051" s="1">
        <v>1.5886582916905054</v>
      </c>
      <c r="BE1051" s="94">
        <v>0.73847601128880525</v>
      </c>
      <c r="BF1051" s="94">
        <v>2.6820319849482598E-2</v>
      </c>
      <c r="BG1051" s="94">
        <v>1.8044594878422537</v>
      </c>
      <c r="BH1051" s="1">
        <v>1.0622623574144487</v>
      </c>
      <c r="BI1051" s="1">
        <v>0.24339353612167303</v>
      </c>
      <c r="BJ1051" s="1">
        <v>0.63871695468789846</v>
      </c>
    </row>
    <row r="1052" spans="1:62">
      <c r="A1052" t="s">
        <v>177</v>
      </c>
      <c r="C1052" s="63" t="s">
        <v>164</v>
      </c>
      <c r="D1052" s="87" t="s">
        <v>840</v>
      </c>
      <c r="E1052" t="s">
        <v>959</v>
      </c>
      <c r="F1052" s="1" t="s">
        <v>840</v>
      </c>
      <c r="G1052" s="1" t="s">
        <v>855</v>
      </c>
      <c r="H1052" s="1">
        <v>10.54874</v>
      </c>
      <c r="I1052" s="1">
        <v>8.1303800000000006</v>
      </c>
      <c r="J1052" s="1">
        <v>677</v>
      </c>
      <c r="K1052" s="1" t="s">
        <v>856</v>
      </c>
      <c r="L1052" s="1" t="s">
        <v>709</v>
      </c>
      <c r="M1052" s="88">
        <v>2016</v>
      </c>
      <c r="N1052" s="88">
        <v>2</v>
      </c>
      <c r="O1052" s="89" t="s">
        <v>714</v>
      </c>
      <c r="P1052" s="63">
        <v>726</v>
      </c>
      <c r="Q1052" s="1" t="s">
        <v>844</v>
      </c>
      <c r="R1052" s="63" t="s">
        <v>399</v>
      </c>
      <c r="S1052" s="63" t="s">
        <v>992</v>
      </c>
      <c r="T1052" s="63" t="s">
        <v>1091</v>
      </c>
      <c r="U1052" s="1"/>
      <c r="V1052" s="90"/>
      <c r="W1052" s="91">
        <v>42654</v>
      </c>
      <c r="X1052" s="63">
        <v>9</v>
      </c>
      <c r="Y1052" s="63">
        <v>47</v>
      </c>
      <c r="Z1052" s="92">
        <v>47</v>
      </c>
      <c r="AA1052" s="93">
        <v>18.46</v>
      </c>
      <c r="AB1052" s="93">
        <v>8.2799999999999994</v>
      </c>
      <c r="AC1052" s="63">
        <v>2.42</v>
      </c>
      <c r="AD1052" s="1">
        <v>1.24</v>
      </c>
      <c r="AE1052" s="63">
        <v>1.02</v>
      </c>
      <c r="AF1052" s="1">
        <v>1.54</v>
      </c>
      <c r="AG1052" s="1">
        <v>14.4</v>
      </c>
      <c r="AH1052" s="1">
        <f t="shared" si="226"/>
        <v>80.51948051948051</v>
      </c>
      <c r="AI1052" s="1">
        <v>0.36</v>
      </c>
      <c r="AJ1052" s="1">
        <f t="shared" si="227"/>
        <v>5.2690909090909086</v>
      </c>
      <c r="AK1052" s="1">
        <f t="shared" si="229"/>
        <v>4.2725927078269317</v>
      </c>
      <c r="AL1052" s="1">
        <f t="shared" si="225"/>
        <v>6.5152941176470582</v>
      </c>
      <c r="AM1052" s="1">
        <f t="shared" si="230"/>
        <v>4747.3252309188128</v>
      </c>
      <c r="AN1052" s="1">
        <f t="shared" si="231"/>
        <v>7239.2156862745087</v>
      </c>
      <c r="AO1052" s="1">
        <f t="shared" si="232"/>
        <v>11986.540917193321</v>
      </c>
      <c r="AP1052" s="1">
        <f t="shared" si="233"/>
        <v>4.747325230918813</v>
      </c>
      <c r="AQ1052" s="1">
        <f t="shared" si="233"/>
        <v>7.239215686274509</v>
      </c>
      <c r="AR1052" s="1">
        <f t="shared" si="233"/>
        <v>11.98654091719332</v>
      </c>
      <c r="AS1052" s="90"/>
      <c r="AT1052" s="1">
        <v>2.0688298918387416</v>
      </c>
      <c r="AU1052" s="1">
        <v>0.22971226920017412</v>
      </c>
      <c r="AV1052" s="1">
        <v>2.074056888223184</v>
      </c>
      <c r="AW1052" s="1">
        <v>0.47866640051520698</v>
      </c>
      <c r="AX1052" s="1">
        <v>0.22335571558876494</v>
      </c>
      <c r="AY1052" s="1">
        <v>0.17633324121649693</v>
      </c>
      <c r="AZ1052" s="1">
        <v>9.2816985323252101</v>
      </c>
      <c r="BA1052" s="1">
        <v>126.31569312677618</v>
      </c>
      <c r="BB1052" s="1">
        <v>46.189193777235026</v>
      </c>
      <c r="BC1052" s="1">
        <v>12.281573652919986</v>
      </c>
      <c r="BD1052" s="1">
        <v>25.279829577036743</v>
      </c>
      <c r="BE1052" s="94">
        <v>0.49770009199632015</v>
      </c>
      <c r="BF1052" s="94">
        <v>0</v>
      </c>
      <c r="BG1052" s="94">
        <v>1.294468473561768</v>
      </c>
      <c r="BH1052" s="1">
        <v>1.0214808043875685</v>
      </c>
      <c r="BI1052" s="1">
        <v>0.17851919561243146</v>
      </c>
      <c r="BJ1052" s="1">
        <v>0.64129476428887555</v>
      </c>
    </row>
    <row r="1053" spans="1:62">
      <c r="A1053" t="s">
        <v>177</v>
      </c>
      <c r="C1053" s="63" t="s">
        <v>166</v>
      </c>
      <c r="D1053" s="87" t="s">
        <v>167</v>
      </c>
      <c r="E1053" t="s">
        <v>959</v>
      </c>
      <c r="F1053" s="1" t="s">
        <v>857</v>
      </c>
      <c r="G1053" s="96" t="s">
        <v>242</v>
      </c>
      <c r="H1053" s="1">
        <v>10.72944</v>
      </c>
      <c r="I1053" s="1">
        <v>8.5774699999999999</v>
      </c>
      <c r="J1053" s="1">
        <v>755</v>
      </c>
      <c r="K1053" s="1" t="s">
        <v>858</v>
      </c>
      <c r="L1053" s="1" t="s">
        <v>737</v>
      </c>
      <c r="M1053" s="88">
        <v>2016</v>
      </c>
      <c r="N1053" s="88">
        <v>2</v>
      </c>
      <c r="O1053" s="89" t="s">
        <v>155</v>
      </c>
      <c r="P1053" s="63">
        <v>733</v>
      </c>
      <c r="Q1053" s="1" t="s">
        <v>859</v>
      </c>
      <c r="R1053" s="63" t="s">
        <v>399</v>
      </c>
      <c r="S1053" s="63" t="s">
        <v>992</v>
      </c>
      <c r="T1053" s="63" t="s">
        <v>1091</v>
      </c>
      <c r="U1053" s="1" t="s">
        <v>860</v>
      </c>
      <c r="V1053" s="90">
        <v>42651</v>
      </c>
      <c r="W1053" s="91">
        <v>42653</v>
      </c>
      <c r="X1053" s="63">
        <v>9</v>
      </c>
      <c r="Y1053" s="63">
        <v>43</v>
      </c>
      <c r="Z1053" s="92">
        <v>32</v>
      </c>
      <c r="AA1053" s="93">
        <v>4.78</v>
      </c>
      <c r="AB1053" s="93">
        <v>2.48</v>
      </c>
      <c r="AC1053" s="63">
        <v>1.28</v>
      </c>
      <c r="AD1053" s="1">
        <v>0.62</v>
      </c>
      <c r="AE1053" s="63">
        <v>0.3</v>
      </c>
      <c r="AF1053" s="1">
        <v>0.78</v>
      </c>
      <c r="AG1053" s="1">
        <v>11.2</v>
      </c>
      <c r="AH1053" s="1">
        <f t="shared" si="226"/>
        <v>79.487179487179489</v>
      </c>
      <c r="AI1053" s="1">
        <v>0.14000000000000001</v>
      </c>
      <c r="AJ1053" s="1">
        <f t="shared" si="227"/>
        <v>1.51125</v>
      </c>
      <c r="AK1053" s="1">
        <f t="shared" si="229"/>
        <v>1.2549529411764706</v>
      </c>
      <c r="AL1053" s="1">
        <f t="shared" si="225"/>
        <v>2.230666666666667</v>
      </c>
      <c r="AM1053" s="1">
        <f t="shared" si="230"/>
        <v>1394.3921568627452</v>
      </c>
      <c r="AN1053" s="1">
        <f t="shared" si="231"/>
        <v>2478.5185185185192</v>
      </c>
      <c r="AO1053" s="1">
        <f t="shared" si="232"/>
        <v>3872.9106753812644</v>
      </c>
      <c r="AP1053" s="1">
        <f t="shared" si="233"/>
        <v>1.3943921568627451</v>
      </c>
      <c r="AQ1053" s="1">
        <f t="shared" si="233"/>
        <v>2.478518518518519</v>
      </c>
      <c r="AR1053" s="1">
        <f t="shared" si="233"/>
        <v>3.8729106753812643</v>
      </c>
      <c r="AS1053" s="90">
        <v>42438</v>
      </c>
      <c r="AT1053" s="1">
        <v>1.3964497041420119</v>
      </c>
      <c r="AU1053" s="1">
        <v>0.18414730837493715</v>
      </c>
      <c r="AV1053" s="1">
        <v>1.2806956011881645</v>
      </c>
      <c r="AW1053" s="1">
        <v>0.45986665428495632</v>
      </c>
      <c r="AX1053" s="1">
        <v>0.26421008417043212</v>
      </c>
      <c r="AY1053" s="1">
        <v>0.10613421223365875</v>
      </c>
      <c r="AZ1053" s="1">
        <v>4.9382973450438774</v>
      </c>
      <c r="BA1053" s="1">
        <v>96.041304233552864</v>
      </c>
      <c r="BB1053" s="1">
        <v>31.651910431451043</v>
      </c>
      <c r="BC1053" s="1">
        <v>13.688188048759923</v>
      </c>
      <c r="BD1053" s="1">
        <v>1.7148780835360309</v>
      </c>
      <c r="BE1053" s="94">
        <v>0.4753616200578592</v>
      </c>
      <c r="BF1053" s="94">
        <v>0</v>
      </c>
      <c r="BG1053" s="94">
        <v>2.2000127981473696</v>
      </c>
      <c r="BH1053" s="1">
        <v>1.1756885090218423</v>
      </c>
      <c r="BI1053" s="1">
        <v>0.26823361823361819</v>
      </c>
      <c r="BJ1053" s="1">
        <v>0.73752684034988047</v>
      </c>
    </row>
    <row r="1054" spans="1:62">
      <c r="A1054" t="s">
        <v>177</v>
      </c>
      <c r="C1054" s="63" t="s">
        <v>166</v>
      </c>
      <c r="D1054" s="87" t="s">
        <v>167</v>
      </c>
      <c r="E1054" t="s">
        <v>959</v>
      </c>
      <c r="F1054" s="1" t="s">
        <v>857</v>
      </c>
      <c r="G1054" s="96" t="s">
        <v>242</v>
      </c>
      <c r="H1054" s="1">
        <v>10.72944</v>
      </c>
      <c r="I1054" s="1">
        <v>8.5774699999999999</v>
      </c>
      <c r="J1054" s="1">
        <v>755</v>
      </c>
      <c r="K1054" s="1" t="s">
        <v>858</v>
      </c>
      <c r="L1054" s="1" t="s">
        <v>737</v>
      </c>
      <c r="M1054" s="88">
        <v>2016</v>
      </c>
      <c r="N1054" s="88">
        <v>2</v>
      </c>
      <c r="O1054" s="89" t="s">
        <v>156</v>
      </c>
      <c r="P1054" s="63">
        <v>734</v>
      </c>
      <c r="Q1054" s="1" t="s">
        <v>859</v>
      </c>
      <c r="R1054" s="63" t="s">
        <v>399</v>
      </c>
      <c r="S1054" s="63" t="s">
        <v>992</v>
      </c>
      <c r="T1054" s="63" t="s">
        <v>1091</v>
      </c>
      <c r="U1054" s="1"/>
      <c r="V1054" s="90"/>
      <c r="W1054" s="91">
        <v>42653</v>
      </c>
      <c r="X1054" s="63">
        <v>9</v>
      </c>
      <c r="Y1054" s="63">
        <v>47</v>
      </c>
      <c r="Z1054" s="92">
        <v>32</v>
      </c>
      <c r="AA1054" s="93">
        <v>6.52</v>
      </c>
      <c r="AB1054" s="93">
        <v>3.66</v>
      </c>
      <c r="AC1054" s="63">
        <v>1.76</v>
      </c>
      <c r="AD1054" s="1">
        <v>0.98</v>
      </c>
      <c r="AE1054" s="63">
        <v>0.32</v>
      </c>
      <c r="AF1054" s="1">
        <v>1.24</v>
      </c>
      <c r="AG1054" s="1">
        <v>12</v>
      </c>
      <c r="AH1054" s="1">
        <f t="shared" si="226"/>
        <v>79.032258064516128</v>
      </c>
      <c r="AI1054" s="1">
        <v>0.2</v>
      </c>
      <c r="AJ1054" s="1">
        <f t="shared" si="227"/>
        <v>2.5786363636363641</v>
      </c>
      <c r="AK1054" s="1">
        <f t="shared" si="229"/>
        <v>2.109882352941177</v>
      </c>
      <c r="AL1054" s="1">
        <f t="shared" si="225"/>
        <v>4.0749999999999993</v>
      </c>
      <c r="AM1054" s="1">
        <f t="shared" si="230"/>
        <v>2344.3137254901967</v>
      </c>
      <c r="AN1054" s="1">
        <f t="shared" si="231"/>
        <v>4527.7777777777774</v>
      </c>
      <c r="AO1054" s="1">
        <f t="shared" si="232"/>
        <v>6872.0915032679741</v>
      </c>
      <c r="AP1054" s="1">
        <f t="shared" si="233"/>
        <v>2.3443137254901969</v>
      </c>
      <c r="AQ1054" s="1">
        <f t="shared" si="233"/>
        <v>4.5277777777777777</v>
      </c>
      <c r="AR1054" s="1">
        <f t="shared" si="233"/>
        <v>6.8720915032679741</v>
      </c>
      <c r="AS1054" s="90"/>
      <c r="AT1054" s="1">
        <v>1.7543698252069917</v>
      </c>
      <c r="AU1054" s="1">
        <v>0.2000896374255472</v>
      </c>
      <c r="AV1054" s="1">
        <v>1.260918672742136</v>
      </c>
      <c r="AW1054" s="1">
        <v>0.60389170093165123</v>
      </c>
      <c r="AX1054" s="1">
        <v>0.20606530348578991</v>
      </c>
      <c r="AY1054" s="1">
        <v>0.12592860290807403</v>
      </c>
      <c r="AZ1054" s="1">
        <v>5.7403696771226356</v>
      </c>
      <c r="BA1054" s="1">
        <v>98.886071964218118</v>
      </c>
      <c r="BB1054" s="1">
        <v>26.146826682032717</v>
      </c>
      <c r="BC1054" s="1">
        <v>8.3180296019871616</v>
      </c>
      <c r="BD1054" s="1">
        <v>2.4288142859709336</v>
      </c>
      <c r="BE1054" s="94">
        <v>0.58870967741935487</v>
      </c>
      <c r="BF1054" s="94">
        <v>4.8197343453510441E-2</v>
      </c>
      <c r="BG1054" s="94">
        <v>1.0001381464084185</v>
      </c>
      <c r="BH1054" s="1">
        <v>1.0709426627793974</v>
      </c>
      <c r="BI1054" s="1">
        <v>0.18138969873663752</v>
      </c>
      <c r="BJ1054" s="1">
        <v>0.85088895099263206</v>
      </c>
    </row>
    <row r="1055" spans="1:62">
      <c r="A1055" t="s">
        <v>177</v>
      </c>
      <c r="C1055" s="63" t="s">
        <v>166</v>
      </c>
      <c r="D1055" s="87" t="s">
        <v>167</v>
      </c>
      <c r="E1055" t="s">
        <v>959</v>
      </c>
      <c r="F1055" s="1" t="s">
        <v>857</v>
      </c>
      <c r="G1055" s="96" t="s">
        <v>242</v>
      </c>
      <c r="H1055" s="1">
        <v>10.72944</v>
      </c>
      <c r="I1055" s="1">
        <v>8.5774699999999999</v>
      </c>
      <c r="J1055" s="1">
        <v>755</v>
      </c>
      <c r="K1055" s="1" t="s">
        <v>858</v>
      </c>
      <c r="L1055" s="1" t="s">
        <v>737</v>
      </c>
      <c r="M1055" s="88">
        <v>2016</v>
      </c>
      <c r="N1055" s="88">
        <v>2</v>
      </c>
      <c r="O1055" s="89" t="s">
        <v>157</v>
      </c>
      <c r="P1055" s="63">
        <v>735</v>
      </c>
      <c r="Q1055" s="1" t="s">
        <v>859</v>
      </c>
      <c r="R1055" s="63" t="s">
        <v>399</v>
      </c>
      <c r="S1055" s="63" t="s">
        <v>992</v>
      </c>
      <c r="T1055" s="63" t="s">
        <v>1091</v>
      </c>
      <c r="U1055" s="1"/>
      <c r="V1055" s="90"/>
      <c r="W1055" s="91">
        <v>42653</v>
      </c>
      <c r="X1055" s="63">
        <v>9</v>
      </c>
      <c r="Y1055" s="63">
        <v>47</v>
      </c>
      <c r="Z1055" s="92">
        <v>35</v>
      </c>
      <c r="AA1055" s="93">
        <v>6.52</v>
      </c>
      <c r="AB1055" s="93">
        <v>2.2799999999999998</v>
      </c>
      <c r="AC1055" s="63">
        <v>0.9</v>
      </c>
      <c r="AD1055" s="1">
        <v>0.4</v>
      </c>
      <c r="AE1055" s="63">
        <v>0.28000000000000003</v>
      </c>
      <c r="AF1055" s="1">
        <v>0.52</v>
      </c>
      <c r="AG1055" s="1">
        <v>9.3000000000000007</v>
      </c>
      <c r="AH1055" s="1">
        <f t="shared" si="226"/>
        <v>76.923076923076934</v>
      </c>
      <c r="AI1055" s="1">
        <v>0.1</v>
      </c>
      <c r="AJ1055" s="1">
        <f t="shared" si="227"/>
        <v>1.3173333333333332</v>
      </c>
      <c r="AK1055" s="1">
        <f t="shared" si="229"/>
        <v>1.0812862745098042</v>
      </c>
      <c r="AL1055" s="1">
        <f t="shared" si="225"/>
        <v>2.3285714285714283</v>
      </c>
      <c r="AM1055" s="1">
        <f t="shared" si="230"/>
        <v>1201.4291938997824</v>
      </c>
      <c r="AN1055" s="1">
        <f t="shared" si="231"/>
        <v>2587.301587301587</v>
      </c>
      <c r="AO1055" s="1">
        <f t="shared" si="232"/>
        <v>3788.7307812013696</v>
      </c>
      <c r="AP1055" s="1">
        <f t="shared" si="233"/>
        <v>1.2014291938997823</v>
      </c>
      <c r="AQ1055" s="1">
        <f t="shared" si="233"/>
        <v>2.587301587301587</v>
      </c>
      <c r="AR1055" s="1">
        <f t="shared" si="233"/>
        <v>3.7887307812013695</v>
      </c>
      <c r="AS1055" s="90"/>
      <c r="AT1055" s="1">
        <v>1.6783681214421255</v>
      </c>
      <c r="AU1055" s="1">
        <v>0.19241766293283025</v>
      </c>
      <c r="AV1055" s="1">
        <v>1.5925467834645139</v>
      </c>
      <c r="AW1055" s="1">
        <v>0.53858992061337707</v>
      </c>
      <c r="AX1055" s="1">
        <v>0.21213460661119304</v>
      </c>
      <c r="AY1055" s="1">
        <v>0.13558362815777861</v>
      </c>
      <c r="AZ1055" s="1">
        <v>7.5603597234212145</v>
      </c>
      <c r="BA1055" s="1">
        <v>155.39149211535224</v>
      </c>
      <c r="BB1055" s="1">
        <v>50.968545218925641</v>
      </c>
      <c r="BC1055" s="1">
        <v>20.58182941870318</v>
      </c>
      <c r="BD1055" s="1">
        <v>17.101515173012533</v>
      </c>
      <c r="BE1055" s="94">
        <v>1.1628019323671499</v>
      </c>
      <c r="BF1055" s="94">
        <v>0</v>
      </c>
      <c r="BG1055" s="94">
        <v>1.5337874421680047</v>
      </c>
      <c r="BH1055" s="1">
        <v>1.056902985074627</v>
      </c>
      <c r="BI1055" s="1">
        <v>0.25354477611940301</v>
      </c>
      <c r="BJ1055" s="1">
        <v>0.89447925212009405</v>
      </c>
    </row>
    <row r="1056" spans="1:62">
      <c r="A1056" t="s">
        <v>177</v>
      </c>
      <c r="C1056" s="63" t="s">
        <v>166</v>
      </c>
      <c r="D1056" s="87" t="s">
        <v>167</v>
      </c>
      <c r="E1056" t="s">
        <v>959</v>
      </c>
      <c r="F1056" s="1" t="s">
        <v>857</v>
      </c>
      <c r="G1056" s="96" t="s">
        <v>242</v>
      </c>
      <c r="H1056" s="1">
        <v>10.72944</v>
      </c>
      <c r="I1056" s="1">
        <v>8.5774699999999999</v>
      </c>
      <c r="J1056" s="1">
        <v>755</v>
      </c>
      <c r="K1056" s="1" t="s">
        <v>858</v>
      </c>
      <c r="L1056" s="1" t="s">
        <v>737</v>
      </c>
      <c r="M1056" s="88">
        <v>2016</v>
      </c>
      <c r="N1056" s="88">
        <v>2</v>
      </c>
      <c r="O1056" s="89" t="s">
        <v>158</v>
      </c>
      <c r="P1056" s="63">
        <v>736</v>
      </c>
      <c r="Q1056" s="1" t="s">
        <v>859</v>
      </c>
      <c r="R1056" s="63" t="s">
        <v>399</v>
      </c>
      <c r="S1056" s="63" t="s">
        <v>992</v>
      </c>
      <c r="T1056" s="63" t="s">
        <v>1091</v>
      </c>
      <c r="U1056" s="1"/>
      <c r="V1056" s="90"/>
      <c r="W1056" s="91">
        <v>42653</v>
      </c>
      <c r="X1056" s="63">
        <v>9</v>
      </c>
      <c r="Y1056" s="63">
        <v>42</v>
      </c>
      <c r="Z1056" s="92">
        <v>44</v>
      </c>
      <c r="AA1056" s="93">
        <v>8.8800000000000008</v>
      </c>
      <c r="AB1056" s="93">
        <v>5.3</v>
      </c>
      <c r="AC1056" s="63">
        <v>1.78</v>
      </c>
      <c r="AD1056" s="1">
        <v>0.98</v>
      </c>
      <c r="AE1056" s="63">
        <v>0.46</v>
      </c>
      <c r="AF1056" s="1">
        <v>1.1399999999999999</v>
      </c>
      <c r="AG1056" s="1">
        <v>11.3</v>
      </c>
      <c r="AH1056" s="1">
        <f t="shared" si="226"/>
        <v>85.964912280701753</v>
      </c>
      <c r="AI1056" s="1">
        <v>0.2</v>
      </c>
      <c r="AJ1056" s="1">
        <f t="shared" si="227"/>
        <v>3.3943820224719095</v>
      </c>
      <c r="AK1056" s="1">
        <f t="shared" si="229"/>
        <v>3.0449953734302704</v>
      </c>
      <c r="AL1056" s="1">
        <f t="shared" si="225"/>
        <v>3.8608695652173917</v>
      </c>
      <c r="AM1056" s="1">
        <f t="shared" si="230"/>
        <v>3383.3281927003004</v>
      </c>
      <c r="AN1056" s="1">
        <f t="shared" si="231"/>
        <v>4289.8550724637689</v>
      </c>
      <c r="AO1056" s="1">
        <f t="shared" si="232"/>
        <v>7673.1832651640689</v>
      </c>
      <c r="AP1056" s="1">
        <f t="shared" si="233"/>
        <v>3.3833281927003003</v>
      </c>
      <c r="AQ1056" s="1">
        <f t="shared" si="233"/>
        <v>4.2898550724637685</v>
      </c>
      <c r="AR1056" s="1">
        <f t="shared" si="233"/>
        <v>7.6731832651640692</v>
      </c>
      <c r="AS1056" s="90"/>
      <c r="AT1056" s="1">
        <v>2.6464250734573946</v>
      </c>
      <c r="AU1056" s="1">
        <v>0.21891291271998742</v>
      </c>
      <c r="AV1056" s="1">
        <v>0.89015142665207525</v>
      </c>
      <c r="AW1056" s="1">
        <v>0.86387958213167226</v>
      </c>
      <c r="AX1056" s="1">
        <v>0.34229217216072516</v>
      </c>
      <c r="AY1056" s="1">
        <v>0.13143666034182802</v>
      </c>
      <c r="AZ1056" s="1">
        <v>6.290695860939338</v>
      </c>
      <c r="BA1056" s="1">
        <v>116.22908766950391</v>
      </c>
      <c r="BB1056" s="1">
        <v>49.762013979330767</v>
      </c>
      <c r="BC1056" s="1">
        <v>11.457771694848898</v>
      </c>
      <c r="BD1056" s="1">
        <v>2.9335692192035898</v>
      </c>
      <c r="BE1056" s="94">
        <v>0.84084231145935373</v>
      </c>
      <c r="BF1056" s="94">
        <v>-3.9980411361410385E-3</v>
      </c>
      <c r="BG1056" s="94">
        <v>1.1710943182738409</v>
      </c>
      <c r="BH1056" s="1">
        <v>1.2557581573896353</v>
      </c>
      <c r="BI1056" s="1">
        <v>0.15067178502879081</v>
      </c>
      <c r="BJ1056" s="1">
        <v>0.84273575781015198</v>
      </c>
    </row>
    <row r="1057" spans="1:62">
      <c r="A1057" t="s">
        <v>177</v>
      </c>
      <c r="C1057" s="63" t="s">
        <v>166</v>
      </c>
      <c r="D1057" s="87" t="s">
        <v>167</v>
      </c>
      <c r="E1057" t="s">
        <v>959</v>
      </c>
      <c r="F1057" s="1" t="s">
        <v>857</v>
      </c>
      <c r="G1057" s="96" t="s">
        <v>242</v>
      </c>
      <c r="H1057" s="1">
        <v>10.72944</v>
      </c>
      <c r="I1057" s="1">
        <v>8.5774699999999999</v>
      </c>
      <c r="J1057" s="1">
        <v>755</v>
      </c>
      <c r="K1057" s="1" t="s">
        <v>858</v>
      </c>
      <c r="L1057" s="1" t="s">
        <v>737</v>
      </c>
      <c r="M1057" s="88">
        <v>2016</v>
      </c>
      <c r="N1057" s="88">
        <v>2</v>
      </c>
      <c r="O1057" s="89" t="s">
        <v>159</v>
      </c>
      <c r="P1057" s="63">
        <v>737</v>
      </c>
      <c r="Q1057" s="1" t="s">
        <v>859</v>
      </c>
      <c r="R1057" s="63" t="s">
        <v>399</v>
      </c>
      <c r="S1057" s="63" t="s">
        <v>992</v>
      </c>
      <c r="T1057" s="63" t="s">
        <v>1091</v>
      </c>
      <c r="U1057" s="1"/>
      <c r="V1057" s="90"/>
      <c r="W1057" s="91">
        <v>42653</v>
      </c>
      <c r="X1057" s="63">
        <v>9</v>
      </c>
      <c r="Y1057" s="63">
        <v>44</v>
      </c>
      <c r="Z1057" s="92">
        <v>41</v>
      </c>
      <c r="AA1057" s="93">
        <v>7.72</v>
      </c>
      <c r="AB1057" s="93">
        <v>4.54</v>
      </c>
      <c r="AC1057" s="63">
        <v>1.78</v>
      </c>
      <c r="AD1057" s="1">
        <v>1</v>
      </c>
      <c r="AE1057" s="63">
        <v>0.68</v>
      </c>
      <c r="AF1057" s="1">
        <v>1.24</v>
      </c>
      <c r="AG1057" s="1">
        <v>11.9</v>
      </c>
      <c r="AH1057" s="1">
        <f t="shared" si="226"/>
        <v>80.645161290322591</v>
      </c>
      <c r="AI1057" s="1">
        <v>0.28000000000000003</v>
      </c>
      <c r="AJ1057" s="1">
        <f t="shared" si="227"/>
        <v>3.1626966292134835</v>
      </c>
      <c r="AK1057" s="1">
        <f t="shared" si="229"/>
        <v>2.6435822868473235</v>
      </c>
      <c r="AL1057" s="1">
        <f t="shared" ref="AL1057:AL1064" si="234">(AI1057/AE1057)*AA1057</f>
        <v>3.178823529411765</v>
      </c>
      <c r="AM1057" s="1">
        <f t="shared" si="230"/>
        <v>2937.3136520525818</v>
      </c>
      <c r="AN1057" s="1">
        <f t="shared" si="231"/>
        <v>3532.0261437908503</v>
      </c>
      <c r="AO1057" s="1">
        <f t="shared" si="232"/>
        <v>6469.3397958434325</v>
      </c>
      <c r="AP1057" s="1">
        <f t="shared" si="233"/>
        <v>2.9373136520525818</v>
      </c>
      <c r="AQ1057" s="1">
        <f t="shared" si="233"/>
        <v>3.5320261437908504</v>
      </c>
      <c r="AR1057" s="1">
        <f t="shared" si="233"/>
        <v>6.4693397958434327</v>
      </c>
      <c r="AS1057" s="90"/>
      <c r="AT1057" s="1">
        <v>2.0584479371316307</v>
      </c>
      <c r="AU1057" s="1">
        <v>0.2896589475954679</v>
      </c>
      <c r="AV1057" s="1">
        <v>1.5249534889617027</v>
      </c>
      <c r="AW1057" s="1">
        <v>0.73669093333127322</v>
      </c>
      <c r="AX1057" s="1">
        <v>0.32111215358432282</v>
      </c>
      <c r="AY1057" s="1">
        <v>0.13290778427707373</v>
      </c>
      <c r="AZ1057" s="1">
        <v>6.6134200747199241</v>
      </c>
      <c r="BA1057" s="1">
        <v>107.14823987774975</v>
      </c>
      <c r="BB1057" s="1">
        <v>61.309045309692273</v>
      </c>
      <c r="BC1057" s="1">
        <v>15.559506546928191</v>
      </c>
      <c r="BD1057" s="1">
        <v>3.19677822492759</v>
      </c>
      <c r="BE1057" s="94">
        <v>0.79392212725546063</v>
      </c>
      <c r="BF1057" s="94">
        <v>7.3741690408357071E-3</v>
      </c>
      <c r="BG1057" s="94">
        <v>0.92070077969115938</v>
      </c>
      <c r="BH1057" s="1">
        <v>1.3418604651162793</v>
      </c>
      <c r="BI1057" s="1">
        <v>0.22353488372093025</v>
      </c>
      <c r="BJ1057" s="1">
        <v>0.84692395122099828</v>
      </c>
    </row>
    <row r="1058" spans="1:62">
      <c r="A1058" t="s">
        <v>177</v>
      </c>
      <c r="C1058" s="63" t="s">
        <v>166</v>
      </c>
      <c r="D1058" s="87" t="s">
        <v>167</v>
      </c>
      <c r="E1058" t="s">
        <v>959</v>
      </c>
      <c r="F1058" s="1" t="s">
        <v>857</v>
      </c>
      <c r="G1058" s="96" t="s">
        <v>242</v>
      </c>
      <c r="H1058" s="1">
        <v>10.72944</v>
      </c>
      <c r="I1058" s="1">
        <v>8.5774699999999999</v>
      </c>
      <c r="J1058" s="1">
        <v>755</v>
      </c>
      <c r="K1058" s="1" t="s">
        <v>858</v>
      </c>
      <c r="L1058" s="1" t="s">
        <v>737</v>
      </c>
      <c r="M1058" s="88">
        <v>2016</v>
      </c>
      <c r="N1058" s="88">
        <v>2</v>
      </c>
      <c r="O1058" s="89" t="s">
        <v>714</v>
      </c>
      <c r="P1058" s="63">
        <v>738</v>
      </c>
      <c r="Q1058" s="1" t="s">
        <v>859</v>
      </c>
      <c r="R1058" s="63" t="s">
        <v>399</v>
      </c>
      <c r="S1058" s="63" t="s">
        <v>992</v>
      </c>
      <c r="T1058" s="63" t="s">
        <v>1091</v>
      </c>
      <c r="U1058" s="1"/>
      <c r="V1058" s="90"/>
      <c r="W1058" s="91">
        <v>42653</v>
      </c>
      <c r="X1058" s="63">
        <v>9</v>
      </c>
      <c r="Y1058" s="63">
        <v>47</v>
      </c>
      <c r="Z1058" s="92">
        <v>49</v>
      </c>
      <c r="AA1058" s="93">
        <v>15.44</v>
      </c>
      <c r="AB1058" s="93">
        <v>8.0399999999999991</v>
      </c>
      <c r="AC1058" s="63">
        <v>2.46</v>
      </c>
      <c r="AD1058" s="1">
        <v>1.34</v>
      </c>
      <c r="AE1058" s="63">
        <v>0.57999999999999996</v>
      </c>
      <c r="AF1058" s="1">
        <v>1.64</v>
      </c>
      <c r="AG1058" s="1">
        <v>12.4</v>
      </c>
      <c r="AH1058" s="1">
        <f t="shared" ref="AH1058:AH1064" si="235">(AD1058/AF1058)*100</f>
        <v>81.707317073170742</v>
      </c>
      <c r="AI1058" s="1">
        <v>0.26</v>
      </c>
      <c r="AJ1058" s="1">
        <f t="shared" ref="AJ1058:AJ1064" si="236">(AF1058/AC1058)*AB1058</f>
        <v>5.3599999999999994</v>
      </c>
      <c r="AK1058" s="1">
        <f t="shared" si="229"/>
        <v>4.513473744619799</v>
      </c>
      <c r="AL1058" s="1">
        <f t="shared" si="234"/>
        <v>6.921379310344828</v>
      </c>
      <c r="AM1058" s="1">
        <f t="shared" si="230"/>
        <v>5014.9708273553324</v>
      </c>
      <c r="AN1058" s="1">
        <f t="shared" si="231"/>
        <v>7690.4214559386974</v>
      </c>
      <c r="AO1058" s="1">
        <f t="shared" si="232"/>
        <v>12705.39228329403</v>
      </c>
      <c r="AP1058" s="1">
        <f t="shared" si="233"/>
        <v>5.0149708273553326</v>
      </c>
      <c r="AQ1058" s="1">
        <f t="shared" si="233"/>
        <v>7.6904214559386972</v>
      </c>
      <c r="AR1058" s="1">
        <f t="shared" si="233"/>
        <v>12.70539228329403</v>
      </c>
      <c r="AS1058" s="90"/>
      <c r="AT1058" s="1">
        <v>3.4729862475442039</v>
      </c>
      <c r="AU1058" s="1">
        <v>0.30163837260210102</v>
      </c>
      <c r="AV1058" s="1">
        <v>1.7474460901471329</v>
      </c>
      <c r="AW1058" s="1">
        <v>0.55207830135361879</v>
      </c>
      <c r="AX1058" s="1">
        <v>0.17958245734434344</v>
      </c>
      <c r="AY1058" s="1">
        <v>0.2245159670912637</v>
      </c>
      <c r="AZ1058" s="1">
        <v>5.1418830741298436</v>
      </c>
      <c r="BA1058" s="1">
        <v>145.00344538477299</v>
      </c>
      <c r="BB1058" s="1">
        <v>151.061883766932</v>
      </c>
      <c r="BC1058" s="1">
        <v>16.710168058374755</v>
      </c>
      <c r="BD1058" s="1">
        <v>13.000254679803048</v>
      </c>
      <c r="BE1058" s="94">
        <v>1.1869070208728656</v>
      </c>
      <c r="BF1058" s="94">
        <v>5.6499051233396595E-2</v>
      </c>
      <c r="BG1058" s="94">
        <v>0.81161769792295446</v>
      </c>
      <c r="BH1058" s="1">
        <v>1.2874015748031498</v>
      </c>
      <c r="BI1058" s="1">
        <v>0.24084645669291341</v>
      </c>
      <c r="BJ1058" s="1">
        <v>0.77270018341679692</v>
      </c>
    </row>
    <row r="1059" spans="1:62">
      <c r="A1059" t="s">
        <v>177</v>
      </c>
      <c r="C1059" s="63" t="s">
        <v>166</v>
      </c>
      <c r="D1059" s="87" t="s">
        <v>167</v>
      </c>
      <c r="E1059" t="s">
        <v>959</v>
      </c>
      <c r="F1059" s="96" t="s">
        <v>861</v>
      </c>
      <c r="G1059" s="96" t="s">
        <v>862</v>
      </c>
      <c r="H1059" s="1">
        <v>10.75062</v>
      </c>
      <c r="I1059" s="1">
        <v>8.5809700000000007</v>
      </c>
      <c r="J1059" s="96">
        <v>761</v>
      </c>
      <c r="K1059" s="1" t="s">
        <v>863</v>
      </c>
      <c r="L1059" s="1" t="s">
        <v>737</v>
      </c>
      <c r="M1059" s="88">
        <v>2016</v>
      </c>
      <c r="N1059" s="88">
        <v>2</v>
      </c>
      <c r="O1059" s="89" t="s">
        <v>155</v>
      </c>
      <c r="P1059" s="63">
        <v>745</v>
      </c>
      <c r="Q1059" s="1" t="s">
        <v>859</v>
      </c>
      <c r="R1059" s="63" t="s">
        <v>399</v>
      </c>
      <c r="S1059" s="63" t="s">
        <v>992</v>
      </c>
      <c r="T1059" s="63" t="s">
        <v>1091</v>
      </c>
      <c r="U1059" s="1" t="s">
        <v>860</v>
      </c>
      <c r="V1059" s="90">
        <v>42651</v>
      </c>
      <c r="W1059" s="91">
        <v>42653</v>
      </c>
      <c r="X1059" s="63">
        <v>9</v>
      </c>
      <c r="Y1059" s="63">
        <v>42</v>
      </c>
      <c r="Z1059" s="92">
        <v>23</v>
      </c>
      <c r="AA1059" s="93">
        <v>5.72</v>
      </c>
      <c r="AB1059" s="93">
        <v>1.6</v>
      </c>
      <c r="AC1059" s="63">
        <v>0.9</v>
      </c>
      <c r="AD1059" s="1">
        <v>0.46</v>
      </c>
      <c r="AE1059" s="63">
        <v>0.18</v>
      </c>
      <c r="AF1059" s="1">
        <v>0.57999999999999996</v>
      </c>
      <c r="AG1059" s="1">
        <v>10.4</v>
      </c>
      <c r="AH1059" s="1">
        <f t="shared" si="235"/>
        <v>79.310344827586221</v>
      </c>
      <c r="AI1059" s="1">
        <v>0.12</v>
      </c>
      <c r="AJ1059" s="1">
        <f t="shared" si="236"/>
        <v>1.0311111111111111</v>
      </c>
      <c r="AK1059" s="1">
        <f t="shared" si="229"/>
        <v>0.86203398692810451</v>
      </c>
      <c r="AL1059" s="1">
        <f t="shared" si="234"/>
        <v>3.813333333333333</v>
      </c>
      <c r="AM1059" s="1">
        <f t="shared" si="230"/>
        <v>957.81554103122721</v>
      </c>
      <c r="AN1059" s="1">
        <f t="shared" si="231"/>
        <v>4237.0370370370365</v>
      </c>
      <c r="AO1059" s="1">
        <f t="shared" si="232"/>
        <v>5194.8525780682639</v>
      </c>
      <c r="AP1059" s="1">
        <f t="shared" si="233"/>
        <v>0.95781554103122724</v>
      </c>
      <c r="AQ1059" s="1">
        <f t="shared" si="233"/>
        <v>4.2370370370370365</v>
      </c>
      <c r="AR1059" s="1">
        <f t="shared" si="233"/>
        <v>5.1948525780682635</v>
      </c>
      <c r="AS1059" s="90">
        <v>42438</v>
      </c>
      <c r="AT1059" s="1">
        <v>2.0853899308983221</v>
      </c>
      <c r="AU1059" s="1">
        <v>0.16216950623996038</v>
      </c>
      <c r="AV1059" s="1">
        <v>1.6780289168047802</v>
      </c>
      <c r="AW1059" s="1">
        <v>0.46123009765381984</v>
      </c>
      <c r="AX1059" s="1">
        <v>0.24593595183622058</v>
      </c>
      <c r="AY1059" s="1">
        <v>0.13402147460998753</v>
      </c>
      <c r="AZ1059" s="1">
        <v>5.1783354606445835</v>
      </c>
      <c r="BA1059" s="1">
        <v>101.64738489546234</v>
      </c>
      <c r="BB1059" s="1">
        <v>19.089536541143506</v>
      </c>
      <c r="BC1059" s="1">
        <v>9.7466519479169804</v>
      </c>
      <c r="BD1059" s="1">
        <v>1.8410111442105888</v>
      </c>
      <c r="BE1059" s="94">
        <v>0.67278719397363462</v>
      </c>
      <c r="BF1059" s="94">
        <v>0</v>
      </c>
      <c r="BG1059" s="94">
        <v>2.155729357783104</v>
      </c>
      <c r="BH1059" s="1">
        <v>1.341337099811676</v>
      </c>
      <c r="BI1059" s="1">
        <v>0.23592278719397364</v>
      </c>
      <c r="BJ1059" s="1">
        <v>0.57816980454695177</v>
      </c>
    </row>
    <row r="1060" spans="1:62">
      <c r="A1060" t="s">
        <v>177</v>
      </c>
      <c r="C1060" s="63" t="s">
        <v>166</v>
      </c>
      <c r="D1060" s="87" t="s">
        <v>167</v>
      </c>
      <c r="E1060" t="s">
        <v>959</v>
      </c>
      <c r="F1060" s="96" t="s">
        <v>861</v>
      </c>
      <c r="G1060" s="96" t="s">
        <v>862</v>
      </c>
      <c r="H1060" s="1">
        <v>10.75062</v>
      </c>
      <c r="I1060" s="1">
        <v>8.5809700000000007</v>
      </c>
      <c r="J1060" s="96">
        <v>761</v>
      </c>
      <c r="K1060" s="1" t="s">
        <v>863</v>
      </c>
      <c r="L1060" s="1" t="s">
        <v>737</v>
      </c>
      <c r="M1060" s="88">
        <v>2016</v>
      </c>
      <c r="N1060" s="88">
        <v>2</v>
      </c>
      <c r="O1060" s="89" t="s">
        <v>156</v>
      </c>
      <c r="P1060" s="63">
        <v>746</v>
      </c>
      <c r="Q1060" s="1" t="s">
        <v>859</v>
      </c>
      <c r="R1060" s="63" t="s">
        <v>399</v>
      </c>
      <c r="S1060" s="63" t="s">
        <v>992</v>
      </c>
      <c r="T1060" s="63" t="s">
        <v>1091</v>
      </c>
      <c r="U1060" s="1"/>
      <c r="V1060" s="90"/>
      <c r="W1060" s="91">
        <v>42653</v>
      </c>
      <c r="X1060" s="63">
        <v>9</v>
      </c>
      <c r="Y1060" s="63">
        <v>46</v>
      </c>
      <c r="Z1060" s="92">
        <v>39</v>
      </c>
      <c r="AA1060" s="93">
        <v>12.66</v>
      </c>
      <c r="AB1060" s="93">
        <v>5.66</v>
      </c>
      <c r="AC1060" s="63">
        <v>2.14</v>
      </c>
      <c r="AD1060" s="1">
        <v>1.22</v>
      </c>
      <c r="AE1060" s="63">
        <v>0.54</v>
      </c>
      <c r="AF1060" s="1">
        <v>1.48</v>
      </c>
      <c r="AG1060" s="1">
        <v>9</v>
      </c>
      <c r="AH1060" s="1">
        <f t="shared" si="235"/>
        <v>82.432432432432435</v>
      </c>
      <c r="AI1060" s="1">
        <v>0.22</v>
      </c>
      <c r="AJ1060" s="1">
        <f t="shared" si="236"/>
        <v>3.9143925233644858</v>
      </c>
      <c r="AK1060" s="1">
        <f t="shared" si="229"/>
        <v>3.4544980758658599</v>
      </c>
      <c r="AL1060" s="1">
        <f t="shared" si="234"/>
        <v>5.1577777777777776</v>
      </c>
      <c r="AM1060" s="1">
        <f t="shared" si="230"/>
        <v>3838.3311954065107</v>
      </c>
      <c r="AN1060" s="1">
        <f t="shared" si="231"/>
        <v>5730.8641975308637</v>
      </c>
      <c r="AO1060" s="1">
        <f t="shared" si="232"/>
        <v>9569.195392937374</v>
      </c>
      <c r="AP1060" s="1">
        <f t="shared" si="233"/>
        <v>3.8383311954065107</v>
      </c>
      <c r="AQ1060" s="1">
        <f t="shared" si="233"/>
        <v>5.7308641975308641</v>
      </c>
      <c r="AR1060" s="1">
        <f t="shared" si="233"/>
        <v>9.5691953929373739</v>
      </c>
      <c r="AS1060" s="90"/>
      <c r="AT1060" s="1">
        <v>2.3985645933014359</v>
      </c>
      <c r="AU1060" s="1">
        <v>0.23842161625450106</v>
      </c>
      <c r="AV1060" s="1">
        <v>1.4238472600326262</v>
      </c>
      <c r="AW1060" s="1">
        <v>0.69874360553722126</v>
      </c>
      <c r="AX1060" s="1">
        <v>0.29057872234618615</v>
      </c>
      <c r="AY1060" s="1">
        <v>0.14607663853214942</v>
      </c>
      <c r="AZ1060" s="1">
        <v>5.5618894131601859</v>
      </c>
      <c r="BA1060" s="1">
        <v>110.84387582028965</v>
      </c>
      <c r="BB1060" s="1">
        <v>21.976534060933435</v>
      </c>
      <c r="BC1060" s="1">
        <v>7.2466530139581193</v>
      </c>
      <c r="BD1060" s="1">
        <v>3.8894635152225212</v>
      </c>
      <c r="BE1060" s="94">
        <v>0.39511848341232231</v>
      </c>
      <c r="BF1060" s="94">
        <v>0</v>
      </c>
      <c r="BG1060" s="94">
        <v>1.6168364396229642</v>
      </c>
      <c r="BH1060" s="1">
        <v>1.1839080459770115</v>
      </c>
      <c r="BI1060" s="1">
        <v>0.13012452107279693</v>
      </c>
      <c r="BJ1060" s="1">
        <v>0.65805901178397708</v>
      </c>
    </row>
    <row r="1061" spans="1:62">
      <c r="A1061" t="s">
        <v>177</v>
      </c>
      <c r="C1061" s="63" t="s">
        <v>166</v>
      </c>
      <c r="D1061" s="87" t="s">
        <v>167</v>
      </c>
      <c r="E1061" t="s">
        <v>959</v>
      </c>
      <c r="F1061" s="96" t="s">
        <v>861</v>
      </c>
      <c r="G1061" s="96" t="s">
        <v>862</v>
      </c>
      <c r="H1061" s="1">
        <v>10.75062</v>
      </c>
      <c r="I1061" s="1">
        <v>8.5809700000000007</v>
      </c>
      <c r="J1061" s="96">
        <v>761</v>
      </c>
      <c r="K1061" s="1" t="s">
        <v>863</v>
      </c>
      <c r="L1061" s="1" t="s">
        <v>737</v>
      </c>
      <c r="M1061" s="88">
        <v>2016</v>
      </c>
      <c r="N1061" s="88">
        <v>2</v>
      </c>
      <c r="O1061" s="89" t="s">
        <v>157</v>
      </c>
      <c r="P1061" s="63">
        <v>747</v>
      </c>
      <c r="Q1061" s="1" t="s">
        <v>859</v>
      </c>
      <c r="R1061" s="63" t="s">
        <v>399</v>
      </c>
      <c r="S1061" s="63" t="s">
        <v>992</v>
      </c>
      <c r="T1061" s="63" t="s">
        <v>1091</v>
      </c>
      <c r="U1061" s="1"/>
      <c r="V1061" s="90"/>
      <c r="W1061" s="91">
        <v>42653</v>
      </c>
      <c r="X1061" s="63">
        <v>9</v>
      </c>
      <c r="Y1061" s="63">
        <v>46</v>
      </c>
      <c r="Z1061" s="92">
        <v>49</v>
      </c>
      <c r="AA1061" s="93">
        <v>13.76</v>
      </c>
      <c r="AB1061" s="93">
        <v>5.14</v>
      </c>
      <c r="AC1061" s="63">
        <v>1.48</v>
      </c>
      <c r="AD1061" s="1">
        <v>0.72</v>
      </c>
      <c r="AE1061" s="63">
        <v>0.26</v>
      </c>
      <c r="AF1061" s="1">
        <v>0.9</v>
      </c>
      <c r="AG1061" s="1">
        <v>10</v>
      </c>
      <c r="AH1061" s="1">
        <f t="shared" si="235"/>
        <v>80</v>
      </c>
      <c r="AI1061" s="1">
        <v>0.12</v>
      </c>
      <c r="AJ1061" s="1">
        <f t="shared" si="236"/>
        <v>3.1256756756756756</v>
      </c>
      <c r="AK1061" s="1">
        <f t="shared" si="229"/>
        <v>2.6476311605723373</v>
      </c>
      <c r="AL1061" s="1">
        <f t="shared" si="234"/>
        <v>6.3507692307692301</v>
      </c>
      <c r="AM1061" s="1">
        <f t="shared" si="230"/>
        <v>2941.8124006359303</v>
      </c>
      <c r="AN1061" s="1">
        <f t="shared" si="231"/>
        <v>7056.410256410255</v>
      </c>
      <c r="AO1061" s="1">
        <f t="shared" si="232"/>
        <v>9998.2226570461862</v>
      </c>
      <c r="AP1061" s="1">
        <f t="shared" si="233"/>
        <v>2.9418124006359303</v>
      </c>
      <c r="AQ1061" s="1">
        <f t="shared" si="233"/>
        <v>7.0564102564102553</v>
      </c>
      <c r="AR1061" s="1">
        <f t="shared" si="233"/>
        <v>9.9982226570461865</v>
      </c>
      <c r="AS1061" s="90"/>
      <c r="AT1061" s="1">
        <v>2.5404275092936808</v>
      </c>
      <c r="AU1061" s="1">
        <v>0.17239338315993169</v>
      </c>
      <c r="AV1061" s="1">
        <v>1.7748886592638395</v>
      </c>
      <c r="AW1061" s="1">
        <v>0.53775370861676208</v>
      </c>
      <c r="AX1061" s="1">
        <v>0.3103213752882189</v>
      </c>
      <c r="AY1061" s="1">
        <v>0.17610954782919214</v>
      </c>
      <c r="AZ1061" s="1">
        <v>6.9171029390399212</v>
      </c>
      <c r="BA1061" s="1">
        <v>124.39480568189511</v>
      </c>
      <c r="BB1061" s="1">
        <v>69.103794206632628</v>
      </c>
      <c r="BC1061" s="1">
        <v>18.048801114493187</v>
      </c>
      <c r="BD1061" s="1">
        <v>2.9018880623468086</v>
      </c>
      <c r="BE1061" s="94">
        <v>1.011605415860735</v>
      </c>
      <c r="BF1061" s="94">
        <v>0</v>
      </c>
      <c r="BG1061" s="94">
        <v>2.380346311373168</v>
      </c>
      <c r="BH1061" s="1">
        <v>1.1893158388003751</v>
      </c>
      <c r="BI1061" s="1">
        <v>0.20417057169634492</v>
      </c>
      <c r="BJ1061" s="1">
        <v>0.63690674635254685</v>
      </c>
    </row>
    <row r="1062" spans="1:62">
      <c r="A1062" t="s">
        <v>177</v>
      </c>
      <c r="C1062" s="63" t="s">
        <v>166</v>
      </c>
      <c r="D1062" s="87" t="s">
        <v>167</v>
      </c>
      <c r="E1062" t="s">
        <v>959</v>
      </c>
      <c r="F1062" s="96" t="s">
        <v>861</v>
      </c>
      <c r="G1062" s="96" t="s">
        <v>862</v>
      </c>
      <c r="H1062" s="1">
        <v>10.75062</v>
      </c>
      <c r="I1062" s="1">
        <v>8.5809700000000007</v>
      </c>
      <c r="J1062" s="96">
        <v>761</v>
      </c>
      <c r="K1062" s="1" t="s">
        <v>863</v>
      </c>
      <c r="L1062" s="1" t="s">
        <v>737</v>
      </c>
      <c r="M1062" s="88">
        <v>2016</v>
      </c>
      <c r="N1062" s="88">
        <v>2</v>
      </c>
      <c r="O1062" s="89" t="s">
        <v>158</v>
      </c>
      <c r="P1062" s="63">
        <v>748</v>
      </c>
      <c r="Q1062" s="1" t="s">
        <v>859</v>
      </c>
      <c r="R1062" s="63" t="s">
        <v>399</v>
      </c>
      <c r="S1062" s="63" t="s">
        <v>992</v>
      </c>
      <c r="T1062" s="63" t="s">
        <v>1091</v>
      </c>
      <c r="U1062" s="1"/>
      <c r="V1062" s="90"/>
      <c r="W1062" s="91">
        <v>42653</v>
      </c>
      <c r="X1062" s="63">
        <v>9</v>
      </c>
      <c r="Y1062" s="63">
        <v>43</v>
      </c>
      <c r="Z1062" s="92">
        <v>41</v>
      </c>
      <c r="AA1062" s="93">
        <v>13.56</v>
      </c>
      <c r="AB1062" s="93">
        <v>7.84</v>
      </c>
      <c r="AC1062" s="63">
        <v>2.44</v>
      </c>
      <c r="AD1062" s="1">
        <v>1.34</v>
      </c>
      <c r="AE1062" s="63">
        <v>0.28000000000000003</v>
      </c>
      <c r="AF1062" s="1">
        <v>1.64</v>
      </c>
      <c r="AG1062" s="1">
        <v>14.7</v>
      </c>
      <c r="AH1062" s="1">
        <f t="shared" si="235"/>
        <v>81.707317073170742</v>
      </c>
      <c r="AI1062" s="1">
        <v>0.18</v>
      </c>
      <c r="AJ1062" s="1">
        <f t="shared" si="236"/>
        <v>5.2695081967213113</v>
      </c>
      <c r="AK1062" s="1">
        <f t="shared" si="229"/>
        <v>4.3207699132111861</v>
      </c>
      <c r="AL1062" s="1">
        <f t="shared" si="234"/>
        <v>8.7171428571428571</v>
      </c>
      <c r="AM1062" s="1">
        <f t="shared" si="230"/>
        <v>4800.8554591235397</v>
      </c>
      <c r="AN1062" s="1">
        <f t="shared" si="231"/>
        <v>9685.7142857142844</v>
      </c>
      <c r="AO1062" s="1">
        <f t="shared" si="232"/>
        <v>14486.569744837823</v>
      </c>
      <c r="AP1062" s="1">
        <f t="shared" si="233"/>
        <v>4.8008554591235395</v>
      </c>
      <c r="AQ1062" s="1">
        <f t="shared" si="233"/>
        <v>9.6857142857142851</v>
      </c>
      <c r="AR1062" s="1">
        <f t="shared" si="233"/>
        <v>14.486569744837823</v>
      </c>
      <c r="AS1062" s="90"/>
      <c r="AT1062" s="1">
        <v>3.0117302052785928</v>
      </c>
      <c r="AU1062" s="1">
        <v>0.27299085785856891</v>
      </c>
      <c r="AV1062" s="1">
        <v>1.3567548084555299</v>
      </c>
      <c r="AW1062" s="1">
        <v>0.74949203332540304</v>
      </c>
      <c r="AX1062" s="1">
        <v>0.28660788481537497</v>
      </c>
      <c r="AY1062" s="1">
        <v>0.17857258255907002</v>
      </c>
      <c r="AZ1062" s="1">
        <v>5.3110054014925101</v>
      </c>
      <c r="BA1062" s="1">
        <v>96.079870922252866</v>
      </c>
      <c r="BB1062" s="1">
        <v>61.054349679337001</v>
      </c>
      <c r="BC1062" s="1">
        <v>10.975297987211629</v>
      </c>
      <c r="BD1062" s="1">
        <v>3.5898410037020096</v>
      </c>
      <c r="BE1062" s="94">
        <v>0.47910521140609635</v>
      </c>
      <c r="BF1062" s="94">
        <v>0</v>
      </c>
      <c r="BG1062" s="94">
        <v>2.7908978710552184</v>
      </c>
      <c r="BH1062" s="1">
        <v>1.4776744186046513</v>
      </c>
      <c r="BI1062" s="1">
        <v>0.20162790697674418</v>
      </c>
      <c r="BJ1062" s="1">
        <v>0.67092211947805491</v>
      </c>
    </row>
    <row r="1063" spans="1:62">
      <c r="A1063" t="s">
        <v>177</v>
      </c>
      <c r="C1063" s="63" t="s">
        <v>166</v>
      </c>
      <c r="D1063" s="87" t="s">
        <v>167</v>
      </c>
      <c r="E1063" t="s">
        <v>959</v>
      </c>
      <c r="F1063" s="96" t="s">
        <v>861</v>
      </c>
      <c r="G1063" s="96" t="s">
        <v>862</v>
      </c>
      <c r="H1063" s="1">
        <v>10.75062</v>
      </c>
      <c r="I1063" s="1">
        <v>8.5809700000000007</v>
      </c>
      <c r="J1063" s="96">
        <v>761</v>
      </c>
      <c r="K1063" s="1" t="s">
        <v>863</v>
      </c>
      <c r="L1063" s="1" t="s">
        <v>737</v>
      </c>
      <c r="M1063" s="88">
        <v>2016</v>
      </c>
      <c r="N1063" s="88">
        <v>2</v>
      </c>
      <c r="O1063" s="89" t="s">
        <v>159</v>
      </c>
      <c r="P1063" s="63">
        <v>749</v>
      </c>
      <c r="Q1063" s="1" t="s">
        <v>859</v>
      </c>
      <c r="R1063" s="63" t="s">
        <v>399</v>
      </c>
      <c r="S1063" s="63" t="s">
        <v>992</v>
      </c>
      <c r="T1063" s="63" t="s">
        <v>1091</v>
      </c>
      <c r="U1063" s="1"/>
      <c r="V1063" s="90"/>
      <c r="W1063" s="91">
        <v>42653</v>
      </c>
      <c r="X1063" s="63">
        <v>9</v>
      </c>
      <c r="Y1063" s="63">
        <v>43</v>
      </c>
      <c r="Z1063" s="92">
        <v>51</v>
      </c>
      <c r="AA1063" s="93">
        <v>14.08</v>
      </c>
      <c r="AB1063" s="93">
        <v>8.3800000000000008</v>
      </c>
      <c r="AC1063" s="63">
        <v>2.76</v>
      </c>
      <c r="AD1063" s="1">
        <v>1.46</v>
      </c>
      <c r="AE1063" s="63">
        <v>0.42</v>
      </c>
      <c r="AF1063" s="1">
        <v>1.78</v>
      </c>
      <c r="AG1063" s="1">
        <v>14.8</v>
      </c>
      <c r="AH1063" s="1">
        <f t="shared" si="235"/>
        <v>82.022471910112358</v>
      </c>
      <c r="AI1063" s="1">
        <v>0.2</v>
      </c>
      <c r="AJ1063" s="1">
        <f t="shared" si="236"/>
        <v>5.4044927536231899</v>
      </c>
      <c r="AK1063" s="1">
        <f t="shared" si="229"/>
        <v>4.4433289002557563</v>
      </c>
      <c r="AL1063" s="1">
        <f t="shared" si="234"/>
        <v>6.7047619047619049</v>
      </c>
      <c r="AM1063" s="1">
        <f t="shared" si="230"/>
        <v>4937.032111395285</v>
      </c>
      <c r="AN1063" s="1">
        <f t="shared" si="231"/>
        <v>7449.7354497354499</v>
      </c>
      <c r="AO1063" s="1">
        <f t="shared" si="232"/>
        <v>12386.767561130735</v>
      </c>
      <c r="AP1063" s="1">
        <f t="shared" si="233"/>
        <v>4.9370321113952853</v>
      </c>
      <c r="AQ1063" s="1">
        <f t="shared" si="233"/>
        <v>7.4497354497354502</v>
      </c>
      <c r="AR1063" s="1">
        <f t="shared" si="233"/>
        <v>12.386767561130736</v>
      </c>
      <c r="AS1063" s="90"/>
      <c r="AT1063" s="1">
        <v>3.1459510357815437</v>
      </c>
      <c r="AU1063" s="1">
        <v>0.25150491400907921</v>
      </c>
      <c r="AV1063" s="1">
        <v>1.5568503099166631</v>
      </c>
      <c r="AW1063" s="1">
        <v>0.67815268908198123</v>
      </c>
      <c r="AX1063" s="1">
        <v>0.26899381885763474</v>
      </c>
      <c r="AY1063" s="1">
        <v>0.19550481834245872</v>
      </c>
      <c r="AZ1063" s="1">
        <v>5.5276425587840476</v>
      </c>
      <c r="BA1063" s="1">
        <v>112.13000145620505</v>
      </c>
      <c r="BB1063" s="1">
        <v>53.6370865563864</v>
      </c>
      <c r="BC1063" s="1">
        <v>9.8042128427871003</v>
      </c>
      <c r="BD1063" s="1">
        <v>3.2453704920808519</v>
      </c>
      <c r="BE1063" s="94">
        <v>0.77260018639328965</v>
      </c>
      <c r="BF1063" s="94">
        <v>0</v>
      </c>
      <c r="BG1063" s="94">
        <v>0.92432202169584443</v>
      </c>
      <c r="BH1063" s="1">
        <v>1.2247191011235954</v>
      </c>
      <c r="BI1063" s="1">
        <v>0.2039325842696629</v>
      </c>
      <c r="BJ1063" s="1">
        <v>0.67240717656023818</v>
      </c>
    </row>
    <row r="1064" spans="1:62">
      <c r="A1064" t="s">
        <v>177</v>
      </c>
      <c r="C1064" s="63" t="s">
        <v>166</v>
      </c>
      <c r="D1064" s="87" t="s">
        <v>167</v>
      </c>
      <c r="E1064" t="s">
        <v>959</v>
      </c>
      <c r="F1064" s="96" t="s">
        <v>861</v>
      </c>
      <c r="G1064" s="96" t="s">
        <v>862</v>
      </c>
      <c r="H1064" s="1">
        <v>10.75062</v>
      </c>
      <c r="I1064" s="1">
        <v>8.5809700000000007</v>
      </c>
      <c r="J1064" s="96">
        <v>761</v>
      </c>
      <c r="K1064" s="1" t="s">
        <v>863</v>
      </c>
      <c r="L1064" s="1" t="s">
        <v>737</v>
      </c>
      <c r="M1064" s="88">
        <v>2016</v>
      </c>
      <c r="N1064" s="88">
        <v>2</v>
      </c>
      <c r="O1064" s="89" t="s">
        <v>714</v>
      </c>
      <c r="P1064" s="63">
        <v>750</v>
      </c>
      <c r="Q1064" s="1" t="s">
        <v>859</v>
      </c>
      <c r="R1064" s="63" t="s">
        <v>399</v>
      </c>
      <c r="S1064" s="63" t="s">
        <v>992</v>
      </c>
      <c r="T1064" s="63" t="s">
        <v>1091</v>
      </c>
      <c r="U1064" s="1"/>
      <c r="V1064" s="90"/>
      <c r="W1064" s="91">
        <v>42653</v>
      </c>
      <c r="X1064" s="63">
        <v>9</v>
      </c>
      <c r="Y1064" s="63">
        <v>48</v>
      </c>
      <c r="Z1064" s="92">
        <v>41</v>
      </c>
      <c r="AA1064" s="93">
        <v>12.86</v>
      </c>
      <c r="AB1064" s="93">
        <v>7.04</v>
      </c>
      <c r="AC1064" s="63">
        <v>2.54</v>
      </c>
      <c r="AD1064" s="1">
        <v>1.42</v>
      </c>
      <c r="AE1064" s="63">
        <v>0.62</v>
      </c>
      <c r="AF1064" s="1">
        <v>1.78</v>
      </c>
      <c r="AG1064" s="1">
        <v>14.3</v>
      </c>
      <c r="AH1064" s="1">
        <f t="shared" si="235"/>
        <v>79.775280898876403</v>
      </c>
      <c r="AI1064" s="1">
        <v>0.28000000000000003</v>
      </c>
      <c r="AJ1064" s="1">
        <f t="shared" si="236"/>
        <v>4.9335433070866141</v>
      </c>
      <c r="AK1064" s="1">
        <f t="shared" si="229"/>
        <v>3.9681600741083831</v>
      </c>
      <c r="AL1064" s="1">
        <f t="shared" si="234"/>
        <v>5.8077419354838709</v>
      </c>
      <c r="AM1064" s="1">
        <f t="shared" si="230"/>
        <v>4409.0667490093147</v>
      </c>
      <c r="AN1064" s="1">
        <f t="shared" si="231"/>
        <v>6453.0465949820791</v>
      </c>
      <c r="AO1064" s="1">
        <f t="shared" si="232"/>
        <v>10862.113343991394</v>
      </c>
      <c r="AP1064" s="1">
        <f t="shared" si="233"/>
        <v>4.4090667490093143</v>
      </c>
      <c r="AQ1064" s="1">
        <f t="shared" si="233"/>
        <v>6.4530465949820792</v>
      </c>
      <c r="AR1064" s="1">
        <f t="shared" si="233"/>
        <v>10.862113343991394</v>
      </c>
      <c r="AS1064" s="90"/>
      <c r="AT1064" s="1">
        <v>2.9383429672447012</v>
      </c>
      <c r="AU1064" s="1">
        <v>0.32165716392697591</v>
      </c>
      <c r="AV1064" s="1">
        <v>1.644287826751708</v>
      </c>
      <c r="AW1064" s="1">
        <v>0.71343418311977724</v>
      </c>
      <c r="AX1064" s="1">
        <v>0.30093402490992227</v>
      </c>
      <c r="AY1064" s="1">
        <v>0.20868672180956271</v>
      </c>
      <c r="AZ1064" s="1">
        <v>7.5950313284971429</v>
      </c>
      <c r="BA1064" s="1">
        <v>116.70264911176645</v>
      </c>
      <c r="BB1064" s="1">
        <v>40.935059429900612</v>
      </c>
      <c r="BC1064" s="1">
        <v>14.054502376519505</v>
      </c>
      <c r="BD1064" s="1">
        <v>12.724640890033948</v>
      </c>
      <c r="BE1064" s="94">
        <v>0.56747572815533986</v>
      </c>
      <c r="BF1064" s="94">
        <v>0</v>
      </c>
      <c r="BG1064" s="94">
        <v>2.0647138537853986</v>
      </c>
      <c r="BH1064" s="1">
        <v>1.3427495291902072</v>
      </c>
      <c r="BI1064" s="1">
        <v>0.24830508474576271</v>
      </c>
      <c r="BJ1064" s="1">
        <v>0.78303129472903255</v>
      </c>
    </row>
    <row r="1065" spans="1:62">
      <c r="C1065" s="63"/>
      <c r="D1065" s="87"/>
      <c r="F1065" s="96"/>
      <c r="G1065" s="96"/>
      <c r="H1065" s="1"/>
      <c r="I1065" s="1"/>
      <c r="J1065" s="96"/>
      <c r="K1065" s="1"/>
      <c r="L1065" s="1"/>
      <c r="M1065" s="88"/>
      <c r="N1065" s="88"/>
      <c r="O1065" s="89"/>
      <c r="P1065" s="63"/>
      <c r="Q1065" s="1"/>
      <c r="R1065" s="63"/>
      <c r="S1065" s="63"/>
      <c r="T1065" s="63"/>
      <c r="U1065" s="1"/>
      <c r="V1065" s="90"/>
      <c r="W1065" s="91"/>
      <c r="X1065" s="63"/>
      <c r="Y1065" s="63"/>
      <c r="Z1065" s="92"/>
      <c r="AA1065" s="93"/>
      <c r="AB1065" s="93"/>
      <c r="AC1065" s="63"/>
      <c r="AD1065" s="1"/>
      <c r="AE1065" s="63"/>
      <c r="AF1065" s="1"/>
      <c r="AG1065" s="1"/>
      <c r="AH1065" s="1"/>
      <c r="AI1065" s="1"/>
      <c r="AJ1065" s="1"/>
      <c r="AK1065" s="1"/>
      <c r="AL1065" s="1"/>
      <c r="AM1065" s="1"/>
      <c r="AN1065" s="1"/>
      <c r="AO1065" s="1"/>
      <c r="AP1065" s="1"/>
      <c r="AQ1065" s="1"/>
      <c r="AR1065" s="1"/>
      <c r="AS1065" s="90"/>
      <c r="AT1065" s="1"/>
      <c r="AU1065" s="1"/>
      <c r="AV1065" s="1"/>
      <c r="AW1065" s="1"/>
      <c r="AX1065" s="1"/>
      <c r="AY1065" s="1"/>
      <c r="AZ1065" s="1"/>
      <c r="BA1065" s="1"/>
      <c r="BB1065" s="1"/>
      <c r="BC1065" s="1"/>
      <c r="BD1065" s="1"/>
      <c r="BE1065" s="94"/>
      <c r="BF1065" s="94"/>
      <c r="BG1065" s="94"/>
      <c r="BH1065" s="1"/>
      <c r="BI1065" s="1"/>
      <c r="BJ1065" s="1"/>
    </row>
    <row r="1066" spans="1:62">
      <c r="C1066" s="63"/>
      <c r="D1066" s="87"/>
      <c r="F1066" s="96"/>
      <c r="G1066" s="96"/>
      <c r="H1066" s="1"/>
      <c r="I1066" s="1"/>
      <c r="J1066" s="96"/>
      <c r="K1066" s="1"/>
      <c r="L1066" s="1"/>
      <c r="M1066" s="88"/>
      <c r="N1066" s="88"/>
      <c r="O1066" s="89"/>
      <c r="P1066" s="63"/>
      <c r="Q1066" s="1"/>
      <c r="R1066" s="63"/>
      <c r="S1066" s="63"/>
      <c r="T1066" s="63"/>
      <c r="U1066" s="1"/>
      <c r="V1066" s="90"/>
      <c r="W1066" s="91"/>
      <c r="X1066" s="63"/>
      <c r="Y1066" s="63"/>
      <c r="Z1066" s="92"/>
      <c r="AA1066" s="93"/>
      <c r="AB1066" s="93"/>
      <c r="AC1066" s="63"/>
      <c r="AD1066" s="1"/>
      <c r="AE1066" s="63"/>
      <c r="AF1066" s="1"/>
      <c r="AG1066" s="1"/>
      <c r="AH1066" s="1"/>
      <c r="AI1066" s="1"/>
      <c r="AJ1066" s="1"/>
      <c r="AK1066" s="1"/>
      <c r="AL1066" s="1"/>
      <c r="AM1066" s="1"/>
      <c r="AN1066" s="1"/>
      <c r="AO1066" s="1"/>
      <c r="AP1066" s="1"/>
      <c r="AQ1066" s="1"/>
      <c r="AR1066" s="1"/>
      <c r="AS1066" s="90"/>
      <c r="AT1066" s="1"/>
      <c r="AU1066" s="1"/>
      <c r="AV1066" s="1"/>
      <c r="AW1066" s="1"/>
      <c r="AX1066" s="1"/>
      <c r="AY1066" s="1"/>
      <c r="AZ1066" s="1"/>
      <c r="BA1066" s="1"/>
      <c r="BB1066" s="1"/>
      <c r="BC1066" s="1"/>
      <c r="BD1066" s="1"/>
      <c r="BE1066" s="94"/>
      <c r="BF1066" s="94"/>
      <c r="BG1066" s="94"/>
      <c r="BH1066" s="1"/>
      <c r="BI1066" s="1"/>
      <c r="BJ1066" s="1"/>
    </row>
    <row r="1067" spans="1:62">
      <c r="C1067" s="63"/>
      <c r="D1067" s="87"/>
      <c r="F1067" s="96"/>
      <c r="G1067" s="96"/>
      <c r="H1067" s="1"/>
      <c r="I1067" s="1"/>
      <c r="J1067" s="96"/>
      <c r="K1067" s="1"/>
      <c r="L1067" s="1"/>
      <c r="M1067" s="88"/>
      <c r="N1067" s="88"/>
      <c r="O1067" s="89"/>
      <c r="P1067" s="63"/>
      <c r="Q1067" s="1"/>
      <c r="R1067" s="63"/>
      <c r="S1067" s="63"/>
      <c r="T1067" s="63"/>
      <c r="U1067" s="1"/>
      <c r="V1067" s="90"/>
      <c r="W1067" s="91"/>
      <c r="X1067" s="63"/>
      <c r="Y1067" s="63"/>
      <c r="Z1067" s="92"/>
      <c r="AA1067" s="93"/>
      <c r="AB1067" s="93"/>
      <c r="AC1067" s="63"/>
      <c r="AD1067" s="1"/>
      <c r="AE1067" s="63"/>
      <c r="AF1067" s="1"/>
      <c r="AG1067" s="1"/>
      <c r="AH1067" s="1"/>
      <c r="AI1067" s="1"/>
      <c r="AJ1067" s="1"/>
      <c r="AK1067" s="1"/>
      <c r="AL1067" s="1"/>
      <c r="AM1067" s="1"/>
      <c r="AN1067" s="1"/>
      <c r="AO1067" s="1"/>
      <c r="AP1067" s="1"/>
      <c r="AQ1067" s="1"/>
      <c r="AR1067" s="1"/>
      <c r="AS1067" s="90"/>
      <c r="AT1067" s="1"/>
      <c r="AU1067" s="1"/>
      <c r="AV1067" s="1"/>
      <c r="AW1067" s="1"/>
      <c r="AX1067" s="1"/>
      <c r="AY1067" s="1"/>
      <c r="AZ1067" s="1"/>
      <c r="BA1067" s="1"/>
      <c r="BB1067" s="1"/>
      <c r="BC1067" s="1"/>
      <c r="BD1067" s="1"/>
      <c r="BE1067" s="94"/>
      <c r="BF1067" s="94"/>
      <c r="BG1067" s="94"/>
      <c r="BH1067" s="1"/>
      <c r="BI1067" s="1"/>
      <c r="BJ1067" s="1"/>
    </row>
    <row r="1068" spans="1:62">
      <c r="C1068" s="63"/>
      <c r="D1068" s="87"/>
      <c r="F1068" s="96"/>
      <c r="G1068" s="96"/>
      <c r="H1068" s="1"/>
      <c r="I1068" s="1"/>
      <c r="J1068" s="96"/>
      <c r="K1068" s="1"/>
      <c r="L1068" s="1"/>
      <c r="M1068" s="88"/>
      <c r="N1068" s="88"/>
      <c r="O1068" s="89"/>
      <c r="P1068" s="63"/>
      <c r="Q1068" s="1"/>
      <c r="R1068" s="63"/>
      <c r="S1068" s="63"/>
      <c r="T1068" s="63"/>
      <c r="U1068" s="1"/>
      <c r="V1068" s="90"/>
      <c r="W1068" s="91"/>
      <c r="X1068" s="63"/>
      <c r="Y1068" s="63"/>
      <c r="Z1068" s="92"/>
      <c r="AA1068" s="93"/>
      <c r="AB1068" s="93"/>
      <c r="AC1068" s="63"/>
      <c r="AD1068" s="1"/>
      <c r="AE1068" s="63"/>
      <c r="AF1068" s="1"/>
      <c r="AG1068" s="1"/>
      <c r="AH1068" s="1"/>
      <c r="AI1068" s="1"/>
      <c r="AJ1068" s="1"/>
      <c r="AK1068" s="1"/>
      <c r="AL1068" s="1"/>
      <c r="AM1068" s="1"/>
      <c r="AN1068" s="1"/>
      <c r="AO1068" s="1"/>
      <c r="AP1068" s="1"/>
      <c r="AQ1068" s="1"/>
      <c r="AR1068" s="1"/>
      <c r="AS1068" s="90"/>
      <c r="AT1068" s="1"/>
      <c r="AU1068" s="1"/>
      <c r="AV1068" s="1"/>
      <c r="AW1068" s="1"/>
      <c r="AX1068" s="1"/>
      <c r="AY1068" s="1"/>
      <c r="AZ1068" s="1"/>
      <c r="BA1068" s="1"/>
      <c r="BB1068" s="1"/>
      <c r="BC1068" s="1"/>
      <c r="BD1068" s="1"/>
      <c r="BE1068" s="94"/>
      <c r="BF1068" s="94"/>
      <c r="BG1068" s="94"/>
      <c r="BH1068" s="1"/>
      <c r="BI1068" s="1"/>
      <c r="BJ1068" s="1"/>
    </row>
    <row r="1069" spans="1:62">
      <c r="C1069" s="63"/>
      <c r="D1069" s="87"/>
      <c r="F1069" s="96"/>
      <c r="G1069" s="96"/>
      <c r="H1069" s="1"/>
      <c r="I1069" s="1"/>
      <c r="J1069" s="96"/>
      <c r="K1069" s="1"/>
      <c r="L1069" s="1"/>
      <c r="M1069" s="88"/>
      <c r="N1069" s="88"/>
      <c r="O1069" s="89"/>
      <c r="P1069" s="63"/>
      <c r="Q1069" s="1"/>
      <c r="R1069" s="63"/>
      <c r="S1069" s="63"/>
      <c r="T1069" s="63"/>
      <c r="U1069" s="1"/>
      <c r="V1069" s="90"/>
      <c r="W1069" s="91"/>
      <c r="X1069" s="63"/>
      <c r="Y1069" s="63"/>
      <c r="Z1069" s="92"/>
      <c r="AA1069" s="93"/>
      <c r="AB1069" s="93"/>
      <c r="AC1069" s="63"/>
      <c r="AD1069" s="1"/>
      <c r="AE1069" s="63"/>
      <c r="AF1069" s="1"/>
      <c r="AG1069" s="1"/>
      <c r="AH1069" s="1"/>
      <c r="AI1069" s="1"/>
      <c r="AJ1069" s="1"/>
      <c r="AK1069" s="1"/>
      <c r="AL1069" s="1"/>
      <c r="AM1069" s="1"/>
      <c r="AN1069" s="1"/>
      <c r="AO1069" s="1"/>
      <c r="AP1069" s="1"/>
      <c r="AQ1069" s="1"/>
      <c r="AR1069" s="1"/>
      <c r="AS1069" s="90"/>
      <c r="AT1069" s="1"/>
      <c r="AU1069" s="1"/>
      <c r="AV1069" s="1"/>
      <c r="AW1069" s="1"/>
      <c r="AX1069" s="1"/>
      <c r="AY1069" s="1"/>
      <c r="AZ1069" s="1"/>
      <c r="BA1069" s="1"/>
      <c r="BB1069" s="1"/>
      <c r="BC1069" s="1"/>
      <c r="BD1069" s="1"/>
      <c r="BE1069" s="94"/>
      <c r="BF1069" s="94"/>
      <c r="BG1069" s="94"/>
      <c r="BH1069" s="1"/>
      <c r="BI1069" s="1"/>
      <c r="BJ1069" s="1"/>
    </row>
    <row r="1070" spans="1:62">
      <c r="C1070" s="63"/>
      <c r="D1070" s="87"/>
      <c r="F1070" s="96"/>
      <c r="G1070" s="96"/>
      <c r="H1070" s="1"/>
      <c r="I1070" s="1"/>
      <c r="J1070" s="96"/>
      <c r="K1070" s="1"/>
      <c r="L1070" s="1"/>
      <c r="M1070" s="88"/>
      <c r="N1070" s="88"/>
      <c r="O1070" s="89"/>
      <c r="P1070" s="63"/>
      <c r="Q1070" s="1"/>
      <c r="R1070" s="63"/>
      <c r="S1070" s="63"/>
      <c r="T1070" s="63"/>
      <c r="U1070" s="1"/>
      <c r="V1070" s="90"/>
      <c r="W1070" s="91"/>
      <c r="X1070" s="63"/>
      <c r="Y1070" s="63"/>
      <c r="Z1070" s="92"/>
      <c r="AA1070" s="93"/>
      <c r="AB1070" s="93"/>
      <c r="AC1070" s="63"/>
      <c r="AD1070" s="1"/>
      <c r="AE1070" s="63"/>
      <c r="AF1070" s="1"/>
      <c r="AG1070" s="1"/>
      <c r="AH1070" s="1"/>
      <c r="AI1070" s="1"/>
      <c r="AJ1070" s="1"/>
      <c r="AK1070" s="1"/>
      <c r="AL1070" s="1"/>
      <c r="AM1070" s="1"/>
      <c r="AN1070" s="1"/>
      <c r="AO1070" s="1"/>
      <c r="AP1070" s="1"/>
      <c r="AQ1070" s="1"/>
      <c r="AR1070" s="1"/>
      <c r="AS1070" s="90"/>
      <c r="AT1070" s="1"/>
      <c r="AU1070" s="1"/>
      <c r="AV1070" s="1"/>
      <c r="AW1070" s="1"/>
      <c r="AX1070" s="1"/>
      <c r="AY1070" s="1"/>
      <c r="AZ1070" s="1"/>
      <c r="BA1070" s="1"/>
      <c r="BB1070" s="1"/>
      <c r="BC1070" s="1"/>
      <c r="BD1070" s="1"/>
      <c r="BE1070" s="94"/>
      <c r="BF1070" s="94"/>
      <c r="BG1070" s="94"/>
      <c r="BH1070" s="1"/>
      <c r="BI1070" s="1"/>
      <c r="BJ1070" s="1"/>
    </row>
    <row r="1071" spans="1:62">
      <c r="A1071" t="s">
        <v>177</v>
      </c>
      <c r="C1071" s="63" t="s">
        <v>166</v>
      </c>
      <c r="D1071" s="87" t="s">
        <v>167</v>
      </c>
      <c r="E1071" t="s">
        <v>959</v>
      </c>
      <c r="F1071" s="1" t="s">
        <v>188</v>
      </c>
      <c r="G1071" s="1" t="s">
        <v>864</v>
      </c>
      <c r="H1071" s="1">
        <v>10.778840000000001</v>
      </c>
      <c r="I1071" s="1">
        <v>8.6070600000000006</v>
      </c>
      <c r="J1071" s="1">
        <v>750</v>
      </c>
      <c r="K1071" s="1" t="s">
        <v>865</v>
      </c>
      <c r="L1071" s="1" t="s">
        <v>737</v>
      </c>
      <c r="M1071" s="88">
        <v>2016</v>
      </c>
      <c r="N1071" s="88">
        <v>2</v>
      </c>
      <c r="O1071" s="89" t="s">
        <v>155</v>
      </c>
      <c r="P1071" s="63">
        <v>769</v>
      </c>
      <c r="Q1071" s="1" t="s">
        <v>859</v>
      </c>
      <c r="R1071" s="63" t="s">
        <v>399</v>
      </c>
      <c r="S1071" s="63" t="s">
        <v>992</v>
      </c>
      <c r="T1071" s="63" t="s">
        <v>1091</v>
      </c>
      <c r="U1071" s="1" t="s">
        <v>860</v>
      </c>
      <c r="V1071" s="90">
        <v>42651</v>
      </c>
      <c r="W1071" s="91">
        <v>42653</v>
      </c>
      <c r="X1071" s="63">
        <v>9</v>
      </c>
      <c r="Y1071" s="63">
        <v>44</v>
      </c>
      <c r="Z1071" s="92">
        <v>31</v>
      </c>
      <c r="AA1071" s="93">
        <v>4.62</v>
      </c>
      <c r="AB1071" s="93">
        <v>2.2400000000000002</v>
      </c>
      <c r="AC1071" s="63">
        <v>0.8</v>
      </c>
      <c r="AD1071" s="1">
        <v>0.38</v>
      </c>
      <c r="AE1071" s="63">
        <v>0.38</v>
      </c>
      <c r="AF1071" s="1">
        <v>0.48</v>
      </c>
      <c r="AG1071" s="1">
        <v>10.4</v>
      </c>
      <c r="AH1071" s="1">
        <f t="shared" ref="AH1071:AH1076" si="237">(AD1071/AF1071)*100</f>
        <v>79.166666666666671</v>
      </c>
      <c r="AI1071" s="1">
        <v>0.14000000000000001</v>
      </c>
      <c r="AJ1071" s="1">
        <f t="shared" ref="AJ1071:AJ1076" si="238">(AF1071/AC1071)*AB1071</f>
        <v>1.3440000000000001</v>
      </c>
      <c r="AK1071" s="1">
        <f t="shared" si="229"/>
        <v>1.1215811764705883</v>
      </c>
      <c r="AL1071" s="1">
        <f t="shared" ref="AL1071:AL1076" si="239">(AI1071/AE1071)*AA1071</f>
        <v>1.702105263157895</v>
      </c>
      <c r="AM1071" s="1">
        <f t="shared" si="230"/>
        <v>1246.2013071895426</v>
      </c>
      <c r="AN1071" s="1">
        <f t="shared" si="231"/>
        <v>1891.2280701754389</v>
      </c>
      <c r="AO1071" s="1">
        <f t="shared" si="232"/>
        <v>3137.4293773649815</v>
      </c>
      <c r="AP1071" s="1">
        <f t="shared" si="233"/>
        <v>1.2462013071895426</v>
      </c>
      <c r="AQ1071" s="1">
        <f t="shared" si="233"/>
        <v>1.8912280701754389</v>
      </c>
      <c r="AR1071" s="1">
        <f t="shared" si="233"/>
        <v>3.1374293773649815</v>
      </c>
      <c r="AS1071" s="90">
        <v>42438</v>
      </c>
      <c r="AT1071" s="1">
        <v>1.974347014925373</v>
      </c>
      <c r="AU1071" s="1">
        <v>0.1338399631914321</v>
      </c>
      <c r="AV1071" s="1">
        <v>1.44373927083819</v>
      </c>
      <c r="AW1071" s="1">
        <v>0.47962058139379743</v>
      </c>
      <c r="AX1071" s="1">
        <v>0.34227815669026185</v>
      </c>
      <c r="AY1071" s="1">
        <v>0.13155308700126869</v>
      </c>
      <c r="AZ1071" s="1">
        <v>5.5209844204666423</v>
      </c>
      <c r="BA1071" s="1">
        <v>116.05084003190946</v>
      </c>
      <c r="BB1071" s="1">
        <v>30.814203919553801</v>
      </c>
      <c r="BC1071" s="1">
        <v>12.370942655430007</v>
      </c>
      <c r="BD1071" s="1">
        <v>2.042429554834519</v>
      </c>
      <c r="BE1071" s="94">
        <v>0.62557077625570778</v>
      </c>
      <c r="BF1071" s="94">
        <v>0</v>
      </c>
      <c r="BG1071" s="94">
        <v>2.2164875622115718</v>
      </c>
      <c r="BH1071" s="1">
        <v>1.3021415270018624</v>
      </c>
      <c r="BI1071" s="1">
        <v>0.24743947858473</v>
      </c>
      <c r="BJ1071" s="1">
        <v>0.7549830353086765</v>
      </c>
    </row>
    <row r="1072" spans="1:62">
      <c r="A1072" t="s">
        <v>177</v>
      </c>
      <c r="C1072" s="63" t="s">
        <v>166</v>
      </c>
      <c r="D1072" s="87" t="s">
        <v>167</v>
      </c>
      <c r="E1072" t="s">
        <v>959</v>
      </c>
      <c r="F1072" s="1" t="s">
        <v>188</v>
      </c>
      <c r="G1072" s="1" t="s">
        <v>864</v>
      </c>
      <c r="H1072" s="1">
        <v>10.778840000000001</v>
      </c>
      <c r="I1072" s="1">
        <v>8.6070600000000006</v>
      </c>
      <c r="J1072" s="1">
        <v>750</v>
      </c>
      <c r="K1072" s="1" t="s">
        <v>865</v>
      </c>
      <c r="L1072" s="1" t="s">
        <v>737</v>
      </c>
      <c r="M1072" s="88">
        <v>2016</v>
      </c>
      <c r="N1072" s="88">
        <v>2</v>
      </c>
      <c r="O1072" s="89" t="s">
        <v>156</v>
      </c>
      <c r="P1072" s="63">
        <v>770</v>
      </c>
      <c r="Q1072" s="1" t="s">
        <v>859</v>
      </c>
      <c r="R1072" s="63" t="s">
        <v>399</v>
      </c>
      <c r="S1072" s="63" t="s">
        <v>992</v>
      </c>
      <c r="T1072" s="63" t="s">
        <v>1091</v>
      </c>
      <c r="U1072" s="1"/>
      <c r="V1072" s="90"/>
      <c r="W1072" s="91">
        <v>42653</v>
      </c>
      <c r="X1072" s="63">
        <v>9</v>
      </c>
      <c r="Y1072" s="63">
        <v>46</v>
      </c>
      <c r="Z1072" s="92">
        <v>26</v>
      </c>
      <c r="AA1072" s="93">
        <v>4.9400000000000004</v>
      </c>
      <c r="AB1072" s="93">
        <v>2.2200000000000002</v>
      </c>
      <c r="AC1072" s="63">
        <v>1.4</v>
      </c>
      <c r="AD1072" s="1">
        <v>0.72</v>
      </c>
      <c r="AE1072" s="63">
        <v>0.46</v>
      </c>
      <c r="AF1072" s="1">
        <v>0.88</v>
      </c>
      <c r="AG1072" s="1">
        <v>11</v>
      </c>
      <c r="AH1072" s="1">
        <f t="shared" si="237"/>
        <v>81.818181818181813</v>
      </c>
      <c r="AI1072" s="1">
        <v>0.18</v>
      </c>
      <c r="AJ1072" s="1">
        <f t="shared" si="238"/>
        <v>1.3954285714285717</v>
      </c>
      <c r="AK1072" s="1">
        <f t="shared" si="229"/>
        <v>1.1954420168067228</v>
      </c>
      <c r="AL1072" s="1">
        <f t="shared" si="239"/>
        <v>1.9330434782608694</v>
      </c>
      <c r="AM1072" s="1">
        <f t="shared" si="230"/>
        <v>1328.2689075630253</v>
      </c>
      <c r="AN1072" s="1">
        <f t="shared" si="231"/>
        <v>2147.826086956522</v>
      </c>
      <c r="AO1072" s="1">
        <f t="shared" si="232"/>
        <v>3476.0949945195471</v>
      </c>
      <c r="AP1072" s="1">
        <f t="shared" ref="AP1072:AR1105" si="240">AM1072/1000</f>
        <v>1.3282689075630254</v>
      </c>
      <c r="AQ1072" s="1">
        <f t="shared" si="240"/>
        <v>2.1478260869565218</v>
      </c>
      <c r="AR1072" s="1">
        <f t="shared" si="240"/>
        <v>3.476094994519547</v>
      </c>
      <c r="AS1072" s="90"/>
      <c r="AT1072" s="1">
        <v>2.0670955882352944</v>
      </c>
      <c r="AU1072" s="1">
        <v>0.21183732008799136</v>
      </c>
      <c r="AV1072" s="1">
        <v>1.3768183329297266</v>
      </c>
      <c r="AW1072" s="1">
        <v>0.60178813270507436</v>
      </c>
      <c r="AX1072" s="1">
        <v>0.42856965965018612</v>
      </c>
      <c r="AY1072" s="1">
        <v>0.13749454095807007</v>
      </c>
      <c r="AZ1072" s="1">
        <v>6.9888295130566354</v>
      </c>
      <c r="BA1072" s="1">
        <v>103.53902671852889</v>
      </c>
      <c r="BB1072" s="1">
        <v>43.907962243349061</v>
      </c>
      <c r="BC1072" s="1">
        <v>10.682085435628066</v>
      </c>
      <c r="BD1072" s="1">
        <v>2.5615390109952987</v>
      </c>
      <c r="BE1072" s="94">
        <v>0.79981718464351015</v>
      </c>
      <c r="BF1072" s="94">
        <v>0</v>
      </c>
      <c r="BG1072" s="94">
        <v>1.6325368996633014</v>
      </c>
      <c r="BH1072" s="1">
        <v>1.0419384902143523</v>
      </c>
      <c r="BI1072" s="1">
        <v>0.1641192917054986</v>
      </c>
      <c r="BJ1072" s="1">
        <v>0.5735226730070937</v>
      </c>
    </row>
    <row r="1073" spans="1:62">
      <c r="A1073" t="s">
        <v>177</v>
      </c>
      <c r="C1073" s="63" t="s">
        <v>166</v>
      </c>
      <c r="D1073" s="87" t="s">
        <v>167</v>
      </c>
      <c r="E1073" t="s">
        <v>959</v>
      </c>
      <c r="F1073" s="1" t="s">
        <v>188</v>
      </c>
      <c r="G1073" s="1" t="s">
        <v>864</v>
      </c>
      <c r="H1073" s="1">
        <v>10.778840000000001</v>
      </c>
      <c r="I1073" s="1">
        <v>8.6070600000000006</v>
      </c>
      <c r="J1073" s="1">
        <v>750</v>
      </c>
      <c r="K1073" s="1" t="s">
        <v>865</v>
      </c>
      <c r="L1073" s="1" t="s">
        <v>737</v>
      </c>
      <c r="M1073" s="88">
        <v>2016</v>
      </c>
      <c r="N1073" s="88">
        <v>2</v>
      </c>
      <c r="O1073" s="89" t="s">
        <v>157</v>
      </c>
      <c r="P1073" s="63">
        <v>771</v>
      </c>
      <c r="Q1073" s="1" t="s">
        <v>859</v>
      </c>
      <c r="R1073" s="63" t="s">
        <v>399</v>
      </c>
      <c r="S1073" s="63" t="s">
        <v>992</v>
      </c>
      <c r="T1073" s="63" t="s">
        <v>1091</v>
      </c>
      <c r="U1073" s="1"/>
      <c r="V1073" s="90"/>
      <c r="W1073" s="91">
        <v>42653</v>
      </c>
      <c r="X1073" s="63">
        <v>9</v>
      </c>
      <c r="Y1073" s="63">
        <v>46</v>
      </c>
      <c r="Z1073" s="92">
        <v>29</v>
      </c>
      <c r="AA1073" s="93">
        <v>7.4</v>
      </c>
      <c r="AB1073" s="93">
        <v>4.0599999999999996</v>
      </c>
      <c r="AC1073" s="63">
        <v>2.06</v>
      </c>
      <c r="AD1073" s="1">
        <v>1.08</v>
      </c>
      <c r="AE1073" s="63">
        <v>0.52</v>
      </c>
      <c r="AF1073" s="1">
        <v>1.32</v>
      </c>
      <c r="AG1073" s="1">
        <v>11.6</v>
      </c>
      <c r="AH1073" s="1">
        <f t="shared" si="237"/>
        <v>81.818181818181827</v>
      </c>
      <c r="AI1073" s="1">
        <v>0.2</v>
      </c>
      <c r="AJ1073" s="1">
        <f t="shared" si="238"/>
        <v>2.6015533980582526</v>
      </c>
      <c r="AK1073" s="1">
        <f t="shared" si="229"/>
        <v>2.2136854368932042</v>
      </c>
      <c r="AL1073" s="1">
        <f t="shared" si="239"/>
        <v>2.8461538461538463</v>
      </c>
      <c r="AM1073" s="1">
        <f t="shared" si="230"/>
        <v>2459.6504854368936</v>
      </c>
      <c r="AN1073" s="1">
        <f t="shared" si="231"/>
        <v>3162.3931623931621</v>
      </c>
      <c r="AO1073" s="1">
        <f t="shared" si="232"/>
        <v>5622.0436478300562</v>
      </c>
      <c r="AP1073" s="1">
        <f t="shared" si="240"/>
        <v>2.4596504854368937</v>
      </c>
      <c r="AQ1073" s="1">
        <f t="shared" si="240"/>
        <v>3.1623931623931623</v>
      </c>
      <c r="AR1073" s="1">
        <f t="shared" si="240"/>
        <v>5.6220436478300559</v>
      </c>
      <c r="AS1073" s="90"/>
      <c r="AT1073" s="1">
        <v>2.8736942070275404</v>
      </c>
      <c r="AU1073" s="1">
        <v>0.19577410876081655</v>
      </c>
      <c r="AV1073" s="1">
        <v>1.5866595092502096</v>
      </c>
      <c r="AW1073" s="1">
        <v>0.54990563549820537</v>
      </c>
      <c r="AX1073" s="1">
        <v>0.30187342140548512</v>
      </c>
      <c r="AY1073" s="1">
        <v>0.16804463783300588</v>
      </c>
      <c r="AZ1073" s="1">
        <v>8.8961010927461004</v>
      </c>
      <c r="BA1073" s="1">
        <v>122.56808646841246</v>
      </c>
      <c r="BB1073" s="1">
        <v>57.987872730683698</v>
      </c>
      <c r="BC1073" s="1">
        <v>14.353985561683272</v>
      </c>
      <c r="BD1073" s="1">
        <v>2.8380272997261526</v>
      </c>
      <c r="BE1073" s="94">
        <v>0.73840445269016697</v>
      </c>
      <c r="BF1073" s="94">
        <v>4.7077922077922073E-2</v>
      </c>
      <c r="BG1073" s="94">
        <v>1.2726759521101085</v>
      </c>
      <c r="BH1073" s="1">
        <v>1.082695984703633</v>
      </c>
      <c r="BI1073" s="1">
        <v>0.21859464627151054</v>
      </c>
      <c r="BJ1073" s="1">
        <v>0.68337360660009283</v>
      </c>
    </row>
    <row r="1074" spans="1:62">
      <c r="A1074" t="s">
        <v>177</v>
      </c>
      <c r="C1074" s="63" t="s">
        <v>166</v>
      </c>
      <c r="D1074" s="87" t="s">
        <v>167</v>
      </c>
      <c r="E1074" t="s">
        <v>959</v>
      </c>
      <c r="F1074" s="1" t="s">
        <v>188</v>
      </c>
      <c r="G1074" s="1" t="s">
        <v>864</v>
      </c>
      <c r="H1074" s="1">
        <v>10.778840000000001</v>
      </c>
      <c r="I1074" s="1">
        <v>8.6070600000000006</v>
      </c>
      <c r="J1074" s="1">
        <v>750</v>
      </c>
      <c r="K1074" s="1" t="s">
        <v>865</v>
      </c>
      <c r="L1074" s="1" t="s">
        <v>737</v>
      </c>
      <c r="M1074" s="88">
        <v>2016</v>
      </c>
      <c r="N1074" s="88">
        <v>2</v>
      </c>
      <c r="O1074" s="89" t="s">
        <v>158</v>
      </c>
      <c r="P1074" s="63">
        <v>772</v>
      </c>
      <c r="Q1074" s="1" t="s">
        <v>859</v>
      </c>
      <c r="R1074" s="63" t="s">
        <v>399</v>
      </c>
      <c r="S1074" s="63" t="s">
        <v>992</v>
      </c>
      <c r="T1074" s="63" t="s">
        <v>1091</v>
      </c>
      <c r="U1074" s="1"/>
      <c r="V1074" s="90"/>
      <c r="W1074" s="91">
        <v>42653</v>
      </c>
      <c r="X1074" s="63">
        <v>9</v>
      </c>
      <c r="Y1074" s="63">
        <v>42</v>
      </c>
      <c r="Z1074" s="92">
        <v>32</v>
      </c>
      <c r="AA1074" s="93">
        <v>9.76</v>
      </c>
      <c r="AB1074" s="93">
        <v>5.72</v>
      </c>
      <c r="AC1074" s="63">
        <v>2.38</v>
      </c>
      <c r="AD1074" s="1">
        <v>1.5</v>
      </c>
      <c r="AE1074" s="63">
        <v>0.18</v>
      </c>
      <c r="AF1074" s="1">
        <v>1.84</v>
      </c>
      <c r="AG1074" s="1">
        <v>11.7</v>
      </c>
      <c r="AH1074" s="1">
        <f t="shared" si="237"/>
        <v>81.521739130434781</v>
      </c>
      <c r="AI1074" s="1">
        <v>0.1</v>
      </c>
      <c r="AJ1074" s="1">
        <f t="shared" si="238"/>
        <v>4.4221848739495799</v>
      </c>
      <c r="AK1074" s="1">
        <f t="shared" si="229"/>
        <v>3.7450024715768655</v>
      </c>
      <c r="AL1074" s="1">
        <f t="shared" si="239"/>
        <v>5.4222222222222225</v>
      </c>
      <c r="AM1074" s="1">
        <f t="shared" si="230"/>
        <v>4161.1138573076287</v>
      </c>
      <c r="AN1074" s="1">
        <f t="shared" si="231"/>
        <v>6024.6913580246919</v>
      </c>
      <c r="AO1074" s="1">
        <f t="shared" si="232"/>
        <v>10185.805215332321</v>
      </c>
      <c r="AP1074" s="1">
        <f t="shared" si="240"/>
        <v>4.1611138573076287</v>
      </c>
      <c r="AQ1074" s="1">
        <f t="shared" si="240"/>
        <v>6.0246913580246915</v>
      </c>
      <c r="AR1074" s="1">
        <f t="shared" si="240"/>
        <v>10.185805215332321</v>
      </c>
      <c r="AS1074" s="90"/>
      <c r="AT1074" s="1">
        <v>3.1580211335254567</v>
      </c>
      <c r="AU1074" s="1">
        <v>0.28843030658547236</v>
      </c>
      <c r="AV1074" s="1">
        <v>1.3143408579526326</v>
      </c>
      <c r="AW1074" s="1">
        <v>0.79839186808120421</v>
      </c>
      <c r="AX1074" s="1">
        <v>0.39052555065692368</v>
      </c>
      <c r="AY1074" s="1">
        <v>0.17910293442224118</v>
      </c>
      <c r="AZ1074" s="1">
        <v>8.3669420954547533</v>
      </c>
      <c r="BA1074" s="1">
        <v>120.90258021573261</v>
      </c>
      <c r="BB1074" s="1">
        <v>74.108618705662536</v>
      </c>
      <c r="BC1074" s="1">
        <v>11.759214900584372</v>
      </c>
      <c r="BD1074" s="1">
        <v>3.1376699453423877</v>
      </c>
      <c r="BE1074" s="94">
        <v>0.91965150048402711</v>
      </c>
      <c r="BF1074" s="94">
        <v>5.5033881897386262E-2</v>
      </c>
      <c r="BG1074" s="94">
        <v>4.9605987383014243E-2</v>
      </c>
      <c r="BH1074" s="1">
        <v>1.2562620423892101</v>
      </c>
      <c r="BI1074" s="1">
        <v>0.17726396917148363</v>
      </c>
      <c r="BJ1074" s="1">
        <v>0.65603551868377763</v>
      </c>
    </row>
    <row r="1075" spans="1:62">
      <c r="A1075" t="s">
        <v>177</v>
      </c>
      <c r="C1075" s="63" t="s">
        <v>166</v>
      </c>
      <c r="D1075" s="87" t="s">
        <v>167</v>
      </c>
      <c r="E1075" t="s">
        <v>959</v>
      </c>
      <c r="F1075" s="1" t="s">
        <v>188</v>
      </c>
      <c r="G1075" s="1" t="s">
        <v>864</v>
      </c>
      <c r="H1075" s="1">
        <v>10.778840000000001</v>
      </c>
      <c r="I1075" s="1">
        <v>8.6070600000000006</v>
      </c>
      <c r="J1075" s="1">
        <v>750</v>
      </c>
      <c r="K1075" s="1" t="s">
        <v>865</v>
      </c>
      <c r="L1075" s="1" t="s">
        <v>737</v>
      </c>
      <c r="M1075" s="88">
        <v>2016</v>
      </c>
      <c r="N1075" s="88">
        <v>2</v>
      </c>
      <c r="O1075" s="89" t="s">
        <v>159</v>
      </c>
      <c r="P1075" s="63">
        <v>773</v>
      </c>
      <c r="Q1075" s="1" t="s">
        <v>859</v>
      </c>
      <c r="R1075" s="63" t="s">
        <v>399</v>
      </c>
      <c r="S1075" s="63" t="s">
        <v>992</v>
      </c>
      <c r="T1075" s="63" t="s">
        <v>1091</v>
      </c>
      <c r="U1075" s="1"/>
      <c r="V1075" s="90"/>
      <c r="W1075" s="91">
        <v>42653</v>
      </c>
      <c r="X1075" s="63">
        <v>9</v>
      </c>
      <c r="Y1075" s="63">
        <v>48</v>
      </c>
      <c r="Z1075" s="92">
        <v>29</v>
      </c>
      <c r="AA1075" s="93">
        <v>14.92</v>
      </c>
      <c r="AB1075" s="93">
        <v>6.68</v>
      </c>
      <c r="AC1075" s="63">
        <v>2.42</v>
      </c>
      <c r="AD1075" s="1">
        <v>1.26</v>
      </c>
      <c r="AE1075" s="63">
        <v>0.4</v>
      </c>
      <c r="AF1075" s="1">
        <v>1.52</v>
      </c>
      <c r="AG1075" s="1">
        <v>13.4</v>
      </c>
      <c r="AH1075" s="1">
        <f t="shared" si="237"/>
        <v>82.89473684210526</v>
      </c>
      <c r="AI1075" s="1">
        <v>0.18</v>
      </c>
      <c r="AJ1075" s="1">
        <f t="shared" si="238"/>
        <v>4.1957024793388431</v>
      </c>
      <c r="AK1075" s="1">
        <f t="shared" si="229"/>
        <v>3.5434850753524554</v>
      </c>
      <c r="AL1075" s="1">
        <f t="shared" si="239"/>
        <v>6.7139999999999995</v>
      </c>
      <c r="AM1075" s="1">
        <f t="shared" si="230"/>
        <v>3937.2056392805057</v>
      </c>
      <c r="AN1075" s="1">
        <f t="shared" si="231"/>
        <v>7460</v>
      </c>
      <c r="AO1075" s="1">
        <f t="shared" si="232"/>
        <v>11397.205639280506</v>
      </c>
      <c r="AP1075" s="1">
        <f t="shared" si="240"/>
        <v>3.9372056392805055</v>
      </c>
      <c r="AQ1075" s="1">
        <f t="shared" si="240"/>
        <v>7.46</v>
      </c>
      <c r="AR1075" s="1">
        <f t="shared" si="240"/>
        <v>11.397205639280505</v>
      </c>
      <c r="AS1075" s="90"/>
      <c r="AT1075" s="1">
        <v>2.5745098039215688</v>
      </c>
      <c r="AU1075" s="1">
        <v>0.24034648905825579</v>
      </c>
      <c r="AV1075" s="1">
        <v>1.3250417063634745</v>
      </c>
      <c r="AW1075" s="1">
        <v>0.84304010601336044</v>
      </c>
      <c r="AX1075" s="1">
        <v>0.44585333362645968</v>
      </c>
      <c r="AY1075" s="1">
        <v>0.15365431128217322</v>
      </c>
      <c r="AZ1075" s="1">
        <v>9.384741511768782</v>
      </c>
      <c r="BA1075" s="1">
        <v>138.70789404218311</v>
      </c>
      <c r="BB1075" s="1">
        <v>77.058991203420362</v>
      </c>
      <c r="BC1075" s="1">
        <v>11.570898975997592</v>
      </c>
      <c r="BD1075" s="1">
        <v>4.904715174827083</v>
      </c>
      <c r="BE1075" s="94">
        <v>0.76584022038567501</v>
      </c>
      <c r="BF1075" s="94">
        <v>0.10651974288337925</v>
      </c>
      <c r="BG1075" s="94">
        <v>3.1776435894886181</v>
      </c>
      <c r="BH1075" s="1">
        <v>1.3574277168494515</v>
      </c>
      <c r="BI1075" s="1">
        <v>0.24830508474576271</v>
      </c>
      <c r="BJ1075" s="1">
        <v>0.71177084635874155</v>
      </c>
    </row>
    <row r="1076" spans="1:62">
      <c r="A1076" t="s">
        <v>177</v>
      </c>
      <c r="C1076" s="63" t="s">
        <v>166</v>
      </c>
      <c r="D1076" s="87" t="s">
        <v>167</v>
      </c>
      <c r="E1076" t="s">
        <v>959</v>
      </c>
      <c r="F1076" s="1" t="s">
        <v>188</v>
      </c>
      <c r="G1076" s="1" t="s">
        <v>864</v>
      </c>
      <c r="H1076" s="1">
        <v>10.778840000000001</v>
      </c>
      <c r="I1076" s="1">
        <v>8.6070600000000006</v>
      </c>
      <c r="J1076" s="1">
        <v>750</v>
      </c>
      <c r="K1076" s="1" t="s">
        <v>865</v>
      </c>
      <c r="L1076" s="1" t="s">
        <v>737</v>
      </c>
      <c r="M1076" s="88">
        <v>2016</v>
      </c>
      <c r="N1076" s="88">
        <v>2</v>
      </c>
      <c r="O1076" s="89" t="s">
        <v>714</v>
      </c>
      <c r="P1076" s="63">
        <v>774</v>
      </c>
      <c r="Q1076" s="1" t="s">
        <v>859</v>
      </c>
      <c r="R1076" s="63" t="s">
        <v>399</v>
      </c>
      <c r="S1076" s="63" t="s">
        <v>992</v>
      </c>
      <c r="T1076" s="63" t="s">
        <v>1091</v>
      </c>
      <c r="U1076" s="1"/>
      <c r="V1076" s="90"/>
      <c r="W1076" s="91">
        <v>42653</v>
      </c>
      <c r="X1076" s="63">
        <v>9</v>
      </c>
      <c r="Y1076" s="63">
        <v>48</v>
      </c>
      <c r="Z1076" s="92">
        <v>32</v>
      </c>
      <c r="AA1076" s="93">
        <v>10.88</v>
      </c>
      <c r="AB1076" s="93">
        <v>6.88</v>
      </c>
      <c r="AC1076" s="63">
        <v>2.16</v>
      </c>
      <c r="AD1076" s="1">
        <v>1.1200000000000001</v>
      </c>
      <c r="AE1076" s="63">
        <v>0.42</v>
      </c>
      <c r="AF1076" s="1">
        <v>1.38</v>
      </c>
      <c r="AG1076" s="1">
        <v>12.8</v>
      </c>
      <c r="AH1076" s="1">
        <f t="shared" si="237"/>
        <v>81.159420289855092</v>
      </c>
      <c r="AI1076" s="1">
        <v>0.18</v>
      </c>
      <c r="AJ1076" s="1">
        <f t="shared" si="238"/>
        <v>4.3955555555555552</v>
      </c>
      <c r="AK1076" s="1">
        <f t="shared" si="229"/>
        <v>3.6597403050108936</v>
      </c>
      <c r="AL1076" s="1">
        <f t="shared" si="239"/>
        <v>4.6628571428571428</v>
      </c>
      <c r="AM1076" s="1">
        <f t="shared" si="230"/>
        <v>4066.3781166787708</v>
      </c>
      <c r="AN1076" s="1">
        <f t="shared" si="231"/>
        <v>5180.9523809523807</v>
      </c>
      <c r="AO1076" s="1">
        <f t="shared" si="232"/>
        <v>9247.330497631152</v>
      </c>
      <c r="AP1076" s="1">
        <f t="shared" si="240"/>
        <v>4.0663781166787709</v>
      </c>
      <c r="AQ1076" s="1">
        <f t="shared" si="240"/>
        <v>5.1809523809523803</v>
      </c>
      <c r="AR1076" s="1">
        <f t="shared" si="240"/>
        <v>9.2473304976311521</v>
      </c>
      <c r="AS1076" s="90"/>
      <c r="AT1076" s="1">
        <v>2.7417953667953672</v>
      </c>
      <c r="AU1076" s="1">
        <v>0.204399760688242</v>
      </c>
      <c r="AV1076" s="1">
        <v>1.4622493542227664</v>
      </c>
      <c r="AW1076" s="1">
        <v>0.63245551774479047</v>
      </c>
      <c r="AX1076" s="1">
        <v>0.33948353393285696</v>
      </c>
      <c r="AY1076" s="1">
        <v>0.17641878560328073</v>
      </c>
      <c r="AZ1076" s="1">
        <v>7.2023006459622483</v>
      </c>
      <c r="BA1076" s="1">
        <v>119.20149860470305</v>
      </c>
      <c r="BB1076" s="1">
        <v>43.131264977436778</v>
      </c>
      <c r="BC1076" s="1">
        <v>9.7548434022427184</v>
      </c>
      <c r="BD1076" s="1">
        <v>9.5595488874086456</v>
      </c>
      <c r="BE1076" s="94">
        <v>0.58341277407054348</v>
      </c>
      <c r="BF1076" s="94">
        <v>9.2373689227836037E-2</v>
      </c>
      <c r="BG1076" s="94">
        <v>6.8618485396492096E-2</v>
      </c>
      <c r="BH1076" s="1">
        <v>1.3173624288425048</v>
      </c>
      <c r="BI1076" s="1">
        <v>0.25071157495256169</v>
      </c>
      <c r="BJ1076" s="1">
        <v>0.89712818213016687</v>
      </c>
    </row>
    <row r="1077" spans="1:62">
      <c r="C1077" s="63"/>
      <c r="D1077" s="87"/>
      <c r="F1077" s="1"/>
      <c r="G1077" s="1"/>
      <c r="H1077" s="1"/>
      <c r="I1077" s="1"/>
      <c r="J1077" s="1"/>
      <c r="K1077" s="1"/>
      <c r="L1077" s="1"/>
      <c r="M1077" s="88"/>
      <c r="N1077" s="88"/>
      <c r="O1077" s="89"/>
      <c r="P1077" s="63"/>
      <c r="Q1077" s="1"/>
      <c r="R1077" s="63"/>
      <c r="S1077" s="63"/>
      <c r="T1077" s="63"/>
      <c r="U1077" s="1"/>
      <c r="V1077" s="90"/>
      <c r="W1077" s="91"/>
      <c r="X1077" s="63"/>
      <c r="Y1077" s="63"/>
      <c r="Z1077" s="92"/>
      <c r="AA1077" s="93"/>
      <c r="AB1077" s="93"/>
      <c r="AC1077" s="63"/>
      <c r="AD1077" s="1"/>
      <c r="AE1077" s="63"/>
      <c r="AF1077" s="1"/>
      <c r="AG1077" s="1"/>
      <c r="AH1077" s="1"/>
      <c r="AI1077" s="1"/>
      <c r="AJ1077" s="1"/>
      <c r="AK1077" s="1"/>
      <c r="AL1077" s="1"/>
      <c r="AM1077" s="1"/>
      <c r="AN1077" s="1"/>
      <c r="AO1077" s="1"/>
      <c r="AP1077" s="1"/>
      <c r="AQ1077" s="1"/>
      <c r="AR1077" s="1"/>
      <c r="AS1077" s="90"/>
      <c r="AT1077" s="1"/>
      <c r="AU1077" s="1"/>
      <c r="AV1077" s="1"/>
      <c r="AW1077" s="1"/>
      <c r="AX1077" s="1"/>
      <c r="AY1077" s="1"/>
      <c r="AZ1077" s="1"/>
      <c r="BA1077" s="1"/>
      <c r="BB1077" s="1"/>
      <c r="BC1077" s="1"/>
      <c r="BD1077" s="1"/>
      <c r="BE1077" s="94"/>
      <c r="BF1077" s="94"/>
      <c r="BG1077" s="94"/>
      <c r="BH1077" s="1"/>
      <c r="BI1077" s="1"/>
      <c r="BJ1077" s="1"/>
    </row>
    <row r="1078" spans="1:62">
      <c r="C1078" s="63"/>
      <c r="D1078" s="87"/>
      <c r="F1078" s="1"/>
      <c r="G1078" s="1"/>
      <c r="H1078" s="1"/>
      <c r="I1078" s="1"/>
      <c r="J1078" s="1"/>
      <c r="K1078" s="1"/>
      <c r="L1078" s="1"/>
      <c r="M1078" s="88"/>
      <c r="N1078" s="88"/>
      <c r="O1078" s="89"/>
      <c r="P1078" s="63"/>
      <c r="Q1078" s="1"/>
      <c r="R1078" s="63"/>
      <c r="S1078" s="63"/>
      <c r="T1078" s="63"/>
      <c r="U1078" s="1"/>
      <c r="V1078" s="90"/>
      <c r="W1078" s="91"/>
      <c r="X1078" s="63"/>
      <c r="Y1078" s="63"/>
      <c r="Z1078" s="92"/>
      <c r="AA1078" s="93"/>
      <c r="AB1078" s="93"/>
      <c r="AC1078" s="63"/>
      <c r="AD1078" s="1"/>
      <c r="AE1078" s="63"/>
      <c r="AF1078" s="1"/>
      <c r="AG1078" s="1"/>
      <c r="AH1078" s="1"/>
      <c r="AI1078" s="1"/>
      <c r="AJ1078" s="1"/>
      <c r="AK1078" s="1"/>
      <c r="AL1078" s="1"/>
      <c r="AM1078" s="1"/>
      <c r="AN1078" s="1"/>
      <c r="AO1078" s="1"/>
      <c r="AP1078" s="1"/>
      <c r="AQ1078" s="1"/>
      <c r="AR1078" s="1"/>
      <c r="AS1078" s="90"/>
      <c r="AT1078" s="1"/>
      <c r="AU1078" s="1"/>
      <c r="AV1078" s="1"/>
      <c r="AW1078" s="1"/>
      <c r="AX1078" s="1"/>
      <c r="AY1078" s="1"/>
      <c r="AZ1078" s="1"/>
      <c r="BA1078" s="1"/>
      <c r="BB1078" s="1"/>
      <c r="BC1078" s="1"/>
      <c r="BD1078" s="1"/>
      <c r="BE1078" s="94"/>
      <c r="BF1078" s="94"/>
      <c r="BG1078" s="94"/>
      <c r="BH1078" s="1"/>
      <c r="BI1078" s="1"/>
      <c r="BJ1078" s="1"/>
    </row>
    <row r="1079" spans="1:62">
      <c r="C1079" s="63"/>
      <c r="D1079" s="87"/>
      <c r="F1079" s="1"/>
      <c r="G1079" s="1"/>
      <c r="H1079" s="1"/>
      <c r="I1079" s="1"/>
      <c r="J1079" s="1"/>
      <c r="K1079" s="1"/>
      <c r="L1079" s="1"/>
      <c r="M1079" s="88"/>
      <c r="N1079" s="88"/>
      <c r="O1079" s="89"/>
      <c r="P1079" s="63"/>
      <c r="Q1079" s="1"/>
      <c r="R1079" s="63"/>
      <c r="S1079" s="63"/>
      <c r="T1079" s="63"/>
      <c r="U1079" s="1"/>
      <c r="V1079" s="90"/>
      <c r="W1079" s="91"/>
      <c r="X1079" s="63"/>
      <c r="Y1079" s="63"/>
      <c r="Z1079" s="92"/>
      <c r="AA1079" s="93"/>
      <c r="AB1079" s="93"/>
      <c r="AC1079" s="63"/>
      <c r="AD1079" s="1"/>
      <c r="AE1079" s="63"/>
      <c r="AF1079" s="1"/>
      <c r="AG1079" s="1"/>
      <c r="AH1079" s="1"/>
      <c r="AI1079" s="1"/>
      <c r="AJ1079" s="1"/>
      <c r="AK1079" s="1"/>
      <c r="AL1079" s="1"/>
      <c r="AM1079" s="1"/>
      <c r="AN1079" s="1"/>
      <c r="AO1079" s="1"/>
      <c r="AP1079" s="1"/>
      <c r="AQ1079" s="1"/>
      <c r="AR1079" s="1"/>
      <c r="AS1079" s="90"/>
      <c r="AT1079" s="1"/>
      <c r="AU1079" s="1"/>
      <c r="AV1079" s="1"/>
      <c r="AW1079" s="1"/>
      <c r="AX1079" s="1"/>
      <c r="AY1079" s="1"/>
      <c r="AZ1079" s="1"/>
      <c r="BA1079" s="1"/>
      <c r="BB1079" s="1"/>
      <c r="BC1079" s="1"/>
      <c r="BD1079" s="1"/>
      <c r="BE1079" s="94"/>
      <c r="BF1079" s="94"/>
      <c r="BG1079" s="94"/>
      <c r="BH1079" s="1"/>
      <c r="BI1079" s="1"/>
      <c r="BJ1079" s="1"/>
    </row>
    <row r="1080" spans="1:62">
      <c r="C1080" s="63"/>
      <c r="D1080" s="87"/>
      <c r="F1080" s="1"/>
      <c r="G1080" s="1"/>
      <c r="H1080" s="1"/>
      <c r="I1080" s="1"/>
      <c r="J1080" s="1"/>
      <c r="K1080" s="1"/>
      <c r="L1080" s="1"/>
      <c r="M1080" s="88"/>
      <c r="N1080" s="88"/>
      <c r="O1080" s="89"/>
      <c r="P1080" s="63"/>
      <c r="Q1080" s="1"/>
      <c r="R1080" s="63"/>
      <c r="S1080" s="63"/>
      <c r="T1080" s="63"/>
      <c r="U1080" s="1"/>
      <c r="V1080" s="90"/>
      <c r="W1080" s="91"/>
      <c r="X1080" s="63"/>
      <c r="Y1080" s="63"/>
      <c r="Z1080" s="92"/>
      <c r="AA1080" s="93"/>
      <c r="AB1080" s="93"/>
      <c r="AC1080" s="63"/>
      <c r="AD1080" s="1"/>
      <c r="AE1080" s="63"/>
      <c r="AF1080" s="1"/>
      <c r="AG1080" s="1"/>
      <c r="AH1080" s="1"/>
      <c r="AI1080" s="1"/>
      <c r="AJ1080" s="1"/>
      <c r="AK1080" s="1"/>
      <c r="AL1080" s="1"/>
      <c r="AM1080" s="1"/>
      <c r="AN1080" s="1"/>
      <c r="AO1080" s="1"/>
      <c r="AP1080" s="1"/>
      <c r="AQ1080" s="1"/>
      <c r="AR1080" s="1"/>
      <c r="AS1080" s="90"/>
      <c r="AT1080" s="1"/>
      <c r="AU1080" s="1"/>
      <c r="AV1080" s="1"/>
      <c r="AW1080" s="1"/>
      <c r="AX1080" s="1"/>
      <c r="AY1080" s="1"/>
      <c r="AZ1080" s="1"/>
      <c r="BA1080" s="1"/>
      <c r="BB1080" s="1"/>
      <c r="BC1080" s="1"/>
      <c r="BD1080" s="1"/>
      <c r="BE1080" s="94"/>
      <c r="BF1080" s="94"/>
      <c r="BG1080" s="94"/>
      <c r="BH1080" s="1"/>
      <c r="BI1080" s="1"/>
      <c r="BJ1080" s="1"/>
    </row>
    <row r="1081" spans="1:62">
      <c r="C1081" s="63"/>
      <c r="D1081" s="87"/>
      <c r="F1081" s="1"/>
      <c r="G1081" s="1"/>
      <c r="H1081" s="1"/>
      <c r="I1081" s="1"/>
      <c r="J1081" s="1"/>
      <c r="K1081" s="1"/>
      <c r="L1081" s="1"/>
      <c r="M1081" s="88"/>
      <c r="N1081" s="88"/>
      <c r="O1081" s="89"/>
      <c r="P1081" s="63"/>
      <c r="Q1081" s="1"/>
      <c r="R1081" s="63"/>
      <c r="S1081" s="63"/>
      <c r="T1081" s="63"/>
      <c r="U1081" s="1"/>
      <c r="V1081" s="90"/>
      <c r="W1081" s="91"/>
      <c r="X1081" s="63"/>
      <c r="Y1081" s="63"/>
      <c r="Z1081" s="92"/>
      <c r="AA1081" s="93"/>
      <c r="AB1081" s="93"/>
      <c r="AC1081" s="63"/>
      <c r="AD1081" s="1"/>
      <c r="AE1081" s="63"/>
      <c r="AF1081" s="1"/>
      <c r="AG1081" s="1"/>
      <c r="AH1081" s="1"/>
      <c r="AI1081" s="1"/>
      <c r="AJ1081" s="1"/>
      <c r="AK1081" s="1"/>
      <c r="AL1081" s="1"/>
      <c r="AM1081" s="1"/>
      <c r="AN1081" s="1"/>
      <c r="AO1081" s="1"/>
      <c r="AP1081" s="1"/>
      <c r="AQ1081" s="1"/>
      <c r="AR1081" s="1"/>
      <c r="AS1081" s="90"/>
      <c r="AT1081" s="1"/>
      <c r="AU1081" s="1"/>
      <c r="AV1081" s="1"/>
      <c r="AW1081" s="1"/>
      <c r="AX1081" s="1"/>
      <c r="AY1081" s="1"/>
      <c r="AZ1081" s="1"/>
      <c r="BA1081" s="1"/>
      <c r="BB1081" s="1"/>
      <c r="BC1081" s="1"/>
      <c r="BD1081" s="1"/>
      <c r="BE1081" s="94"/>
      <c r="BF1081" s="94"/>
      <c r="BG1081" s="94"/>
      <c r="BH1081" s="1"/>
      <c r="BI1081" s="1"/>
      <c r="BJ1081" s="1"/>
    </row>
    <row r="1082" spans="1:62">
      <c r="C1082" s="63"/>
      <c r="D1082" s="87"/>
      <c r="F1082" s="1"/>
      <c r="G1082" s="1"/>
      <c r="H1082" s="1"/>
      <c r="I1082" s="1"/>
      <c r="J1082" s="1"/>
      <c r="K1082" s="1"/>
      <c r="L1082" s="1"/>
      <c r="M1082" s="88"/>
      <c r="N1082" s="88"/>
      <c r="O1082" s="89"/>
      <c r="P1082" s="63"/>
      <c r="Q1082" s="1"/>
      <c r="R1082" s="63"/>
      <c r="S1082" s="63"/>
      <c r="T1082" s="63"/>
      <c r="U1082" s="1"/>
      <c r="V1082" s="90"/>
      <c r="W1082" s="91"/>
      <c r="X1082" s="63"/>
      <c r="Y1082" s="63"/>
      <c r="Z1082" s="92"/>
      <c r="AA1082" s="93"/>
      <c r="AB1082" s="93"/>
      <c r="AC1082" s="63"/>
      <c r="AD1082" s="1"/>
      <c r="AE1082" s="63"/>
      <c r="AF1082" s="1"/>
      <c r="AG1082" s="1"/>
      <c r="AH1082" s="1"/>
      <c r="AI1082" s="1"/>
      <c r="AJ1082" s="1"/>
      <c r="AK1082" s="1"/>
      <c r="AL1082" s="1"/>
      <c r="AM1082" s="1"/>
      <c r="AN1082" s="1"/>
      <c r="AO1082" s="1"/>
      <c r="AP1082" s="1"/>
      <c r="AQ1082" s="1"/>
      <c r="AR1082" s="1"/>
      <c r="AS1082" s="90"/>
      <c r="AT1082" s="1"/>
      <c r="AU1082" s="1"/>
      <c r="AV1082" s="1"/>
      <c r="AW1082" s="1"/>
      <c r="AX1082" s="1"/>
      <c r="AY1082" s="1"/>
      <c r="AZ1082" s="1"/>
      <c r="BA1082" s="1"/>
      <c r="BB1082" s="1"/>
      <c r="BC1082" s="1"/>
      <c r="BD1082" s="1"/>
      <c r="BE1082" s="94"/>
      <c r="BF1082" s="94"/>
      <c r="BG1082" s="94"/>
      <c r="BH1082" s="1"/>
      <c r="BI1082" s="1"/>
      <c r="BJ1082" s="1"/>
    </row>
    <row r="1083" spans="1:62">
      <c r="A1083" t="s">
        <v>177</v>
      </c>
      <c r="C1083" s="63" t="s">
        <v>166</v>
      </c>
      <c r="D1083" s="87" t="s">
        <v>167</v>
      </c>
      <c r="E1083" t="s">
        <v>959</v>
      </c>
      <c r="F1083" s="1" t="s">
        <v>188</v>
      </c>
      <c r="G1083" s="1" t="s">
        <v>866</v>
      </c>
      <c r="H1083" s="1">
        <v>10.778320000000001</v>
      </c>
      <c r="I1083" s="1">
        <v>8.5836199999999998</v>
      </c>
      <c r="J1083" s="1">
        <v>737</v>
      </c>
      <c r="K1083" s="1" t="s">
        <v>867</v>
      </c>
      <c r="L1083" s="1" t="s">
        <v>737</v>
      </c>
      <c r="M1083" s="88">
        <v>2016</v>
      </c>
      <c r="N1083" s="88">
        <v>2</v>
      </c>
      <c r="O1083" s="89" t="s">
        <v>155</v>
      </c>
      <c r="P1083" s="63">
        <v>793</v>
      </c>
      <c r="Q1083" s="1" t="s">
        <v>859</v>
      </c>
      <c r="R1083" s="63" t="s">
        <v>399</v>
      </c>
      <c r="S1083" s="63" t="s">
        <v>992</v>
      </c>
      <c r="T1083" s="63" t="s">
        <v>1091</v>
      </c>
      <c r="U1083" s="1" t="s">
        <v>860</v>
      </c>
      <c r="V1083" s="90">
        <v>42651</v>
      </c>
      <c r="W1083" s="91">
        <v>42653</v>
      </c>
      <c r="X1083" s="63">
        <v>9</v>
      </c>
      <c r="Y1083" s="63">
        <v>44</v>
      </c>
      <c r="Z1083" s="92">
        <v>16</v>
      </c>
      <c r="AA1083" s="93">
        <v>5.96</v>
      </c>
      <c r="AB1083" s="93">
        <v>1.4</v>
      </c>
      <c r="AC1083" s="63">
        <v>1.02</v>
      </c>
      <c r="AD1083" s="1">
        <v>0.46</v>
      </c>
      <c r="AE1083" s="63">
        <v>0.36</v>
      </c>
      <c r="AF1083" s="1">
        <v>0.6</v>
      </c>
      <c r="AG1083" s="1">
        <v>11.2</v>
      </c>
      <c r="AH1083" s="1">
        <f t="shared" ref="AH1083:AH1090" si="241">(AD1083/AF1083)*100</f>
        <v>76.666666666666671</v>
      </c>
      <c r="AI1083" s="1">
        <v>0.12</v>
      </c>
      <c r="AJ1083" s="1">
        <f t="shared" ref="AJ1083:AJ1090" si="242">(AF1083/AC1083)*AB1083</f>
        <v>0.82352941176470584</v>
      </c>
      <c r="AK1083" s="1">
        <f t="shared" ref="AK1083:AK1146" si="243">AJ1083*((100-AG1083)/85)*(AH1083/100)</f>
        <v>0.65959861591695501</v>
      </c>
      <c r="AL1083" s="1">
        <f t="shared" ref="AL1083:AL1146" si="244">(AI1083/AE1083)*AA1083</f>
        <v>1.9866666666666666</v>
      </c>
      <c r="AM1083" s="1">
        <f t="shared" ref="AM1083:AM1146" si="245">AK1083*(10000/9)</f>
        <v>732.8873510188389</v>
      </c>
      <c r="AN1083" s="1">
        <f t="shared" ref="AN1083:AN1146" si="246">(AL1083*10000)/9</f>
        <v>2207.4074074074069</v>
      </c>
      <c r="AO1083" s="1">
        <f t="shared" ref="AO1083:AO1146" si="247">AM1083+AN1083</f>
        <v>2940.2947584262456</v>
      </c>
      <c r="AP1083" s="1">
        <f t="shared" si="240"/>
        <v>0.73288735101883895</v>
      </c>
      <c r="AQ1083" s="1">
        <f t="shared" si="240"/>
        <v>2.2074074074074068</v>
      </c>
      <c r="AR1083" s="1">
        <f t="shared" si="240"/>
        <v>2.9402947584262455</v>
      </c>
      <c r="AS1083" s="90">
        <v>42438</v>
      </c>
      <c r="AT1083" s="1">
        <v>2.1578707916287536</v>
      </c>
      <c r="AU1083" s="1">
        <v>0.1464446045504077</v>
      </c>
      <c r="AV1083" s="1">
        <v>1.7027683531741604</v>
      </c>
      <c r="AW1083" s="1">
        <v>0.49543076698411159</v>
      </c>
      <c r="AX1083" s="1">
        <v>0.18089113476951657</v>
      </c>
      <c r="AY1083" s="1">
        <v>0.13769370130647135</v>
      </c>
      <c r="AZ1083" s="1">
        <v>7.1052713104806537</v>
      </c>
      <c r="BA1083" s="1">
        <v>107.97902147925528</v>
      </c>
      <c r="BB1083" s="1">
        <v>48.157318085133731</v>
      </c>
      <c r="BC1083" s="1">
        <v>7.6997894438581707</v>
      </c>
      <c r="BD1083" s="1">
        <v>1.9162708522641851</v>
      </c>
      <c r="BE1083" s="94">
        <v>0.56576402321083175</v>
      </c>
      <c r="BF1083" s="94">
        <v>3.0812379110251448E-2</v>
      </c>
      <c r="BG1083" s="94">
        <v>1.6009923783062121</v>
      </c>
      <c r="BH1083" s="1">
        <v>1.3082949308755762</v>
      </c>
      <c r="BI1083" s="1">
        <v>0.24364055299539175</v>
      </c>
      <c r="BJ1083" s="1">
        <v>0.59454681386177022</v>
      </c>
    </row>
    <row r="1084" spans="1:62">
      <c r="A1084" t="s">
        <v>177</v>
      </c>
      <c r="C1084" s="63" t="s">
        <v>166</v>
      </c>
      <c r="D1084" s="87" t="s">
        <v>167</v>
      </c>
      <c r="E1084" t="s">
        <v>959</v>
      </c>
      <c r="F1084" s="1" t="s">
        <v>188</v>
      </c>
      <c r="G1084" s="1" t="s">
        <v>866</v>
      </c>
      <c r="H1084" s="1">
        <v>10.778320000000001</v>
      </c>
      <c r="I1084" s="1">
        <v>8.5836199999999998</v>
      </c>
      <c r="J1084" s="1">
        <v>737</v>
      </c>
      <c r="K1084" s="1" t="s">
        <v>867</v>
      </c>
      <c r="L1084" s="1" t="s">
        <v>737</v>
      </c>
      <c r="M1084" s="88">
        <v>2016</v>
      </c>
      <c r="N1084" s="88">
        <v>2</v>
      </c>
      <c r="O1084" s="89" t="s">
        <v>156</v>
      </c>
      <c r="P1084" s="63">
        <v>794</v>
      </c>
      <c r="Q1084" s="1" t="s">
        <v>859</v>
      </c>
      <c r="R1084" s="63" t="s">
        <v>399</v>
      </c>
      <c r="S1084" s="63" t="s">
        <v>992</v>
      </c>
      <c r="T1084" s="63" t="s">
        <v>1091</v>
      </c>
      <c r="U1084" s="1"/>
      <c r="V1084" s="90"/>
      <c r="W1084" s="91">
        <v>42653</v>
      </c>
      <c r="X1084" s="63">
        <v>9</v>
      </c>
      <c r="Y1084" s="63">
        <v>44</v>
      </c>
      <c r="Z1084" s="92">
        <v>34</v>
      </c>
      <c r="AA1084" s="93">
        <v>8.16</v>
      </c>
      <c r="AB1084" s="93">
        <v>3.76</v>
      </c>
      <c r="AC1084" s="63">
        <v>1.52</v>
      </c>
      <c r="AD1084" s="1">
        <v>0.74</v>
      </c>
      <c r="AE1084" s="63">
        <v>0.42</v>
      </c>
      <c r="AF1084" s="1">
        <v>0.96</v>
      </c>
      <c r="AG1084" s="1">
        <v>11.4</v>
      </c>
      <c r="AH1084" s="1">
        <f t="shared" si="241"/>
        <v>77.083333333333343</v>
      </c>
      <c r="AI1084" s="1">
        <v>0.2</v>
      </c>
      <c r="AJ1084" s="1">
        <f t="shared" si="242"/>
        <v>2.3747368421052628</v>
      </c>
      <c r="AK1084" s="1">
        <f t="shared" si="243"/>
        <v>1.9080544891640867</v>
      </c>
      <c r="AL1084" s="1">
        <f t="shared" si="244"/>
        <v>3.8857142857142861</v>
      </c>
      <c r="AM1084" s="1">
        <f t="shared" si="245"/>
        <v>2120.0605435156517</v>
      </c>
      <c r="AN1084" s="1">
        <f t="shared" si="246"/>
        <v>4317.460317460318</v>
      </c>
      <c r="AO1084" s="1">
        <f t="shared" si="247"/>
        <v>6437.5208609759702</v>
      </c>
      <c r="AP1084" s="1">
        <f t="shared" si="240"/>
        <v>2.1200605435156517</v>
      </c>
      <c r="AQ1084" s="1">
        <f t="shared" si="240"/>
        <v>4.3174603174603181</v>
      </c>
      <c r="AR1084" s="1">
        <f t="shared" si="240"/>
        <v>6.4375208609759706</v>
      </c>
      <c r="AS1084" s="90"/>
      <c r="AT1084" s="1">
        <v>2.2212347988774557</v>
      </c>
      <c r="AU1084" s="1">
        <v>0.18891351226170636</v>
      </c>
      <c r="AV1084" s="1">
        <v>1.5099352848926371</v>
      </c>
      <c r="AW1084" s="1">
        <v>0.49675424313879962</v>
      </c>
      <c r="AX1084" s="1">
        <v>0.1540293115141001</v>
      </c>
      <c r="AY1084" s="1">
        <v>0.14303809619084745</v>
      </c>
      <c r="AZ1084" s="1">
        <v>6.4522131983825863</v>
      </c>
      <c r="BA1084" s="1">
        <v>107.08957204853749</v>
      </c>
      <c r="BB1084" s="1">
        <v>44.177148024247685</v>
      </c>
      <c r="BC1084" s="1">
        <v>8.5366513871485807</v>
      </c>
      <c r="BD1084" s="1">
        <v>4.5276265378445526</v>
      </c>
      <c r="BE1084" s="94">
        <v>0.46685340802987862</v>
      </c>
      <c r="BF1084" s="94">
        <v>4.5718954248366014E-2</v>
      </c>
      <c r="BG1084" s="94">
        <v>1.4520840687085768</v>
      </c>
      <c r="BH1084" s="1">
        <v>1.0834914611005695</v>
      </c>
      <c r="BI1084" s="1">
        <v>0.23676470588235293</v>
      </c>
      <c r="BJ1084" s="1">
        <v>0.55558127878541452</v>
      </c>
    </row>
    <row r="1085" spans="1:62">
      <c r="A1085" t="s">
        <v>177</v>
      </c>
      <c r="C1085" s="63" t="s">
        <v>166</v>
      </c>
      <c r="D1085" s="87" t="s">
        <v>167</v>
      </c>
      <c r="E1085" t="s">
        <v>959</v>
      </c>
      <c r="F1085" s="1" t="s">
        <v>188</v>
      </c>
      <c r="G1085" s="1" t="s">
        <v>866</v>
      </c>
      <c r="H1085" s="1">
        <v>10.778320000000001</v>
      </c>
      <c r="I1085" s="1">
        <v>8.5836199999999998</v>
      </c>
      <c r="J1085" s="1">
        <v>737</v>
      </c>
      <c r="K1085" s="1" t="s">
        <v>867</v>
      </c>
      <c r="L1085" s="1" t="s">
        <v>737</v>
      </c>
      <c r="M1085" s="88">
        <v>2016</v>
      </c>
      <c r="N1085" s="88">
        <v>2</v>
      </c>
      <c r="O1085" s="89" t="s">
        <v>157</v>
      </c>
      <c r="P1085" s="63">
        <v>795</v>
      </c>
      <c r="Q1085" s="1" t="s">
        <v>859</v>
      </c>
      <c r="R1085" s="63" t="s">
        <v>399</v>
      </c>
      <c r="S1085" s="63" t="s">
        <v>992</v>
      </c>
      <c r="T1085" s="63" t="s">
        <v>1091</v>
      </c>
      <c r="U1085" s="1"/>
      <c r="V1085" s="90"/>
      <c r="W1085" s="91">
        <v>42653</v>
      </c>
      <c r="X1085" s="63">
        <v>9</v>
      </c>
      <c r="Y1085" s="63">
        <v>43</v>
      </c>
      <c r="Z1085" s="92">
        <v>38</v>
      </c>
      <c r="AA1085" s="93">
        <v>14.42</v>
      </c>
      <c r="AB1085" s="93">
        <v>4.62</v>
      </c>
      <c r="AC1085" s="63">
        <v>1.7</v>
      </c>
      <c r="AD1085" s="1">
        <v>0.74</v>
      </c>
      <c r="AE1085" s="63">
        <v>0.78</v>
      </c>
      <c r="AF1085" s="1">
        <v>0.96</v>
      </c>
      <c r="AG1085" s="1">
        <v>11.6</v>
      </c>
      <c r="AH1085" s="1">
        <f t="shared" si="241"/>
        <v>77.083333333333343</v>
      </c>
      <c r="AI1085" s="1">
        <v>0.28000000000000003</v>
      </c>
      <c r="AJ1085" s="1">
        <f t="shared" si="242"/>
        <v>2.6089411764705881</v>
      </c>
      <c r="AK1085" s="1">
        <f t="shared" si="243"/>
        <v>2.0915011764705884</v>
      </c>
      <c r="AL1085" s="1">
        <f t="shared" si="244"/>
        <v>5.1764102564102563</v>
      </c>
      <c r="AM1085" s="1">
        <f t="shared" si="245"/>
        <v>2323.8901960784315</v>
      </c>
      <c r="AN1085" s="1">
        <f t="shared" si="246"/>
        <v>5751.5669515669515</v>
      </c>
      <c r="AO1085" s="1">
        <f t="shared" si="247"/>
        <v>8075.457147645383</v>
      </c>
      <c r="AP1085" s="1">
        <f t="shared" si="240"/>
        <v>2.3238901960784313</v>
      </c>
      <c r="AQ1085" s="1">
        <f t="shared" si="240"/>
        <v>5.7515669515669519</v>
      </c>
      <c r="AR1085" s="1">
        <f t="shared" si="240"/>
        <v>8.0754571476453822</v>
      </c>
      <c r="AS1085" s="90"/>
      <c r="AT1085" s="1">
        <v>2.5887096774193554</v>
      </c>
      <c r="AU1085" s="1">
        <v>0.17586201020950909</v>
      </c>
      <c r="AV1085" s="1">
        <v>2.1606990717016137</v>
      </c>
      <c r="AW1085" s="1">
        <v>0.68424220083476528</v>
      </c>
      <c r="AX1085" s="1">
        <v>0.28395326981692554</v>
      </c>
      <c r="AY1085" s="1">
        <v>0.23144770292598257</v>
      </c>
      <c r="AZ1085" s="1">
        <v>11.003472585831663</v>
      </c>
      <c r="BA1085" s="1">
        <v>115.91532806820435</v>
      </c>
      <c r="BB1085" s="1">
        <v>69.519895116028167</v>
      </c>
      <c r="BC1085" s="1">
        <v>14.52519287407323</v>
      </c>
      <c r="BD1085" s="1">
        <v>3.0057047385088405</v>
      </c>
      <c r="BE1085" s="94">
        <v>0.87059369202226344</v>
      </c>
      <c r="BF1085" s="94">
        <v>2.9652133580705009E-2</v>
      </c>
      <c r="BG1085" s="94">
        <v>2.2133998803707455</v>
      </c>
      <c r="BH1085" s="1">
        <v>1.1906614785992218</v>
      </c>
      <c r="BI1085" s="1">
        <v>0.1568093385214008</v>
      </c>
      <c r="BJ1085" s="1">
        <v>0.59223565034821612</v>
      </c>
    </row>
    <row r="1086" spans="1:62">
      <c r="A1086" t="s">
        <v>177</v>
      </c>
      <c r="C1086" s="63" t="s">
        <v>166</v>
      </c>
      <c r="D1086" s="87" t="s">
        <v>167</v>
      </c>
      <c r="E1086" t="s">
        <v>959</v>
      </c>
      <c r="F1086" s="1" t="s">
        <v>188</v>
      </c>
      <c r="G1086" s="1" t="s">
        <v>866</v>
      </c>
      <c r="H1086" s="1">
        <v>10.778320000000001</v>
      </c>
      <c r="I1086" s="1">
        <v>8.5836199999999998</v>
      </c>
      <c r="J1086" s="1">
        <v>737</v>
      </c>
      <c r="K1086" s="1" t="s">
        <v>867</v>
      </c>
      <c r="L1086" s="1" t="s">
        <v>737</v>
      </c>
      <c r="M1086" s="88">
        <v>2016</v>
      </c>
      <c r="N1086" s="88">
        <v>2</v>
      </c>
      <c r="O1086" s="89" t="s">
        <v>158</v>
      </c>
      <c r="P1086" s="63">
        <v>796</v>
      </c>
      <c r="Q1086" s="1" t="s">
        <v>859</v>
      </c>
      <c r="R1086" s="63" t="s">
        <v>399</v>
      </c>
      <c r="S1086" s="63" t="s">
        <v>992</v>
      </c>
      <c r="T1086" s="63" t="s">
        <v>1091</v>
      </c>
      <c r="U1086" s="1"/>
      <c r="V1086" s="90"/>
      <c r="W1086" s="91">
        <v>42653</v>
      </c>
      <c r="X1086" s="63">
        <v>9</v>
      </c>
      <c r="Y1086" s="63">
        <v>44</v>
      </c>
      <c r="Z1086" s="92">
        <v>42</v>
      </c>
      <c r="AA1086" s="93">
        <v>22.14</v>
      </c>
      <c r="AB1086" s="93">
        <v>8.48</v>
      </c>
      <c r="AC1086" s="63">
        <v>2.91</v>
      </c>
      <c r="AD1086" s="1">
        <v>1.5</v>
      </c>
      <c r="AE1086" s="63">
        <v>0.6</v>
      </c>
      <c r="AF1086" s="1">
        <v>1.94</v>
      </c>
      <c r="AG1086" s="1">
        <v>12.4</v>
      </c>
      <c r="AH1086" s="1">
        <f t="shared" si="241"/>
        <v>77.319587628865989</v>
      </c>
      <c r="AI1086" s="1">
        <v>0.24</v>
      </c>
      <c r="AJ1086" s="1">
        <f t="shared" si="242"/>
        <v>5.6533333333333333</v>
      </c>
      <c r="AK1086" s="1">
        <f t="shared" si="243"/>
        <v>4.5048392965433601</v>
      </c>
      <c r="AL1086" s="1">
        <f t="shared" si="244"/>
        <v>8.8559999999999999</v>
      </c>
      <c r="AM1086" s="1">
        <f t="shared" si="245"/>
        <v>5005.3769961592889</v>
      </c>
      <c r="AN1086" s="1">
        <f t="shared" si="246"/>
        <v>9840</v>
      </c>
      <c r="AO1086" s="1">
        <f t="shared" si="247"/>
        <v>14845.376996159288</v>
      </c>
      <c r="AP1086" s="1">
        <f t="shared" si="240"/>
        <v>5.0053769961592884</v>
      </c>
      <c r="AQ1086" s="1">
        <f t="shared" si="240"/>
        <v>9.84</v>
      </c>
      <c r="AR1086" s="1">
        <f t="shared" si="240"/>
        <v>14.845376996159288</v>
      </c>
      <c r="AS1086" s="90"/>
      <c r="AT1086" s="1">
        <v>2.8212871287128714</v>
      </c>
      <c r="AU1086" s="1">
        <v>0.28415396319059327</v>
      </c>
      <c r="AV1086" s="1">
        <v>1.4483402130253373</v>
      </c>
      <c r="AW1086" s="1">
        <v>0.83901159260677627</v>
      </c>
      <c r="AX1086" s="1">
        <v>0.3078991345596559</v>
      </c>
      <c r="AY1086" s="1">
        <v>0.19911142639743601</v>
      </c>
      <c r="AZ1086" s="1">
        <v>10.565655657051041</v>
      </c>
      <c r="BA1086" s="1">
        <v>147.09447465269872</v>
      </c>
      <c r="BB1086" s="1">
        <v>109.06027720838503</v>
      </c>
      <c r="BC1086" s="1">
        <v>9.0470319645306461</v>
      </c>
      <c r="BD1086" s="1">
        <v>2.724596613048456</v>
      </c>
      <c r="BE1086" s="94">
        <v>1.0032558139534884</v>
      </c>
      <c r="BF1086" s="94">
        <v>8.3767441860465128E-2</v>
      </c>
      <c r="BG1086" s="94">
        <v>1.186668043000161</v>
      </c>
      <c r="BH1086" s="1">
        <v>1.3087954110898661</v>
      </c>
      <c r="BI1086" s="1">
        <v>0.13532504780114726</v>
      </c>
      <c r="BJ1086" s="1">
        <v>0.62654003309086503</v>
      </c>
    </row>
    <row r="1087" spans="1:62">
      <c r="A1087" t="s">
        <v>177</v>
      </c>
      <c r="C1087" s="63" t="s">
        <v>166</v>
      </c>
      <c r="D1087" s="87" t="s">
        <v>167</v>
      </c>
      <c r="E1087" t="s">
        <v>959</v>
      </c>
      <c r="F1087" s="1" t="s">
        <v>188</v>
      </c>
      <c r="G1087" s="1" t="s">
        <v>866</v>
      </c>
      <c r="H1087" s="1">
        <v>10.778320000000001</v>
      </c>
      <c r="I1087" s="1">
        <v>8.5836199999999998</v>
      </c>
      <c r="J1087" s="1">
        <v>737</v>
      </c>
      <c r="K1087" s="1" t="s">
        <v>867</v>
      </c>
      <c r="L1087" s="1" t="s">
        <v>737</v>
      </c>
      <c r="M1087" s="88">
        <v>2016</v>
      </c>
      <c r="N1087" s="88">
        <v>2</v>
      </c>
      <c r="O1087" s="89" t="s">
        <v>159</v>
      </c>
      <c r="P1087" s="63">
        <v>797</v>
      </c>
      <c r="Q1087" s="1" t="s">
        <v>859</v>
      </c>
      <c r="R1087" s="63" t="s">
        <v>399</v>
      </c>
      <c r="S1087" s="63" t="s">
        <v>992</v>
      </c>
      <c r="T1087" s="63" t="s">
        <v>1091</v>
      </c>
      <c r="U1087" s="1"/>
      <c r="V1087" s="90"/>
      <c r="W1087" s="91">
        <v>42653</v>
      </c>
      <c r="X1087" s="63">
        <v>9</v>
      </c>
      <c r="Y1087" s="63">
        <v>46</v>
      </c>
      <c r="Z1087" s="92">
        <v>38</v>
      </c>
      <c r="AA1087" s="93">
        <v>19.36</v>
      </c>
      <c r="AB1087" s="93">
        <v>6.36</v>
      </c>
      <c r="AC1087" s="63">
        <v>2.02</v>
      </c>
      <c r="AD1087" s="1">
        <v>1.02</v>
      </c>
      <c r="AE1087" s="63">
        <v>0.48</v>
      </c>
      <c r="AF1087" s="1">
        <v>1.26</v>
      </c>
      <c r="AG1087" s="1">
        <v>12.3</v>
      </c>
      <c r="AH1087" s="1">
        <f t="shared" si="241"/>
        <v>80.952380952380949</v>
      </c>
      <c r="AI1087" s="1">
        <v>0.16</v>
      </c>
      <c r="AJ1087" s="1">
        <f t="shared" si="242"/>
        <v>3.9671287128712871</v>
      </c>
      <c r="AK1087" s="1">
        <f t="shared" si="243"/>
        <v>3.3134970297029702</v>
      </c>
      <c r="AL1087" s="1">
        <f t="shared" si="244"/>
        <v>6.453333333333334</v>
      </c>
      <c r="AM1087" s="1">
        <f t="shared" si="245"/>
        <v>3681.6633663366333</v>
      </c>
      <c r="AN1087" s="1">
        <f t="shared" si="246"/>
        <v>7170.3703703703713</v>
      </c>
      <c r="AO1087" s="1">
        <f t="shared" si="247"/>
        <v>10852.033736707004</v>
      </c>
      <c r="AP1087" s="1">
        <f t="shared" si="240"/>
        <v>3.6816633663366334</v>
      </c>
      <c r="AQ1087" s="1">
        <f t="shared" si="240"/>
        <v>7.1703703703703709</v>
      </c>
      <c r="AR1087" s="1">
        <f t="shared" si="240"/>
        <v>10.852033736707003</v>
      </c>
      <c r="AS1087" s="90"/>
      <c r="AT1087" s="1">
        <v>2.6477597712106768</v>
      </c>
      <c r="AU1087" s="1">
        <v>0.31294895702658765</v>
      </c>
      <c r="AV1087" s="1">
        <v>1.5021737588309667</v>
      </c>
      <c r="AW1087" s="1">
        <v>0.83952198013636159</v>
      </c>
      <c r="AX1087" s="1">
        <v>0.27817213870027035</v>
      </c>
      <c r="AY1087" s="1">
        <v>0.21164681047533915</v>
      </c>
      <c r="AZ1087" s="1">
        <v>12.907595024178066</v>
      </c>
      <c r="BA1087" s="1">
        <v>226.85364957273265</v>
      </c>
      <c r="BB1087" s="1">
        <v>106.80505954357396</v>
      </c>
      <c r="BC1087" s="1">
        <v>10.012186908391859</v>
      </c>
      <c r="BD1087" s="1">
        <v>2.0342623028923117</v>
      </c>
      <c r="BE1087" s="94">
        <v>0.59386617100371741</v>
      </c>
      <c r="BF1087" s="94">
        <v>4.2992565055762079E-2</v>
      </c>
      <c r="BG1087" s="94">
        <v>3.9494275091400324</v>
      </c>
      <c r="BH1087" s="1">
        <v>1.5377990430622011</v>
      </c>
      <c r="BI1087" s="1">
        <v>0.30555023923444979</v>
      </c>
      <c r="BJ1087" s="1">
        <v>0.83354022804145811</v>
      </c>
    </row>
    <row r="1088" spans="1:62">
      <c r="A1088" t="s">
        <v>177</v>
      </c>
      <c r="C1088" s="63" t="s">
        <v>166</v>
      </c>
      <c r="D1088" s="87" t="s">
        <v>167</v>
      </c>
      <c r="E1088" t="s">
        <v>959</v>
      </c>
      <c r="F1088" s="1" t="s">
        <v>188</v>
      </c>
      <c r="G1088" s="1" t="s">
        <v>866</v>
      </c>
      <c r="H1088" s="1">
        <v>10.778320000000001</v>
      </c>
      <c r="I1088" s="1">
        <v>8.5836199999999998</v>
      </c>
      <c r="J1088" s="1">
        <v>737</v>
      </c>
      <c r="K1088" s="1" t="s">
        <v>867</v>
      </c>
      <c r="L1088" s="1" t="s">
        <v>737</v>
      </c>
      <c r="M1088" s="88">
        <v>2016</v>
      </c>
      <c r="N1088" s="88">
        <v>2</v>
      </c>
      <c r="O1088" s="89" t="s">
        <v>714</v>
      </c>
      <c r="P1088" s="63">
        <v>798</v>
      </c>
      <c r="Q1088" s="1" t="s">
        <v>859</v>
      </c>
      <c r="R1088" s="63" t="s">
        <v>399</v>
      </c>
      <c r="S1088" s="63" t="s">
        <v>992</v>
      </c>
      <c r="T1088" s="63" t="s">
        <v>1091</v>
      </c>
      <c r="U1088" s="1"/>
      <c r="V1088" s="90"/>
      <c r="W1088" s="91">
        <v>42653</v>
      </c>
      <c r="X1088" s="63">
        <v>9</v>
      </c>
      <c r="Y1088" s="63">
        <v>48</v>
      </c>
      <c r="Z1088" s="92">
        <v>39</v>
      </c>
      <c r="AA1088" s="93">
        <v>16.36</v>
      </c>
      <c r="AB1088" s="93">
        <v>8.49</v>
      </c>
      <c r="AC1088" s="63">
        <v>2.71</v>
      </c>
      <c r="AD1088" s="1">
        <v>1.38</v>
      </c>
      <c r="AE1088" s="63">
        <v>0.88</v>
      </c>
      <c r="AF1088" s="1">
        <v>1.7</v>
      </c>
      <c r="AG1088" s="1">
        <v>12.8</v>
      </c>
      <c r="AH1088" s="1">
        <f t="shared" si="241"/>
        <v>81.17647058823529</v>
      </c>
      <c r="AI1088" s="1">
        <v>0.4</v>
      </c>
      <c r="AJ1088" s="1">
        <f t="shared" si="242"/>
        <v>5.3258302583025827</v>
      </c>
      <c r="AK1088" s="1">
        <f t="shared" si="243"/>
        <v>4.4352187540698926</v>
      </c>
      <c r="AL1088" s="1">
        <f t="shared" si="244"/>
        <v>7.4363636363636365</v>
      </c>
      <c r="AM1088" s="1">
        <f t="shared" si="245"/>
        <v>4928.0208378554362</v>
      </c>
      <c r="AN1088" s="1">
        <f t="shared" si="246"/>
        <v>8262.6262626262633</v>
      </c>
      <c r="AO1088" s="1">
        <f t="shared" si="247"/>
        <v>13190.647100481699</v>
      </c>
      <c r="AP1088" s="1">
        <f t="shared" si="240"/>
        <v>4.9280208378554358</v>
      </c>
      <c r="AQ1088" s="1">
        <f t="shared" si="240"/>
        <v>8.262626262626263</v>
      </c>
      <c r="AR1088" s="1">
        <f t="shared" si="240"/>
        <v>13.1906471004817</v>
      </c>
      <c r="AS1088" s="90"/>
      <c r="AT1088" s="1">
        <v>2.986943907156673</v>
      </c>
      <c r="AU1088" s="1">
        <v>0.36192132771669061</v>
      </c>
      <c r="AV1088" s="1">
        <v>1.7879824813233101</v>
      </c>
      <c r="AW1088" s="1">
        <v>0.83932227192833453</v>
      </c>
      <c r="AX1088" s="1">
        <v>0.26417720902357805</v>
      </c>
      <c r="AY1088" s="1">
        <v>0.24044354901070591</v>
      </c>
      <c r="AZ1088" s="1">
        <v>8.2918064953775286</v>
      </c>
      <c r="BA1088" s="1">
        <v>100.48927952080693</v>
      </c>
      <c r="BB1088" s="1">
        <v>101.55876829981172</v>
      </c>
      <c r="BC1088" s="1">
        <v>21.719742394694393</v>
      </c>
      <c r="BD1088" s="1">
        <v>20.354247819388902</v>
      </c>
      <c r="BE1088" s="94">
        <v>0.86380952380952392</v>
      </c>
      <c r="BF1088" s="94">
        <v>4.9523809523809532E-2</v>
      </c>
      <c r="BG1088" s="94">
        <v>1.4327573909266593</v>
      </c>
      <c r="BH1088" s="1">
        <v>1.4308560677328317</v>
      </c>
      <c r="BI1088" s="1">
        <v>0.21265286923800564</v>
      </c>
      <c r="BJ1088" s="1">
        <v>0.83514627857718349</v>
      </c>
    </row>
    <row r="1089" spans="1:62">
      <c r="A1089" t="s">
        <v>177</v>
      </c>
      <c r="C1089" s="63" t="s">
        <v>166</v>
      </c>
      <c r="D1089" s="87" t="s">
        <v>167</v>
      </c>
      <c r="E1089" t="s">
        <v>959</v>
      </c>
      <c r="F1089" s="1" t="s">
        <v>188</v>
      </c>
      <c r="G1089" s="1" t="s">
        <v>868</v>
      </c>
      <c r="H1089" s="1">
        <v>10.791840000000001</v>
      </c>
      <c r="I1089" s="1">
        <v>8.5840499999999995</v>
      </c>
      <c r="J1089" s="1">
        <v>748</v>
      </c>
      <c r="K1089" s="1" t="s">
        <v>869</v>
      </c>
      <c r="L1089" s="1" t="s">
        <v>737</v>
      </c>
      <c r="M1089" s="88">
        <v>2016</v>
      </c>
      <c r="N1089" s="88">
        <v>2</v>
      </c>
      <c r="O1089" s="89" t="s">
        <v>155</v>
      </c>
      <c r="P1089" s="63">
        <v>805</v>
      </c>
      <c r="Q1089" s="1" t="s">
        <v>859</v>
      </c>
      <c r="R1089" s="63" t="s">
        <v>399</v>
      </c>
      <c r="S1089" s="63" t="s">
        <v>992</v>
      </c>
      <c r="T1089" s="63" t="s">
        <v>1091</v>
      </c>
      <c r="U1089" s="1" t="s">
        <v>860</v>
      </c>
      <c r="V1089" s="90">
        <v>42651</v>
      </c>
      <c r="W1089" s="91">
        <v>42653</v>
      </c>
      <c r="X1089" s="63">
        <v>9</v>
      </c>
      <c r="Y1089" s="63">
        <v>44</v>
      </c>
      <c r="Z1089" s="92">
        <v>23</v>
      </c>
      <c r="AA1089" s="93">
        <v>4.42</v>
      </c>
      <c r="AB1089" s="93">
        <v>0.86</v>
      </c>
      <c r="AC1089" s="63">
        <v>0.5</v>
      </c>
      <c r="AD1089" s="1">
        <v>0.22</v>
      </c>
      <c r="AE1089" s="63">
        <v>0.32</v>
      </c>
      <c r="AF1089" s="1">
        <v>0.34</v>
      </c>
      <c r="AG1089" s="1">
        <v>11.2</v>
      </c>
      <c r="AH1089" s="1">
        <f t="shared" si="241"/>
        <v>64.705882352941174</v>
      </c>
      <c r="AI1089" s="1">
        <v>0.16</v>
      </c>
      <c r="AJ1089" s="1">
        <f t="shared" si="242"/>
        <v>0.58479999999999999</v>
      </c>
      <c r="AK1089" s="1">
        <f t="shared" si="243"/>
        <v>0.39531670588235285</v>
      </c>
      <c r="AL1089" s="1">
        <f t="shared" si="244"/>
        <v>2.21</v>
      </c>
      <c r="AM1089" s="1">
        <f t="shared" si="245"/>
        <v>439.24078431372538</v>
      </c>
      <c r="AN1089" s="1">
        <f t="shared" si="246"/>
        <v>2455.5555555555557</v>
      </c>
      <c r="AO1089" s="1">
        <f t="shared" si="247"/>
        <v>2894.7963398692809</v>
      </c>
      <c r="AP1089" s="1">
        <f t="shared" si="240"/>
        <v>0.43924078431372537</v>
      </c>
      <c r="AQ1089" s="1">
        <f t="shared" si="240"/>
        <v>2.4555555555555557</v>
      </c>
      <c r="AR1089" s="1">
        <f t="shared" si="240"/>
        <v>2.8947963398692811</v>
      </c>
      <c r="AS1089" s="90">
        <v>42438</v>
      </c>
      <c r="AT1089" s="1">
        <v>1.7916256157635466</v>
      </c>
      <c r="AU1089" s="1">
        <v>0.11075003778313512</v>
      </c>
      <c r="AV1089" s="1">
        <v>2.231982005944336</v>
      </c>
      <c r="AW1089" s="1">
        <v>0.3719980339697338</v>
      </c>
      <c r="AX1089" s="1">
        <v>0.26275555241665122</v>
      </c>
      <c r="AY1089" s="1">
        <v>0.12727035770144096</v>
      </c>
      <c r="AZ1089" s="1">
        <v>5.8230876636008233</v>
      </c>
      <c r="BA1089" s="1">
        <v>103.609352574284</v>
      </c>
      <c r="BB1089" s="1">
        <v>37.086300611063798</v>
      </c>
      <c r="BC1089" s="1">
        <v>11.877242722369509</v>
      </c>
      <c r="BD1089" s="1">
        <v>2.6173443251208455</v>
      </c>
      <c r="BE1089" s="94">
        <v>0.64115490375802009</v>
      </c>
      <c r="BF1089" s="94">
        <v>4.0563703024747939E-2</v>
      </c>
      <c r="BG1089" s="94">
        <v>1.62806403215748</v>
      </c>
      <c r="BH1089" s="1">
        <v>1.3093896713615025</v>
      </c>
      <c r="BI1089" s="1">
        <v>0.22591549295774654</v>
      </c>
      <c r="BJ1089" s="1">
        <v>0.53329578107624609</v>
      </c>
    </row>
    <row r="1090" spans="1:62">
      <c r="A1090" t="s">
        <v>177</v>
      </c>
      <c r="C1090" s="63" t="s">
        <v>166</v>
      </c>
      <c r="D1090" s="87" t="s">
        <v>167</v>
      </c>
      <c r="E1090" t="s">
        <v>959</v>
      </c>
      <c r="F1090" s="1" t="s">
        <v>188</v>
      </c>
      <c r="G1090" s="1" t="s">
        <v>868</v>
      </c>
      <c r="H1090" s="1">
        <v>10.791840000000001</v>
      </c>
      <c r="I1090" s="1">
        <v>8.5840499999999995</v>
      </c>
      <c r="J1090" s="1">
        <v>748</v>
      </c>
      <c r="K1090" s="1" t="s">
        <v>869</v>
      </c>
      <c r="L1090" s="1" t="s">
        <v>737</v>
      </c>
      <c r="M1090" s="88">
        <v>2016</v>
      </c>
      <c r="N1090" s="88">
        <v>2</v>
      </c>
      <c r="O1090" s="89" t="s">
        <v>156</v>
      </c>
      <c r="P1090" s="63">
        <v>806</v>
      </c>
      <c r="Q1090" s="1" t="s">
        <v>859</v>
      </c>
      <c r="R1090" s="63" t="s">
        <v>399</v>
      </c>
      <c r="S1090" s="63" t="s">
        <v>992</v>
      </c>
      <c r="T1090" s="63" t="s">
        <v>1091</v>
      </c>
      <c r="U1090" s="1"/>
      <c r="V1090" s="90"/>
      <c r="W1090" s="91">
        <v>42653</v>
      </c>
      <c r="X1090" s="63">
        <v>9</v>
      </c>
      <c r="Y1090" s="63">
        <v>47</v>
      </c>
      <c r="Z1090" s="92">
        <v>34</v>
      </c>
      <c r="AA1090" s="93">
        <v>8.64</v>
      </c>
      <c r="AB1090" s="93">
        <v>3.78</v>
      </c>
      <c r="AC1090" s="63">
        <v>1.6</v>
      </c>
      <c r="AD1090" s="1">
        <v>0.76</v>
      </c>
      <c r="AE1090" s="63">
        <v>0.4</v>
      </c>
      <c r="AF1090" s="1">
        <v>0.92</v>
      </c>
      <c r="AG1090" s="1">
        <v>12.2</v>
      </c>
      <c r="AH1090" s="1">
        <f t="shared" si="241"/>
        <v>82.608695652173907</v>
      </c>
      <c r="AI1090" s="1">
        <v>0.14000000000000001</v>
      </c>
      <c r="AJ1090" s="1">
        <f t="shared" si="242"/>
        <v>2.1734999999999998</v>
      </c>
      <c r="AK1090" s="1">
        <f t="shared" si="243"/>
        <v>1.8546458823529408</v>
      </c>
      <c r="AL1090" s="1">
        <f t="shared" si="244"/>
        <v>3.0240000000000005</v>
      </c>
      <c r="AM1090" s="1">
        <f t="shared" si="245"/>
        <v>2060.7176470588229</v>
      </c>
      <c r="AN1090" s="1">
        <f t="shared" si="246"/>
        <v>3360.0000000000005</v>
      </c>
      <c r="AO1090" s="1">
        <f t="shared" si="247"/>
        <v>5420.7176470588238</v>
      </c>
      <c r="AP1090" s="1">
        <f t="shared" si="240"/>
        <v>2.0607176470588229</v>
      </c>
      <c r="AQ1090" s="1">
        <f t="shared" si="240"/>
        <v>3.3600000000000003</v>
      </c>
      <c r="AR1090" s="1">
        <f t="shared" si="240"/>
        <v>5.4207176470588241</v>
      </c>
      <c r="AS1090" s="90"/>
      <c r="AT1090" s="1">
        <v>1.6674687199230029</v>
      </c>
      <c r="AU1090" s="1">
        <v>0.1832548159450097</v>
      </c>
      <c r="AV1090" s="1">
        <v>2.194958591991425</v>
      </c>
      <c r="AW1090" s="1">
        <v>0.58526387465621366</v>
      </c>
      <c r="AX1090" s="1">
        <v>0.26531605034263134</v>
      </c>
      <c r="AY1090" s="1">
        <v>0.13225892020874652</v>
      </c>
      <c r="AZ1090" s="1">
        <v>7.3016287903438659</v>
      </c>
      <c r="BA1090" s="1">
        <v>110.06164429768015</v>
      </c>
      <c r="BB1090" s="1">
        <v>44.843761475038484</v>
      </c>
      <c r="BC1090" s="1">
        <v>8.0896839324382679</v>
      </c>
      <c r="BD1090" s="1">
        <v>3.273280922234179</v>
      </c>
      <c r="BE1090" s="94">
        <v>0.43524904214559385</v>
      </c>
      <c r="BF1090" s="94">
        <v>3.702586206896552E-2</v>
      </c>
      <c r="BG1090" s="94">
        <v>1.4593722011681376</v>
      </c>
      <c r="BH1090" s="1">
        <v>1.3561776061776063</v>
      </c>
      <c r="BI1090" s="1">
        <v>0.1711872586872587</v>
      </c>
      <c r="BJ1090" s="1">
        <v>0.63274705451753555</v>
      </c>
    </row>
    <row r="1091" spans="1:62">
      <c r="A1091" t="s">
        <v>177</v>
      </c>
      <c r="C1091" s="63" t="s">
        <v>166</v>
      </c>
      <c r="D1091" s="87" t="s">
        <v>167</v>
      </c>
      <c r="E1091" t="s">
        <v>959</v>
      </c>
      <c r="F1091" s="1" t="s">
        <v>188</v>
      </c>
      <c r="G1091" s="1" t="s">
        <v>868</v>
      </c>
      <c r="H1091" s="1">
        <v>10.791840000000001</v>
      </c>
      <c r="I1091" s="1">
        <v>8.5840499999999995</v>
      </c>
      <c r="J1091" s="1">
        <v>748</v>
      </c>
      <c r="K1091" s="1" t="s">
        <v>869</v>
      </c>
      <c r="L1091" s="1" t="s">
        <v>737</v>
      </c>
      <c r="M1091" s="88">
        <v>2016</v>
      </c>
      <c r="N1091" s="88">
        <v>2</v>
      </c>
      <c r="O1091" s="89" t="s">
        <v>157</v>
      </c>
      <c r="P1091" s="63">
        <v>807</v>
      </c>
      <c r="Q1091" s="1" t="s">
        <v>859</v>
      </c>
      <c r="R1091" s="63" t="s">
        <v>399</v>
      </c>
      <c r="S1091" s="63" t="s">
        <v>992</v>
      </c>
      <c r="T1091" s="63" t="s">
        <v>1091</v>
      </c>
      <c r="U1091" s="1"/>
      <c r="V1091" s="90"/>
      <c r="W1091" s="91">
        <v>42653</v>
      </c>
      <c r="X1091" s="63">
        <v>9</v>
      </c>
      <c r="Y1091" s="63">
        <v>46</v>
      </c>
      <c r="Z1091" s="92">
        <v>0</v>
      </c>
      <c r="AA1091" s="93">
        <v>3.82</v>
      </c>
      <c r="AB1091" s="93">
        <v>0</v>
      </c>
      <c r="AC1091" s="63">
        <v>0</v>
      </c>
      <c r="AD1091" s="1">
        <v>0</v>
      </c>
      <c r="AE1091" s="63">
        <v>0.32</v>
      </c>
      <c r="AF1091" s="1">
        <v>0</v>
      </c>
      <c r="AG1091" s="1">
        <v>0</v>
      </c>
      <c r="AH1091" s="1">
        <v>0</v>
      </c>
      <c r="AI1091" s="1">
        <v>0.08</v>
      </c>
      <c r="AJ1091" s="1">
        <v>0</v>
      </c>
      <c r="AK1091" s="1">
        <f t="shared" si="243"/>
        <v>0</v>
      </c>
      <c r="AL1091" s="1">
        <f t="shared" si="244"/>
        <v>0.95499999999999996</v>
      </c>
      <c r="AM1091" s="1">
        <f t="shared" si="245"/>
        <v>0</v>
      </c>
      <c r="AN1091" s="1">
        <f t="shared" si="246"/>
        <v>1061.1111111111111</v>
      </c>
      <c r="AO1091" s="1">
        <f t="shared" si="247"/>
        <v>1061.1111111111111</v>
      </c>
      <c r="AP1091" s="1">
        <f t="shared" si="240"/>
        <v>0</v>
      </c>
      <c r="AQ1091" s="1">
        <f t="shared" si="240"/>
        <v>1.0611111111111111</v>
      </c>
      <c r="AR1091" s="1">
        <f t="shared" si="240"/>
        <v>1.0611111111111111</v>
      </c>
      <c r="AS1091" s="90"/>
      <c r="AT1091" s="1">
        <v>1.9170708050436471</v>
      </c>
      <c r="AU1091" s="1">
        <v>0.13580222977398343</v>
      </c>
      <c r="AV1091" s="1">
        <v>1.9614377901987432</v>
      </c>
      <c r="AW1091" s="1">
        <v>0.3489542754146559</v>
      </c>
      <c r="AX1091" s="1">
        <v>0.2477533526117805</v>
      </c>
      <c r="AY1091" s="1">
        <v>0.11727032795251184</v>
      </c>
      <c r="AZ1091" s="1">
        <v>6.7675357991031664</v>
      </c>
      <c r="BA1091" s="1">
        <v>102.32472649804251</v>
      </c>
      <c r="BB1091" s="1">
        <v>35.004589499898479</v>
      </c>
      <c r="BC1091" s="1">
        <v>16.334258977784678</v>
      </c>
      <c r="BD1091" s="1">
        <v>2.7034800025447607</v>
      </c>
      <c r="BE1091" s="94">
        <v>1.8710280373831778</v>
      </c>
      <c r="BF1091" s="94">
        <v>9.1168224299065417E-2</v>
      </c>
      <c r="BG1091" s="94">
        <v>2.0512514370373025</v>
      </c>
      <c r="BH1091" s="1">
        <v>1.1858614232209739</v>
      </c>
      <c r="BI1091" s="1">
        <v>0.25056179775280901</v>
      </c>
      <c r="BJ1091" s="1">
        <v>0.59745654538747972</v>
      </c>
    </row>
    <row r="1092" spans="1:62">
      <c r="A1092" t="s">
        <v>177</v>
      </c>
      <c r="C1092" s="63" t="s">
        <v>166</v>
      </c>
      <c r="D1092" s="87" t="s">
        <v>167</v>
      </c>
      <c r="E1092" t="s">
        <v>959</v>
      </c>
      <c r="F1092" s="1" t="s">
        <v>188</v>
      </c>
      <c r="G1092" s="1" t="s">
        <v>868</v>
      </c>
      <c r="H1092" s="1">
        <v>10.791840000000001</v>
      </c>
      <c r="I1092" s="1">
        <v>8.5840499999999995</v>
      </c>
      <c r="J1092" s="1">
        <v>748</v>
      </c>
      <c r="K1092" s="1" t="s">
        <v>869</v>
      </c>
      <c r="L1092" s="1" t="s">
        <v>737</v>
      </c>
      <c r="M1092" s="88">
        <v>2016</v>
      </c>
      <c r="N1092" s="88">
        <v>2</v>
      </c>
      <c r="O1092" s="89" t="s">
        <v>158</v>
      </c>
      <c r="P1092" s="63">
        <v>808</v>
      </c>
      <c r="Q1092" s="1" t="s">
        <v>859</v>
      </c>
      <c r="R1092" s="63" t="s">
        <v>399</v>
      </c>
      <c r="S1092" s="63" t="s">
        <v>992</v>
      </c>
      <c r="T1092" s="63" t="s">
        <v>1091</v>
      </c>
      <c r="U1092" s="1"/>
      <c r="V1092" s="90"/>
      <c r="W1092" s="91">
        <v>42653</v>
      </c>
      <c r="X1092" s="63">
        <v>9</v>
      </c>
      <c r="Y1092" s="63">
        <v>42</v>
      </c>
      <c r="Z1092" s="92">
        <v>50</v>
      </c>
      <c r="AA1092" s="93">
        <v>14.68</v>
      </c>
      <c r="AB1092" s="93">
        <v>8.7799999999999994</v>
      </c>
      <c r="AC1092" s="63">
        <v>2.66</v>
      </c>
      <c r="AD1092" s="1">
        <v>1.44</v>
      </c>
      <c r="AE1092" s="63">
        <v>1.5</v>
      </c>
      <c r="AF1092" s="1">
        <v>1.76</v>
      </c>
      <c r="AG1092" s="1">
        <v>12.9</v>
      </c>
      <c r="AH1092" s="1">
        <f t="shared" ref="AH1092:AH1155" si="248">(AD1092/AF1092)*100</f>
        <v>81.818181818181813</v>
      </c>
      <c r="AI1092" s="1">
        <v>0.6</v>
      </c>
      <c r="AJ1092" s="1">
        <f t="shared" ref="AJ1092:AJ1155" si="249">(AF1092/AC1092)*AB1092</f>
        <v>5.8093233082706757</v>
      </c>
      <c r="AK1092" s="1">
        <f t="shared" si="243"/>
        <v>4.8705118089340989</v>
      </c>
      <c r="AL1092" s="1">
        <f t="shared" si="244"/>
        <v>5.871999999999999</v>
      </c>
      <c r="AM1092" s="1">
        <f t="shared" si="245"/>
        <v>5411.6797877045537</v>
      </c>
      <c r="AN1092" s="1">
        <f t="shared" si="246"/>
        <v>6524.4444444444434</v>
      </c>
      <c r="AO1092" s="1">
        <f t="shared" si="247"/>
        <v>11936.124232148997</v>
      </c>
      <c r="AP1092" s="1">
        <f t="shared" si="240"/>
        <v>5.4116797877045535</v>
      </c>
      <c r="AQ1092" s="1">
        <f t="shared" si="240"/>
        <v>6.5244444444444438</v>
      </c>
      <c r="AR1092" s="1">
        <f t="shared" si="240"/>
        <v>11.936124232148996</v>
      </c>
      <c r="AS1092" s="90"/>
      <c r="AT1092" s="1">
        <v>2.2751219512195124</v>
      </c>
      <c r="AU1092" s="1">
        <v>0.2353399715579641</v>
      </c>
      <c r="AV1092" s="1">
        <v>1.4182945536249112</v>
      </c>
      <c r="AW1092" s="1">
        <v>0.70967694870505227</v>
      </c>
      <c r="AX1092" s="1">
        <v>0.40503783985281255</v>
      </c>
      <c r="AY1092" s="1">
        <v>0.13343056163784922</v>
      </c>
      <c r="AZ1092" s="1">
        <v>7.9434579518474324</v>
      </c>
      <c r="BA1092" s="1">
        <v>120.39571101993782</v>
      </c>
      <c r="BB1092" s="1">
        <v>102.20146030736531</v>
      </c>
      <c r="BC1092" s="1">
        <v>7.2055988599806344</v>
      </c>
      <c r="BD1092" s="1">
        <v>2.497793155418774</v>
      </c>
      <c r="BE1092" s="94">
        <v>0.56926829268292689</v>
      </c>
      <c r="BF1092" s="94">
        <v>5.0878048780487808E-2</v>
      </c>
      <c r="BG1092" s="94">
        <v>3.8041473312070608</v>
      </c>
      <c r="BH1092" s="1">
        <v>1.5211946050096339</v>
      </c>
      <c r="BI1092" s="1">
        <v>0.23795761078998076</v>
      </c>
      <c r="BJ1092" s="1">
        <v>0.48530528677295931</v>
      </c>
    </row>
    <row r="1093" spans="1:62">
      <c r="A1093" t="s">
        <v>177</v>
      </c>
      <c r="C1093" s="63" t="s">
        <v>166</v>
      </c>
      <c r="D1093" s="87" t="s">
        <v>167</v>
      </c>
      <c r="E1093" t="s">
        <v>959</v>
      </c>
      <c r="F1093" s="1" t="s">
        <v>188</v>
      </c>
      <c r="G1093" s="1" t="s">
        <v>868</v>
      </c>
      <c r="H1093" s="1">
        <v>10.791840000000001</v>
      </c>
      <c r="I1093" s="1">
        <v>8.5840499999999995</v>
      </c>
      <c r="J1093" s="1">
        <v>748</v>
      </c>
      <c r="K1093" s="1" t="s">
        <v>869</v>
      </c>
      <c r="L1093" s="1" t="s">
        <v>737</v>
      </c>
      <c r="M1093" s="88">
        <v>2016</v>
      </c>
      <c r="N1093" s="88">
        <v>2</v>
      </c>
      <c r="O1093" s="89" t="s">
        <v>159</v>
      </c>
      <c r="P1093" s="63">
        <v>809</v>
      </c>
      <c r="Q1093" s="1" t="s">
        <v>859</v>
      </c>
      <c r="R1093" s="63" t="s">
        <v>399</v>
      </c>
      <c r="S1093" s="63" t="s">
        <v>992</v>
      </c>
      <c r="T1093" s="63" t="s">
        <v>1091</v>
      </c>
      <c r="U1093" s="1"/>
      <c r="V1093" s="90"/>
      <c r="W1093" s="91">
        <v>42653</v>
      </c>
      <c r="X1093" s="63">
        <v>9</v>
      </c>
      <c r="Y1093" s="63">
        <v>44</v>
      </c>
      <c r="Z1093" s="92">
        <v>41</v>
      </c>
      <c r="AA1093" s="93">
        <v>10.62</v>
      </c>
      <c r="AB1093" s="93">
        <v>5.74</v>
      </c>
      <c r="AC1093" s="63">
        <v>2.2999999999999998</v>
      </c>
      <c r="AD1093" s="1">
        <v>1.2</v>
      </c>
      <c r="AE1093" s="63">
        <v>0.32</v>
      </c>
      <c r="AF1093" s="1">
        <v>1.48</v>
      </c>
      <c r="AG1093" s="1">
        <v>11.9</v>
      </c>
      <c r="AH1093" s="1">
        <f t="shared" si="248"/>
        <v>81.081081081081081</v>
      </c>
      <c r="AI1093" s="1">
        <v>0.24</v>
      </c>
      <c r="AJ1093" s="1">
        <f t="shared" si="249"/>
        <v>3.6935652173913049</v>
      </c>
      <c r="AK1093" s="1">
        <f t="shared" si="243"/>
        <v>3.1040040920716119</v>
      </c>
      <c r="AL1093" s="1">
        <f t="shared" si="244"/>
        <v>7.9649999999999999</v>
      </c>
      <c r="AM1093" s="1">
        <f t="shared" si="245"/>
        <v>3448.8934356351242</v>
      </c>
      <c r="AN1093" s="1">
        <f t="shared" si="246"/>
        <v>8850</v>
      </c>
      <c r="AO1093" s="1">
        <f t="shared" si="247"/>
        <v>12298.893435635124</v>
      </c>
      <c r="AP1093" s="1">
        <f t="shared" si="240"/>
        <v>3.4488934356351244</v>
      </c>
      <c r="AQ1093" s="1">
        <f t="shared" si="240"/>
        <v>8.85</v>
      </c>
      <c r="AR1093" s="1">
        <f t="shared" si="240"/>
        <v>12.298893435635124</v>
      </c>
      <c r="AS1093" s="90"/>
      <c r="AT1093" s="1">
        <v>2.1969246031746033</v>
      </c>
      <c r="AU1093" s="1">
        <v>0.27922568037088463</v>
      </c>
      <c r="AV1093" s="1">
        <v>2.0439205983057951</v>
      </c>
      <c r="AW1093" s="1">
        <v>0.66794338763874306</v>
      </c>
      <c r="AX1093" s="1">
        <v>0.3114233163151624</v>
      </c>
      <c r="AY1093" s="1">
        <v>0.14995902558534072</v>
      </c>
      <c r="AZ1093" s="1">
        <v>8.7819085543531017</v>
      </c>
      <c r="BA1093" s="1">
        <v>132.75070018270648</v>
      </c>
      <c r="BB1093" s="1">
        <v>112.00552328221394</v>
      </c>
      <c r="BC1093" s="1">
        <v>9.9335694439331341</v>
      </c>
      <c r="BD1093" s="1">
        <v>3.0671421155939766</v>
      </c>
      <c r="BE1093" s="94">
        <v>0.55225311601150529</v>
      </c>
      <c r="BF1093" s="94">
        <v>9.7315436241610723E-2</v>
      </c>
      <c r="BG1093" s="94">
        <v>1.5701242406804394</v>
      </c>
      <c r="BH1093" s="1">
        <v>1.3903548680618747</v>
      </c>
      <c r="BI1093" s="1">
        <v>0.2042766151046406</v>
      </c>
      <c r="BJ1093" s="1">
        <v>0.48019863320484846</v>
      </c>
    </row>
    <row r="1094" spans="1:62">
      <c r="A1094" t="s">
        <v>177</v>
      </c>
      <c r="C1094" s="63" t="s">
        <v>166</v>
      </c>
      <c r="D1094" s="87" t="s">
        <v>167</v>
      </c>
      <c r="E1094" t="s">
        <v>959</v>
      </c>
      <c r="F1094" s="1" t="s">
        <v>188</v>
      </c>
      <c r="G1094" s="1" t="s">
        <v>868</v>
      </c>
      <c r="H1094" s="1">
        <v>10.791840000000001</v>
      </c>
      <c r="I1094" s="1">
        <v>8.5840499999999995</v>
      </c>
      <c r="J1094" s="1">
        <v>748</v>
      </c>
      <c r="K1094" s="1" t="s">
        <v>869</v>
      </c>
      <c r="L1094" s="1" t="s">
        <v>737</v>
      </c>
      <c r="M1094" s="88">
        <v>2016</v>
      </c>
      <c r="N1094" s="88">
        <v>2</v>
      </c>
      <c r="O1094" s="89" t="s">
        <v>714</v>
      </c>
      <c r="P1094" s="63">
        <v>810</v>
      </c>
      <c r="Q1094" s="1" t="s">
        <v>859</v>
      </c>
      <c r="R1094" s="63" t="s">
        <v>399</v>
      </c>
      <c r="S1094" s="63" t="s">
        <v>992</v>
      </c>
      <c r="T1094" s="63" t="s">
        <v>1091</v>
      </c>
      <c r="U1094" s="1"/>
      <c r="V1094" s="90"/>
      <c r="W1094" s="91">
        <v>42653</v>
      </c>
      <c r="X1094" s="63">
        <v>9</v>
      </c>
      <c r="Y1094" s="63">
        <v>46</v>
      </c>
      <c r="Z1094" s="92">
        <v>32</v>
      </c>
      <c r="AA1094" s="93">
        <v>7.88</v>
      </c>
      <c r="AB1094" s="93">
        <v>4.38</v>
      </c>
      <c r="AC1094" s="63">
        <v>3.1</v>
      </c>
      <c r="AD1094" s="1">
        <v>1.1599999999999999</v>
      </c>
      <c r="AE1094" s="63">
        <v>0.36</v>
      </c>
      <c r="AF1094" s="1">
        <v>1.4</v>
      </c>
      <c r="AG1094" s="1">
        <v>12.1</v>
      </c>
      <c r="AH1094" s="1">
        <f t="shared" si="248"/>
        <v>82.857142857142847</v>
      </c>
      <c r="AI1094" s="1">
        <v>0.18</v>
      </c>
      <c r="AJ1094" s="1">
        <f t="shared" si="249"/>
        <v>1.978064516129032</v>
      </c>
      <c r="AK1094" s="1">
        <f t="shared" si="243"/>
        <v>1.6948854648956355</v>
      </c>
      <c r="AL1094" s="1">
        <f t="shared" si="244"/>
        <v>3.94</v>
      </c>
      <c r="AM1094" s="1">
        <f t="shared" si="245"/>
        <v>1883.2060721062617</v>
      </c>
      <c r="AN1094" s="1">
        <f t="shared" si="246"/>
        <v>4377.7777777777774</v>
      </c>
      <c r="AO1094" s="1">
        <f t="shared" si="247"/>
        <v>6260.983849884039</v>
      </c>
      <c r="AP1094" s="1">
        <f t="shared" si="240"/>
        <v>1.8832060721062616</v>
      </c>
      <c r="AQ1094" s="1">
        <f t="shared" si="240"/>
        <v>4.3777777777777773</v>
      </c>
      <c r="AR1094" s="1">
        <f t="shared" si="240"/>
        <v>6.2609838498840391</v>
      </c>
      <c r="AS1094" s="90"/>
      <c r="AT1094" s="1">
        <v>2.4090466926070038</v>
      </c>
      <c r="AU1094" s="1">
        <v>0.25582110463551438</v>
      </c>
      <c r="AV1094" s="1">
        <v>1.9709266256571081</v>
      </c>
      <c r="AW1094" s="1">
        <v>0.64126002507497026</v>
      </c>
      <c r="AX1094" s="1">
        <v>0.32431488433306122</v>
      </c>
      <c r="AY1094" s="1">
        <v>0.18766045565845485</v>
      </c>
      <c r="AZ1094" s="1">
        <v>8.1181912184176195</v>
      </c>
      <c r="BA1094" s="1">
        <v>178.60176167519739</v>
      </c>
      <c r="BB1094" s="1">
        <v>84.689446241863635</v>
      </c>
      <c r="BC1094" s="1">
        <v>11.389451591679062</v>
      </c>
      <c r="BD1094" s="1">
        <v>14.565715112033267</v>
      </c>
      <c r="BE1094" s="94">
        <v>0.39548511047070123</v>
      </c>
      <c r="BF1094" s="94">
        <v>7.3823246878001916E-2</v>
      </c>
      <c r="BG1094" s="94">
        <v>1.2292815130119819</v>
      </c>
      <c r="BH1094" s="1">
        <v>1.1851162790697676</v>
      </c>
      <c r="BI1094" s="1">
        <v>0.1856744186046512</v>
      </c>
      <c r="BJ1094" s="1">
        <v>0.56740327113074107</v>
      </c>
    </row>
    <row r="1095" spans="1:62">
      <c r="A1095" t="s">
        <v>177</v>
      </c>
      <c r="C1095" s="63" t="s">
        <v>166</v>
      </c>
      <c r="D1095" s="87" t="s">
        <v>167</v>
      </c>
      <c r="E1095" t="s">
        <v>959</v>
      </c>
      <c r="F1095" s="1" t="s">
        <v>870</v>
      </c>
      <c r="G1095" s="1" t="s">
        <v>871</v>
      </c>
      <c r="H1095" s="1">
        <v>10.684060000000001</v>
      </c>
      <c r="I1095" s="1">
        <v>8.6293799999999994</v>
      </c>
      <c r="J1095" s="1">
        <v>772</v>
      </c>
      <c r="K1095" s="1" t="s">
        <v>872</v>
      </c>
      <c r="L1095" s="1" t="s">
        <v>737</v>
      </c>
      <c r="M1095" s="88">
        <v>2016</v>
      </c>
      <c r="N1095" s="88">
        <v>2</v>
      </c>
      <c r="O1095" s="89" t="s">
        <v>155</v>
      </c>
      <c r="P1095" s="63">
        <v>817</v>
      </c>
      <c r="Q1095" s="1" t="s">
        <v>859</v>
      </c>
      <c r="R1095" s="63" t="s">
        <v>399</v>
      </c>
      <c r="S1095" s="63" t="s">
        <v>992</v>
      </c>
      <c r="T1095" s="63" t="s">
        <v>1091</v>
      </c>
      <c r="U1095" s="1" t="s">
        <v>860</v>
      </c>
      <c r="V1095" s="90">
        <v>42651</v>
      </c>
      <c r="W1095" s="91">
        <v>42653</v>
      </c>
      <c r="X1095" s="63">
        <v>9</v>
      </c>
      <c r="Y1095" s="63">
        <v>43</v>
      </c>
      <c r="Z1095" s="92">
        <v>18</v>
      </c>
      <c r="AA1095" s="93">
        <v>1.84</v>
      </c>
      <c r="AB1095" s="93">
        <v>0.6</v>
      </c>
      <c r="AC1095" s="63">
        <v>0.38</v>
      </c>
      <c r="AD1095" s="1">
        <v>0.2</v>
      </c>
      <c r="AE1095" s="63">
        <v>0.1</v>
      </c>
      <c r="AF1095" s="1">
        <v>0.26</v>
      </c>
      <c r="AG1095" s="1">
        <v>7.5</v>
      </c>
      <c r="AH1095" s="1">
        <f t="shared" si="248"/>
        <v>76.923076923076934</v>
      </c>
      <c r="AI1095" s="1">
        <v>0.1</v>
      </c>
      <c r="AJ1095" s="1">
        <f t="shared" si="249"/>
        <v>0.41052631578947368</v>
      </c>
      <c r="AK1095" s="1">
        <f t="shared" si="243"/>
        <v>0.34365325077399389</v>
      </c>
      <c r="AL1095" s="1">
        <f t="shared" si="244"/>
        <v>1.84</v>
      </c>
      <c r="AM1095" s="1">
        <f t="shared" si="245"/>
        <v>381.83694530443762</v>
      </c>
      <c r="AN1095" s="1">
        <f t="shared" si="246"/>
        <v>2044.4444444444443</v>
      </c>
      <c r="AO1095" s="1">
        <f t="shared" si="247"/>
        <v>2426.2813897488818</v>
      </c>
      <c r="AP1095" s="1">
        <f t="shared" si="240"/>
        <v>0.38183694530443762</v>
      </c>
      <c r="AQ1095" s="1">
        <f t="shared" si="240"/>
        <v>2.0444444444444443</v>
      </c>
      <c r="AR1095" s="1">
        <f t="shared" si="240"/>
        <v>2.426281389748882</v>
      </c>
      <c r="AS1095" s="90">
        <v>42438</v>
      </c>
      <c r="AT1095" s="1">
        <v>2.134744947064485</v>
      </c>
      <c r="AU1095" s="1">
        <v>0.15695475842190565</v>
      </c>
      <c r="AV1095" s="1">
        <v>1.8945854241765752</v>
      </c>
      <c r="AW1095" s="1">
        <v>0.40185692716644539</v>
      </c>
      <c r="AX1095" s="1">
        <v>0.2849592556938495</v>
      </c>
      <c r="AY1095" s="1">
        <v>0.1451408228913717</v>
      </c>
      <c r="AZ1095" s="1">
        <v>6.2335546041360343</v>
      </c>
      <c r="BA1095" s="1">
        <v>102.9496435663965</v>
      </c>
      <c r="BB1095" s="1">
        <v>32.139754650852581</v>
      </c>
      <c r="BC1095" s="1">
        <v>11.433549053863276</v>
      </c>
      <c r="BD1095" s="1">
        <v>3.3188838704215753</v>
      </c>
      <c r="BE1095" s="94">
        <v>0.32413962635201576</v>
      </c>
      <c r="BF1095" s="94">
        <v>7.6155358898721742E-2</v>
      </c>
      <c r="BG1095" s="94">
        <v>1.3699200850236846</v>
      </c>
      <c r="BH1095" s="1">
        <v>1.3738916256157636</v>
      </c>
      <c r="BI1095" s="1">
        <v>0.2673891625615763</v>
      </c>
      <c r="BJ1095" s="1">
        <v>0.52119833424653927</v>
      </c>
    </row>
    <row r="1096" spans="1:62">
      <c r="A1096" t="s">
        <v>177</v>
      </c>
      <c r="C1096" s="63" t="s">
        <v>166</v>
      </c>
      <c r="D1096" s="87" t="s">
        <v>167</v>
      </c>
      <c r="E1096" t="s">
        <v>959</v>
      </c>
      <c r="F1096" s="1" t="s">
        <v>870</v>
      </c>
      <c r="G1096" s="1" t="s">
        <v>871</v>
      </c>
      <c r="H1096" s="1">
        <v>10.684060000000001</v>
      </c>
      <c r="I1096" s="1">
        <v>8.6293799999999994</v>
      </c>
      <c r="J1096" s="1">
        <v>772</v>
      </c>
      <c r="K1096" s="1" t="s">
        <v>872</v>
      </c>
      <c r="L1096" s="1" t="s">
        <v>737</v>
      </c>
      <c r="M1096" s="88">
        <v>2016</v>
      </c>
      <c r="N1096" s="88">
        <v>2</v>
      </c>
      <c r="O1096" s="89" t="s">
        <v>156</v>
      </c>
      <c r="P1096" s="63">
        <v>818</v>
      </c>
      <c r="Q1096" s="1" t="s">
        <v>859</v>
      </c>
      <c r="R1096" s="63" t="s">
        <v>399</v>
      </c>
      <c r="S1096" s="63" t="s">
        <v>992</v>
      </c>
      <c r="T1096" s="63" t="s">
        <v>1091</v>
      </c>
      <c r="U1096" s="1"/>
      <c r="V1096" s="90"/>
      <c r="W1096" s="91">
        <v>42653</v>
      </c>
      <c r="X1096" s="63">
        <v>9</v>
      </c>
      <c r="Y1096" s="63">
        <v>43</v>
      </c>
      <c r="Z1096" s="92">
        <v>6</v>
      </c>
      <c r="AA1096" s="93">
        <v>2.6</v>
      </c>
      <c r="AB1096" s="93">
        <v>0.54</v>
      </c>
      <c r="AC1096" s="63">
        <v>0.54</v>
      </c>
      <c r="AD1096" s="1">
        <v>0.3</v>
      </c>
      <c r="AE1096" s="63">
        <v>0.4</v>
      </c>
      <c r="AF1096" s="1">
        <v>0.4</v>
      </c>
      <c r="AG1096" s="1">
        <v>10.5</v>
      </c>
      <c r="AH1096" s="1">
        <f t="shared" si="248"/>
        <v>74.999999999999986</v>
      </c>
      <c r="AI1096" s="1">
        <v>0.2</v>
      </c>
      <c r="AJ1096" s="1">
        <f t="shared" si="249"/>
        <v>0.4</v>
      </c>
      <c r="AK1096" s="1">
        <f t="shared" si="243"/>
        <v>0.31588235294117645</v>
      </c>
      <c r="AL1096" s="1">
        <f t="shared" si="244"/>
        <v>1.3</v>
      </c>
      <c r="AM1096" s="1">
        <f t="shared" si="245"/>
        <v>350.98039215686271</v>
      </c>
      <c r="AN1096" s="1">
        <f t="shared" si="246"/>
        <v>1444.4444444444443</v>
      </c>
      <c r="AO1096" s="1">
        <f t="shared" si="247"/>
        <v>1795.4248366013071</v>
      </c>
      <c r="AP1096" s="1">
        <f t="shared" si="240"/>
        <v>0.35098039215686272</v>
      </c>
      <c r="AQ1096" s="1">
        <f t="shared" si="240"/>
        <v>1.4444444444444444</v>
      </c>
      <c r="AR1096" s="1">
        <f t="shared" si="240"/>
        <v>1.795424836601307</v>
      </c>
      <c r="AS1096" s="90"/>
      <c r="AT1096" s="1">
        <v>1.4671977507029053</v>
      </c>
      <c r="AU1096" s="1">
        <v>0.25734598499849992</v>
      </c>
      <c r="AV1096" s="1">
        <v>1.8311488166140375</v>
      </c>
      <c r="AW1096" s="1">
        <v>0.30901421050122979</v>
      </c>
      <c r="AX1096" s="1">
        <v>0.24142561060909862</v>
      </c>
      <c r="AY1096" s="1">
        <v>0.11066584677046098</v>
      </c>
      <c r="AZ1096" s="1">
        <v>4.1783918761936878</v>
      </c>
      <c r="BA1096" s="1">
        <v>82.985964195311496</v>
      </c>
      <c r="BB1096" s="1">
        <v>30.409374640476226</v>
      </c>
      <c r="BC1096" s="1">
        <v>8.8040837216702545</v>
      </c>
      <c r="BD1096" s="1">
        <v>3.4509621134084263</v>
      </c>
      <c r="BE1096" s="94">
        <v>0.26456173421300661</v>
      </c>
      <c r="BF1096" s="94">
        <v>8.737040527803959E-2</v>
      </c>
      <c r="BG1096" s="94">
        <v>2.4421258966902553</v>
      </c>
      <c r="BH1096" s="1">
        <v>1.3051257253384914</v>
      </c>
      <c r="BI1096" s="1">
        <v>0.20348162475822051</v>
      </c>
      <c r="BJ1096" s="1">
        <v>0.57118207650541852</v>
      </c>
    </row>
    <row r="1097" spans="1:62">
      <c r="A1097" t="s">
        <v>177</v>
      </c>
      <c r="C1097" s="63" t="s">
        <v>166</v>
      </c>
      <c r="D1097" s="87" t="s">
        <v>167</v>
      </c>
      <c r="E1097" t="s">
        <v>959</v>
      </c>
      <c r="F1097" s="1" t="s">
        <v>870</v>
      </c>
      <c r="G1097" s="1" t="s">
        <v>871</v>
      </c>
      <c r="H1097" s="1">
        <v>10.684060000000001</v>
      </c>
      <c r="I1097" s="1">
        <v>8.6293799999999994</v>
      </c>
      <c r="J1097" s="1">
        <v>772</v>
      </c>
      <c r="K1097" s="1" t="s">
        <v>872</v>
      </c>
      <c r="L1097" s="1" t="s">
        <v>737</v>
      </c>
      <c r="M1097" s="88">
        <v>2016</v>
      </c>
      <c r="N1097" s="88">
        <v>2</v>
      </c>
      <c r="O1097" s="89" t="s">
        <v>157</v>
      </c>
      <c r="P1097" s="63">
        <v>819</v>
      </c>
      <c r="Q1097" s="1" t="s">
        <v>859</v>
      </c>
      <c r="R1097" s="63" t="s">
        <v>399</v>
      </c>
      <c r="S1097" s="63" t="s">
        <v>992</v>
      </c>
      <c r="T1097" s="63" t="s">
        <v>1091</v>
      </c>
      <c r="U1097" s="1"/>
      <c r="V1097" s="90"/>
      <c r="W1097" s="91">
        <v>42653</v>
      </c>
      <c r="X1097" s="63">
        <v>9</v>
      </c>
      <c r="Y1097" s="63">
        <v>42</v>
      </c>
      <c r="Z1097" s="92">
        <v>15</v>
      </c>
      <c r="AA1097" s="93">
        <v>2.6</v>
      </c>
      <c r="AB1097" s="93">
        <v>0.54</v>
      </c>
      <c r="AC1097" s="63">
        <v>0.36</v>
      </c>
      <c r="AD1097" s="1">
        <v>0.18</v>
      </c>
      <c r="AE1097" s="63">
        <v>0.18</v>
      </c>
      <c r="AF1097" s="1">
        <v>0.18</v>
      </c>
      <c r="AG1097" s="1">
        <v>6.2</v>
      </c>
      <c r="AH1097" s="1">
        <f t="shared" si="248"/>
        <v>100</v>
      </c>
      <c r="AI1097" s="1">
        <v>0.06</v>
      </c>
      <c r="AJ1097" s="1">
        <f t="shared" si="249"/>
        <v>0.27</v>
      </c>
      <c r="AK1097" s="1">
        <f t="shared" si="243"/>
        <v>0.29795294117647059</v>
      </c>
      <c r="AL1097" s="1">
        <f t="shared" si="244"/>
        <v>0.8666666666666667</v>
      </c>
      <c r="AM1097" s="1">
        <f t="shared" si="245"/>
        <v>331.05882352941177</v>
      </c>
      <c r="AN1097" s="1">
        <f t="shared" si="246"/>
        <v>962.96296296296293</v>
      </c>
      <c r="AO1097" s="1">
        <f t="shared" si="247"/>
        <v>1294.0217864923748</v>
      </c>
      <c r="AP1097" s="1">
        <f t="shared" si="240"/>
        <v>0.33105882352941179</v>
      </c>
      <c r="AQ1097" s="1">
        <f t="shared" si="240"/>
        <v>0.96296296296296291</v>
      </c>
      <c r="AR1097" s="1">
        <f t="shared" si="240"/>
        <v>1.2940217864923746</v>
      </c>
      <c r="AS1097" s="90"/>
      <c r="AT1097" s="1">
        <v>3.0074074074074071</v>
      </c>
      <c r="AU1097" s="1">
        <v>0.14877159400823856</v>
      </c>
      <c r="AV1097" s="1">
        <v>2.0622961463421152</v>
      </c>
      <c r="AW1097" s="1">
        <v>0.35512389311652875</v>
      </c>
      <c r="AX1097" s="1">
        <v>0.2108617837629847</v>
      </c>
      <c r="AY1097" s="1">
        <v>0.19022499363172116</v>
      </c>
      <c r="AZ1097" s="1">
        <v>8.7915512526952</v>
      </c>
      <c r="BA1097" s="1">
        <v>132.19716359065501</v>
      </c>
      <c r="BB1097" s="1">
        <v>49.990512223189391</v>
      </c>
      <c r="BC1097" s="1">
        <v>18.543228142685702</v>
      </c>
      <c r="BD1097" s="1">
        <v>3.387137032845787</v>
      </c>
      <c r="BE1097" s="94">
        <v>1.0170731707317076</v>
      </c>
      <c r="BF1097" s="94">
        <v>8.9560975609756108E-2</v>
      </c>
      <c r="BG1097" s="94">
        <v>2.2812595233852937</v>
      </c>
      <c r="BH1097" s="1">
        <v>1.5514285714285716</v>
      </c>
      <c r="BI1097" s="1">
        <v>0.25347619047619052</v>
      </c>
      <c r="BJ1097" s="1">
        <v>0.69160334890573372</v>
      </c>
    </row>
    <row r="1098" spans="1:62">
      <c r="A1098" t="s">
        <v>177</v>
      </c>
      <c r="C1098" s="63" t="s">
        <v>166</v>
      </c>
      <c r="D1098" s="87" t="s">
        <v>167</v>
      </c>
      <c r="E1098" t="s">
        <v>959</v>
      </c>
      <c r="F1098" s="1" t="s">
        <v>870</v>
      </c>
      <c r="G1098" s="1" t="s">
        <v>871</v>
      </c>
      <c r="H1098" s="1">
        <v>10.684060000000001</v>
      </c>
      <c r="I1098" s="1">
        <v>8.6293799999999994</v>
      </c>
      <c r="J1098" s="1">
        <v>772</v>
      </c>
      <c r="K1098" s="1" t="s">
        <v>872</v>
      </c>
      <c r="L1098" s="1" t="s">
        <v>737</v>
      </c>
      <c r="M1098" s="88">
        <v>2016</v>
      </c>
      <c r="N1098" s="88">
        <v>2</v>
      </c>
      <c r="O1098" s="89" t="s">
        <v>158</v>
      </c>
      <c r="P1098" s="63">
        <v>820</v>
      </c>
      <c r="Q1098" s="1" t="s">
        <v>859</v>
      </c>
      <c r="R1098" s="63" t="s">
        <v>399</v>
      </c>
      <c r="S1098" s="63" t="s">
        <v>992</v>
      </c>
      <c r="T1098" s="63" t="s">
        <v>1091</v>
      </c>
      <c r="U1098" s="1"/>
      <c r="V1098" s="90"/>
      <c r="W1098" s="91">
        <v>42653</v>
      </c>
      <c r="X1098" s="63">
        <v>9</v>
      </c>
      <c r="Y1098" s="63">
        <v>43</v>
      </c>
      <c r="Z1098" s="92">
        <v>25</v>
      </c>
      <c r="AA1098" s="93">
        <v>5.8</v>
      </c>
      <c r="AB1098" s="93">
        <v>3.84</v>
      </c>
      <c r="AC1098" s="63">
        <v>1.3</v>
      </c>
      <c r="AD1098" s="1">
        <v>0.7</v>
      </c>
      <c r="AE1098" s="63">
        <v>0.26</v>
      </c>
      <c r="AF1098" s="1">
        <v>0.9</v>
      </c>
      <c r="AG1098" s="1">
        <v>10.6</v>
      </c>
      <c r="AH1098" s="1">
        <f t="shared" si="248"/>
        <v>77.777777777777771</v>
      </c>
      <c r="AI1098" s="1">
        <v>0.14000000000000001</v>
      </c>
      <c r="AJ1098" s="1">
        <f t="shared" si="249"/>
        <v>2.6584615384615384</v>
      </c>
      <c r="AK1098" s="1">
        <f t="shared" si="243"/>
        <v>2.1747257918552032</v>
      </c>
      <c r="AL1098" s="1">
        <f t="shared" si="244"/>
        <v>3.1230769230769235</v>
      </c>
      <c r="AM1098" s="1">
        <f t="shared" si="245"/>
        <v>2416.3619909502258</v>
      </c>
      <c r="AN1098" s="1">
        <f t="shared" si="246"/>
        <v>3470.0854700854707</v>
      </c>
      <c r="AO1098" s="1">
        <f t="shared" si="247"/>
        <v>5886.4474610356965</v>
      </c>
      <c r="AP1098" s="1">
        <f t="shared" si="240"/>
        <v>2.4163619909502256</v>
      </c>
      <c r="AQ1098" s="1">
        <f t="shared" si="240"/>
        <v>3.4700854700854706</v>
      </c>
      <c r="AR1098" s="1">
        <f t="shared" si="240"/>
        <v>5.8864474610356963</v>
      </c>
      <c r="AS1098" s="90"/>
      <c r="AT1098" s="1">
        <v>2.5231481481481484</v>
      </c>
      <c r="AU1098" s="1">
        <v>0.24410559333312323</v>
      </c>
      <c r="AV1098" s="1">
        <v>0.91447934184579771</v>
      </c>
      <c r="AW1098" s="1">
        <v>0.88817699894763147</v>
      </c>
      <c r="AX1098" s="1">
        <v>0.49130971400291068</v>
      </c>
      <c r="AY1098" s="1">
        <v>0.15767210242328372</v>
      </c>
      <c r="AZ1098" s="1">
        <v>9.795479705294353</v>
      </c>
      <c r="BA1098" s="1">
        <v>96.972206697684285</v>
      </c>
      <c r="BB1098" s="1">
        <v>83.770650251705419</v>
      </c>
      <c r="BC1098" s="1">
        <v>11.367934612751419</v>
      </c>
      <c r="BD1098" s="1">
        <v>3.5532307427531982</v>
      </c>
      <c r="BE1098" s="94">
        <v>0.5625</v>
      </c>
      <c r="BF1098" s="94">
        <v>0.1301526717557252</v>
      </c>
      <c r="BG1098" s="94">
        <v>1.2172159240496121</v>
      </c>
      <c r="BH1098" s="1">
        <v>1.6346880907372401</v>
      </c>
      <c r="BI1098" s="1">
        <v>0.2051039697542533</v>
      </c>
      <c r="BJ1098" s="1">
        <v>0.58879407426515196</v>
      </c>
    </row>
    <row r="1099" spans="1:62">
      <c r="A1099" t="s">
        <v>177</v>
      </c>
      <c r="C1099" s="63" t="s">
        <v>166</v>
      </c>
      <c r="D1099" s="87" t="s">
        <v>167</v>
      </c>
      <c r="E1099" t="s">
        <v>959</v>
      </c>
      <c r="F1099" s="1" t="s">
        <v>870</v>
      </c>
      <c r="G1099" s="1" t="s">
        <v>871</v>
      </c>
      <c r="H1099" s="1">
        <v>10.684060000000001</v>
      </c>
      <c r="I1099" s="1">
        <v>8.6293799999999994</v>
      </c>
      <c r="J1099" s="1">
        <v>772</v>
      </c>
      <c r="K1099" s="1" t="s">
        <v>872</v>
      </c>
      <c r="L1099" s="1" t="s">
        <v>737</v>
      </c>
      <c r="M1099" s="88">
        <v>2016</v>
      </c>
      <c r="N1099" s="88">
        <v>2</v>
      </c>
      <c r="O1099" s="89" t="s">
        <v>159</v>
      </c>
      <c r="P1099" s="63">
        <v>821</v>
      </c>
      <c r="Q1099" s="1" t="s">
        <v>859</v>
      </c>
      <c r="R1099" s="63" t="s">
        <v>399</v>
      </c>
      <c r="S1099" s="63" t="s">
        <v>992</v>
      </c>
      <c r="T1099" s="63" t="s">
        <v>1091</v>
      </c>
      <c r="U1099" s="1"/>
      <c r="V1099" s="90"/>
      <c r="W1099" s="91">
        <v>42653</v>
      </c>
      <c r="X1099" s="63">
        <v>9</v>
      </c>
      <c r="Y1099" s="63">
        <v>44</v>
      </c>
      <c r="Z1099" s="92">
        <v>41</v>
      </c>
      <c r="AA1099" s="93">
        <v>10.62</v>
      </c>
      <c r="AB1099" s="93">
        <v>5.58</v>
      </c>
      <c r="AC1099" s="63">
        <v>1.94</v>
      </c>
      <c r="AD1099" s="1">
        <v>1.08</v>
      </c>
      <c r="AE1099" s="63">
        <v>0.6</v>
      </c>
      <c r="AF1099" s="1">
        <v>1.28</v>
      </c>
      <c r="AG1099" s="1">
        <v>14</v>
      </c>
      <c r="AH1099" s="1">
        <f t="shared" si="248"/>
        <v>84.375</v>
      </c>
      <c r="AI1099" s="1">
        <v>0.2</v>
      </c>
      <c r="AJ1099" s="1">
        <f t="shared" si="249"/>
        <v>3.6816494845360825</v>
      </c>
      <c r="AK1099" s="1">
        <f t="shared" si="243"/>
        <v>3.1429375379017586</v>
      </c>
      <c r="AL1099" s="1">
        <f t="shared" si="244"/>
        <v>3.54</v>
      </c>
      <c r="AM1099" s="1">
        <f t="shared" si="245"/>
        <v>3492.1528198908427</v>
      </c>
      <c r="AN1099" s="1">
        <f t="shared" si="246"/>
        <v>3933.3333333333335</v>
      </c>
      <c r="AO1099" s="1">
        <f t="shared" si="247"/>
        <v>7425.4861532241757</v>
      </c>
      <c r="AP1099" s="1">
        <f t="shared" si="240"/>
        <v>3.4921528198908427</v>
      </c>
      <c r="AQ1099" s="1">
        <f t="shared" si="240"/>
        <v>3.9333333333333336</v>
      </c>
      <c r="AR1099" s="1">
        <f t="shared" si="240"/>
        <v>7.4254861532241758</v>
      </c>
      <c r="AS1099" s="90"/>
      <c r="AT1099" s="1">
        <v>2.4943714821763603</v>
      </c>
      <c r="AU1099" s="1">
        <v>0.30167557810845408</v>
      </c>
      <c r="AV1099" s="1">
        <v>1.4099775442258147</v>
      </c>
      <c r="AW1099" s="1">
        <v>0.66811397736826028</v>
      </c>
      <c r="AX1099" s="1">
        <v>0.37208283625678817</v>
      </c>
      <c r="AY1099" s="1">
        <v>0.16139625566913798</v>
      </c>
      <c r="AZ1099" s="1">
        <v>8.92541768102984</v>
      </c>
      <c r="BA1099" s="1">
        <v>153.89673060754851</v>
      </c>
      <c r="BB1099" s="1">
        <v>63.202876965036673</v>
      </c>
      <c r="BC1099" s="1">
        <v>10.216270268622324</v>
      </c>
      <c r="BD1099" s="1">
        <v>4.5291719212887447</v>
      </c>
      <c r="BE1099" s="94">
        <v>1.0525092936802973</v>
      </c>
      <c r="BF1099" s="94">
        <v>0.18768587360594796</v>
      </c>
      <c r="BG1099" s="94">
        <v>1.7422636405030263</v>
      </c>
      <c r="BH1099" s="1">
        <v>1.4093896713615024</v>
      </c>
      <c r="BI1099" s="1">
        <v>0.29056338028169015</v>
      </c>
      <c r="BJ1099" s="1">
        <v>0.72884074180418823</v>
      </c>
    </row>
    <row r="1100" spans="1:62">
      <c r="A1100" t="s">
        <v>177</v>
      </c>
      <c r="C1100" s="63" t="s">
        <v>166</v>
      </c>
      <c r="D1100" s="87" t="s">
        <v>167</v>
      </c>
      <c r="E1100" t="s">
        <v>959</v>
      </c>
      <c r="F1100" s="1" t="s">
        <v>870</v>
      </c>
      <c r="G1100" s="1" t="s">
        <v>871</v>
      </c>
      <c r="H1100" s="1">
        <v>10.684060000000001</v>
      </c>
      <c r="I1100" s="1">
        <v>8.6293799999999994</v>
      </c>
      <c r="J1100" s="1">
        <v>772</v>
      </c>
      <c r="K1100" s="1" t="s">
        <v>872</v>
      </c>
      <c r="L1100" s="1" t="s">
        <v>737</v>
      </c>
      <c r="M1100" s="88">
        <v>2016</v>
      </c>
      <c r="N1100" s="88">
        <v>2</v>
      </c>
      <c r="O1100" s="89" t="s">
        <v>714</v>
      </c>
      <c r="P1100" s="63">
        <v>822</v>
      </c>
      <c r="Q1100" s="1" t="s">
        <v>859</v>
      </c>
      <c r="R1100" s="63" t="s">
        <v>399</v>
      </c>
      <c r="S1100" s="63" t="s">
        <v>992</v>
      </c>
      <c r="T1100" s="63" t="s">
        <v>1091</v>
      </c>
      <c r="U1100" s="1"/>
      <c r="V1100" s="90"/>
      <c r="W1100" s="91">
        <v>42653</v>
      </c>
      <c r="X1100" s="63">
        <v>9</v>
      </c>
      <c r="Y1100" s="63">
        <v>43</v>
      </c>
      <c r="Z1100" s="92">
        <v>33</v>
      </c>
      <c r="AA1100" s="93">
        <v>8.52</v>
      </c>
      <c r="AB1100" s="93">
        <v>5.38</v>
      </c>
      <c r="AC1100" s="63">
        <v>2.2999999999999998</v>
      </c>
      <c r="AD1100" s="1">
        <v>1.28</v>
      </c>
      <c r="AE1100" s="63">
        <v>0.2</v>
      </c>
      <c r="AF1100" s="1">
        <v>1.56</v>
      </c>
      <c r="AG1100" s="1">
        <v>11.8</v>
      </c>
      <c r="AH1100" s="1">
        <f t="shared" si="248"/>
        <v>82.051282051282044</v>
      </c>
      <c r="AI1100" s="1">
        <v>0.1</v>
      </c>
      <c r="AJ1100" s="1">
        <f t="shared" si="249"/>
        <v>3.6490434782608698</v>
      </c>
      <c r="AK1100" s="1">
        <f t="shared" si="243"/>
        <v>3.1068055242966754</v>
      </c>
      <c r="AL1100" s="1">
        <f t="shared" si="244"/>
        <v>4.26</v>
      </c>
      <c r="AM1100" s="1">
        <f t="shared" si="245"/>
        <v>3452.006138107417</v>
      </c>
      <c r="AN1100" s="1">
        <f t="shared" si="246"/>
        <v>4733.333333333333</v>
      </c>
      <c r="AO1100" s="1">
        <f t="shared" si="247"/>
        <v>8185.3394714407495</v>
      </c>
      <c r="AP1100" s="1">
        <f t="shared" si="240"/>
        <v>3.452006138107417</v>
      </c>
      <c r="AQ1100" s="1">
        <f t="shared" si="240"/>
        <v>4.7333333333333334</v>
      </c>
      <c r="AR1100" s="1">
        <f t="shared" si="240"/>
        <v>8.1853394714407504</v>
      </c>
      <c r="AS1100" s="90"/>
      <c r="AT1100" s="1">
        <v>2.8186180422264875</v>
      </c>
      <c r="AU1100" s="1">
        <v>0.29397534990043256</v>
      </c>
      <c r="AV1100" s="1">
        <v>1.6830733155345776</v>
      </c>
      <c r="AW1100" s="1">
        <v>0.64757719192696117</v>
      </c>
      <c r="AX1100" s="1">
        <v>0.27240057391756267</v>
      </c>
      <c r="AY1100" s="1">
        <v>0.18666299080085885</v>
      </c>
      <c r="AZ1100" s="1">
        <v>7.9263061602506024</v>
      </c>
      <c r="BA1100" s="1">
        <v>102.66691305832423</v>
      </c>
      <c r="BB1100" s="1">
        <v>50.677132450478283</v>
      </c>
      <c r="BC1100" s="1">
        <v>15.98227817228635</v>
      </c>
      <c r="BD1100" s="1">
        <v>18.761812061376496</v>
      </c>
      <c r="BE1100" s="94">
        <v>0.3357474466109564</v>
      </c>
      <c r="BF1100" s="94">
        <v>8.5143918291550616E-2</v>
      </c>
      <c r="BG1100" s="94">
        <v>1.6020811898891787</v>
      </c>
      <c r="BH1100" s="1">
        <v>1.3135593220338984</v>
      </c>
      <c r="BI1100" s="1">
        <v>0.26831450094161957</v>
      </c>
      <c r="BJ1100" s="1">
        <v>0.64506573742306794</v>
      </c>
    </row>
    <row r="1101" spans="1:62">
      <c r="A1101" t="s">
        <v>177</v>
      </c>
      <c r="C1101" s="63" t="s">
        <v>166</v>
      </c>
      <c r="D1101" s="87" t="s">
        <v>167</v>
      </c>
      <c r="E1101" t="s">
        <v>959</v>
      </c>
      <c r="F1101" s="1" t="s">
        <v>870</v>
      </c>
      <c r="G1101" s="1" t="s">
        <v>873</v>
      </c>
      <c r="H1101" s="1">
        <v>10.672829999999999</v>
      </c>
      <c r="I1101" s="1">
        <v>8.6285399999999992</v>
      </c>
      <c r="J1101" s="1">
        <v>741</v>
      </c>
      <c r="K1101" s="1" t="s">
        <v>874</v>
      </c>
      <c r="L1101" s="1" t="s">
        <v>737</v>
      </c>
      <c r="M1101" s="88">
        <v>2016</v>
      </c>
      <c r="N1101" s="88">
        <v>2</v>
      </c>
      <c r="O1101" s="89" t="s">
        <v>155</v>
      </c>
      <c r="P1101" s="63">
        <v>829</v>
      </c>
      <c r="Q1101" s="1" t="s">
        <v>859</v>
      </c>
      <c r="R1101" s="63" t="s">
        <v>399</v>
      </c>
      <c r="S1101" s="63" t="s">
        <v>992</v>
      </c>
      <c r="T1101" s="63" t="s">
        <v>1091</v>
      </c>
      <c r="U1101" s="1" t="s">
        <v>860</v>
      </c>
      <c r="V1101" s="90">
        <v>42651</v>
      </c>
      <c r="W1101" s="91">
        <v>42653</v>
      </c>
      <c r="X1101" s="63">
        <v>9</v>
      </c>
      <c r="Y1101" s="63">
        <v>44</v>
      </c>
      <c r="Z1101" s="92">
        <v>33</v>
      </c>
      <c r="AA1101" s="93">
        <v>7.39</v>
      </c>
      <c r="AB1101" s="93">
        <v>3.68</v>
      </c>
      <c r="AC1101" s="63">
        <v>1.58</v>
      </c>
      <c r="AD1101" s="1">
        <v>0.9</v>
      </c>
      <c r="AE1101" s="63">
        <v>0.3</v>
      </c>
      <c r="AF1101" s="1">
        <v>1.06</v>
      </c>
      <c r="AG1101" s="1">
        <v>11</v>
      </c>
      <c r="AH1101" s="1">
        <f t="shared" si="248"/>
        <v>84.905660377358487</v>
      </c>
      <c r="AI1101" s="1">
        <v>0.12</v>
      </c>
      <c r="AJ1101" s="1">
        <f t="shared" si="249"/>
        <v>2.4688607594936709</v>
      </c>
      <c r="AK1101" s="1">
        <f t="shared" si="243"/>
        <v>2.1948473566641846</v>
      </c>
      <c r="AL1101" s="1">
        <f t="shared" si="244"/>
        <v>2.956</v>
      </c>
      <c r="AM1101" s="1">
        <f t="shared" si="245"/>
        <v>2438.7192851824275</v>
      </c>
      <c r="AN1101" s="1">
        <f t="shared" si="246"/>
        <v>3284.4444444444443</v>
      </c>
      <c r="AO1101" s="1">
        <f t="shared" si="247"/>
        <v>5723.1637296268718</v>
      </c>
      <c r="AP1101" s="1">
        <f t="shared" si="240"/>
        <v>2.4387192851824273</v>
      </c>
      <c r="AQ1101" s="1">
        <f t="shared" si="240"/>
        <v>3.2844444444444445</v>
      </c>
      <c r="AR1101" s="1">
        <f t="shared" si="240"/>
        <v>5.7231637296268723</v>
      </c>
      <c r="AS1101" s="90">
        <v>42438</v>
      </c>
      <c r="AT1101" s="1">
        <v>2.0958772770853309</v>
      </c>
      <c r="AU1101" s="1">
        <v>0.19275766993534887</v>
      </c>
      <c r="AV1101" s="1">
        <v>1.8906552613703471</v>
      </c>
      <c r="AW1101" s="1">
        <v>0.45711183474109135</v>
      </c>
      <c r="AX1101" s="1">
        <v>0.20172767009521136</v>
      </c>
      <c r="AY1101" s="1">
        <v>0.13998944113346862</v>
      </c>
      <c r="AZ1101" s="1">
        <v>5.5678383350125316</v>
      </c>
      <c r="BA1101" s="1">
        <v>103.73266347926911</v>
      </c>
      <c r="BB1101" s="1">
        <v>26.857158559760052</v>
      </c>
      <c r="BC1101" s="1">
        <v>12.346954819766108</v>
      </c>
      <c r="BD1101" s="1">
        <v>3.5178506444566047</v>
      </c>
      <c r="BE1101" s="94">
        <v>0.77408477842003853</v>
      </c>
      <c r="BF1101" s="94">
        <v>0.24518304431599228</v>
      </c>
      <c r="BG1101" s="94">
        <v>0.35924282066433411</v>
      </c>
      <c r="BH1101" s="1">
        <v>1.4593188268684958</v>
      </c>
      <c r="BI1101" s="1">
        <v>0.32634815515610216</v>
      </c>
      <c r="BJ1101" s="1">
        <v>0.83117468754901036</v>
      </c>
    </row>
    <row r="1102" spans="1:62">
      <c r="A1102" t="s">
        <v>177</v>
      </c>
      <c r="C1102" s="63" t="s">
        <v>166</v>
      </c>
      <c r="D1102" s="87" t="s">
        <v>167</v>
      </c>
      <c r="E1102" t="s">
        <v>959</v>
      </c>
      <c r="F1102" s="1" t="s">
        <v>870</v>
      </c>
      <c r="G1102" s="1" t="s">
        <v>873</v>
      </c>
      <c r="H1102" s="1">
        <v>10.672829999999999</v>
      </c>
      <c r="I1102" s="1">
        <v>8.6285399999999992</v>
      </c>
      <c r="J1102" s="1">
        <v>741</v>
      </c>
      <c r="K1102" s="1" t="s">
        <v>874</v>
      </c>
      <c r="L1102" s="1" t="s">
        <v>737</v>
      </c>
      <c r="M1102" s="88">
        <v>2016</v>
      </c>
      <c r="N1102" s="88">
        <v>2</v>
      </c>
      <c r="O1102" s="89" t="s">
        <v>156</v>
      </c>
      <c r="P1102" s="63">
        <v>830</v>
      </c>
      <c r="Q1102" s="1" t="s">
        <v>859</v>
      </c>
      <c r="R1102" s="63" t="s">
        <v>399</v>
      </c>
      <c r="S1102" s="63" t="s">
        <v>992</v>
      </c>
      <c r="T1102" s="63" t="s">
        <v>1091</v>
      </c>
      <c r="U1102" s="1"/>
      <c r="V1102" s="90"/>
      <c r="W1102" s="91">
        <v>42653</v>
      </c>
      <c r="X1102" s="63">
        <v>9</v>
      </c>
      <c r="Y1102" s="63">
        <v>47</v>
      </c>
      <c r="Z1102" s="92">
        <v>33</v>
      </c>
      <c r="AA1102" s="93">
        <v>8.56</v>
      </c>
      <c r="AB1102" s="93">
        <v>5.4</v>
      </c>
      <c r="AC1102" s="63">
        <v>2.2000000000000002</v>
      </c>
      <c r="AD1102" s="1">
        <v>1.18</v>
      </c>
      <c r="AE1102" s="63">
        <v>0.32</v>
      </c>
      <c r="AF1102" s="1">
        <v>1.46</v>
      </c>
      <c r="AG1102" s="1">
        <v>12.7</v>
      </c>
      <c r="AH1102" s="1">
        <f t="shared" si="248"/>
        <v>80.821917808219183</v>
      </c>
      <c r="AI1102" s="1">
        <v>0.12</v>
      </c>
      <c r="AJ1102" s="1">
        <f t="shared" si="249"/>
        <v>3.5836363636363635</v>
      </c>
      <c r="AK1102" s="1">
        <f t="shared" si="243"/>
        <v>2.9747358288770052</v>
      </c>
      <c r="AL1102" s="1">
        <f t="shared" si="244"/>
        <v>3.21</v>
      </c>
      <c r="AM1102" s="1">
        <f t="shared" si="245"/>
        <v>3305.2620320855613</v>
      </c>
      <c r="AN1102" s="1">
        <f t="shared" si="246"/>
        <v>3566.6666666666665</v>
      </c>
      <c r="AO1102" s="1">
        <f t="shared" si="247"/>
        <v>6871.9286987522282</v>
      </c>
      <c r="AP1102" s="1">
        <f t="shared" si="240"/>
        <v>3.3052620320855612</v>
      </c>
      <c r="AQ1102" s="1">
        <f t="shared" si="240"/>
        <v>3.5666666666666664</v>
      </c>
      <c r="AR1102" s="1">
        <f t="shared" si="240"/>
        <v>6.8719286987522281</v>
      </c>
      <c r="AS1102" s="90"/>
      <c r="AT1102" s="1">
        <v>2.260591133004926</v>
      </c>
      <c r="AU1102" s="1">
        <v>0.22189399264913109</v>
      </c>
      <c r="AV1102" s="1">
        <v>1.6071478016013809</v>
      </c>
      <c r="AW1102" s="1">
        <v>0.59047509959397027</v>
      </c>
      <c r="AX1102" s="1">
        <v>0.2187341925354839</v>
      </c>
      <c r="AY1102" s="1">
        <v>0.15493579844495789</v>
      </c>
      <c r="AZ1102" s="1">
        <v>6.9821514091525678</v>
      </c>
      <c r="BA1102" s="1">
        <v>149.20707087800247</v>
      </c>
      <c r="BB1102" s="1">
        <v>33.088667094355209</v>
      </c>
      <c r="BC1102" s="1">
        <v>13.075456360550502</v>
      </c>
      <c r="BD1102" s="1">
        <v>3.8707261714417669</v>
      </c>
      <c r="BE1102" s="94">
        <v>0.41179941002949855</v>
      </c>
      <c r="BF1102" s="94">
        <v>0.15707964601769911</v>
      </c>
      <c r="BG1102" s="94">
        <v>1.1049823722845473</v>
      </c>
      <c r="BH1102" s="1">
        <v>1.2089622641509437</v>
      </c>
      <c r="BI1102" s="1">
        <v>0.22754716981132075</v>
      </c>
      <c r="BJ1102" s="1">
        <v>0.74548410793482622</v>
      </c>
    </row>
    <row r="1103" spans="1:62">
      <c r="A1103" t="s">
        <v>177</v>
      </c>
      <c r="C1103" s="63" t="s">
        <v>166</v>
      </c>
      <c r="D1103" s="87" t="s">
        <v>167</v>
      </c>
      <c r="E1103" t="s">
        <v>959</v>
      </c>
      <c r="F1103" s="1" t="s">
        <v>870</v>
      </c>
      <c r="G1103" s="1" t="s">
        <v>873</v>
      </c>
      <c r="H1103" s="1">
        <v>10.672829999999999</v>
      </c>
      <c r="I1103" s="1">
        <v>8.6285399999999992</v>
      </c>
      <c r="J1103" s="1">
        <v>741</v>
      </c>
      <c r="K1103" s="1" t="s">
        <v>874</v>
      </c>
      <c r="L1103" s="1" t="s">
        <v>737</v>
      </c>
      <c r="M1103" s="88">
        <v>2016</v>
      </c>
      <c r="N1103" s="88">
        <v>2</v>
      </c>
      <c r="O1103" s="89" t="s">
        <v>157</v>
      </c>
      <c r="P1103" s="63">
        <v>831</v>
      </c>
      <c r="Q1103" s="1" t="s">
        <v>859</v>
      </c>
      <c r="R1103" s="63" t="s">
        <v>399</v>
      </c>
      <c r="S1103" s="63" t="s">
        <v>992</v>
      </c>
      <c r="T1103" s="63" t="s">
        <v>1091</v>
      </c>
      <c r="U1103" s="1"/>
      <c r="V1103" s="90"/>
      <c r="W1103" s="91">
        <v>42653</v>
      </c>
      <c r="X1103" s="63">
        <v>9</v>
      </c>
      <c r="Y1103" s="63">
        <v>46</v>
      </c>
      <c r="Z1103" s="92">
        <v>25</v>
      </c>
      <c r="AA1103" s="93">
        <v>12.12</v>
      </c>
      <c r="AB1103" s="93">
        <v>4.26</v>
      </c>
      <c r="AC1103" s="63">
        <v>2.2400000000000002</v>
      </c>
      <c r="AD1103" s="1">
        <v>1.22</v>
      </c>
      <c r="AE1103" s="63">
        <v>0.16</v>
      </c>
      <c r="AF1103" s="1">
        <v>1.48</v>
      </c>
      <c r="AG1103" s="1">
        <v>12.6</v>
      </c>
      <c r="AH1103" s="1">
        <f t="shared" si="248"/>
        <v>82.432432432432435</v>
      </c>
      <c r="AI1103" s="1">
        <v>0.08</v>
      </c>
      <c r="AJ1103" s="1">
        <f t="shared" si="249"/>
        <v>2.8146428571428568</v>
      </c>
      <c r="AK1103" s="1">
        <f t="shared" si="243"/>
        <v>2.3856894957983195</v>
      </c>
      <c r="AL1103" s="1">
        <f t="shared" si="244"/>
        <v>6.06</v>
      </c>
      <c r="AM1103" s="1">
        <f t="shared" si="245"/>
        <v>2650.766106442577</v>
      </c>
      <c r="AN1103" s="1">
        <f t="shared" si="246"/>
        <v>6733.3333333333321</v>
      </c>
      <c r="AO1103" s="1">
        <f t="shared" si="247"/>
        <v>9384.0994397759096</v>
      </c>
      <c r="AP1103" s="1">
        <f t="shared" si="240"/>
        <v>2.6507661064425769</v>
      </c>
      <c r="AQ1103" s="1">
        <f t="shared" si="240"/>
        <v>6.7333333333333325</v>
      </c>
      <c r="AR1103" s="1">
        <f t="shared" si="240"/>
        <v>9.384099439775909</v>
      </c>
      <c r="AS1103" s="90"/>
      <c r="AT1103" s="1">
        <v>2.6515567765567769</v>
      </c>
      <c r="AU1103" s="1">
        <v>0.14733954241969205</v>
      </c>
      <c r="AV1103" s="1">
        <v>1.7855580344476194</v>
      </c>
      <c r="AW1103" s="1">
        <v>0.55581453924750235</v>
      </c>
      <c r="AX1103" s="1">
        <v>0.20187512132365812</v>
      </c>
      <c r="AY1103" s="1">
        <v>0.17644346086921986</v>
      </c>
      <c r="AZ1103" s="1">
        <v>8.7889043559965287</v>
      </c>
      <c r="BA1103" s="1">
        <v>118.78561733871015</v>
      </c>
      <c r="BB1103" s="1">
        <v>53.517409260485039</v>
      </c>
      <c r="BC1103" s="1">
        <v>19.375595554247923</v>
      </c>
      <c r="BD1103" s="1">
        <v>3.3514699245285997</v>
      </c>
      <c r="BE1103" s="94">
        <v>0.73228346456692928</v>
      </c>
      <c r="BF1103" s="94">
        <v>0.11313976377952756</v>
      </c>
      <c r="BG1103" s="94">
        <v>1.1777520603641549</v>
      </c>
      <c r="BH1103" s="1">
        <v>1.1024875621890549</v>
      </c>
      <c r="BI1103" s="1">
        <v>0.30273631840796017</v>
      </c>
      <c r="BJ1103" s="1">
        <v>0.76203292603424444</v>
      </c>
    </row>
    <row r="1104" spans="1:62">
      <c r="A1104" t="s">
        <v>177</v>
      </c>
      <c r="C1104" s="63" t="s">
        <v>166</v>
      </c>
      <c r="D1104" s="87" t="s">
        <v>167</v>
      </c>
      <c r="E1104" t="s">
        <v>959</v>
      </c>
      <c r="F1104" s="1" t="s">
        <v>870</v>
      </c>
      <c r="G1104" s="1" t="s">
        <v>873</v>
      </c>
      <c r="H1104" s="1">
        <v>10.672829999999999</v>
      </c>
      <c r="I1104" s="1">
        <v>8.6285399999999992</v>
      </c>
      <c r="J1104" s="1">
        <v>741</v>
      </c>
      <c r="K1104" s="1" t="s">
        <v>874</v>
      </c>
      <c r="L1104" s="1" t="s">
        <v>737</v>
      </c>
      <c r="M1104" s="88">
        <v>2016</v>
      </c>
      <c r="N1104" s="88">
        <v>2</v>
      </c>
      <c r="O1104" s="89" t="s">
        <v>158</v>
      </c>
      <c r="P1104" s="63">
        <v>832</v>
      </c>
      <c r="Q1104" s="1" t="s">
        <v>859</v>
      </c>
      <c r="R1104" s="63" t="s">
        <v>399</v>
      </c>
      <c r="S1104" s="63" t="s">
        <v>992</v>
      </c>
      <c r="T1104" s="63" t="s">
        <v>1091</v>
      </c>
      <c r="U1104" s="1"/>
      <c r="V1104" s="90"/>
      <c r="W1104" s="91">
        <v>42653</v>
      </c>
      <c r="X1104" s="63">
        <v>9</v>
      </c>
      <c r="Y1104" s="63">
        <v>45</v>
      </c>
      <c r="Z1104" s="92">
        <v>32</v>
      </c>
      <c r="AA1104" s="93">
        <v>13.6</v>
      </c>
      <c r="AB1104" s="93">
        <v>5.16</v>
      </c>
      <c r="AC1104" s="63">
        <v>2.06</v>
      </c>
      <c r="AD1104" s="1">
        <v>1.1399999999999999</v>
      </c>
      <c r="AE1104" s="63">
        <v>0.26</v>
      </c>
      <c r="AF1104" s="1">
        <v>1.4</v>
      </c>
      <c r="AG1104" s="1">
        <v>11.7</v>
      </c>
      <c r="AH1104" s="1">
        <f t="shared" si="248"/>
        <v>81.428571428571431</v>
      </c>
      <c r="AI1104" s="1">
        <v>0.2</v>
      </c>
      <c r="AJ1104" s="1">
        <f t="shared" si="249"/>
        <v>3.5067961165048542</v>
      </c>
      <c r="AK1104" s="1">
        <f t="shared" si="243"/>
        <v>2.9663958880639631</v>
      </c>
      <c r="AL1104" s="1">
        <f t="shared" si="244"/>
        <v>10.461538461538462</v>
      </c>
      <c r="AM1104" s="1">
        <f t="shared" si="245"/>
        <v>3295.9954311821812</v>
      </c>
      <c r="AN1104" s="1">
        <f t="shared" si="246"/>
        <v>11623.931623931623</v>
      </c>
      <c r="AO1104" s="1">
        <f t="shared" si="247"/>
        <v>14919.927055113803</v>
      </c>
      <c r="AP1104" s="1">
        <f t="shared" si="240"/>
        <v>3.2959954311821811</v>
      </c>
      <c r="AQ1104" s="1">
        <f t="shared" si="240"/>
        <v>11.623931623931623</v>
      </c>
      <c r="AR1104" s="1">
        <f t="shared" si="240"/>
        <v>14.919927055113803</v>
      </c>
      <c r="AS1104" s="90"/>
      <c r="AT1104" s="1">
        <v>2.873039215686275</v>
      </c>
      <c r="AU1104" s="1">
        <v>0.27858828349555598</v>
      </c>
      <c r="AV1104" s="1">
        <v>1.6487783653219963</v>
      </c>
      <c r="AW1104" s="1">
        <v>0.7643000898349589</v>
      </c>
      <c r="AX1104" s="1">
        <v>0.28583415112375998</v>
      </c>
      <c r="AY1104" s="1">
        <v>0.18584855785631077</v>
      </c>
      <c r="AZ1104" s="1">
        <v>6.3358626438411383</v>
      </c>
      <c r="BA1104" s="1">
        <v>118.84595273551651</v>
      </c>
      <c r="BB1104" s="1">
        <v>82.281554314632643</v>
      </c>
      <c r="BC1104" s="1">
        <v>13.324163319317636</v>
      </c>
      <c r="BD1104" s="1">
        <v>4.816336771512316</v>
      </c>
      <c r="BE1104" s="94">
        <v>0.47303482587064671</v>
      </c>
      <c r="BF1104" s="94">
        <v>0.12522388059701492</v>
      </c>
      <c r="BG1104" s="94">
        <v>0.87917848685215005</v>
      </c>
      <c r="BH1104" s="1">
        <v>1.3551356589147288</v>
      </c>
      <c r="BI1104" s="1">
        <v>0.19137596899224807</v>
      </c>
      <c r="BJ1104" s="1">
        <v>0.71632799693016902</v>
      </c>
    </row>
    <row r="1105" spans="1:62">
      <c r="A1105" t="s">
        <v>177</v>
      </c>
      <c r="C1105" s="63" t="s">
        <v>166</v>
      </c>
      <c r="D1105" s="87" t="s">
        <v>167</v>
      </c>
      <c r="E1105" t="s">
        <v>959</v>
      </c>
      <c r="F1105" s="1" t="s">
        <v>870</v>
      </c>
      <c r="G1105" s="1" t="s">
        <v>873</v>
      </c>
      <c r="H1105" s="1">
        <v>10.672829999999999</v>
      </c>
      <c r="I1105" s="1">
        <v>8.6285399999999992</v>
      </c>
      <c r="J1105" s="1">
        <v>741</v>
      </c>
      <c r="K1105" s="1" t="s">
        <v>874</v>
      </c>
      <c r="L1105" s="1" t="s">
        <v>737</v>
      </c>
      <c r="M1105" s="88">
        <v>2016</v>
      </c>
      <c r="N1105" s="88">
        <v>2</v>
      </c>
      <c r="O1105" s="89" t="s">
        <v>159</v>
      </c>
      <c r="P1105" s="63">
        <v>833</v>
      </c>
      <c r="Q1105" s="1" t="s">
        <v>859</v>
      </c>
      <c r="R1105" s="63" t="s">
        <v>399</v>
      </c>
      <c r="S1105" s="63" t="s">
        <v>992</v>
      </c>
      <c r="T1105" s="63" t="s">
        <v>1091</v>
      </c>
      <c r="U1105" s="1"/>
      <c r="V1105" s="90"/>
      <c r="W1105" s="91">
        <v>42653</v>
      </c>
      <c r="X1105" s="63">
        <v>9</v>
      </c>
      <c r="Y1105" s="63">
        <v>47</v>
      </c>
      <c r="Z1105" s="92">
        <v>52</v>
      </c>
      <c r="AA1105" s="93">
        <v>15.62</v>
      </c>
      <c r="AB1105" s="93">
        <v>11.5</v>
      </c>
      <c r="AC1105" s="63">
        <v>2.5</v>
      </c>
      <c r="AD1105" s="1">
        <v>1.38</v>
      </c>
      <c r="AE1105" s="63">
        <v>0.22</v>
      </c>
      <c r="AF1105" s="1">
        <v>1.7</v>
      </c>
      <c r="AG1105" s="1">
        <v>13.1</v>
      </c>
      <c r="AH1105" s="1">
        <f t="shared" si="248"/>
        <v>81.17647058823529</v>
      </c>
      <c r="AI1105" s="1">
        <v>0.12</v>
      </c>
      <c r="AJ1105" s="1">
        <f t="shared" si="249"/>
        <v>7.8199999999999994</v>
      </c>
      <c r="AK1105" s="1">
        <f t="shared" si="243"/>
        <v>6.4898964705882358</v>
      </c>
      <c r="AL1105" s="1">
        <f t="shared" si="244"/>
        <v>8.52</v>
      </c>
      <c r="AM1105" s="1">
        <f t="shared" si="245"/>
        <v>7210.9960784313726</v>
      </c>
      <c r="AN1105" s="1">
        <f t="shared" si="246"/>
        <v>9466.6666666666661</v>
      </c>
      <c r="AO1105" s="1">
        <f t="shared" si="247"/>
        <v>16677.662745098038</v>
      </c>
      <c r="AP1105" s="1">
        <f t="shared" si="240"/>
        <v>7.2109960784313722</v>
      </c>
      <c r="AQ1105" s="1">
        <f t="shared" si="240"/>
        <v>9.4666666666666668</v>
      </c>
      <c r="AR1105" s="1">
        <f t="shared" si="240"/>
        <v>16.677662745098036</v>
      </c>
      <c r="AS1105" s="90"/>
      <c r="AT1105" s="1">
        <v>2.7934782608695654</v>
      </c>
      <c r="AU1105" s="1">
        <v>0.28650758743363347</v>
      </c>
      <c r="AV1105" s="1">
        <v>1.7700803314994249</v>
      </c>
      <c r="AW1105" s="1">
        <v>0.68926768154545548</v>
      </c>
      <c r="AX1105" s="1">
        <v>0.275664291398935</v>
      </c>
      <c r="AY1105" s="1">
        <v>0.18601283479173544</v>
      </c>
      <c r="AZ1105" s="1">
        <v>9.2262354528160024</v>
      </c>
      <c r="BA1105" s="1">
        <v>115.8484130704656</v>
      </c>
      <c r="BB1105" s="1">
        <v>55.135987293907235</v>
      </c>
      <c r="BC1105" s="1">
        <v>19.036320418897652</v>
      </c>
      <c r="BD1105" s="1">
        <v>4.3817431024077385</v>
      </c>
      <c r="BE1105" s="94">
        <v>0.45845410628019323</v>
      </c>
      <c r="BF1105" s="94">
        <v>0.10724637681159423</v>
      </c>
      <c r="BG1105" s="94">
        <v>0.8719871668220196</v>
      </c>
      <c r="BH1105" s="1">
        <v>1.2861244019138758</v>
      </c>
      <c r="BI1105" s="1">
        <v>0.28181818181818186</v>
      </c>
      <c r="BJ1105" s="1">
        <v>0.74644196008484764</v>
      </c>
    </row>
    <row r="1106" spans="1:62">
      <c r="A1106" t="s">
        <v>177</v>
      </c>
      <c r="C1106" s="63" t="s">
        <v>166</v>
      </c>
      <c r="D1106" s="87" t="s">
        <v>167</v>
      </c>
      <c r="E1106" t="s">
        <v>959</v>
      </c>
      <c r="F1106" s="1" t="s">
        <v>870</v>
      </c>
      <c r="G1106" s="1" t="s">
        <v>873</v>
      </c>
      <c r="H1106" s="1">
        <v>10.672829999999999</v>
      </c>
      <c r="I1106" s="1">
        <v>8.6285399999999992</v>
      </c>
      <c r="J1106" s="1">
        <v>741</v>
      </c>
      <c r="K1106" s="1" t="s">
        <v>874</v>
      </c>
      <c r="L1106" s="1" t="s">
        <v>737</v>
      </c>
      <c r="M1106" s="88">
        <v>2016</v>
      </c>
      <c r="N1106" s="88">
        <v>2</v>
      </c>
      <c r="O1106" s="89" t="s">
        <v>714</v>
      </c>
      <c r="P1106" s="63">
        <v>834</v>
      </c>
      <c r="Q1106" s="1" t="s">
        <v>859</v>
      </c>
      <c r="R1106" s="63" t="s">
        <v>399</v>
      </c>
      <c r="S1106" s="63" t="s">
        <v>992</v>
      </c>
      <c r="T1106" s="63" t="s">
        <v>1091</v>
      </c>
      <c r="U1106" s="1"/>
      <c r="V1106" s="90"/>
      <c r="W1106" s="91">
        <v>42653</v>
      </c>
      <c r="X1106" s="63">
        <v>9</v>
      </c>
      <c r="Y1106" s="63">
        <v>47</v>
      </c>
      <c r="Z1106" s="92">
        <v>40</v>
      </c>
      <c r="AA1106" s="93">
        <v>13.2</v>
      </c>
      <c r="AB1106" s="93">
        <v>8.7799999999999994</v>
      </c>
      <c r="AC1106" s="63">
        <v>2.52</v>
      </c>
      <c r="AD1106" s="1">
        <v>1.4</v>
      </c>
      <c r="AE1106" s="63">
        <v>0.42</v>
      </c>
      <c r="AF1106" s="1">
        <v>1.76</v>
      </c>
      <c r="AG1106" s="1">
        <v>12.2</v>
      </c>
      <c r="AH1106" s="1">
        <f t="shared" si="248"/>
        <v>79.545454545454547</v>
      </c>
      <c r="AI1106" s="1">
        <v>0.18</v>
      </c>
      <c r="AJ1106" s="1">
        <f t="shared" si="249"/>
        <v>6.1320634920634909</v>
      </c>
      <c r="AK1106" s="1">
        <f t="shared" si="243"/>
        <v>5.0384575163398679</v>
      </c>
      <c r="AL1106" s="1">
        <f t="shared" si="244"/>
        <v>5.6571428571428566</v>
      </c>
      <c r="AM1106" s="1">
        <f t="shared" si="245"/>
        <v>5598.2861292665202</v>
      </c>
      <c r="AN1106" s="1">
        <f t="shared" si="246"/>
        <v>6285.7142857142853</v>
      </c>
      <c r="AO1106" s="1">
        <f t="shared" si="247"/>
        <v>11884.000414980805</v>
      </c>
      <c r="AP1106" s="1">
        <f t="shared" ref="AP1106:AR1136" si="250">AM1106/1000</f>
        <v>5.59828612926652</v>
      </c>
      <c r="AQ1106" s="1">
        <f t="shared" si="250"/>
        <v>6.2857142857142856</v>
      </c>
      <c r="AR1106" s="1">
        <f t="shared" si="250"/>
        <v>11.884000414980804</v>
      </c>
      <c r="AS1106" s="90"/>
      <c r="AT1106" s="1">
        <v>2.717749757516974</v>
      </c>
      <c r="AU1106" s="1">
        <v>0.30109256556740999</v>
      </c>
      <c r="AV1106" s="1">
        <v>2.0829943180052628</v>
      </c>
      <c r="AW1106" s="1">
        <v>0.60911387910989034</v>
      </c>
      <c r="AX1106" s="1">
        <v>0.2406864973093811</v>
      </c>
      <c r="AY1106" s="1">
        <v>0.21114792772445004</v>
      </c>
      <c r="AZ1106" s="1">
        <v>9.5282715088094321</v>
      </c>
      <c r="BA1106" s="1">
        <v>1738.9273427423</v>
      </c>
      <c r="BB1106" s="1">
        <v>66.743652277648096</v>
      </c>
      <c r="BC1106" s="1">
        <v>19.494816212236938</v>
      </c>
      <c r="BD1106" s="1">
        <v>5.4172398337771313</v>
      </c>
      <c r="BE1106" s="94">
        <v>0.5080113100848257</v>
      </c>
      <c r="BF1106" s="94">
        <v>0.12021677662582472</v>
      </c>
      <c r="BG1106" s="94">
        <v>1.6819738328261449</v>
      </c>
      <c r="BH1106" s="1">
        <v>1.4571286141575275</v>
      </c>
      <c r="BI1106" s="1">
        <v>0.23190428713858424</v>
      </c>
      <c r="BJ1106" s="1">
        <v>0.64255086125377725</v>
      </c>
    </row>
    <row r="1107" spans="1:62">
      <c r="A1107" t="s">
        <v>177</v>
      </c>
      <c r="C1107" s="63" t="s">
        <v>166</v>
      </c>
      <c r="D1107" s="87" t="s">
        <v>167</v>
      </c>
      <c r="E1107" t="s">
        <v>959</v>
      </c>
      <c r="F1107" s="1" t="s">
        <v>875</v>
      </c>
      <c r="G1107" s="1" t="s">
        <v>876</v>
      </c>
      <c r="H1107" s="1">
        <v>10.740320000000001</v>
      </c>
      <c r="I1107" s="1">
        <v>8.5838900000000002</v>
      </c>
      <c r="J1107" s="1">
        <v>762</v>
      </c>
      <c r="K1107" s="1" t="s">
        <v>877</v>
      </c>
      <c r="L1107" s="1" t="s">
        <v>737</v>
      </c>
      <c r="M1107" s="88">
        <v>2016</v>
      </c>
      <c r="N1107" s="88">
        <v>2</v>
      </c>
      <c r="O1107" s="89" t="s">
        <v>155</v>
      </c>
      <c r="P1107" s="63">
        <v>841</v>
      </c>
      <c r="Q1107" s="1" t="s">
        <v>859</v>
      </c>
      <c r="R1107" s="63" t="s">
        <v>399</v>
      </c>
      <c r="S1107" s="63" t="s">
        <v>992</v>
      </c>
      <c r="T1107" s="63" t="s">
        <v>1091</v>
      </c>
      <c r="U1107" s="1" t="s">
        <v>860</v>
      </c>
      <c r="V1107" s="90">
        <v>42651</v>
      </c>
      <c r="W1107" s="91">
        <v>42653</v>
      </c>
      <c r="X1107" s="63">
        <v>9</v>
      </c>
      <c r="Y1107" s="63">
        <v>47</v>
      </c>
      <c r="Z1107" s="92">
        <v>28</v>
      </c>
      <c r="AA1107" s="93">
        <v>6.64</v>
      </c>
      <c r="AB1107" s="93">
        <v>3.48</v>
      </c>
      <c r="AC1107" s="63">
        <v>1.3</v>
      </c>
      <c r="AD1107" s="1">
        <v>0.72</v>
      </c>
      <c r="AE1107" s="63">
        <v>0.48</v>
      </c>
      <c r="AF1107" s="1">
        <v>0.84</v>
      </c>
      <c r="AG1107" s="1">
        <v>10.4</v>
      </c>
      <c r="AH1107" s="1">
        <f t="shared" si="248"/>
        <v>85.714285714285708</v>
      </c>
      <c r="AI1107" s="1">
        <v>0.18</v>
      </c>
      <c r="AJ1107" s="1">
        <f t="shared" si="249"/>
        <v>2.2486153846153845</v>
      </c>
      <c r="AK1107" s="1">
        <f t="shared" si="243"/>
        <v>2.0316901357466057</v>
      </c>
      <c r="AL1107" s="1">
        <f t="shared" si="244"/>
        <v>2.4899999999999998</v>
      </c>
      <c r="AM1107" s="1">
        <f t="shared" si="245"/>
        <v>2257.4334841628952</v>
      </c>
      <c r="AN1107" s="1">
        <f t="shared" si="246"/>
        <v>2766.6666666666661</v>
      </c>
      <c r="AO1107" s="1">
        <f t="shared" si="247"/>
        <v>5024.1001508295612</v>
      </c>
      <c r="AP1107" s="1">
        <f t="shared" si="250"/>
        <v>2.2574334841628954</v>
      </c>
      <c r="AQ1107" s="1">
        <f t="shared" si="250"/>
        <v>2.7666666666666662</v>
      </c>
      <c r="AR1107" s="1">
        <f t="shared" si="250"/>
        <v>5.0241001508295611</v>
      </c>
      <c r="AS1107" s="90">
        <v>42438</v>
      </c>
      <c r="AT1107" s="1">
        <v>1.970208540218471</v>
      </c>
      <c r="AU1107" s="1">
        <v>0.14929370262281486</v>
      </c>
      <c r="AV1107" s="1">
        <v>1.9429618810675244</v>
      </c>
      <c r="AW1107" s="1">
        <v>0.67552107468201161</v>
      </c>
      <c r="AX1107" s="1">
        <v>0.27700205090203356</v>
      </c>
      <c r="AY1107" s="1">
        <v>0.16633508913659573</v>
      </c>
      <c r="AZ1107" s="1">
        <v>7.0205306317578025</v>
      </c>
      <c r="BA1107" s="1">
        <v>151.05211485448518</v>
      </c>
      <c r="BB1107" s="1">
        <v>28.624657934661709</v>
      </c>
      <c r="BC1107" s="1">
        <v>12.054920203945537</v>
      </c>
      <c r="BD1107" s="1">
        <v>3.861883185414456</v>
      </c>
      <c r="BE1107" s="94">
        <v>0.6324626865671642</v>
      </c>
      <c r="BF1107" s="94">
        <v>0.11445895522388061</v>
      </c>
      <c r="BG1107" s="94">
        <v>1.8600016399670967</v>
      </c>
      <c r="BH1107" s="1">
        <v>1.2236719478098788</v>
      </c>
      <c r="BI1107" s="1">
        <v>0.23527493010251632</v>
      </c>
      <c r="BJ1107" s="1">
        <v>0.84909662616439163</v>
      </c>
    </row>
    <row r="1108" spans="1:62">
      <c r="A1108" t="s">
        <v>177</v>
      </c>
      <c r="C1108" s="63" t="s">
        <v>166</v>
      </c>
      <c r="D1108" s="87" t="s">
        <v>167</v>
      </c>
      <c r="E1108" t="s">
        <v>959</v>
      </c>
      <c r="F1108" s="1" t="s">
        <v>875</v>
      </c>
      <c r="G1108" s="1" t="s">
        <v>876</v>
      </c>
      <c r="H1108" s="1">
        <v>10.740320000000001</v>
      </c>
      <c r="I1108" s="1">
        <v>8.5838900000000002</v>
      </c>
      <c r="J1108" s="1">
        <v>762</v>
      </c>
      <c r="K1108" s="1" t="s">
        <v>877</v>
      </c>
      <c r="L1108" s="1" t="s">
        <v>737</v>
      </c>
      <c r="M1108" s="88">
        <v>2016</v>
      </c>
      <c r="N1108" s="88">
        <v>2</v>
      </c>
      <c r="O1108" s="89" t="s">
        <v>156</v>
      </c>
      <c r="P1108" s="63">
        <v>842</v>
      </c>
      <c r="Q1108" s="1" t="s">
        <v>859</v>
      </c>
      <c r="R1108" s="63" t="s">
        <v>399</v>
      </c>
      <c r="S1108" s="63" t="s">
        <v>992</v>
      </c>
      <c r="T1108" s="63" t="s">
        <v>1091</v>
      </c>
      <c r="U1108" s="1"/>
      <c r="V1108" s="90"/>
      <c r="W1108" s="91">
        <v>42653</v>
      </c>
      <c r="X1108" s="63">
        <v>9</v>
      </c>
      <c r="Y1108" s="63">
        <v>48</v>
      </c>
      <c r="Z1108" s="92">
        <v>32</v>
      </c>
      <c r="AA1108" s="93">
        <v>8.14</v>
      </c>
      <c r="AB1108" s="93">
        <v>4.34</v>
      </c>
      <c r="AC1108" s="63">
        <v>1.66</v>
      </c>
      <c r="AD1108" s="1">
        <v>0.88</v>
      </c>
      <c r="AE1108" s="63">
        <v>0.26</v>
      </c>
      <c r="AF1108" s="1">
        <v>1.08</v>
      </c>
      <c r="AG1108" s="1">
        <v>12.6</v>
      </c>
      <c r="AH1108" s="1">
        <f t="shared" si="248"/>
        <v>81.481481481481481</v>
      </c>
      <c r="AI1108" s="1">
        <v>0.12</v>
      </c>
      <c r="AJ1108" s="1">
        <f t="shared" si="249"/>
        <v>2.8236144578313258</v>
      </c>
      <c r="AK1108" s="1">
        <f t="shared" si="243"/>
        <v>2.3656844790928422</v>
      </c>
      <c r="AL1108" s="1">
        <f t="shared" si="244"/>
        <v>3.7569230769230768</v>
      </c>
      <c r="AM1108" s="1">
        <f t="shared" si="245"/>
        <v>2628.538310103158</v>
      </c>
      <c r="AN1108" s="1">
        <f t="shared" si="246"/>
        <v>4174.3589743589737</v>
      </c>
      <c r="AO1108" s="1">
        <f t="shared" si="247"/>
        <v>6802.8972844621312</v>
      </c>
      <c r="AP1108" s="1">
        <f t="shared" si="250"/>
        <v>2.6285383101031581</v>
      </c>
      <c r="AQ1108" s="1">
        <f t="shared" si="250"/>
        <v>4.1743589743589737</v>
      </c>
      <c r="AR1108" s="1">
        <f t="shared" si="250"/>
        <v>6.8028972844621309</v>
      </c>
      <c r="AS1108" s="90"/>
      <c r="AT1108" s="1">
        <v>2.4818941504178276</v>
      </c>
      <c r="AU1108" s="1">
        <v>0.22677546995866202</v>
      </c>
      <c r="AV1108" s="1">
        <v>1.5991046862051004</v>
      </c>
      <c r="AW1108" s="1">
        <v>0.61630018590246693</v>
      </c>
      <c r="AX1108" s="1">
        <v>0.23168329160694037</v>
      </c>
      <c r="AY1108" s="1">
        <v>0.16570350843598519</v>
      </c>
      <c r="AZ1108" s="1">
        <v>6.0059830682020419</v>
      </c>
      <c r="BA1108" s="1">
        <v>96.459402834125811</v>
      </c>
      <c r="BB1108" s="1">
        <v>18.349760921616731</v>
      </c>
      <c r="BC1108" s="1">
        <v>11.264769762389658</v>
      </c>
      <c r="BD1108" s="1">
        <v>4.5615766272589973</v>
      </c>
      <c r="BE1108" s="94">
        <v>0.50049212598425197</v>
      </c>
      <c r="BF1108" s="94">
        <v>0.15034448818897639</v>
      </c>
      <c r="BG1108" s="94">
        <v>1.8082569433564168</v>
      </c>
      <c r="BH1108" s="1">
        <v>1.1151658767772512</v>
      </c>
      <c r="BI1108" s="1">
        <v>0.2460189573459716</v>
      </c>
      <c r="BJ1108" s="1">
        <v>0.88306593628055197</v>
      </c>
    </row>
    <row r="1109" spans="1:62">
      <c r="A1109" t="s">
        <v>177</v>
      </c>
      <c r="C1109" s="63" t="s">
        <v>166</v>
      </c>
      <c r="D1109" s="87" t="s">
        <v>167</v>
      </c>
      <c r="E1109" t="s">
        <v>959</v>
      </c>
      <c r="F1109" s="1" t="s">
        <v>875</v>
      </c>
      <c r="G1109" s="1" t="s">
        <v>876</v>
      </c>
      <c r="H1109" s="1">
        <v>10.740320000000001</v>
      </c>
      <c r="I1109" s="1">
        <v>8.5838900000000002</v>
      </c>
      <c r="J1109" s="1">
        <v>762</v>
      </c>
      <c r="K1109" s="1" t="s">
        <v>877</v>
      </c>
      <c r="L1109" s="1" t="s">
        <v>737</v>
      </c>
      <c r="M1109" s="88">
        <v>2016</v>
      </c>
      <c r="N1109" s="88">
        <v>2</v>
      </c>
      <c r="O1109" s="89" t="s">
        <v>157</v>
      </c>
      <c r="P1109" s="63">
        <v>843</v>
      </c>
      <c r="Q1109" s="1" t="s">
        <v>859</v>
      </c>
      <c r="R1109" s="63" t="s">
        <v>399</v>
      </c>
      <c r="S1109" s="63" t="s">
        <v>992</v>
      </c>
      <c r="T1109" s="63" t="s">
        <v>1091</v>
      </c>
      <c r="U1109" s="1"/>
      <c r="V1109" s="90"/>
      <c r="W1109" s="91">
        <v>42653</v>
      </c>
      <c r="X1109" s="63">
        <v>9</v>
      </c>
      <c r="Y1109" s="63">
        <v>48</v>
      </c>
      <c r="Z1109" s="92">
        <v>34</v>
      </c>
      <c r="AA1109" s="93">
        <v>7.42</v>
      </c>
      <c r="AB1109" s="93">
        <v>4.84</v>
      </c>
      <c r="AC1109" s="63">
        <v>2.1800000000000002</v>
      </c>
      <c r="AD1109" s="1">
        <v>1.1399999999999999</v>
      </c>
      <c r="AE1109" s="63">
        <v>0.24</v>
      </c>
      <c r="AF1109" s="1">
        <v>1.38</v>
      </c>
      <c r="AG1109" s="1">
        <v>11.5</v>
      </c>
      <c r="AH1109" s="1">
        <f t="shared" si="248"/>
        <v>82.608695652173907</v>
      </c>
      <c r="AI1109" s="1">
        <v>0.14000000000000001</v>
      </c>
      <c r="AJ1109" s="1">
        <f t="shared" si="249"/>
        <v>3.0638532110091736</v>
      </c>
      <c r="AK1109" s="1">
        <f t="shared" si="243"/>
        <v>2.6352271991365348</v>
      </c>
      <c r="AL1109" s="1">
        <f t="shared" si="244"/>
        <v>4.3283333333333331</v>
      </c>
      <c r="AM1109" s="1">
        <f t="shared" si="245"/>
        <v>2928.0302212628162</v>
      </c>
      <c r="AN1109" s="1">
        <f t="shared" si="246"/>
        <v>4809.2592592592591</v>
      </c>
      <c r="AO1109" s="1">
        <f t="shared" si="247"/>
        <v>7737.2894805220749</v>
      </c>
      <c r="AP1109" s="1">
        <f t="shared" si="250"/>
        <v>2.9280302212628162</v>
      </c>
      <c r="AQ1109" s="1">
        <f t="shared" si="250"/>
        <v>4.8092592592592593</v>
      </c>
      <c r="AR1109" s="1">
        <f t="shared" si="250"/>
        <v>7.7372894805220751</v>
      </c>
      <c r="AS1109" s="90"/>
      <c r="AT1109" s="1">
        <v>2.6429268292682933</v>
      </c>
      <c r="AU1109" s="1">
        <v>0.20089318600281447</v>
      </c>
      <c r="AV1109" s="1">
        <v>2.0361183491145365</v>
      </c>
      <c r="AW1109" s="1">
        <v>0.42075868678443218</v>
      </c>
      <c r="AX1109" s="1">
        <v>0.16816926348694175</v>
      </c>
      <c r="AY1109" s="1">
        <v>0.15680731777032522</v>
      </c>
      <c r="AZ1109" s="1">
        <v>8.1089325024736887</v>
      </c>
      <c r="BA1109" s="1">
        <v>101.50831366211062</v>
      </c>
      <c r="BB1109" s="1">
        <v>20.525933560335652</v>
      </c>
      <c r="BC1109" s="1">
        <v>17.068304489364809</v>
      </c>
      <c r="BD1109" s="1">
        <v>4.2751259616241457</v>
      </c>
      <c r="BE1109" s="94">
        <v>0.62571428571428578</v>
      </c>
      <c r="BF1109" s="94">
        <v>0.11395238095238096</v>
      </c>
      <c r="BG1109" s="94">
        <v>2.3566833131994041</v>
      </c>
      <c r="BH1109" s="1">
        <v>1.3239631336405531</v>
      </c>
      <c r="BI1109" s="1">
        <v>0.18963133640552995</v>
      </c>
      <c r="BJ1109" s="1">
        <v>0.84485441376082127</v>
      </c>
    </row>
    <row r="1110" spans="1:62">
      <c r="A1110" t="s">
        <v>177</v>
      </c>
      <c r="C1110" s="63" t="s">
        <v>166</v>
      </c>
      <c r="D1110" s="87" t="s">
        <v>167</v>
      </c>
      <c r="E1110" t="s">
        <v>959</v>
      </c>
      <c r="F1110" s="1" t="s">
        <v>875</v>
      </c>
      <c r="G1110" s="1" t="s">
        <v>876</v>
      </c>
      <c r="H1110" s="1">
        <v>10.740320000000001</v>
      </c>
      <c r="I1110" s="1">
        <v>8.5838900000000002</v>
      </c>
      <c r="J1110" s="1">
        <v>762</v>
      </c>
      <c r="K1110" s="1" t="s">
        <v>877</v>
      </c>
      <c r="L1110" s="1" t="s">
        <v>737</v>
      </c>
      <c r="M1110" s="88">
        <v>2016</v>
      </c>
      <c r="N1110" s="88">
        <v>2</v>
      </c>
      <c r="O1110" s="89" t="s">
        <v>158</v>
      </c>
      <c r="P1110" s="63">
        <v>844</v>
      </c>
      <c r="Q1110" s="1" t="s">
        <v>859</v>
      </c>
      <c r="R1110" s="63" t="s">
        <v>399</v>
      </c>
      <c r="S1110" s="63" t="s">
        <v>992</v>
      </c>
      <c r="T1110" s="63" t="s">
        <v>1091</v>
      </c>
      <c r="U1110" s="1"/>
      <c r="V1110" s="90"/>
      <c r="W1110" s="91">
        <v>42653</v>
      </c>
      <c r="X1110" s="63">
        <v>9</v>
      </c>
      <c r="Y1110" s="63">
        <v>44</v>
      </c>
      <c r="Z1110" s="92">
        <v>46</v>
      </c>
      <c r="AA1110" s="93">
        <v>12.58</v>
      </c>
      <c r="AB1110" s="93">
        <v>7.92</v>
      </c>
      <c r="AC1110" s="63">
        <v>2.36</v>
      </c>
      <c r="AD1110" s="1">
        <v>1.3</v>
      </c>
      <c r="AE1110" s="63">
        <v>0.48</v>
      </c>
      <c r="AF1110" s="1">
        <v>1.58</v>
      </c>
      <c r="AG1110" s="1">
        <v>13.5</v>
      </c>
      <c r="AH1110" s="1">
        <f t="shared" si="248"/>
        <v>82.278481012658219</v>
      </c>
      <c r="AI1110" s="1">
        <v>0.16</v>
      </c>
      <c r="AJ1110" s="1">
        <f t="shared" si="249"/>
        <v>5.3023728813559332</v>
      </c>
      <c r="AK1110" s="1">
        <f t="shared" si="243"/>
        <v>4.439700897308076</v>
      </c>
      <c r="AL1110" s="1">
        <f t="shared" si="244"/>
        <v>4.1933333333333342</v>
      </c>
      <c r="AM1110" s="1">
        <f t="shared" si="245"/>
        <v>4933.0009970089732</v>
      </c>
      <c r="AN1110" s="1">
        <f t="shared" si="246"/>
        <v>4659.25925925926</v>
      </c>
      <c r="AO1110" s="1">
        <f t="shared" si="247"/>
        <v>9592.2602562682332</v>
      </c>
      <c r="AP1110" s="1">
        <f t="shared" si="250"/>
        <v>4.933000997008973</v>
      </c>
      <c r="AQ1110" s="1">
        <f t="shared" si="250"/>
        <v>4.6592592592592599</v>
      </c>
      <c r="AR1110" s="1">
        <f t="shared" si="250"/>
        <v>9.5922602562682329</v>
      </c>
      <c r="AS1110" s="90"/>
      <c r="AT1110" s="1">
        <v>2.8832838773491596</v>
      </c>
      <c r="AU1110" s="1">
        <v>0.29353845723926608</v>
      </c>
      <c r="AV1110" s="1">
        <v>1.7229154982167905</v>
      </c>
      <c r="AW1110" s="1">
        <v>0.8752479226710268</v>
      </c>
      <c r="AX1110" s="1">
        <v>0.28851800153713825</v>
      </c>
      <c r="AY1110" s="1">
        <v>0.19341105375764886</v>
      </c>
      <c r="AZ1110" s="1">
        <v>8.6085476462958699</v>
      </c>
      <c r="BA1110" s="1">
        <v>118.2573949266128</v>
      </c>
      <c r="BB1110" s="1">
        <v>28.160871263634061</v>
      </c>
      <c r="BC1110" s="1">
        <v>17.939532343770463</v>
      </c>
      <c r="BD1110" s="1">
        <v>6.2274600801321531</v>
      </c>
      <c r="BE1110" s="94">
        <v>0.5792270531400967</v>
      </c>
      <c r="BF1110" s="94">
        <v>0.14700483091787442</v>
      </c>
      <c r="BG1110" s="94">
        <v>1.7634687109780378</v>
      </c>
      <c r="BH1110" s="1">
        <v>1.3421774931381518</v>
      </c>
      <c r="BI1110" s="1">
        <v>0.27104300091491312</v>
      </c>
      <c r="BJ1110" s="1">
        <v>0.84747311445088425</v>
      </c>
    </row>
    <row r="1111" spans="1:62">
      <c r="A1111" t="s">
        <v>177</v>
      </c>
      <c r="C1111" s="63" t="s">
        <v>166</v>
      </c>
      <c r="D1111" s="87" t="s">
        <v>167</v>
      </c>
      <c r="E1111" t="s">
        <v>959</v>
      </c>
      <c r="F1111" s="1" t="s">
        <v>875</v>
      </c>
      <c r="G1111" s="1" t="s">
        <v>876</v>
      </c>
      <c r="H1111" s="1">
        <v>10.740320000000001</v>
      </c>
      <c r="I1111" s="1">
        <v>8.5838900000000002</v>
      </c>
      <c r="J1111" s="1">
        <v>762</v>
      </c>
      <c r="K1111" s="1" t="s">
        <v>877</v>
      </c>
      <c r="L1111" s="1" t="s">
        <v>737</v>
      </c>
      <c r="M1111" s="88">
        <v>2016</v>
      </c>
      <c r="N1111" s="88">
        <v>2</v>
      </c>
      <c r="O1111" s="89" t="s">
        <v>159</v>
      </c>
      <c r="P1111" s="63">
        <v>845</v>
      </c>
      <c r="Q1111" s="1" t="s">
        <v>859</v>
      </c>
      <c r="R1111" s="63" t="s">
        <v>399</v>
      </c>
      <c r="S1111" s="63" t="s">
        <v>992</v>
      </c>
      <c r="T1111" s="63" t="s">
        <v>1091</v>
      </c>
      <c r="U1111" s="1"/>
      <c r="V1111" s="90"/>
      <c r="W1111" s="91">
        <v>42653</v>
      </c>
      <c r="X1111" s="63">
        <v>9</v>
      </c>
      <c r="Y1111" s="63">
        <v>47</v>
      </c>
      <c r="Z1111" s="92">
        <v>48</v>
      </c>
      <c r="AA1111" s="93">
        <v>15.04</v>
      </c>
      <c r="AB1111" s="93">
        <v>7.94</v>
      </c>
      <c r="AC1111" s="63">
        <v>2.68</v>
      </c>
      <c r="AD1111" s="1">
        <v>1.48</v>
      </c>
      <c r="AE1111" s="63">
        <v>0.52</v>
      </c>
      <c r="AF1111" s="1">
        <v>1.76</v>
      </c>
      <c r="AG1111" s="1">
        <v>12.7</v>
      </c>
      <c r="AH1111" s="1">
        <f t="shared" si="248"/>
        <v>84.090909090909093</v>
      </c>
      <c r="AI1111" s="1">
        <v>0.26</v>
      </c>
      <c r="AJ1111" s="1">
        <f t="shared" si="249"/>
        <v>5.2143283582089559</v>
      </c>
      <c r="AK1111" s="1">
        <f t="shared" si="243"/>
        <v>4.5034230026338902</v>
      </c>
      <c r="AL1111" s="1">
        <f t="shared" si="244"/>
        <v>7.52</v>
      </c>
      <c r="AM1111" s="1">
        <f t="shared" si="245"/>
        <v>5003.8033362598781</v>
      </c>
      <c r="AN1111" s="1">
        <f t="shared" si="246"/>
        <v>8355.5555555555547</v>
      </c>
      <c r="AO1111" s="1">
        <f t="shared" si="247"/>
        <v>13359.358891815433</v>
      </c>
      <c r="AP1111" s="1">
        <f t="shared" si="250"/>
        <v>5.0038033362598782</v>
      </c>
      <c r="AQ1111" s="1">
        <f t="shared" si="250"/>
        <v>8.3555555555555543</v>
      </c>
      <c r="AR1111" s="1">
        <f t="shared" si="250"/>
        <v>13.359358891815432</v>
      </c>
      <c r="AS1111" s="90"/>
      <c r="AT1111" s="1">
        <v>2.2412488174077576</v>
      </c>
      <c r="AU1111" s="1">
        <v>0.22131009327141529</v>
      </c>
      <c r="AV1111" s="1">
        <v>1.7974663030807421</v>
      </c>
      <c r="AW1111" s="1">
        <v>0.75185782331860218</v>
      </c>
      <c r="AX1111" s="1">
        <v>0.30315839754838636</v>
      </c>
      <c r="AY1111" s="1">
        <v>0.15683030935602738</v>
      </c>
      <c r="AZ1111" s="1">
        <v>5.6729606982664107</v>
      </c>
      <c r="BA1111" s="1">
        <v>127.88465282944163</v>
      </c>
      <c r="BB1111" s="1">
        <v>30.665279579349814</v>
      </c>
      <c r="BC1111" s="1">
        <v>14.769731812465617</v>
      </c>
      <c r="BD1111" s="1">
        <v>4.5093663022619754</v>
      </c>
      <c r="BE1111" s="94">
        <v>0.49045275590551185</v>
      </c>
      <c r="BF1111" s="94">
        <v>2.7145669291338582E-2</v>
      </c>
      <c r="BG1111" s="94">
        <v>1.7388323386529783</v>
      </c>
      <c r="BH1111" s="1">
        <v>1.1903846153846156</v>
      </c>
      <c r="BI1111" s="1">
        <v>0.19144230769230774</v>
      </c>
      <c r="BJ1111" s="1">
        <v>0.50937326790305604</v>
      </c>
    </row>
    <row r="1112" spans="1:62">
      <c r="A1112" t="s">
        <v>177</v>
      </c>
      <c r="C1112" s="63" t="s">
        <v>166</v>
      </c>
      <c r="D1112" s="87" t="s">
        <v>167</v>
      </c>
      <c r="E1112" t="s">
        <v>959</v>
      </c>
      <c r="F1112" s="1" t="s">
        <v>875</v>
      </c>
      <c r="G1112" s="1" t="s">
        <v>876</v>
      </c>
      <c r="H1112" s="1">
        <v>10.740320000000001</v>
      </c>
      <c r="I1112" s="1">
        <v>8.5838900000000002</v>
      </c>
      <c r="J1112" s="1">
        <v>762</v>
      </c>
      <c r="K1112" s="1" t="s">
        <v>877</v>
      </c>
      <c r="L1112" s="1" t="s">
        <v>737</v>
      </c>
      <c r="M1112" s="88">
        <v>2016</v>
      </c>
      <c r="N1112" s="88">
        <v>2</v>
      </c>
      <c r="O1112" s="89" t="s">
        <v>714</v>
      </c>
      <c r="P1112" s="63">
        <v>846</v>
      </c>
      <c r="Q1112" s="1" t="s">
        <v>859</v>
      </c>
      <c r="R1112" s="63" t="s">
        <v>399</v>
      </c>
      <c r="S1112" s="63" t="s">
        <v>992</v>
      </c>
      <c r="T1112" s="63" t="s">
        <v>1091</v>
      </c>
      <c r="U1112" s="1"/>
      <c r="V1112" s="90"/>
      <c r="W1112" s="91">
        <v>42653</v>
      </c>
      <c r="X1112" s="63">
        <v>9</v>
      </c>
      <c r="Y1112" s="63">
        <v>44</v>
      </c>
      <c r="Z1112" s="92">
        <v>40</v>
      </c>
      <c r="AA1112" s="93">
        <v>12.84</v>
      </c>
      <c r="AB1112" s="93">
        <v>6.38</v>
      </c>
      <c r="AC1112" s="63">
        <v>2.2599999999999998</v>
      </c>
      <c r="AD1112" s="1">
        <v>1.22</v>
      </c>
      <c r="AE1112" s="63">
        <v>0.62</v>
      </c>
      <c r="AF1112" s="1">
        <v>1.5</v>
      </c>
      <c r="AG1112" s="1">
        <v>12.1</v>
      </c>
      <c r="AH1112" s="1">
        <f t="shared" si="248"/>
        <v>81.333333333333329</v>
      </c>
      <c r="AI1112" s="1">
        <v>0.26</v>
      </c>
      <c r="AJ1112" s="1">
        <f t="shared" si="249"/>
        <v>4.2345132743362832</v>
      </c>
      <c r="AK1112" s="1">
        <f t="shared" si="243"/>
        <v>3.5615743883394062</v>
      </c>
      <c r="AL1112" s="1">
        <f t="shared" si="244"/>
        <v>5.3845161290322583</v>
      </c>
      <c r="AM1112" s="1">
        <f t="shared" si="245"/>
        <v>3957.3048759326734</v>
      </c>
      <c r="AN1112" s="1">
        <f t="shared" si="246"/>
        <v>5982.7956989247314</v>
      </c>
      <c r="AO1112" s="1">
        <f t="shared" si="247"/>
        <v>9940.1005748574044</v>
      </c>
      <c r="AP1112" s="1">
        <f t="shared" si="250"/>
        <v>3.9573048759326737</v>
      </c>
      <c r="AQ1112" s="1">
        <f t="shared" si="250"/>
        <v>5.9827956989247317</v>
      </c>
      <c r="AR1112" s="1">
        <f t="shared" si="250"/>
        <v>9.9401005748574036</v>
      </c>
      <c r="AS1112" s="90"/>
      <c r="AT1112" s="1">
        <v>2.5674157303370784</v>
      </c>
      <c r="AU1112" s="1">
        <v>0.21448706985107874</v>
      </c>
      <c r="AV1112" s="1">
        <v>1.9783726112352435</v>
      </c>
      <c r="AW1112" s="1">
        <v>0.61283005109519451</v>
      </c>
      <c r="AX1112" s="1">
        <v>0.28427884083714383</v>
      </c>
      <c r="AY1112" s="1">
        <v>0.18244963715725057</v>
      </c>
      <c r="AZ1112" s="1">
        <v>7.5881865890911993</v>
      </c>
      <c r="BA1112" s="1">
        <v>193.24674286275504</v>
      </c>
      <c r="BB1112" s="1">
        <v>28.339858309257988</v>
      </c>
      <c r="BC1112" s="1">
        <v>13.837185825555771</v>
      </c>
      <c r="BD1112" s="1">
        <v>9.9119967773051219</v>
      </c>
      <c r="BE1112" s="94">
        <v>0.56952662721893488</v>
      </c>
      <c r="BF1112" s="94">
        <v>4.5093688362919132E-2</v>
      </c>
      <c r="BG1112" s="94">
        <v>2.5521236226531139</v>
      </c>
      <c r="BH1112" s="1">
        <v>1.215898400752587</v>
      </c>
      <c r="BI1112" s="1">
        <v>0.24924741298212608</v>
      </c>
      <c r="BJ1112" s="1">
        <v>0.55979018762855104</v>
      </c>
    </row>
    <row r="1113" spans="1:62">
      <c r="A1113" t="s">
        <v>177</v>
      </c>
      <c r="C1113" s="63" t="s">
        <v>164</v>
      </c>
      <c r="D1113" s="87" t="s">
        <v>165</v>
      </c>
      <c r="E1113" t="s">
        <v>959</v>
      </c>
      <c r="F1113" s="1" t="s">
        <v>878</v>
      </c>
      <c r="G1113" s="1" t="s">
        <v>879</v>
      </c>
      <c r="H1113" s="1">
        <v>10.52754</v>
      </c>
      <c r="I1113" s="1">
        <v>8.5086499999999994</v>
      </c>
      <c r="J1113" s="1">
        <v>795</v>
      </c>
      <c r="K1113" s="1" t="s">
        <v>880</v>
      </c>
      <c r="L1113" s="1" t="s">
        <v>737</v>
      </c>
      <c r="M1113" s="88">
        <v>2016</v>
      </c>
      <c r="N1113" s="88">
        <v>2</v>
      </c>
      <c r="O1113" s="89" t="s">
        <v>155</v>
      </c>
      <c r="P1113" s="63">
        <v>853</v>
      </c>
      <c r="Q1113" s="1" t="s">
        <v>739</v>
      </c>
      <c r="R1113" s="63" t="s">
        <v>399</v>
      </c>
      <c r="S1113" s="63" t="s">
        <v>992</v>
      </c>
      <c r="T1113" s="63" t="s">
        <v>1091</v>
      </c>
      <c r="U1113" s="1" t="s">
        <v>881</v>
      </c>
      <c r="V1113" s="90">
        <v>42651</v>
      </c>
      <c r="W1113" s="91">
        <v>42654</v>
      </c>
      <c r="X1113" s="63">
        <v>9</v>
      </c>
      <c r="Y1113" s="63">
        <v>48</v>
      </c>
      <c r="Z1113" s="92">
        <v>18</v>
      </c>
      <c r="AA1113" s="93">
        <v>2.88</v>
      </c>
      <c r="AB1113" s="93">
        <v>0.56000000000000005</v>
      </c>
      <c r="AC1113" s="63">
        <v>0.28000000000000003</v>
      </c>
      <c r="AD1113" s="1">
        <v>0.13</v>
      </c>
      <c r="AE1113" s="63">
        <v>0.16</v>
      </c>
      <c r="AF1113" s="1">
        <v>0.18</v>
      </c>
      <c r="AG1113" s="1">
        <v>6.6</v>
      </c>
      <c r="AH1113" s="1">
        <f t="shared" si="248"/>
        <v>72.222222222222229</v>
      </c>
      <c r="AI1113" s="1">
        <v>0.06</v>
      </c>
      <c r="AJ1113" s="1">
        <f t="shared" si="249"/>
        <v>0.36</v>
      </c>
      <c r="AK1113" s="1">
        <f t="shared" si="243"/>
        <v>0.28569411764705888</v>
      </c>
      <c r="AL1113" s="1">
        <f t="shared" si="244"/>
        <v>1.08</v>
      </c>
      <c r="AM1113" s="1">
        <f t="shared" si="245"/>
        <v>317.43790849673206</v>
      </c>
      <c r="AN1113" s="1">
        <f t="shared" si="246"/>
        <v>1200</v>
      </c>
      <c r="AO1113" s="1">
        <f t="shared" si="247"/>
        <v>1517.437908496732</v>
      </c>
      <c r="AP1113" s="1">
        <f t="shared" si="250"/>
        <v>0.31743790849673209</v>
      </c>
      <c r="AQ1113" s="1">
        <f t="shared" si="250"/>
        <v>1.2</v>
      </c>
      <c r="AR1113" s="1">
        <f t="shared" si="250"/>
        <v>1.517437908496732</v>
      </c>
      <c r="AS1113" s="90">
        <v>42438</v>
      </c>
      <c r="AT1113" s="1">
        <v>1.4352766798418974</v>
      </c>
      <c r="AU1113" s="1">
        <v>0.12609171511273315</v>
      </c>
      <c r="AV1113" s="1">
        <v>1.5649619272488278</v>
      </c>
      <c r="AW1113" s="1">
        <v>0.28346772434217538</v>
      </c>
      <c r="AX1113" s="1">
        <v>0.19895649436427335</v>
      </c>
      <c r="AY1113" s="1">
        <v>0.10622647808661334</v>
      </c>
      <c r="AZ1113" s="1">
        <v>3.7893511245927387</v>
      </c>
      <c r="BA1113" s="1">
        <v>105.55097042835588</v>
      </c>
      <c r="BB1113" s="1">
        <v>25.740617523286812</v>
      </c>
      <c r="BC1113" s="1">
        <v>10.837455139457472</v>
      </c>
      <c r="BD1113" s="1">
        <v>2.9102562544919994</v>
      </c>
      <c r="BE1113" s="94">
        <v>0.56831683168316827</v>
      </c>
      <c r="BF1113" s="94">
        <v>6.158415841584159E-2</v>
      </c>
      <c r="BG1113" s="94">
        <v>1.3959240417473502</v>
      </c>
      <c r="BH1113" s="1">
        <v>1.1718020541549954</v>
      </c>
      <c r="BI1113" s="1">
        <v>0.17390289449112978</v>
      </c>
      <c r="BJ1113" s="1">
        <v>0.58642044432445839</v>
      </c>
    </row>
    <row r="1114" spans="1:62">
      <c r="A1114" t="s">
        <v>177</v>
      </c>
      <c r="C1114" s="63" t="s">
        <v>164</v>
      </c>
      <c r="D1114" s="87" t="s">
        <v>165</v>
      </c>
      <c r="E1114" t="s">
        <v>959</v>
      </c>
      <c r="F1114" s="1" t="s">
        <v>878</v>
      </c>
      <c r="G1114" s="1" t="s">
        <v>879</v>
      </c>
      <c r="H1114" s="1">
        <v>10.52754</v>
      </c>
      <c r="I1114" s="1">
        <v>8.5086499999999994</v>
      </c>
      <c r="J1114" s="1">
        <v>795</v>
      </c>
      <c r="K1114" s="1" t="s">
        <v>880</v>
      </c>
      <c r="L1114" s="1" t="s">
        <v>737</v>
      </c>
      <c r="M1114" s="88">
        <v>2016</v>
      </c>
      <c r="N1114" s="88">
        <v>2</v>
      </c>
      <c r="O1114" s="89" t="s">
        <v>156</v>
      </c>
      <c r="P1114" s="63">
        <v>854</v>
      </c>
      <c r="Q1114" s="1" t="s">
        <v>739</v>
      </c>
      <c r="R1114" s="63" t="s">
        <v>399</v>
      </c>
      <c r="S1114" s="63" t="s">
        <v>992</v>
      </c>
      <c r="T1114" s="63" t="s">
        <v>1091</v>
      </c>
      <c r="U1114" s="1"/>
      <c r="V1114" s="90"/>
      <c r="W1114" s="91">
        <v>42654</v>
      </c>
      <c r="X1114" s="63">
        <v>9</v>
      </c>
      <c r="Y1114" s="63">
        <v>47</v>
      </c>
      <c r="Z1114" s="92">
        <v>31</v>
      </c>
      <c r="AA1114" s="93">
        <v>7.1</v>
      </c>
      <c r="AB1114" s="93">
        <v>2.54</v>
      </c>
      <c r="AC1114" s="63">
        <v>1.06</v>
      </c>
      <c r="AD1114" s="1">
        <v>0.54</v>
      </c>
      <c r="AE1114" s="63">
        <v>0.16</v>
      </c>
      <c r="AF1114" s="1">
        <v>0.66</v>
      </c>
      <c r="AG1114" s="1">
        <v>11.7</v>
      </c>
      <c r="AH1114" s="1">
        <f t="shared" si="248"/>
        <v>81.818181818181827</v>
      </c>
      <c r="AI1114" s="1">
        <v>0.1</v>
      </c>
      <c r="AJ1114" s="1">
        <f t="shared" si="249"/>
        <v>1.5815094339622642</v>
      </c>
      <c r="AK1114" s="1">
        <f t="shared" si="243"/>
        <v>1.3441984461709213</v>
      </c>
      <c r="AL1114" s="1">
        <f t="shared" si="244"/>
        <v>4.4375</v>
      </c>
      <c r="AM1114" s="1">
        <f t="shared" si="245"/>
        <v>1493.5538290788015</v>
      </c>
      <c r="AN1114" s="1">
        <f t="shared" si="246"/>
        <v>4930.5555555555557</v>
      </c>
      <c r="AO1114" s="1">
        <f t="shared" si="247"/>
        <v>6424.1093846343574</v>
      </c>
      <c r="AP1114" s="1">
        <f t="shared" si="250"/>
        <v>1.4935538290788015</v>
      </c>
      <c r="AQ1114" s="1">
        <f t="shared" si="250"/>
        <v>4.9305555555555554</v>
      </c>
      <c r="AR1114" s="1">
        <f t="shared" si="250"/>
        <v>6.4241093846343578</v>
      </c>
      <c r="AS1114" s="90"/>
      <c r="AT1114" s="1">
        <v>1.3053722902921774</v>
      </c>
      <c r="AU1114" s="1">
        <v>0.24397233719943595</v>
      </c>
      <c r="AV1114" s="1">
        <v>1.7188429268452889</v>
      </c>
      <c r="AW1114" s="1">
        <v>0.37740480946047233</v>
      </c>
      <c r="AX1114" s="1">
        <v>0.21284756494491602</v>
      </c>
      <c r="AY1114" s="1">
        <v>0.10141016283398988</v>
      </c>
      <c r="AZ1114" s="1">
        <v>3.1924620391120335</v>
      </c>
      <c r="BA1114" s="1">
        <v>92.156343440014226</v>
      </c>
      <c r="BB1114" s="1">
        <v>34.822336637987995</v>
      </c>
      <c r="BC1114" s="1">
        <v>9.010056127753268</v>
      </c>
      <c r="BD1114" s="1">
        <v>3.1859544740048253</v>
      </c>
      <c r="BE1114" s="94">
        <v>0.35712927756653989</v>
      </c>
      <c r="BF1114" s="94">
        <v>0.24182509505703423</v>
      </c>
      <c r="BG1114" s="94">
        <v>0.99671726682414086</v>
      </c>
      <c r="BH1114" s="1">
        <v>0.94584139264990319</v>
      </c>
      <c r="BI1114" s="1">
        <v>0.23007736943907156</v>
      </c>
      <c r="BJ1114" s="1">
        <v>0.60509125836909783</v>
      </c>
    </row>
    <row r="1115" spans="1:62">
      <c r="A1115" t="s">
        <v>177</v>
      </c>
      <c r="C1115" s="63" t="s">
        <v>164</v>
      </c>
      <c r="D1115" s="87" t="s">
        <v>165</v>
      </c>
      <c r="E1115" t="s">
        <v>959</v>
      </c>
      <c r="F1115" s="1" t="s">
        <v>878</v>
      </c>
      <c r="G1115" s="1" t="s">
        <v>879</v>
      </c>
      <c r="H1115" s="1">
        <v>10.52754</v>
      </c>
      <c r="I1115" s="1">
        <v>8.5086499999999994</v>
      </c>
      <c r="J1115" s="1">
        <v>795</v>
      </c>
      <c r="K1115" s="1" t="s">
        <v>880</v>
      </c>
      <c r="L1115" s="1" t="s">
        <v>737</v>
      </c>
      <c r="M1115" s="88">
        <v>2016</v>
      </c>
      <c r="N1115" s="88">
        <v>2</v>
      </c>
      <c r="O1115" s="89" t="s">
        <v>157</v>
      </c>
      <c r="P1115" s="63">
        <v>855</v>
      </c>
      <c r="Q1115" s="1" t="s">
        <v>739</v>
      </c>
      <c r="R1115" s="63" t="s">
        <v>399</v>
      </c>
      <c r="S1115" s="63" t="s">
        <v>992</v>
      </c>
      <c r="T1115" s="63" t="s">
        <v>1091</v>
      </c>
      <c r="U1115" s="1"/>
      <c r="V1115" s="90"/>
      <c r="W1115" s="91">
        <v>42654</v>
      </c>
      <c r="X1115" s="63">
        <v>9</v>
      </c>
      <c r="Y1115" s="63">
        <v>48</v>
      </c>
      <c r="Z1115" s="92">
        <v>32</v>
      </c>
      <c r="AA1115" s="93">
        <v>7.76</v>
      </c>
      <c r="AB1115" s="93">
        <v>2.68</v>
      </c>
      <c r="AC1115" s="63">
        <v>0.82</v>
      </c>
      <c r="AD1115" s="1">
        <v>0.6</v>
      </c>
      <c r="AE1115" s="63">
        <v>0.48</v>
      </c>
      <c r="AF1115" s="1">
        <v>0.68</v>
      </c>
      <c r="AG1115" s="1">
        <v>10.8</v>
      </c>
      <c r="AH1115" s="1">
        <f t="shared" si="248"/>
        <v>88.235294117647044</v>
      </c>
      <c r="AI1115" s="1">
        <v>0.16</v>
      </c>
      <c r="AJ1115" s="1">
        <f t="shared" si="249"/>
        <v>2.2224390243902441</v>
      </c>
      <c r="AK1115" s="1">
        <f t="shared" si="243"/>
        <v>2.05787087517934</v>
      </c>
      <c r="AL1115" s="1">
        <f t="shared" si="244"/>
        <v>2.5866666666666669</v>
      </c>
      <c r="AM1115" s="1">
        <f t="shared" si="245"/>
        <v>2286.5231946437111</v>
      </c>
      <c r="AN1115" s="1">
        <f t="shared" si="246"/>
        <v>2874.0740740740744</v>
      </c>
      <c r="AO1115" s="1">
        <f t="shared" si="247"/>
        <v>5160.5972687177855</v>
      </c>
      <c r="AP1115" s="1">
        <f t="shared" si="250"/>
        <v>2.2865231946437112</v>
      </c>
      <c r="AQ1115" s="1">
        <f t="shared" si="250"/>
        <v>2.8740740740740742</v>
      </c>
      <c r="AR1115" s="1">
        <f t="shared" si="250"/>
        <v>5.1605972687177859</v>
      </c>
      <c r="AS1115" s="90"/>
      <c r="AT1115" s="1">
        <v>2.6836734693877551</v>
      </c>
      <c r="AU1115" s="1">
        <v>0.16222597087306204</v>
      </c>
      <c r="AV1115" s="1">
        <v>1.8099140162034177</v>
      </c>
      <c r="AW1115" s="1">
        <v>0.29852149809968997</v>
      </c>
      <c r="AX1115" s="1">
        <v>0.19565900084331461</v>
      </c>
      <c r="AY1115" s="1">
        <v>0.11762324801886377</v>
      </c>
      <c r="AZ1115" s="1">
        <v>5.927830788489457</v>
      </c>
      <c r="BA1115" s="1">
        <v>102.14051896256893</v>
      </c>
      <c r="BB1115" s="1">
        <v>83.570829118794222</v>
      </c>
      <c r="BC1115" s="1">
        <v>22.575618877763624</v>
      </c>
      <c r="BD1115" s="1">
        <v>3.8600297591978139</v>
      </c>
      <c r="BE1115" s="94">
        <v>0.8205128205128206</v>
      </c>
      <c r="BF1115" s="94">
        <v>3.0155677655677653E-2</v>
      </c>
      <c r="BG1115" s="94">
        <v>0.95692437214104786</v>
      </c>
      <c r="BH1115" s="1">
        <v>1.4786169244767973</v>
      </c>
      <c r="BI1115" s="1">
        <v>0.15232029117379436</v>
      </c>
      <c r="BJ1115" s="1">
        <v>0.61651865068757283</v>
      </c>
    </row>
    <row r="1116" spans="1:62">
      <c r="A1116" t="s">
        <v>177</v>
      </c>
      <c r="C1116" s="63" t="s">
        <v>164</v>
      </c>
      <c r="D1116" s="87" t="s">
        <v>165</v>
      </c>
      <c r="E1116" t="s">
        <v>959</v>
      </c>
      <c r="F1116" s="1" t="s">
        <v>878</v>
      </c>
      <c r="G1116" s="1" t="s">
        <v>879</v>
      </c>
      <c r="H1116" s="1">
        <v>10.52754</v>
      </c>
      <c r="I1116" s="1">
        <v>8.5086499999999994</v>
      </c>
      <c r="J1116" s="1">
        <v>795</v>
      </c>
      <c r="K1116" s="1" t="s">
        <v>880</v>
      </c>
      <c r="L1116" s="1" t="s">
        <v>737</v>
      </c>
      <c r="M1116" s="88">
        <v>2016</v>
      </c>
      <c r="N1116" s="88">
        <v>2</v>
      </c>
      <c r="O1116" s="89" t="s">
        <v>158</v>
      </c>
      <c r="P1116" s="63">
        <v>856</v>
      </c>
      <c r="Q1116" s="1" t="s">
        <v>739</v>
      </c>
      <c r="R1116" s="63" t="s">
        <v>399</v>
      </c>
      <c r="S1116" s="63" t="s">
        <v>992</v>
      </c>
      <c r="T1116" s="63" t="s">
        <v>1091</v>
      </c>
      <c r="U1116" s="1"/>
      <c r="V1116" s="90"/>
      <c r="W1116" s="91">
        <v>42654</v>
      </c>
      <c r="X1116" s="63">
        <v>9</v>
      </c>
      <c r="Y1116" s="63">
        <v>42</v>
      </c>
      <c r="Z1116" s="92">
        <v>46</v>
      </c>
      <c r="AA1116" s="93">
        <v>15.74</v>
      </c>
      <c r="AB1116" s="93">
        <v>6.7</v>
      </c>
      <c r="AC1116" s="63">
        <v>2.16</v>
      </c>
      <c r="AD1116" s="1">
        <v>1.1000000000000001</v>
      </c>
      <c r="AE1116" s="63">
        <v>0.82</v>
      </c>
      <c r="AF1116" s="1">
        <v>1.4</v>
      </c>
      <c r="AG1116" s="1">
        <v>13.5</v>
      </c>
      <c r="AH1116" s="1">
        <f t="shared" si="248"/>
        <v>78.571428571428584</v>
      </c>
      <c r="AI1116" s="1">
        <v>0.32</v>
      </c>
      <c r="AJ1116" s="1">
        <f t="shared" si="249"/>
        <v>4.3425925925925917</v>
      </c>
      <c r="AK1116" s="1">
        <f t="shared" si="243"/>
        <v>3.4722494553376899</v>
      </c>
      <c r="AL1116" s="1">
        <f t="shared" si="244"/>
        <v>6.142439024390244</v>
      </c>
      <c r="AM1116" s="1">
        <f t="shared" si="245"/>
        <v>3858.0549503752109</v>
      </c>
      <c r="AN1116" s="1">
        <f t="shared" si="246"/>
        <v>6824.9322493224936</v>
      </c>
      <c r="AO1116" s="1">
        <f t="shared" si="247"/>
        <v>10682.987199697705</v>
      </c>
      <c r="AP1116" s="1">
        <f t="shared" si="250"/>
        <v>3.8580549503752111</v>
      </c>
      <c r="AQ1116" s="1">
        <f t="shared" si="250"/>
        <v>6.8249322493224938</v>
      </c>
      <c r="AR1116" s="1">
        <f t="shared" si="250"/>
        <v>10.682987199697706</v>
      </c>
      <c r="AS1116" s="90"/>
      <c r="AT1116" s="1">
        <v>2.5621301775147929</v>
      </c>
      <c r="AU1116" s="1">
        <v>0.23813455383418614</v>
      </c>
      <c r="AV1116" s="1">
        <v>1.0720562428447471</v>
      </c>
      <c r="AW1116" s="1">
        <v>1.1884860924646885</v>
      </c>
      <c r="AX1116" s="1">
        <v>0.48784638551961013</v>
      </c>
      <c r="AY1116" s="1">
        <v>0.15175587575484223</v>
      </c>
      <c r="AZ1116" s="1">
        <v>6.7678824702129967</v>
      </c>
      <c r="BA1116" s="1">
        <v>90.618572050624664</v>
      </c>
      <c r="BB1116" s="1">
        <v>320.86340716636914</v>
      </c>
      <c r="BC1116" s="1">
        <v>11.583156056264166</v>
      </c>
      <c r="BD1116" s="1">
        <v>3.4010427958609868</v>
      </c>
      <c r="BE1116" s="94">
        <v>0.48993288590604034</v>
      </c>
      <c r="BF1116" s="94">
        <v>4.5719079578139983E-2</v>
      </c>
      <c r="BG1116" s="94">
        <v>1.8441790088189325</v>
      </c>
      <c r="BH1116" s="1">
        <v>1.351123595505618</v>
      </c>
      <c r="BI1116" s="1">
        <v>0.25463483146067417</v>
      </c>
      <c r="BJ1116" s="1">
        <v>0.56612658112083925</v>
      </c>
    </row>
    <row r="1117" spans="1:62">
      <c r="A1117" t="s">
        <v>177</v>
      </c>
      <c r="C1117" s="63" t="s">
        <v>164</v>
      </c>
      <c r="D1117" s="87" t="s">
        <v>165</v>
      </c>
      <c r="E1117" t="s">
        <v>959</v>
      </c>
      <c r="F1117" s="1" t="s">
        <v>878</v>
      </c>
      <c r="G1117" s="1" t="s">
        <v>879</v>
      </c>
      <c r="H1117" s="1">
        <v>10.52754</v>
      </c>
      <c r="I1117" s="1">
        <v>8.5086499999999994</v>
      </c>
      <c r="J1117" s="1">
        <v>795</v>
      </c>
      <c r="K1117" s="1" t="s">
        <v>880</v>
      </c>
      <c r="L1117" s="1" t="s">
        <v>737</v>
      </c>
      <c r="M1117" s="88">
        <v>2016</v>
      </c>
      <c r="N1117" s="88">
        <v>2</v>
      </c>
      <c r="O1117" s="89" t="s">
        <v>159</v>
      </c>
      <c r="P1117" s="63">
        <v>857</v>
      </c>
      <c r="Q1117" s="1" t="s">
        <v>739</v>
      </c>
      <c r="R1117" s="63" t="s">
        <v>399</v>
      </c>
      <c r="S1117" s="63" t="s">
        <v>992</v>
      </c>
      <c r="T1117" s="63" t="s">
        <v>1091</v>
      </c>
      <c r="U1117" s="1"/>
      <c r="V1117" s="90"/>
      <c r="W1117" s="91">
        <v>42654</v>
      </c>
      <c r="X1117" s="63">
        <v>9</v>
      </c>
      <c r="Y1117" s="63">
        <v>42</v>
      </c>
      <c r="Z1117" s="92">
        <v>47</v>
      </c>
      <c r="AA1117" s="93">
        <v>13.29</v>
      </c>
      <c r="AB1117" s="93">
        <v>6.34</v>
      </c>
      <c r="AC1117" s="63">
        <v>2.04</v>
      </c>
      <c r="AD1117" s="1">
        <v>1</v>
      </c>
      <c r="AE1117" s="63">
        <v>0.57999999999999996</v>
      </c>
      <c r="AF1117" s="1">
        <v>1.26</v>
      </c>
      <c r="AG1117" s="1">
        <v>13.3</v>
      </c>
      <c r="AH1117" s="1">
        <f t="shared" si="248"/>
        <v>79.365079365079367</v>
      </c>
      <c r="AI1117" s="1">
        <v>0.24</v>
      </c>
      <c r="AJ1117" s="1">
        <f t="shared" si="249"/>
        <v>3.9158823529411766</v>
      </c>
      <c r="AK1117" s="1">
        <f t="shared" si="243"/>
        <v>3.1700000000000004</v>
      </c>
      <c r="AL1117" s="1">
        <f t="shared" si="244"/>
        <v>5.4993103448275855</v>
      </c>
      <c r="AM1117" s="1">
        <f t="shared" si="245"/>
        <v>3522.2222222222226</v>
      </c>
      <c r="AN1117" s="1">
        <f t="shared" si="246"/>
        <v>6110.3448275862065</v>
      </c>
      <c r="AO1117" s="1">
        <f t="shared" si="247"/>
        <v>9632.5670498084291</v>
      </c>
      <c r="AP1117" s="1">
        <f t="shared" si="250"/>
        <v>3.5222222222222226</v>
      </c>
      <c r="AQ1117" s="1">
        <f t="shared" si="250"/>
        <v>6.1103448275862062</v>
      </c>
      <c r="AR1117" s="1">
        <f t="shared" si="250"/>
        <v>9.6325670498084293</v>
      </c>
      <c r="AS1117" s="90"/>
      <c r="AT1117" s="1">
        <v>2.1420400381315541</v>
      </c>
      <c r="AU1117" s="1">
        <v>0.25641777303488267</v>
      </c>
      <c r="AV1117" s="1">
        <v>1.1953107050553675</v>
      </c>
      <c r="AW1117" s="1">
        <v>0.91205668524054739</v>
      </c>
      <c r="AX1117" s="1">
        <v>0.25614227405761281</v>
      </c>
      <c r="AY1117" s="1">
        <v>0.13070022798214995</v>
      </c>
      <c r="AZ1117" s="1">
        <v>6.0691564257312871</v>
      </c>
      <c r="BA1117" s="1">
        <v>88.87782773855335</v>
      </c>
      <c r="BB1117" s="1">
        <v>181.14283464242905</v>
      </c>
      <c r="BC1117" s="1">
        <v>10.144553648636148</v>
      </c>
      <c r="BD1117" s="1">
        <v>2.6184571663721736</v>
      </c>
      <c r="BE1117" s="94">
        <v>1.4097421203438396</v>
      </c>
      <c r="BF1117" s="94">
        <v>7.7841451766953201E-2</v>
      </c>
      <c r="BG1117" s="94">
        <v>0.18030795876984038</v>
      </c>
      <c r="BH1117" s="1">
        <v>1.2047952047952049</v>
      </c>
      <c r="BI1117" s="1">
        <v>0.28486513486513493</v>
      </c>
      <c r="BJ1117" s="1">
        <v>0.59049210357536686</v>
      </c>
    </row>
    <row r="1118" spans="1:62">
      <c r="A1118" t="s">
        <v>177</v>
      </c>
      <c r="C1118" s="63" t="s">
        <v>164</v>
      </c>
      <c r="D1118" s="87" t="s">
        <v>165</v>
      </c>
      <c r="E1118" t="s">
        <v>959</v>
      </c>
      <c r="F1118" s="1" t="s">
        <v>878</v>
      </c>
      <c r="G1118" s="1" t="s">
        <v>879</v>
      </c>
      <c r="H1118" s="1">
        <v>10.52754</v>
      </c>
      <c r="I1118" s="1">
        <v>8.5086499999999994</v>
      </c>
      <c r="J1118" s="1">
        <v>795</v>
      </c>
      <c r="K1118" s="1" t="s">
        <v>880</v>
      </c>
      <c r="L1118" s="1" t="s">
        <v>737</v>
      </c>
      <c r="M1118" s="88">
        <v>2016</v>
      </c>
      <c r="N1118" s="88">
        <v>2</v>
      </c>
      <c r="O1118" s="89" t="s">
        <v>714</v>
      </c>
      <c r="P1118" s="63">
        <v>858</v>
      </c>
      <c r="Q1118" s="1" t="s">
        <v>739</v>
      </c>
      <c r="R1118" s="63" t="s">
        <v>399</v>
      </c>
      <c r="S1118" s="63" t="s">
        <v>992</v>
      </c>
      <c r="T1118" s="63" t="s">
        <v>1091</v>
      </c>
      <c r="U1118" s="1"/>
      <c r="V1118" s="90"/>
      <c r="W1118" s="91">
        <v>42654</v>
      </c>
      <c r="X1118" s="63">
        <v>9</v>
      </c>
      <c r="Y1118" s="63">
        <v>46</v>
      </c>
      <c r="Z1118" s="92">
        <v>46</v>
      </c>
      <c r="AA1118" s="93">
        <v>10.119999999999999</v>
      </c>
      <c r="AB1118" s="93">
        <v>7.02</v>
      </c>
      <c r="AC1118" s="63">
        <v>1.98</v>
      </c>
      <c r="AD1118" s="1">
        <v>1.02</v>
      </c>
      <c r="AE1118" s="63">
        <v>0.42</v>
      </c>
      <c r="AF1118" s="1">
        <v>1.22</v>
      </c>
      <c r="AG1118" s="1">
        <v>14</v>
      </c>
      <c r="AH1118" s="1">
        <f t="shared" si="248"/>
        <v>83.606557377049185</v>
      </c>
      <c r="AI1118" s="1">
        <v>0.26</v>
      </c>
      <c r="AJ1118" s="1">
        <f t="shared" si="249"/>
        <v>4.3254545454545452</v>
      </c>
      <c r="AK1118" s="1">
        <f t="shared" si="243"/>
        <v>3.6589090909090909</v>
      </c>
      <c r="AL1118" s="1">
        <f t="shared" si="244"/>
        <v>6.2647619047619045</v>
      </c>
      <c r="AM1118" s="1">
        <f t="shared" si="245"/>
        <v>4065.4545454545455</v>
      </c>
      <c r="AN1118" s="1">
        <f t="shared" si="246"/>
        <v>6960.8465608465604</v>
      </c>
      <c r="AO1118" s="1">
        <f t="shared" si="247"/>
        <v>11026.301106301105</v>
      </c>
      <c r="AP1118" s="1">
        <f t="shared" si="250"/>
        <v>4.0654545454545454</v>
      </c>
      <c r="AQ1118" s="1">
        <f t="shared" si="250"/>
        <v>6.9608465608465604</v>
      </c>
      <c r="AR1118" s="1">
        <f t="shared" si="250"/>
        <v>11.026301106301105</v>
      </c>
      <c r="AS1118" s="90"/>
      <c r="AT1118" s="1">
        <v>2.0047438330170779</v>
      </c>
      <c r="AU1118" s="1">
        <v>0.29247875514552918</v>
      </c>
      <c r="AV1118" s="1">
        <v>1.1841140415782934</v>
      </c>
      <c r="AW1118" s="1">
        <v>0.85416540924118078</v>
      </c>
      <c r="AX1118" s="1">
        <v>0.35507845807182725</v>
      </c>
      <c r="AY1118" s="1">
        <v>0.13714926451188164</v>
      </c>
      <c r="AZ1118" s="1">
        <v>4.5815312802314825</v>
      </c>
      <c r="BA1118" s="1">
        <v>104.33476223704714</v>
      </c>
      <c r="BB1118" s="1">
        <v>104.9238575154729</v>
      </c>
      <c r="BC1118" s="1">
        <v>10.110243661009937</v>
      </c>
      <c r="BD1118" s="1">
        <v>20.213936297208278</v>
      </c>
      <c r="BE1118" s="94">
        <v>0.4536274509803922</v>
      </c>
      <c r="BF1118" s="94">
        <v>2.9872549019607848E-2</v>
      </c>
      <c r="BG1118" s="94">
        <v>0.96149421154955339</v>
      </c>
      <c r="BH1118" s="1">
        <v>1.4905378486055776</v>
      </c>
      <c r="BI1118" s="1">
        <v>0.25104581673306775</v>
      </c>
      <c r="BJ1118" s="1">
        <v>0.55969332451719334</v>
      </c>
    </row>
    <row r="1119" spans="1:62">
      <c r="A1119" t="s">
        <v>177</v>
      </c>
      <c r="C1119" s="63" t="s">
        <v>164</v>
      </c>
      <c r="D1119" s="87" t="s">
        <v>165</v>
      </c>
      <c r="E1119" t="s">
        <v>959</v>
      </c>
      <c r="F1119" s="1" t="s">
        <v>882</v>
      </c>
      <c r="G1119" s="1" t="s">
        <v>883</v>
      </c>
      <c r="H1119" s="1">
        <v>10.54297</v>
      </c>
      <c r="I1119" s="1">
        <v>8.4509399999999992</v>
      </c>
      <c r="J1119" s="1">
        <v>781</v>
      </c>
      <c r="K1119" s="1" t="s">
        <v>884</v>
      </c>
      <c r="L1119" s="1" t="s">
        <v>737</v>
      </c>
      <c r="M1119" s="88">
        <v>2016</v>
      </c>
      <c r="N1119" s="88">
        <v>2</v>
      </c>
      <c r="O1119" s="89" t="s">
        <v>155</v>
      </c>
      <c r="P1119" s="63">
        <v>865</v>
      </c>
      <c r="Q1119" s="1" t="s">
        <v>739</v>
      </c>
      <c r="R1119" s="63" t="s">
        <v>399</v>
      </c>
      <c r="S1119" s="63" t="s">
        <v>992</v>
      </c>
      <c r="T1119" s="63" t="s">
        <v>1091</v>
      </c>
      <c r="U1119" s="1" t="s">
        <v>881</v>
      </c>
      <c r="V1119" s="90">
        <v>42651</v>
      </c>
      <c r="W1119" s="91">
        <v>42654</v>
      </c>
      <c r="X1119" s="63">
        <v>9</v>
      </c>
      <c r="Y1119" s="63">
        <v>46</v>
      </c>
      <c r="Z1119" s="92">
        <v>38</v>
      </c>
      <c r="AA1119" s="93">
        <v>6.74</v>
      </c>
      <c r="AB1119" s="93">
        <v>3.1</v>
      </c>
      <c r="AC1119" s="63">
        <v>1.28</v>
      </c>
      <c r="AD1119" s="1">
        <v>0.62</v>
      </c>
      <c r="AE1119" s="63">
        <v>0.34</v>
      </c>
      <c r="AF1119" s="1">
        <v>0.8</v>
      </c>
      <c r="AG1119" s="1">
        <v>12.4</v>
      </c>
      <c r="AH1119" s="1">
        <f t="shared" si="248"/>
        <v>77.499999999999986</v>
      </c>
      <c r="AI1119" s="1">
        <v>0.2</v>
      </c>
      <c r="AJ1119" s="1">
        <f t="shared" si="249"/>
        <v>1.9375</v>
      </c>
      <c r="AK1119" s="1">
        <f t="shared" si="243"/>
        <v>1.5474926470588233</v>
      </c>
      <c r="AL1119" s="1">
        <f t="shared" si="244"/>
        <v>3.9647058823529413</v>
      </c>
      <c r="AM1119" s="1">
        <f t="shared" si="245"/>
        <v>1719.4362745098035</v>
      </c>
      <c r="AN1119" s="1">
        <f t="shared" si="246"/>
        <v>4405.2287581699347</v>
      </c>
      <c r="AO1119" s="1">
        <f t="shared" si="247"/>
        <v>6124.665032679738</v>
      </c>
      <c r="AP1119" s="1">
        <f t="shared" si="250"/>
        <v>1.7194362745098035</v>
      </c>
      <c r="AQ1119" s="1">
        <f t="shared" si="250"/>
        <v>4.405228758169935</v>
      </c>
      <c r="AR1119" s="1">
        <f t="shared" si="250"/>
        <v>6.1246650326797383</v>
      </c>
      <c r="AS1119" s="90">
        <v>42438</v>
      </c>
      <c r="AT1119" s="1">
        <v>2.2039473684210527</v>
      </c>
      <c r="AU1119" s="1">
        <v>0.15081331827708172</v>
      </c>
      <c r="AV1119" s="1">
        <v>1.7446460695823962</v>
      </c>
      <c r="AW1119" s="1">
        <v>0.54403864536525859</v>
      </c>
      <c r="AX1119" s="1">
        <v>0.33372991892146942</v>
      </c>
      <c r="AY1119" s="1">
        <v>0.15243822712323357</v>
      </c>
      <c r="AZ1119" s="1">
        <v>7.2095961525558598</v>
      </c>
      <c r="BA1119" s="1">
        <v>171.01916440854109</v>
      </c>
      <c r="BB1119" s="1">
        <v>25.7524673085445</v>
      </c>
      <c r="BC1119" s="1">
        <v>11.158288829924015</v>
      </c>
      <c r="BD1119" s="1">
        <v>3.8190720557693809</v>
      </c>
      <c r="BE1119" s="94">
        <v>0.37331797235023045</v>
      </c>
      <c r="BF1119" s="94">
        <v>1.7506912442396314E-2</v>
      </c>
      <c r="BG1119" s="94">
        <v>2.3330192993082881</v>
      </c>
      <c r="BH1119" s="1">
        <v>1.1355851569933397</v>
      </c>
      <c r="BI1119" s="1">
        <v>0.16208372978116081</v>
      </c>
      <c r="BJ1119" s="1">
        <v>0.68893893919699278</v>
      </c>
    </row>
    <row r="1120" spans="1:62">
      <c r="A1120" t="s">
        <v>177</v>
      </c>
      <c r="C1120" s="63" t="s">
        <v>164</v>
      </c>
      <c r="D1120" s="87" t="s">
        <v>165</v>
      </c>
      <c r="E1120" t="s">
        <v>959</v>
      </c>
      <c r="F1120" s="1" t="s">
        <v>882</v>
      </c>
      <c r="G1120" s="1" t="s">
        <v>883</v>
      </c>
      <c r="H1120" s="1">
        <v>10.54297</v>
      </c>
      <c r="I1120" s="1">
        <v>8.4509399999999992</v>
      </c>
      <c r="J1120" s="1">
        <v>781</v>
      </c>
      <c r="K1120" s="1" t="s">
        <v>884</v>
      </c>
      <c r="L1120" s="1" t="s">
        <v>737</v>
      </c>
      <c r="M1120" s="88">
        <v>2016</v>
      </c>
      <c r="N1120" s="88">
        <v>2</v>
      </c>
      <c r="O1120" s="89" t="s">
        <v>156</v>
      </c>
      <c r="P1120" s="63">
        <v>866</v>
      </c>
      <c r="Q1120" s="1" t="s">
        <v>739</v>
      </c>
      <c r="R1120" s="63" t="s">
        <v>399</v>
      </c>
      <c r="S1120" s="63" t="s">
        <v>992</v>
      </c>
      <c r="T1120" s="63" t="s">
        <v>1091</v>
      </c>
      <c r="U1120" s="1"/>
      <c r="V1120" s="90"/>
      <c r="W1120" s="91">
        <v>42654</v>
      </c>
      <c r="X1120" s="63">
        <v>9</v>
      </c>
      <c r="Y1120" s="63">
        <v>45</v>
      </c>
      <c r="Z1120" s="92">
        <v>36</v>
      </c>
      <c r="AA1120" s="93">
        <v>6.34</v>
      </c>
      <c r="AB1120" s="93">
        <v>3.56</v>
      </c>
      <c r="AC1120" s="63">
        <v>1.36</v>
      </c>
      <c r="AD1120" s="1">
        <v>0.68</v>
      </c>
      <c r="AE1120" s="63">
        <v>0.36</v>
      </c>
      <c r="AF1120" s="1">
        <v>0.84</v>
      </c>
      <c r="AG1120" s="1">
        <v>11</v>
      </c>
      <c r="AH1120" s="1">
        <f t="shared" si="248"/>
        <v>80.952380952380963</v>
      </c>
      <c r="AI1120" s="1">
        <v>0.22</v>
      </c>
      <c r="AJ1120" s="1">
        <f t="shared" si="249"/>
        <v>2.1988235294117646</v>
      </c>
      <c r="AK1120" s="1">
        <f t="shared" si="243"/>
        <v>1.8637647058823534</v>
      </c>
      <c r="AL1120" s="1">
        <f t="shared" si="244"/>
        <v>3.8744444444444448</v>
      </c>
      <c r="AM1120" s="1">
        <f t="shared" si="245"/>
        <v>2070.8496732026147</v>
      </c>
      <c r="AN1120" s="1">
        <f t="shared" si="246"/>
        <v>4304.9382716049386</v>
      </c>
      <c r="AO1120" s="1">
        <f t="shared" si="247"/>
        <v>6375.7879448075528</v>
      </c>
      <c r="AP1120" s="1">
        <f t="shared" si="250"/>
        <v>2.0708496732026145</v>
      </c>
      <c r="AQ1120" s="1">
        <f t="shared" si="250"/>
        <v>4.3049382716049385</v>
      </c>
      <c r="AR1120" s="1">
        <f t="shared" si="250"/>
        <v>6.375787944807553</v>
      </c>
      <c r="AS1120" s="90"/>
      <c r="AT1120" s="1">
        <v>2.420950533462658</v>
      </c>
      <c r="AU1120" s="1">
        <v>0.18218496975211687</v>
      </c>
      <c r="AV1120" s="1">
        <v>1.6815781869061042</v>
      </c>
      <c r="AW1120" s="1">
        <v>0.68248868816981278</v>
      </c>
      <c r="AX1120" s="1">
        <v>0.35901805185688784</v>
      </c>
      <c r="AY1120" s="1">
        <v>0.15000753408871728</v>
      </c>
      <c r="AZ1120" s="1">
        <v>7.5180804124410185</v>
      </c>
      <c r="BA1120" s="1">
        <v>159.67612538920739</v>
      </c>
      <c r="BB1120" s="1">
        <v>35.468382283326555</v>
      </c>
      <c r="BC1120" s="1">
        <v>10.641241202068745</v>
      </c>
      <c r="BD1120" s="1">
        <v>3.5908787676095772</v>
      </c>
      <c r="BE1120" s="94">
        <v>0.34233791748526521</v>
      </c>
      <c r="BF1120" s="94">
        <v>2.8953831041257372E-2</v>
      </c>
      <c r="BG1120" s="94">
        <v>2.4740419978516841</v>
      </c>
      <c r="BH1120" s="1">
        <v>0.95074626865671641</v>
      </c>
      <c r="BI1120" s="1">
        <v>0.13467661691542288</v>
      </c>
      <c r="BJ1120" s="1">
        <v>0.66280897018027063</v>
      </c>
    </row>
    <row r="1121" spans="1:62">
      <c r="A1121" t="s">
        <v>177</v>
      </c>
      <c r="C1121" s="63" t="s">
        <v>164</v>
      </c>
      <c r="D1121" s="87" t="s">
        <v>165</v>
      </c>
      <c r="E1121" t="s">
        <v>959</v>
      </c>
      <c r="F1121" s="1" t="s">
        <v>882</v>
      </c>
      <c r="G1121" s="1" t="s">
        <v>883</v>
      </c>
      <c r="H1121" s="1">
        <v>10.54297</v>
      </c>
      <c r="I1121" s="1">
        <v>8.4509399999999992</v>
      </c>
      <c r="J1121" s="1">
        <v>781</v>
      </c>
      <c r="K1121" s="1" t="s">
        <v>884</v>
      </c>
      <c r="L1121" s="1" t="s">
        <v>737</v>
      </c>
      <c r="M1121" s="88">
        <v>2016</v>
      </c>
      <c r="N1121" s="88">
        <v>2</v>
      </c>
      <c r="O1121" s="89" t="s">
        <v>157</v>
      </c>
      <c r="P1121" s="63">
        <v>867</v>
      </c>
      <c r="Q1121" s="1" t="s">
        <v>739</v>
      </c>
      <c r="R1121" s="63" t="s">
        <v>399</v>
      </c>
      <c r="S1121" s="63" t="s">
        <v>992</v>
      </c>
      <c r="T1121" s="63" t="s">
        <v>1091</v>
      </c>
      <c r="U1121" s="1"/>
      <c r="V1121" s="90"/>
      <c r="W1121" s="91">
        <v>42654</v>
      </c>
      <c r="X1121" s="63">
        <v>9</v>
      </c>
      <c r="Y1121" s="63">
        <v>42</v>
      </c>
      <c r="Z1121" s="92">
        <v>32</v>
      </c>
      <c r="AA1121" s="93">
        <v>11.36</v>
      </c>
      <c r="AB1121" s="93">
        <v>4.68</v>
      </c>
      <c r="AC1121" s="63">
        <v>1.92</v>
      </c>
      <c r="AD1121" s="1">
        <v>0.94</v>
      </c>
      <c r="AE1121" s="63">
        <v>0.88</v>
      </c>
      <c r="AF1121" s="1">
        <v>1.1200000000000001</v>
      </c>
      <c r="AG1121" s="1">
        <v>11.7</v>
      </c>
      <c r="AH1121" s="1">
        <f t="shared" si="248"/>
        <v>83.928571428571416</v>
      </c>
      <c r="AI1121" s="1">
        <v>0.32</v>
      </c>
      <c r="AJ1121" s="1">
        <f t="shared" si="249"/>
        <v>2.73</v>
      </c>
      <c r="AK1121" s="1">
        <f t="shared" si="243"/>
        <v>2.3802044117647054</v>
      </c>
      <c r="AL1121" s="1">
        <f t="shared" si="244"/>
        <v>4.1309090909090909</v>
      </c>
      <c r="AM1121" s="1">
        <f t="shared" si="245"/>
        <v>2644.6715686274506</v>
      </c>
      <c r="AN1121" s="1">
        <f t="shared" si="246"/>
        <v>4589.8989898989903</v>
      </c>
      <c r="AO1121" s="1">
        <f t="shared" si="247"/>
        <v>7234.5705585264404</v>
      </c>
      <c r="AP1121" s="1">
        <f t="shared" si="250"/>
        <v>2.6446715686274507</v>
      </c>
      <c r="AQ1121" s="1">
        <f t="shared" si="250"/>
        <v>4.5898989898989901</v>
      </c>
      <c r="AR1121" s="1">
        <f t="shared" si="250"/>
        <v>7.2345705585264408</v>
      </c>
      <c r="AS1121" s="90"/>
      <c r="AT1121" s="1">
        <v>2.7130822596630324</v>
      </c>
      <c r="AU1121" s="1">
        <v>0.24006554828079757</v>
      </c>
      <c r="AV1121" s="1">
        <v>1.8978071808035455</v>
      </c>
      <c r="AW1121" s="1">
        <v>0.51405659518511659</v>
      </c>
      <c r="AX1121" s="1">
        <v>0.24944684352504704</v>
      </c>
      <c r="AY1121" s="1">
        <v>0.12896619695641959</v>
      </c>
      <c r="AZ1121" s="1">
        <v>6.7307337860259517</v>
      </c>
      <c r="BA1121" s="1">
        <v>138.96189651665725</v>
      </c>
      <c r="BB1121" s="1">
        <v>100.79250367081846</v>
      </c>
      <c r="BC1121" s="1">
        <v>14.780250380928305</v>
      </c>
      <c r="BD1121" s="1">
        <v>3.8842915897554362</v>
      </c>
      <c r="BE1121" s="94">
        <v>1.1716003700277522</v>
      </c>
      <c r="BF1121" s="94">
        <v>6.475485661424607E-2</v>
      </c>
      <c r="BG1121" s="94">
        <v>1.529501769888338</v>
      </c>
      <c r="BH1121" s="1">
        <v>1.3572124756335284</v>
      </c>
      <c r="BI1121" s="1">
        <v>0.19658869395711501</v>
      </c>
      <c r="BJ1121" s="1">
        <v>0.64088760543105205</v>
      </c>
    </row>
    <row r="1122" spans="1:62">
      <c r="A1122" t="s">
        <v>177</v>
      </c>
      <c r="C1122" s="63" t="s">
        <v>164</v>
      </c>
      <c r="D1122" s="87" t="s">
        <v>165</v>
      </c>
      <c r="E1122" t="s">
        <v>959</v>
      </c>
      <c r="F1122" s="1" t="s">
        <v>882</v>
      </c>
      <c r="G1122" s="1" t="s">
        <v>883</v>
      </c>
      <c r="H1122" s="1">
        <v>10.54297</v>
      </c>
      <c r="I1122" s="1">
        <v>8.4509399999999992</v>
      </c>
      <c r="J1122" s="1">
        <v>781</v>
      </c>
      <c r="K1122" s="1" t="s">
        <v>884</v>
      </c>
      <c r="L1122" s="1" t="s">
        <v>737</v>
      </c>
      <c r="M1122" s="88">
        <v>2016</v>
      </c>
      <c r="N1122" s="88">
        <v>2</v>
      </c>
      <c r="O1122" s="89" t="s">
        <v>158</v>
      </c>
      <c r="P1122" s="63">
        <v>868</v>
      </c>
      <c r="Q1122" s="1" t="s">
        <v>739</v>
      </c>
      <c r="R1122" s="63" t="s">
        <v>399</v>
      </c>
      <c r="S1122" s="63" t="s">
        <v>992</v>
      </c>
      <c r="T1122" s="63" t="s">
        <v>1091</v>
      </c>
      <c r="U1122" s="1"/>
      <c r="V1122" s="90"/>
      <c r="W1122" s="91">
        <v>42654</v>
      </c>
      <c r="X1122" s="63">
        <v>9</v>
      </c>
      <c r="Y1122" s="63">
        <v>42</v>
      </c>
      <c r="Z1122" s="92">
        <v>43</v>
      </c>
      <c r="AA1122" s="93">
        <v>14.88</v>
      </c>
      <c r="AB1122" s="93">
        <v>8.06</v>
      </c>
      <c r="AC1122" s="63">
        <v>2.7</v>
      </c>
      <c r="AD1122" s="1">
        <v>1.4</v>
      </c>
      <c r="AE1122" s="63">
        <v>0.86</v>
      </c>
      <c r="AF1122" s="1">
        <v>1.76</v>
      </c>
      <c r="AG1122" s="1">
        <v>14</v>
      </c>
      <c r="AH1122" s="1">
        <f t="shared" si="248"/>
        <v>79.545454545454547</v>
      </c>
      <c r="AI1122" s="1">
        <v>0.36</v>
      </c>
      <c r="AJ1122" s="1">
        <f t="shared" si="249"/>
        <v>5.2539259259259259</v>
      </c>
      <c r="AK1122" s="1">
        <f t="shared" si="243"/>
        <v>4.2284270152505439</v>
      </c>
      <c r="AL1122" s="1">
        <f t="shared" si="244"/>
        <v>6.2288372093023252</v>
      </c>
      <c r="AM1122" s="1">
        <f t="shared" si="245"/>
        <v>4698.252239167271</v>
      </c>
      <c r="AN1122" s="1">
        <f t="shared" si="246"/>
        <v>6920.9302325581393</v>
      </c>
      <c r="AO1122" s="1">
        <f t="shared" si="247"/>
        <v>11619.182471725409</v>
      </c>
      <c r="AP1122" s="1">
        <f t="shared" si="250"/>
        <v>4.698252239167271</v>
      </c>
      <c r="AQ1122" s="1">
        <f t="shared" si="250"/>
        <v>6.9209302325581392</v>
      </c>
      <c r="AR1122" s="1">
        <f t="shared" si="250"/>
        <v>11.619182471725409</v>
      </c>
      <c r="AS1122" s="90"/>
      <c r="AT1122" s="1">
        <v>2.080438756855576</v>
      </c>
      <c r="AU1122" s="1">
        <v>0.24146212513032955</v>
      </c>
      <c r="AV1122" s="1">
        <v>1.3265556102100375</v>
      </c>
      <c r="AW1122" s="1">
        <v>0.901706169851481</v>
      </c>
      <c r="AX1122" s="1">
        <v>0.37406066415779937</v>
      </c>
      <c r="AY1122" s="1">
        <v>0.17025233777605403</v>
      </c>
      <c r="AZ1122" s="1">
        <v>9.1627834959409622</v>
      </c>
      <c r="BA1122" s="1">
        <v>152.44344992377842</v>
      </c>
      <c r="BB1122" s="1">
        <v>124.97638128140892</v>
      </c>
      <c r="BC1122" s="1">
        <v>15.001591785495512</v>
      </c>
      <c r="BD1122" s="1">
        <v>6.9302010248622787</v>
      </c>
      <c r="BE1122" s="94">
        <v>0.69227053140096628</v>
      </c>
      <c r="BF1122" s="94">
        <v>5.4782608695652171E-2</v>
      </c>
      <c r="BG1122" s="94">
        <v>1.3764562200086181</v>
      </c>
      <c r="BH1122" s="1">
        <v>1.6517241379310346</v>
      </c>
      <c r="BI1122" s="1">
        <v>0.31650246305418717</v>
      </c>
      <c r="BJ1122" s="1">
        <v>0.65879117039813184</v>
      </c>
    </row>
    <row r="1123" spans="1:62">
      <c r="A1123" t="s">
        <v>177</v>
      </c>
      <c r="C1123" s="63" t="s">
        <v>164</v>
      </c>
      <c r="D1123" s="87" t="s">
        <v>165</v>
      </c>
      <c r="E1123" t="s">
        <v>959</v>
      </c>
      <c r="F1123" s="1" t="s">
        <v>882</v>
      </c>
      <c r="G1123" s="1" t="s">
        <v>883</v>
      </c>
      <c r="H1123" s="1">
        <v>10.54297</v>
      </c>
      <c r="I1123" s="1">
        <v>8.4509399999999992</v>
      </c>
      <c r="J1123" s="1">
        <v>781</v>
      </c>
      <c r="K1123" s="1" t="s">
        <v>884</v>
      </c>
      <c r="L1123" s="1" t="s">
        <v>737</v>
      </c>
      <c r="M1123" s="88">
        <v>2016</v>
      </c>
      <c r="N1123" s="88">
        <v>2</v>
      </c>
      <c r="O1123" s="89" t="s">
        <v>159</v>
      </c>
      <c r="P1123" s="63">
        <v>869</v>
      </c>
      <c r="Q1123" s="1" t="s">
        <v>739</v>
      </c>
      <c r="R1123" s="63" t="s">
        <v>399</v>
      </c>
      <c r="S1123" s="63" t="s">
        <v>992</v>
      </c>
      <c r="T1123" s="63" t="s">
        <v>1091</v>
      </c>
      <c r="U1123" s="1"/>
      <c r="V1123" s="90"/>
      <c r="W1123" s="91">
        <v>42654</v>
      </c>
      <c r="X1123" s="63">
        <v>9</v>
      </c>
      <c r="Y1123" s="63">
        <v>43</v>
      </c>
      <c r="Z1123" s="92">
        <v>49</v>
      </c>
      <c r="AA1123" s="93">
        <v>19.72</v>
      </c>
      <c r="AB1123" s="93">
        <v>8.5399999999999991</v>
      </c>
      <c r="AC1123" s="63">
        <v>2.46</v>
      </c>
      <c r="AD1123" s="1">
        <v>1.3</v>
      </c>
      <c r="AE1123" s="63">
        <v>0.38</v>
      </c>
      <c r="AF1123" s="1">
        <v>1.6</v>
      </c>
      <c r="AG1123" s="1">
        <v>12.4</v>
      </c>
      <c r="AH1123" s="1">
        <f t="shared" si="248"/>
        <v>81.25</v>
      </c>
      <c r="AI1123" s="1">
        <v>0.16</v>
      </c>
      <c r="AJ1123" s="1">
        <f t="shared" si="249"/>
        <v>5.5544715447154474</v>
      </c>
      <c r="AK1123" s="1">
        <f t="shared" si="243"/>
        <v>4.6510530846484937</v>
      </c>
      <c r="AL1123" s="1">
        <f t="shared" si="244"/>
        <v>8.3031578947368416</v>
      </c>
      <c r="AM1123" s="1">
        <f t="shared" si="245"/>
        <v>5167.8367607205482</v>
      </c>
      <c r="AN1123" s="1">
        <f t="shared" si="246"/>
        <v>9225.7309941520452</v>
      </c>
      <c r="AO1123" s="1">
        <f t="shared" si="247"/>
        <v>14393.567754872594</v>
      </c>
      <c r="AP1123" s="1">
        <f t="shared" si="250"/>
        <v>5.1678367607205482</v>
      </c>
      <c r="AQ1123" s="1">
        <f t="shared" si="250"/>
        <v>9.2257309941520447</v>
      </c>
      <c r="AR1123" s="1">
        <f t="shared" si="250"/>
        <v>14.393567754872594</v>
      </c>
      <c r="AS1123" s="90"/>
      <c r="AT1123" s="1">
        <v>2.7713107241063244</v>
      </c>
      <c r="AU1123" s="1">
        <v>0.25553908784384544</v>
      </c>
      <c r="AV1123" s="1">
        <v>1.428637076046988</v>
      </c>
      <c r="AW1123" s="1">
        <v>0.87771335386389437</v>
      </c>
      <c r="AX1123" s="1">
        <v>0.31872026307629642</v>
      </c>
      <c r="AY1123" s="1">
        <v>0.16116523475571382</v>
      </c>
      <c r="AZ1123" s="1">
        <v>7.5529128150613261</v>
      </c>
      <c r="BA1123" s="1">
        <v>123.44509450848484</v>
      </c>
      <c r="BB1123" s="1">
        <v>96.183779771436249</v>
      </c>
      <c r="BC1123" s="1">
        <v>8.9660721182525283</v>
      </c>
      <c r="BD1123" s="1">
        <v>4.0818094114135048</v>
      </c>
      <c r="BE1123" s="94">
        <v>0.62118226600985227</v>
      </c>
      <c r="BF1123" s="94">
        <v>2.9931034482758623E-2</v>
      </c>
      <c r="BG1123" s="94">
        <v>2.2910860184594339</v>
      </c>
      <c r="BH1123" s="1">
        <v>1.4178814382896014</v>
      </c>
      <c r="BI1123" s="1">
        <v>0.24484936831875606</v>
      </c>
      <c r="BJ1123" s="1">
        <v>0.58788967061200248</v>
      </c>
    </row>
    <row r="1124" spans="1:62">
      <c r="A1124" t="s">
        <v>177</v>
      </c>
      <c r="C1124" s="63" t="s">
        <v>164</v>
      </c>
      <c r="D1124" s="87" t="s">
        <v>165</v>
      </c>
      <c r="E1124" t="s">
        <v>959</v>
      </c>
      <c r="F1124" s="1" t="s">
        <v>882</v>
      </c>
      <c r="G1124" s="1" t="s">
        <v>883</v>
      </c>
      <c r="H1124" s="1">
        <v>10.54297</v>
      </c>
      <c r="I1124" s="1">
        <v>8.4509399999999992</v>
      </c>
      <c r="J1124" s="1">
        <v>781</v>
      </c>
      <c r="K1124" s="1" t="s">
        <v>884</v>
      </c>
      <c r="L1124" s="1" t="s">
        <v>737</v>
      </c>
      <c r="M1124" s="88">
        <v>2016</v>
      </c>
      <c r="N1124" s="88">
        <v>2</v>
      </c>
      <c r="O1124" s="89" t="s">
        <v>714</v>
      </c>
      <c r="P1124" s="63">
        <v>870</v>
      </c>
      <c r="Q1124" s="1" t="s">
        <v>739</v>
      </c>
      <c r="R1124" s="63" t="s">
        <v>399</v>
      </c>
      <c r="S1124" s="63" t="s">
        <v>992</v>
      </c>
      <c r="T1124" s="63" t="s">
        <v>1091</v>
      </c>
      <c r="U1124" s="1"/>
      <c r="V1124" s="90"/>
      <c r="W1124" s="91">
        <v>42654</v>
      </c>
      <c r="X1124" s="63">
        <v>9</v>
      </c>
      <c r="Y1124" s="63">
        <v>42</v>
      </c>
      <c r="Z1124" s="92">
        <v>43</v>
      </c>
      <c r="AA1124" s="93">
        <v>14.12</v>
      </c>
      <c r="AB1124" s="93">
        <v>7.68</v>
      </c>
      <c r="AC1124" s="63">
        <v>2.62</v>
      </c>
      <c r="AD1124" s="1">
        <v>1.36</v>
      </c>
      <c r="AE1124" s="63">
        <v>0.62</v>
      </c>
      <c r="AF1124" s="1">
        <v>1.74</v>
      </c>
      <c r="AG1124" s="1">
        <v>15.4</v>
      </c>
      <c r="AH1124" s="1">
        <f t="shared" si="248"/>
        <v>78.160919540229884</v>
      </c>
      <c r="AI1124" s="1">
        <v>0.3</v>
      </c>
      <c r="AJ1124" s="1">
        <f t="shared" si="249"/>
        <v>5.1004580152671757</v>
      </c>
      <c r="AK1124" s="1">
        <f t="shared" si="243"/>
        <v>3.9678045801526718</v>
      </c>
      <c r="AL1124" s="1">
        <f t="shared" si="244"/>
        <v>6.8322580645161279</v>
      </c>
      <c r="AM1124" s="1">
        <f t="shared" si="245"/>
        <v>4408.6717557251905</v>
      </c>
      <c r="AN1124" s="1">
        <f t="shared" si="246"/>
        <v>7591.3978494623634</v>
      </c>
      <c r="AO1124" s="1">
        <f t="shared" si="247"/>
        <v>12000.069605187553</v>
      </c>
      <c r="AP1124" s="1">
        <f t="shared" si="250"/>
        <v>4.4086717557251909</v>
      </c>
      <c r="AQ1124" s="1">
        <f t="shared" si="250"/>
        <v>7.5913978494623633</v>
      </c>
      <c r="AR1124" s="1">
        <f t="shared" si="250"/>
        <v>12.000069605187553</v>
      </c>
      <c r="AS1124" s="90"/>
      <c r="AT1124" s="1">
        <v>2.6155268022181146</v>
      </c>
      <c r="AU1124" s="1">
        <v>0.29585178923476235</v>
      </c>
      <c r="AV1124" s="1">
        <v>1.6023293534543783</v>
      </c>
      <c r="AW1124" s="1">
        <v>0.83442588490510894</v>
      </c>
      <c r="AX1124" s="1">
        <v>0.30757121724148895</v>
      </c>
      <c r="AY1124" s="1">
        <v>0.19634978010377144</v>
      </c>
      <c r="AZ1124" s="1">
        <v>4.797569286857251</v>
      </c>
      <c r="BA1124" s="1">
        <v>122.76443343889761</v>
      </c>
      <c r="BB1124" s="1">
        <v>223.49892658333931</v>
      </c>
      <c r="BC1124" s="1">
        <v>15.037360004577348</v>
      </c>
      <c r="BD1124" s="1">
        <v>52.43764942818683</v>
      </c>
      <c r="BE1124" s="94">
        <v>0.77848101265822789</v>
      </c>
      <c r="BF1124" s="94">
        <v>4.9026290165530666E-2</v>
      </c>
      <c r="BG1124" s="94">
        <v>2.2848896937542347</v>
      </c>
      <c r="BH1124" s="1">
        <v>1.4656308851224107</v>
      </c>
      <c r="BI1124" s="1">
        <v>0.21793785310734462</v>
      </c>
      <c r="BJ1124" s="1">
        <v>0.58392509672540904</v>
      </c>
    </row>
    <row r="1125" spans="1:62">
      <c r="A1125" t="s">
        <v>177</v>
      </c>
      <c r="C1125" s="63" t="s">
        <v>164</v>
      </c>
      <c r="D1125" s="87" t="s">
        <v>165</v>
      </c>
      <c r="E1125" t="s">
        <v>959</v>
      </c>
      <c r="F1125" s="1" t="s">
        <v>184</v>
      </c>
      <c r="G1125" s="1" t="s">
        <v>885</v>
      </c>
      <c r="H1125" s="1">
        <v>10.52542</v>
      </c>
      <c r="I1125" s="1">
        <v>8.4658499999999997</v>
      </c>
      <c r="J1125" s="1">
        <v>781</v>
      </c>
      <c r="K1125" s="1" t="s">
        <v>886</v>
      </c>
      <c r="L1125" s="1" t="s">
        <v>737</v>
      </c>
      <c r="M1125" s="88">
        <v>2016</v>
      </c>
      <c r="N1125" s="88">
        <v>2</v>
      </c>
      <c r="O1125" s="89" t="s">
        <v>155</v>
      </c>
      <c r="P1125" s="63">
        <v>877</v>
      </c>
      <c r="Q1125" s="1" t="s">
        <v>739</v>
      </c>
      <c r="R1125" s="63" t="s">
        <v>399</v>
      </c>
      <c r="S1125" s="63" t="s">
        <v>992</v>
      </c>
      <c r="T1125" s="63" t="s">
        <v>1091</v>
      </c>
      <c r="U1125" s="1" t="s">
        <v>881</v>
      </c>
      <c r="V1125" s="90">
        <v>42651</v>
      </c>
      <c r="W1125" s="91">
        <v>42654</v>
      </c>
      <c r="X1125" s="63">
        <v>9</v>
      </c>
      <c r="Y1125" s="63">
        <v>48</v>
      </c>
      <c r="Z1125" s="92">
        <v>33</v>
      </c>
      <c r="AA1125" s="93">
        <v>8.4600000000000009</v>
      </c>
      <c r="AB1125" s="93">
        <v>3.74</v>
      </c>
      <c r="AC1125" s="63">
        <v>1.66</v>
      </c>
      <c r="AD1125" s="1">
        <v>0.88</v>
      </c>
      <c r="AE1125" s="63">
        <v>0.5</v>
      </c>
      <c r="AF1125" s="1">
        <v>1.08</v>
      </c>
      <c r="AG1125" s="1">
        <v>12</v>
      </c>
      <c r="AH1125" s="1">
        <f t="shared" si="248"/>
        <v>81.481481481481481</v>
      </c>
      <c r="AI1125" s="1">
        <v>0.22</v>
      </c>
      <c r="AJ1125" s="1">
        <f t="shared" si="249"/>
        <v>2.4332530120481932</v>
      </c>
      <c r="AK1125" s="1">
        <f t="shared" si="243"/>
        <v>2.0526265060240969</v>
      </c>
      <c r="AL1125" s="1">
        <f t="shared" si="244"/>
        <v>3.7224000000000004</v>
      </c>
      <c r="AM1125" s="1">
        <f t="shared" si="245"/>
        <v>2280.6961178045522</v>
      </c>
      <c r="AN1125" s="1">
        <f t="shared" si="246"/>
        <v>4136.0000000000009</v>
      </c>
      <c r="AO1125" s="1">
        <f t="shared" si="247"/>
        <v>6416.6961178045531</v>
      </c>
      <c r="AP1125" s="1">
        <f t="shared" si="250"/>
        <v>2.2806961178045522</v>
      </c>
      <c r="AQ1125" s="1">
        <f t="shared" si="250"/>
        <v>4.136000000000001</v>
      </c>
      <c r="AR1125" s="1">
        <f t="shared" si="250"/>
        <v>6.4166961178045527</v>
      </c>
      <c r="AS1125" s="90">
        <v>42438</v>
      </c>
      <c r="AT1125" s="1">
        <v>1.8514946962391514</v>
      </c>
      <c r="AU1125" s="1">
        <v>0.20528448908123753</v>
      </c>
      <c r="AV1125" s="1">
        <v>1.5584099447500577</v>
      </c>
      <c r="AW1125" s="1">
        <v>0.56840967792814201</v>
      </c>
      <c r="AX1125" s="1">
        <v>0.31623331302268642</v>
      </c>
      <c r="AY1125" s="1">
        <v>0.14993202634292571</v>
      </c>
      <c r="AZ1125" s="1">
        <v>6.9422289697381574</v>
      </c>
      <c r="BA1125" s="1">
        <v>121.07890320496128</v>
      </c>
      <c r="BB1125" s="1">
        <v>20.551373843519812</v>
      </c>
      <c r="BC1125" s="1">
        <v>12.930064219550289</v>
      </c>
      <c r="BD1125" s="1">
        <v>3.5459276106355251</v>
      </c>
      <c r="BE1125" s="94">
        <v>0.41473339569691309</v>
      </c>
      <c r="BF1125" s="94">
        <v>3.6772684752104774E-2</v>
      </c>
      <c r="BG1125" s="94">
        <v>2.0727513942145528</v>
      </c>
      <c r="BH1125" s="1">
        <v>1.076487252124646</v>
      </c>
      <c r="BI1125" s="1">
        <v>0.15278564683663837</v>
      </c>
      <c r="BJ1125" s="1">
        <v>0.78257147654527304</v>
      </c>
    </row>
    <row r="1126" spans="1:62">
      <c r="A1126" t="s">
        <v>177</v>
      </c>
      <c r="C1126" s="63" t="s">
        <v>164</v>
      </c>
      <c r="D1126" s="87" t="s">
        <v>165</v>
      </c>
      <c r="E1126" t="s">
        <v>959</v>
      </c>
      <c r="F1126" s="1" t="s">
        <v>184</v>
      </c>
      <c r="G1126" s="1" t="s">
        <v>885</v>
      </c>
      <c r="H1126" s="1">
        <v>10.52542</v>
      </c>
      <c r="I1126" s="1">
        <v>8.4658499999999997</v>
      </c>
      <c r="J1126" s="1">
        <v>781</v>
      </c>
      <c r="K1126" s="1" t="s">
        <v>886</v>
      </c>
      <c r="L1126" s="1" t="s">
        <v>737</v>
      </c>
      <c r="M1126" s="88">
        <v>2016</v>
      </c>
      <c r="N1126" s="88">
        <v>2</v>
      </c>
      <c r="O1126" s="89" t="s">
        <v>156</v>
      </c>
      <c r="P1126" s="63">
        <v>878</v>
      </c>
      <c r="Q1126" s="1" t="s">
        <v>739</v>
      </c>
      <c r="R1126" s="63" t="s">
        <v>399</v>
      </c>
      <c r="S1126" s="63" t="s">
        <v>992</v>
      </c>
      <c r="T1126" s="63" t="s">
        <v>1091</v>
      </c>
      <c r="U1126" s="1"/>
      <c r="V1126" s="90"/>
      <c r="W1126" s="91">
        <v>42654</v>
      </c>
      <c r="X1126" s="63">
        <v>9</v>
      </c>
      <c r="Y1126" s="63">
        <v>42</v>
      </c>
      <c r="Z1126" s="92">
        <v>28</v>
      </c>
      <c r="AA1126" s="93">
        <v>9.94</v>
      </c>
      <c r="AB1126" s="93">
        <v>2.2599999999999998</v>
      </c>
      <c r="AC1126" s="63">
        <v>1.2</v>
      </c>
      <c r="AD1126" s="1">
        <v>0.68</v>
      </c>
      <c r="AE1126" s="63">
        <v>0.32</v>
      </c>
      <c r="AF1126" s="1">
        <v>0.8</v>
      </c>
      <c r="AG1126" s="1">
        <v>11.9</v>
      </c>
      <c r="AH1126" s="1">
        <f t="shared" si="248"/>
        <v>85</v>
      </c>
      <c r="AI1126" s="1">
        <v>0.2</v>
      </c>
      <c r="AJ1126" s="1">
        <f t="shared" si="249"/>
        <v>1.5066666666666666</v>
      </c>
      <c r="AK1126" s="1">
        <f t="shared" si="243"/>
        <v>1.3273733333333331</v>
      </c>
      <c r="AL1126" s="1">
        <f t="shared" si="244"/>
        <v>6.2124999999999995</v>
      </c>
      <c r="AM1126" s="1">
        <f t="shared" si="245"/>
        <v>1474.859259259259</v>
      </c>
      <c r="AN1126" s="1">
        <f t="shared" si="246"/>
        <v>6902.7777777777774</v>
      </c>
      <c r="AO1126" s="1">
        <f t="shared" si="247"/>
        <v>8377.6370370370369</v>
      </c>
      <c r="AP1126" s="1">
        <f t="shared" si="250"/>
        <v>1.4748592592592591</v>
      </c>
      <c r="AQ1126" s="1">
        <f t="shared" si="250"/>
        <v>6.9027777777777777</v>
      </c>
      <c r="AR1126" s="1">
        <f t="shared" si="250"/>
        <v>8.3776370370370365</v>
      </c>
      <c r="AS1126" s="90"/>
      <c r="AT1126" s="1">
        <v>1.7166988416988418</v>
      </c>
      <c r="AU1126" s="1">
        <v>0.16639686216384725</v>
      </c>
      <c r="AV1126" s="1">
        <v>1.7532556529874579</v>
      </c>
      <c r="AW1126" s="1">
        <v>0.48741606097492796</v>
      </c>
      <c r="AX1126" s="1">
        <v>0.24014146767701675</v>
      </c>
      <c r="AY1126" s="1">
        <v>0.14777134306383216</v>
      </c>
      <c r="AZ1126" s="1">
        <v>6.035877579233242</v>
      </c>
      <c r="BA1126" s="1">
        <v>118.1994745291835</v>
      </c>
      <c r="BB1126" s="1">
        <v>24.235446106665073</v>
      </c>
      <c r="BC1126" s="1">
        <v>11.835235591518142</v>
      </c>
      <c r="BD1126" s="1">
        <v>3.0978443985650195</v>
      </c>
      <c r="BE1126" s="94">
        <v>0.53913043478260869</v>
      </c>
      <c r="BF1126" s="94">
        <v>4.2323671497584543E-2</v>
      </c>
      <c r="BG1126" s="94">
        <v>0.15399131728159896</v>
      </c>
      <c r="BH1126" s="1">
        <v>1.1176739926739927</v>
      </c>
      <c r="BI1126" s="1">
        <v>0.16304945054945055</v>
      </c>
      <c r="BJ1126" s="1">
        <v>0.68279314976067174</v>
      </c>
    </row>
    <row r="1127" spans="1:62">
      <c r="A1127" t="s">
        <v>177</v>
      </c>
      <c r="C1127" s="63" t="s">
        <v>164</v>
      </c>
      <c r="D1127" s="87" t="s">
        <v>165</v>
      </c>
      <c r="E1127" t="s">
        <v>959</v>
      </c>
      <c r="F1127" s="1" t="s">
        <v>184</v>
      </c>
      <c r="G1127" s="1" t="s">
        <v>885</v>
      </c>
      <c r="H1127" s="1">
        <v>10.52542</v>
      </c>
      <c r="I1127" s="1">
        <v>8.4658499999999997</v>
      </c>
      <c r="J1127" s="1">
        <v>781</v>
      </c>
      <c r="K1127" s="1" t="s">
        <v>886</v>
      </c>
      <c r="L1127" s="1" t="s">
        <v>737</v>
      </c>
      <c r="M1127" s="88">
        <v>2016</v>
      </c>
      <c r="N1127" s="88">
        <v>2</v>
      </c>
      <c r="O1127" s="89" t="s">
        <v>157</v>
      </c>
      <c r="P1127" s="63">
        <v>879</v>
      </c>
      <c r="Q1127" s="1" t="s">
        <v>739</v>
      </c>
      <c r="R1127" s="63" t="s">
        <v>399</v>
      </c>
      <c r="S1127" s="63" t="s">
        <v>992</v>
      </c>
      <c r="T1127" s="63" t="s">
        <v>1091</v>
      </c>
      <c r="U1127" s="1"/>
      <c r="V1127" s="90"/>
      <c r="W1127" s="91">
        <v>42654</v>
      </c>
      <c r="X1127" s="63">
        <v>9</v>
      </c>
      <c r="Y1127" s="63">
        <v>44</v>
      </c>
      <c r="Z1127" s="92">
        <v>40</v>
      </c>
      <c r="AA1127" s="93">
        <v>13.28</v>
      </c>
      <c r="AB1127" s="93">
        <v>6.32</v>
      </c>
      <c r="AC1127" s="63">
        <v>2.3199999999999998</v>
      </c>
      <c r="AD1127" s="1">
        <v>1.08</v>
      </c>
      <c r="AE1127" s="63">
        <v>0.38</v>
      </c>
      <c r="AF1127" s="1">
        <v>1.38</v>
      </c>
      <c r="AG1127" s="1">
        <v>13.3</v>
      </c>
      <c r="AH1127" s="1">
        <f t="shared" si="248"/>
        <v>78.260869565217405</v>
      </c>
      <c r="AI1127" s="1">
        <v>0.16</v>
      </c>
      <c r="AJ1127" s="1">
        <f t="shared" si="249"/>
        <v>3.7593103448275866</v>
      </c>
      <c r="AK1127" s="1">
        <f t="shared" si="243"/>
        <v>3.0009103448275871</v>
      </c>
      <c r="AL1127" s="1">
        <f t="shared" si="244"/>
        <v>5.5915789473684203</v>
      </c>
      <c r="AM1127" s="1">
        <f t="shared" si="245"/>
        <v>3334.3448275862079</v>
      </c>
      <c r="AN1127" s="1">
        <f t="shared" si="246"/>
        <v>6212.8654970760226</v>
      </c>
      <c r="AO1127" s="1">
        <f t="shared" si="247"/>
        <v>9547.2103246622301</v>
      </c>
      <c r="AP1127" s="1">
        <f t="shared" si="250"/>
        <v>3.3343448275862078</v>
      </c>
      <c r="AQ1127" s="1">
        <f t="shared" si="250"/>
        <v>6.2128654970760229</v>
      </c>
      <c r="AR1127" s="1">
        <f t="shared" si="250"/>
        <v>9.5472103246622293</v>
      </c>
      <c r="AS1127" s="90"/>
      <c r="AT1127" s="1">
        <v>2.5909519321394914</v>
      </c>
      <c r="AU1127" s="1">
        <v>0.272550030585125</v>
      </c>
      <c r="AV1127" s="1">
        <v>1.9610679329610388</v>
      </c>
      <c r="AW1127" s="1">
        <v>0.53200607108490949</v>
      </c>
      <c r="AX1127" s="1">
        <v>0.28007241129252702</v>
      </c>
      <c r="AY1127" s="1">
        <v>0.17745612479509665</v>
      </c>
      <c r="AZ1127" s="1">
        <v>9.6752294305214885</v>
      </c>
      <c r="BA1127" s="1">
        <v>126.68120243184349</v>
      </c>
      <c r="BB1127" s="1">
        <v>50.366647046465467</v>
      </c>
      <c r="BC1127" s="1">
        <v>26.554732963938964</v>
      </c>
      <c r="BD1127" s="1">
        <v>3.3362181061768932</v>
      </c>
      <c r="BE1127" s="94">
        <v>1.0825049701789267</v>
      </c>
      <c r="BF1127" s="94">
        <v>7.1322067594433408E-2</v>
      </c>
      <c r="BG1127" s="94">
        <v>0.72214035485778549</v>
      </c>
      <c r="BH1127" s="1">
        <v>1.3234476367006489</v>
      </c>
      <c r="BI1127" s="1">
        <v>0.19587581093605194</v>
      </c>
      <c r="BJ1127" s="1">
        <v>0.71708392836108115</v>
      </c>
    </row>
    <row r="1128" spans="1:62">
      <c r="A1128" t="s">
        <v>177</v>
      </c>
      <c r="C1128" s="63" t="s">
        <v>164</v>
      </c>
      <c r="D1128" s="87" t="s">
        <v>165</v>
      </c>
      <c r="E1128" t="s">
        <v>959</v>
      </c>
      <c r="F1128" s="1" t="s">
        <v>184</v>
      </c>
      <c r="G1128" s="1" t="s">
        <v>885</v>
      </c>
      <c r="H1128" s="1">
        <v>10.52542</v>
      </c>
      <c r="I1128" s="1">
        <v>8.4658499999999997</v>
      </c>
      <c r="J1128" s="1">
        <v>781</v>
      </c>
      <c r="K1128" s="1" t="s">
        <v>886</v>
      </c>
      <c r="L1128" s="1" t="s">
        <v>737</v>
      </c>
      <c r="M1128" s="88">
        <v>2016</v>
      </c>
      <c r="N1128" s="88">
        <v>2</v>
      </c>
      <c r="O1128" s="89" t="s">
        <v>158</v>
      </c>
      <c r="P1128" s="63">
        <v>880</v>
      </c>
      <c r="Q1128" s="1" t="s">
        <v>739</v>
      </c>
      <c r="R1128" s="63" t="s">
        <v>399</v>
      </c>
      <c r="S1128" s="63" t="s">
        <v>992</v>
      </c>
      <c r="T1128" s="63" t="s">
        <v>1091</v>
      </c>
      <c r="U1128" s="1"/>
      <c r="V1128" s="90"/>
      <c r="W1128" s="91">
        <v>42654</v>
      </c>
      <c r="X1128" s="63">
        <v>9</v>
      </c>
      <c r="Y1128" s="63">
        <v>43</v>
      </c>
      <c r="Z1128" s="92">
        <v>36</v>
      </c>
      <c r="AA1128" s="93">
        <v>13.36</v>
      </c>
      <c r="AB1128" s="93">
        <v>5.76</v>
      </c>
      <c r="AC1128" s="63">
        <v>2.2799999999999998</v>
      </c>
      <c r="AD1128" s="1">
        <v>1.26</v>
      </c>
      <c r="AE1128" s="63">
        <v>0.78</v>
      </c>
      <c r="AF1128" s="1">
        <v>1.56</v>
      </c>
      <c r="AG1128" s="1">
        <v>13.3</v>
      </c>
      <c r="AH1128" s="1">
        <f t="shared" si="248"/>
        <v>80.769230769230774</v>
      </c>
      <c r="AI1128" s="1">
        <v>0.32</v>
      </c>
      <c r="AJ1128" s="1">
        <f t="shared" si="249"/>
        <v>3.9410526315789478</v>
      </c>
      <c r="AK1128" s="1">
        <f t="shared" si="243"/>
        <v>3.2468210526315797</v>
      </c>
      <c r="AL1128" s="1">
        <f t="shared" si="244"/>
        <v>5.4810256410256404</v>
      </c>
      <c r="AM1128" s="1">
        <f t="shared" si="245"/>
        <v>3607.5789473684217</v>
      </c>
      <c r="AN1128" s="1">
        <f t="shared" si="246"/>
        <v>6090.0284900284896</v>
      </c>
      <c r="AO1128" s="1">
        <f t="shared" si="247"/>
        <v>9697.6074373969113</v>
      </c>
      <c r="AP1128" s="1">
        <f t="shared" si="250"/>
        <v>3.6075789473684217</v>
      </c>
      <c r="AQ1128" s="1">
        <f t="shared" si="250"/>
        <v>6.09002849002849</v>
      </c>
      <c r="AR1128" s="1">
        <f t="shared" si="250"/>
        <v>9.6976074373969112</v>
      </c>
      <c r="AS1128" s="90"/>
      <c r="AT1128" s="1">
        <v>2.4365924491771542</v>
      </c>
      <c r="AU1128" s="1">
        <v>0.25737095150650918</v>
      </c>
      <c r="AV1128" s="1">
        <v>1.2636906724682493</v>
      </c>
      <c r="AW1128" s="1">
        <v>0.95830396835026899</v>
      </c>
      <c r="AX1128" s="1">
        <v>0.44053493361422424</v>
      </c>
      <c r="AY1128" s="1">
        <v>0.18434395371020629</v>
      </c>
      <c r="AZ1128" s="1">
        <v>8.9627526405435862</v>
      </c>
      <c r="BA1128" s="1">
        <v>154.69803537305344</v>
      </c>
      <c r="BB1128" s="1">
        <v>103.27371170834574</v>
      </c>
      <c r="BC1128" s="1">
        <v>16.389275284014399</v>
      </c>
      <c r="BD1128" s="1">
        <v>3.1305413035262823</v>
      </c>
      <c r="BE1128" s="94">
        <v>0.8624813153961135</v>
      </c>
      <c r="BF1128" s="94">
        <v>5.9790732436472351E-2</v>
      </c>
      <c r="BG1128" s="94">
        <v>0.77711022568826027</v>
      </c>
      <c r="BH1128" s="1">
        <v>1.6746268656716414</v>
      </c>
      <c r="BI1128" s="1">
        <v>0.21671641791044777</v>
      </c>
      <c r="BJ1128" s="1">
        <v>0.62259887334546027</v>
      </c>
    </row>
    <row r="1129" spans="1:62">
      <c r="A1129" t="s">
        <v>177</v>
      </c>
      <c r="C1129" s="63" t="s">
        <v>164</v>
      </c>
      <c r="D1129" s="87" t="s">
        <v>165</v>
      </c>
      <c r="E1129" t="s">
        <v>959</v>
      </c>
      <c r="F1129" s="1" t="s">
        <v>184</v>
      </c>
      <c r="G1129" s="1" t="s">
        <v>885</v>
      </c>
      <c r="H1129" s="1">
        <v>10.52542</v>
      </c>
      <c r="I1129" s="1">
        <v>8.4658499999999997</v>
      </c>
      <c r="J1129" s="1">
        <v>781</v>
      </c>
      <c r="K1129" s="1" t="s">
        <v>886</v>
      </c>
      <c r="L1129" s="1" t="s">
        <v>737</v>
      </c>
      <c r="M1129" s="88">
        <v>2016</v>
      </c>
      <c r="N1129" s="88">
        <v>2</v>
      </c>
      <c r="O1129" s="89" t="s">
        <v>159</v>
      </c>
      <c r="P1129" s="63">
        <v>881</v>
      </c>
      <c r="Q1129" s="1" t="s">
        <v>739</v>
      </c>
      <c r="R1129" s="63" t="s">
        <v>399</v>
      </c>
      <c r="S1129" s="63" t="s">
        <v>992</v>
      </c>
      <c r="T1129" s="63" t="s">
        <v>1091</v>
      </c>
      <c r="U1129" s="1"/>
      <c r="V1129" s="90"/>
      <c r="W1129" s="91">
        <v>42654</v>
      </c>
      <c r="X1129" s="63">
        <v>9</v>
      </c>
      <c r="Y1129" s="63">
        <v>48</v>
      </c>
      <c r="Z1129" s="92">
        <v>44</v>
      </c>
      <c r="AA1129" s="93">
        <v>16.66</v>
      </c>
      <c r="AB1129" s="93">
        <v>8.24</v>
      </c>
      <c r="AC1129" s="63">
        <v>2.86</v>
      </c>
      <c r="AD1129" s="1">
        <v>1.52</v>
      </c>
      <c r="AE1129" s="63">
        <v>1.04</v>
      </c>
      <c r="AF1129" s="1">
        <v>1.9</v>
      </c>
      <c r="AG1129" s="1">
        <v>14.3</v>
      </c>
      <c r="AH1129" s="1">
        <f t="shared" si="248"/>
        <v>80</v>
      </c>
      <c r="AI1129" s="1">
        <v>0.36</v>
      </c>
      <c r="AJ1129" s="1">
        <f t="shared" si="249"/>
        <v>5.4741258741258747</v>
      </c>
      <c r="AK1129" s="1">
        <f t="shared" si="243"/>
        <v>4.4153655285890592</v>
      </c>
      <c r="AL1129" s="1">
        <f t="shared" si="244"/>
        <v>5.766923076923077</v>
      </c>
      <c r="AM1129" s="1">
        <f t="shared" si="245"/>
        <v>4905.9616984322874</v>
      </c>
      <c r="AN1129" s="1">
        <f t="shared" si="246"/>
        <v>6407.6923076923085</v>
      </c>
      <c r="AO1129" s="1">
        <f t="shared" si="247"/>
        <v>11313.654006124596</v>
      </c>
      <c r="AP1129" s="1">
        <f t="shared" si="250"/>
        <v>4.9059616984322876</v>
      </c>
      <c r="AQ1129" s="1">
        <f t="shared" si="250"/>
        <v>6.4076923076923089</v>
      </c>
      <c r="AR1129" s="1">
        <f t="shared" si="250"/>
        <v>11.313654006124596</v>
      </c>
      <c r="AS1129" s="90"/>
      <c r="AT1129" s="1">
        <v>2.9232245681381963</v>
      </c>
      <c r="AU1129" s="1">
        <v>0.29695230301676423</v>
      </c>
      <c r="AV1129" s="1">
        <v>1.4612245475295931</v>
      </c>
      <c r="AW1129" s="1">
        <v>0.8864219881592259</v>
      </c>
      <c r="AX1129" s="1">
        <v>0.37778077659387604</v>
      </c>
      <c r="AY1129" s="1">
        <v>0.19740483130158337</v>
      </c>
      <c r="AZ1129" s="1">
        <v>10.017701025805396</v>
      </c>
      <c r="BA1129" s="1">
        <v>134.77245237100212</v>
      </c>
      <c r="BB1129" s="1">
        <v>67.395880674133721</v>
      </c>
      <c r="BC1129" s="1">
        <v>18.46853916877863</v>
      </c>
      <c r="BD1129" s="1">
        <v>3.8220901470236655</v>
      </c>
      <c r="BE1129" s="94">
        <v>0.96504854368932047</v>
      </c>
      <c r="BF1129" s="94">
        <v>0.10533980582524273</v>
      </c>
      <c r="BG1129" s="94">
        <v>2.1208276823936472</v>
      </c>
      <c r="BH1129" s="1">
        <v>1.8261074458058435</v>
      </c>
      <c r="BI1129" s="1">
        <v>0.24180018850141377</v>
      </c>
      <c r="BJ1129" s="1">
        <v>0.68147992708748928</v>
      </c>
    </row>
    <row r="1130" spans="1:62">
      <c r="A1130" t="s">
        <v>177</v>
      </c>
      <c r="C1130" s="63" t="s">
        <v>164</v>
      </c>
      <c r="D1130" s="87" t="s">
        <v>165</v>
      </c>
      <c r="E1130" t="s">
        <v>959</v>
      </c>
      <c r="F1130" s="1" t="s">
        <v>184</v>
      </c>
      <c r="G1130" s="1" t="s">
        <v>885</v>
      </c>
      <c r="H1130" s="1">
        <v>10.52542</v>
      </c>
      <c r="I1130" s="1">
        <v>8.4658499999999997</v>
      </c>
      <c r="J1130" s="1">
        <v>781</v>
      </c>
      <c r="K1130" s="1" t="s">
        <v>886</v>
      </c>
      <c r="L1130" s="1" t="s">
        <v>737</v>
      </c>
      <c r="M1130" s="88">
        <v>2016</v>
      </c>
      <c r="N1130" s="88">
        <v>2</v>
      </c>
      <c r="O1130" s="89" t="s">
        <v>714</v>
      </c>
      <c r="P1130" s="63">
        <v>882</v>
      </c>
      <c r="Q1130" s="1" t="s">
        <v>739</v>
      </c>
      <c r="R1130" s="63" t="s">
        <v>399</v>
      </c>
      <c r="S1130" s="63" t="s">
        <v>992</v>
      </c>
      <c r="T1130" s="63" t="s">
        <v>1091</v>
      </c>
      <c r="U1130" s="1"/>
      <c r="V1130" s="90"/>
      <c r="W1130" s="91">
        <v>42654</v>
      </c>
      <c r="X1130" s="63">
        <v>9</v>
      </c>
      <c r="Y1130" s="63">
        <v>43</v>
      </c>
      <c r="Z1130" s="92">
        <v>44</v>
      </c>
      <c r="AA1130" s="93">
        <v>13.12</v>
      </c>
      <c r="AB1130" s="93">
        <v>8.76</v>
      </c>
      <c r="AC1130" s="63">
        <v>2.96</v>
      </c>
      <c r="AD1130" s="1">
        <v>1.6</v>
      </c>
      <c r="AE1130" s="63">
        <v>0.6</v>
      </c>
      <c r="AF1130" s="1">
        <v>1.98</v>
      </c>
      <c r="AG1130" s="1">
        <v>13.4</v>
      </c>
      <c r="AH1130" s="1">
        <f t="shared" si="248"/>
        <v>80.808080808080817</v>
      </c>
      <c r="AI1130" s="1">
        <v>0.32</v>
      </c>
      <c r="AJ1130" s="1">
        <f t="shared" si="249"/>
        <v>5.8597297297297297</v>
      </c>
      <c r="AK1130" s="1">
        <f t="shared" si="243"/>
        <v>4.8242670906200322</v>
      </c>
      <c r="AL1130" s="1">
        <f t="shared" si="244"/>
        <v>6.9973333333333327</v>
      </c>
      <c r="AM1130" s="1">
        <f t="shared" si="245"/>
        <v>5360.2967673555913</v>
      </c>
      <c r="AN1130" s="1">
        <f t="shared" si="246"/>
        <v>7774.8148148148139</v>
      </c>
      <c r="AO1130" s="1">
        <f t="shared" si="247"/>
        <v>13135.111582170404</v>
      </c>
      <c r="AP1130" s="1">
        <f t="shared" si="250"/>
        <v>5.3602967673555915</v>
      </c>
      <c r="AQ1130" s="1">
        <f t="shared" si="250"/>
        <v>7.774814814814814</v>
      </c>
      <c r="AR1130" s="1">
        <f t="shared" si="250"/>
        <v>13.135111582170405</v>
      </c>
      <c r="AS1130" s="90"/>
      <c r="AT1130" s="1">
        <v>2.7112403100775193</v>
      </c>
      <c r="AU1130" s="1">
        <v>0.31696547711614131</v>
      </c>
      <c r="AV1130" s="1">
        <v>1.8229438654976906</v>
      </c>
      <c r="AW1130" s="1">
        <v>0.83173633834200744</v>
      </c>
      <c r="AX1130" s="1">
        <v>0.37097139005953617</v>
      </c>
      <c r="AY1130" s="1">
        <v>0.22772863287542783</v>
      </c>
      <c r="AZ1130" s="1">
        <v>9.3537565676979497</v>
      </c>
      <c r="BA1130" s="1">
        <v>122.17680650657898</v>
      </c>
      <c r="BB1130" s="1">
        <v>34.029104439558829</v>
      </c>
      <c r="BC1130" s="1">
        <v>18.460509454428003</v>
      </c>
      <c r="BD1130" s="1">
        <v>20.606178946959265</v>
      </c>
      <c r="BE1130" s="94">
        <v>0.89941406250000011</v>
      </c>
      <c r="BF1130" s="94">
        <v>6.1572265624999997E-2</v>
      </c>
      <c r="BG1130" s="94">
        <v>0.14321574165442733</v>
      </c>
      <c r="BH1130" s="1">
        <v>1.6314338235294121</v>
      </c>
      <c r="BI1130" s="1">
        <v>0.21337316176470589</v>
      </c>
      <c r="BJ1130" s="1">
        <v>0.66185246765834616</v>
      </c>
    </row>
    <row r="1131" spans="1:62">
      <c r="A1131" t="s">
        <v>177</v>
      </c>
      <c r="C1131" s="63" t="s">
        <v>164</v>
      </c>
      <c r="D1131" s="87" t="s">
        <v>165</v>
      </c>
      <c r="E1131" t="s">
        <v>959</v>
      </c>
      <c r="F1131" s="1" t="s">
        <v>179</v>
      </c>
      <c r="G1131" s="1" t="s">
        <v>887</v>
      </c>
      <c r="H1131" s="1">
        <v>10.50803</v>
      </c>
      <c r="I1131" s="1">
        <v>8.5286399999999993</v>
      </c>
      <c r="J1131" s="1">
        <v>781</v>
      </c>
      <c r="K1131" s="1" t="s">
        <v>888</v>
      </c>
      <c r="L1131" s="1" t="s">
        <v>737</v>
      </c>
      <c r="M1131" s="88">
        <v>2016</v>
      </c>
      <c r="N1131" s="88">
        <v>2</v>
      </c>
      <c r="O1131" s="89" t="s">
        <v>155</v>
      </c>
      <c r="P1131" s="63">
        <v>889</v>
      </c>
      <c r="Q1131" s="1" t="s">
        <v>739</v>
      </c>
      <c r="R1131" s="63" t="s">
        <v>399</v>
      </c>
      <c r="S1131" s="63" t="s">
        <v>992</v>
      </c>
      <c r="T1131" s="63" t="s">
        <v>1091</v>
      </c>
      <c r="U1131" s="1" t="s">
        <v>881</v>
      </c>
      <c r="V1131" s="90">
        <v>42651</v>
      </c>
      <c r="W1131" s="91">
        <v>42654</v>
      </c>
      <c r="X1131" s="63">
        <v>9</v>
      </c>
      <c r="Y1131" s="63">
        <v>46</v>
      </c>
      <c r="Z1131" s="92">
        <v>24</v>
      </c>
      <c r="AA1131" s="93">
        <v>1.76</v>
      </c>
      <c r="AB1131" s="93">
        <v>0.96</v>
      </c>
      <c r="AC1131" s="63">
        <v>0.4</v>
      </c>
      <c r="AD1131" s="1">
        <v>0.18</v>
      </c>
      <c r="AE1131" s="63">
        <v>0.1</v>
      </c>
      <c r="AF1131" s="1">
        <v>0.2</v>
      </c>
      <c r="AG1131" s="1">
        <v>7.3</v>
      </c>
      <c r="AH1131" s="1">
        <f t="shared" si="248"/>
        <v>89.999999999999986</v>
      </c>
      <c r="AI1131" s="1">
        <v>0.06</v>
      </c>
      <c r="AJ1131" s="1">
        <f t="shared" si="249"/>
        <v>0.48</v>
      </c>
      <c r="AK1131" s="1">
        <f t="shared" si="243"/>
        <v>0.4711341176470587</v>
      </c>
      <c r="AL1131" s="1">
        <f t="shared" si="244"/>
        <v>1.056</v>
      </c>
      <c r="AM1131" s="1">
        <f t="shared" si="245"/>
        <v>523.48235294117637</v>
      </c>
      <c r="AN1131" s="1">
        <f t="shared" si="246"/>
        <v>1173.3333333333333</v>
      </c>
      <c r="AO1131" s="1">
        <f t="shared" si="247"/>
        <v>1696.8156862745095</v>
      </c>
      <c r="AP1131" s="1">
        <f t="shared" si="250"/>
        <v>0.5234823529411764</v>
      </c>
      <c r="AQ1131" s="1">
        <f t="shared" si="250"/>
        <v>1.1733333333333333</v>
      </c>
      <c r="AR1131" s="1">
        <f t="shared" si="250"/>
        <v>1.6968156862745096</v>
      </c>
      <c r="AS1131" s="90">
        <v>42438</v>
      </c>
      <c r="AT1131" s="1">
        <v>2.4955839057899905</v>
      </c>
      <c r="AU1131" s="1">
        <v>0.15654951199592787</v>
      </c>
      <c r="AV1131" s="1">
        <v>1.6506182589667628</v>
      </c>
      <c r="AW1131" s="1">
        <v>0.52884019067470933</v>
      </c>
      <c r="AX1131" s="1">
        <v>0.32434274335165447</v>
      </c>
      <c r="AY1131" s="1">
        <v>0.15069939289212314</v>
      </c>
      <c r="AZ1131" s="1">
        <v>7.182328430889342</v>
      </c>
      <c r="BA1131" s="1">
        <v>126.49474409091869</v>
      </c>
      <c r="BB1131" s="1">
        <v>22.093414209518262</v>
      </c>
      <c r="BC1131" s="1">
        <v>13.965482822037766</v>
      </c>
      <c r="BD1131" s="1">
        <v>3.7052214883064409</v>
      </c>
      <c r="BE1131" s="94">
        <v>0.84000000000000008</v>
      </c>
      <c r="BF1131" s="94">
        <v>6.1000000000000006E-2</v>
      </c>
      <c r="BG1131" s="94">
        <v>1.7089185520136485</v>
      </c>
      <c r="BH1131" s="1">
        <v>1.15978886756238</v>
      </c>
      <c r="BI1131" s="1">
        <v>0.18877159309021116</v>
      </c>
      <c r="BJ1131" s="1">
        <v>0.82173203108622217</v>
      </c>
    </row>
    <row r="1132" spans="1:62">
      <c r="A1132" t="s">
        <v>177</v>
      </c>
      <c r="C1132" s="63" t="s">
        <v>164</v>
      </c>
      <c r="D1132" s="87" t="s">
        <v>165</v>
      </c>
      <c r="E1132" t="s">
        <v>959</v>
      </c>
      <c r="F1132" s="1" t="s">
        <v>179</v>
      </c>
      <c r="G1132" s="1" t="s">
        <v>887</v>
      </c>
      <c r="H1132" s="1">
        <v>10.50803</v>
      </c>
      <c r="I1132" s="1">
        <v>8.5286399999999993</v>
      </c>
      <c r="J1132" s="1">
        <v>781</v>
      </c>
      <c r="K1132" s="1" t="s">
        <v>888</v>
      </c>
      <c r="L1132" s="1" t="s">
        <v>737</v>
      </c>
      <c r="M1132" s="88">
        <v>2016</v>
      </c>
      <c r="N1132" s="88">
        <v>2</v>
      </c>
      <c r="O1132" s="89" t="s">
        <v>156</v>
      </c>
      <c r="P1132" s="63">
        <v>890</v>
      </c>
      <c r="Q1132" s="1" t="s">
        <v>739</v>
      </c>
      <c r="R1132" s="63" t="s">
        <v>399</v>
      </c>
      <c r="S1132" s="63" t="s">
        <v>992</v>
      </c>
      <c r="T1132" s="63" t="s">
        <v>1091</v>
      </c>
      <c r="U1132" s="1"/>
      <c r="V1132" s="90"/>
      <c r="W1132" s="91">
        <v>42654</v>
      </c>
      <c r="X1132" s="63">
        <v>9</v>
      </c>
      <c r="Y1132" s="63">
        <v>45</v>
      </c>
      <c r="Z1132" s="92">
        <v>44</v>
      </c>
      <c r="AA1132" s="93">
        <v>6.3</v>
      </c>
      <c r="AB1132" s="93">
        <v>4.92</v>
      </c>
      <c r="AC1132" s="63">
        <v>1.68</v>
      </c>
      <c r="AD1132" s="1">
        <v>0.86</v>
      </c>
      <c r="AE1132" s="63">
        <v>0.46</v>
      </c>
      <c r="AF1132" s="1">
        <v>1.08</v>
      </c>
      <c r="AG1132" s="1">
        <v>11.3</v>
      </c>
      <c r="AH1132" s="1">
        <f t="shared" si="248"/>
        <v>79.629629629629633</v>
      </c>
      <c r="AI1132" s="1">
        <v>0.26</v>
      </c>
      <c r="AJ1132" s="1">
        <f t="shared" si="249"/>
        <v>3.1628571428571433</v>
      </c>
      <c r="AK1132" s="1">
        <f t="shared" si="243"/>
        <v>2.6282033613445379</v>
      </c>
      <c r="AL1132" s="1">
        <f t="shared" si="244"/>
        <v>3.560869565217391</v>
      </c>
      <c r="AM1132" s="1">
        <f t="shared" si="245"/>
        <v>2920.2259570494866</v>
      </c>
      <c r="AN1132" s="1">
        <f t="shared" si="246"/>
        <v>3956.5217391304345</v>
      </c>
      <c r="AO1132" s="1">
        <f t="shared" si="247"/>
        <v>6876.7476961799211</v>
      </c>
      <c r="AP1132" s="1">
        <f t="shared" si="250"/>
        <v>2.9202259570494866</v>
      </c>
      <c r="AQ1132" s="1">
        <f t="shared" si="250"/>
        <v>3.9565217391304346</v>
      </c>
      <c r="AR1132" s="1">
        <f t="shared" si="250"/>
        <v>6.8767476961799208</v>
      </c>
      <c r="AS1132" s="90"/>
      <c r="AT1132" s="1">
        <v>2.2785977859778601</v>
      </c>
      <c r="AU1132" s="1">
        <v>0.20896032043692808</v>
      </c>
      <c r="AV1132" s="1">
        <v>1.3117858040451726</v>
      </c>
      <c r="AW1132" s="1">
        <v>0.68486012271188645</v>
      </c>
      <c r="AX1132" s="1">
        <v>0.3687513197633176</v>
      </c>
      <c r="AY1132" s="1">
        <v>0.14602891722830777</v>
      </c>
      <c r="AZ1132" s="1">
        <v>8.0019808509889714</v>
      </c>
      <c r="BA1132" s="1">
        <v>110.62503821071344</v>
      </c>
      <c r="BB1132" s="1">
        <v>21.282701099325273</v>
      </c>
      <c r="BC1132" s="1">
        <v>7.2869440923283095</v>
      </c>
      <c r="BD1132" s="1">
        <v>3.8234481197737584</v>
      </c>
      <c r="BE1132" s="94">
        <v>0.52026390197926486</v>
      </c>
      <c r="BF1132" s="94">
        <v>4.9952874646559849E-2</v>
      </c>
      <c r="BG1132" s="94">
        <v>1.292137565319017</v>
      </c>
      <c r="BH1132" s="1">
        <v>1.1458141674333027</v>
      </c>
      <c r="BI1132" s="1">
        <v>0.26200551977920883</v>
      </c>
      <c r="BJ1132" s="1">
        <v>0.74292998314406689</v>
      </c>
    </row>
    <row r="1133" spans="1:62">
      <c r="A1133" t="s">
        <v>177</v>
      </c>
      <c r="C1133" s="63" t="s">
        <v>164</v>
      </c>
      <c r="D1133" s="87" t="s">
        <v>165</v>
      </c>
      <c r="E1133" t="s">
        <v>959</v>
      </c>
      <c r="F1133" s="1" t="s">
        <v>179</v>
      </c>
      <c r="G1133" s="1" t="s">
        <v>887</v>
      </c>
      <c r="H1133" s="1">
        <v>10.50803</v>
      </c>
      <c r="I1133" s="1">
        <v>8.5286399999999993</v>
      </c>
      <c r="J1133" s="1">
        <v>781</v>
      </c>
      <c r="K1133" s="1" t="s">
        <v>888</v>
      </c>
      <c r="L1133" s="1" t="s">
        <v>737</v>
      </c>
      <c r="M1133" s="88">
        <v>2016</v>
      </c>
      <c r="N1133" s="88">
        <v>2</v>
      </c>
      <c r="O1133" s="89" t="s">
        <v>157</v>
      </c>
      <c r="P1133" s="63">
        <v>891</v>
      </c>
      <c r="Q1133" s="1" t="s">
        <v>739</v>
      </c>
      <c r="R1133" s="63" t="s">
        <v>399</v>
      </c>
      <c r="S1133" s="63" t="s">
        <v>992</v>
      </c>
      <c r="T1133" s="63" t="s">
        <v>1091</v>
      </c>
      <c r="U1133" s="1"/>
      <c r="V1133" s="90"/>
      <c r="W1133" s="91">
        <v>42654</v>
      </c>
      <c r="X1133" s="63">
        <v>9</v>
      </c>
      <c r="Y1133" s="63">
        <v>43</v>
      </c>
      <c r="Z1133" s="92">
        <v>35</v>
      </c>
      <c r="AA1133" s="93">
        <v>5.26</v>
      </c>
      <c r="AB1133" s="93">
        <v>2.76</v>
      </c>
      <c r="AC1133" s="63">
        <v>0.86</v>
      </c>
      <c r="AD1133" s="1">
        <v>0.38</v>
      </c>
      <c r="AE1133" s="63">
        <v>0.26</v>
      </c>
      <c r="AF1133" s="1">
        <v>0.48</v>
      </c>
      <c r="AG1133" s="1">
        <v>10</v>
      </c>
      <c r="AH1133" s="1">
        <f t="shared" si="248"/>
        <v>79.166666666666671</v>
      </c>
      <c r="AI1133" s="1">
        <v>0.12</v>
      </c>
      <c r="AJ1133" s="1">
        <f t="shared" si="249"/>
        <v>1.5404651162790697</v>
      </c>
      <c r="AK1133" s="1">
        <f t="shared" si="243"/>
        <v>1.2912722298221615</v>
      </c>
      <c r="AL1133" s="1">
        <f t="shared" si="244"/>
        <v>2.4276923076923076</v>
      </c>
      <c r="AM1133" s="1">
        <f t="shared" si="245"/>
        <v>1434.7469220246239</v>
      </c>
      <c r="AN1133" s="1">
        <f t="shared" si="246"/>
        <v>2697.435897435897</v>
      </c>
      <c r="AO1133" s="1">
        <f t="shared" si="247"/>
        <v>4132.1828194605205</v>
      </c>
      <c r="AP1133" s="1">
        <f t="shared" si="250"/>
        <v>1.4347469220246238</v>
      </c>
      <c r="AQ1133" s="1">
        <f t="shared" si="250"/>
        <v>2.6974358974358972</v>
      </c>
      <c r="AR1133" s="1">
        <f t="shared" si="250"/>
        <v>4.1321828194605201</v>
      </c>
      <c r="AS1133" s="90"/>
      <c r="AT1133" s="1">
        <v>2.8906862745098043</v>
      </c>
      <c r="AU1133" s="1">
        <v>0.19263378933915087</v>
      </c>
      <c r="AV1133" s="1">
        <v>1.9409083524603872</v>
      </c>
      <c r="AW1133" s="1">
        <v>0.5165735797226636</v>
      </c>
      <c r="AX1133" s="1">
        <v>0.25366041840277676</v>
      </c>
      <c r="AY1133" s="1">
        <v>0.16020012343828766</v>
      </c>
      <c r="AZ1133" s="1">
        <v>8.0521622740693015</v>
      </c>
      <c r="BA1133" s="1">
        <v>120.27419491938255</v>
      </c>
      <c r="BB1133" s="1">
        <v>38.061065646775674</v>
      </c>
      <c r="BC1133" s="1">
        <v>22.378876002899048</v>
      </c>
      <c r="BD1133" s="1">
        <v>3.6477833909192454</v>
      </c>
      <c r="BE1133" s="94">
        <v>1.1566666666666667</v>
      </c>
      <c r="BF1133" s="94">
        <v>6.3142857142857139E-2</v>
      </c>
      <c r="BG1133" s="94">
        <v>3.5665578310807722</v>
      </c>
      <c r="BH1133" s="1">
        <v>1.4117924528301888</v>
      </c>
      <c r="BI1133" s="1">
        <v>0.17099056603773588</v>
      </c>
      <c r="BJ1133" s="1">
        <v>0.76124199251071401</v>
      </c>
    </row>
    <row r="1134" spans="1:62">
      <c r="A1134" t="s">
        <v>177</v>
      </c>
      <c r="C1134" s="63" t="s">
        <v>164</v>
      </c>
      <c r="D1134" s="87" t="s">
        <v>165</v>
      </c>
      <c r="E1134" t="s">
        <v>959</v>
      </c>
      <c r="F1134" s="1" t="s">
        <v>179</v>
      </c>
      <c r="G1134" s="1" t="s">
        <v>887</v>
      </c>
      <c r="H1134" s="1">
        <v>10.50803</v>
      </c>
      <c r="I1134" s="1">
        <v>8.5286399999999993</v>
      </c>
      <c r="J1134" s="1">
        <v>781</v>
      </c>
      <c r="K1134" s="1" t="s">
        <v>888</v>
      </c>
      <c r="L1134" s="1" t="s">
        <v>737</v>
      </c>
      <c r="M1134" s="88">
        <v>2016</v>
      </c>
      <c r="N1134" s="88">
        <v>2</v>
      </c>
      <c r="O1134" s="89" t="s">
        <v>158</v>
      </c>
      <c r="P1134" s="63">
        <v>892</v>
      </c>
      <c r="Q1134" s="1" t="s">
        <v>739</v>
      </c>
      <c r="R1134" s="63" t="s">
        <v>399</v>
      </c>
      <c r="S1134" s="63" t="s">
        <v>992</v>
      </c>
      <c r="T1134" s="63" t="s">
        <v>1091</v>
      </c>
      <c r="U1134" s="1"/>
      <c r="V1134" s="90"/>
      <c r="W1134" s="91">
        <v>42654</v>
      </c>
      <c r="X1134" s="63">
        <v>9</v>
      </c>
      <c r="Y1134" s="63">
        <v>42</v>
      </c>
      <c r="Z1134" s="92">
        <v>47</v>
      </c>
      <c r="AA1134" s="93">
        <v>7.46</v>
      </c>
      <c r="AB1134" s="93">
        <v>7.32</v>
      </c>
      <c r="AC1134" s="63">
        <v>2.2000000000000002</v>
      </c>
      <c r="AD1134" s="1">
        <v>1.22</v>
      </c>
      <c r="AE1134" s="63">
        <v>0.56000000000000005</v>
      </c>
      <c r="AF1134" s="1">
        <v>1.52</v>
      </c>
      <c r="AG1134" s="1">
        <v>13.4</v>
      </c>
      <c r="AH1134" s="1">
        <f t="shared" si="248"/>
        <v>80.263157894736835</v>
      </c>
      <c r="AI1134" s="1">
        <v>0.32</v>
      </c>
      <c r="AJ1134" s="1">
        <f t="shared" si="249"/>
        <v>5.0574545454545445</v>
      </c>
      <c r="AK1134" s="1">
        <f t="shared" si="243"/>
        <v>4.1356825668449186</v>
      </c>
      <c r="AL1134" s="1">
        <f t="shared" si="244"/>
        <v>4.2628571428571425</v>
      </c>
      <c r="AM1134" s="1">
        <f t="shared" si="245"/>
        <v>4595.2028520499098</v>
      </c>
      <c r="AN1134" s="1">
        <f t="shared" si="246"/>
        <v>4736.5079365079364</v>
      </c>
      <c r="AO1134" s="1">
        <f t="shared" si="247"/>
        <v>9331.7107885578462</v>
      </c>
      <c r="AP1134" s="1">
        <f t="shared" si="250"/>
        <v>4.5952028520499102</v>
      </c>
      <c r="AQ1134" s="1">
        <f t="shared" si="250"/>
        <v>4.7365079365079366</v>
      </c>
      <c r="AR1134" s="1">
        <f t="shared" si="250"/>
        <v>9.3317107885578459</v>
      </c>
      <c r="AS1134" s="90"/>
      <c r="AT1134" s="1">
        <v>3.0474383301707779</v>
      </c>
      <c r="AU1134" s="1">
        <v>0.2964364559974661</v>
      </c>
      <c r="AV1134" s="1">
        <v>1.1572627728250435</v>
      </c>
      <c r="AW1134" s="1">
        <v>1.0100745347529203</v>
      </c>
      <c r="AX1134" s="1">
        <v>0.496430488311708</v>
      </c>
      <c r="AY1134" s="1">
        <v>0.17145048940090485</v>
      </c>
      <c r="AZ1134" s="1">
        <v>8.8160193237209761</v>
      </c>
      <c r="BA1134" s="1">
        <v>120.82163180065236</v>
      </c>
      <c r="BB1134" s="1">
        <v>109.05582003743235</v>
      </c>
      <c r="BC1134" s="1">
        <v>13.990369434060009</v>
      </c>
      <c r="BD1134" s="1">
        <v>11.260005041595454</v>
      </c>
      <c r="BE1134" s="94">
        <v>0.38250469043151969</v>
      </c>
      <c r="BF1134" s="94">
        <v>0.10661350844277676</v>
      </c>
      <c r="BG1134" s="94">
        <v>1.5517156603224802</v>
      </c>
      <c r="BH1134" s="1">
        <v>1.4637896825396828</v>
      </c>
      <c r="BI1134" s="1">
        <v>0.24007936507936511</v>
      </c>
      <c r="BJ1134" s="1">
        <v>0.78451865814423982</v>
      </c>
    </row>
    <row r="1135" spans="1:62">
      <c r="A1135" t="s">
        <v>177</v>
      </c>
      <c r="C1135" s="63" t="s">
        <v>164</v>
      </c>
      <c r="D1135" s="87" t="s">
        <v>165</v>
      </c>
      <c r="E1135" t="s">
        <v>959</v>
      </c>
      <c r="F1135" s="1" t="s">
        <v>179</v>
      </c>
      <c r="G1135" s="1" t="s">
        <v>887</v>
      </c>
      <c r="H1135" s="1">
        <v>10.50803</v>
      </c>
      <c r="I1135" s="1">
        <v>8.5286399999999993</v>
      </c>
      <c r="J1135" s="1">
        <v>781</v>
      </c>
      <c r="K1135" s="1" t="s">
        <v>888</v>
      </c>
      <c r="L1135" s="1" t="s">
        <v>737</v>
      </c>
      <c r="M1135" s="88">
        <v>2016</v>
      </c>
      <c r="N1135" s="88">
        <v>2</v>
      </c>
      <c r="O1135" s="89" t="s">
        <v>159</v>
      </c>
      <c r="P1135" s="63">
        <v>893</v>
      </c>
      <c r="Q1135" s="1" t="s">
        <v>739</v>
      </c>
      <c r="R1135" s="63" t="s">
        <v>399</v>
      </c>
      <c r="S1135" s="63" t="s">
        <v>992</v>
      </c>
      <c r="T1135" s="63" t="s">
        <v>1091</v>
      </c>
      <c r="U1135" s="1"/>
      <c r="V1135" s="90"/>
      <c r="W1135" s="91">
        <v>42654</v>
      </c>
      <c r="X1135" s="63">
        <v>9</v>
      </c>
      <c r="Y1135" s="63">
        <v>48</v>
      </c>
      <c r="Z1135" s="92">
        <v>47</v>
      </c>
      <c r="AA1135" s="93">
        <v>6.72</v>
      </c>
      <c r="AB1135" s="93">
        <v>6.72</v>
      </c>
      <c r="AC1135" s="63">
        <v>1.92</v>
      </c>
      <c r="AD1135" s="1">
        <v>1.06</v>
      </c>
      <c r="AE1135" s="63">
        <v>0.32</v>
      </c>
      <c r="AF1135" s="1">
        <v>1.28</v>
      </c>
      <c r="AG1135" s="1">
        <v>13.7</v>
      </c>
      <c r="AH1135" s="1">
        <f t="shared" si="248"/>
        <v>82.8125</v>
      </c>
      <c r="AI1135" s="1">
        <v>0.16</v>
      </c>
      <c r="AJ1135" s="1">
        <f t="shared" si="249"/>
        <v>4.4800000000000004</v>
      </c>
      <c r="AK1135" s="1">
        <f t="shared" si="243"/>
        <v>3.7667411764705876</v>
      </c>
      <c r="AL1135" s="1">
        <f t="shared" si="244"/>
        <v>3.36</v>
      </c>
      <c r="AM1135" s="1">
        <f t="shared" si="245"/>
        <v>4185.2679738562083</v>
      </c>
      <c r="AN1135" s="1">
        <f t="shared" si="246"/>
        <v>3733.3333333333335</v>
      </c>
      <c r="AO1135" s="1">
        <f t="shared" si="247"/>
        <v>7918.6013071895413</v>
      </c>
      <c r="AP1135" s="1">
        <f t="shared" si="250"/>
        <v>4.1852679738562086</v>
      </c>
      <c r="AQ1135" s="1">
        <f t="shared" si="250"/>
        <v>3.7333333333333334</v>
      </c>
      <c r="AR1135" s="1">
        <f t="shared" si="250"/>
        <v>7.9186013071895411</v>
      </c>
      <c r="AS1135" s="90"/>
      <c r="AT1135" s="1">
        <v>2.6857541899441344</v>
      </c>
      <c r="AU1135" s="1">
        <v>0.21019503623661814</v>
      </c>
      <c r="AV1135" s="1">
        <v>1.4885177050618386</v>
      </c>
      <c r="AW1135" s="1">
        <v>0.70692433125238308</v>
      </c>
      <c r="AX1135" s="1">
        <v>0.33570552526308434</v>
      </c>
      <c r="AY1135" s="1">
        <v>0.16504089630105306</v>
      </c>
      <c r="AZ1135" s="1">
        <v>7.8593424200491269</v>
      </c>
      <c r="BA1135" s="1">
        <v>141.05395929538142</v>
      </c>
      <c r="BB1135" s="1">
        <v>39.272979267229687</v>
      </c>
      <c r="BC1135" s="1">
        <v>14.452641934962147</v>
      </c>
      <c r="BD1135" s="1">
        <v>4.7828666386904777</v>
      </c>
      <c r="BE1135" s="94">
        <v>0.63201160541586077</v>
      </c>
      <c r="BF1135" s="94">
        <v>6.0880077369439067E-2</v>
      </c>
      <c r="BG1135" s="94">
        <v>2.0219079646837339</v>
      </c>
      <c r="BH1135" s="1">
        <v>1.4327018943170489</v>
      </c>
      <c r="BI1135" s="1">
        <v>0.22856430707876371</v>
      </c>
      <c r="BJ1135" s="1">
        <v>0.74108124567709699</v>
      </c>
    </row>
    <row r="1136" spans="1:62">
      <c r="A1136" t="s">
        <v>177</v>
      </c>
      <c r="C1136" s="63" t="s">
        <v>164</v>
      </c>
      <c r="D1136" s="87" t="s">
        <v>165</v>
      </c>
      <c r="E1136" t="s">
        <v>959</v>
      </c>
      <c r="F1136" s="1" t="s">
        <v>179</v>
      </c>
      <c r="G1136" s="1" t="s">
        <v>887</v>
      </c>
      <c r="H1136" s="1">
        <v>10.50803</v>
      </c>
      <c r="I1136" s="1">
        <v>8.5286399999999993</v>
      </c>
      <c r="J1136" s="1">
        <v>781</v>
      </c>
      <c r="K1136" s="1" t="s">
        <v>888</v>
      </c>
      <c r="L1136" s="1" t="s">
        <v>737</v>
      </c>
      <c r="M1136" s="88">
        <v>2016</v>
      </c>
      <c r="N1136" s="88">
        <v>2</v>
      </c>
      <c r="O1136" s="89" t="s">
        <v>714</v>
      </c>
      <c r="P1136" s="63">
        <v>894</v>
      </c>
      <c r="Q1136" s="1" t="s">
        <v>739</v>
      </c>
      <c r="R1136" s="63" t="s">
        <v>399</v>
      </c>
      <c r="S1136" s="63" t="s">
        <v>992</v>
      </c>
      <c r="T1136" s="63" t="s">
        <v>1091</v>
      </c>
      <c r="U1136" s="1"/>
      <c r="V1136" s="90"/>
      <c r="W1136" s="91">
        <v>42654</v>
      </c>
      <c r="X1136" s="63">
        <v>9</v>
      </c>
      <c r="Y1136" s="63">
        <v>45</v>
      </c>
      <c r="Z1136" s="92">
        <v>45</v>
      </c>
      <c r="AA1136" s="93">
        <v>10.62</v>
      </c>
      <c r="AB1136" s="93">
        <v>8.74</v>
      </c>
      <c r="AC1136" s="63">
        <v>2.54</v>
      </c>
      <c r="AD1136" s="1">
        <v>1.3</v>
      </c>
      <c r="AE1136" s="63">
        <v>0.56000000000000005</v>
      </c>
      <c r="AF1136" s="1">
        <v>1.62</v>
      </c>
      <c r="AG1136" s="1">
        <v>13.1</v>
      </c>
      <c r="AH1136" s="1">
        <f t="shared" si="248"/>
        <v>80.246913580246911</v>
      </c>
      <c r="AI1136" s="1">
        <v>0.28000000000000003</v>
      </c>
      <c r="AJ1136" s="1">
        <f t="shared" si="249"/>
        <v>5.5743307086614182</v>
      </c>
      <c r="AK1136" s="1">
        <f t="shared" si="243"/>
        <v>4.5732181565539607</v>
      </c>
      <c r="AL1136" s="1">
        <f t="shared" si="244"/>
        <v>5.31</v>
      </c>
      <c r="AM1136" s="1">
        <f t="shared" si="245"/>
        <v>5081.3535072821787</v>
      </c>
      <c r="AN1136" s="1">
        <f t="shared" si="246"/>
        <v>5899.9999999999991</v>
      </c>
      <c r="AO1136" s="1">
        <f t="shared" si="247"/>
        <v>10981.353507282178</v>
      </c>
      <c r="AP1136" s="1">
        <f t="shared" si="250"/>
        <v>5.0813535072821789</v>
      </c>
      <c r="AQ1136" s="1">
        <f t="shared" si="250"/>
        <v>5.8999999999999995</v>
      </c>
      <c r="AR1136" s="1">
        <f t="shared" si="250"/>
        <v>10.981353507282178</v>
      </c>
      <c r="AS1136" s="90"/>
      <c r="AT1136" s="1">
        <v>2.8587164750957852</v>
      </c>
      <c r="AU1136" s="1">
        <v>0.2902047286094574</v>
      </c>
      <c r="AV1136" s="1">
        <v>1.6427239887120428</v>
      </c>
      <c r="AW1136" s="1">
        <v>0.6128432903100216</v>
      </c>
      <c r="AX1136" s="1">
        <v>0.27947876479799527</v>
      </c>
      <c r="AY1136" s="1">
        <v>0.18554155842822989</v>
      </c>
      <c r="AZ1136" s="1">
        <v>6.6296107238553228</v>
      </c>
      <c r="BA1136" s="1">
        <v>105.20867869808349</v>
      </c>
      <c r="BB1136" s="1">
        <v>47.465832014178552</v>
      </c>
      <c r="BC1136" s="1">
        <v>19.584346511390901</v>
      </c>
      <c r="BD1136" s="1">
        <v>35.580233088526562</v>
      </c>
      <c r="BE1136" s="94">
        <v>0.63114754098360659</v>
      </c>
      <c r="BF1136" s="94">
        <v>6.748633879781421E-2</v>
      </c>
      <c r="BG1136" s="94">
        <v>1.8878509103985395</v>
      </c>
      <c r="BH1136" s="1">
        <v>1.4921875000000002</v>
      </c>
      <c r="BI1136" s="1">
        <v>0.17416992187500002</v>
      </c>
      <c r="BJ1136" s="1">
        <v>0.88047906944650989</v>
      </c>
    </row>
    <row r="1137" spans="1:62">
      <c r="A1137" t="s">
        <v>177</v>
      </c>
      <c r="C1137" s="63" t="s">
        <v>164</v>
      </c>
      <c r="D1137" s="87" t="s">
        <v>165</v>
      </c>
      <c r="E1137" t="s">
        <v>959</v>
      </c>
      <c r="F1137" s="1" t="s">
        <v>178</v>
      </c>
      <c r="G1137" s="1" t="s">
        <v>232</v>
      </c>
      <c r="H1137" s="1">
        <v>10.487730000000001</v>
      </c>
      <c r="I1137" s="1">
        <v>8.5460899999999995</v>
      </c>
      <c r="J1137" s="1">
        <v>789</v>
      </c>
      <c r="K1137" s="1" t="s">
        <v>889</v>
      </c>
      <c r="L1137" s="1" t="s">
        <v>737</v>
      </c>
      <c r="M1137" s="88">
        <v>2016</v>
      </c>
      <c r="N1137" s="88">
        <v>2</v>
      </c>
      <c r="O1137" s="89" t="s">
        <v>155</v>
      </c>
      <c r="P1137" s="63">
        <v>901</v>
      </c>
      <c r="Q1137" s="1" t="s">
        <v>739</v>
      </c>
      <c r="R1137" s="63" t="s">
        <v>399</v>
      </c>
      <c r="S1137" s="63" t="s">
        <v>992</v>
      </c>
      <c r="T1137" s="63" t="s">
        <v>1091</v>
      </c>
      <c r="U1137" s="1" t="s">
        <v>881</v>
      </c>
      <c r="V1137" s="90">
        <v>42651</v>
      </c>
      <c r="W1137" s="91">
        <v>42654</v>
      </c>
      <c r="X1137" s="63">
        <v>9</v>
      </c>
      <c r="Y1137" s="63">
        <v>42</v>
      </c>
      <c r="Z1137" s="92">
        <v>43</v>
      </c>
      <c r="AA1137" s="93">
        <v>15.02</v>
      </c>
      <c r="AB1137" s="93">
        <v>5.18</v>
      </c>
      <c r="AC1137" s="63">
        <v>2.12</v>
      </c>
      <c r="AD1137" s="1">
        <v>1.1200000000000001</v>
      </c>
      <c r="AE1137" s="63">
        <v>0.42</v>
      </c>
      <c r="AF1137" s="1">
        <v>1.38</v>
      </c>
      <c r="AG1137" s="1">
        <v>14.8</v>
      </c>
      <c r="AH1137" s="1">
        <f t="shared" si="248"/>
        <v>81.159420289855092</v>
      </c>
      <c r="AI1137" s="1">
        <v>0.18</v>
      </c>
      <c r="AJ1137" s="1">
        <f t="shared" si="249"/>
        <v>3.37188679245283</v>
      </c>
      <c r="AK1137" s="1">
        <f t="shared" si="243"/>
        <v>2.7430428412874592</v>
      </c>
      <c r="AL1137" s="1">
        <f t="shared" si="244"/>
        <v>6.4371428571428568</v>
      </c>
      <c r="AM1137" s="1">
        <f t="shared" si="245"/>
        <v>3047.8253792082878</v>
      </c>
      <c r="AN1137" s="1">
        <f t="shared" si="246"/>
        <v>7152.3809523809514</v>
      </c>
      <c r="AO1137" s="1">
        <f t="shared" si="247"/>
        <v>10200.206331589239</v>
      </c>
      <c r="AP1137" s="1">
        <f t="shared" ref="AP1137:AR1167" si="251">AM1137/1000</f>
        <v>3.0478253792082879</v>
      </c>
      <c r="AQ1137" s="1">
        <f t="shared" si="251"/>
        <v>7.152380952380951</v>
      </c>
      <c r="AR1137" s="1">
        <f t="shared" si="251"/>
        <v>10.200206331589239</v>
      </c>
      <c r="AS1137" s="90">
        <v>42438</v>
      </c>
      <c r="AT1137" s="1">
        <v>2.8078324225865212</v>
      </c>
      <c r="AU1137" s="1">
        <v>0.24122101303587354</v>
      </c>
      <c r="AV1137" s="1">
        <v>1.3450885165974993</v>
      </c>
      <c r="AW1137" s="1">
        <v>0.65494482832124112</v>
      </c>
      <c r="AX1137" s="1">
        <v>0.38504415475585652</v>
      </c>
      <c r="AY1137" s="1">
        <v>0.16615838514480949</v>
      </c>
      <c r="AZ1137" s="1">
        <v>9.010205353025345</v>
      </c>
      <c r="BA1137" s="1">
        <v>101.9608143497955</v>
      </c>
      <c r="BB1137" s="1">
        <v>73.752420738674076</v>
      </c>
      <c r="BC1137" s="1">
        <v>9.7677335968787542</v>
      </c>
      <c r="BD1137" s="1">
        <v>1.3924542943480787</v>
      </c>
      <c r="BE1137" s="94">
        <v>0.83947119924457048</v>
      </c>
      <c r="BF1137" s="94">
        <v>0.12436260623229461</v>
      </c>
      <c r="BG1137" s="94">
        <v>1.1256447091538999</v>
      </c>
      <c r="BH1137" s="1">
        <v>1.2027158098933075</v>
      </c>
      <c r="BI1137" s="1">
        <v>0.17691561590688654</v>
      </c>
      <c r="BJ1137" s="1">
        <v>0.71882577889868959</v>
      </c>
    </row>
    <row r="1138" spans="1:62">
      <c r="A1138" t="s">
        <v>177</v>
      </c>
      <c r="C1138" s="63" t="s">
        <v>164</v>
      </c>
      <c r="D1138" s="87" t="s">
        <v>165</v>
      </c>
      <c r="E1138" t="s">
        <v>959</v>
      </c>
      <c r="F1138" s="1" t="s">
        <v>178</v>
      </c>
      <c r="G1138" s="1" t="s">
        <v>232</v>
      </c>
      <c r="H1138" s="1">
        <v>10.487730000000001</v>
      </c>
      <c r="I1138" s="1">
        <v>8.5460899999999995</v>
      </c>
      <c r="J1138" s="1">
        <v>789</v>
      </c>
      <c r="K1138" s="1" t="s">
        <v>889</v>
      </c>
      <c r="L1138" s="1" t="s">
        <v>737</v>
      </c>
      <c r="M1138" s="88">
        <v>2016</v>
      </c>
      <c r="N1138" s="88">
        <v>2</v>
      </c>
      <c r="O1138" s="89" t="s">
        <v>156</v>
      </c>
      <c r="P1138" s="63">
        <v>902</v>
      </c>
      <c r="Q1138" s="1" t="s">
        <v>739</v>
      </c>
      <c r="R1138" s="63" t="s">
        <v>399</v>
      </c>
      <c r="S1138" s="63" t="s">
        <v>992</v>
      </c>
      <c r="T1138" s="63" t="s">
        <v>1091</v>
      </c>
      <c r="U1138" s="1"/>
      <c r="V1138" s="90"/>
      <c r="W1138" s="91">
        <v>42654</v>
      </c>
      <c r="X1138" s="63">
        <v>9</v>
      </c>
      <c r="Y1138" s="63">
        <v>48</v>
      </c>
      <c r="Z1138" s="92">
        <v>33</v>
      </c>
      <c r="AA1138" s="93">
        <v>10.58</v>
      </c>
      <c r="AB1138" s="93">
        <v>4.3</v>
      </c>
      <c r="AC1138" s="63">
        <v>1.5</v>
      </c>
      <c r="AD1138" s="1">
        <v>0.78</v>
      </c>
      <c r="AE1138" s="63">
        <v>0.66</v>
      </c>
      <c r="AF1138" s="1">
        <v>0.96</v>
      </c>
      <c r="AG1138" s="1">
        <v>12.3</v>
      </c>
      <c r="AH1138" s="1">
        <f t="shared" si="248"/>
        <v>81.250000000000014</v>
      </c>
      <c r="AI1138" s="1">
        <v>0.3</v>
      </c>
      <c r="AJ1138" s="1">
        <f t="shared" si="249"/>
        <v>2.7519999999999998</v>
      </c>
      <c r="AK1138" s="1">
        <f t="shared" si="243"/>
        <v>2.3070258823529413</v>
      </c>
      <c r="AL1138" s="1">
        <f t="shared" si="244"/>
        <v>4.8090909090909086</v>
      </c>
      <c r="AM1138" s="1">
        <f t="shared" si="245"/>
        <v>2563.3620915032679</v>
      </c>
      <c r="AN1138" s="1">
        <f t="shared" si="246"/>
        <v>5343.4343434343427</v>
      </c>
      <c r="AO1138" s="1">
        <f t="shared" si="247"/>
        <v>7906.7964349376107</v>
      </c>
      <c r="AP1138" s="1">
        <f t="shared" si="251"/>
        <v>2.5633620915032678</v>
      </c>
      <c r="AQ1138" s="1">
        <f t="shared" si="251"/>
        <v>5.3434343434343425</v>
      </c>
      <c r="AR1138" s="1">
        <f t="shared" si="251"/>
        <v>7.9067964349376103</v>
      </c>
      <c r="AS1138" s="90"/>
      <c r="AT1138" s="1">
        <v>2.2628816793893129</v>
      </c>
      <c r="AU1138" s="1">
        <v>0.25112175479150967</v>
      </c>
      <c r="AV1138" s="1">
        <v>1.6444579624964137</v>
      </c>
      <c r="AW1138" s="1">
        <v>0.60222459433094866</v>
      </c>
      <c r="AX1138" s="1">
        <v>0.37276398662691407</v>
      </c>
      <c r="AY1138" s="1">
        <v>0.16405459717909612</v>
      </c>
      <c r="AZ1138" s="1">
        <v>8.0502184636389007</v>
      </c>
      <c r="BA1138" s="1">
        <v>120.57719770620614</v>
      </c>
      <c r="BB1138" s="1">
        <v>69.298205110786739</v>
      </c>
      <c r="BC1138" s="1">
        <v>7.8888348237304795</v>
      </c>
      <c r="BD1138" s="1">
        <v>1.4932091746409717</v>
      </c>
      <c r="BE1138" s="94">
        <v>0.66749011857707508</v>
      </c>
      <c r="BF1138" s="94">
        <v>0.21220355731225299</v>
      </c>
      <c r="BG1138" s="94">
        <v>1.2963086637361436</v>
      </c>
      <c r="BH1138" s="1">
        <v>1.1094339622641511</v>
      </c>
      <c r="BI1138" s="1">
        <v>0.21004716981132077</v>
      </c>
      <c r="BJ1138" s="1">
        <v>0.76419846242459799</v>
      </c>
    </row>
    <row r="1139" spans="1:62">
      <c r="A1139" t="s">
        <v>177</v>
      </c>
      <c r="C1139" s="63" t="s">
        <v>164</v>
      </c>
      <c r="D1139" s="87" t="s">
        <v>165</v>
      </c>
      <c r="E1139" t="s">
        <v>959</v>
      </c>
      <c r="F1139" s="1" t="s">
        <v>178</v>
      </c>
      <c r="G1139" s="1" t="s">
        <v>232</v>
      </c>
      <c r="H1139" s="1">
        <v>10.487730000000001</v>
      </c>
      <c r="I1139" s="1">
        <v>8.5460899999999995</v>
      </c>
      <c r="J1139" s="1">
        <v>789</v>
      </c>
      <c r="K1139" s="1" t="s">
        <v>889</v>
      </c>
      <c r="L1139" s="1" t="s">
        <v>737</v>
      </c>
      <c r="M1139" s="88">
        <v>2016</v>
      </c>
      <c r="N1139" s="88">
        <v>2</v>
      </c>
      <c r="O1139" s="89" t="s">
        <v>157</v>
      </c>
      <c r="P1139" s="63">
        <v>903</v>
      </c>
      <c r="Q1139" s="1" t="s">
        <v>739</v>
      </c>
      <c r="R1139" s="63" t="s">
        <v>399</v>
      </c>
      <c r="S1139" s="63" t="s">
        <v>992</v>
      </c>
      <c r="T1139" s="63" t="s">
        <v>1091</v>
      </c>
      <c r="U1139" s="1"/>
      <c r="V1139" s="90"/>
      <c r="W1139" s="91">
        <v>42654</v>
      </c>
      <c r="X1139" s="63">
        <v>9</v>
      </c>
      <c r="Y1139" s="63">
        <v>47</v>
      </c>
      <c r="Z1139" s="92">
        <v>41</v>
      </c>
      <c r="AA1139" s="93">
        <v>11.16</v>
      </c>
      <c r="AB1139" s="93">
        <v>6.88</v>
      </c>
      <c r="AC1139" s="63">
        <v>2.14</v>
      </c>
      <c r="AD1139" s="1">
        <v>1.1200000000000001</v>
      </c>
      <c r="AE1139" s="63">
        <v>0.72</v>
      </c>
      <c r="AF1139" s="1">
        <v>1.36</v>
      </c>
      <c r="AG1139" s="1">
        <v>11.9</v>
      </c>
      <c r="AH1139" s="1">
        <f t="shared" si="248"/>
        <v>82.352941176470594</v>
      </c>
      <c r="AI1139" s="1">
        <v>0.32</v>
      </c>
      <c r="AJ1139" s="1">
        <f t="shared" si="249"/>
        <v>4.3723364485981309</v>
      </c>
      <c r="AK1139" s="1">
        <f t="shared" si="243"/>
        <v>3.7320690489279826</v>
      </c>
      <c r="AL1139" s="1">
        <f t="shared" si="244"/>
        <v>4.96</v>
      </c>
      <c r="AM1139" s="1">
        <f t="shared" si="245"/>
        <v>4146.7433876977584</v>
      </c>
      <c r="AN1139" s="1">
        <f t="shared" si="246"/>
        <v>5511.1111111111113</v>
      </c>
      <c r="AO1139" s="1">
        <f t="shared" si="247"/>
        <v>9657.8544988088688</v>
      </c>
      <c r="AP1139" s="1">
        <f t="shared" si="251"/>
        <v>4.1467433876977582</v>
      </c>
      <c r="AQ1139" s="1">
        <f t="shared" si="251"/>
        <v>5.5111111111111111</v>
      </c>
      <c r="AR1139" s="1">
        <f t="shared" si="251"/>
        <v>9.6578544988088684</v>
      </c>
      <c r="AS1139" s="90"/>
      <c r="AT1139" s="1">
        <v>3.3937621832358675</v>
      </c>
      <c r="AU1139" s="1">
        <v>0.24123304563148751</v>
      </c>
      <c r="AV1139" s="1">
        <v>1.369295459512283</v>
      </c>
      <c r="AW1139" s="1">
        <v>0.5597292077077376</v>
      </c>
      <c r="AX1139" s="1">
        <v>0.28011173883067081</v>
      </c>
      <c r="AY1139" s="1">
        <v>0.19440408239064189</v>
      </c>
      <c r="AZ1139" s="1">
        <v>10.135261730179048</v>
      </c>
      <c r="BA1139" s="1">
        <v>107.18642734363327</v>
      </c>
      <c r="BB1139" s="1">
        <v>158.76219268803442</v>
      </c>
      <c r="BC1139" s="1">
        <v>10.187493655471757</v>
      </c>
      <c r="BD1139" s="1">
        <v>1.4403919207225415</v>
      </c>
      <c r="BE1139" s="94">
        <v>0.69795719844357984</v>
      </c>
      <c r="BF1139" s="94">
        <v>6.4250972762645908E-2</v>
      </c>
      <c r="BG1139" s="94">
        <v>1.4065163733832662</v>
      </c>
      <c r="BH1139" s="1">
        <v>1.494152046783626</v>
      </c>
      <c r="BI1139" s="1">
        <v>0.18196881091617934</v>
      </c>
      <c r="BJ1139" s="1">
        <v>0.64946528024284012</v>
      </c>
    </row>
    <row r="1140" spans="1:62">
      <c r="A1140" t="s">
        <v>177</v>
      </c>
      <c r="C1140" s="63" t="s">
        <v>164</v>
      </c>
      <c r="D1140" s="87" t="s">
        <v>165</v>
      </c>
      <c r="E1140" t="s">
        <v>959</v>
      </c>
      <c r="F1140" s="1" t="s">
        <v>178</v>
      </c>
      <c r="G1140" s="1" t="s">
        <v>232</v>
      </c>
      <c r="H1140" s="1">
        <v>10.487730000000001</v>
      </c>
      <c r="I1140" s="1">
        <v>8.5460899999999995</v>
      </c>
      <c r="J1140" s="1">
        <v>789</v>
      </c>
      <c r="K1140" s="1" t="s">
        <v>889</v>
      </c>
      <c r="L1140" s="1" t="s">
        <v>737</v>
      </c>
      <c r="M1140" s="88">
        <v>2016</v>
      </c>
      <c r="N1140" s="88">
        <v>2</v>
      </c>
      <c r="O1140" s="89" t="s">
        <v>158</v>
      </c>
      <c r="P1140" s="63">
        <v>904</v>
      </c>
      <c r="Q1140" s="1" t="s">
        <v>739</v>
      </c>
      <c r="R1140" s="63" t="s">
        <v>399</v>
      </c>
      <c r="S1140" s="63" t="s">
        <v>992</v>
      </c>
      <c r="T1140" s="63" t="s">
        <v>1091</v>
      </c>
      <c r="U1140" s="1"/>
      <c r="V1140" s="90"/>
      <c r="W1140" s="91">
        <v>42654</v>
      </c>
      <c r="X1140" s="63">
        <v>9</v>
      </c>
      <c r="Y1140" s="63">
        <v>45</v>
      </c>
      <c r="Z1140" s="92">
        <v>46</v>
      </c>
      <c r="AA1140" s="93">
        <v>11.48</v>
      </c>
      <c r="AB1140" s="93">
        <v>6.96</v>
      </c>
      <c r="AC1140" s="63">
        <v>2.2200000000000002</v>
      </c>
      <c r="AD1140" s="1">
        <v>1.26</v>
      </c>
      <c r="AE1140" s="63">
        <v>0.72</v>
      </c>
      <c r="AF1140" s="1">
        <v>1.52</v>
      </c>
      <c r="AG1140" s="1">
        <v>13.6</v>
      </c>
      <c r="AH1140" s="1">
        <f t="shared" si="248"/>
        <v>82.89473684210526</v>
      </c>
      <c r="AI1140" s="1">
        <v>0.32</v>
      </c>
      <c r="AJ1140" s="1">
        <f t="shared" si="249"/>
        <v>4.7654054054054056</v>
      </c>
      <c r="AK1140" s="1">
        <f t="shared" si="243"/>
        <v>4.0153335453100159</v>
      </c>
      <c r="AL1140" s="1">
        <f t="shared" si="244"/>
        <v>5.1022222222222231</v>
      </c>
      <c r="AM1140" s="1">
        <f t="shared" si="245"/>
        <v>4461.4817170111282</v>
      </c>
      <c r="AN1140" s="1">
        <f t="shared" si="246"/>
        <v>5669.1358024691372</v>
      </c>
      <c r="AO1140" s="1">
        <f t="shared" si="247"/>
        <v>10130.617519480265</v>
      </c>
      <c r="AP1140" s="1">
        <f t="shared" si="251"/>
        <v>4.4614817170111278</v>
      </c>
      <c r="AQ1140" s="1">
        <f t="shared" si="251"/>
        <v>5.6691358024691372</v>
      </c>
      <c r="AR1140" s="1">
        <f t="shared" si="251"/>
        <v>10.130617519480266</v>
      </c>
      <c r="AS1140" s="90"/>
      <c r="AT1140" s="1">
        <v>2.6994328922495274</v>
      </c>
      <c r="AU1140" s="1">
        <v>0.26033754721974262</v>
      </c>
      <c r="AV1140" s="1">
        <v>0.92002572947211303</v>
      </c>
      <c r="AW1140" s="1">
        <v>1.1177386170984898</v>
      </c>
      <c r="AX1140" s="1">
        <v>0.56629638867431475</v>
      </c>
      <c r="AY1140" s="1">
        <v>0.1772534199574278</v>
      </c>
      <c r="AZ1140" s="1">
        <v>11.20599025387027</v>
      </c>
      <c r="BA1140" s="1">
        <v>133.95077996923183</v>
      </c>
      <c r="BB1140" s="1">
        <v>123.26327445157146</v>
      </c>
      <c r="BC1140" s="1">
        <v>9.4132267048824847</v>
      </c>
      <c r="BD1140" s="1">
        <v>1.537263455690784</v>
      </c>
      <c r="BE1140" s="94">
        <v>0.67958412098298682</v>
      </c>
      <c r="BF1140" s="94">
        <v>6.6446124763705094E-2</v>
      </c>
      <c r="BG1140" s="94">
        <v>0.84552527678282874</v>
      </c>
      <c r="BH1140" s="1">
        <v>1.4545454545454546</v>
      </c>
      <c r="BI1140" s="1">
        <v>0.2374274661508704</v>
      </c>
      <c r="BJ1140" s="1">
        <v>0.84082420751713172</v>
      </c>
    </row>
    <row r="1141" spans="1:62">
      <c r="A1141" t="s">
        <v>177</v>
      </c>
      <c r="C1141" s="63" t="s">
        <v>164</v>
      </c>
      <c r="D1141" s="87" t="s">
        <v>165</v>
      </c>
      <c r="E1141" t="s">
        <v>959</v>
      </c>
      <c r="F1141" s="1" t="s">
        <v>178</v>
      </c>
      <c r="G1141" s="1" t="s">
        <v>232</v>
      </c>
      <c r="H1141" s="1">
        <v>10.487730000000001</v>
      </c>
      <c r="I1141" s="1">
        <v>8.5460899999999995</v>
      </c>
      <c r="J1141" s="1">
        <v>789</v>
      </c>
      <c r="K1141" s="1" t="s">
        <v>889</v>
      </c>
      <c r="L1141" s="1" t="s">
        <v>737</v>
      </c>
      <c r="M1141" s="88">
        <v>2016</v>
      </c>
      <c r="N1141" s="88">
        <v>2</v>
      </c>
      <c r="O1141" s="89" t="s">
        <v>159</v>
      </c>
      <c r="P1141" s="63">
        <v>905</v>
      </c>
      <c r="Q1141" s="1" t="s">
        <v>739</v>
      </c>
      <c r="R1141" s="63" t="s">
        <v>399</v>
      </c>
      <c r="S1141" s="63" t="s">
        <v>992</v>
      </c>
      <c r="T1141" s="63" t="s">
        <v>1091</v>
      </c>
      <c r="U1141" s="1"/>
      <c r="V1141" s="90"/>
      <c r="W1141" s="91">
        <v>42654</v>
      </c>
      <c r="X1141" s="63">
        <v>9</v>
      </c>
      <c r="Y1141" s="63">
        <v>45</v>
      </c>
      <c r="Z1141" s="92">
        <v>38</v>
      </c>
      <c r="AA1141" s="93">
        <v>16.72</v>
      </c>
      <c r="AB1141" s="93">
        <v>7.28</v>
      </c>
      <c r="AC1141" s="63">
        <v>2.48</v>
      </c>
      <c r="AD1141" s="1">
        <v>1.36</v>
      </c>
      <c r="AE1141" s="63">
        <v>0.88</v>
      </c>
      <c r="AF1141" s="1">
        <v>1.64</v>
      </c>
      <c r="AG1141" s="1">
        <v>13.7</v>
      </c>
      <c r="AH1141" s="1">
        <f t="shared" si="248"/>
        <v>82.926829268292693</v>
      </c>
      <c r="AI1141" s="1">
        <v>0.36</v>
      </c>
      <c r="AJ1141" s="1">
        <f t="shared" si="249"/>
        <v>4.814193548387097</v>
      </c>
      <c r="AK1141" s="1">
        <f t="shared" si="243"/>
        <v>4.0533161290322584</v>
      </c>
      <c r="AL1141" s="1">
        <f t="shared" si="244"/>
        <v>6.839999999999999</v>
      </c>
      <c r="AM1141" s="1">
        <f t="shared" si="245"/>
        <v>4503.6845878136201</v>
      </c>
      <c r="AN1141" s="1">
        <f t="shared" si="246"/>
        <v>7599.9999999999982</v>
      </c>
      <c r="AO1141" s="1">
        <f t="shared" si="247"/>
        <v>12103.684587813619</v>
      </c>
      <c r="AP1141" s="1">
        <f t="shared" si="251"/>
        <v>4.5036845878136198</v>
      </c>
      <c r="AQ1141" s="1">
        <f t="shared" si="251"/>
        <v>7.5999999999999979</v>
      </c>
      <c r="AR1141" s="1">
        <f t="shared" si="251"/>
        <v>12.103684587813619</v>
      </c>
      <c r="AS1141" s="90"/>
      <c r="AT1141" s="1">
        <v>3.0182413470533209</v>
      </c>
      <c r="AU1141" s="1">
        <v>0.28568249648813859</v>
      </c>
      <c r="AV1141" s="1">
        <v>1.1834463162340187</v>
      </c>
      <c r="AW1141" s="1">
        <v>0.89034027159421569</v>
      </c>
      <c r="AX1141" s="1">
        <v>0.40427171659289485</v>
      </c>
      <c r="AY1141" s="1">
        <v>0.19526985896245941</v>
      </c>
      <c r="AZ1141" s="1">
        <v>10.621517629027794</v>
      </c>
      <c r="BA1141" s="1">
        <v>120.85330189286552</v>
      </c>
      <c r="BB1141" s="1">
        <v>137.8116754685885</v>
      </c>
      <c r="BC1141" s="1">
        <v>8.3078860242765966</v>
      </c>
      <c r="BD1141" s="1">
        <v>1.5409959622372971</v>
      </c>
      <c r="BE1141" s="94">
        <v>0.84575955265610425</v>
      </c>
      <c r="BF1141" s="94">
        <v>7.2460391425908668E-2</v>
      </c>
      <c r="BG1141" s="94">
        <v>2.8325479384901837</v>
      </c>
      <c r="BH1141" s="1">
        <v>1.5493519441674977</v>
      </c>
      <c r="BI1141" s="1">
        <v>0.29302093718843469</v>
      </c>
      <c r="BJ1141" s="1">
        <v>0.68721690462037222</v>
      </c>
    </row>
    <row r="1142" spans="1:62">
      <c r="A1142" t="s">
        <v>177</v>
      </c>
      <c r="C1142" s="63" t="s">
        <v>164</v>
      </c>
      <c r="D1142" s="87" t="s">
        <v>165</v>
      </c>
      <c r="E1142" t="s">
        <v>959</v>
      </c>
      <c r="F1142" s="1" t="s">
        <v>178</v>
      </c>
      <c r="G1142" s="1" t="s">
        <v>232</v>
      </c>
      <c r="H1142" s="1">
        <v>10.487730000000001</v>
      </c>
      <c r="I1142" s="1">
        <v>8.5460899999999995</v>
      </c>
      <c r="J1142" s="1">
        <v>789</v>
      </c>
      <c r="K1142" s="1" t="s">
        <v>889</v>
      </c>
      <c r="L1142" s="1" t="s">
        <v>737</v>
      </c>
      <c r="M1142" s="88">
        <v>2016</v>
      </c>
      <c r="N1142" s="88">
        <v>2</v>
      </c>
      <c r="O1142" s="89" t="s">
        <v>714</v>
      </c>
      <c r="P1142" s="63">
        <v>906</v>
      </c>
      <c r="Q1142" s="1" t="s">
        <v>739</v>
      </c>
      <c r="R1142" s="63" t="s">
        <v>399</v>
      </c>
      <c r="S1142" s="63" t="s">
        <v>992</v>
      </c>
      <c r="T1142" s="63" t="s">
        <v>1091</v>
      </c>
      <c r="U1142" s="1"/>
      <c r="V1142" s="90"/>
      <c r="W1142" s="91">
        <v>42654</v>
      </c>
      <c r="X1142" s="63">
        <v>9</v>
      </c>
      <c r="Y1142" s="63">
        <v>45</v>
      </c>
      <c r="Z1142" s="92">
        <v>46</v>
      </c>
      <c r="AA1142" s="93">
        <v>13.96</v>
      </c>
      <c r="AB1142" s="93">
        <v>7.9</v>
      </c>
      <c r="AC1142" s="63">
        <v>2.2799999999999998</v>
      </c>
      <c r="AD1142" s="1">
        <v>1.28</v>
      </c>
      <c r="AE1142" s="63">
        <v>0.82</v>
      </c>
      <c r="AF1142" s="1">
        <v>1.58</v>
      </c>
      <c r="AG1142" s="1">
        <v>13.7</v>
      </c>
      <c r="AH1142" s="1">
        <f t="shared" si="248"/>
        <v>81.012658227848107</v>
      </c>
      <c r="AI1142" s="1">
        <v>0.3</v>
      </c>
      <c r="AJ1142" s="1">
        <f t="shared" si="249"/>
        <v>5.4745614035087726</v>
      </c>
      <c r="AK1142" s="1">
        <f t="shared" si="243"/>
        <v>4.5029184726522189</v>
      </c>
      <c r="AL1142" s="1">
        <f t="shared" si="244"/>
        <v>5.1073170731707318</v>
      </c>
      <c r="AM1142" s="1">
        <f t="shared" si="245"/>
        <v>5003.242747391354</v>
      </c>
      <c r="AN1142" s="1">
        <f t="shared" si="246"/>
        <v>5674.7967479674799</v>
      </c>
      <c r="AO1142" s="1">
        <f t="shared" si="247"/>
        <v>10678.039495358833</v>
      </c>
      <c r="AP1142" s="1">
        <f t="shared" si="251"/>
        <v>5.0032427473913543</v>
      </c>
      <c r="AQ1142" s="1">
        <f t="shared" si="251"/>
        <v>5.6747967479674797</v>
      </c>
      <c r="AR1142" s="1">
        <f t="shared" si="251"/>
        <v>10.678039495358833</v>
      </c>
      <c r="AS1142" s="90"/>
      <c r="AT1142" s="1">
        <v>3.107920792079208</v>
      </c>
      <c r="AU1142" s="1">
        <v>0.28101676750382992</v>
      </c>
      <c r="AV1142" s="1">
        <v>1.5446544396646169</v>
      </c>
      <c r="AW1142" s="1">
        <v>0.70464967872217088</v>
      </c>
      <c r="AX1142" s="1">
        <v>0.33677259554755856</v>
      </c>
      <c r="AY1142" s="1">
        <v>0.21098528039444636</v>
      </c>
      <c r="AZ1142" s="1">
        <v>7.0540565756489233</v>
      </c>
      <c r="BA1142" s="1">
        <v>105.8333738440412</v>
      </c>
      <c r="BB1142" s="1">
        <v>99.893468141911001</v>
      </c>
      <c r="BC1142" s="1">
        <v>13.301593518020738</v>
      </c>
      <c r="BD1142" s="1">
        <v>10.104415422091014</v>
      </c>
      <c r="BE1142" s="94">
        <v>0.35630797773654921</v>
      </c>
      <c r="BF1142" s="94">
        <v>8.6873840445269024E-2</v>
      </c>
      <c r="BG1142" s="94">
        <v>1.4840584834999206</v>
      </c>
      <c r="BH1142" s="1">
        <v>1.5236920039486674</v>
      </c>
      <c r="BI1142" s="1">
        <v>0.32971372161895357</v>
      </c>
      <c r="BJ1142" s="1">
        <v>0.78283721111337745</v>
      </c>
    </row>
    <row r="1143" spans="1:62">
      <c r="A1143" t="s">
        <v>177</v>
      </c>
      <c r="C1143" s="63" t="s">
        <v>164</v>
      </c>
      <c r="D1143" s="87" t="s">
        <v>172</v>
      </c>
      <c r="E1143" t="s">
        <v>959</v>
      </c>
      <c r="F1143" s="1" t="s">
        <v>206</v>
      </c>
      <c r="G1143" s="1" t="s">
        <v>890</v>
      </c>
      <c r="H1143" s="1">
        <v>11.12786</v>
      </c>
      <c r="I1143" s="1">
        <v>8.2393699999999992</v>
      </c>
      <c r="J1143" s="1">
        <v>690</v>
      </c>
      <c r="K1143" s="1" t="s">
        <v>891</v>
      </c>
      <c r="L1143" s="1" t="s">
        <v>737</v>
      </c>
      <c r="M1143" s="88">
        <v>2016</v>
      </c>
      <c r="N1143" s="88">
        <v>2</v>
      </c>
      <c r="O1143" s="89" t="s">
        <v>155</v>
      </c>
      <c r="P1143" s="63">
        <v>913</v>
      </c>
      <c r="Q1143" s="90">
        <v>42680</v>
      </c>
      <c r="R1143" s="63" t="s">
        <v>399</v>
      </c>
      <c r="S1143" s="63" t="s">
        <v>992</v>
      </c>
      <c r="T1143" s="63" t="s">
        <v>1091</v>
      </c>
      <c r="U1143" s="1" t="s">
        <v>892</v>
      </c>
      <c r="V1143" s="90">
        <v>42498</v>
      </c>
      <c r="W1143" s="91">
        <v>42642</v>
      </c>
      <c r="X1143" s="63">
        <v>9</v>
      </c>
      <c r="Y1143" s="63">
        <v>46</v>
      </c>
      <c r="Z1143" s="92">
        <v>41</v>
      </c>
      <c r="AA1143" s="93">
        <v>7.57</v>
      </c>
      <c r="AB1143" s="93">
        <v>3.65</v>
      </c>
      <c r="AC1143" s="63">
        <v>0.98</v>
      </c>
      <c r="AD1143" s="1">
        <v>0.44</v>
      </c>
      <c r="AE1143" s="63">
        <v>0.4</v>
      </c>
      <c r="AF1143" s="1">
        <v>0.56000000000000005</v>
      </c>
      <c r="AG1143" s="1">
        <v>9.1999999999999993</v>
      </c>
      <c r="AH1143" s="1">
        <f t="shared" si="248"/>
        <v>78.571428571428569</v>
      </c>
      <c r="AI1143" s="1">
        <v>0.2</v>
      </c>
      <c r="AJ1143" s="1">
        <f t="shared" si="249"/>
        <v>2.0857142857142859</v>
      </c>
      <c r="AK1143" s="1">
        <f t="shared" si="243"/>
        <v>1.750597839135654</v>
      </c>
      <c r="AL1143" s="1">
        <f t="shared" si="244"/>
        <v>3.7850000000000001</v>
      </c>
      <c r="AM1143" s="1">
        <f t="shared" si="245"/>
        <v>1945.1087101507267</v>
      </c>
      <c r="AN1143" s="1">
        <f t="shared" si="246"/>
        <v>4205.5555555555557</v>
      </c>
      <c r="AO1143" s="1">
        <f t="shared" si="247"/>
        <v>6150.6642657062821</v>
      </c>
      <c r="AP1143" s="1">
        <f t="shared" si="251"/>
        <v>1.9451087101507267</v>
      </c>
      <c r="AQ1143" s="1">
        <f t="shared" si="251"/>
        <v>4.2055555555555557</v>
      </c>
      <c r="AR1143" s="1">
        <f t="shared" si="251"/>
        <v>6.1506642657062818</v>
      </c>
      <c r="AS1143" s="1" t="s">
        <v>893</v>
      </c>
      <c r="AT1143" s="1">
        <v>2.118269230769231</v>
      </c>
      <c r="AU1143" s="1">
        <v>0.14884507526745744</v>
      </c>
      <c r="AV1143" s="1">
        <v>1.5264484905516609</v>
      </c>
      <c r="AW1143" s="1">
        <v>0.5089282731427418</v>
      </c>
      <c r="AX1143" s="1">
        <v>0.31787250368049919</v>
      </c>
      <c r="AY1143" s="1">
        <v>0.15397622403329642</v>
      </c>
      <c r="AZ1143" s="1">
        <v>5.0243470803061232</v>
      </c>
      <c r="BA1143" s="1">
        <v>156.89355765207586</v>
      </c>
      <c r="BB1143" s="1">
        <v>32.359312870501967</v>
      </c>
      <c r="BC1143" s="1">
        <v>11.517002819321648</v>
      </c>
      <c r="BD1143" s="1">
        <v>1.8252671527362223</v>
      </c>
      <c r="BE1143" s="94">
        <v>0.48256361922714425</v>
      </c>
      <c r="BF1143" s="94">
        <v>5.9189443920829407E-2</v>
      </c>
      <c r="BG1143" s="94">
        <v>1.6373099541798886</v>
      </c>
      <c r="BH1143" s="1">
        <v>1.129285014691479</v>
      </c>
      <c r="BI1143" s="1">
        <v>0.13883447600391774</v>
      </c>
      <c r="BJ1143" s="1">
        <v>0.68788540355482786</v>
      </c>
    </row>
    <row r="1144" spans="1:62">
      <c r="A1144" t="s">
        <v>177</v>
      </c>
      <c r="C1144" s="63" t="s">
        <v>164</v>
      </c>
      <c r="D1144" s="87" t="s">
        <v>172</v>
      </c>
      <c r="E1144" t="s">
        <v>959</v>
      </c>
      <c r="F1144" s="1" t="s">
        <v>206</v>
      </c>
      <c r="G1144" s="1" t="s">
        <v>890</v>
      </c>
      <c r="H1144" s="1">
        <v>11.12786</v>
      </c>
      <c r="I1144" s="1">
        <v>8.2393699999999992</v>
      </c>
      <c r="J1144" s="1">
        <v>690</v>
      </c>
      <c r="K1144" s="1" t="s">
        <v>891</v>
      </c>
      <c r="L1144" s="1" t="s">
        <v>737</v>
      </c>
      <c r="M1144" s="88">
        <v>2016</v>
      </c>
      <c r="N1144" s="88">
        <v>2</v>
      </c>
      <c r="O1144" s="89" t="s">
        <v>156</v>
      </c>
      <c r="P1144" s="63">
        <v>914</v>
      </c>
      <c r="Q1144" s="90">
        <v>42680</v>
      </c>
      <c r="R1144" s="63" t="s">
        <v>399</v>
      </c>
      <c r="S1144" s="63" t="s">
        <v>992</v>
      </c>
      <c r="T1144" s="63" t="s">
        <v>1091</v>
      </c>
      <c r="U1144" s="1"/>
      <c r="V1144" s="90"/>
      <c r="W1144" s="91">
        <v>42642</v>
      </c>
      <c r="X1144" s="63">
        <v>9</v>
      </c>
      <c r="Y1144" s="63">
        <v>45</v>
      </c>
      <c r="Z1144" s="92">
        <v>35</v>
      </c>
      <c r="AA1144" s="93">
        <v>9.58</v>
      </c>
      <c r="AB1144" s="93">
        <v>5.14</v>
      </c>
      <c r="AC1144" s="63">
        <v>1.62</v>
      </c>
      <c r="AD1144" s="1">
        <v>0.82</v>
      </c>
      <c r="AE1144" s="63">
        <v>0.68</v>
      </c>
      <c r="AF1144" s="1">
        <v>1.04</v>
      </c>
      <c r="AG1144" s="1">
        <v>11.4</v>
      </c>
      <c r="AH1144" s="1">
        <f t="shared" si="248"/>
        <v>78.84615384615384</v>
      </c>
      <c r="AI1144" s="1">
        <v>0.3</v>
      </c>
      <c r="AJ1144" s="1">
        <f t="shared" si="249"/>
        <v>3.2997530864197526</v>
      </c>
      <c r="AK1144" s="1">
        <f t="shared" si="243"/>
        <v>2.7119192447349301</v>
      </c>
      <c r="AL1144" s="1">
        <f t="shared" si="244"/>
        <v>4.2264705882352933</v>
      </c>
      <c r="AM1144" s="1">
        <f t="shared" si="245"/>
        <v>3013.2436052610333</v>
      </c>
      <c r="AN1144" s="1">
        <f t="shared" si="246"/>
        <v>4696.078431372548</v>
      </c>
      <c r="AO1144" s="1">
        <f t="shared" si="247"/>
        <v>7709.3220366335809</v>
      </c>
      <c r="AP1144" s="1">
        <f t="shared" si="251"/>
        <v>3.0132436052610334</v>
      </c>
      <c r="AQ1144" s="1">
        <f t="shared" si="251"/>
        <v>4.6960784313725483</v>
      </c>
      <c r="AR1144" s="1">
        <f t="shared" si="251"/>
        <v>7.7093220366335808</v>
      </c>
      <c r="AS1144" s="90"/>
      <c r="AT1144" s="1">
        <v>2.2822506861848124</v>
      </c>
      <c r="AU1144" s="1">
        <v>0.14669663047189788</v>
      </c>
      <c r="AV1144" s="1">
        <v>1.3306907067254032</v>
      </c>
      <c r="AW1144" s="1">
        <v>0.58606766223184525</v>
      </c>
      <c r="AX1144" s="1">
        <v>0.33655969067989011</v>
      </c>
      <c r="AY1144" s="1">
        <v>0.15620666926628812</v>
      </c>
      <c r="AZ1144" s="1">
        <v>6.8199573525559538</v>
      </c>
      <c r="BA1144" s="1">
        <v>126.90924885709404</v>
      </c>
      <c r="BB1144" s="1">
        <v>45.543922909793885</v>
      </c>
      <c r="BC1144" s="1">
        <v>7.6257482265315932</v>
      </c>
      <c r="BD1144" s="1">
        <v>1.3826841421460152</v>
      </c>
      <c r="BE1144" s="94">
        <v>0.31694255111976632</v>
      </c>
      <c r="BF1144" s="94">
        <v>6.5725413826679652E-2</v>
      </c>
      <c r="BG1144" s="94">
        <v>1.885024823455119</v>
      </c>
      <c r="BH1144" s="1">
        <v>1.1907216494845361</v>
      </c>
      <c r="BI1144" s="1">
        <v>0.2334582942830366</v>
      </c>
      <c r="BJ1144" s="1">
        <v>0.65903652828924786</v>
      </c>
    </row>
    <row r="1145" spans="1:62">
      <c r="A1145" t="s">
        <v>177</v>
      </c>
      <c r="C1145" s="63" t="s">
        <v>164</v>
      </c>
      <c r="D1145" s="87" t="s">
        <v>172</v>
      </c>
      <c r="E1145" t="s">
        <v>959</v>
      </c>
      <c r="F1145" s="1" t="s">
        <v>206</v>
      </c>
      <c r="G1145" s="1" t="s">
        <v>890</v>
      </c>
      <c r="H1145" s="1">
        <v>11.12786</v>
      </c>
      <c r="I1145" s="1">
        <v>8.2393699999999992</v>
      </c>
      <c r="J1145" s="1">
        <v>690</v>
      </c>
      <c r="K1145" s="1" t="s">
        <v>891</v>
      </c>
      <c r="L1145" s="1" t="s">
        <v>737</v>
      </c>
      <c r="M1145" s="88">
        <v>2016</v>
      </c>
      <c r="N1145" s="88">
        <v>2</v>
      </c>
      <c r="O1145" s="89" t="s">
        <v>157</v>
      </c>
      <c r="P1145" s="63">
        <v>915</v>
      </c>
      <c r="Q1145" s="90">
        <v>42680</v>
      </c>
      <c r="R1145" s="63" t="s">
        <v>399</v>
      </c>
      <c r="S1145" s="63" t="s">
        <v>992</v>
      </c>
      <c r="T1145" s="63" t="s">
        <v>1091</v>
      </c>
      <c r="U1145" s="1"/>
      <c r="V1145" s="90"/>
      <c r="W1145" s="91">
        <v>42642</v>
      </c>
      <c r="X1145" s="63">
        <v>9</v>
      </c>
      <c r="Y1145" s="63">
        <v>47</v>
      </c>
      <c r="Z1145" s="92">
        <v>21</v>
      </c>
      <c r="AA1145" s="93">
        <v>8.3000000000000007</v>
      </c>
      <c r="AB1145" s="93">
        <v>1.62</v>
      </c>
      <c r="AC1145" s="63">
        <v>1.1399999999999999</v>
      </c>
      <c r="AD1145" s="1">
        <v>0.44</v>
      </c>
      <c r="AE1145" s="63">
        <v>0.82</v>
      </c>
      <c r="AF1145" s="1">
        <v>0.56000000000000005</v>
      </c>
      <c r="AG1145" s="1">
        <v>10</v>
      </c>
      <c r="AH1145" s="1">
        <f t="shared" si="248"/>
        <v>78.571428571428569</v>
      </c>
      <c r="AI1145" s="1">
        <v>0.24</v>
      </c>
      <c r="AJ1145" s="1">
        <f t="shared" si="249"/>
        <v>0.79578947368421071</v>
      </c>
      <c r="AK1145" s="1">
        <f t="shared" si="243"/>
        <v>0.66204334365325102</v>
      </c>
      <c r="AL1145" s="1">
        <f t="shared" si="244"/>
        <v>2.4292682926829268</v>
      </c>
      <c r="AM1145" s="1">
        <f t="shared" si="245"/>
        <v>735.60371517027886</v>
      </c>
      <c r="AN1145" s="1">
        <f t="shared" si="246"/>
        <v>2699.1869918699185</v>
      </c>
      <c r="AO1145" s="1">
        <f t="shared" si="247"/>
        <v>3434.7907070401975</v>
      </c>
      <c r="AP1145" s="1">
        <f t="shared" si="251"/>
        <v>0.73560371517027889</v>
      </c>
      <c r="AQ1145" s="1">
        <f t="shared" si="251"/>
        <v>2.6991869918699187</v>
      </c>
      <c r="AR1145" s="1">
        <f t="shared" si="251"/>
        <v>3.4347907070401975</v>
      </c>
      <c r="AS1145" s="90"/>
      <c r="AT1145" s="1">
        <v>2.3953917050691245</v>
      </c>
      <c r="AU1145" s="1">
        <v>0.1235823735629374</v>
      </c>
      <c r="AV1145" s="1">
        <v>1.6105687077612807</v>
      </c>
      <c r="AW1145" s="1">
        <v>0.57367457998832017</v>
      </c>
      <c r="AX1145" s="1">
        <v>0.31648987403500944</v>
      </c>
      <c r="AY1145" s="1">
        <v>0.18079015110898772</v>
      </c>
      <c r="AZ1145" s="1">
        <v>6.0473487312888548</v>
      </c>
      <c r="BA1145" s="1">
        <v>128.13331178480544</v>
      </c>
      <c r="BB1145" s="1">
        <v>91.284152374892642</v>
      </c>
      <c r="BC1145" s="1">
        <v>14.129940277429064</v>
      </c>
      <c r="BD1145" s="1">
        <v>1.6837658224612624</v>
      </c>
      <c r="BE1145" s="94">
        <v>1.0773532152842498</v>
      </c>
      <c r="BF1145" s="94">
        <v>4.6029822926374656E-2</v>
      </c>
      <c r="BG1145" s="94">
        <v>1.1073304195944751</v>
      </c>
      <c r="BH1145" s="1">
        <v>1.6982840800762635</v>
      </c>
      <c r="BI1145" s="1">
        <v>0.14366062917063871</v>
      </c>
      <c r="BJ1145" s="1">
        <v>0.79771440759086143</v>
      </c>
    </row>
    <row r="1146" spans="1:62">
      <c r="A1146" t="s">
        <v>177</v>
      </c>
      <c r="C1146" s="63" t="s">
        <v>164</v>
      </c>
      <c r="D1146" s="87" t="s">
        <v>172</v>
      </c>
      <c r="E1146" t="s">
        <v>959</v>
      </c>
      <c r="F1146" s="1" t="s">
        <v>206</v>
      </c>
      <c r="G1146" s="1" t="s">
        <v>890</v>
      </c>
      <c r="H1146" s="1">
        <v>11.12786</v>
      </c>
      <c r="I1146" s="1">
        <v>8.2393699999999992</v>
      </c>
      <c r="J1146" s="1">
        <v>690</v>
      </c>
      <c r="K1146" s="1" t="s">
        <v>891</v>
      </c>
      <c r="L1146" s="1" t="s">
        <v>737</v>
      </c>
      <c r="M1146" s="88">
        <v>2016</v>
      </c>
      <c r="N1146" s="88">
        <v>2</v>
      </c>
      <c r="O1146" s="89" t="s">
        <v>158</v>
      </c>
      <c r="P1146" s="63">
        <v>916</v>
      </c>
      <c r="Q1146" s="90">
        <v>42680</v>
      </c>
      <c r="R1146" s="63" t="s">
        <v>399</v>
      </c>
      <c r="S1146" s="63" t="s">
        <v>992</v>
      </c>
      <c r="T1146" s="63" t="s">
        <v>1091</v>
      </c>
      <c r="U1146" s="1"/>
      <c r="V1146" s="90"/>
      <c r="W1146" s="91">
        <v>42642</v>
      </c>
      <c r="X1146" s="63">
        <v>9</v>
      </c>
      <c r="Y1146" s="63">
        <v>42</v>
      </c>
      <c r="Z1146" s="92">
        <v>39</v>
      </c>
      <c r="AA1146" s="93">
        <v>13.51</v>
      </c>
      <c r="AB1146" s="93">
        <v>7.53</v>
      </c>
      <c r="AC1146" s="63">
        <v>2.34</v>
      </c>
      <c r="AD1146" s="1">
        <v>1.24</v>
      </c>
      <c r="AE1146" s="63">
        <v>1.06</v>
      </c>
      <c r="AF1146" s="1">
        <v>1.48</v>
      </c>
      <c r="AG1146" s="1">
        <v>10.7</v>
      </c>
      <c r="AH1146" s="1">
        <f t="shared" si="248"/>
        <v>83.78378378378379</v>
      </c>
      <c r="AI1146" s="1">
        <v>0.36</v>
      </c>
      <c r="AJ1146" s="1">
        <f t="shared" si="249"/>
        <v>4.7625641025641032</v>
      </c>
      <c r="AK1146" s="1">
        <f t="shared" si="243"/>
        <v>4.1921164404223239</v>
      </c>
      <c r="AL1146" s="1">
        <f t="shared" si="244"/>
        <v>4.5883018867924523</v>
      </c>
      <c r="AM1146" s="1">
        <f t="shared" si="245"/>
        <v>4657.907156024804</v>
      </c>
      <c r="AN1146" s="1">
        <f t="shared" si="246"/>
        <v>5098.1132075471696</v>
      </c>
      <c r="AO1146" s="1">
        <f t="shared" si="247"/>
        <v>9756.0203635719736</v>
      </c>
      <c r="AP1146" s="1">
        <f t="shared" si="251"/>
        <v>4.6579071560248035</v>
      </c>
      <c r="AQ1146" s="1">
        <f t="shared" si="251"/>
        <v>5.0981132075471693</v>
      </c>
      <c r="AR1146" s="1">
        <f t="shared" si="251"/>
        <v>9.7560203635719738</v>
      </c>
      <c r="AS1146" s="90"/>
      <c r="AT1146" s="1">
        <v>2.9124629080118694</v>
      </c>
      <c r="AU1146" s="1">
        <v>0.23896776957113847</v>
      </c>
      <c r="AV1146" s="1">
        <v>1.5154849405078017</v>
      </c>
      <c r="AW1146" s="1">
        <v>0.70778865373457667</v>
      </c>
      <c r="AX1146" s="1">
        <v>0.35642367788254503</v>
      </c>
      <c r="AY1146" s="1">
        <v>0.19692431033860269</v>
      </c>
      <c r="AZ1146" s="1">
        <v>8.3761609124999161</v>
      </c>
      <c r="BA1146" s="1">
        <v>128.79715521455074</v>
      </c>
      <c r="BB1146" s="1">
        <v>130.57260964558756</v>
      </c>
      <c r="BC1146" s="1">
        <v>9.3597445847678991</v>
      </c>
      <c r="BD1146" s="1">
        <v>1.4656335685557338</v>
      </c>
      <c r="BE1146" s="94">
        <v>0.67940038684719539</v>
      </c>
      <c r="BF1146" s="94">
        <v>6.779497098646034E-2</v>
      </c>
      <c r="BG1146" s="94">
        <v>1.3559697948155334</v>
      </c>
      <c r="BH1146" s="1">
        <v>1.4294685990338165</v>
      </c>
      <c r="BI1146" s="1">
        <v>0.22966183574879229</v>
      </c>
      <c r="BJ1146" s="1">
        <v>0.69925679939209862</v>
      </c>
    </row>
    <row r="1147" spans="1:62">
      <c r="A1147" t="s">
        <v>177</v>
      </c>
      <c r="C1147" s="63" t="s">
        <v>164</v>
      </c>
      <c r="D1147" s="87" t="s">
        <v>172</v>
      </c>
      <c r="E1147" t="s">
        <v>959</v>
      </c>
      <c r="F1147" s="1" t="s">
        <v>206</v>
      </c>
      <c r="G1147" s="1" t="s">
        <v>890</v>
      </c>
      <c r="H1147" s="1">
        <v>11.12786</v>
      </c>
      <c r="I1147" s="1">
        <v>8.2393699999999992</v>
      </c>
      <c r="J1147" s="1">
        <v>690</v>
      </c>
      <c r="K1147" s="1" t="s">
        <v>891</v>
      </c>
      <c r="L1147" s="1" t="s">
        <v>737</v>
      </c>
      <c r="M1147" s="88">
        <v>2016</v>
      </c>
      <c r="N1147" s="88">
        <v>2</v>
      </c>
      <c r="O1147" s="89" t="s">
        <v>159</v>
      </c>
      <c r="P1147" s="63">
        <v>917</v>
      </c>
      <c r="Q1147" s="90">
        <v>42680</v>
      </c>
      <c r="R1147" s="63" t="s">
        <v>399</v>
      </c>
      <c r="S1147" s="63" t="s">
        <v>992</v>
      </c>
      <c r="T1147" s="63" t="s">
        <v>1091</v>
      </c>
      <c r="U1147" s="1"/>
      <c r="V1147" s="90"/>
      <c r="W1147" s="91">
        <v>42642</v>
      </c>
      <c r="X1147" s="63">
        <v>9</v>
      </c>
      <c r="Y1147" s="63">
        <v>45</v>
      </c>
      <c r="Z1147" s="92">
        <v>43</v>
      </c>
      <c r="AA1147" s="93">
        <v>17.670000000000002</v>
      </c>
      <c r="AB1147" s="93">
        <v>7.18</v>
      </c>
      <c r="AC1147" s="63">
        <v>1.76</v>
      </c>
      <c r="AD1147" s="1">
        <v>0.8</v>
      </c>
      <c r="AE1147" s="63">
        <v>1.1200000000000001</v>
      </c>
      <c r="AF1147" s="1">
        <v>1.06</v>
      </c>
      <c r="AG1147" s="1">
        <v>10.8</v>
      </c>
      <c r="AH1147" s="1">
        <f t="shared" si="248"/>
        <v>75.471698113207552</v>
      </c>
      <c r="AI1147" s="1">
        <v>0.36</v>
      </c>
      <c r="AJ1147" s="1">
        <f t="shared" si="249"/>
        <v>4.3243181818181817</v>
      </c>
      <c r="AK1147" s="1">
        <f t="shared" ref="AK1147:AK1210" si="252">AJ1147*((100-AG1147)/85)*(AH1147/100)</f>
        <v>3.4248983957219257</v>
      </c>
      <c r="AL1147" s="1">
        <f t="shared" ref="AL1147:AL1190" si="253">(AI1147/AE1147)*AA1147</f>
        <v>5.6796428571428574</v>
      </c>
      <c r="AM1147" s="1">
        <f t="shared" ref="AM1147:AM1210" si="254">AK1147*(10000/9)</f>
        <v>3805.4426619132505</v>
      </c>
      <c r="AN1147" s="1">
        <f t="shared" ref="AN1147:AN1210" si="255">(AL1147*10000)/9</f>
        <v>6310.7142857142862</v>
      </c>
      <c r="AO1147" s="1">
        <f t="shared" ref="AO1147:AO1210" si="256">AM1147+AN1147</f>
        <v>10116.156947627536</v>
      </c>
      <c r="AP1147" s="1">
        <f t="shared" si="251"/>
        <v>3.8054426619132506</v>
      </c>
      <c r="AQ1147" s="1">
        <f t="shared" si="251"/>
        <v>6.3107142857142859</v>
      </c>
      <c r="AR1147" s="1">
        <f t="shared" si="251"/>
        <v>10.116156947627536</v>
      </c>
      <c r="AS1147" s="90"/>
      <c r="AT1147" s="1">
        <v>2.663023679417122</v>
      </c>
      <c r="AU1147" s="1">
        <v>0.20216448116351143</v>
      </c>
      <c r="AV1147" s="1">
        <v>1.6055315871335547</v>
      </c>
      <c r="AW1147" s="1">
        <v>0.58571545937508462</v>
      </c>
      <c r="AX1147" s="1">
        <v>0.30071604571873722</v>
      </c>
      <c r="AY1147" s="1">
        <v>0.18405301821229206</v>
      </c>
      <c r="AZ1147" s="1">
        <v>7.2974294357233678</v>
      </c>
      <c r="BA1147" s="1">
        <v>152.00286286647011</v>
      </c>
      <c r="BB1147" s="1">
        <v>104.78545980089515</v>
      </c>
      <c r="BC1147" s="1">
        <v>10.062674378122157</v>
      </c>
      <c r="BD1147" s="1">
        <v>2.690655175656091</v>
      </c>
      <c r="BE1147" s="94">
        <v>0.62889908256880733</v>
      </c>
      <c r="BF1147" s="94">
        <v>3.9330275229357808E-2</v>
      </c>
      <c r="BG1147" s="94">
        <v>3.5651237488154703</v>
      </c>
      <c r="BH1147" s="1">
        <v>1.5623809523809524</v>
      </c>
      <c r="BI1147" s="1">
        <v>0.2298095238095238</v>
      </c>
      <c r="BJ1147" s="1">
        <v>0.75810071931239709</v>
      </c>
    </row>
    <row r="1148" spans="1:62">
      <c r="A1148" t="s">
        <v>177</v>
      </c>
      <c r="C1148" s="63" t="s">
        <v>164</v>
      </c>
      <c r="D1148" s="87" t="s">
        <v>172</v>
      </c>
      <c r="E1148" t="s">
        <v>959</v>
      </c>
      <c r="F1148" s="1" t="s">
        <v>206</v>
      </c>
      <c r="G1148" s="1" t="s">
        <v>890</v>
      </c>
      <c r="H1148" s="1">
        <v>11.12786</v>
      </c>
      <c r="I1148" s="1">
        <v>8.2393699999999992</v>
      </c>
      <c r="J1148" s="1">
        <v>690</v>
      </c>
      <c r="K1148" s="1" t="s">
        <v>891</v>
      </c>
      <c r="L1148" s="1" t="s">
        <v>737</v>
      </c>
      <c r="M1148" s="88">
        <v>2016</v>
      </c>
      <c r="N1148" s="88">
        <v>2</v>
      </c>
      <c r="O1148" s="89" t="s">
        <v>714</v>
      </c>
      <c r="P1148" s="63">
        <v>918</v>
      </c>
      <c r="Q1148" s="90">
        <v>42680</v>
      </c>
      <c r="R1148" s="63" t="s">
        <v>399</v>
      </c>
      <c r="S1148" s="63" t="s">
        <v>992</v>
      </c>
      <c r="T1148" s="63" t="s">
        <v>1091</v>
      </c>
      <c r="U1148" s="1"/>
      <c r="V1148" s="90"/>
      <c r="W1148" s="91">
        <v>42642</v>
      </c>
      <c r="X1148" s="63">
        <v>9</v>
      </c>
      <c r="Y1148" s="63">
        <v>47</v>
      </c>
      <c r="Z1148" s="92">
        <v>45</v>
      </c>
      <c r="AA1148" s="93">
        <v>16.59</v>
      </c>
      <c r="AB1148" s="93">
        <v>8.0299999999999994</v>
      </c>
      <c r="AC1148" s="63">
        <v>2.08</v>
      </c>
      <c r="AD1148" s="1">
        <v>1.06</v>
      </c>
      <c r="AE1148" s="63">
        <v>3.45</v>
      </c>
      <c r="AF1148" s="1">
        <v>1.28</v>
      </c>
      <c r="AG1148" s="1">
        <v>11.7</v>
      </c>
      <c r="AH1148" s="1">
        <f t="shared" si="248"/>
        <v>82.8125</v>
      </c>
      <c r="AI1148" s="1">
        <v>0.46</v>
      </c>
      <c r="AJ1148" s="1">
        <f t="shared" si="249"/>
        <v>4.9415384615384612</v>
      </c>
      <c r="AK1148" s="1">
        <f t="shared" si="252"/>
        <v>4.2510856334841627</v>
      </c>
      <c r="AL1148" s="1">
        <f t="shared" si="253"/>
        <v>2.2119999999999997</v>
      </c>
      <c r="AM1148" s="1">
        <f t="shared" si="254"/>
        <v>4723.4284816490699</v>
      </c>
      <c r="AN1148" s="1">
        <f t="shared" si="255"/>
        <v>2457.7777777777774</v>
      </c>
      <c r="AO1148" s="1">
        <f t="shared" si="256"/>
        <v>7181.2062594268473</v>
      </c>
      <c r="AP1148" s="1">
        <f t="shared" si="251"/>
        <v>4.7234284816490701</v>
      </c>
      <c r="AQ1148" s="1">
        <f t="shared" si="251"/>
        <v>2.4577777777777774</v>
      </c>
      <c r="AR1148" s="1">
        <f t="shared" si="251"/>
        <v>7.1812062594268475</v>
      </c>
      <c r="AS1148" s="90"/>
      <c r="AT1148" s="1">
        <v>3.3301251203079887</v>
      </c>
      <c r="AU1148" s="1">
        <v>0.21260151022632595</v>
      </c>
      <c r="AV1148" s="1">
        <v>1.7220214572793935</v>
      </c>
      <c r="AW1148" s="1">
        <v>0.56387728798105219</v>
      </c>
      <c r="AX1148" s="1">
        <v>0.2558246348291256</v>
      </c>
      <c r="AY1148" s="1">
        <v>0.20126469937195654</v>
      </c>
      <c r="AZ1148" s="1">
        <v>5.4165177653655796</v>
      </c>
      <c r="BA1148" s="1">
        <v>129.26072642950402</v>
      </c>
      <c r="BB1148" s="1">
        <v>87.24024214284934</v>
      </c>
      <c r="BC1148" s="1">
        <v>10.703090263471259</v>
      </c>
      <c r="BD1148" s="1">
        <v>43.806553686196111</v>
      </c>
      <c r="BE1148" s="94">
        <v>1.3035381750465551</v>
      </c>
      <c r="BF1148" s="94">
        <v>8.3705772811918086E-2</v>
      </c>
      <c r="BG1148" s="94">
        <v>5.2536988267421671</v>
      </c>
      <c r="BH1148" s="1">
        <v>1.4455252918287937</v>
      </c>
      <c r="BI1148" s="1">
        <v>0.25656614785992221</v>
      </c>
      <c r="BJ1148" s="1">
        <v>0.52940153466430584</v>
      </c>
    </row>
    <row r="1149" spans="1:62">
      <c r="A1149" t="s">
        <v>177</v>
      </c>
      <c r="C1149" s="63" t="s">
        <v>164</v>
      </c>
      <c r="D1149" s="87" t="s">
        <v>172</v>
      </c>
      <c r="E1149" t="s">
        <v>959</v>
      </c>
      <c r="F1149" s="1" t="s">
        <v>206</v>
      </c>
      <c r="G1149" s="1" t="s">
        <v>288</v>
      </c>
      <c r="H1149" s="1">
        <v>11.127269999999999</v>
      </c>
      <c r="I1149" s="1">
        <v>8.2367799999999995</v>
      </c>
      <c r="J1149" s="1">
        <v>673</v>
      </c>
      <c r="K1149" s="1" t="s">
        <v>894</v>
      </c>
      <c r="L1149" s="1" t="s">
        <v>737</v>
      </c>
      <c r="M1149" s="88">
        <v>2016</v>
      </c>
      <c r="N1149" s="88">
        <v>2</v>
      </c>
      <c r="O1149" s="89" t="s">
        <v>155</v>
      </c>
      <c r="P1149" s="63">
        <v>925</v>
      </c>
      <c r="Q1149" s="90">
        <v>42680</v>
      </c>
      <c r="R1149" s="63" t="s">
        <v>399</v>
      </c>
      <c r="S1149" s="63" t="s">
        <v>992</v>
      </c>
      <c r="T1149" s="63" t="s">
        <v>1091</v>
      </c>
      <c r="U1149" s="1" t="s">
        <v>892</v>
      </c>
      <c r="V1149" s="90">
        <v>42498</v>
      </c>
      <c r="W1149" s="91">
        <v>42642</v>
      </c>
      <c r="X1149" s="63">
        <v>9</v>
      </c>
      <c r="Y1149" s="63">
        <v>46</v>
      </c>
      <c r="Z1149" s="92">
        <v>37</v>
      </c>
      <c r="AA1149" s="93">
        <v>8.4700000000000006</v>
      </c>
      <c r="AB1149" s="93">
        <v>3.05</v>
      </c>
      <c r="AC1149" s="63">
        <v>0.9</v>
      </c>
      <c r="AD1149" s="1">
        <v>0.38</v>
      </c>
      <c r="AE1149" s="63">
        <v>0.7</v>
      </c>
      <c r="AF1149" s="1">
        <v>0.48</v>
      </c>
      <c r="AG1149" s="1">
        <v>10.1</v>
      </c>
      <c r="AH1149" s="1">
        <f t="shared" si="248"/>
        <v>79.166666666666671</v>
      </c>
      <c r="AI1149" s="1">
        <v>0.3</v>
      </c>
      <c r="AJ1149" s="1">
        <f t="shared" si="249"/>
        <v>1.6266666666666665</v>
      </c>
      <c r="AK1149" s="1">
        <f t="shared" si="252"/>
        <v>1.3620143790849673</v>
      </c>
      <c r="AL1149" s="1">
        <f t="shared" si="253"/>
        <v>3.6300000000000003</v>
      </c>
      <c r="AM1149" s="1">
        <f t="shared" si="254"/>
        <v>1513.3493100944081</v>
      </c>
      <c r="AN1149" s="1">
        <f t="shared" si="255"/>
        <v>4033.3333333333335</v>
      </c>
      <c r="AO1149" s="1">
        <f t="shared" si="256"/>
        <v>5546.6826434277418</v>
      </c>
      <c r="AP1149" s="1">
        <f t="shared" si="251"/>
        <v>1.5133493100944082</v>
      </c>
      <c r="AQ1149" s="1">
        <f t="shared" si="251"/>
        <v>4.0333333333333332</v>
      </c>
      <c r="AR1149" s="1">
        <f t="shared" si="251"/>
        <v>5.5466826434277419</v>
      </c>
      <c r="AS1149" s="1" t="s">
        <v>893</v>
      </c>
      <c r="AT1149" s="1">
        <v>2.1542699724517909</v>
      </c>
      <c r="AU1149" s="1">
        <v>0.19418004561321506</v>
      </c>
      <c r="AV1149" s="1">
        <v>1.8284507567293953</v>
      </c>
      <c r="AW1149" s="1">
        <v>0.51383488864591498</v>
      </c>
      <c r="AX1149" s="1">
        <v>0.29451638979065209</v>
      </c>
      <c r="AY1149" s="1">
        <v>0.13551646536042211</v>
      </c>
      <c r="AZ1149" s="1">
        <v>8.0057042694700158</v>
      </c>
      <c r="BA1149" s="1">
        <v>119.23570530296888</v>
      </c>
      <c r="BB1149" s="1">
        <v>27.838727377639891</v>
      </c>
      <c r="BC1149" s="1">
        <v>12.667806640880702</v>
      </c>
      <c r="BD1149" s="1">
        <v>1.2974743035396465</v>
      </c>
      <c r="BE1149" s="94">
        <v>0.39197355996222855</v>
      </c>
      <c r="BF1149" s="94">
        <v>4.0958451369216248E-2</v>
      </c>
      <c r="BG1149" s="94">
        <v>3.9591377238682885</v>
      </c>
      <c r="BH1149" s="1">
        <v>1.2459715639810427</v>
      </c>
      <c r="BI1149" s="1">
        <v>0.26023696682464453</v>
      </c>
      <c r="BJ1149" s="1">
        <v>0.59295890917903971</v>
      </c>
    </row>
    <row r="1150" spans="1:62">
      <c r="A1150" t="s">
        <v>177</v>
      </c>
      <c r="C1150" s="63" t="s">
        <v>164</v>
      </c>
      <c r="D1150" s="87" t="s">
        <v>172</v>
      </c>
      <c r="E1150" t="s">
        <v>959</v>
      </c>
      <c r="F1150" s="1" t="s">
        <v>206</v>
      </c>
      <c r="G1150" s="1" t="s">
        <v>288</v>
      </c>
      <c r="H1150" s="1">
        <v>11.127269999999999</v>
      </c>
      <c r="I1150" s="1">
        <v>8.2367799999999995</v>
      </c>
      <c r="J1150" s="1">
        <v>673</v>
      </c>
      <c r="K1150" s="1" t="s">
        <v>894</v>
      </c>
      <c r="L1150" s="1" t="s">
        <v>737</v>
      </c>
      <c r="M1150" s="88">
        <v>2016</v>
      </c>
      <c r="N1150" s="88">
        <v>2</v>
      </c>
      <c r="O1150" s="89" t="s">
        <v>156</v>
      </c>
      <c r="P1150" s="63">
        <v>926</v>
      </c>
      <c r="Q1150" s="90">
        <v>42680</v>
      </c>
      <c r="R1150" s="63" t="s">
        <v>399</v>
      </c>
      <c r="S1150" s="63" t="s">
        <v>992</v>
      </c>
      <c r="T1150" s="63" t="s">
        <v>1091</v>
      </c>
      <c r="U1150" s="1"/>
      <c r="V1150" s="90"/>
      <c r="W1150" s="91">
        <v>42642</v>
      </c>
      <c r="X1150" s="63">
        <v>9</v>
      </c>
      <c r="Y1150" s="63">
        <v>46</v>
      </c>
      <c r="Z1150" s="92">
        <v>36</v>
      </c>
      <c r="AA1150" s="93">
        <v>8.0399999999999991</v>
      </c>
      <c r="AB1150" s="93">
        <v>3.34</v>
      </c>
      <c r="AC1150" s="63">
        <v>1.1399999999999999</v>
      </c>
      <c r="AD1150" s="1">
        <v>0.5</v>
      </c>
      <c r="AE1150" s="63">
        <v>0.6</v>
      </c>
      <c r="AF1150" s="1">
        <v>0.6</v>
      </c>
      <c r="AG1150" s="1">
        <v>10.4</v>
      </c>
      <c r="AH1150" s="1">
        <f t="shared" si="248"/>
        <v>83.333333333333343</v>
      </c>
      <c r="AI1150" s="1">
        <v>0.24</v>
      </c>
      <c r="AJ1150" s="1">
        <f t="shared" si="249"/>
        <v>1.7578947368421052</v>
      </c>
      <c r="AK1150" s="1">
        <f t="shared" si="252"/>
        <v>1.544189886480908</v>
      </c>
      <c r="AL1150" s="1">
        <f t="shared" si="253"/>
        <v>3.2159999999999997</v>
      </c>
      <c r="AM1150" s="1">
        <f t="shared" si="254"/>
        <v>1715.7665405343423</v>
      </c>
      <c r="AN1150" s="1">
        <f t="shared" si="255"/>
        <v>3573.333333333333</v>
      </c>
      <c r="AO1150" s="1">
        <f t="shared" si="256"/>
        <v>5289.0998738676753</v>
      </c>
      <c r="AP1150" s="1">
        <f t="shared" si="251"/>
        <v>1.7157665405343423</v>
      </c>
      <c r="AQ1150" s="1">
        <f t="shared" si="251"/>
        <v>3.5733333333333333</v>
      </c>
      <c r="AR1150" s="1">
        <f t="shared" si="251"/>
        <v>5.2890998738676753</v>
      </c>
      <c r="AS1150" s="90"/>
      <c r="AT1150" s="1">
        <v>1.4237209302325584</v>
      </c>
      <c r="AU1150" s="1">
        <v>0.17980408069839934</v>
      </c>
      <c r="AV1150" s="1">
        <v>1.8474376273827822</v>
      </c>
      <c r="AW1150" s="1">
        <v>0.35316336395372488</v>
      </c>
      <c r="AX1150" s="1">
        <v>0.27166723289368438</v>
      </c>
      <c r="AY1150" s="1">
        <v>8.7789478166959672E-2</v>
      </c>
      <c r="AZ1150" s="1">
        <v>3.2144796322781524</v>
      </c>
      <c r="BA1150" s="1">
        <v>86.066762297111765</v>
      </c>
      <c r="BB1150" s="1">
        <v>19.802746652561698</v>
      </c>
      <c r="BC1150" s="1">
        <v>7.5570358768530843</v>
      </c>
      <c r="BD1150" s="1">
        <v>11.176018846047775</v>
      </c>
      <c r="BE1150" s="94">
        <v>0.47772511848341231</v>
      </c>
      <c r="BF1150" s="94">
        <v>0.17777251184834125</v>
      </c>
      <c r="BG1150" s="94">
        <v>2.8634973442480351</v>
      </c>
      <c r="BH1150" s="1">
        <v>1.1401826484018265</v>
      </c>
      <c r="BI1150" s="1">
        <v>0.2975342465753425</v>
      </c>
      <c r="BJ1150" s="1">
        <v>1.0095866781231357</v>
      </c>
    </row>
    <row r="1151" spans="1:62">
      <c r="A1151" t="s">
        <v>177</v>
      </c>
      <c r="C1151" s="63" t="s">
        <v>164</v>
      </c>
      <c r="D1151" s="87" t="s">
        <v>172</v>
      </c>
      <c r="E1151" t="s">
        <v>959</v>
      </c>
      <c r="F1151" s="1" t="s">
        <v>206</v>
      </c>
      <c r="G1151" s="1" t="s">
        <v>288</v>
      </c>
      <c r="H1151" s="1">
        <v>11.127269999999999</v>
      </c>
      <c r="I1151" s="1">
        <v>8.2367799999999995</v>
      </c>
      <c r="J1151" s="1">
        <v>673</v>
      </c>
      <c r="K1151" s="1" t="s">
        <v>894</v>
      </c>
      <c r="L1151" s="1" t="s">
        <v>737</v>
      </c>
      <c r="M1151" s="88">
        <v>2016</v>
      </c>
      <c r="N1151" s="88">
        <v>2</v>
      </c>
      <c r="O1151" s="89" t="s">
        <v>157</v>
      </c>
      <c r="P1151" s="63">
        <v>927</v>
      </c>
      <c r="Q1151" s="90">
        <v>42680</v>
      </c>
      <c r="R1151" s="63" t="s">
        <v>399</v>
      </c>
      <c r="S1151" s="63" t="s">
        <v>992</v>
      </c>
      <c r="T1151" s="63" t="s">
        <v>1091</v>
      </c>
      <c r="U1151" s="1"/>
      <c r="V1151" s="90"/>
      <c r="W1151" s="91">
        <v>42642</v>
      </c>
      <c r="X1151" s="63">
        <v>9</v>
      </c>
      <c r="Y1151" s="63">
        <v>47</v>
      </c>
      <c r="Z1151" s="92">
        <v>31</v>
      </c>
      <c r="AA1151" s="93">
        <v>13.39</v>
      </c>
      <c r="AB1151" s="93">
        <v>4.6100000000000003</v>
      </c>
      <c r="AC1151" s="63">
        <v>1.92</v>
      </c>
      <c r="AD1151" s="1">
        <v>0.84</v>
      </c>
      <c r="AE1151" s="63">
        <v>1.06</v>
      </c>
      <c r="AF1151" s="1">
        <v>1.08</v>
      </c>
      <c r="AG1151" s="1">
        <v>11.6</v>
      </c>
      <c r="AH1151" s="1">
        <f t="shared" si="248"/>
        <v>77.777777777777771</v>
      </c>
      <c r="AI1151" s="1">
        <v>0.32</v>
      </c>
      <c r="AJ1151" s="1">
        <f t="shared" si="249"/>
        <v>2.5931250000000006</v>
      </c>
      <c r="AK1151" s="1">
        <f t="shared" si="252"/>
        <v>2.0975500000000005</v>
      </c>
      <c r="AL1151" s="1">
        <f t="shared" si="253"/>
        <v>4.0422641509433959</v>
      </c>
      <c r="AM1151" s="1">
        <f t="shared" si="254"/>
        <v>2330.6111111111118</v>
      </c>
      <c r="AN1151" s="1">
        <f t="shared" si="255"/>
        <v>4491.4046121593292</v>
      </c>
      <c r="AO1151" s="1">
        <f t="shared" si="256"/>
        <v>6822.0157232704405</v>
      </c>
      <c r="AP1151" s="1">
        <f t="shared" si="251"/>
        <v>2.3306111111111116</v>
      </c>
      <c r="AQ1151" s="1">
        <f t="shared" si="251"/>
        <v>4.4914046121593296</v>
      </c>
      <c r="AR1151" s="1">
        <f t="shared" si="251"/>
        <v>6.8220157232704404</v>
      </c>
      <c r="AS1151" s="90"/>
      <c r="AT1151" s="1">
        <v>2.6765267175572522</v>
      </c>
      <c r="AU1151" s="1">
        <v>0.17913586288328909</v>
      </c>
      <c r="AV1151" s="1">
        <v>2.0358931974760472</v>
      </c>
      <c r="AW1151" s="1">
        <v>0.51407310227542247</v>
      </c>
      <c r="AX1151" s="1">
        <v>0.26716129051095228</v>
      </c>
      <c r="AY1151" s="1">
        <v>0.15012456706544733</v>
      </c>
      <c r="AZ1151" s="1">
        <v>7.8211499183731963</v>
      </c>
      <c r="BA1151" s="1">
        <v>148.16300572474032</v>
      </c>
      <c r="BB1151" s="1">
        <v>52.275918385523866</v>
      </c>
      <c r="BC1151" s="1">
        <v>20.399553353806251</v>
      </c>
      <c r="BD1151" s="1">
        <v>6.2988417488782771</v>
      </c>
      <c r="BE1151" s="94">
        <v>1.2914645974781767</v>
      </c>
      <c r="BF1151" s="94">
        <v>8.6566440349175572E-2</v>
      </c>
      <c r="BG1151" s="94">
        <v>4.3666428324414479</v>
      </c>
      <c r="BH1151" s="1">
        <v>1.6019195612431443</v>
      </c>
      <c r="BI1151" s="1">
        <v>0.18930530164533824</v>
      </c>
      <c r="BJ1151" s="1">
        <v>0.46975026379225682</v>
      </c>
    </row>
    <row r="1152" spans="1:62">
      <c r="A1152" t="s">
        <v>177</v>
      </c>
      <c r="C1152" s="63" t="s">
        <v>164</v>
      </c>
      <c r="D1152" s="87" t="s">
        <v>172</v>
      </c>
      <c r="E1152" t="s">
        <v>959</v>
      </c>
      <c r="F1152" s="1" t="s">
        <v>206</v>
      </c>
      <c r="G1152" s="1" t="s">
        <v>288</v>
      </c>
      <c r="H1152" s="1">
        <v>11.127269999999999</v>
      </c>
      <c r="I1152" s="1">
        <v>8.2367799999999995</v>
      </c>
      <c r="J1152" s="1">
        <v>673</v>
      </c>
      <c r="K1152" s="1" t="s">
        <v>894</v>
      </c>
      <c r="L1152" s="1" t="s">
        <v>737</v>
      </c>
      <c r="M1152" s="88">
        <v>2016</v>
      </c>
      <c r="N1152" s="88">
        <v>2</v>
      </c>
      <c r="O1152" s="89" t="s">
        <v>158</v>
      </c>
      <c r="P1152" s="63">
        <v>928</v>
      </c>
      <c r="Q1152" s="90">
        <v>42680</v>
      </c>
      <c r="R1152" s="63" t="s">
        <v>399</v>
      </c>
      <c r="S1152" s="63" t="s">
        <v>992</v>
      </c>
      <c r="T1152" s="63" t="s">
        <v>1091</v>
      </c>
      <c r="U1152" s="1"/>
      <c r="V1152" s="90"/>
      <c r="W1152" s="91">
        <v>42642</v>
      </c>
      <c r="X1152" s="63">
        <v>9</v>
      </c>
      <c r="Y1152" s="63">
        <v>44</v>
      </c>
      <c r="Z1152" s="92">
        <v>45</v>
      </c>
      <c r="AA1152" s="93">
        <v>17.97</v>
      </c>
      <c r="AB1152" s="93">
        <v>9.42</v>
      </c>
      <c r="AC1152" s="63">
        <v>2.42</v>
      </c>
      <c r="AD1152" s="1">
        <v>1.28</v>
      </c>
      <c r="AE1152" s="63">
        <v>1.32</v>
      </c>
      <c r="AF1152" s="1">
        <v>1.56</v>
      </c>
      <c r="AG1152" s="1">
        <v>13.4</v>
      </c>
      <c r="AH1152" s="1">
        <f t="shared" si="248"/>
        <v>82.051282051282044</v>
      </c>
      <c r="AI1152" s="1">
        <v>0.42</v>
      </c>
      <c r="AJ1152" s="1">
        <f t="shared" si="249"/>
        <v>6.072396694214877</v>
      </c>
      <c r="AK1152" s="1">
        <f t="shared" si="252"/>
        <v>5.0762671852211971</v>
      </c>
      <c r="AL1152" s="1">
        <f t="shared" si="253"/>
        <v>5.7177272727272719</v>
      </c>
      <c r="AM1152" s="1">
        <f t="shared" si="254"/>
        <v>5640.2968724679968</v>
      </c>
      <c r="AN1152" s="1">
        <f t="shared" si="255"/>
        <v>6353.0303030303021</v>
      </c>
      <c r="AO1152" s="1">
        <f t="shared" si="256"/>
        <v>11993.3271754983</v>
      </c>
      <c r="AP1152" s="1">
        <f t="shared" si="251"/>
        <v>5.6402968724679967</v>
      </c>
      <c r="AQ1152" s="1">
        <f t="shared" si="251"/>
        <v>6.3530303030303017</v>
      </c>
      <c r="AR1152" s="1">
        <f t="shared" si="251"/>
        <v>11.993327175498299</v>
      </c>
      <c r="AS1152" s="90"/>
      <c r="AT1152" s="1">
        <v>2.9139194139194142</v>
      </c>
      <c r="AU1152" s="1">
        <v>0.2845602491795311</v>
      </c>
      <c r="AV1152" s="1">
        <v>1.8310079763276002</v>
      </c>
      <c r="AW1152" s="1">
        <v>0.68086637518283433</v>
      </c>
      <c r="AX1152" s="1">
        <v>0.32883803444794812</v>
      </c>
      <c r="AY1152" s="1">
        <v>0.16673886416332134</v>
      </c>
      <c r="AZ1152" s="1">
        <v>8.3958624117825611</v>
      </c>
      <c r="BA1152" s="1">
        <v>157.96124704221717</v>
      </c>
      <c r="BB1152" s="1">
        <v>38.140586006475651</v>
      </c>
      <c r="BC1152" s="1">
        <v>14.38328041429077</v>
      </c>
      <c r="BD1152" s="1">
        <v>8.985031511324296</v>
      </c>
      <c r="BE1152" s="94">
        <v>0.46907571288102268</v>
      </c>
      <c r="BF1152" s="94">
        <v>0.12807276302851525</v>
      </c>
      <c r="BG1152" s="94">
        <v>3.8569654395974187</v>
      </c>
      <c r="BH1152" s="1">
        <v>1.4232245681381959</v>
      </c>
      <c r="BI1152" s="1">
        <v>0.28853166986564299</v>
      </c>
      <c r="BJ1152" s="1">
        <v>0.65175343338455827</v>
      </c>
    </row>
    <row r="1153" spans="1:62">
      <c r="A1153" t="s">
        <v>177</v>
      </c>
      <c r="C1153" s="63" t="s">
        <v>164</v>
      </c>
      <c r="D1153" s="87" t="s">
        <v>172</v>
      </c>
      <c r="E1153" t="s">
        <v>959</v>
      </c>
      <c r="F1153" s="1" t="s">
        <v>206</v>
      </c>
      <c r="G1153" s="1" t="s">
        <v>288</v>
      </c>
      <c r="H1153" s="1">
        <v>11.127269999999999</v>
      </c>
      <c r="I1153" s="1">
        <v>8.2367799999999995</v>
      </c>
      <c r="J1153" s="1">
        <v>673</v>
      </c>
      <c r="K1153" s="1" t="s">
        <v>894</v>
      </c>
      <c r="L1153" s="1" t="s">
        <v>737</v>
      </c>
      <c r="M1153" s="88">
        <v>2016</v>
      </c>
      <c r="N1153" s="88">
        <v>2</v>
      </c>
      <c r="O1153" s="89" t="s">
        <v>159</v>
      </c>
      <c r="P1153" s="63">
        <v>929</v>
      </c>
      <c r="Q1153" s="90">
        <v>42680</v>
      </c>
      <c r="R1153" s="63" t="s">
        <v>399</v>
      </c>
      <c r="S1153" s="63" t="s">
        <v>992</v>
      </c>
      <c r="T1153" s="63" t="s">
        <v>1091</v>
      </c>
      <c r="U1153" s="1"/>
      <c r="V1153" s="90"/>
      <c r="W1153" s="91">
        <v>42642</v>
      </c>
      <c r="X1153" s="63">
        <v>9</v>
      </c>
      <c r="Y1153" s="63">
        <v>42</v>
      </c>
      <c r="Z1153" s="92">
        <v>44</v>
      </c>
      <c r="AA1153" s="93">
        <v>14.94</v>
      </c>
      <c r="AB1153" s="93">
        <v>8.68</v>
      </c>
      <c r="AC1153" s="63">
        <v>1.82</v>
      </c>
      <c r="AD1153" s="1">
        <v>0.9</v>
      </c>
      <c r="AE1153" s="63">
        <v>1.92</v>
      </c>
      <c r="AF1153" s="1">
        <v>1.1599999999999999</v>
      </c>
      <c r="AG1153" s="1">
        <v>12.6</v>
      </c>
      <c r="AH1153" s="1">
        <f t="shared" si="248"/>
        <v>77.58620689655173</v>
      </c>
      <c r="AI1153" s="1">
        <v>0.54</v>
      </c>
      <c r="AJ1153" s="1">
        <f t="shared" si="249"/>
        <v>5.5323076923076915</v>
      </c>
      <c r="AK1153" s="1">
        <f t="shared" si="252"/>
        <v>4.4135022624434388</v>
      </c>
      <c r="AL1153" s="1">
        <f t="shared" si="253"/>
        <v>4.2018750000000002</v>
      </c>
      <c r="AM1153" s="1">
        <f t="shared" si="254"/>
        <v>4903.8914027149322</v>
      </c>
      <c r="AN1153" s="1">
        <f t="shared" si="255"/>
        <v>4668.75</v>
      </c>
      <c r="AO1153" s="1">
        <f t="shared" si="256"/>
        <v>9572.6414027149331</v>
      </c>
      <c r="AP1153" s="1">
        <f t="shared" si="251"/>
        <v>4.9038914027149323</v>
      </c>
      <c r="AQ1153" s="1">
        <f t="shared" si="251"/>
        <v>4.6687500000000002</v>
      </c>
      <c r="AR1153" s="1">
        <f t="shared" si="251"/>
        <v>9.5726414027149325</v>
      </c>
      <c r="AS1153" s="90"/>
      <c r="AT1153" s="1">
        <v>2.8160073597056119</v>
      </c>
      <c r="AU1153" s="1">
        <v>0.28671980026960725</v>
      </c>
      <c r="AV1153" s="1">
        <v>2.1053972332737301</v>
      </c>
      <c r="AW1153" s="1">
        <v>0.68350508059927251</v>
      </c>
      <c r="AX1153" s="1">
        <v>0.29663812496579151</v>
      </c>
      <c r="AY1153" s="1">
        <v>0.19476010440141919</v>
      </c>
      <c r="AZ1153" s="1">
        <v>9.8945101384346295</v>
      </c>
      <c r="BA1153" s="1">
        <v>157.31940990435163</v>
      </c>
      <c r="BB1153" s="1">
        <v>52.523828493608363</v>
      </c>
      <c r="BC1153" s="1">
        <v>14.890795959065324</v>
      </c>
      <c r="BD1153" s="1">
        <v>17.391040622560848</v>
      </c>
      <c r="BE1153" s="94">
        <v>0.73395853899308983</v>
      </c>
      <c r="BF1153" s="94">
        <v>5.0049358341559727E-2</v>
      </c>
      <c r="BG1153" s="94">
        <v>4.7808643975097969</v>
      </c>
      <c r="BH1153" s="1">
        <v>1.3985074626865672</v>
      </c>
      <c r="BI1153" s="1">
        <v>0.24452736318407958</v>
      </c>
      <c r="BJ1153" s="1">
        <v>0.66997584267627464</v>
      </c>
    </row>
    <row r="1154" spans="1:62">
      <c r="A1154" t="s">
        <v>177</v>
      </c>
      <c r="C1154" s="63" t="s">
        <v>164</v>
      </c>
      <c r="D1154" s="87" t="s">
        <v>172</v>
      </c>
      <c r="E1154" t="s">
        <v>959</v>
      </c>
      <c r="F1154" s="1" t="s">
        <v>206</v>
      </c>
      <c r="G1154" s="1" t="s">
        <v>288</v>
      </c>
      <c r="H1154" s="1">
        <v>11.127269999999999</v>
      </c>
      <c r="I1154" s="1">
        <v>8.2367799999999995</v>
      </c>
      <c r="J1154" s="1">
        <v>673</v>
      </c>
      <c r="K1154" s="1" t="s">
        <v>894</v>
      </c>
      <c r="L1154" s="1" t="s">
        <v>737</v>
      </c>
      <c r="M1154" s="88">
        <v>2016</v>
      </c>
      <c r="N1154" s="88">
        <v>2</v>
      </c>
      <c r="O1154" s="89" t="s">
        <v>714</v>
      </c>
      <c r="P1154" s="63">
        <v>930</v>
      </c>
      <c r="Q1154" s="90">
        <v>42680</v>
      </c>
      <c r="R1154" s="63" t="s">
        <v>399</v>
      </c>
      <c r="S1154" s="63" t="s">
        <v>992</v>
      </c>
      <c r="T1154" s="63" t="s">
        <v>1091</v>
      </c>
      <c r="U1154" s="1"/>
      <c r="V1154" s="90"/>
      <c r="W1154" s="91">
        <v>42642</v>
      </c>
      <c r="X1154" s="63">
        <v>9</v>
      </c>
      <c r="Y1154" s="63">
        <v>44</v>
      </c>
      <c r="Z1154" s="92">
        <v>45</v>
      </c>
      <c r="AA1154" s="93">
        <v>21.16</v>
      </c>
      <c r="AB1154" s="93">
        <v>9.0399999999999991</v>
      </c>
      <c r="AC1154" s="63">
        <v>2.4</v>
      </c>
      <c r="AD1154" s="1">
        <v>1.06</v>
      </c>
      <c r="AE1154" s="63">
        <v>1.82</v>
      </c>
      <c r="AF1154" s="1">
        <v>1.38</v>
      </c>
      <c r="AG1154" s="1">
        <v>11.4</v>
      </c>
      <c r="AH1154" s="1">
        <f t="shared" si="248"/>
        <v>76.811594202898561</v>
      </c>
      <c r="AI1154" s="1">
        <v>0.54</v>
      </c>
      <c r="AJ1154" s="1">
        <f t="shared" si="249"/>
        <v>5.1979999999999995</v>
      </c>
      <c r="AK1154" s="1">
        <f t="shared" si="252"/>
        <v>4.1617678431372545</v>
      </c>
      <c r="AL1154" s="1">
        <f t="shared" si="253"/>
        <v>6.2782417582417587</v>
      </c>
      <c r="AM1154" s="1">
        <f t="shared" si="254"/>
        <v>4624.1864923747271</v>
      </c>
      <c r="AN1154" s="1">
        <f t="shared" si="255"/>
        <v>6975.8241758241757</v>
      </c>
      <c r="AO1154" s="1">
        <f t="shared" si="256"/>
        <v>11600.010668198902</v>
      </c>
      <c r="AP1154" s="1">
        <f t="shared" si="251"/>
        <v>4.6241864923747267</v>
      </c>
      <c r="AQ1154" s="1">
        <f t="shared" si="251"/>
        <v>6.9758241758241759</v>
      </c>
      <c r="AR1154" s="1">
        <f t="shared" si="251"/>
        <v>11.600010668198902</v>
      </c>
      <c r="AS1154" s="90"/>
      <c r="AT1154" s="1">
        <v>3.0054133858267718</v>
      </c>
      <c r="AU1154" s="1">
        <v>0.27702258477398373</v>
      </c>
      <c r="AV1154" s="1">
        <v>1.8008226678169337</v>
      </c>
      <c r="AW1154" s="1">
        <v>0.72908838287539135</v>
      </c>
      <c r="AX1154" s="1">
        <v>0.29848429862760706</v>
      </c>
      <c r="AY1154" s="1">
        <v>0.18236541938440967</v>
      </c>
      <c r="AZ1154" s="1">
        <v>8.3963908210555189</v>
      </c>
      <c r="BA1154" s="1">
        <v>150.41847698592699</v>
      </c>
      <c r="BB1154" s="1">
        <v>39.27287858814762</v>
      </c>
      <c r="BC1154" s="1">
        <v>14.585383088802251</v>
      </c>
      <c r="BD1154" s="1">
        <v>13.096724688483704</v>
      </c>
      <c r="BE1154" s="94">
        <v>0.77598896044158239</v>
      </c>
      <c r="BF1154" s="94">
        <v>6.6513339466421337E-2</v>
      </c>
      <c r="BG1154" s="94">
        <v>5.5668039565283944</v>
      </c>
      <c r="BH1154" s="1">
        <v>1.4656954887218046</v>
      </c>
      <c r="BI1154" s="1">
        <v>0.29445488721804514</v>
      </c>
      <c r="BJ1154" s="1">
        <v>0.67743829775439313</v>
      </c>
    </row>
    <row r="1155" spans="1:62">
      <c r="A1155" t="s">
        <v>177</v>
      </c>
      <c r="C1155" s="63" t="s">
        <v>164</v>
      </c>
      <c r="D1155" s="87" t="s">
        <v>172</v>
      </c>
      <c r="E1155" t="s">
        <v>959</v>
      </c>
      <c r="F1155" s="1" t="s">
        <v>895</v>
      </c>
      <c r="G1155" s="1" t="s">
        <v>289</v>
      </c>
      <c r="H1155" s="1">
        <v>11.124840000000001</v>
      </c>
      <c r="I1155" s="1">
        <v>8.2349499999999995</v>
      </c>
      <c r="J1155" s="1">
        <v>682</v>
      </c>
      <c r="K1155" s="1" t="s">
        <v>896</v>
      </c>
      <c r="L1155" s="1" t="s">
        <v>737</v>
      </c>
      <c r="M1155" s="88">
        <v>2016</v>
      </c>
      <c r="N1155" s="88">
        <v>2</v>
      </c>
      <c r="O1155" s="89" t="s">
        <v>155</v>
      </c>
      <c r="P1155" s="63">
        <v>937</v>
      </c>
      <c r="Q1155" s="90">
        <v>42680</v>
      </c>
      <c r="R1155" s="63" t="s">
        <v>399</v>
      </c>
      <c r="S1155" s="63" t="s">
        <v>992</v>
      </c>
      <c r="T1155" s="63" t="s">
        <v>1091</v>
      </c>
      <c r="U1155" s="1" t="s">
        <v>892</v>
      </c>
      <c r="V1155" s="90">
        <v>42498</v>
      </c>
      <c r="W1155" s="91">
        <v>42642</v>
      </c>
      <c r="X1155" s="63">
        <v>9</v>
      </c>
      <c r="Y1155" s="63">
        <v>45</v>
      </c>
      <c r="Z1155" s="92">
        <v>29</v>
      </c>
      <c r="AA1155" s="93">
        <v>5.63</v>
      </c>
      <c r="AB1155" s="93">
        <v>1.74</v>
      </c>
      <c r="AC1155" s="63">
        <v>0.38</v>
      </c>
      <c r="AD1155" s="1">
        <v>0.24</v>
      </c>
      <c r="AE1155" s="63">
        <v>0.56000000000000005</v>
      </c>
      <c r="AF1155" s="1">
        <v>0.32</v>
      </c>
      <c r="AG1155" s="1">
        <v>9.1999999999999993</v>
      </c>
      <c r="AH1155" s="1">
        <f t="shared" si="248"/>
        <v>75</v>
      </c>
      <c r="AI1155" s="1">
        <v>0.2</v>
      </c>
      <c r="AJ1155" s="1">
        <f t="shared" si="249"/>
        <v>1.4652631578947368</v>
      </c>
      <c r="AK1155" s="1">
        <f t="shared" si="252"/>
        <v>1.1739343653250773</v>
      </c>
      <c r="AL1155" s="1">
        <f t="shared" si="253"/>
        <v>2.0107142857142857</v>
      </c>
      <c r="AM1155" s="1">
        <f t="shared" si="254"/>
        <v>1304.3715170278638</v>
      </c>
      <c r="AN1155" s="1">
        <f t="shared" si="255"/>
        <v>2234.1269841269841</v>
      </c>
      <c r="AO1155" s="1">
        <f t="shared" si="256"/>
        <v>3538.4985011548479</v>
      </c>
      <c r="AP1155" s="1">
        <f t="shared" si="251"/>
        <v>1.3043715170278638</v>
      </c>
      <c r="AQ1155" s="1">
        <f t="shared" si="251"/>
        <v>2.2341269841269842</v>
      </c>
      <c r="AR1155" s="1">
        <f t="shared" si="251"/>
        <v>3.538498501154848</v>
      </c>
      <c r="AS1155" s="1" t="s">
        <v>893</v>
      </c>
      <c r="AT1155" s="1">
        <v>1.8073485600794439</v>
      </c>
      <c r="AU1155" s="1">
        <v>0.11959538713196113</v>
      </c>
      <c r="AV1155" s="1">
        <v>1.6889243097812312</v>
      </c>
      <c r="AW1155" s="1">
        <v>0.44855044838020203</v>
      </c>
      <c r="AX1155" s="1">
        <v>0.19914684227466969</v>
      </c>
      <c r="AY1155" s="1">
        <v>0.12093831219108438</v>
      </c>
      <c r="AZ1155" s="1">
        <v>5.0842402526799564</v>
      </c>
      <c r="BA1155" s="1">
        <v>126.72731583072211</v>
      </c>
      <c r="BB1155" s="1">
        <v>27.650420636697362</v>
      </c>
      <c r="BC1155" s="1">
        <v>8.7927776595858997</v>
      </c>
      <c r="BD1155" s="1">
        <v>16.153228534599101</v>
      </c>
      <c r="BE1155" s="94">
        <v>0.58933859822309975</v>
      </c>
      <c r="BF1155" s="94">
        <v>4.9605133267522208E-2</v>
      </c>
      <c r="BG1155" s="94">
        <v>4.081212056039111</v>
      </c>
      <c r="BH1155" s="1">
        <v>0.99707887049659205</v>
      </c>
      <c r="BI1155" s="1">
        <v>0.14780915287244403</v>
      </c>
      <c r="BJ1155" s="1">
        <v>0.86812029628769483</v>
      </c>
    </row>
    <row r="1156" spans="1:62">
      <c r="A1156" t="s">
        <v>177</v>
      </c>
      <c r="C1156" s="63" t="s">
        <v>164</v>
      </c>
      <c r="D1156" s="87" t="s">
        <v>172</v>
      </c>
      <c r="E1156" t="s">
        <v>959</v>
      </c>
      <c r="F1156" s="1" t="s">
        <v>895</v>
      </c>
      <c r="G1156" s="1" t="s">
        <v>289</v>
      </c>
      <c r="H1156" s="1">
        <v>11.124840000000001</v>
      </c>
      <c r="I1156" s="1">
        <v>8.2349499999999995</v>
      </c>
      <c r="J1156" s="1">
        <v>682</v>
      </c>
      <c r="K1156" s="1" t="s">
        <v>896</v>
      </c>
      <c r="L1156" s="1" t="s">
        <v>737</v>
      </c>
      <c r="M1156" s="88">
        <v>2016</v>
      </c>
      <c r="N1156" s="88">
        <v>2</v>
      </c>
      <c r="O1156" s="89" t="s">
        <v>156</v>
      </c>
      <c r="P1156" s="63">
        <v>938</v>
      </c>
      <c r="Q1156" s="90">
        <v>42680</v>
      </c>
      <c r="R1156" s="63" t="s">
        <v>399</v>
      </c>
      <c r="S1156" s="63" t="s">
        <v>992</v>
      </c>
      <c r="T1156" s="63" t="s">
        <v>1091</v>
      </c>
      <c r="U1156" s="1"/>
      <c r="V1156" s="90"/>
      <c r="W1156" s="91">
        <v>42642</v>
      </c>
      <c r="X1156" s="63">
        <v>9</v>
      </c>
      <c r="Y1156" s="63">
        <v>43</v>
      </c>
      <c r="Z1156" s="92">
        <v>34</v>
      </c>
      <c r="AA1156" s="93">
        <v>8.11</v>
      </c>
      <c r="AB1156" s="93">
        <v>3.56</v>
      </c>
      <c r="AC1156" s="63">
        <v>0.92</v>
      </c>
      <c r="AD1156" s="1">
        <v>0.42</v>
      </c>
      <c r="AE1156" s="63">
        <v>0.84</v>
      </c>
      <c r="AF1156" s="1">
        <v>0.56000000000000005</v>
      </c>
      <c r="AG1156" s="1">
        <v>9.3000000000000007</v>
      </c>
      <c r="AH1156" s="1">
        <f t="shared" ref="AH1156:AH1190" si="257">(AD1156/AF1156)*100</f>
        <v>74.999999999999986</v>
      </c>
      <c r="AI1156" s="1">
        <v>0.28000000000000003</v>
      </c>
      <c r="AJ1156" s="1">
        <f t="shared" ref="AJ1156:AJ1190" si="258">(AF1156/AC1156)*AB1156</f>
        <v>2.1669565217391304</v>
      </c>
      <c r="AK1156" s="1">
        <f t="shared" si="252"/>
        <v>1.7342025575447568</v>
      </c>
      <c r="AL1156" s="1">
        <f t="shared" si="253"/>
        <v>2.7033333333333336</v>
      </c>
      <c r="AM1156" s="1">
        <f t="shared" si="254"/>
        <v>1926.8917306052854</v>
      </c>
      <c r="AN1156" s="1">
        <f t="shared" si="255"/>
        <v>3003.7037037037039</v>
      </c>
      <c r="AO1156" s="1">
        <f t="shared" si="256"/>
        <v>4930.5954343089888</v>
      </c>
      <c r="AP1156" s="1">
        <f t="shared" si="251"/>
        <v>1.9268917306052853</v>
      </c>
      <c r="AQ1156" s="1">
        <f t="shared" si="251"/>
        <v>3.003703703703704</v>
      </c>
      <c r="AR1156" s="1">
        <f t="shared" si="251"/>
        <v>4.9305954343089891</v>
      </c>
      <c r="AS1156" s="90"/>
      <c r="AT1156" s="1">
        <v>1.5323501427212178</v>
      </c>
      <c r="AU1156" s="1">
        <v>0.20208847745786201</v>
      </c>
      <c r="AV1156" s="1">
        <v>1.5643347712296258</v>
      </c>
      <c r="AW1156" s="1">
        <v>0.6291115820640738</v>
      </c>
      <c r="AX1156" s="1">
        <v>0.30802407481315708</v>
      </c>
      <c r="AY1156" s="1">
        <v>0.127643067997805</v>
      </c>
      <c r="AZ1156" s="1">
        <v>5.7339400089328203</v>
      </c>
      <c r="BA1156" s="1">
        <v>109.36179580736122</v>
      </c>
      <c r="BB1156" s="1">
        <v>36.919970743538187</v>
      </c>
      <c r="BC1156" s="1">
        <v>8.7968733774978958</v>
      </c>
      <c r="BD1156" s="1">
        <v>20.241796901727955</v>
      </c>
      <c r="BE1156" s="94">
        <v>0.3909537856440512</v>
      </c>
      <c r="BF1156" s="94">
        <v>5.712881022615536E-2</v>
      </c>
      <c r="BG1156" s="94">
        <v>2.8688093397309684</v>
      </c>
      <c r="BH1156" s="1">
        <v>0.92957746478873249</v>
      </c>
      <c r="BI1156" s="1">
        <v>0.26892018779342725</v>
      </c>
      <c r="BJ1156" s="1">
        <v>0.62741006711365965</v>
      </c>
    </row>
    <row r="1157" spans="1:62">
      <c r="A1157" t="s">
        <v>177</v>
      </c>
      <c r="C1157" s="63" t="s">
        <v>164</v>
      </c>
      <c r="D1157" s="87" t="s">
        <v>172</v>
      </c>
      <c r="E1157" t="s">
        <v>959</v>
      </c>
      <c r="F1157" s="1" t="s">
        <v>895</v>
      </c>
      <c r="G1157" s="1" t="s">
        <v>289</v>
      </c>
      <c r="H1157" s="1">
        <v>11.124840000000001</v>
      </c>
      <c r="I1157" s="1">
        <v>8.2349499999999995</v>
      </c>
      <c r="J1157" s="1">
        <v>682</v>
      </c>
      <c r="K1157" s="1" t="s">
        <v>896</v>
      </c>
      <c r="L1157" s="1" t="s">
        <v>737</v>
      </c>
      <c r="M1157" s="88">
        <v>2016</v>
      </c>
      <c r="N1157" s="88">
        <v>2</v>
      </c>
      <c r="O1157" s="89" t="s">
        <v>157</v>
      </c>
      <c r="P1157" s="63">
        <v>939</v>
      </c>
      <c r="Q1157" s="90">
        <v>42680</v>
      </c>
      <c r="R1157" s="63" t="s">
        <v>399</v>
      </c>
      <c r="S1157" s="63" t="s">
        <v>992</v>
      </c>
      <c r="T1157" s="63" t="s">
        <v>1091</v>
      </c>
      <c r="U1157" s="1"/>
      <c r="V1157" s="90"/>
      <c r="W1157" s="91">
        <v>42642</v>
      </c>
      <c r="X1157" s="63">
        <v>9</v>
      </c>
      <c r="Y1157" s="63">
        <v>42</v>
      </c>
      <c r="Z1157" s="92">
        <v>19</v>
      </c>
      <c r="AA1157" s="93">
        <v>6.11</v>
      </c>
      <c r="AB1157" s="93">
        <v>1.57</v>
      </c>
      <c r="AC1157" s="63">
        <v>1.08</v>
      </c>
      <c r="AD1157" s="1">
        <v>0.38</v>
      </c>
      <c r="AE1157" s="63">
        <v>0.86</v>
      </c>
      <c r="AF1157" s="1">
        <v>0.5</v>
      </c>
      <c r="AG1157" s="1">
        <v>9.5</v>
      </c>
      <c r="AH1157" s="1">
        <f t="shared" si="257"/>
        <v>76</v>
      </c>
      <c r="AI1157" s="1">
        <v>0.34</v>
      </c>
      <c r="AJ1157" s="1">
        <f t="shared" si="258"/>
        <v>0.72685185185185175</v>
      </c>
      <c r="AK1157" s="1">
        <f t="shared" si="252"/>
        <v>0.58815141612200428</v>
      </c>
      <c r="AL1157" s="1">
        <f t="shared" si="253"/>
        <v>2.4155813953488376</v>
      </c>
      <c r="AM1157" s="1">
        <f t="shared" si="254"/>
        <v>653.50157346889364</v>
      </c>
      <c r="AN1157" s="1">
        <f t="shared" si="255"/>
        <v>2683.9793281653751</v>
      </c>
      <c r="AO1157" s="1">
        <f t="shared" si="256"/>
        <v>3337.4809016342688</v>
      </c>
      <c r="AP1157" s="1">
        <f t="shared" si="251"/>
        <v>0.65350157346889359</v>
      </c>
      <c r="AQ1157" s="1">
        <f t="shared" si="251"/>
        <v>2.6839793281653752</v>
      </c>
      <c r="AR1157" s="1">
        <f t="shared" si="251"/>
        <v>3.3374809016342688</v>
      </c>
      <c r="AS1157" s="90"/>
      <c r="AT1157" s="1">
        <v>2.3448766603415563</v>
      </c>
      <c r="AU1157" s="1">
        <v>0.12666751476069307</v>
      </c>
      <c r="AV1157" s="1">
        <v>1.7368150141276932</v>
      </c>
      <c r="AW1157" s="1">
        <v>0.4863764479215229</v>
      </c>
      <c r="AX1157" s="1">
        <v>0.26118312670348931</v>
      </c>
      <c r="AY1157" s="1">
        <v>0.15980704986174268</v>
      </c>
      <c r="AZ1157" s="1">
        <v>6.5999502095889158</v>
      </c>
      <c r="BA1157" s="1">
        <v>122.73067560373438</v>
      </c>
      <c r="BB1157" s="1">
        <v>34.556772848502639</v>
      </c>
      <c r="BC1157" s="1">
        <v>16.888414951033621</v>
      </c>
      <c r="BD1157" s="1">
        <v>39.073369248421642</v>
      </c>
      <c r="BE1157" s="94">
        <v>1.7387096774193547</v>
      </c>
      <c r="BF1157" s="94">
        <v>3.0884792626728108E-2</v>
      </c>
      <c r="BG1157" s="94">
        <v>4.1104397987146672</v>
      </c>
      <c r="BH1157" s="1">
        <v>1.3972350230414747</v>
      </c>
      <c r="BI1157" s="1">
        <v>0.14875576036866361</v>
      </c>
      <c r="BJ1157" s="1">
        <v>0.31634275107938747</v>
      </c>
    </row>
    <row r="1158" spans="1:62">
      <c r="A1158" t="s">
        <v>177</v>
      </c>
      <c r="C1158" s="63" t="s">
        <v>164</v>
      </c>
      <c r="D1158" s="87" t="s">
        <v>172</v>
      </c>
      <c r="E1158" t="s">
        <v>959</v>
      </c>
      <c r="F1158" s="1" t="s">
        <v>895</v>
      </c>
      <c r="G1158" s="1" t="s">
        <v>289</v>
      </c>
      <c r="H1158" s="1">
        <v>11.124840000000001</v>
      </c>
      <c r="I1158" s="1">
        <v>8.2349499999999995</v>
      </c>
      <c r="J1158" s="1">
        <v>682</v>
      </c>
      <c r="K1158" s="1" t="s">
        <v>896</v>
      </c>
      <c r="L1158" s="1" t="s">
        <v>737</v>
      </c>
      <c r="M1158" s="88">
        <v>2016</v>
      </c>
      <c r="N1158" s="88">
        <v>2</v>
      </c>
      <c r="O1158" s="89" t="s">
        <v>158</v>
      </c>
      <c r="P1158" s="63">
        <v>940</v>
      </c>
      <c r="Q1158" s="90">
        <v>42680</v>
      </c>
      <c r="R1158" s="63" t="s">
        <v>399</v>
      </c>
      <c r="S1158" s="63" t="s">
        <v>992</v>
      </c>
      <c r="T1158" s="63" t="s">
        <v>1091</v>
      </c>
      <c r="U1158" s="1"/>
      <c r="V1158" s="90"/>
      <c r="W1158" s="91">
        <v>42642</v>
      </c>
      <c r="X1158" s="63">
        <v>9</v>
      </c>
      <c r="Y1158" s="63">
        <v>46</v>
      </c>
      <c r="Z1158" s="92">
        <v>43</v>
      </c>
      <c r="AA1158" s="93">
        <v>12.54</v>
      </c>
      <c r="AB1158" s="93">
        <v>5.78</v>
      </c>
      <c r="AC1158" s="63">
        <v>2.1</v>
      </c>
      <c r="AD1158" s="1">
        <v>1.18</v>
      </c>
      <c r="AE1158" s="63">
        <v>1.28</v>
      </c>
      <c r="AF1158" s="1">
        <v>1.44</v>
      </c>
      <c r="AG1158" s="1">
        <v>11.8</v>
      </c>
      <c r="AH1158" s="1">
        <f t="shared" si="257"/>
        <v>81.944444444444443</v>
      </c>
      <c r="AI1158" s="1">
        <v>0.48</v>
      </c>
      <c r="AJ1158" s="1">
        <f t="shared" si="258"/>
        <v>3.9634285714285711</v>
      </c>
      <c r="AK1158" s="1">
        <f t="shared" si="252"/>
        <v>3.3700799999999997</v>
      </c>
      <c r="AL1158" s="1">
        <f t="shared" si="253"/>
        <v>4.7024999999999997</v>
      </c>
      <c r="AM1158" s="1">
        <f t="shared" si="254"/>
        <v>3744.5333333333328</v>
      </c>
      <c r="AN1158" s="1">
        <f t="shared" si="255"/>
        <v>5225</v>
      </c>
      <c r="AO1158" s="1">
        <f t="shared" si="256"/>
        <v>8969.5333333333328</v>
      </c>
      <c r="AP1158" s="1">
        <f t="shared" si="251"/>
        <v>3.744533333333333</v>
      </c>
      <c r="AQ1158" s="1">
        <f t="shared" si="251"/>
        <v>5.2249999999999996</v>
      </c>
      <c r="AR1158" s="1">
        <f t="shared" si="251"/>
        <v>8.9695333333333327</v>
      </c>
      <c r="AS1158" s="90"/>
      <c r="AT1158" s="1">
        <v>2.3495238095238098</v>
      </c>
      <c r="AU1158" s="1">
        <v>0.16851937895796715</v>
      </c>
      <c r="AV1158" s="1">
        <v>1.6343282396104719</v>
      </c>
      <c r="AW1158" s="1">
        <v>0.59472279549922347</v>
      </c>
      <c r="AX1158" s="1">
        <v>0.30578645626591949</v>
      </c>
      <c r="AY1158" s="1">
        <v>0.143749058340296</v>
      </c>
      <c r="AZ1158" s="1">
        <v>7.942891454611666</v>
      </c>
      <c r="BA1158" s="1">
        <v>159.86453663058188</v>
      </c>
      <c r="BB1158" s="1">
        <v>51.561450000327419</v>
      </c>
      <c r="BC1158" s="1">
        <v>17.071680360635785</v>
      </c>
      <c r="BD1158" s="1">
        <v>15.780744535970475</v>
      </c>
      <c r="BE1158" s="94">
        <v>0.83442164179104472</v>
      </c>
      <c r="BF1158" s="94">
        <v>0.1088152985074627</v>
      </c>
      <c r="BG1158" s="94">
        <v>3.3359395394740803</v>
      </c>
      <c r="BH1158" s="1">
        <v>1.3592092574734813</v>
      </c>
      <c r="BI1158" s="1">
        <v>0.1941658630665381</v>
      </c>
      <c r="BJ1158" s="1">
        <v>0.5708865317389995</v>
      </c>
    </row>
    <row r="1159" spans="1:62">
      <c r="A1159" t="s">
        <v>177</v>
      </c>
      <c r="C1159" s="63" t="s">
        <v>164</v>
      </c>
      <c r="D1159" s="87" t="s">
        <v>172</v>
      </c>
      <c r="E1159" t="s">
        <v>959</v>
      </c>
      <c r="F1159" s="1" t="s">
        <v>895</v>
      </c>
      <c r="G1159" s="1" t="s">
        <v>289</v>
      </c>
      <c r="H1159" s="1">
        <v>11.124840000000001</v>
      </c>
      <c r="I1159" s="1">
        <v>8.2349499999999995</v>
      </c>
      <c r="J1159" s="1">
        <v>682</v>
      </c>
      <c r="K1159" s="1" t="s">
        <v>896</v>
      </c>
      <c r="L1159" s="1" t="s">
        <v>737</v>
      </c>
      <c r="M1159" s="88">
        <v>2016</v>
      </c>
      <c r="N1159" s="88">
        <v>2</v>
      </c>
      <c r="O1159" s="89" t="s">
        <v>159</v>
      </c>
      <c r="P1159" s="63">
        <v>941</v>
      </c>
      <c r="Q1159" s="90">
        <v>42680</v>
      </c>
      <c r="R1159" s="63" t="s">
        <v>399</v>
      </c>
      <c r="S1159" s="63" t="s">
        <v>992</v>
      </c>
      <c r="T1159" s="63" t="s">
        <v>1091</v>
      </c>
      <c r="U1159" s="1"/>
      <c r="V1159" s="90"/>
      <c r="W1159" s="91">
        <v>42642</v>
      </c>
      <c r="X1159" s="63">
        <v>9</v>
      </c>
      <c r="Y1159" s="63">
        <v>48</v>
      </c>
      <c r="Z1159" s="92">
        <v>40</v>
      </c>
      <c r="AA1159" s="93">
        <v>11.52</v>
      </c>
      <c r="AB1159" s="93">
        <v>6.25</v>
      </c>
      <c r="AC1159" s="63">
        <v>1.46</v>
      </c>
      <c r="AD1159" s="1">
        <v>0.76</v>
      </c>
      <c r="AE1159" s="63">
        <v>0.84</v>
      </c>
      <c r="AF1159" s="1">
        <v>0.9</v>
      </c>
      <c r="AG1159" s="1">
        <v>10.7</v>
      </c>
      <c r="AH1159" s="1">
        <f t="shared" si="257"/>
        <v>84.444444444444443</v>
      </c>
      <c r="AI1159" s="1">
        <v>0.34</v>
      </c>
      <c r="AJ1159" s="1">
        <f t="shared" si="258"/>
        <v>3.8527397260273974</v>
      </c>
      <c r="AK1159" s="1">
        <f t="shared" si="252"/>
        <v>3.4180096696212727</v>
      </c>
      <c r="AL1159" s="1">
        <f t="shared" si="253"/>
        <v>4.6628571428571437</v>
      </c>
      <c r="AM1159" s="1">
        <f t="shared" si="254"/>
        <v>3797.7885218014139</v>
      </c>
      <c r="AN1159" s="1">
        <f t="shared" si="255"/>
        <v>5180.9523809523816</v>
      </c>
      <c r="AO1159" s="1">
        <f t="shared" si="256"/>
        <v>8978.740902753796</v>
      </c>
      <c r="AP1159" s="1">
        <f t="shared" si="251"/>
        <v>3.7977885218014138</v>
      </c>
      <c r="AQ1159" s="1">
        <f t="shared" si="251"/>
        <v>5.1809523809523821</v>
      </c>
      <c r="AR1159" s="1">
        <f t="shared" si="251"/>
        <v>8.9787409027537954</v>
      </c>
      <c r="AS1159" s="90"/>
      <c r="AT1159" s="1">
        <v>2.4520930232558138</v>
      </c>
      <c r="AU1159" s="1">
        <v>0.20971944198004683</v>
      </c>
      <c r="AV1159" s="1">
        <v>1.2865510457296625</v>
      </c>
      <c r="AW1159" s="1">
        <v>0.6477905585024889</v>
      </c>
      <c r="AX1159" s="1">
        <v>0.34079333782654736</v>
      </c>
      <c r="AY1159" s="1">
        <v>0.14202374155950598</v>
      </c>
      <c r="AZ1159" s="1">
        <v>8.3095244433916964</v>
      </c>
      <c r="BA1159" s="1">
        <v>130.13112428035316</v>
      </c>
      <c r="BB1159" s="1">
        <v>66.002590683651874</v>
      </c>
      <c r="BC1159" s="1">
        <v>11.565305695746401</v>
      </c>
      <c r="BD1159" s="1">
        <v>5.0737142097466164</v>
      </c>
      <c r="BE1159" s="94">
        <v>0.72651933701657456</v>
      </c>
      <c r="BF1159" s="94">
        <v>3.3310313075506449E-2</v>
      </c>
      <c r="BG1159" s="94">
        <v>4.4350658200194717</v>
      </c>
      <c r="BH1159" s="1">
        <v>1.344325897187197</v>
      </c>
      <c r="BI1159" s="1">
        <v>0.19306498545101841</v>
      </c>
      <c r="BJ1159" s="1">
        <v>0.65908314583201522</v>
      </c>
    </row>
    <row r="1160" spans="1:62">
      <c r="A1160" t="s">
        <v>177</v>
      </c>
      <c r="C1160" s="63" t="s">
        <v>164</v>
      </c>
      <c r="D1160" s="87" t="s">
        <v>172</v>
      </c>
      <c r="E1160" t="s">
        <v>959</v>
      </c>
      <c r="F1160" s="1" t="s">
        <v>895</v>
      </c>
      <c r="G1160" s="1" t="s">
        <v>289</v>
      </c>
      <c r="H1160" s="1">
        <v>11.124840000000001</v>
      </c>
      <c r="I1160" s="1">
        <v>8.2349499999999995</v>
      </c>
      <c r="J1160" s="1">
        <v>682</v>
      </c>
      <c r="K1160" s="1" t="s">
        <v>896</v>
      </c>
      <c r="L1160" s="1" t="s">
        <v>737</v>
      </c>
      <c r="M1160" s="88">
        <v>2016</v>
      </c>
      <c r="N1160" s="88">
        <v>2</v>
      </c>
      <c r="O1160" s="89" t="s">
        <v>714</v>
      </c>
      <c r="P1160" s="63">
        <v>942</v>
      </c>
      <c r="Q1160" s="90">
        <v>42680</v>
      </c>
      <c r="R1160" s="63" t="s">
        <v>399</v>
      </c>
      <c r="S1160" s="63" t="s">
        <v>992</v>
      </c>
      <c r="T1160" s="63" t="s">
        <v>1091</v>
      </c>
      <c r="U1160" s="1"/>
      <c r="V1160" s="90"/>
      <c r="W1160" s="91">
        <v>42642</v>
      </c>
      <c r="X1160" s="63">
        <v>9</v>
      </c>
      <c r="Y1160" s="63">
        <v>42</v>
      </c>
      <c r="Z1160" s="92">
        <v>46</v>
      </c>
      <c r="AA1160" s="93">
        <v>13.81</v>
      </c>
      <c r="AB1160" s="93">
        <v>7.29</v>
      </c>
      <c r="AC1160" s="63">
        <v>1.6</v>
      </c>
      <c r="AD1160" s="1">
        <v>0.7</v>
      </c>
      <c r="AE1160" s="63">
        <v>1.54</v>
      </c>
      <c r="AF1160" s="1">
        <v>0.9</v>
      </c>
      <c r="AG1160" s="1">
        <v>11.8</v>
      </c>
      <c r="AH1160" s="1">
        <f t="shared" si="257"/>
        <v>77.777777777777771</v>
      </c>
      <c r="AI1160" s="1">
        <v>0.56000000000000005</v>
      </c>
      <c r="AJ1160" s="1">
        <f t="shared" si="258"/>
        <v>4.100625</v>
      </c>
      <c r="AK1160" s="1">
        <f t="shared" si="252"/>
        <v>3.3094455882352936</v>
      </c>
      <c r="AL1160" s="1">
        <f t="shared" si="253"/>
        <v>5.0218181818181824</v>
      </c>
      <c r="AM1160" s="1">
        <f t="shared" si="254"/>
        <v>3677.1617647058815</v>
      </c>
      <c r="AN1160" s="1">
        <f t="shared" si="255"/>
        <v>5579.7979797979806</v>
      </c>
      <c r="AO1160" s="1">
        <f t="shared" si="256"/>
        <v>9256.9597445038617</v>
      </c>
      <c r="AP1160" s="1">
        <f t="shared" si="251"/>
        <v>3.6771617647058816</v>
      </c>
      <c r="AQ1160" s="1">
        <f t="shared" si="251"/>
        <v>5.5797979797979806</v>
      </c>
      <c r="AR1160" s="1">
        <f t="shared" si="251"/>
        <v>9.2569597445038614</v>
      </c>
      <c r="AS1160" s="90"/>
      <c r="AT1160" s="1">
        <v>2.9272997032640951</v>
      </c>
      <c r="AU1160" s="1">
        <v>0.22653707130853884</v>
      </c>
      <c r="AV1160" s="1">
        <v>1.42435150515084</v>
      </c>
      <c r="AW1160" s="1">
        <v>0.68738225969752764</v>
      </c>
      <c r="AX1160" s="1">
        <v>0.32074094246943785</v>
      </c>
      <c r="AY1160" s="1">
        <v>0.19169024377645696</v>
      </c>
      <c r="AZ1160" s="1">
        <v>5.8217517171295734</v>
      </c>
      <c r="BA1160" s="1">
        <v>116.38712813781248</v>
      </c>
      <c r="BB1160" s="1">
        <v>91.855536898611774</v>
      </c>
      <c r="BC1160" s="1">
        <v>10.411340050058788</v>
      </c>
      <c r="BD1160" s="1">
        <v>14.753962045650711</v>
      </c>
      <c r="BE1160" s="94">
        <v>0.53815659068384536</v>
      </c>
      <c r="BF1160" s="94">
        <v>3.4653121902874139E-2</v>
      </c>
      <c r="BG1160" s="94">
        <v>4.2957726884744387</v>
      </c>
      <c r="BH1160" s="1">
        <v>1.4271123491179201</v>
      </c>
      <c r="BI1160" s="1">
        <v>0.2284586815227484</v>
      </c>
      <c r="BJ1160" s="1">
        <v>0.60178548488699724</v>
      </c>
    </row>
    <row r="1161" spans="1:62">
      <c r="A1161" t="s">
        <v>177</v>
      </c>
      <c r="C1161" s="63" t="s">
        <v>164</v>
      </c>
      <c r="D1161" s="87" t="s">
        <v>172</v>
      </c>
      <c r="E1161" t="s">
        <v>959</v>
      </c>
      <c r="F1161" s="1" t="s">
        <v>897</v>
      </c>
      <c r="G1161" s="1" t="s">
        <v>898</v>
      </c>
      <c r="H1161" s="1">
        <v>11.13327</v>
      </c>
      <c r="I1161" s="1">
        <v>8.2377099999999999</v>
      </c>
      <c r="J1161" s="1">
        <v>691</v>
      </c>
      <c r="K1161" s="1" t="s">
        <v>899</v>
      </c>
      <c r="L1161" s="1" t="s">
        <v>737</v>
      </c>
      <c r="M1161" s="88">
        <v>2016</v>
      </c>
      <c r="N1161" s="88">
        <v>2</v>
      </c>
      <c r="O1161" s="89" t="s">
        <v>155</v>
      </c>
      <c r="P1161" s="63">
        <v>949</v>
      </c>
      <c r="Q1161" s="1" t="s">
        <v>801</v>
      </c>
      <c r="R1161" s="63" t="s">
        <v>399</v>
      </c>
      <c r="S1161" s="63" t="s">
        <v>992</v>
      </c>
      <c r="T1161" s="63" t="s">
        <v>1091</v>
      </c>
      <c r="U1161" s="1" t="s">
        <v>892</v>
      </c>
      <c r="V1161" s="90">
        <v>42498</v>
      </c>
      <c r="W1161" s="91">
        <v>42642</v>
      </c>
      <c r="X1161" s="63">
        <v>9</v>
      </c>
      <c r="Y1161" s="63">
        <v>43</v>
      </c>
      <c r="Z1161" s="92">
        <v>36</v>
      </c>
      <c r="AA1161" s="93">
        <v>11.26</v>
      </c>
      <c r="AB1161" s="93">
        <v>4.1900000000000004</v>
      </c>
      <c r="AC1161" s="63">
        <v>1.42</v>
      </c>
      <c r="AD1161" s="1">
        <v>0.6</v>
      </c>
      <c r="AE1161" s="63">
        <v>1.88</v>
      </c>
      <c r="AF1161" s="1">
        <v>0.78</v>
      </c>
      <c r="AG1161" s="1">
        <v>9.8000000000000007</v>
      </c>
      <c r="AH1161" s="1">
        <f t="shared" si="257"/>
        <v>76.92307692307692</v>
      </c>
      <c r="AI1161" s="1">
        <v>0.52</v>
      </c>
      <c r="AJ1161" s="1">
        <f t="shared" si="258"/>
        <v>2.3015492957746484</v>
      </c>
      <c r="AK1161" s="1">
        <f t="shared" si="252"/>
        <v>1.878730737365369</v>
      </c>
      <c r="AL1161" s="1">
        <f t="shared" si="253"/>
        <v>3.1144680851063828</v>
      </c>
      <c r="AM1161" s="1">
        <f t="shared" si="254"/>
        <v>2087.4785970726321</v>
      </c>
      <c r="AN1161" s="1">
        <f t="shared" si="255"/>
        <v>3460.5200945626475</v>
      </c>
      <c r="AO1161" s="1">
        <f t="shared" si="256"/>
        <v>5547.9986916352791</v>
      </c>
      <c r="AP1161" s="1">
        <f t="shared" si="251"/>
        <v>2.0874785970726322</v>
      </c>
      <c r="AQ1161" s="1">
        <f t="shared" si="251"/>
        <v>3.4605200945626473</v>
      </c>
      <c r="AR1161" s="1">
        <f t="shared" si="251"/>
        <v>5.5479986916352795</v>
      </c>
      <c r="AS1161" s="1" t="s">
        <v>893</v>
      </c>
      <c r="AT1161" s="1">
        <v>2.5805500982318268</v>
      </c>
      <c r="AU1161" s="1">
        <v>0.16907865364438984</v>
      </c>
      <c r="AV1161" s="1">
        <v>1.8453439684801662</v>
      </c>
      <c r="AW1161" s="1">
        <v>0.50967868932511584</v>
      </c>
      <c r="AX1161" s="1">
        <v>0.23971376961476226</v>
      </c>
      <c r="AY1161" s="1">
        <v>0.16647139187360943</v>
      </c>
      <c r="AZ1161" s="1">
        <v>7.8319675756720146</v>
      </c>
      <c r="BA1161" s="1">
        <v>120.83382315565153</v>
      </c>
      <c r="BB1161" s="1">
        <v>39.792507822890585</v>
      </c>
      <c r="BC1161" s="1">
        <v>10.564775938555762</v>
      </c>
      <c r="BD1161" s="1">
        <v>1.4445019873453981</v>
      </c>
      <c r="BE1161" s="94">
        <v>1.3189655172413794</v>
      </c>
      <c r="BF1161" s="94">
        <v>9.8323754789272022E-2</v>
      </c>
      <c r="BG1161" s="94">
        <v>4.4436100703041026</v>
      </c>
      <c r="BH1161" s="1">
        <v>1.354901960784314</v>
      </c>
      <c r="BI1161" s="1">
        <v>0.19421568627450986</v>
      </c>
      <c r="BJ1161" s="1">
        <v>0.88612225100529973</v>
      </c>
    </row>
    <row r="1162" spans="1:62">
      <c r="A1162" t="s">
        <v>177</v>
      </c>
      <c r="C1162" s="63" t="s">
        <v>164</v>
      </c>
      <c r="D1162" s="87" t="s">
        <v>172</v>
      </c>
      <c r="E1162" t="s">
        <v>959</v>
      </c>
      <c r="F1162" s="1" t="s">
        <v>897</v>
      </c>
      <c r="G1162" s="1" t="s">
        <v>898</v>
      </c>
      <c r="H1162" s="1">
        <v>11.13327</v>
      </c>
      <c r="I1162" s="1">
        <v>8.2377099999999999</v>
      </c>
      <c r="J1162" s="1">
        <v>691</v>
      </c>
      <c r="K1162" s="1" t="s">
        <v>899</v>
      </c>
      <c r="L1162" s="1" t="s">
        <v>737</v>
      </c>
      <c r="M1162" s="88">
        <v>2016</v>
      </c>
      <c r="N1162" s="88">
        <v>2</v>
      </c>
      <c r="O1162" s="89" t="s">
        <v>156</v>
      </c>
      <c r="P1162" s="63">
        <v>950</v>
      </c>
      <c r="Q1162" s="1" t="s">
        <v>801</v>
      </c>
      <c r="R1162" s="63" t="s">
        <v>399</v>
      </c>
      <c r="S1162" s="63" t="s">
        <v>992</v>
      </c>
      <c r="T1162" s="63" t="s">
        <v>1091</v>
      </c>
      <c r="U1162" s="1"/>
      <c r="V1162" s="90"/>
      <c r="W1162" s="91">
        <v>42642</v>
      </c>
      <c r="X1162" s="63">
        <v>9</v>
      </c>
      <c r="Y1162" s="63">
        <v>47</v>
      </c>
      <c r="Z1162" s="92">
        <v>42</v>
      </c>
      <c r="AA1162" s="93">
        <v>12.34</v>
      </c>
      <c r="AB1162" s="93">
        <v>6.24</v>
      </c>
      <c r="AC1162" s="63">
        <v>1.96</v>
      </c>
      <c r="AD1162" s="1">
        <v>1.04</v>
      </c>
      <c r="AE1162" s="63">
        <v>1.04</v>
      </c>
      <c r="AF1162" s="1">
        <v>1.28</v>
      </c>
      <c r="AG1162" s="1">
        <v>11.9</v>
      </c>
      <c r="AH1162" s="1">
        <f t="shared" si="257"/>
        <v>81.25</v>
      </c>
      <c r="AI1162" s="1">
        <v>0.57999999999999996</v>
      </c>
      <c r="AJ1162" s="1">
        <f t="shared" si="258"/>
        <v>4.0751020408163274</v>
      </c>
      <c r="AK1162" s="1">
        <f t="shared" si="252"/>
        <v>3.4317752701080435</v>
      </c>
      <c r="AL1162" s="1">
        <f t="shared" si="253"/>
        <v>6.8819230769230755</v>
      </c>
      <c r="AM1162" s="1">
        <f t="shared" si="254"/>
        <v>3813.0836334533815</v>
      </c>
      <c r="AN1162" s="1">
        <f t="shared" si="255"/>
        <v>7646.5811965811945</v>
      </c>
      <c r="AO1162" s="1">
        <f t="shared" si="256"/>
        <v>11459.664830034577</v>
      </c>
      <c r="AP1162" s="1">
        <f t="shared" si="251"/>
        <v>3.8130836334533815</v>
      </c>
      <c r="AQ1162" s="1">
        <f t="shared" si="251"/>
        <v>7.6465811965811943</v>
      </c>
      <c r="AR1162" s="1">
        <f t="shared" si="251"/>
        <v>11.459664830034576</v>
      </c>
      <c r="AS1162" s="90"/>
      <c r="AT1162" s="1">
        <v>2.6612149532710281</v>
      </c>
      <c r="AU1162" s="1">
        <v>0.21821887297347678</v>
      </c>
      <c r="AV1162" s="1">
        <v>1.6473481319219356</v>
      </c>
      <c r="AW1162" s="1">
        <v>0.58314435897080519</v>
      </c>
      <c r="AX1162" s="1">
        <v>0.31648770908415164</v>
      </c>
      <c r="AY1162" s="1">
        <v>0.16794105010110924</v>
      </c>
      <c r="AZ1162" s="1">
        <v>8.6427806587736189</v>
      </c>
      <c r="BA1162" s="1">
        <v>110.81862046003195</v>
      </c>
      <c r="BB1162" s="1">
        <v>40.777125355941479</v>
      </c>
      <c r="BC1162" s="1">
        <v>8.9094204537603705</v>
      </c>
      <c r="BD1162" s="1">
        <v>1.5493607602727522</v>
      </c>
      <c r="BE1162" s="94">
        <v>0.36139423076923083</v>
      </c>
      <c r="BF1162" s="94">
        <v>3.0427884615384621E-2</v>
      </c>
      <c r="BG1162" s="94">
        <v>1.85588068107906</v>
      </c>
      <c r="BH1162" s="1">
        <v>1.3021338506304561</v>
      </c>
      <c r="BI1162" s="1">
        <v>0.26479146459747821</v>
      </c>
      <c r="BJ1162" s="1">
        <v>0.82864150950814119</v>
      </c>
    </row>
    <row r="1163" spans="1:62">
      <c r="A1163" t="s">
        <v>177</v>
      </c>
      <c r="C1163" s="63" t="s">
        <v>164</v>
      </c>
      <c r="D1163" s="87" t="s">
        <v>172</v>
      </c>
      <c r="E1163" t="s">
        <v>959</v>
      </c>
      <c r="F1163" s="1" t="s">
        <v>897</v>
      </c>
      <c r="G1163" s="1" t="s">
        <v>898</v>
      </c>
      <c r="H1163" s="1">
        <v>11.13327</v>
      </c>
      <c r="I1163" s="1">
        <v>8.2377099999999999</v>
      </c>
      <c r="J1163" s="1">
        <v>691</v>
      </c>
      <c r="K1163" s="1" t="s">
        <v>899</v>
      </c>
      <c r="L1163" s="1" t="s">
        <v>737</v>
      </c>
      <c r="M1163" s="88">
        <v>2016</v>
      </c>
      <c r="N1163" s="88">
        <v>2</v>
      </c>
      <c r="O1163" s="89" t="s">
        <v>157</v>
      </c>
      <c r="P1163" s="63">
        <v>951</v>
      </c>
      <c r="Q1163" s="1" t="s">
        <v>801</v>
      </c>
      <c r="R1163" s="63" t="s">
        <v>399</v>
      </c>
      <c r="S1163" s="63" t="s">
        <v>992</v>
      </c>
      <c r="T1163" s="63" t="s">
        <v>1091</v>
      </c>
      <c r="U1163" s="1"/>
      <c r="V1163" s="90"/>
      <c r="W1163" s="91">
        <v>42642</v>
      </c>
      <c r="X1163" s="63">
        <v>9</v>
      </c>
      <c r="Y1163" s="63">
        <v>46</v>
      </c>
      <c r="Z1163" s="92">
        <v>35</v>
      </c>
      <c r="AA1163" s="93">
        <v>15.66</v>
      </c>
      <c r="AB1163" s="93">
        <v>5.85</v>
      </c>
      <c r="AC1163" s="63">
        <v>2.02</v>
      </c>
      <c r="AD1163" s="1">
        <v>0.96</v>
      </c>
      <c r="AE1163" s="63">
        <v>1.64</v>
      </c>
      <c r="AF1163" s="1">
        <v>1.26</v>
      </c>
      <c r="AG1163" s="1">
        <v>12.1</v>
      </c>
      <c r="AH1163" s="1">
        <f t="shared" si="257"/>
        <v>76.19047619047619</v>
      </c>
      <c r="AI1163" s="1">
        <v>0.6</v>
      </c>
      <c r="AJ1163" s="1">
        <f t="shared" si="258"/>
        <v>3.6490099009900989</v>
      </c>
      <c r="AK1163" s="1">
        <f t="shared" si="252"/>
        <v>2.8750518345952241</v>
      </c>
      <c r="AL1163" s="1">
        <f t="shared" si="253"/>
        <v>5.729268292682927</v>
      </c>
      <c r="AM1163" s="1">
        <f t="shared" si="254"/>
        <v>3194.5020384391378</v>
      </c>
      <c r="AN1163" s="1">
        <f t="shared" si="255"/>
        <v>6365.8536585365855</v>
      </c>
      <c r="AO1163" s="1">
        <f t="shared" si="256"/>
        <v>9560.3556969757228</v>
      </c>
      <c r="AP1163" s="1">
        <f t="shared" si="251"/>
        <v>3.1945020384391376</v>
      </c>
      <c r="AQ1163" s="1">
        <f t="shared" si="251"/>
        <v>6.3658536585365857</v>
      </c>
      <c r="AR1163" s="1">
        <f t="shared" si="251"/>
        <v>9.5603556969757229</v>
      </c>
      <c r="AS1163" s="90"/>
      <c r="AT1163" s="1">
        <v>2.8873574144486693</v>
      </c>
      <c r="AU1163" s="1">
        <v>0.16484386830216341</v>
      </c>
      <c r="AV1163" s="1">
        <v>1.8657707144982758</v>
      </c>
      <c r="AW1163" s="1">
        <v>0.52938548723995049</v>
      </c>
      <c r="AX1163" s="1">
        <v>0.31193266448763024</v>
      </c>
      <c r="AY1163" s="1">
        <v>0.18302830698783121</v>
      </c>
      <c r="AZ1163" s="1">
        <v>10.022400274290986</v>
      </c>
      <c r="BA1163" s="1">
        <v>124.05851936246897</v>
      </c>
      <c r="BB1163" s="1">
        <v>43.642113704468812</v>
      </c>
      <c r="BC1163" s="1">
        <v>17.927584485581793</v>
      </c>
      <c r="BD1163" s="1">
        <v>18.824388318307193</v>
      </c>
      <c r="BE1163" s="94">
        <v>1.1763584366062918</v>
      </c>
      <c r="BF1163" s="94">
        <v>7.8503336510962821E-2</v>
      </c>
      <c r="BG1163" s="94">
        <v>4.8740339208039627</v>
      </c>
      <c r="BH1163" s="1">
        <v>1.5993377483443709</v>
      </c>
      <c r="BI1163" s="1">
        <v>0.20212866603595078</v>
      </c>
      <c r="BJ1163" s="1">
        <v>0.56878079650197</v>
      </c>
    </row>
    <row r="1164" spans="1:62">
      <c r="A1164" t="s">
        <v>177</v>
      </c>
      <c r="C1164" s="63" t="s">
        <v>164</v>
      </c>
      <c r="D1164" s="87" t="s">
        <v>172</v>
      </c>
      <c r="E1164" t="s">
        <v>959</v>
      </c>
      <c r="F1164" s="1" t="s">
        <v>897</v>
      </c>
      <c r="G1164" s="1" t="s">
        <v>898</v>
      </c>
      <c r="H1164" s="1">
        <v>11.13327</v>
      </c>
      <c r="I1164" s="1">
        <v>8.2377099999999999</v>
      </c>
      <c r="J1164" s="1">
        <v>691</v>
      </c>
      <c r="K1164" s="1" t="s">
        <v>899</v>
      </c>
      <c r="L1164" s="1" t="s">
        <v>737</v>
      </c>
      <c r="M1164" s="88">
        <v>2016</v>
      </c>
      <c r="N1164" s="88">
        <v>2</v>
      </c>
      <c r="O1164" s="89" t="s">
        <v>158</v>
      </c>
      <c r="P1164" s="63">
        <v>952</v>
      </c>
      <c r="Q1164" s="1" t="s">
        <v>801</v>
      </c>
      <c r="R1164" s="63" t="s">
        <v>399</v>
      </c>
      <c r="S1164" s="63" t="s">
        <v>992</v>
      </c>
      <c r="T1164" s="63" t="s">
        <v>1091</v>
      </c>
      <c r="U1164" s="1"/>
      <c r="V1164" s="90"/>
      <c r="W1164" s="91">
        <v>42642</v>
      </c>
      <c r="X1164" s="63">
        <v>9</v>
      </c>
      <c r="Y1164" s="63">
        <v>45</v>
      </c>
      <c r="Z1164" s="92">
        <v>46</v>
      </c>
      <c r="AA1164" s="93">
        <v>18.09</v>
      </c>
      <c r="AB1164" s="93">
        <v>8.19</v>
      </c>
      <c r="AC1164" s="63">
        <v>2.12</v>
      </c>
      <c r="AD1164" s="1">
        <v>1.04</v>
      </c>
      <c r="AE1164" s="63">
        <v>1.4</v>
      </c>
      <c r="AF1164" s="1">
        <v>1.22</v>
      </c>
      <c r="AG1164" s="1">
        <v>10.5</v>
      </c>
      <c r="AH1164" s="1">
        <f t="shared" si="257"/>
        <v>85.245901639344268</v>
      </c>
      <c r="AI1164" s="1">
        <v>0.52</v>
      </c>
      <c r="AJ1164" s="1">
        <f t="shared" si="258"/>
        <v>4.7131132075471696</v>
      </c>
      <c r="AK1164" s="1">
        <f t="shared" si="252"/>
        <v>4.2304395116537181</v>
      </c>
      <c r="AL1164" s="1">
        <f t="shared" si="253"/>
        <v>6.7191428571428577</v>
      </c>
      <c r="AM1164" s="1">
        <f t="shared" si="254"/>
        <v>4700.4883462819089</v>
      </c>
      <c r="AN1164" s="1">
        <f t="shared" si="255"/>
        <v>7465.7142857142862</v>
      </c>
      <c r="AO1164" s="1">
        <f t="shared" si="256"/>
        <v>12166.202631996195</v>
      </c>
      <c r="AP1164" s="1">
        <f t="shared" si="251"/>
        <v>4.7004883462819089</v>
      </c>
      <c r="AQ1164" s="1">
        <f t="shared" si="251"/>
        <v>7.4657142857142862</v>
      </c>
      <c r="AR1164" s="1">
        <f t="shared" si="251"/>
        <v>12.166202631996196</v>
      </c>
      <c r="AS1164" s="90"/>
      <c r="AT1164" s="1">
        <v>2.9346374045801524</v>
      </c>
      <c r="AU1164" s="1">
        <v>0.27369160752600152</v>
      </c>
      <c r="AV1164" s="1">
        <v>1.7587329764742381</v>
      </c>
      <c r="AW1164" s="1">
        <v>0.7029553340788387</v>
      </c>
      <c r="AX1164" s="1">
        <v>0.35092544820282268</v>
      </c>
      <c r="AY1164" s="1">
        <v>0.17451777445285252</v>
      </c>
      <c r="AZ1164" s="1">
        <v>9.1421281610866814</v>
      </c>
      <c r="BA1164" s="1">
        <v>130.18018195229831</v>
      </c>
      <c r="BB1164" s="1">
        <v>113.95899880148539</v>
      </c>
      <c r="BC1164" s="1">
        <v>10.711470073240092</v>
      </c>
      <c r="BD1164" s="1">
        <v>1.3903200676469998</v>
      </c>
      <c r="BE1164" s="94">
        <v>0.6483622350674374</v>
      </c>
      <c r="BF1164" s="94">
        <v>5.905587668593449E-2</v>
      </c>
      <c r="BG1164" s="94">
        <v>3.8192041034736035</v>
      </c>
      <c r="BH1164" s="1">
        <v>1.5750736015701667</v>
      </c>
      <c r="BI1164" s="1">
        <v>0.29106967615309126</v>
      </c>
      <c r="BJ1164" s="1">
        <v>0.43496471950763793</v>
      </c>
    </row>
    <row r="1165" spans="1:62">
      <c r="A1165" t="s">
        <v>177</v>
      </c>
      <c r="C1165" s="63" t="s">
        <v>164</v>
      </c>
      <c r="D1165" s="87" t="s">
        <v>172</v>
      </c>
      <c r="E1165" t="s">
        <v>959</v>
      </c>
      <c r="F1165" s="1" t="s">
        <v>897</v>
      </c>
      <c r="G1165" s="1" t="s">
        <v>898</v>
      </c>
      <c r="H1165" s="1">
        <v>11.13327</v>
      </c>
      <c r="I1165" s="1">
        <v>8.2377099999999999</v>
      </c>
      <c r="J1165" s="1">
        <v>691</v>
      </c>
      <c r="K1165" s="1" t="s">
        <v>899</v>
      </c>
      <c r="L1165" s="1" t="s">
        <v>737</v>
      </c>
      <c r="M1165" s="88">
        <v>2016</v>
      </c>
      <c r="N1165" s="88">
        <v>2</v>
      </c>
      <c r="O1165" s="89" t="s">
        <v>159</v>
      </c>
      <c r="P1165" s="63">
        <v>953</v>
      </c>
      <c r="Q1165" s="1" t="s">
        <v>801</v>
      </c>
      <c r="R1165" s="63" t="s">
        <v>399</v>
      </c>
      <c r="S1165" s="63" t="s">
        <v>992</v>
      </c>
      <c r="T1165" s="63" t="s">
        <v>1091</v>
      </c>
      <c r="U1165" s="1"/>
      <c r="V1165" s="90"/>
      <c r="W1165" s="91">
        <v>42642</v>
      </c>
      <c r="X1165" s="63">
        <v>9</v>
      </c>
      <c r="Y1165" s="63">
        <v>45</v>
      </c>
      <c r="Z1165" s="92">
        <v>42</v>
      </c>
      <c r="AA1165" s="93">
        <v>18.32</v>
      </c>
      <c r="AB1165" s="93">
        <v>9.0500000000000007</v>
      </c>
      <c r="AC1165" s="63">
        <v>2.2999999999999998</v>
      </c>
      <c r="AD1165" s="1">
        <v>1.1599999999999999</v>
      </c>
      <c r="AE1165" s="63">
        <v>1.58</v>
      </c>
      <c r="AF1165" s="1">
        <v>1.4</v>
      </c>
      <c r="AG1165" s="1">
        <v>11.3</v>
      </c>
      <c r="AH1165" s="1">
        <f t="shared" si="257"/>
        <v>82.857142857142847</v>
      </c>
      <c r="AI1165" s="1">
        <v>0.56000000000000005</v>
      </c>
      <c r="AJ1165" s="1">
        <f t="shared" si="258"/>
        <v>5.5086956521739134</v>
      </c>
      <c r="AK1165" s="1">
        <f t="shared" si="252"/>
        <v>4.7630312020460357</v>
      </c>
      <c r="AL1165" s="1">
        <f t="shared" si="253"/>
        <v>6.4931645569620251</v>
      </c>
      <c r="AM1165" s="1">
        <f t="shared" si="254"/>
        <v>5292.256891162262</v>
      </c>
      <c r="AN1165" s="1">
        <f t="shared" si="255"/>
        <v>7214.6272855133611</v>
      </c>
      <c r="AO1165" s="1">
        <f t="shared" si="256"/>
        <v>12506.884176675623</v>
      </c>
      <c r="AP1165" s="1">
        <f t="shared" si="251"/>
        <v>5.2922568911622623</v>
      </c>
      <c r="AQ1165" s="1">
        <f t="shared" si="251"/>
        <v>7.2146272855133615</v>
      </c>
      <c r="AR1165" s="1">
        <f t="shared" si="251"/>
        <v>12.506884176675623</v>
      </c>
      <c r="AS1165" s="90"/>
      <c r="AT1165" s="1">
        <v>2.6692836113837095</v>
      </c>
      <c r="AU1165" s="1">
        <v>0.27626376377005452</v>
      </c>
      <c r="AV1165" s="1">
        <v>1.821210251491681</v>
      </c>
      <c r="AW1165" s="1">
        <v>0.6744085819265675</v>
      </c>
      <c r="AX1165" s="1">
        <v>0.3219933129824879</v>
      </c>
      <c r="AY1165" s="1">
        <v>0.16472083739794458</v>
      </c>
      <c r="AZ1165" s="1">
        <v>9.3128911882681216</v>
      </c>
      <c r="BA1165" s="1">
        <v>127.79304157358276</v>
      </c>
      <c r="BB1165" s="1">
        <v>109.44873716526811</v>
      </c>
      <c r="BC1165" s="1">
        <v>10.590572607248101</v>
      </c>
      <c r="BD1165" s="1">
        <v>1.4575009713062523</v>
      </c>
      <c r="BE1165" s="94">
        <v>0.8011472275334609</v>
      </c>
      <c r="BF1165" s="94">
        <v>4.3814531548757175E-2</v>
      </c>
      <c r="BG1165" s="94">
        <v>3.3712000341561033</v>
      </c>
      <c r="BH1165" s="1">
        <v>1.3715769593956566</v>
      </c>
      <c r="BI1165" s="1">
        <v>0.20132200188857416</v>
      </c>
      <c r="BJ1165" s="1">
        <v>0.66846778025689757</v>
      </c>
    </row>
    <row r="1166" spans="1:62">
      <c r="A1166" t="s">
        <v>177</v>
      </c>
      <c r="C1166" s="63" t="s">
        <v>164</v>
      </c>
      <c r="D1166" s="87" t="s">
        <v>172</v>
      </c>
      <c r="E1166" t="s">
        <v>959</v>
      </c>
      <c r="F1166" s="1" t="s">
        <v>897</v>
      </c>
      <c r="G1166" s="1" t="s">
        <v>898</v>
      </c>
      <c r="H1166" s="1">
        <v>11.13327</v>
      </c>
      <c r="I1166" s="1">
        <v>8.2377099999999999</v>
      </c>
      <c r="J1166" s="1">
        <v>691</v>
      </c>
      <c r="K1166" s="1" t="s">
        <v>899</v>
      </c>
      <c r="L1166" s="1" t="s">
        <v>737</v>
      </c>
      <c r="M1166" s="88">
        <v>2016</v>
      </c>
      <c r="N1166" s="88">
        <v>2</v>
      </c>
      <c r="O1166" s="89" t="s">
        <v>714</v>
      </c>
      <c r="P1166" s="63">
        <v>954</v>
      </c>
      <c r="Q1166" s="1" t="s">
        <v>801</v>
      </c>
      <c r="R1166" s="63" t="s">
        <v>399</v>
      </c>
      <c r="S1166" s="63" t="s">
        <v>992</v>
      </c>
      <c r="T1166" s="63" t="s">
        <v>1091</v>
      </c>
      <c r="U1166" s="1"/>
      <c r="V1166" s="90"/>
      <c r="W1166" s="91">
        <v>42642</v>
      </c>
      <c r="X1166" s="63">
        <v>9</v>
      </c>
      <c r="Y1166" s="63">
        <v>42</v>
      </c>
      <c r="Z1166" s="92">
        <v>32</v>
      </c>
      <c r="AA1166" s="93">
        <v>16.63</v>
      </c>
      <c r="AB1166" s="93">
        <v>7.33</v>
      </c>
      <c r="AC1166" s="63">
        <v>2.06</v>
      </c>
      <c r="AD1166" s="1">
        <v>0.9</v>
      </c>
      <c r="AE1166" s="63">
        <v>1.46</v>
      </c>
      <c r="AF1166" s="1">
        <v>1.1599999999999999</v>
      </c>
      <c r="AG1166" s="1">
        <v>11</v>
      </c>
      <c r="AH1166" s="1">
        <f t="shared" si="257"/>
        <v>77.58620689655173</v>
      </c>
      <c r="AI1166" s="1">
        <v>0.54</v>
      </c>
      <c r="AJ1166" s="1">
        <f t="shared" si="258"/>
        <v>4.1275728155339806</v>
      </c>
      <c r="AK1166" s="1">
        <f t="shared" si="252"/>
        <v>3.3531296402055975</v>
      </c>
      <c r="AL1166" s="1">
        <f t="shared" si="253"/>
        <v>6.1508219178082193</v>
      </c>
      <c r="AM1166" s="1">
        <f t="shared" si="254"/>
        <v>3725.6996002284413</v>
      </c>
      <c r="AN1166" s="1">
        <f t="shared" si="255"/>
        <v>6834.2465753424658</v>
      </c>
      <c r="AO1166" s="1">
        <f t="shared" si="256"/>
        <v>10559.946175570907</v>
      </c>
      <c r="AP1166" s="1">
        <f t="shared" si="251"/>
        <v>3.7256996002284413</v>
      </c>
      <c r="AQ1166" s="1">
        <f t="shared" si="251"/>
        <v>6.8342465753424655</v>
      </c>
      <c r="AR1166" s="1">
        <f t="shared" si="251"/>
        <v>10.559946175570907</v>
      </c>
      <c r="AS1166" s="90"/>
      <c r="AT1166" s="1">
        <v>3.1055133079847907</v>
      </c>
      <c r="AU1166" s="1">
        <v>0.26856859851093312</v>
      </c>
      <c r="AV1166" s="1">
        <v>1.9791873620151641</v>
      </c>
      <c r="AW1166" s="1">
        <v>0.53063383925281615</v>
      </c>
      <c r="AX1166" s="1">
        <v>0.23629873465746387</v>
      </c>
      <c r="AY1166" s="1">
        <v>0.19250111719569413</v>
      </c>
      <c r="AZ1166" s="1">
        <v>7.6789655142330737</v>
      </c>
      <c r="BA1166" s="1">
        <v>134.81318286917974</v>
      </c>
      <c r="BB1166" s="1">
        <v>100.79875793391376</v>
      </c>
      <c r="BC1166" s="1">
        <v>13.175455036910902</v>
      </c>
      <c r="BD1166" s="1">
        <v>15.880773908711749</v>
      </c>
      <c r="BE1166" s="94">
        <v>0.27502316960148288</v>
      </c>
      <c r="BF1166" s="94">
        <v>1.8433734939759038E-2</v>
      </c>
      <c r="BG1166" s="94">
        <v>1.6432484040299016</v>
      </c>
      <c r="BH1166" s="1">
        <v>1.5076849183477425</v>
      </c>
      <c r="BI1166" s="1">
        <v>0.33261287223823249</v>
      </c>
      <c r="BJ1166" s="1">
        <v>0.87561604228281154</v>
      </c>
    </row>
    <row r="1167" spans="1:62">
      <c r="A1167" t="s">
        <v>177</v>
      </c>
      <c r="C1167" s="63" t="s">
        <v>164</v>
      </c>
      <c r="D1167" s="87" t="s">
        <v>172</v>
      </c>
      <c r="E1167" t="s">
        <v>959</v>
      </c>
      <c r="F1167" s="1" t="s">
        <v>206</v>
      </c>
      <c r="G1167" s="1" t="s">
        <v>900</v>
      </c>
      <c r="H1167" s="1">
        <v>11.14099</v>
      </c>
      <c r="I1167" s="1">
        <v>8.2320700000000002</v>
      </c>
      <c r="J1167" s="1">
        <v>691</v>
      </c>
      <c r="K1167" s="1" t="s">
        <v>901</v>
      </c>
      <c r="L1167" s="1" t="s">
        <v>737</v>
      </c>
      <c r="M1167" s="88">
        <v>2016</v>
      </c>
      <c r="N1167" s="88">
        <v>2</v>
      </c>
      <c r="O1167" s="89" t="s">
        <v>155</v>
      </c>
      <c r="P1167" s="63">
        <v>961</v>
      </c>
      <c r="Q1167" s="90">
        <v>42680</v>
      </c>
      <c r="R1167" s="63" t="s">
        <v>399</v>
      </c>
      <c r="S1167" s="63" t="s">
        <v>992</v>
      </c>
      <c r="T1167" s="63" t="s">
        <v>1091</v>
      </c>
      <c r="U1167" s="1" t="s">
        <v>892</v>
      </c>
      <c r="V1167" s="90">
        <v>42498</v>
      </c>
      <c r="W1167" s="91">
        <v>42642</v>
      </c>
      <c r="X1167" s="63">
        <v>9</v>
      </c>
      <c r="Y1167" s="63">
        <v>44</v>
      </c>
      <c r="Z1167" s="92">
        <v>42</v>
      </c>
      <c r="AA1167" s="93">
        <v>7.74</v>
      </c>
      <c r="AB1167" s="93">
        <v>4.49</v>
      </c>
      <c r="AC1167" s="63">
        <v>1.22</v>
      </c>
      <c r="AD1167" s="1">
        <v>0.64</v>
      </c>
      <c r="AE1167" s="63">
        <v>0.76</v>
      </c>
      <c r="AF1167" s="1">
        <v>0.76</v>
      </c>
      <c r="AG1167" s="1">
        <v>11.2</v>
      </c>
      <c r="AH1167" s="1">
        <f t="shared" si="257"/>
        <v>84.210526315789465</v>
      </c>
      <c r="AI1167" s="1">
        <v>0.34</v>
      </c>
      <c r="AJ1167" s="1">
        <f t="shared" si="258"/>
        <v>2.797049180327869</v>
      </c>
      <c r="AK1167" s="1">
        <f t="shared" si="252"/>
        <v>2.4607105110896819</v>
      </c>
      <c r="AL1167" s="1">
        <f t="shared" si="253"/>
        <v>3.4626315789473687</v>
      </c>
      <c r="AM1167" s="1">
        <f t="shared" si="254"/>
        <v>2734.1227900996464</v>
      </c>
      <c r="AN1167" s="1">
        <f t="shared" si="255"/>
        <v>3847.3684210526317</v>
      </c>
      <c r="AO1167" s="1">
        <f t="shared" si="256"/>
        <v>6581.4912111522781</v>
      </c>
      <c r="AP1167" s="1">
        <f t="shared" si="251"/>
        <v>2.7341227900996463</v>
      </c>
      <c r="AQ1167" s="1">
        <f t="shared" si="251"/>
        <v>3.8473684210526318</v>
      </c>
      <c r="AR1167" s="1">
        <f t="shared" si="251"/>
        <v>6.5814912111522776</v>
      </c>
      <c r="AS1167" s="1" t="s">
        <v>893</v>
      </c>
      <c r="AT1167" s="1">
        <v>1.4801699716713881</v>
      </c>
      <c r="AU1167" s="1">
        <v>0.27280205212869491</v>
      </c>
      <c r="AV1167" s="1">
        <v>1.7285090709944151</v>
      </c>
      <c r="AW1167" s="1">
        <v>0.55740206973127704</v>
      </c>
      <c r="AX1167" s="1">
        <v>0.21361014862131333</v>
      </c>
      <c r="AY1167" s="1">
        <v>0.10486566187195687</v>
      </c>
      <c r="AZ1167" s="1">
        <v>3.5539120507727917</v>
      </c>
      <c r="BA1167" s="1">
        <v>120.95840238789356</v>
      </c>
      <c r="BB1167" s="1">
        <v>47.356061790228246</v>
      </c>
      <c r="BC1167" s="1">
        <v>12.259700487333939</v>
      </c>
      <c r="BD1167" s="1">
        <v>20.342674521976701</v>
      </c>
      <c r="BE1167" s="94">
        <v>0.61639962299717244</v>
      </c>
      <c r="BF1167" s="94">
        <v>9.0622054665409998E-2</v>
      </c>
      <c r="BG1167" s="94">
        <v>1.4755313914728716</v>
      </c>
      <c r="BH1167" s="1">
        <v>0.92679282868525903</v>
      </c>
      <c r="BI1167" s="1">
        <v>0.19148406374501994</v>
      </c>
      <c r="BJ1167" s="1">
        <v>0.89276929278284656</v>
      </c>
    </row>
    <row r="1168" spans="1:62">
      <c r="A1168" t="s">
        <v>177</v>
      </c>
      <c r="C1168" s="63" t="s">
        <v>164</v>
      </c>
      <c r="D1168" s="87" t="s">
        <v>172</v>
      </c>
      <c r="E1168" t="s">
        <v>959</v>
      </c>
      <c r="F1168" s="1" t="s">
        <v>206</v>
      </c>
      <c r="G1168" s="1" t="s">
        <v>900</v>
      </c>
      <c r="H1168" s="1">
        <v>11.14099</v>
      </c>
      <c r="I1168" s="1">
        <v>8.2320700000000002</v>
      </c>
      <c r="J1168" s="1">
        <v>691</v>
      </c>
      <c r="K1168" s="1" t="s">
        <v>901</v>
      </c>
      <c r="L1168" s="1" t="s">
        <v>737</v>
      </c>
      <c r="M1168" s="88">
        <v>2016</v>
      </c>
      <c r="N1168" s="88">
        <v>2</v>
      </c>
      <c r="O1168" s="89" t="s">
        <v>156</v>
      </c>
      <c r="P1168" s="63">
        <v>962</v>
      </c>
      <c r="Q1168" s="90">
        <v>42680</v>
      </c>
      <c r="R1168" s="63" t="s">
        <v>399</v>
      </c>
      <c r="S1168" s="63" t="s">
        <v>992</v>
      </c>
      <c r="T1168" s="63" t="s">
        <v>1091</v>
      </c>
      <c r="U1168" s="1"/>
      <c r="V1168" s="90"/>
      <c r="W1168" s="91">
        <v>42642</v>
      </c>
      <c r="X1168" s="63">
        <v>9</v>
      </c>
      <c r="Y1168" s="63">
        <v>45</v>
      </c>
      <c r="Z1168" s="92">
        <v>34</v>
      </c>
      <c r="AA1168" s="93">
        <v>6.34</v>
      </c>
      <c r="AB1168" s="93">
        <v>3.04</v>
      </c>
      <c r="AC1168" s="63">
        <v>0.82</v>
      </c>
      <c r="AD1168" s="1">
        <v>0.4</v>
      </c>
      <c r="AE1168" s="63">
        <v>0.56000000000000005</v>
      </c>
      <c r="AF1168" s="1">
        <v>0.44</v>
      </c>
      <c r="AG1168" s="1">
        <v>10.5</v>
      </c>
      <c r="AH1168" s="1">
        <f t="shared" si="257"/>
        <v>90.909090909090921</v>
      </c>
      <c r="AI1168" s="1">
        <v>0.26</v>
      </c>
      <c r="AJ1168" s="1">
        <f t="shared" si="258"/>
        <v>1.6312195121951221</v>
      </c>
      <c r="AK1168" s="1">
        <f t="shared" si="252"/>
        <v>1.5614347202295555</v>
      </c>
      <c r="AL1168" s="1">
        <f t="shared" si="253"/>
        <v>2.9435714285714281</v>
      </c>
      <c r="AM1168" s="1">
        <f t="shared" si="254"/>
        <v>1734.9274669217284</v>
      </c>
      <c r="AN1168" s="1">
        <f t="shared" si="255"/>
        <v>3270.63492063492</v>
      </c>
      <c r="AO1168" s="1">
        <f t="shared" si="256"/>
        <v>5005.5623875566489</v>
      </c>
      <c r="AP1168" s="1">
        <f t="shared" ref="AP1168:AR1201" si="259">AM1168/1000</f>
        <v>1.7349274669217285</v>
      </c>
      <c r="AQ1168" s="1">
        <f t="shared" si="259"/>
        <v>3.2706349206349201</v>
      </c>
      <c r="AR1168" s="1">
        <f t="shared" si="259"/>
        <v>5.0055623875566493</v>
      </c>
      <c r="AS1168" s="90"/>
      <c r="AT1168" s="1">
        <v>1.5149758454106281</v>
      </c>
      <c r="AU1168" s="1">
        <v>0.21369443873921196</v>
      </c>
      <c r="AV1168" s="1">
        <v>1.4565027335299316</v>
      </c>
      <c r="AW1168" s="1">
        <v>0.66996116562632091</v>
      </c>
      <c r="AX1168" s="1">
        <v>0.18115254828070837</v>
      </c>
      <c r="AY1168" s="1">
        <v>0.1071685773926259</v>
      </c>
      <c r="AZ1168" s="1">
        <v>3.790419996984657</v>
      </c>
      <c r="BA1168" s="1">
        <v>154.66663999715232</v>
      </c>
      <c r="BB1168" s="1">
        <v>82.217801136760812</v>
      </c>
      <c r="BC1168" s="1">
        <v>7.45395953340633</v>
      </c>
      <c r="BD1168" s="1">
        <v>13.492245849253043</v>
      </c>
      <c r="BE1168" s="94">
        <v>0.38233944954128452</v>
      </c>
      <c r="BF1168" s="94">
        <v>0.13018348623853213</v>
      </c>
      <c r="BG1168" s="94">
        <v>1.944531363324763</v>
      </c>
      <c r="BH1168" s="1">
        <v>0.90106177606177629</v>
      </c>
      <c r="BI1168" s="1">
        <v>0.26346525096525097</v>
      </c>
      <c r="BJ1168" s="1">
        <v>0.99562689312502717</v>
      </c>
    </row>
    <row r="1169" spans="1:62">
      <c r="A1169" t="s">
        <v>177</v>
      </c>
      <c r="C1169" s="63" t="s">
        <v>164</v>
      </c>
      <c r="D1169" s="87" t="s">
        <v>172</v>
      </c>
      <c r="E1169" t="s">
        <v>959</v>
      </c>
      <c r="F1169" s="1" t="s">
        <v>206</v>
      </c>
      <c r="G1169" s="1" t="s">
        <v>900</v>
      </c>
      <c r="H1169" s="1">
        <v>11.14099</v>
      </c>
      <c r="I1169" s="1">
        <v>8.2320700000000002</v>
      </c>
      <c r="J1169" s="1">
        <v>691</v>
      </c>
      <c r="K1169" s="1" t="s">
        <v>901</v>
      </c>
      <c r="L1169" s="1" t="s">
        <v>737</v>
      </c>
      <c r="M1169" s="88">
        <v>2016</v>
      </c>
      <c r="N1169" s="88">
        <v>2</v>
      </c>
      <c r="O1169" s="89" t="s">
        <v>157</v>
      </c>
      <c r="P1169" s="63">
        <v>963</v>
      </c>
      <c r="Q1169" s="90">
        <v>42680</v>
      </c>
      <c r="R1169" s="63" t="s">
        <v>399</v>
      </c>
      <c r="S1169" s="63" t="s">
        <v>992</v>
      </c>
      <c r="T1169" s="63" t="s">
        <v>1091</v>
      </c>
      <c r="U1169" s="1"/>
      <c r="V1169" s="90"/>
      <c r="W1169" s="91">
        <v>42642</v>
      </c>
      <c r="X1169" s="63">
        <v>9</v>
      </c>
      <c r="Y1169" s="63">
        <v>42</v>
      </c>
      <c r="Z1169" s="92">
        <v>60</v>
      </c>
      <c r="AA1169" s="93">
        <v>17.36</v>
      </c>
      <c r="AB1169" s="93">
        <v>12.64</v>
      </c>
      <c r="AC1169" s="63">
        <v>2.16</v>
      </c>
      <c r="AD1169" s="1">
        <v>1.18</v>
      </c>
      <c r="AE1169" s="63">
        <v>0.96</v>
      </c>
      <c r="AF1169" s="1">
        <v>1.46</v>
      </c>
      <c r="AG1169" s="1">
        <v>11.9</v>
      </c>
      <c r="AH1169" s="1">
        <f t="shared" si="257"/>
        <v>80.821917808219183</v>
      </c>
      <c r="AI1169" s="1">
        <v>0.32</v>
      </c>
      <c r="AJ1169" s="1">
        <f t="shared" si="258"/>
        <v>8.5437037037037022</v>
      </c>
      <c r="AK1169" s="1">
        <f t="shared" si="252"/>
        <v>7.1570213507625251</v>
      </c>
      <c r="AL1169" s="1">
        <f t="shared" si="253"/>
        <v>5.7866666666666671</v>
      </c>
      <c r="AM1169" s="1">
        <f t="shared" si="254"/>
        <v>7952.2459452916946</v>
      </c>
      <c r="AN1169" s="1">
        <f t="shared" si="255"/>
        <v>6429.6296296296305</v>
      </c>
      <c r="AO1169" s="1">
        <f t="shared" si="256"/>
        <v>14381.875574921325</v>
      </c>
      <c r="AP1169" s="1">
        <f t="shared" si="259"/>
        <v>7.9522459452916943</v>
      </c>
      <c r="AQ1169" s="1">
        <f t="shared" si="259"/>
        <v>6.4296296296296305</v>
      </c>
      <c r="AR1169" s="1">
        <f t="shared" si="259"/>
        <v>14.381875574921326</v>
      </c>
      <c r="AS1169" s="90"/>
      <c r="AT1169" s="1">
        <v>2.399526066350711</v>
      </c>
      <c r="AU1169" s="1">
        <v>0.27321722529240478</v>
      </c>
      <c r="AV1169" s="1">
        <v>1.5857115265825308</v>
      </c>
      <c r="AW1169" s="1">
        <v>0.81296755078207572</v>
      </c>
      <c r="AX1169" s="1">
        <v>0.26808897837744344</v>
      </c>
      <c r="AY1169" s="1">
        <v>0.17613870680540256</v>
      </c>
      <c r="AZ1169" s="1">
        <v>7.539989725267672</v>
      </c>
      <c r="BA1169" s="1">
        <v>133.88782903263518</v>
      </c>
      <c r="BB1169" s="1">
        <v>64.614228697933171</v>
      </c>
      <c r="BC1169" s="1">
        <v>16.849447209584309</v>
      </c>
      <c r="BD1169" s="1">
        <v>2.414895203342788</v>
      </c>
      <c r="BE1169" s="94">
        <v>0.51592356687898089</v>
      </c>
      <c r="BF1169" s="94">
        <v>8.4804367606915385E-2</v>
      </c>
      <c r="BG1169" s="94">
        <v>3.816714349378052</v>
      </c>
      <c r="BH1169" s="1">
        <v>1.112689393939394</v>
      </c>
      <c r="BI1169" s="1">
        <v>0.26212121212121209</v>
      </c>
      <c r="BJ1169" s="1">
        <v>0.84376431014073416</v>
      </c>
    </row>
    <row r="1170" spans="1:62">
      <c r="A1170" t="s">
        <v>177</v>
      </c>
      <c r="C1170" s="63" t="s">
        <v>164</v>
      </c>
      <c r="D1170" s="87" t="s">
        <v>172</v>
      </c>
      <c r="E1170" t="s">
        <v>959</v>
      </c>
      <c r="F1170" s="1" t="s">
        <v>206</v>
      </c>
      <c r="G1170" s="1" t="s">
        <v>900</v>
      </c>
      <c r="H1170" s="1">
        <v>11.14099</v>
      </c>
      <c r="I1170" s="1">
        <v>8.2320700000000002</v>
      </c>
      <c r="J1170" s="1">
        <v>691</v>
      </c>
      <c r="K1170" s="1" t="s">
        <v>901</v>
      </c>
      <c r="L1170" s="1" t="s">
        <v>737</v>
      </c>
      <c r="M1170" s="88">
        <v>2016</v>
      </c>
      <c r="N1170" s="88">
        <v>2</v>
      </c>
      <c r="O1170" s="89" t="s">
        <v>158</v>
      </c>
      <c r="P1170" s="63">
        <v>964</v>
      </c>
      <c r="Q1170" s="90">
        <v>42680</v>
      </c>
      <c r="R1170" s="63" t="s">
        <v>399</v>
      </c>
      <c r="S1170" s="63" t="s">
        <v>992</v>
      </c>
      <c r="T1170" s="63" t="s">
        <v>1091</v>
      </c>
      <c r="U1170" s="1"/>
      <c r="V1170" s="90"/>
      <c r="W1170" s="91">
        <v>42642</v>
      </c>
      <c r="X1170" s="63">
        <v>9</v>
      </c>
      <c r="Y1170" s="63">
        <v>46</v>
      </c>
      <c r="Z1170" s="92">
        <v>52</v>
      </c>
      <c r="AA1170" s="93">
        <v>7.96</v>
      </c>
      <c r="AB1170" s="93">
        <v>7.91</v>
      </c>
      <c r="AC1170" s="63">
        <v>2.06</v>
      </c>
      <c r="AD1170" s="1">
        <v>1.1200000000000001</v>
      </c>
      <c r="AE1170" s="63">
        <v>0.94</v>
      </c>
      <c r="AF1170" s="1">
        <v>1.34</v>
      </c>
      <c r="AG1170" s="1">
        <v>11.9</v>
      </c>
      <c r="AH1170" s="1">
        <f t="shared" si="257"/>
        <v>83.582089552238813</v>
      </c>
      <c r="AI1170" s="1">
        <v>0.38</v>
      </c>
      <c r="AJ1170" s="1">
        <f t="shared" si="258"/>
        <v>5.1453398058252429</v>
      </c>
      <c r="AK1170" s="1">
        <f t="shared" si="252"/>
        <v>4.4574272986864649</v>
      </c>
      <c r="AL1170" s="1">
        <f t="shared" si="253"/>
        <v>3.2178723404255321</v>
      </c>
      <c r="AM1170" s="1">
        <f t="shared" si="254"/>
        <v>4952.6969985405167</v>
      </c>
      <c r="AN1170" s="1">
        <f t="shared" si="255"/>
        <v>3575.4137115839244</v>
      </c>
      <c r="AO1170" s="1">
        <f t="shared" si="256"/>
        <v>8528.1107101244415</v>
      </c>
      <c r="AP1170" s="1">
        <f t="shared" si="259"/>
        <v>4.9526969985405165</v>
      </c>
      <c r="AQ1170" s="1">
        <f t="shared" si="259"/>
        <v>3.5754137115839244</v>
      </c>
      <c r="AR1170" s="1">
        <f t="shared" si="259"/>
        <v>8.5281107101244409</v>
      </c>
      <c r="AS1170" s="90"/>
      <c r="AT1170" s="1">
        <v>2.9217821782178217</v>
      </c>
      <c r="AU1170" s="1">
        <v>0.29955425654246892</v>
      </c>
      <c r="AV1170" s="1">
        <v>1.1251460531417803</v>
      </c>
      <c r="AW1170" s="1">
        <v>1.2442669324939957</v>
      </c>
      <c r="AX1170" s="1">
        <v>0.41610618865886922</v>
      </c>
      <c r="AY1170" s="1">
        <v>0.20330335420328383</v>
      </c>
      <c r="AZ1170" s="1">
        <v>7.1725514109109971</v>
      </c>
      <c r="BA1170" s="1">
        <v>97.779250906428629</v>
      </c>
      <c r="BB1170" s="1">
        <v>224.8446405828663</v>
      </c>
      <c r="BC1170" s="1">
        <v>21.528814562128272</v>
      </c>
      <c r="BD1170" s="1">
        <v>2.1972670106445271</v>
      </c>
      <c r="BE1170" s="94">
        <v>0.84305150631681258</v>
      </c>
      <c r="BF1170" s="94">
        <v>0.14256559766763849</v>
      </c>
      <c r="BG1170" s="94">
        <v>2.2877636091443958</v>
      </c>
      <c r="BH1170" s="1">
        <v>1.4388349514563108</v>
      </c>
      <c r="BI1170" s="1">
        <v>0.36689320388349511</v>
      </c>
      <c r="BJ1170" s="1">
        <v>0.81054933373565485</v>
      </c>
    </row>
    <row r="1171" spans="1:62">
      <c r="A1171" t="s">
        <v>177</v>
      </c>
      <c r="C1171" s="63" t="s">
        <v>164</v>
      </c>
      <c r="D1171" s="87" t="s">
        <v>172</v>
      </c>
      <c r="E1171" t="s">
        <v>959</v>
      </c>
      <c r="F1171" s="1" t="s">
        <v>206</v>
      </c>
      <c r="G1171" s="1" t="s">
        <v>900</v>
      </c>
      <c r="H1171" s="1">
        <v>11.14099</v>
      </c>
      <c r="I1171" s="1">
        <v>8.2320700000000002</v>
      </c>
      <c r="J1171" s="1">
        <v>691</v>
      </c>
      <c r="K1171" s="1" t="s">
        <v>901</v>
      </c>
      <c r="L1171" s="1" t="s">
        <v>737</v>
      </c>
      <c r="M1171" s="88">
        <v>2016</v>
      </c>
      <c r="N1171" s="88">
        <v>2</v>
      </c>
      <c r="O1171" s="89" t="s">
        <v>159</v>
      </c>
      <c r="P1171" s="63">
        <v>965</v>
      </c>
      <c r="Q1171" s="90">
        <v>42680</v>
      </c>
      <c r="R1171" s="63" t="s">
        <v>399</v>
      </c>
      <c r="S1171" s="63" t="s">
        <v>992</v>
      </c>
      <c r="T1171" s="63" t="s">
        <v>1091</v>
      </c>
      <c r="U1171" s="1"/>
      <c r="V1171" s="90"/>
      <c r="W1171" s="91">
        <v>42642</v>
      </c>
      <c r="X1171" s="63">
        <v>9</v>
      </c>
      <c r="Y1171" s="63">
        <v>43</v>
      </c>
      <c r="Z1171" s="92">
        <v>47</v>
      </c>
      <c r="AA1171" s="93">
        <v>12.86</v>
      </c>
      <c r="AB1171" s="93">
        <v>9.3699999999999992</v>
      </c>
      <c r="AC1171" s="63">
        <v>2.2400000000000002</v>
      </c>
      <c r="AD1171" s="1">
        <v>1.18</v>
      </c>
      <c r="AE1171" s="63">
        <v>0.84</v>
      </c>
      <c r="AF1171" s="1">
        <v>1.48</v>
      </c>
      <c r="AG1171" s="1">
        <v>11.8</v>
      </c>
      <c r="AH1171" s="1">
        <f t="shared" si="257"/>
        <v>79.729729729729726</v>
      </c>
      <c r="AI1171" s="1">
        <v>0.3</v>
      </c>
      <c r="AJ1171" s="1">
        <f t="shared" si="258"/>
        <v>6.1908928571428561</v>
      </c>
      <c r="AK1171" s="1">
        <f t="shared" si="252"/>
        <v>5.1218073529411754</v>
      </c>
      <c r="AL1171" s="1">
        <f t="shared" si="253"/>
        <v>4.5928571428571425</v>
      </c>
      <c r="AM1171" s="1">
        <f t="shared" si="254"/>
        <v>5690.8970588235279</v>
      </c>
      <c r="AN1171" s="1">
        <f t="shared" si="255"/>
        <v>5103.1746031746034</v>
      </c>
      <c r="AO1171" s="1">
        <f t="shared" si="256"/>
        <v>10794.071661998132</v>
      </c>
      <c r="AP1171" s="1">
        <f t="shared" si="259"/>
        <v>5.6908970588235279</v>
      </c>
      <c r="AQ1171" s="1">
        <f t="shared" si="259"/>
        <v>5.1031746031746037</v>
      </c>
      <c r="AR1171" s="1">
        <f t="shared" si="259"/>
        <v>10.794071661998132</v>
      </c>
      <c r="AS1171" s="90"/>
      <c r="AT1171" s="1">
        <v>2.5460852329038652</v>
      </c>
      <c r="AU1171" s="1">
        <v>0.33434734474506478</v>
      </c>
      <c r="AV1171" s="1">
        <v>1.6839022052047092</v>
      </c>
      <c r="AW1171" s="1">
        <v>0.79656887532944831</v>
      </c>
      <c r="AX1171" s="1">
        <v>0.22920959344584602</v>
      </c>
      <c r="AY1171" s="1">
        <v>0.15700061593697731</v>
      </c>
      <c r="AZ1171" s="1">
        <v>4.3686838600800959</v>
      </c>
      <c r="BA1171" s="1">
        <v>116.53484091632944</v>
      </c>
      <c r="BB1171" s="1">
        <v>88.215440139373158</v>
      </c>
      <c r="BC1171" s="1">
        <v>10.021158416166216</v>
      </c>
      <c r="BD1171" s="1">
        <v>10.018861817764202</v>
      </c>
      <c r="BE1171" s="94">
        <v>0.60606060606060608</v>
      </c>
      <c r="BF1171" s="94">
        <v>0.17315340909090909</v>
      </c>
      <c r="BG1171" s="94">
        <v>2.9198091575101102</v>
      </c>
      <c r="BH1171" s="1">
        <v>1.2380952380952381</v>
      </c>
      <c r="BI1171" s="1">
        <v>0.30505952380952384</v>
      </c>
      <c r="BJ1171" s="1">
        <v>0.67766499950667647</v>
      </c>
    </row>
    <row r="1172" spans="1:62">
      <c r="A1172" t="s">
        <v>177</v>
      </c>
      <c r="C1172" s="63" t="s">
        <v>164</v>
      </c>
      <c r="D1172" s="87" t="s">
        <v>172</v>
      </c>
      <c r="E1172" t="s">
        <v>959</v>
      </c>
      <c r="F1172" s="1" t="s">
        <v>206</v>
      </c>
      <c r="G1172" s="1" t="s">
        <v>900</v>
      </c>
      <c r="H1172" s="1">
        <v>11.14099</v>
      </c>
      <c r="I1172" s="1">
        <v>8.2320700000000002</v>
      </c>
      <c r="J1172" s="1">
        <v>691</v>
      </c>
      <c r="K1172" s="1" t="s">
        <v>901</v>
      </c>
      <c r="L1172" s="1" t="s">
        <v>737</v>
      </c>
      <c r="M1172" s="88">
        <v>2016</v>
      </c>
      <c r="N1172" s="88">
        <v>2</v>
      </c>
      <c r="O1172" s="89" t="s">
        <v>714</v>
      </c>
      <c r="P1172" s="63">
        <v>966</v>
      </c>
      <c r="Q1172" s="90">
        <v>42680</v>
      </c>
      <c r="R1172" s="63" t="s">
        <v>399</v>
      </c>
      <c r="S1172" s="63" t="s">
        <v>992</v>
      </c>
      <c r="T1172" s="63" t="s">
        <v>1091</v>
      </c>
      <c r="U1172" s="1"/>
      <c r="V1172" s="90"/>
      <c r="W1172" s="91">
        <v>42642</v>
      </c>
      <c r="X1172" s="63">
        <v>9</v>
      </c>
      <c r="Y1172" s="63">
        <v>46</v>
      </c>
      <c r="Z1172" s="92">
        <v>45</v>
      </c>
      <c r="AA1172" s="93">
        <v>11.66</v>
      </c>
      <c r="AB1172" s="93">
        <v>9.6</v>
      </c>
      <c r="AC1172" s="63">
        <v>2.06</v>
      </c>
      <c r="AD1172" s="1">
        <v>1.06</v>
      </c>
      <c r="AE1172" s="63">
        <v>0.96</v>
      </c>
      <c r="AF1172" s="1">
        <v>1.32</v>
      </c>
      <c r="AG1172" s="1">
        <v>11.7</v>
      </c>
      <c r="AH1172" s="1">
        <f t="shared" si="257"/>
        <v>80.303030303030297</v>
      </c>
      <c r="AI1172" s="1">
        <v>0.32</v>
      </c>
      <c r="AJ1172" s="1">
        <f t="shared" si="258"/>
        <v>6.1514563106796123</v>
      </c>
      <c r="AK1172" s="1">
        <f t="shared" si="252"/>
        <v>5.1315865219874359</v>
      </c>
      <c r="AL1172" s="1">
        <f t="shared" si="253"/>
        <v>3.8866666666666672</v>
      </c>
      <c r="AM1172" s="1">
        <f t="shared" si="254"/>
        <v>5701.7628022082617</v>
      </c>
      <c r="AN1172" s="1">
        <f t="shared" si="255"/>
        <v>4318.5185185185192</v>
      </c>
      <c r="AO1172" s="1">
        <f t="shared" si="256"/>
        <v>10020.281320726781</v>
      </c>
      <c r="AP1172" s="1">
        <f t="shared" si="259"/>
        <v>5.701762802208262</v>
      </c>
      <c r="AQ1172" s="1">
        <f t="shared" si="259"/>
        <v>4.3185185185185189</v>
      </c>
      <c r="AR1172" s="1">
        <f t="shared" si="259"/>
        <v>10.020281320726781</v>
      </c>
      <c r="AS1172" s="90"/>
      <c r="AT1172" s="1"/>
      <c r="AU1172" s="1"/>
      <c r="AV1172" s="1"/>
      <c r="AW1172" s="1"/>
      <c r="AX1172" s="1"/>
      <c r="AY1172" s="1"/>
      <c r="AZ1172" s="1"/>
      <c r="BA1172" s="1"/>
      <c r="BB1172" s="1"/>
      <c r="BC1172" s="1"/>
      <c r="BD1172" s="1"/>
      <c r="BE1172" s="94">
        <v>0.70813397129186617</v>
      </c>
      <c r="BF1172" s="94">
        <v>5.4641148325358851E-2</v>
      </c>
      <c r="BG1172" s="94">
        <v>2.6788579475638055</v>
      </c>
      <c r="BH1172" s="1">
        <v>1.1584158415841583</v>
      </c>
      <c r="BI1172" s="1">
        <v>0.24183168316831685</v>
      </c>
      <c r="BJ1172" s="1">
        <v>0.4345359845191416</v>
      </c>
    </row>
    <row r="1173" spans="1:62">
      <c r="A1173" t="s">
        <v>177</v>
      </c>
      <c r="C1173" s="63" t="s">
        <v>164</v>
      </c>
      <c r="D1173" s="87" t="s">
        <v>172</v>
      </c>
      <c r="E1173" t="s">
        <v>959</v>
      </c>
      <c r="F1173" s="1" t="s">
        <v>902</v>
      </c>
      <c r="G1173" s="1" t="s">
        <v>903</v>
      </c>
      <c r="H1173" s="1">
        <v>11.140650000000001</v>
      </c>
      <c r="I1173" s="1">
        <v>8.2343299999999999</v>
      </c>
      <c r="J1173" s="1">
        <v>687</v>
      </c>
      <c r="K1173" s="1" t="s">
        <v>904</v>
      </c>
      <c r="L1173" s="1" t="s">
        <v>737</v>
      </c>
      <c r="M1173" s="88">
        <v>2016</v>
      </c>
      <c r="N1173" s="88">
        <v>2</v>
      </c>
      <c r="O1173" s="89" t="s">
        <v>155</v>
      </c>
      <c r="P1173" s="63">
        <v>973</v>
      </c>
      <c r="Q1173" s="90">
        <v>42680</v>
      </c>
      <c r="R1173" s="63" t="s">
        <v>399</v>
      </c>
      <c r="S1173" s="63" t="s">
        <v>992</v>
      </c>
      <c r="T1173" s="63" t="s">
        <v>1091</v>
      </c>
      <c r="U1173" s="1" t="s">
        <v>892</v>
      </c>
      <c r="V1173" s="90">
        <v>42498</v>
      </c>
      <c r="W1173" s="91">
        <v>42642</v>
      </c>
      <c r="X1173" s="63">
        <v>9</v>
      </c>
      <c r="Y1173" s="63">
        <v>43</v>
      </c>
      <c r="Z1173" s="92">
        <v>40</v>
      </c>
      <c r="AA1173" s="93">
        <v>9.5</v>
      </c>
      <c r="AB1173" s="93">
        <v>4.72</v>
      </c>
      <c r="AC1173" s="63">
        <v>1.52</v>
      </c>
      <c r="AD1173" s="1">
        <v>0.74</v>
      </c>
      <c r="AE1173" s="63">
        <v>0.78</v>
      </c>
      <c r="AF1173" s="1">
        <v>0.92</v>
      </c>
      <c r="AG1173" s="1">
        <v>11.1</v>
      </c>
      <c r="AH1173" s="1">
        <f t="shared" si="257"/>
        <v>80.434782608695642</v>
      </c>
      <c r="AI1173" s="1">
        <v>0.26</v>
      </c>
      <c r="AJ1173" s="1">
        <f t="shared" si="258"/>
        <v>2.8568421052631576</v>
      </c>
      <c r="AK1173" s="1">
        <f t="shared" si="252"/>
        <v>2.4033275541795662</v>
      </c>
      <c r="AL1173" s="1">
        <f t="shared" si="253"/>
        <v>3.1666666666666665</v>
      </c>
      <c r="AM1173" s="1">
        <f t="shared" si="254"/>
        <v>2670.363949088407</v>
      </c>
      <c r="AN1173" s="1">
        <f t="shared" si="255"/>
        <v>3518.5185185185182</v>
      </c>
      <c r="AO1173" s="1">
        <f t="shared" si="256"/>
        <v>6188.8824676069253</v>
      </c>
      <c r="AP1173" s="1">
        <f t="shared" si="259"/>
        <v>2.670363949088407</v>
      </c>
      <c r="AQ1173" s="1">
        <f t="shared" si="259"/>
        <v>3.5185185185185182</v>
      </c>
      <c r="AR1173" s="1">
        <f t="shared" si="259"/>
        <v>6.1888824676069252</v>
      </c>
      <c r="AS1173" s="1" t="s">
        <v>893</v>
      </c>
      <c r="AT1173" s="1">
        <v>1.7892156862745099</v>
      </c>
      <c r="AU1173" s="1">
        <v>0.1554933464734844</v>
      </c>
      <c r="AV1173" s="1">
        <v>1.5860362763029539</v>
      </c>
      <c r="AW1173" s="1">
        <v>0.62008680928799953</v>
      </c>
      <c r="AX1173" s="1">
        <v>0.22113615941455328</v>
      </c>
      <c r="AY1173" s="1">
        <v>0.12848338839228216</v>
      </c>
      <c r="AZ1173" s="1">
        <v>5.6229758014949294</v>
      </c>
      <c r="BA1173" s="1">
        <v>109.20324736930824</v>
      </c>
      <c r="BB1173" s="1">
        <v>32.750077252476565</v>
      </c>
      <c r="BC1173" s="1">
        <v>9.2728385903124622</v>
      </c>
      <c r="BD1173" s="1">
        <v>1.2593601243414418</v>
      </c>
      <c r="BE1173" s="94">
        <v>0.39696823869104908</v>
      </c>
      <c r="BF1173" s="94">
        <v>7.5601539942252174E-2</v>
      </c>
      <c r="BG1173" s="94">
        <v>3.1447964515422342</v>
      </c>
      <c r="BH1173" s="1">
        <v>1.0995348837209302</v>
      </c>
      <c r="BI1173" s="1">
        <v>0.30074418604651165</v>
      </c>
      <c r="BJ1173" s="1">
        <v>0.68837459092388742</v>
      </c>
    </row>
    <row r="1174" spans="1:62">
      <c r="A1174" t="s">
        <v>177</v>
      </c>
      <c r="C1174" s="63" t="s">
        <v>164</v>
      </c>
      <c r="D1174" s="87" t="s">
        <v>172</v>
      </c>
      <c r="E1174" t="s">
        <v>959</v>
      </c>
      <c r="F1174" s="1" t="s">
        <v>902</v>
      </c>
      <c r="G1174" s="1" t="s">
        <v>903</v>
      </c>
      <c r="H1174" s="1">
        <v>11.140650000000001</v>
      </c>
      <c r="I1174" s="1">
        <v>8.2343299999999999</v>
      </c>
      <c r="J1174" s="1">
        <v>687</v>
      </c>
      <c r="K1174" s="1" t="s">
        <v>904</v>
      </c>
      <c r="L1174" s="1" t="s">
        <v>737</v>
      </c>
      <c r="M1174" s="88">
        <v>2016</v>
      </c>
      <c r="N1174" s="88">
        <v>2</v>
      </c>
      <c r="O1174" s="89" t="s">
        <v>156</v>
      </c>
      <c r="P1174" s="63">
        <v>974</v>
      </c>
      <c r="Q1174" s="90">
        <v>42680</v>
      </c>
      <c r="R1174" s="63" t="s">
        <v>399</v>
      </c>
      <c r="S1174" s="63" t="s">
        <v>992</v>
      </c>
      <c r="T1174" s="63" t="s">
        <v>1091</v>
      </c>
      <c r="U1174" s="1"/>
      <c r="V1174" s="90"/>
      <c r="W1174" s="91">
        <v>42642</v>
      </c>
      <c r="X1174" s="63">
        <v>9</v>
      </c>
      <c r="Y1174" s="63">
        <v>43</v>
      </c>
      <c r="Z1174" s="92">
        <v>66</v>
      </c>
      <c r="AA1174" s="93">
        <v>13.04</v>
      </c>
      <c r="AB1174" s="93">
        <v>4.74</v>
      </c>
      <c r="AC1174" s="63">
        <v>1.58</v>
      </c>
      <c r="AD1174" s="1">
        <v>0.82</v>
      </c>
      <c r="AE1174" s="63">
        <v>0.98</v>
      </c>
      <c r="AF1174" s="1">
        <v>0.98</v>
      </c>
      <c r="AG1174" s="1">
        <v>10.8</v>
      </c>
      <c r="AH1174" s="1">
        <f t="shared" si="257"/>
        <v>83.673469387755091</v>
      </c>
      <c r="AI1174" s="1">
        <v>0.32</v>
      </c>
      <c r="AJ1174" s="1">
        <f t="shared" si="258"/>
        <v>2.94</v>
      </c>
      <c r="AK1174" s="1">
        <f t="shared" si="252"/>
        <v>2.5815529411764708</v>
      </c>
      <c r="AL1174" s="1">
        <f t="shared" si="253"/>
        <v>4.2579591836734698</v>
      </c>
      <c r="AM1174" s="1">
        <f t="shared" si="254"/>
        <v>2868.3921568627452</v>
      </c>
      <c r="AN1174" s="1">
        <f t="shared" si="255"/>
        <v>4731.0657596371884</v>
      </c>
      <c r="AO1174" s="1">
        <f t="shared" si="256"/>
        <v>7599.4579164999341</v>
      </c>
      <c r="AP1174" s="1">
        <f t="shared" si="259"/>
        <v>2.8683921568627451</v>
      </c>
      <c r="AQ1174" s="1">
        <f t="shared" si="259"/>
        <v>4.7310657596371888</v>
      </c>
      <c r="AR1174" s="1">
        <f t="shared" si="259"/>
        <v>7.5994579164999339</v>
      </c>
      <c r="AS1174" s="90"/>
      <c r="AT1174" s="1">
        <v>1.6570631970260221</v>
      </c>
      <c r="AU1174" s="1">
        <v>0.21305668827789961</v>
      </c>
      <c r="AV1174" s="1">
        <v>1.7010449013149285</v>
      </c>
      <c r="AW1174" s="1">
        <v>0.643522353811394</v>
      </c>
      <c r="AX1174" s="1">
        <v>0.19242471854769555</v>
      </c>
      <c r="AY1174" s="1">
        <v>0.12460226147165634</v>
      </c>
      <c r="AZ1174" s="1">
        <v>5.1061197675917409</v>
      </c>
      <c r="BA1174" s="1">
        <v>113.63671042911115</v>
      </c>
      <c r="BB1174" s="1">
        <v>27.550675217805903</v>
      </c>
      <c r="BC1174" s="1">
        <v>8.5046883801713751</v>
      </c>
      <c r="BD1174" s="1">
        <v>3.2657463664512911</v>
      </c>
      <c r="BE1174" s="94">
        <v>0.52979145978152931</v>
      </c>
      <c r="BF1174" s="94">
        <v>0.17259185700099308</v>
      </c>
      <c r="BG1174" s="94">
        <v>3.7137292539611195</v>
      </c>
      <c r="BH1174" s="1">
        <v>0.82567947516401119</v>
      </c>
      <c r="BI1174" s="1">
        <v>0.23500468603561386</v>
      </c>
      <c r="BJ1174" s="1">
        <v>0.82671856650152753</v>
      </c>
    </row>
    <row r="1175" spans="1:62">
      <c r="A1175" t="s">
        <v>177</v>
      </c>
      <c r="C1175" s="63" t="s">
        <v>164</v>
      </c>
      <c r="D1175" s="87" t="s">
        <v>172</v>
      </c>
      <c r="E1175" t="s">
        <v>959</v>
      </c>
      <c r="F1175" s="1" t="s">
        <v>902</v>
      </c>
      <c r="G1175" s="1" t="s">
        <v>903</v>
      </c>
      <c r="H1175" s="1">
        <v>11.140650000000001</v>
      </c>
      <c r="I1175" s="1">
        <v>8.2343299999999999</v>
      </c>
      <c r="J1175" s="1">
        <v>687</v>
      </c>
      <c r="K1175" s="1" t="s">
        <v>904</v>
      </c>
      <c r="L1175" s="1" t="s">
        <v>737</v>
      </c>
      <c r="M1175" s="88">
        <v>2016</v>
      </c>
      <c r="N1175" s="88">
        <v>2</v>
      </c>
      <c r="O1175" s="89" t="s">
        <v>157</v>
      </c>
      <c r="P1175" s="63">
        <v>975</v>
      </c>
      <c r="Q1175" s="90">
        <v>42680</v>
      </c>
      <c r="R1175" s="63" t="s">
        <v>399</v>
      </c>
      <c r="S1175" s="63" t="s">
        <v>992</v>
      </c>
      <c r="T1175" s="63" t="s">
        <v>1091</v>
      </c>
      <c r="U1175" s="1"/>
      <c r="V1175" s="90"/>
      <c r="W1175" s="91">
        <v>42642</v>
      </c>
      <c r="X1175" s="63">
        <v>9</v>
      </c>
      <c r="Y1175" s="63">
        <v>48</v>
      </c>
      <c r="Z1175" s="92">
        <v>37</v>
      </c>
      <c r="AA1175" s="93">
        <v>14.69</v>
      </c>
      <c r="AB1175" s="93">
        <v>6.75</v>
      </c>
      <c r="AC1175" s="63">
        <v>1.78</v>
      </c>
      <c r="AD1175" s="1">
        <v>0.82</v>
      </c>
      <c r="AE1175" s="63">
        <v>1.32</v>
      </c>
      <c r="AF1175" s="1">
        <v>1.04</v>
      </c>
      <c r="AG1175" s="1">
        <v>7.9</v>
      </c>
      <c r="AH1175" s="1">
        <f t="shared" si="257"/>
        <v>78.84615384615384</v>
      </c>
      <c r="AI1175" s="1">
        <v>0.42</v>
      </c>
      <c r="AJ1175" s="1">
        <f t="shared" si="258"/>
        <v>3.9438202247191012</v>
      </c>
      <c r="AK1175" s="1">
        <f t="shared" si="252"/>
        <v>3.3692894910773297</v>
      </c>
      <c r="AL1175" s="1">
        <f t="shared" si="253"/>
        <v>4.6740909090909089</v>
      </c>
      <c r="AM1175" s="1">
        <f t="shared" si="254"/>
        <v>3743.6549900859218</v>
      </c>
      <c r="AN1175" s="1">
        <f t="shared" si="255"/>
        <v>5193.4343434343427</v>
      </c>
      <c r="AO1175" s="1">
        <f t="shared" si="256"/>
        <v>8937.0893335202636</v>
      </c>
      <c r="AP1175" s="1">
        <f t="shared" si="259"/>
        <v>3.743654990085922</v>
      </c>
      <c r="AQ1175" s="1">
        <f t="shared" si="259"/>
        <v>5.1934343434343431</v>
      </c>
      <c r="AR1175" s="1">
        <f t="shared" si="259"/>
        <v>8.9370893335202641</v>
      </c>
      <c r="AS1175" s="90"/>
      <c r="AT1175" s="1">
        <v>2.4607745779543202</v>
      </c>
      <c r="AU1175" s="1">
        <v>0.20352922182611993</v>
      </c>
      <c r="AV1175" s="1">
        <v>1.5926003639934072</v>
      </c>
      <c r="AW1175" s="1">
        <v>0.65054874107011784</v>
      </c>
      <c r="AX1175" s="1">
        <v>0.25773404471657196</v>
      </c>
      <c r="AY1175" s="1">
        <v>0.15056000658083493</v>
      </c>
      <c r="AZ1175" s="1">
        <v>8.2874885737045787</v>
      </c>
      <c r="BA1175" s="1">
        <v>124.53493411265329</v>
      </c>
      <c r="BB1175" s="1">
        <v>33.762817169925334</v>
      </c>
      <c r="BC1175" s="1">
        <v>24.364757820020657</v>
      </c>
      <c r="BD1175" s="1">
        <v>2.3885337454268547</v>
      </c>
      <c r="BE1175" s="94">
        <v>0.73162475822050299</v>
      </c>
      <c r="BF1175" s="94">
        <v>5.3675048355899424E-2</v>
      </c>
      <c r="BG1175" s="94">
        <v>4.0774287384001759</v>
      </c>
      <c r="BH1175" s="1">
        <v>1.1429268292682928</v>
      </c>
      <c r="BI1175" s="1">
        <v>0.1705365853658537</v>
      </c>
      <c r="BJ1175" s="1">
        <v>0.61835246539825639</v>
      </c>
    </row>
    <row r="1176" spans="1:62">
      <c r="A1176" t="s">
        <v>177</v>
      </c>
      <c r="C1176" s="63" t="s">
        <v>164</v>
      </c>
      <c r="D1176" s="87" t="s">
        <v>172</v>
      </c>
      <c r="E1176" t="s">
        <v>959</v>
      </c>
      <c r="F1176" s="1" t="s">
        <v>902</v>
      </c>
      <c r="G1176" s="1" t="s">
        <v>903</v>
      </c>
      <c r="H1176" s="1">
        <v>11.140650000000001</v>
      </c>
      <c r="I1176" s="1">
        <v>8.2343299999999999</v>
      </c>
      <c r="J1176" s="1">
        <v>687</v>
      </c>
      <c r="K1176" s="1" t="s">
        <v>904</v>
      </c>
      <c r="L1176" s="1" t="s">
        <v>737</v>
      </c>
      <c r="M1176" s="88">
        <v>2016</v>
      </c>
      <c r="N1176" s="88">
        <v>2</v>
      </c>
      <c r="O1176" s="89" t="s">
        <v>158</v>
      </c>
      <c r="P1176" s="63">
        <v>976</v>
      </c>
      <c r="Q1176" s="90">
        <v>42680</v>
      </c>
      <c r="R1176" s="63" t="s">
        <v>399</v>
      </c>
      <c r="S1176" s="63" t="s">
        <v>992</v>
      </c>
      <c r="T1176" s="63" t="s">
        <v>1091</v>
      </c>
      <c r="U1176" s="1"/>
      <c r="V1176" s="90"/>
      <c r="W1176" s="91">
        <v>42642</v>
      </c>
      <c r="X1176" s="63">
        <v>9</v>
      </c>
      <c r="Y1176" s="63">
        <v>46</v>
      </c>
      <c r="Z1176" s="92">
        <v>45</v>
      </c>
      <c r="AA1176" s="93">
        <v>16.77</v>
      </c>
      <c r="AB1176" s="93">
        <v>9.4600000000000009</v>
      </c>
      <c r="AC1176" s="63">
        <v>2.2200000000000002</v>
      </c>
      <c r="AD1176" s="1">
        <v>1.1200000000000001</v>
      </c>
      <c r="AE1176" s="63">
        <v>1.06</v>
      </c>
      <c r="AF1176" s="1">
        <v>1.32</v>
      </c>
      <c r="AG1176" s="1">
        <v>11.5</v>
      </c>
      <c r="AH1176" s="1">
        <f t="shared" si="257"/>
        <v>84.848484848484844</v>
      </c>
      <c r="AI1176" s="1">
        <v>0.4</v>
      </c>
      <c r="AJ1176" s="1">
        <f t="shared" si="258"/>
        <v>5.6248648648648647</v>
      </c>
      <c r="AK1176" s="1">
        <f t="shared" si="252"/>
        <v>4.9691319554848965</v>
      </c>
      <c r="AL1176" s="1">
        <f t="shared" si="253"/>
        <v>6.3283018867924534</v>
      </c>
      <c r="AM1176" s="1">
        <f t="shared" si="254"/>
        <v>5521.2577283165519</v>
      </c>
      <c r="AN1176" s="1">
        <f t="shared" si="255"/>
        <v>7031.4465408805036</v>
      </c>
      <c r="AO1176" s="1">
        <f t="shared" si="256"/>
        <v>12552.704269197056</v>
      </c>
      <c r="AP1176" s="1">
        <f t="shared" si="259"/>
        <v>5.5212577283165523</v>
      </c>
      <c r="AQ1176" s="1">
        <f t="shared" si="259"/>
        <v>7.0314465408805038</v>
      </c>
      <c r="AR1176" s="1">
        <f t="shared" si="259"/>
        <v>12.552704269197056</v>
      </c>
      <c r="AS1176" s="90"/>
      <c r="AT1176" s="1">
        <v>2.5381642512077294</v>
      </c>
      <c r="AU1176" s="1">
        <v>0.30670835199309165</v>
      </c>
      <c r="AV1176" s="1">
        <v>1.8372144778094466</v>
      </c>
      <c r="AW1176" s="1">
        <v>0.63720414105735124</v>
      </c>
      <c r="AX1176" s="1">
        <v>0.22375678581319997</v>
      </c>
      <c r="AY1176" s="1">
        <v>0.14588530186581325</v>
      </c>
      <c r="AZ1176" s="1">
        <v>8.1749901443885218</v>
      </c>
      <c r="BA1176" s="1">
        <v>128.48122196346785</v>
      </c>
      <c r="BB1176" s="1">
        <v>71.208282642485543</v>
      </c>
      <c r="BC1176" s="1">
        <v>10.979106164614837</v>
      </c>
      <c r="BD1176" s="1">
        <v>14.424510379887183</v>
      </c>
      <c r="BE1176" s="94">
        <v>0.51420176297747311</v>
      </c>
      <c r="BF1176" s="94">
        <v>4.8379040156709116E-2</v>
      </c>
      <c r="BG1176" s="94">
        <v>3.7316873257887848</v>
      </c>
      <c r="BH1176" s="1">
        <v>1.1010638297872339</v>
      </c>
      <c r="BI1176" s="1">
        <v>0.17988394584139267</v>
      </c>
      <c r="BJ1176" s="1">
        <v>0.81682136183334608</v>
      </c>
    </row>
    <row r="1177" spans="1:62">
      <c r="A1177" t="s">
        <v>177</v>
      </c>
      <c r="C1177" s="63" t="s">
        <v>164</v>
      </c>
      <c r="D1177" s="87" t="s">
        <v>172</v>
      </c>
      <c r="E1177" t="s">
        <v>959</v>
      </c>
      <c r="F1177" s="1" t="s">
        <v>902</v>
      </c>
      <c r="G1177" s="1" t="s">
        <v>903</v>
      </c>
      <c r="H1177" s="1">
        <v>11.140650000000001</v>
      </c>
      <c r="I1177" s="1">
        <v>8.2343299999999999</v>
      </c>
      <c r="J1177" s="1">
        <v>687</v>
      </c>
      <c r="K1177" s="1" t="s">
        <v>904</v>
      </c>
      <c r="L1177" s="1" t="s">
        <v>737</v>
      </c>
      <c r="M1177" s="88">
        <v>2016</v>
      </c>
      <c r="N1177" s="88">
        <v>2</v>
      </c>
      <c r="O1177" s="89" t="s">
        <v>159</v>
      </c>
      <c r="P1177" s="63">
        <v>977</v>
      </c>
      <c r="Q1177" s="90">
        <v>42680</v>
      </c>
      <c r="R1177" s="63" t="s">
        <v>399</v>
      </c>
      <c r="S1177" s="63" t="s">
        <v>992</v>
      </c>
      <c r="T1177" s="63" t="s">
        <v>1091</v>
      </c>
      <c r="U1177" s="1"/>
      <c r="V1177" s="90"/>
      <c r="W1177" s="91">
        <v>42642</v>
      </c>
      <c r="X1177" s="63">
        <v>9</v>
      </c>
      <c r="Y1177" s="63">
        <v>47</v>
      </c>
      <c r="Z1177" s="92">
        <v>41</v>
      </c>
      <c r="AA1177" s="93">
        <v>12.86</v>
      </c>
      <c r="AB1177" s="93">
        <v>6.78</v>
      </c>
      <c r="AC1177" s="63">
        <v>2.2400000000000002</v>
      </c>
      <c r="AD1177" s="1">
        <v>1.1399999999999999</v>
      </c>
      <c r="AE1177" s="63">
        <v>1.08</v>
      </c>
      <c r="AF1177" s="1">
        <v>1.38</v>
      </c>
      <c r="AG1177" s="1">
        <v>12.9</v>
      </c>
      <c r="AH1177" s="1">
        <f t="shared" si="257"/>
        <v>82.608695652173907</v>
      </c>
      <c r="AI1177" s="1">
        <v>0.42</v>
      </c>
      <c r="AJ1177" s="1">
        <f t="shared" si="258"/>
        <v>4.176964285714285</v>
      </c>
      <c r="AK1177" s="1">
        <f t="shared" si="252"/>
        <v>3.5357842436974778</v>
      </c>
      <c r="AL1177" s="1">
        <f t="shared" si="253"/>
        <v>5.0011111111111104</v>
      </c>
      <c r="AM1177" s="1">
        <f t="shared" si="254"/>
        <v>3928.6491596638643</v>
      </c>
      <c r="AN1177" s="1">
        <f t="shared" si="255"/>
        <v>5556.7901234567889</v>
      </c>
      <c r="AO1177" s="1">
        <f t="shared" si="256"/>
        <v>9485.4392831206533</v>
      </c>
      <c r="AP1177" s="1">
        <f t="shared" si="259"/>
        <v>3.9286491596638644</v>
      </c>
      <c r="AQ1177" s="1">
        <f t="shared" si="259"/>
        <v>5.5567901234567891</v>
      </c>
      <c r="AR1177" s="1">
        <f t="shared" si="259"/>
        <v>9.4854392831206535</v>
      </c>
      <c r="AS1177" s="90"/>
      <c r="AT1177" s="1">
        <v>2.2260787992495312</v>
      </c>
      <c r="AU1177" s="1">
        <v>0.24720060966406526</v>
      </c>
      <c r="AV1177" s="1">
        <v>1.6133511715136983</v>
      </c>
      <c r="AW1177" s="1">
        <v>0.6873593715320232</v>
      </c>
      <c r="AX1177" s="1">
        <v>0.22102901315304094</v>
      </c>
      <c r="AY1177" s="1">
        <v>0.14379108870966331</v>
      </c>
      <c r="AZ1177" s="1">
        <v>7.4405302285090782</v>
      </c>
      <c r="BA1177" s="1">
        <v>162.19108374343853</v>
      </c>
      <c r="BB1177" s="1">
        <v>43.69519109856563</v>
      </c>
      <c r="BC1177" s="1">
        <v>11.651894593587842</v>
      </c>
      <c r="BD1177" s="1">
        <v>11.100744697875619</v>
      </c>
      <c r="BE1177" s="94">
        <v>0.67271835132482827</v>
      </c>
      <c r="BF1177" s="94">
        <v>0.11432777232580962</v>
      </c>
      <c r="BG1177" s="94">
        <v>3.8656333243505556</v>
      </c>
      <c r="BH1177" s="1">
        <v>1.191886964448496</v>
      </c>
      <c r="BI1177" s="1">
        <v>0.2250683682771194</v>
      </c>
      <c r="BJ1177" s="1">
        <v>0.75430196382893211</v>
      </c>
    </row>
    <row r="1178" spans="1:62">
      <c r="A1178" t="s">
        <v>177</v>
      </c>
      <c r="C1178" s="63" t="s">
        <v>164</v>
      </c>
      <c r="D1178" s="87" t="s">
        <v>172</v>
      </c>
      <c r="E1178" t="s">
        <v>959</v>
      </c>
      <c r="F1178" s="1" t="s">
        <v>902</v>
      </c>
      <c r="G1178" s="1" t="s">
        <v>903</v>
      </c>
      <c r="H1178" s="1">
        <v>11.140650000000001</v>
      </c>
      <c r="I1178" s="1">
        <v>8.2343299999999999</v>
      </c>
      <c r="J1178" s="1">
        <v>687</v>
      </c>
      <c r="K1178" s="1" t="s">
        <v>904</v>
      </c>
      <c r="L1178" s="1" t="s">
        <v>737</v>
      </c>
      <c r="M1178" s="88">
        <v>2016</v>
      </c>
      <c r="N1178" s="88">
        <v>2</v>
      </c>
      <c r="O1178" s="89" t="s">
        <v>714</v>
      </c>
      <c r="P1178" s="63">
        <v>978</v>
      </c>
      <c r="Q1178" s="90">
        <v>42680</v>
      </c>
      <c r="R1178" s="63" t="s">
        <v>399</v>
      </c>
      <c r="S1178" s="63" t="s">
        <v>992</v>
      </c>
      <c r="T1178" s="63" t="s">
        <v>1091</v>
      </c>
      <c r="U1178" s="1"/>
      <c r="V1178" s="90"/>
      <c r="W1178" s="91">
        <v>42642</v>
      </c>
      <c r="X1178" s="63">
        <v>9</v>
      </c>
      <c r="Y1178" s="63">
        <v>45</v>
      </c>
      <c r="Z1178" s="92">
        <v>50</v>
      </c>
      <c r="AA1178" s="93">
        <v>14.91</v>
      </c>
      <c r="AB1178" s="93">
        <v>10.5</v>
      </c>
      <c r="AC1178" s="63">
        <v>2.58</v>
      </c>
      <c r="AD1178" s="1">
        <v>1.26</v>
      </c>
      <c r="AE1178" s="63">
        <v>1.72</v>
      </c>
      <c r="AF1178" s="1">
        <v>1.62</v>
      </c>
      <c r="AG1178" s="1">
        <v>10.3</v>
      </c>
      <c r="AH1178" s="1">
        <f t="shared" si="257"/>
        <v>77.777777777777771</v>
      </c>
      <c r="AI1178" s="1">
        <v>0.48</v>
      </c>
      <c r="AJ1178" s="1">
        <f t="shared" si="258"/>
        <v>6.5930232558139537</v>
      </c>
      <c r="AK1178" s="1">
        <f t="shared" si="252"/>
        <v>5.4114500683994526</v>
      </c>
      <c r="AL1178" s="1">
        <f t="shared" si="253"/>
        <v>4.1609302325581394</v>
      </c>
      <c r="AM1178" s="1">
        <f t="shared" si="254"/>
        <v>6012.7222982216135</v>
      </c>
      <c r="AN1178" s="1">
        <f t="shared" si="255"/>
        <v>4623.2558139534885</v>
      </c>
      <c r="AO1178" s="1">
        <f t="shared" si="256"/>
        <v>10635.978112175102</v>
      </c>
      <c r="AP1178" s="1">
        <f t="shared" si="259"/>
        <v>6.0127222982216137</v>
      </c>
      <c r="AQ1178" s="1">
        <f t="shared" si="259"/>
        <v>4.6232558139534889</v>
      </c>
      <c r="AR1178" s="1">
        <f t="shared" si="259"/>
        <v>10.635978112175103</v>
      </c>
      <c r="AS1178" s="90"/>
      <c r="AT1178" s="1">
        <v>2.1513353115727005</v>
      </c>
      <c r="AU1178" s="1">
        <v>0.25893191368435231</v>
      </c>
      <c r="AV1178" s="1">
        <v>1.7899259012078848</v>
      </c>
      <c r="AW1178" s="1">
        <v>0.65883592600005936</v>
      </c>
      <c r="AX1178" s="1">
        <v>0.20530546028337318</v>
      </c>
      <c r="AY1178" s="1">
        <v>0.14947953486581664</v>
      </c>
      <c r="AZ1178" s="1">
        <v>5.8954472646182312</v>
      </c>
      <c r="BA1178" s="1">
        <v>111.78033271378321</v>
      </c>
      <c r="BB1178" s="1">
        <v>73.526909394242523</v>
      </c>
      <c r="BC1178" s="1">
        <v>8.2053680652436753</v>
      </c>
      <c r="BD1178" s="1">
        <v>4.393237727026376</v>
      </c>
      <c r="BE1178" s="94">
        <v>0.47763794772507268</v>
      </c>
      <c r="BF1178" s="94">
        <v>0.13088092933204262</v>
      </c>
      <c r="BG1178" s="94">
        <v>2.8250533849202908</v>
      </c>
      <c r="BH1178" s="1">
        <v>1.3303317535545025</v>
      </c>
      <c r="BI1178" s="1">
        <v>0.24767772511848346</v>
      </c>
      <c r="BJ1178" s="1">
        <v>0.58737532287862815</v>
      </c>
    </row>
    <row r="1179" spans="1:62">
      <c r="A1179" t="s">
        <v>177</v>
      </c>
      <c r="C1179" s="63" t="s">
        <v>164</v>
      </c>
      <c r="D1179" s="87" t="s">
        <v>172</v>
      </c>
      <c r="E1179" t="s">
        <v>959</v>
      </c>
      <c r="F1179" s="1" t="s">
        <v>205</v>
      </c>
      <c r="G1179" s="1" t="s">
        <v>282</v>
      </c>
      <c r="H1179" s="1">
        <v>11.194979999999999</v>
      </c>
      <c r="I1179" s="1">
        <v>8.1419599999999992</v>
      </c>
      <c r="J1179" s="1">
        <v>665</v>
      </c>
      <c r="K1179" s="1" t="s">
        <v>905</v>
      </c>
      <c r="L1179" s="1" t="s">
        <v>737</v>
      </c>
      <c r="M1179" s="88">
        <v>2016</v>
      </c>
      <c r="N1179" s="88">
        <v>2</v>
      </c>
      <c r="O1179" s="89" t="s">
        <v>155</v>
      </c>
      <c r="P1179" s="63">
        <v>985</v>
      </c>
      <c r="Q1179" s="90">
        <v>42680</v>
      </c>
      <c r="R1179" s="63" t="s">
        <v>399</v>
      </c>
      <c r="S1179" s="63" t="s">
        <v>992</v>
      </c>
      <c r="T1179" s="63" t="s">
        <v>1091</v>
      </c>
      <c r="U1179" s="1" t="s">
        <v>892</v>
      </c>
      <c r="V1179" s="90">
        <v>42498</v>
      </c>
      <c r="W1179" s="91">
        <v>42642</v>
      </c>
      <c r="X1179" s="63">
        <v>9</v>
      </c>
      <c r="Y1179" s="63">
        <v>43</v>
      </c>
      <c r="Z1179" s="92">
        <v>35</v>
      </c>
      <c r="AA1179" s="93">
        <v>5.3</v>
      </c>
      <c r="AB1179" s="93">
        <v>2.0499999999999998</v>
      </c>
      <c r="AC1179" s="63">
        <v>0.6</v>
      </c>
      <c r="AD1179" s="1">
        <v>0.32</v>
      </c>
      <c r="AE1179" s="63">
        <v>0.48</v>
      </c>
      <c r="AF1179" s="1">
        <v>0.42</v>
      </c>
      <c r="AG1179" s="1">
        <v>10.1</v>
      </c>
      <c r="AH1179" s="1">
        <f t="shared" si="257"/>
        <v>76.190476190476204</v>
      </c>
      <c r="AI1179" s="1">
        <v>0.24</v>
      </c>
      <c r="AJ1179" s="1">
        <f t="shared" si="258"/>
        <v>1.4349999999999998</v>
      </c>
      <c r="AK1179" s="1">
        <f t="shared" si="252"/>
        <v>1.1563607843137256</v>
      </c>
      <c r="AL1179" s="1">
        <f t="shared" si="253"/>
        <v>2.65</v>
      </c>
      <c r="AM1179" s="1">
        <f t="shared" si="254"/>
        <v>1284.8453159041394</v>
      </c>
      <c r="AN1179" s="1">
        <f t="shared" si="255"/>
        <v>2944.4444444444443</v>
      </c>
      <c r="AO1179" s="1">
        <f t="shared" si="256"/>
        <v>4229.2897603485835</v>
      </c>
      <c r="AP1179" s="1">
        <f t="shared" si="259"/>
        <v>1.2848453159041393</v>
      </c>
      <c r="AQ1179" s="1">
        <f t="shared" si="259"/>
        <v>2.9444444444444442</v>
      </c>
      <c r="AR1179" s="1">
        <f t="shared" si="259"/>
        <v>4.2292897603485837</v>
      </c>
      <c r="AS1179" s="1" t="s">
        <v>893</v>
      </c>
      <c r="AT1179" s="1">
        <v>1.2979351032448379</v>
      </c>
      <c r="AU1179" s="1">
        <v>0.20849254717740839</v>
      </c>
      <c r="AV1179" s="1">
        <v>1.5821689766681084</v>
      </c>
      <c r="AW1179" s="1">
        <v>0.4313043578289405</v>
      </c>
      <c r="AX1179" s="1">
        <v>0.19324954919826348</v>
      </c>
      <c r="AY1179" s="1">
        <v>0.1015207509440947</v>
      </c>
      <c r="AZ1179" s="1">
        <v>2.6613014007685374</v>
      </c>
      <c r="BA1179" s="1">
        <v>93.733271416783452</v>
      </c>
      <c r="BB1179" s="1">
        <v>18.219109659316569</v>
      </c>
      <c r="BC1179" s="1">
        <v>7.9258918621306416</v>
      </c>
      <c r="BD1179" s="1">
        <v>16.945796420329231</v>
      </c>
      <c r="BE1179" s="94">
        <v>0.35855387523629484</v>
      </c>
      <c r="BF1179" s="94">
        <v>2.4858223062381855E-2</v>
      </c>
      <c r="BG1179" s="94">
        <v>2.6983158942747316</v>
      </c>
      <c r="BH1179" s="1">
        <v>0.86821705426356599</v>
      </c>
      <c r="BI1179" s="1">
        <v>0.20838178294573648</v>
      </c>
      <c r="BJ1179" s="1">
        <v>0.62198564173000759</v>
      </c>
    </row>
    <row r="1180" spans="1:62">
      <c r="A1180" t="s">
        <v>177</v>
      </c>
      <c r="C1180" s="63" t="s">
        <v>164</v>
      </c>
      <c r="D1180" s="87" t="s">
        <v>172</v>
      </c>
      <c r="E1180" t="s">
        <v>959</v>
      </c>
      <c r="F1180" s="1" t="s">
        <v>205</v>
      </c>
      <c r="G1180" s="1" t="s">
        <v>282</v>
      </c>
      <c r="H1180" s="1">
        <v>11.194979999999999</v>
      </c>
      <c r="I1180" s="1">
        <v>8.1419599999999992</v>
      </c>
      <c r="J1180" s="1">
        <v>665</v>
      </c>
      <c r="K1180" s="1" t="s">
        <v>905</v>
      </c>
      <c r="L1180" s="1" t="s">
        <v>737</v>
      </c>
      <c r="M1180" s="88">
        <v>2016</v>
      </c>
      <c r="N1180" s="88">
        <v>2</v>
      </c>
      <c r="O1180" s="89" t="s">
        <v>156</v>
      </c>
      <c r="P1180" s="63">
        <v>986</v>
      </c>
      <c r="Q1180" s="90">
        <v>42680</v>
      </c>
      <c r="R1180" s="63" t="s">
        <v>399</v>
      </c>
      <c r="S1180" s="63" t="s">
        <v>992</v>
      </c>
      <c r="T1180" s="63" t="s">
        <v>1091</v>
      </c>
      <c r="U1180" s="1"/>
      <c r="V1180" s="90"/>
      <c r="W1180" s="91">
        <v>42642</v>
      </c>
      <c r="X1180" s="63">
        <v>9</v>
      </c>
      <c r="Y1180" s="63">
        <v>48</v>
      </c>
      <c r="Z1180" s="92">
        <v>42</v>
      </c>
      <c r="AA1180" s="93">
        <v>8.23</v>
      </c>
      <c r="AB1180" s="93">
        <v>4.01</v>
      </c>
      <c r="AC1180" s="63">
        <v>1.62</v>
      </c>
      <c r="AD1180" s="1">
        <v>0.86</v>
      </c>
      <c r="AE1180" s="63">
        <v>0.46</v>
      </c>
      <c r="AF1180" s="1">
        <v>1.06</v>
      </c>
      <c r="AG1180" s="1">
        <v>11.6</v>
      </c>
      <c r="AH1180" s="1">
        <f t="shared" si="257"/>
        <v>81.132075471698101</v>
      </c>
      <c r="AI1180" s="1">
        <v>0.2</v>
      </c>
      <c r="AJ1180" s="1">
        <f t="shared" si="258"/>
        <v>2.623827160493827</v>
      </c>
      <c r="AK1180" s="1">
        <f t="shared" si="252"/>
        <v>2.2139160493827159</v>
      </c>
      <c r="AL1180" s="1">
        <f t="shared" si="253"/>
        <v>3.5782608695652174</v>
      </c>
      <c r="AM1180" s="1">
        <f t="shared" si="254"/>
        <v>2459.9067215363511</v>
      </c>
      <c r="AN1180" s="1">
        <f t="shared" si="255"/>
        <v>3975.8454106280196</v>
      </c>
      <c r="AO1180" s="1">
        <f t="shared" si="256"/>
        <v>6435.7521321643708</v>
      </c>
      <c r="AP1180" s="1">
        <f t="shared" si="259"/>
        <v>2.4599067215363513</v>
      </c>
      <c r="AQ1180" s="1">
        <f t="shared" si="259"/>
        <v>3.9758454106280197</v>
      </c>
      <c r="AR1180" s="1">
        <f t="shared" si="259"/>
        <v>6.4357521321643709</v>
      </c>
      <c r="AS1180" s="90"/>
      <c r="AT1180" s="1">
        <v>1.3722118959107807</v>
      </c>
      <c r="AU1180" s="1">
        <v>0.22140262863930921</v>
      </c>
      <c r="AV1180" s="1">
        <v>1.6860701024596725</v>
      </c>
      <c r="AW1180" s="1">
        <v>0.37298422872544168</v>
      </c>
      <c r="AX1180" s="1">
        <v>0.17811652681896742</v>
      </c>
      <c r="AY1180" s="1">
        <v>9.0641537202314007E-2</v>
      </c>
      <c r="AZ1180" s="1">
        <v>2.3329419206879951</v>
      </c>
      <c r="BA1180" s="1">
        <v>79.152632217282175</v>
      </c>
      <c r="BB1180" s="1">
        <v>23.314322404823358</v>
      </c>
      <c r="BC1180" s="1">
        <v>6.5261295873636103</v>
      </c>
      <c r="BD1180" s="1">
        <v>18.700059558883158</v>
      </c>
      <c r="BE1180" s="94">
        <v>0.4620234604105572</v>
      </c>
      <c r="BF1180" s="94">
        <v>8.1818181818181818E-2</v>
      </c>
      <c r="BG1180" s="94">
        <v>2.9214886622484624</v>
      </c>
      <c r="BH1180" s="1">
        <v>1.009469696969697</v>
      </c>
      <c r="BI1180" s="1">
        <v>0.24469696969696975</v>
      </c>
      <c r="BJ1180" s="1">
        <v>0.59526923542927956</v>
      </c>
    </row>
    <row r="1181" spans="1:62">
      <c r="A1181" t="s">
        <v>177</v>
      </c>
      <c r="C1181" s="63" t="s">
        <v>164</v>
      </c>
      <c r="D1181" s="87" t="s">
        <v>172</v>
      </c>
      <c r="E1181" t="s">
        <v>959</v>
      </c>
      <c r="F1181" s="1" t="s">
        <v>205</v>
      </c>
      <c r="G1181" s="1" t="s">
        <v>282</v>
      </c>
      <c r="H1181" s="1">
        <v>11.194979999999999</v>
      </c>
      <c r="I1181" s="1">
        <v>8.1419599999999992</v>
      </c>
      <c r="J1181" s="1">
        <v>665</v>
      </c>
      <c r="K1181" s="1" t="s">
        <v>905</v>
      </c>
      <c r="L1181" s="1" t="s">
        <v>737</v>
      </c>
      <c r="M1181" s="88">
        <v>2016</v>
      </c>
      <c r="N1181" s="88">
        <v>2</v>
      </c>
      <c r="O1181" s="89" t="s">
        <v>157</v>
      </c>
      <c r="P1181" s="63">
        <v>987</v>
      </c>
      <c r="Q1181" s="90">
        <v>42680</v>
      </c>
      <c r="R1181" s="63" t="s">
        <v>399</v>
      </c>
      <c r="S1181" s="63" t="s">
        <v>992</v>
      </c>
      <c r="T1181" s="63" t="s">
        <v>1091</v>
      </c>
      <c r="U1181" s="1"/>
      <c r="V1181" s="90"/>
      <c r="W1181" s="91">
        <v>42642</v>
      </c>
      <c r="X1181" s="63">
        <v>9</v>
      </c>
      <c r="Y1181" s="63">
        <v>46</v>
      </c>
      <c r="Z1181" s="92">
        <v>43</v>
      </c>
      <c r="AA1181" s="93">
        <v>10.53</v>
      </c>
      <c r="AB1181" s="93">
        <v>6.21</v>
      </c>
      <c r="AC1181" s="63">
        <v>1.7</v>
      </c>
      <c r="AD1181" s="1">
        <v>0.88</v>
      </c>
      <c r="AE1181" s="63">
        <v>0.8</v>
      </c>
      <c r="AF1181" s="1">
        <v>1.06</v>
      </c>
      <c r="AG1181" s="1">
        <v>11.6</v>
      </c>
      <c r="AH1181" s="1">
        <f t="shared" si="257"/>
        <v>83.018867924528294</v>
      </c>
      <c r="AI1181" s="1">
        <v>0.32</v>
      </c>
      <c r="AJ1181" s="1">
        <f t="shared" si="258"/>
        <v>3.8721176470588237</v>
      </c>
      <c r="AK1181" s="1">
        <f t="shared" si="252"/>
        <v>3.3431717647058825</v>
      </c>
      <c r="AL1181" s="1">
        <f t="shared" si="253"/>
        <v>4.2119999999999997</v>
      </c>
      <c r="AM1181" s="1">
        <f t="shared" si="254"/>
        <v>3714.6352941176469</v>
      </c>
      <c r="AN1181" s="1">
        <f t="shared" si="255"/>
        <v>4680</v>
      </c>
      <c r="AO1181" s="1">
        <f t="shared" si="256"/>
        <v>8394.6352941176465</v>
      </c>
      <c r="AP1181" s="1">
        <f t="shared" si="259"/>
        <v>3.714635294117647</v>
      </c>
      <c r="AQ1181" s="1">
        <f t="shared" si="259"/>
        <v>4.68</v>
      </c>
      <c r="AR1181" s="1">
        <f t="shared" si="259"/>
        <v>8.3946352941176468</v>
      </c>
      <c r="AS1181" s="90"/>
      <c r="AT1181" s="1">
        <v>2.5181818181818181</v>
      </c>
      <c r="AU1181" s="1">
        <v>0.22740987565029575</v>
      </c>
      <c r="AV1181" s="1">
        <v>2.0447258539586217</v>
      </c>
      <c r="AW1181" s="1">
        <v>0.44940137389421447</v>
      </c>
      <c r="AX1181" s="1">
        <v>0.21887436153052181</v>
      </c>
      <c r="AY1181" s="1">
        <v>0.13303052686486017</v>
      </c>
      <c r="AZ1181" s="1">
        <v>4.7905923125096175</v>
      </c>
      <c r="BA1181" s="1">
        <v>117.61416216678307</v>
      </c>
      <c r="BB1181" s="1">
        <v>30.506190995741406</v>
      </c>
      <c r="BC1181" s="1">
        <v>17.507485964408712</v>
      </c>
      <c r="BD1181" s="1">
        <v>1.8037357399909058</v>
      </c>
      <c r="BE1181" s="94">
        <v>0.67242990654205614</v>
      </c>
      <c r="BF1181" s="94">
        <v>4.0939252336448601E-2</v>
      </c>
      <c r="BG1181" s="94">
        <v>3.1741551316140715</v>
      </c>
      <c r="BH1181" s="1">
        <v>1.2529296875</v>
      </c>
      <c r="BI1181" s="1">
        <v>0.1904296875</v>
      </c>
      <c r="BJ1181" s="1">
        <v>0.62383703060339268</v>
      </c>
    </row>
    <row r="1182" spans="1:62">
      <c r="A1182" t="s">
        <v>177</v>
      </c>
      <c r="C1182" s="63" t="s">
        <v>164</v>
      </c>
      <c r="D1182" s="87" t="s">
        <v>172</v>
      </c>
      <c r="E1182" t="s">
        <v>959</v>
      </c>
      <c r="F1182" s="1" t="s">
        <v>205</v>
      </c>
      <c r="G1182" s="1" t="s">
        <v>282</v>
      </c>
      <c r="H1182" s="1">
        <v>11.194979999999999</v>
      </c>
      <c r="I1182" s="1">
        <v>8.1419599999999992</v>
      </c>
      <c r="J1182" s="1">
        <v>665</v>
      </c>
      <c r="K1182" s="1" t="s">
        <v>905</v>
      </c>
      <c r="L1182" s="1" t="s">
        <v>737</v>
      </c>
      <c r="M1182" s="88">
        <v>2016</v>
      </c>
      <c r="N1182" s="88">
        <v>2</v>
      </c>
      <c r="O1182" s="89" t="s">
        <v>158</v>
      </c>
      <c r="P1182" s="63">
        <v>988</v>
      </c>
      <c r="Q1182" s="90">
        <v>42680</v>
      </c>
      <c r="R1182" s="63" t="s">
        <v>399</v>
      </c>
      <c r="S1182" s="63" t="s">
        <v>992</v>
      </c>
      <c r="T1182" s="63" t="s">
        <v>1091</v>
      </c>
      <c r="U1182" s="1"/>
      <c r="V1182" s="90"/>
      <c r="W1182" s="91">
        <v>42642</v>
      </c>
      <c r="X1182" s="63">
        <v>9</v>
      </c>
      <c r="Y1182" s="63">
        <v>42</v>
      </c>
      <c r="Z1182" s="92">
        <v>45</v>
      </c>
      <c r="AA1182" s="93">
        <v>10.039999999999999</v>
      </c>
      <c r="AB1182" s="93">
        <v>6.76</v>
      </c>
      <c r="AC1182" s="63">
        <v>2.16</v>
      </c>
      <c r="AD1182" s="1">
        <v>1.1599999999999999</v>
      </c>
      <c r="AE1182" s="63">
        <v>0.74</v>
      </c>
      <c r="AF1182" s="1">
        <v>1.4</v>
      </c>
      <c r="AG1182" s="1">
        <v>11</v>
      </c>
      <c r="AH1182" s="1">
        <f t="shared" si="257"/>
        <v>82.857142857142847</v>
      </c>
      <c r="AI1182" s="1">
        <v>0.32</v>
      </c>
      <c r="AJ1182" s="1">
        <f t="shared" si="258"/>
        <v>4.3814814814814804</v>
      </c>
      <c r="AK1182" s="1">
        <f t="shared" si="252"/>
        <v>3.8012113289760339</v>
      </c>
      <c r="AL1182" s="1">
        <f t="shared" si="253"/>
        <v>4.3416216216216217</v>
      </c>
      <c r="AM1182" s="1">
        <f t="shared" si="254"/>
        <v>4223.5681433067039</v>
      </c>
      <c r="AN1182" s="1">
        <f t="shared" si="255"/>
        <v>4824.0240240240246</v>
      </c>
      <c r="AO1182" s="1">
        <f t="shared" si="256"/>
        <v>9047.5921673307275</v>
      </c>
      <c r="AP1182" s="1">
        <f t="shared" si="259"/>
        <v>4.2235681433067036</v>
      </c>
      <c r="AQ1182" s="1">
        <f t="shared" si="259"/>
        <v>4.8240240240240242</v>
      </c>
      <c r="AR1182" s="1">
        <f t="shared" si="259"/>
        <v>9.0475921673307269</v>
      </c>
      <c r="AS1182" s="90"/>
      <c r="AT1182" s="1">
        <v>2.2767686424474189</v>
      </c>
      <c r="AU1182" s="1">
        <v>0.19900607767903139</v>
      </c>
      <c r="AV1182" s="1">
        <v>1.6902937718811262</v>
      </c>
      <c r="AW1182" s="1">
        <v>0.52103244195103493</v>
      </c>
      <c r="AX1182" s="1">
        <v>0.2044669706805235</v>
      </c>
      <c r="AY1182" s="1">
        <v>0.11549354906745406</v>
      </c>
      <c r="AZ1182" s="1">
        <v>4.6725355617683277</v>
      </c>
      <c r="BA1182" s="1">
        <v>107.81824844357496</v>
      </c>
      <c r="BB1182" s="1">
        <v>82.042661324031357</v>
      </c>
      <c r="BC1182" s="1">
        <v>12.278854834253291</v>
      </c>
      <c r="BD1182" s="1">
        <v>13.092238648926628</v>
      </c>
      <c r="BE1182" s="94">
        <v>0.41696340257171116</v>
      </c>
      <c r="BF1182" s="94">
        <v>8.2344213649851644E-2</v>
      </c>
      <c r="BG1182" s="94">
        <v>2.226681016410041</v>
      </c>
      <c r="BH1182" s="1">
        <v>1.251908396946565</v>
      </c>
      <c r="BI1182" s="1">
        <v>0.26956106870229007</v>
      </c>
      <c r="BJ1182" s="1">
        <v>0.59115439205156062</v>
      </c>
    </row>
    <row r="1183" spans="1:62">
      <c r="A1183" t="s">
        <v>177</v>
      </c>
      <c r="C1183" s="63" t="s">
        <v>164</v>
      </c>
      <c r="D1183" s="87" t="s">
        <v>172</v>
      </c>
      <c r="E1183" t="s">
        <v>959</v>
      </c>
      <c r="F1183" s="1" t="s">
        <v>205</v>
      </c>
      <c r="G1183" s="1" t="s">
        <v>282</v>
      </c>
      <c r="H1183" s="1">
        <v>11.194979999999999</v>
      </c>
      <c r="I1183" s="1">
        <v>8.1419599999999992</v>
      </c>
      <c r="J1183" s="1">
        <v>665</v>
      </c>
      <c r="K1183" s="1" t="s">
        <v>905</v>
      </c>
      <c r="L1183" s="1" t="s">
        <v>737</v>
      </c>
      <c r="M1183" s="88">
        <v>2016</v>
      </c>
      <c r="N1183" s="88">
        <v>2</v>
      </c>
      <c r="O1183" s="89" t="s">
        <v>159</v>
      </c>
      <c r="P1183" s="63">
        <v>989</v>
      </c>
      <c r="Q1183" s="90">
        <v>42680</v>
      </c>
      <c r="R1183" s="63" t="s">
        <v>399</v>
      </c>
      <c r="S1183" s="63" t="s">
        <v>992</v>
      </c>
      <c r="T1183" s="63" t="s">
        <v>1091</v>
      </c>
      <c r="U1183" s="1"/>
      <c r="V1183" s="90"/>
      <c r="W1183" s="91">
        <v>42642</v>
      </c>
      <c r="X1183" s="63">
        <v>9</v>
      </c>
      <c r="Y1183" s="63">
        <v>46</v>
      </c>
      <c r="Z1183" s="92">
        <v>48</v>
      </c>
      <c r="AA1183" s="93">
        <v>13.21</v>
      </c>
      <c r="AB1183" s="93">
        <v>9.91</v>
      </c>
      <c r="AC1183" s="63">
        <v>2.36</v>
      </c>
      <c r="AD1183" s="1">
        <v>1.28</v>
      </c>
      <c r="AE1183" s="63">
        <v>1.1000000000000001</v>
      </c>
      <c r="AF1183" s="1">
        <v>1.54</v>
      </c>
      <c r="AG1183" s="1">
        <v>12.3</v>
      </c>
      <c r="AH1183" s="1">
        <f t="shared" si="257"/>
        <v>83.116883116883116</v>
      </c>
      <c r="AI1183" s="1">
        <v>0.48</v>
      </c>
      <c r="AJ1183" s="1">
        <f t="shared" si="258"/>
        <v>6.4666949152542381</v>
      </c>
      <c r="AK1183" s="1">
        <f t="shared" si="252"/>
        <v>5.5456478564307083</v>
      </c>
      <c r="AL1183" s="1">
        <f t="shared" si="253"/>
        <v>5.7643636363636359</v>
      </c>
      <c r="AM1183" s="1">
        <f t="shared" si="254"/>
        <v>6161.8309515896754</v>
      </c>
      <c r="AN1183" s="1">
        <f t="shared" si="255"/>
        <v>6404.8484848484841</v>
      </c>
      <c r="AO1183" s="1">
        <f t="shared" si="256"/>
        <v>12566.67943643816</v>
      </c>
      <c r="AP1183" s="1">
        <f t="shared" si="259"/>
        <v>6.1618309515896756</v>
      </c>
      <c r="AQ1183" s="1">
        <f t="shared" si="259"/>
        <v>6.4048484848484843</v>
      </c>
      <c r="AR1183" s="1">
        <f t="shared" si="259"/>
        <v>12.566679436438161</v>
      </c>
      <c r="AS1183" s="90"/>
      <c r="AT1183" s="1">
        <v>2.1565752128666036</v>
      </c>
      <c r="AU1183" s="1">
        <v>0.20586558496420476</v>
      </c>
      <c r="AV1183" s="1">
        <v>1.4763397752166711</v>
      </c>
      <c r="AW1183" s="1">
        <v>0.81843959143287059</v>
      </c>
      <c r="AX1183" s="1">
        <v>0.27439622195962088</v>
      </c>
      <c r="AY1183" s="1">
        <v>0.13889173883136574</v>
      </c>
      <c r="AZ1183" s="1">
        <v>4.9333957380293905</v>
      </c>
      <c r="BA1183" s="1">
        <v>1078.2409638995859</v>
      </c>
      <c r="BB1183" s="1">
        <v>57.702530418671323</v>
      </c>
      <c r="BC1183" s="1">
        <v>12.742656658618184</v>
      </c>
      <c r="BD1183" s="1">
        <v>15.532720731187926</v>
      </c>
      <c r="BE1183" s="94">
        <v>0.54707012487992313</v>
      </c>
      <c r="BF1183" s="94">
        <v>3.3309317963496642E-2</v>
      </c>
      <c r="BG1183" s="94">
        <v>2.591151284825048</v>
      </c>
      <c r="BH1183" s="1">
        <v>1.1947754353803848</v>
      </c>
      <c r="BI1183" s="1">
        <v>0.22286892758936758</v>
      </c>
      <c r="BJ1183" s="1">
        <v>0.62715449747845642</v>
      </c>
    </row>
    <row r="1184" spans="1:62">
      <c r="A1184" t="s">
        <v>177</v>
      </c>
      <c r="C1184" s="63" t="s">
        <v>164</v>
      </c>
      <c r="D1184" s="87" t="s">
        <v>172</v>
      </c>
      <c r="E1184" t="s">
        <v>959</v>
      </c>
      <c r="F1184" s="1" t="s">
        <v>205</v>
      </c>
      <c r="G1184" s="1" t="s">
        <v>282</v>
      </c>
      <c r="H1184" s="1">
        <v>11.194979999999999</v>
      </c>
      <c r="I1184" s="1">
        <v>8.1419599999999992</v>
      </c>
      <c r="J1184" s="1">
        <v>665</v>
      </c>
      <c r="K1184" s="1" t="s">
        <v>905</v>
      </c>
      <c r="L1184" s="1" t="s">
        <v>737</v>
      </c>
      <c r="M1184" s="88">
        <v>2016</v>
      </c>
      <c r="N1184" s="88">
        <v>2</v>
      </c>
      <c r="O1184" s="89" t="s">
        <v>714</v>
      </c>
      <c r="P1184" s="63">
        <v>990</v>
      </c>
      <c r="Q1184" s="90">
        <v>42680</v>
      </c>
      <c r="R1184" s="63" t="s">
        <v>399</v>
      </c>
      <c r="S1184" s="63" t="s">
        <v>992</v>
      </c>
      <c r="T1184" s="63" t="s">
        <v>1091</v>
      </c>
      <c r="U1184" s="1"/>
      <c r="V1184" s="90"/>
      <c r="W1184" s="91">
        <v>42642</v>
      </c>
      <c r="X1184" s="63">
        <v>9</v>
      </c>
      <c r="Y1184" s="63">
        <v>47</v>
      </c>
      <c r="Z1184" s="92">
        <v>41</v>
      </c>
      <c r="AA1184" s="93">
        <v>8.9700000000000006</v>
      </c>
      <c r="AB1184" s="93">
        <v>5.76</v>
      </c>
      <c r="AC1184" s="63">
        <v>1.58</v>
      </c>
      <c r="AD1184" s="1">
        <v>0.84</v>
      </c>
      <c r="AE1184" s="63">
        <v>0.62</v>
      </c>
      <c r="AF1184" s="1">
        <v>1.04</v>
      </c>
      <c r="AG1184" s="1">
        <v>13</v>
      </c>
      <c r="AH1184" s="1">
        <f t="shared" si="257"/>
        <v>80.769230769230759</v>
      </c>
      <c r="AI1184" s="1">
        <v>0.34</v>
      </c>
      <c r="AJ1184" s="1">
        <f t="shared" si="258"/>
        <v>3.7913924050632906</v>
      </c>
      <c r="AK1184" s="1">
        <f t="shared" si="252"/>
        <v>3.1343320923306019</v>
      </c>
      <c r="AL1184" s="1">
        <f t="shared" si="253"/>
        <v>4.9190322580645169</v>
      </c>
      <c r="AM1184" s="1">
        <f t="shared" si="254"/>
        <v>3482.591213700669</v>
      </c>
      <c r="AN1184" s="1">
        <f t="shared" si="255"/>
        <v>5465.5913978494627</v>
      </c>
      <c r="AO1184" s="1">
        <f t="shared" si="256"/>
        <v>8948.1826115501317</v>
      </c>
      <c r="AP1184" s="1">
        <f t="shared" si="259"/>
        <v>3.4825912137006689</v>
      </c>
      <c r="AQ1184" s="1">
        <f t="shared" si="259"/>
        <v>5.4655913978494626</v>
      </c>
      <c r="AR1184" s="1">
        <f t="shared" si="259"/>
        <v>8.9481826115501324</v>
      </c>
      <c r="AS1184" s="90"/>
      <c r="AT1184" s="1">
        <v>2.8137614678899086</v>
      </c>
      <c r="AU1184" s="1">
        <v>0.28055488469461198</v>
      </c>
      <c r="AV1184" s="1">
        <v>1.679093932575394</v>
      </c>
      <c r="AW1184" s="1">
        <v>0.63252379081018228</v>
      </c>
      <c r="AX1184" s="1">
        <v>0.28188625437605042</v>
      </c>
      <c r="AY1184" s="1">
        <v>0.17527979915275355</v>
      </c>
      <c r="AZ1184" s="1">
        <v>5.9346774191690628</v>
      </c>
      <c r="BA1184" s="1">
        <v>89.947149361813203</v>
      </c>
      <c r="BB1184" s="1">
        <v>45.449349451643407</v>
      </c>
      <c r="BC1184" s="1">
        <v>20.714975710968442</v>
      </c>
      <c r="BD1184" s="1">
        <v>17.575183864072098</v>
      </c>
      <c r="BE1184" s="94">
        <v>0.39193548387096783</v>
      </c>
      <c r="BF1184" s="94">
        <v>4.9573055028463008E-2</v>
      </c>
      <c r="BG1184" s="94">
        <v>4.7062223016791593</v>
      </c>
      <c r="BH1184" s="1">
        <v>1.0401567091087169</v>
      </c>
      <c r="BI1184" s="1">
        <v>0.19799216454456417</v>
      </c>
      <c r="BJ1184" s="1">
        <v>7.4867926976671928</v>
      </c>
    </row>
    <row r="1185" spans="1:62">
      <c r="A1185" t="s">
        <v>177</v>
      </c>
      <c r="C1185" s="63" t="s">
        <v>164</v>
      </c>
      <c r="D1185" s="87" t="s">
        <v>172</v>
      </c>
      <c r="E1185" t="s">
        <v>959</v>
      </c>
      <c r="F1185" s="1" t="s">
        <v>211</v>
      </c>
      <c r="G1185" s="1" t="s">
        <v>906</v>
      </c>
      <c r="H1185" s="1">
        <v>11.134320000000001</v>
      </c>
      <c r="I1185" s="1">
        <v>8.2327899999999996</v>
      </c>
      <c r="J1185" s="1">
        <v>682</v>
      </c>
      <c r="K1185" s="1" t="s">
        <v>907</v>
      </c>
      <c r="L1185" s="1" t="s">
        <v>737</v>
      </c>
      <c r="M1185" s="88">
        <v>2016</v>
      </c>
      <c r="N1185" s="88">
        <v>2</v>
      </c>
      <c r="O1185" s="89" t="s">
        <v>155</v>
      </c>
      <c r="P1185" s="63">
        <v>997</v>
      </c>
      <c r="Q1185" s="1" t="s">
        <v>801</v>
      </c>
      <c r="R1185" s="63" t="s">
        <v>399</v>
      </c>
      <c r="S1185" s="63" t="s">
        <v>992</v>
      </c>
      <c r="T1185" s="63" t="s">
        <v>1091</v>
      </c>
      <c r="U1185" s="1" t="s">
        <v>892</v>
      </c>
      <c r="V1185" s="90">
        <v>42498</v>
      </c>
      <c r="W1185" s="91">
        <v>42642</v>
      </c>
      <c r="X1185" s="63">
        <v>9</v>
      </c>
      <c r="Y1185" s="63">
        <v>45</v>
      </c>
      <c r="Z1185" s="92">
        <v>39</v>
      </c>
      <c r="AA1185" s="93">
        <v>14.61</v>
      </c>
      <c r="AB1185" s="93">
        <v>6.07</v>
      </c>
      <c r="AC1185" s="63">
        <v>1.46</v>
      </c>
      <c r="AD1185" s="1">
        <v>0.7</v>
      </c>
      <c r="AE1185" s="63">
        <v>0.78</v>
      </c>
      <c r="AF1185" s="1">
        <v>0.88</v>
      </c>
      <c r="AG1185" s="1">
        <v>11.8</v>
      </c>
      <c r="AH1185" s="1">
        <f t="shared" si="257"/>
        <v>79.545454545454547</v>
      </c>
      <c r="AI1185" s="1">
        <v>0.28000000000000003</v>
      </c>
      <c r="AJ1185" s="1">
        <f t="shared" si="258"/>
        <v>3.6586301369863015</v>
      </c>
      <c r="AK1185" s="1">
        <f t="shared" si="252"/>
        <v>3.0198372280419012</v>
      </c>
      <c r="AL1185" s="1">
        <f t="shared" si="253"/>
        <v>5.2446153846153845</v>
      </c>
      <c r="AM1185" s="1">
        <f t="shared" si="254"/>
        <v>3355.3746978243348</v>
      </c>
      <c r="AN1185" s="1">
        <f t="shared" si="255"/>
        <v>5827.3504273504268</v>
      </c>
      <c r="AO1185" s="1">
        <f t="shared" si="256"/>
        <v>9182.7251251747621</v>
      </c>
      <c r="AP1185" s="1">
        <f t="shared" si="259"/>
        <v>3.3553746978243346</v>
      </c>
      <c r="AQ1185" s="1">
        <f t="shared" si="259"/>
        <v>5.8273504273504271</v>
      </c>
      <c r="AR1185" s="1">
        <f t="shared" si="259"/>
        <v>9.1827251251747626</v>
      </c>
      <c r="AS1185" s="1" t="s">
        <v>893</v>
      </c>
      <c r="AT1185" s="1">
        <v>2.1795252225519293</v>
      </c>
      <c r="AU1185" s="1">
        <v>0.1896375918588053</v>
      </c>
      <c r="AV1185" s="1">
        <v>2.0583642164775706</v>
      </c>
      <c r="AW1185" s="1">
        <v>0.52121779589791584</v>
      </c>
      <c r="AX1185" s="1">
        <v>0.212960105580318</v>
      </c>
      <c r="AY1185" s="1">
        <v>0.15078494695386185</v>
      </c>
      <c r="AZ1185" s="1">
        <v>6.5339515459573967</v>
      </c>
      <c r="BA1185" s="1">
        <v>118.42381225735397</v>
      </c>
      <c r="BB1185" s="1">
        <v>44.668105360381311</v>
      </c>
      <c r="BC1185" s="1">
        <v>8.8475249293386469</v>
      </c>
      <c r="BD1185" s="1">
        <v>6.993708985899203</v>
      </c>
      <c r="BE1185" s="94">
        <v>0.28439278937381407</v>
      </c>
      <c r="BF1185" s="94">
        <v>4.8671726755218227E-2</v>
      </c>
      <c r="BG1185" s="94">
        <v>3.7594679312671242</v>
      </c>
      <c r="BH1185" s="1">
        <v>1.1656891495601174</v>
      </c>
      <c r="BI1185" s="1">
        <v>0.21495601173020526</v>
      </c>
      <c r="BJ1185" s="1">
        <v>0.52410566403119563</v>
      </c>
    </row>
    <row r="1186" spans="1:62">
      <c r="A1186" t="s">
        <v>177</v>
      </c>
      <c r="C1186" s="63" t="s">
        <v>164</v>
      </c>
      <c r="D1186" s="87" t="s">
        <v>172</v>
      </c>
      <c r="E1186" t="s">
        <v>959</v>
      </c>
      <c r="F1186" s="1" t="s">
        <v>211</v>
      </c>
      <c r="G1186" s="1" t="s">
        <v>906</v>
      </c>
      <c r="H1186" s="1">
        <v>11.134320000000001</v>
      </c>
      <c r="I1186" s="1">
        <v>8.2327899999999996</v>
      </c>
      <c r="J1186" s="1">
        <v>682</v>
      </c>
      <c r="K1186" s="1" t="s">
        <v>907</v>
      </c>
      <c r="L1186" s="1" t="s">
        <v>737</v>
      </c>
      <c r="M1186" s="88">
        <v>2016</v>
      </c>
      <c r="N1186" s="88">
        <v>2</v>
      </c>
      <c r="O1186" s="89" t="s">
        <v>156</v>
      </c>
      <c r="P1186" s="63">
        <v>998</v>
      </c>
      <c r="Q1186" s="1" t="s">
        <v>801</v>
      </c>
      <c r="R1186" s="63" t="s">
        <v>399</v>
      </c>
      <c r="S1186" s="63" t="s">
        <v>992</v>
      </c>
      <c r="T1186" s="63" t="s">
        <v>1091</v>
      </c>
      <c r="U1186" s="1"/>
      <c r="V1186" s="90"/>
      <c r="W1186" s="91">
        <v>42642</v>
      </c>
      <c r="X1186" s="63">
        <v>9</v>
      </c>
      <c r="Y1186" s="63">
        <v>48</v>
      </c>
      <c r="Z1186" s="92">
        <v>41</v>
      </c>
      <c r="AA1186" s="93">
        <v>13.3</v>
      </c>
      <c r="AB1186" s="93">
        <v>5.9</v>
      </c>
      <c r="AC1186" s="63">
        <v>1.56</v>
      </c>
      <c r="AD1186" s="1">
        <v>0.84</v>
      </c>
      <c r="AE1186" s="63">
        <v>1.02</v>
      </c>
      <c r="AF1186" s="1">
        <v>0.98</v>
      </c>
      <c r="AG1186" s="1">
        <v>9.6</v>
      </c>
      <c r="AH1186" s="1">
        <f t="shared" si="257"/>
        <v>85.714285714285708</v>
      </c>
      <c r="AI1186" s="1">
        <v>0.4</v>
      </c>
      <c r="AJ1186" s="1">
        <f t="shared" si="258"/>
        <v>3.7064102564102566</v>
      </c>
      <c r="AK1186" s="1">
        <f t="shared" si="252"/>
        <v>3.37875113122172</v>
      </c>
      <c r="AL1186" s="1">
        <f t="shared" si="253"/>
        <v>5.215686274509804</v>
      </c>
      <c r="AM1186" s="1">
        <f t="shared" si="254"/>
        <v>3754.1679235796887</v>
      </c>
      <c r="AN1186" s="1">
        <f t="shared" si="255"/>
        <v>5795.2069716775604</v>
      </c>
      <c r="AO1186" s="1">
        <f t="shared" si="256"/>
        <v>9549.3748952572496</v>
      </c>
      <c r="AP1186" s="1">
        <f t="shared" si="259"/>
        <v>3.7541679235796885</v>
      </c>
      <c r="AQ1186" s="1">
        <f t="shared" si="259"/>
        <v>5.79520697167756</v>
      </c>
      <c r="AR1186" s="1">
        <f t="shared" si="259"/>
        <v>9.5493748952572499</v>
      </c>
      <c r="AS1186" s="90"/>
      <c r="AT1186" s="1">
        <v>2.1442669172932334</v>
      </c>
      <c r="AU1186" s="1">
        <v>0.23426713388668544</v>
      </c>
      <c r="AV1186" s="1">
        <v>1.7591859977458442</v>
      </c>
      <c r="AW1186" s="1">
        <v>0.55376533851766541</v>
      </c>
      <c r="AX1186" s="1">
        <v>0.20554445174507269</v>
      </c>
      <c r="AY1186" s="1">
        <v>0.14306529539725149</v>
      </c>
      <c r="AZ1186" s="1">
        <v>5.8157531665400146</v>
      </c>
      <c r="BA1186" s="1">
        <v>127.14681695136768</v>
      </c>
      <c r="BB1186" s="1">
        <v>44.404458387211236</v>
      </c>
      <c r="BC1186" s="1">
        <v>8.5945054993681858</v>
      </c>
      <c r="BD1186" s="1">
        <v>2.9183871738519085</v>
      </c>
      <c r="BE1186" s="94">
        <v>0.24151572926596765</v>
      </c>
      <c r="BF1186" s="94">
        <v>6.5490943755958056E-2</v>
      </c>
      <c r="BG1186" s="94">
        <v>3.7061462478137916</v>
      </c>
      <c r="BH1186" s="1">
        <v>1.1422155688622755</v>
      </c>
      <c r="BI1186" s="1">
        <v>0.23368263473053891</v>
      </c>
      <c r="BJ1186" s="1">
        <v>0.73006525851735049</v>
      </c>
    </row>
    <row r="1187" spans="1:62">
      <c r="A1187" t="s">
        <v>177</v>
      </c>
      <c r="C1187" s="63" t="s">
        <v>164</v>
      </c>
      <c r="D1187" s="87" t="s">
        <v>172</v>
      </c>
      <c r="E1187" t="s">
        <v>959</v>
      </c>
      <c r="F1187" s="1" t="s">
        <v>211</v>
      </c>
      <c r="G1187" s="1" t="s">
        <v>906</v>
      </c>
      <c r="H1187" s="1">
        <v>11.134320000000001</v>
      </c>
      <c r="I1187" s="1">
        <v>8.2327899999999996</v>
      </c>
      <c r="J1187" s="1">
        <v>682</v>
      </c>
      <c r="K1187" s="1" t="s">
        <v>907</v>
      </c>
      <c r="L1187" s="1" t="s">
        <v>737</v>
      </c>
      <c r="M1187" s="88">
        <v>2016</v>
      </c>
      <c r="N1187" s="88">
        <v>2</v>
      </c>
      <c r="O1187" s="89" t="s">
        <v>157</v>
      </c>
      <c r="P1187" s="63">
        <v>999</v>
      </c>
      <c r="Q1187" s="1" t="s">
        <v>801</v>
      </c>
      <c r="R1187" s="63" t="s">
        <v>399</v>
      </c>
      <c r="S1187" s="63" t="s">
        <v>992</v>
      </c>
      <c r="T1187" s="63" t="s">
        <v>1091</v>
      </c>
      <c r="U1187" s="1"/>
      <c r="V1187" s="90"/>
      <c r="W1187" s="91">
        <v>42642</v>
      </c>
      <c r="X1187" s="63">
        <v>9</v>
      </c>
      <c r="Y1187" s="63">
        <v>45</v>
      </c>
      <c r="Z1187" s="92">
        <v>45</v>
      </c>
      <c r="AA1187" s="93">
        <v>18.32</v>
      </c>
      <c r="AB1187" s="93">
        <v>7.5</v>
      </c>
      <c r="AC1187" s="63">
        <v>1.76</v>
      </c>
      <c r="AD1187" s="1">
        <v>0.77</v>
      </c>
      <c r="AE1187" s="63">
        <v>1.08</v>
      </c>
      <c r="AF1187" s="1">
        <v>0.88</v>
      </c>
      <c r="AG1187" s="1">
        <v>11.6</v>
      </c>
      <c r="AH1187" s="1">
        <f t="shared" si="257"/>
        <v>87.5</v>
      </c>
      <c r="AI1187" s="1">
        <v>0.28000000000000003</v>
      </c>
      <c r="AJ1187" s="1">
        <f t="shared" si="258"/>
        <v>3.75</v>
      </c>
      <c r="AK1187" s="1">
        <f t="shared" si="252"/>
        <v>3.4125000000000005</v>
      </c>
      <c r="AL1187" s="1">
        <f t="shared" si="253"/>
        <v>4.7496296296296299</v>
      </c>
      <c r="AM1187" s="1">
        <f t="shared" si="254"/>
        <v>3791.666666666667</v>
      </c>
      <c r="AN1187" s="1">
        <f t="shared" si="255"/>
        <v>5277.3662551440329</v>
      </c>
      <c r="AO1187" s="1">
        <f t="shared" si="256"/>
        <v>9069.0329218106999</v>
      </c>
      <c r="AP1187" s="1">
        <f t="shared" si="259"/>
        <v>3.791666666666667</v>
      </c>
      <c r="AQ1187" s="1">
        <f t="shared" si="259"/>
        <v>5.2773662551440328</v>
      </c>
      <c r="AR1187" s="1">
        <f t="shared" si="259"/>
        <v>9.0690329218107006</v>
      </c>
      <c r="AS1187" s="90"/>
      <c r="AT1187" s="1">
        <v>3.0108803165182989</v>
      </c>
      <c r="AU1187" s="1">
        <v>0.29624617128886588</v>
      </c>
      <c r="AV1187" s="1">
        <v>2.0079584925335552</v>
      </c>
      <c r="AW1187" s="1">
        <v>0.53646035835247674</v>
      </c>
      <c r="AX1187" s="1">
        <v>0.25551337880148639</v>
      </c>
      <c r="AY1187" s="1">
        <v>0.19175551191196713</v>
      </c>
      <c r="AZ1187" s="1">
        <v>9.4559598662307014</v>
      </c>
      <c r="BA1187" s="1">
        <v>134.30974303638337</v>
      </c>
      <c r="BB1187" s="1">
        <v>47.184872072738791</v>
      </c>
      <c r="BC1187" s="1">
        <v>12.153943697081683</v>
      </c>
      <c r="BD1187" s="1">
        <v>2.6229587577545184</v>
      </c>
      <c r="BE1187" s="94">
        <v>0.94832535885167479</v>
      </c>
      <c r="BF1187" s="94">
        <v>9.2918660287081345E-2</v>
      </c>
      <c r="BG1187" s="94">
        <v>3.9437904936918597</v>
      </c>
      <c r="BH1187" s="1">
        <v>1.4211045364891519</v>
      </c>
      <c r="BI1187" s="1">
        <v>0.27440828402366868</v>
      </c>
      <c r="BJ1187" s="1">
        <v>0.82700565163327655</v>
      </c>
    </row>
    <row r="1188" spans="1:62">
      <c r="A1188" t="s">
        <v>177</v>
      </c>
      <c r="C1188" s="63" t="s">
        <v>164</v>
      </c>
      <c r="D1188" s="87" t="s">
        <v>172</v>
      </c>
      <c r="E1188" t="s">
        <v>959</v>
      </c>
      <c r="F1188" s="1" t="s">
        <v>211</v>
      </c>
      <c r="G1188" s="1" t="s">
        <v>906</v>
      </c>
      <c r="H1188" s="1">
        <v>11.134320000000001</v>
      </c>
      <c r="I1188" s="1">
        <v>8.2327899999999996</v>
      </c>
      <c r="J1188" s="1">
        <v>682</v>
      </c>
      <c r="K1188" s="1" t="s">
        <v>907</v>
      </c>
      <c r="L1188" s="1" t="s">
        <v>737</v>
      </c>
      <c r="M1188" s="88">
        <v>2016</v>
      </c>
      <c r="N1188" s="88">
        <v>2</v>
      </c>
      <c r="O1188" s="89" t="s">
        <v>158</v>
      </c>
      <c r="P1188" s="63">
        <v>1000</v>
      </c>
      <c r="Q1188" s="1" t="s">
        <v>801</v>
      </c>
      <c r="R1188" s="63" t="s">
        <v>399</v>
      </c>
      <c r="S1188" s="63" t="s">
        <v>992</v>
      </c>
      <c r="T1188" s="63" t="s">
        <v>1091</v>
      </c>
      <c r="U1188" s="1"/>
      <c r="V1188" s="90"/>
      <c r="W1188" s="91">
        <v>42642</v>
      </c>
      <c r="X1188" s="63">
        <v>9</v>
      </c>
      <c r="Y1188" s="63">
        <v>48</v>
      </c>
      <c r="Z1188" s="92">
        <v>43</v>
      </c>
      <c r="AA1188" s="93">
        <v>18.670000000000002</v>
      </c>
      <c r="AB1188" s="93">
        <v>8.68</v>
      </c>
      <c r="AC1188" s="63">
        <v>2.42</v>
      </c>
      <c r="AD1188" s="1">
        <v>1.22</v>
      </c>
      <c r="AE1188" s="63">
        <v>1.8</v>
      </c>
      <c r="AF1188" s="1">
        <v>1.52</v>
      </c>
      <c r="AG1188" s="1">
        <v>14</v>
      </c>
      <c r="AH1188" s="1">
        <f t="shared" si="257"/>
        <v>80.263157894736835</v>
      </c>
      <c r="AI1188" s="1">
        <v>0.68</v>
      </c>
      <c r="AJ1188" s="1">
        <f t="shared" si="258"/>
        <v>5.4519008264462814</v>
      </c>
      <c r="AK1188" s="1">
        <f t="shared" si="252"/>
        <v>4.4273485658726299</v>
      </c>
      <c r="AL1188" s="1">
        <f t="shared" si="253"/>
        <v>7.0531111111111118</v>
      </c>
      <c r="AM1188" s="1">
        <f t="shared" si="254"/>
        <v>4919.276184302922</v>
      </c>
      <c r="AN1188" s="1">
        <f t="shared" si="255"/>
        <v>7836.7901234567917</v>
      </c>
      <c r="AO1188" s="1">
        <f t="shared" si="256"/>
        <v>12756.066307759713</v>
      </c>
      <c r="AP1188" s="1">
        <f t="shared" si="259"/>
        <v>4.9192761843029222</v>
      </c>
      <c r="AQ1188" s="1">
        <f t="shared" si="259"/>
        <v>7.836790123456792</v>
      </c>
      <c r="AR1188" s="1">
        <f t="shared" si="259"/>
        <v>12.756066307759713</v>
      </c>
      <c r="AS1188" s="90"/>
      <c r="AT1188" s="1">
        <v>3.0980198019801981</v>
      </c>
      <c r="AU1188" s="1">
        <v>0.34002239075261176</v>
      </c>
      <c r="AV1188" s="1">
        <v>2.0554029301783352</v>
      </c>
      <c r="AW1188" s="1">
        <v>0.81671820169606446</v>
      </c>
      <c r="AX1188" s="1">
        <v>0.32803005135801822</v>
      </c>
      <c r="AY1188" s="1">
        <v>0.21125777005677251</v>
      </c>
      <c r="AZ1188" s="1">
        <v>8.153843364859279</v>
      </c>
      <c r="BA1188" s="1">
        <v>151.97618058080269</v>
      </c>
      <c r="BB1188" s="1">
        <v>97.868582364567445</v>
      </c>
      <c r="BC1188" s="1">
        <v>14.143839028918656</v>
      </c>
      <c r="BD1188" s="1">
        <v>4.3484028502635166</v>
      </c>
      <c r="BE1188" s="94">
        <v>1.0539772727272729</v>
      </c>
      <c r="BF1188" s="94">
        <v>0.10052083333333335</v>
      </c>
      <c r="BG1188" s="94">
        <v>3.8117760812180093</v>
      </c>
      <c r="BH1188" s="1">
        <v>1.4281609195402298</v>
      </c>
      <c r="BI1188" s="1">
        <v>0.26135057471264361</v>
      </c>
      <c r="BJ1188" s="1">
        <v>0.65439542018376973</v>
      </c>
    </row>
    <row r="1189" spans="1:62">
      <c r="A1189" t="s">
        <v>177</v>
      </c>
      <c r="C1189" s="63" t="s">
        <v>164</v>
      </c>
      <c r="D1189" s="87" t="s">
        <v>172</v>
      </c>
      <c r="E1189" t="s">
        <v>959</v>
      </c>
      <c r="F1189" s="1" t="s">
        <v>211</v>
      </c>
      <c r="G1189" s="1" t="s">
        <v>906</v>
      </c>
      <c r="H1189" s="1">
        <v>11.134320000000001</v>
      </c>
      <c r="I1189" s="1">
        <v>8.2327899999999996</v>
      </c>
      <c r="J1189" s="1">
        <v>682</v>
      </c>
      <c r="K1189" s="1" t="s">
        <v>907</v>
      </c>
      <c r="L1189" s="1" t="s">
        <v>737</v>
      </c>
      <c r="M1189" s="88">
        <v>2016</v>
      </c>
      <c r="N1189" s="88">
        <v>2</v>
      </c>
      <c r="O1189" s="89" t="s">
        <v>159</v>
      </c>
      <c r="P1189" s="63">
        <v>1001</v>
      </c>
      <c r="Q1189" s="1" t="s">
        <v>801</v>
      </c>
      <c r="R1189" s="63" t="s">
        <v>399</v>
      </c>
      <c r="S1189" s="63" t="s">
        <v>992</v>
      </c>
      <c r="T1189" s="63" t="s">
        <v>1091</v>
      </c>
      <c r="U1189" s="1"/>
      <c r="V1189" s="90"/>
      <c r="W1189" s="91">
        <v>42642</v>
      </c>
      <c r="X1189" s="63">
        <v>9</v>
      </c>
      <c r="Y1189" s="63">
        <v>44</v>
      </c>
      <c r="Z1189" s="92">
        <v>45</v>
      </c>
      <c r="AA1189" s="93">
        <v>20.46</v>
      </c>
      <c r="AB1189" s="93">
        <v>8.0500000000000007</v>
      </c>
      <c r="AC1189" s="63">
        <v>2.1</v>
      </c>
      <c r="AD1189" s="1">
        <v>1.08</v>
      </c>
      <c r="AE1189" s="63">
        <v>1.22</v>
      </c>
      <c r="AF1189" s="1">
        <v>1.34</v>
      </c>
      <c r="AG1189" s="1">
        <v>12.8</v>
      </c>
      <c r="AH1189" s="1">
        <f t="shared" si="257"/>
        <v>80.597014925373131</v>
      </c>
      <c r="AI1189" s="1">
        <v>0.34</v>
      </c>
      <c r="AJ1189" s="1">
        <f t="shared" si="258"/>
        <v>5.1366666666666676</v>
      </c>
      <c r="AK1189" s="1">
        <f t="shared" si="252"/>
        <v>4.2471529411764717</v>
      </c>
      <c r="AL1189" s="1">
        <f t="shared" si="253"/>
        <v>5.701967213114755</v>
      </c>
      <c r="AM1189" s="1">
        <f t="shared" si="254"/>
        <v>4719.0588235294126</v>
      </c>
      <c r="AN1189" s="1">
        <f t="shared" si="255"/>
        <v>6335.5191256830612</v>
      </c>
      <c r="AO1189" s="1">
        <f t="shared" si="256"/>
        <v>11054.577949212475</v>
      </c>
      <c r="AP1189" s="1">
        <f t="shared" si="259"/>
        <v>4.7190588235294122</v>
      </c>
      <c r="AQ1189" s="1">
        <f t="shared" si="259"/>
        <v>6.335519125683061</v>
      </c>
      <c r="AR1189" s="1">
        <f t="shared" si="259"/>
        <v>11.054577949212474</v>
      </c>
      <c r="AS1189" s="90"/>
      <c r="AT1189" s="1">
        <v>2.906188605108055</v>
      </c>
      <c r="AU1189" s="1">
        <v>0.32228214461433952</v>
      </c>
      <c r="AV1189" s="1">
        <v>2.1134037291280943</v>
      </c>
      <c r="AW1189" s="1">
        <v>0.7468560134576252</v>
      </c>
      <c r="AX1189" s="1">
        <v>0.27227476387565247</v>
      </c>
      <c r="AY1189" s="1">
        <v>0.20699153532551065</v>
      </c>
      <c r="AZ1189" s="1">
        <v>7.4088166518833187</v>
      </c>
      <c r="BA1189" s="1">
        <v>177.70077916348862</v>
      </c>
      <c r="BB1189" s="1">
        <v>91.995232331888658</v>
      </c>
      <c r="BC1189" s="1">
        <v>11.450440954062454</v>
      </c>
      <c r="BD1189" s="1">
        <v>8.223441248573943</v>
      </c>
      <c r="BE1189" s="94">
        <v>0.4337972166998012</v>
      </c>
      <c r="BF1189" s="94">
        <v>6.3220675944334004E-2</v>
      </c>
      <c r="BG1189" s="94">
        <v>2.778669805445948</v>
      </c>
      <c r="BH1189" s="1">
        <v>1.3308550185873604</v>
      </c>
      <c r="BI1189" s="1">
        <v>0.20497211895910777</v>
      </c>
      <c r="BJ1189" s="1">
        <v>0.69432283869896039</v>
      </c>
    </row>
    <row r="1190" spans="1:62">
      <c r="A1190" t="s">
        <v>177</v>
      </c>
      <c r="C1190" s="63" t="s">
        <v>164</v>
      </c>
      <c r="D1190" s="87" t="s">
        <v>172</v>
      </c>
      <c r="E1190" t="s">
        <v>959</v>
      </c>
      <c r="F1190" s="1" t="s">
        <v>211</v>
      </c>
      <c r="G1190" s="1" t="s">
        <v>906</v>
      </c>
      <c r="H1190" s="1">
        <v>11.134320000000001</v>
      </c>
      <c r="I1190" s="1">
        <v>8.2327899999999996</v>
      </c>
      <c r="J1190" s="1">
        <v>682</v>
      </c>
      <c r="K1190" s="1" t="s">
        <v>907</v>
      </c>
      <c r="L1190" s="1" t="s">
        <v>737</v>
      </c>
      <c r="M1190" s="88">
        <v>2016</v>
      </c>
      <c r="N1190" s="88">
        <v>2</v>
      </c>
      <c r="O1190" s="89" t="s">
        <v>714</v>
      </c>
      <c r="P1190" s="63">
        <v>1002</v>
      </c>
      <c r="Q1190" s="1" t="s">
        <v>801</v>
      </c>
      <c r="R1190" s="63" t="s">
        <v>399</v>
      </c>
      <c r="S1190" s="63" t="s">
        <v>992</v>
      </c>
      <c r="T1190" s="63" t="s">
        <v>1091</v>
      </c>
      <c r="U1190" s="1"/>
      <c r="V1190" s="90"/>
      <c r="W1190" s="91">
        <v>42642</v>
      </c>
      <c r="X1190" s="63">
        <v>9</v>
      </c>
      <c r="Y1190" s="63">
        <v>42</v>
      </c>
      <c r="Z1190" s="92">
        <v>55</v>
      </c>
      <c r="AA1190" s="93">
        <v>24.21</v>
      </c>
      <c r="AB1190" s="93">
        <v>8.2100000000000009</v>
      </c>
      <c r="AC1190" s="63">
        <v>2.38</v>
      </c>
      <c r="AD1190" s="1">
        <v>1.18</v>
      </c>
      <c r="AE1190" s="63">
        <v>2.2200000000000002</v>
      </c>
      <c r="AF1190" s="1">
        <v>1.44</v>
      </c>
      <c r="AG1190" s="1">
        <v>10.7</v>
      </c>
      <c r="AH1190" s="1">
        <f t="shared" si="257"/>
        <v>81.944444444444443</v>
      </c>
      <c r="AI1190" s="1">
        <v>0.74</v>
      </c>
      <c r="AJ1190" s="1">
        <f t="shared" si="258"/>
        <v>4.9673949579831937</v>
      </c>
      <c r="AK1190" s="1">
        <f t="shared" si="252"/>
        <v>4.2764238260009888</v>
      </c>
      <c r="AL1190" s="1">
        <f t="shared" si="253"/>
        <v>8.07</v>
      </c>
      <c r="AM1190" s="1">
        <f t="shared" si="254"/>
        <v>4751.5820288899877</v>
      </c>
      <c r="AN1190" s="1">
        <f t="shared" si="255"/>
        <v>8966.6666666666661</v>
      </c>
      <c r="AO1190" s="1">
        <f t="shared" si="256"/>
        <v>13718.248695556653</v>
      </c>
      <c r="AP1190" s="1">
        <f t="shared" si="259"/>
        <v>4.7515820288899873</v>
      </c>
      <c r="AQ1190" s="1">
        <f t="shared" si="259"/>
        <v>8.9666666666666668</v>
      </c>
      <c r="AR1190" s="1">
        <f t="shared" si="259"/>
        <v>13.718248695556653</v>
      </c>
      <c r="AS1190" s="90"/>
      <c r="AT1190" s="1">
        <v>2.8261074458058437</v>
      </c>
      <c r="AU1190" s="1">
        <v>0.29694173958619863</v>
      </c>
      <c r="AV1190" s="1">
        <v>2.2275341032327867</v>
      </c>
      <c r="AW1190" s="1">
        <v>0.73776226638030029</v>
      </c>
      <c r="AX1190" s="1">
        <v>0.29640958272545598</v>
      </c>
      <c r="AY1190" s="1">
        <v>0.24517156439703386</v>
      </c>
      <c r="AZ1190" s="1">
        <v>9.778606855123785</v>
      </c>
      <c r="BA1190" s="1">
        <v>143.99706289031337</v>
      </c>
      <c r="BB1190" s="1">
        <v>84.532788646356707</v>
      </c>
      <c r="BC1190" s="1">
        <v>15.551610263706793</v>
      </c>
      <c r="BD1190" s="1">
        <v>24.735485387207</v>
      </c>
      <c r="BE1190" s="94">
        <v>1.0809031044214488</v>
      </c>
      <c r="BF1190" s="94">
        <v>0.10239887111947318</v>
      </c>
      <c r="BG1190" s="94">
        <v>2.012981986603795</v>
      </c>
      <c r="BH1190" s="1">
        <v>1.5056657223796035</v>
      </c>
      <c r="BI1190" s="1">
        <v>0.33545797922568465</v>
      </c>
      <c r="BJ1190" s="1">
        <v>0.69191336600683484</v>
      </c>
    </row>
    <row r="1191" spans="1:62">
      <c r="C1191" s="63"/>
      <c r="D1191" s="87"/>
      <c r="F1191" s="1"/>
      <c r="G1191" s="1"/>
      <c r="H1191" s="1"/>
      <c r="I1191" s="1"/>
      <c r="J1191" s="1"/>
      <c r="K1191" s="1"/>
      <c r="L1191" s="1"/>
      <c r="M1191" s="88"/>
      <c r="N1191" s="88"/>
      <c r="O1191" s="89"/>
      <c r="P1191" s="63"/>
      <c r="Q1191" s="1"/>
      <c r="R1191" s="63"/>
      <c r="S1191" s="63"/>
      <c r="T1191" s="63"/>
      <c r="U1191" s="1"/>
      <c r="V1191" s="1"/>
      <c r="W1191" s="91"/>
      <c r="X1191" s="63"/>
      <c r="Y1191" s="63"/>
      <c r="Z1191" s="92"/>
      <c r="AA1191" s="93"/>
      <c r="AB1191" s="93"/>
      <c r="AC1191" s="63"/>
      <c r="AD1191" s="1"/>
      <c r="AE1191" s="63"/>
      <c r="AF1191" s="1"/>
      <c r="AG1191" s="1"/>
      <c r="AH1191" s="1"/>
      <c r="AI1191" s="1"/>
      <c r="AJ1191" s="1"/>
      <c r="AK1191" s="1"/>
      <c r="AL1191" s="1"/>
      <c r="AM1191" s="1"/>
      <c r="AN1191" s="1"/>
      <c r="AO1191" s="1"/>
      <c r="AP1191" s="1"/>
      <c r="AQ1191" s="1"/>
      <c r="AR1191" s="1"/>
      <c r="AS1191" s="90"/>
      <c r="AT1191" s="1"/>
      <c r="AU1191" s="1"/>
      <c r="AV1191" s="1"/>
      <c r="AW1191" s="1"/>
      <c r="AX1191" s="1"/>
      <c r="AY1191" s="1"/>
      <c r="AZ1191" s="1"/>
      <c r="BA1191" s="1"/>
      <c r="BB1191" s="1"/>
      <c r="BC1191" s="1"/>
      <c r="BD1191" s="1"/>
      <c r="BE1191" s="94"/>
      <c r="BF1191" s="94"/>
      <c r="BG1191" s="94"/>
      <c r="BH1191" s="1"/>
      <c r="BI1191" s="1"/>
      <c r="BJ1191" s="1"/>
    </row>
    <row r="1192" spans="1:62">
      <c r="C1192" s="63"/>
      <c r="D1192" s="87"/>
      <c r="F1192" s="1"/>
      <c r="G1192" s="1"/>
      <c r="H1192" s="1"/>
      <c r="I1192" s="1"/>
      <c r="J1192" s="1"/>
      <c r="K1192" s="1"/>
      <c r="L1192" s="1"/>
      <c r="M1192" s="88"/>
      <c r="N1192" s="88"/>
      <c r="O1192" s="89"/>
      <c r="P1192" s="63"/>
      <c r="Q1192" s="1"/>
      <c r="R1192" s="63"/>
      <c r="S1192" s="63"/>
      <c r="T1192" s="63"/>
      <c r="U1192" s="1"/>
      <c r="V1192" s="90"/>
      <c r="W1192" s="91"/>
      <c r="X1192" s="63"/>
      <c r="Y1192" s="63"/>
      <c r="Z1192" s="92"/>
      <c r="AA1192" s="93"/>
      <c r="AB1192" s="93"/>
      <c r="AC1192" s="63"/>
      <c r="AD1192" s="1"/>
      <c r="AE1192" s="63"/>
      <c r="AF1192" s="1"/>
      <c r="AG1192" s="1"/>
      <c r="AH1192" s="1"/>
      <c r="AI1192" s="1"/>
      <c r="AJ1192" s="1"/>
      <c r="AK1192" s="1"/>
      <c r="AL1192" s="1"/>
      <c r="AM1192" s="1"/>
      <c r="AN1192" s="1"/>
      <c r="AO1192" s="1"/>
      <c r="AP1192" s="1"/>
      <c r="AQ1192" s="1"/>
      <c r="AR1192" s="1"/>
      <c r="AS1192" s="90"/>
      <c r="AT1192" s="1"/>
      <c r="AU1192" s="1"/>
      <c r="AV1192" s="1"/>
      <c r="AW1192" s="1"/>
      <c r="AX1192" s="1"/>
      <c r="AY1192" s="1"/>
      <c r="AZ1192" s="1"/>
      <c r="BA1192" s="1"/>
      <c r="BB1192" s="1"/>
      <c r="BC1192" s="1"/>
      <c r="BD1192" s="1"/>
      <c r="BE1192" s="94"/>
      <c r="BF1192" s="94"/>
      <c r="BG1192" s="94"/>
      <c r="BH1192" s="1"/>
      <c r="BI1192" s="1"/>
      <c r="BJ1192" s="1"/>
    </row>
    <row r="1193" spans="1:62">
      <c r="C1193" s="63"/>
      <c r="D1193" s="87"/>
      <c r="F1193" s="1"/>
      <c r="G1193" s="1"/>
      <c r="H1193" s="1"/>
      <c r="I1193" s="1"/>
      <c r="J1193" s="1"/>
      <c r="K1193" s="1"/>
      <c r="L1193" s="1"/>
      <c r="M1193" s="88"/>
      <c r="N1193" s="88"/>
      <c r="O1193" s="89"/>
      <c r="P1193" s="63"/>
      <c r="Q1193" s="1"/>
      <c r="R1193" s="63"/>
      <c r="S1193" s="63"/>
      <c r="T1193" s="63"/>
      <c r="U1193" s="1"/>
      <c r="V1193" s="90"/>
      <c r="W1193" s="91"/>
      <c r="X1193" s="63"/>
      <c r="Y1193" s="63"/>
      <c r="Z1193" s="92"/>
      <c r="AA1193" s="93"/>
      <c r="AB1193" s="93"/>
      <c r="AC1193" s="63"/>
      <c r="AD1193" s="1"/>
      <c r="AE1193" s="63"/>
      <c r="AF1193" s="1"/>
      <c r="AG1193" s="1"/>
      <c r="AH1193" s="1"/>
      <c r="AI1193" s="1"/>
      <c r="AJ1193" s="1"/>
      <c r="AK1193" s="1"/>
      <c r="AL1193" s="1"/>
      <c r="AM1193" s="1"/>
      <c r="AN1193" s="1"/>
      <c r="AO1193" s="1"/>
      <c r="AP1193" s="1"/>
      <c r="AQ1193" s="1"/>
      <c r="AR1193" s="1"/>
      <c r="AS1193" s="90"/>
      <c r="AT1193" s="1"/>
      <c r="AU1193" s="1"/>
      <c r="AV1193" s="1"/>
      <c r="AW1193" s="1"/>
      <c r="AX1193" s="1"/>
      <c r="AY1193" s="1"/>
      <c r="AZ1193" s="1"/>
      <c r="BA1193" s="1"/>
      <c r="BB1193" s="1"/>
      <c r="BC1193" s="1"/>
      <c r="BD1193" s="1"/>
      <c r="BE1193" s="94"/>
      <c r="BF1193" s="94"/>
      <c r="BG1193" s="94"/>
      <c r="BH1193" s="1"/>
      <c r="BI1193" s="1"/>
      <c r="BJ1193" s="1"/>
    </row>
    <row r="1194" spans="1:62">
      <c r="C1194" s="63"/>
      <c r="D1194" s="87"/>
      <c r="F1194" s="1"/>
      <c r="G1194" s="1"/>
      <c r="H1194" s="1"/>
      <c r="I1194" s="1"/>
      <c r="J1194" s="1"/>
      <c r="K1194" s="1"/>
      <c r="L1194" s="1"/>
      <c r="M1194" s="88"/>
      <c r="N1194" s="88"/>
      <c r="O1194" s="89"/>
      <c r="P1194" s="63"/>
      <c r="Q1194" s="1"/>
      <c r="R1194" s="63"/>
      <c r="S1194" s="63"/>
      <c r="T1194" s="63"/>
      <c r="U1194" s="1"/>
      <c r="V1194" s="90"/>
      <c r="W1194" s="91"/>
      <c r="X1194" s="63"/>
      <c r="Y1194" s="63"/>
      <c r="Z1194" s="92"/>
      <c r="AA1194" s="93"/>
      <c r="AB1194" s="93"/>
      <c r="AC1194" s="63"/>
      <c r="AD1194" s="1"/>
      <c r="AE1194" s="63"/>
      <c r="AF1194" s="1"/>
      <c r="AG1194" s="1"/>
      <c r="AH1194" s="1"/>
      <c r="AI1194" s="1"/>
      <c r="AJ1194" s="1"/>
      <c r="AK1194" s="1"/>
      <c r="AL1194" s="1"/>
      <c r="AM1194" s="1"/>
      <c r="AN1194" s="1"/>
      <c r="AO1194" s="1"/>
      <c r="AP1194" s="1"/>
      <c r="AQ1194" s="1"/>
      <c r="AR1194" s="1"/>
      <c r="AS1194" s="90"/>
      <c r="AT1194" s="1"/>
      <c r="AU1194" s="1"/>
      <c r="AV1194" s="1"/>
      <c r="AW1194" s="1"/>
      <c r="AX1194" s="1"/>
      <c r="AY1194" s="1"/>
      <c r="AZ1194" s="1"/>
      <c r="BA1194" s="1"/>
      <c r="BB1194" s="1"/>
      <c r="BC1194" s="1"/>
      <c r="BD1194" s="1"/>
      <c r="BE1194" s="94"/>
      <c r="BF1194" s="94"/>
      <c r="BG1194" s="94"/>
      <c r="BH1194" s="1"/>
      <c r="BI1194" s="1"/>
      <c r="BJ1194" s="1"/>
    </row>
    <row r="1195" spans="1:62">
      <c r="C1195" s="63"/>
      <c r="D1195" s="87"/>
      <c r="F1195" s="1"/>
      <c r="G1195" s="1"/>
      <c r="H1195" s="1"/>
      <c r="I1195" s="1"/>
      <c r="J1195" s="1"/>
      <c r="K1195" s="1"/>
      <c r="L1195" s="1"/>
      <c r="M1195" s="88"/>
      <c r="N1195" s="88"/>
      <c r="O1195" s="89"/>
      <c r="P1195" s="63"/>
      <c r="Q1195" s="1"/>
      <c r="R1195" s="63"/>
      <c r="S1195" s="63"/>
      <c r="T1195" s="63"/>
      <c r="U1195" s="1"/>
      <c r="V1195" s="90"/>
      <c r="W1195" s="91"/>
      <c r="X1195" s="63"/>
      <c r="Y1195" s="63"/>
      <c r="Z1195" s="92"/>
      <c r="AA1195" s="93"/>
      <c r="AB1195" s="93"/>
      <c r="AC1195" s="63"/>
      <c r="AD1195" s="1"/>
      <c r="AE1195" s="63"/>
      <c r="AF1195" s="1"/>
      <c r="AG1195" s="1"/>
      <c r="AH1195" s="1"/>
      <c r="AI1195" s="1"/>
      <c r="AJ1195" s="1"/>
      <c r="AK1195" s="1"/>
      <c r="AL1195" s="1"/>
      <c r="AM1195" s="1"/>
      <c r="AN1195" s="1"/>
      <c r="AO1195" s="1"/>
      <c r="AP1195" s="1"/>
      <c r="AQ1195" s="1"/>
      <c r="AR1195" s="1"/>
      <c r="AS1195" s="90"/>
      <c r="AT1195" s="1"/>
      <c r="AU1195" s="1"/>
      <c r="AV1195" s="1"/>
      <c r="AW1195" s="1"/>
      <c r="AX1195" s="1"/>
      <c r="AY1195" s="1"/>
      <c r="AZ1195" s="1"/>
      <c r="BA1195" s="1"/>
      <c r="BB1195" s="1"/>
      <c r="BC1195" s="1"/>
      <c r="BD1195" s="1"/>
      <c r="BE1195" s="94"/>
      <c r="BF1195" s="94"/>
      <c r="BG1195" s="94"/>
      <c r="BH1195" s="1"/>
      <c r="BI1195" s="1"/>
      <c r="BJ1195" s="1"/>
    </row>
    <row r="1196" spans="1:62">
      <c r="C1196" s="63"/>
      <c r="D1196" s="87"/>
      <c r="F1196" s="1"/>
      <c r="G1196" s="1"/>
      <c r="H1196" s="1"/>
      <c r="I1196" s="1"/>
      <c r="J1196" s="1"/>
      <c r="K1196" s="1"/>
      <c r="L1196" s="1"/>
      <c r="M1196" s="88"/>
      <c r="N1196" s="88"/>
      <c r="O1196" s="89"/>
      <c r="P1196" s="63"/>
      <c r="Q1196" s="1"/>
      <c r="R1196" s="63"/>
      <c r="S1196" s="63"/>
      <c r="T1196" s="63"/>
      <c r="U1196" s="1"/>
      <c r="V1196" s="90"/>
      <c r="W1196" s="91"/>
      <c r="X1196" s="63"/>
      <c r="Y1196" s="63"/>
      <c r="Z1196" s="92"/>
      <c r="AA1196" s="93"/>
      <c r="AB1196" s="93"/>
      <c r="AC1196" s="63"/>
      <c r="AD1196" s="1"/>
      <c r="AE1196" s="63"/>
      <c r="AF1196" s="1"/>
      <c r="AG1196" s="1"/>
      <c r="AH1196" s="1"/>
      <c r="AI1196" s="1"/>
      <c r="AJ1196" s="1"/>
      <c r="AK1196" s="1"/>
      <c r="AL1196" s="1"/>
      <c r="AM1196" s="1"/>
      <c r="AN1196" s="1"/>
      <c r="AO1196" s="1"/>
      <c r="AP1196" s="1"/>
      <c r="AQ1196" s="1"/>
      <c r="AR1196" s="1"/>
      <c r="AS1196" s="90"/>
      <c r="AT1196" s="1"/>
      <c r="AU1196" s="1"/>
      <c r="AV1196" s="1"/>
      <c r="AW1196" s="1"/>
      <c r="AX1196" s="1"/>
      <c r="AY1196" s="1"/>
      <c r="AZ1196" s="1"/>
      <c r="BA1196" s="1"/>
      <c r="BB1196" s="1"/>
      <c r="BC1196" s="1"/>
      <c r="BD1196" s="1"/>
      <c r="BE1196" s="94"/>
      <c r="BF1196" s="94"/>
      <c r="BG1196" s="94"/>
      <c r="BH1196" s="1"/>
      <c r="BI1196" s="1"/>
      <c r="BJ1196" s="1"/>
    </row>
    <row r="1197" spans="1:62">
      <c r="A1197" t="s">
        <v>177</v>
      </c>
      <c r="C1197" s="63" t="s">
        <v>166</v>
      </c>
      <c r="D1197" s="87" t="s">
        <v>908</v>
      </c>
      <c r="E1197" t="s">
        <v>959</v>
      </c>
      <c r="F1197" s="1" t="s">
        <v>909</v>
      </c>
      <c r="G1197" s="1" t="s">
        <v>915</v>
      </c>
      <c r="H1197" s="1">
        <v>11.23856</v>
      </c>
      <c r="I1197" s="1">
        <v>8.3700799999999997</v>
      </c>
      <c r="J1197" s="1">
        <v>619</v>
      </c>
      <c r="K1197" s="1" t="s">
        <v>916</v>
      </c>
      <c r="L1197" s="1" t="s">
        <v>709</v>
      </c>
      <c r="M1197" s="88">
        <v>2016</v>
      </c>
      <c r="N1197" s="88">
        <v>2</v>
      </c>
      <c r="O1197" s="89" t="s">
        <v>155</v>
      </c>
      <c r="P1197" s="63">
        <v>1021</v>
      </c>
      <c r="Q1197" s="1" t="s">
        <v>912</v>
      </c>
      <c r="R1197" s="63" t="s">
        <v>399</v>
      </c>
      <c r="S1197" s="63" t="s">
        <v>992</v>
      </c>
      <c r="T1197" s="63" t="s">
        <v>1091</v>
      </c>
      <c r="U1197" s="1" t="s">
        <v>913</v>
      </c>
      <c r="V1197" s="1" t="s">
        <v>914</v>
      </c>
      <c r="W1197" s="91">
        <v>42656</v>
      </c>
      <c r="X1197" s="63">
        <v>9</v>
      </c>
      <c r="Y1197" s="63">
        <v>48</v>
      </c>
      <c r="Z1197" s="92">
        <v>34</v>
      </c>
      <c r="AA1197" s="93">
        <v>5.66</v>
      </c>
      <c r="AB1197" s="93">
        <v>1.86</v>
      </c>
      <c r="AC1197" s="63">
        <v>0.84</v>
      </c>
      <c r="AD1197" s="1">
        <v>0.6</v>
      </c>
      <c r="AE1197" s="63">
        <v>0.2</v>
      </c>
      <c r="AF1197" s="1">
        <v>0.76</v>
      </c>
      <c r="AG1197" s="1">
        <v>11.4</v>
      </c>
      <c r="AH1197" s="1">
        <f t="shared" ref="AH1197:AH1238" si="260">(AD1197/AF1197)*100</f>
        <v>78.94736842105263</v>
      </c>
      <c r="AI1197" s="1">
        <v>0.16</v>
      </c>
      <c r="AJ1197" s="1">
        <f t="shared" ref="AJ1197:AJ1238" si="261">(AF1197/AC1197)*AB1197</f>
        <v>1.6828571428571431</v>
      </c>
      <c r="AK1197" s="1">
        <f t="shared" si="252"/>
        <v>1.3848403361344539</v>
      </c>
      <c r="AL1197" s="1">
        <f t="shared" ref="AL1197:AL1238" si="262">(AI1197/AE1197)*AA1197</f>
        <v>4.5279999999999996</v>
      </c>
      <c r="AM1197" s="1">
        <f t="shared" si="254"/>
        <v>1538.7114845938377</v>
      </c>
      <c r="AN1197" s="1">
        <f t="shared" si="255"/>
        <v>5031.1111111111104</v>
      </c>
      <c r="AO1197" s="1">
        <f t="shared" si="256"/>
        <v>6569.8225957049481</v>
      </c>
      <c r="AP1197" s="1">
        <f t="shared" si="259"/>
        <v>1.5387114845938377</v>
      </c>
      <c r="AQ1197" s="1">
        <f t="shared" si="259"/>
        <v>5.0311111111111106</v>
      </c>
      <c r="AR1197" s="1">
        <f t="shared" si="259"/>
        <v>6.5698225957049479</v>
      </c>
      <c r="AS1197" s="90">
        <v>42530</v>
      </c>
      <c r="AT1197" s="1">
        <v>1.7296650717703352</v>
      </c>
      <c r="AU1197" s="1">
        <v>0.13457368591866048</v>
      </c>
      <c r="AV1197" s="1">
        <v>1.6435167624924787</v>
      </c>
      <c r="AW1197" s="1">
        <v>0.60324041049131605</v>
      </c>
      <c r="AX1197" s="1">
        <v>0.33951611369719381</v>
      </c>
      <c r="AY1197" s="1">
        <v>0.12235434709459891</v>
      </c>
      <c r="AZ1197" s="1">
        <v>5.1358240446811134</v>
      </c>
      <c r="BA1197" s="1">
        <v>99.120757608697829</v>
      </c>
      <c r="BB1197" s="1">
        <v>31.745001573036227</v>
      </c>
      <c r="BC1197" s="1">
        <v>13.669934881024966</v>
      </c>
      <c r="BD1197" s="1">
        <v>2.9768315360245774</v>
      </c>
      <c r="BE1197" s="94">
        <v>0.47432306255835671</v>
      </c>
      <c r="BF1197" s="94">
        <v>4.2894491129785245E-2</v>
      </c>
      <c r="BG1197" s="94">
        <v>2.8199973483269138</v>
      </c>
      <c r="BH1197" s="1">
        <v>0.99353233830845777</v>
      </c>
      <c r="BI1197" s="1">
        <v>0.17044776119402988</v>
      </c>
      <c r="BJ1197" s="1">
        <v>0.59440540932119734</v>
      </c>
    </row>
    <row r="1198" spans="1:62">
      <c r="A1198" t="s">
        <v>177</v>
      </c>
      <c r="C1198" s="63" t="s">
        <v>166</v>
      </c>
      <c r="D1198" s="87" t="s">
        <v>908</v>
      </c>
      <c r="E1198" t="s">
        <v>959</v>
      </c>
      <c r="F1198" s="1" t="s">
        <v>909</v>
      </c>
      <c r="G1198" s="1" t="s">
        <v>915</v>
      </c>
      <c r="H1198" s="1">
        <v>11.23856</v>
      </c>
      <c r="I1198" s="1">
        <v>8.3700799999999997</v>
      </c>
      <c r="J1198" s="1">
        <v>619</v>
      </c>
      <c r="K1198" s="1" t="s">
        <v>916</v>
      </c>
      <c r="L1198" s="1" t="s">
        <v>709</v>
      </c>
      <c r="M1198" s="88">
        <v>2016</v>
      </c>
      <c r="N1198" s="88">
        <v>2</v>
      </c>
      <c r="O1198" s="89" t="s">
        <v>156</v>
      </c>
      <c r="P1198" s="63">
        <v>1022</v>
      </c>
      <c r="Q1198" s="1" t="s">
        <v>912</v>
      </c>
      <c r="R1198" s="63" t="s">
        <v>399</v>
      </c>
      <c r="S1198" s="63" t="s">
        <v>992</v>
      </c>
      <c r="T1198" s="63" t="s">
        <v>1091</v>
      </c>
      <c r="U1198" s="1"/>
      <c r="V1198" s="90"/>
      <c r="W1198" s="91">
        <v>42656</v>
      </c>
      <c r="X1198" s="63">
        <v>9</v>
      </c>
      <c r="Y1198" s="63">
        <v>47</v>
      </c>
      <c r="Z1198" s="92">
        <v>48</v>
      </c>
      <c r="AA1198" s="93">
        <v>5.52</v>
      </c>
      <c r="AB1198" s="93">
        <v>3.88</v>
      </c>
      <c r="AC1198" s="63">
        <v>1.26</v>
      </c>
      <c r="AD1198" s="1">
        <v>0.88</v>
      </c>
      <c r="AE1198" s="63">
        <v>0.24</v>
      </c>
      <c r="AF1198" s="1">
        <v>1.02</v>
      </c>
      <c r="AG1198" s="1">
        <v>11.6</v>
      </c>
      <c r="AH1198" s="1">
        <f t="shared" si="260"/>
        <v>86.274509803921575</v>
      </c>
      <c r="AI1198" s="1">
        <v>0.16</v>
      </c>
      <c r="AJ1198" s="1">
        <f t="shared" si="261"/>
        <v>3.1409523809523807</v>
      </c>
      <c r="AK1198" s="1">
        <f t="shared" si="252"/>
        <v>2.8182349206349206</v>
      </c>
      <c r="AL1198" s="1">
        <f t="shared" si="262"/>
        <v>3.68</v>
      </c>
      <c r="AM1198" s="1">
        <f t="shared" si="254"/>
        <v>3131.3721340388006</v>
      </c>
      <c r="AN1198" s="1">
        <f t="shared" si="255"/>
        <v>4088.8888888888887</v>
      </c>
      <c r="AO1198" s="1">
        <f t="shared" si="256"/>
        <v>7220.2610229276888</v>
      </c>
      <c r="AP1198" s="1">
        <f t="shared" si="259"/>
        <v>3.1313721340388008</v>
      </c>
      <c r="AQ1198" s="1">
        <f t="shared" si="259"/>
        <v>4.0888888888888886</v>
      </c>
      <c r="AR1198" s="1">
        <f t="shared" si="259"/>
        <v>7.2202610229276889</v>
      </c>
      <c r="AS1198" s="90"/>
      <c r="AT1198" s="1">
        <v>1.5978157644824311</v>
      </c>
      <c r="AU1198" s="1">
        <v>0.19178380132982437</v>
      </c>
      <c r="AV1198" s="1">
        <v>1.4261381541214786</v>
      </c>
      <c r="AW1198" s="1">
        <v>0.6305638186791922</v>
      </c>
      <c r="AX1198" s="1">
        <v>0.20164573768657329</v>
      </c>
      <c r="AY1198" s="1">
        <v>0.13024518931573356</v>
      </c>
      <c r="AZ1198" s="1">
        <v>5.8030715833102002</v>
      </c>
      <c r="BA1198" s="1">
        <v>121.77631256528835</v>
      </c>
      <c r="BB1198" s="1">
        <v>23.064365282342418</v>
      </c>
      <c r="BC1198" s="1">
        <v>7.260648718541109</v>
      </c>
      <c r="BD1198" s="1">
        <v>3.6921031777354165</v>
      </c>
      <c r="BE1198" s="94">
        <v>0.36352772466539202</v>
      </c>
      <c r="BF1198" s="94">
        <v>4.2184512428298286E-2</v>
      </c>
      <c r="BG1198" s="94">
        <v>2.3251518331409531</v>
      </c>
      <c r="BH1198" s="1">
        <v>1.0158045977011494</v>
      </c>
      <c r="BI1198" s="1">
        <v>0.22289272030651339</v>
      </c>
      <c r="BJ1198" s="1">
        <v>0.74425546862040892</v>
      </c>
    </row>
    <row r="1199" spans="1:62">
      <c r="A1199" t="s">
        <v>177</v>
      </c>
      <c r="C1199" s="63" t="s">
        <v>166</v>
      </c>
      <c r="D1199" s="87" t="s">
        <v>908</v>
      </c>
      <c r="E1199" t="s">
        <v>959</v>
      </c>
      <c r="F1199" s="1" t="s">
        <v>909</v>
      </c>
      <c r="G1199" s="1" t="s">
        <v>915</v>
      </c>
      <c r="H1199" s="1">
        <v>11.23856</v>
      </c>
      <c r="I1199" s="1">
        <v>8.3700799999999997</v>
      </c>
      <c r="J1199" s="1">
        <v>619</v>
      </c>
      <c r="K1199" s="1" t="s">
        <v>916</v>
      </c>
      <c r="L1199" s="1" t="s">
        <v>709</v>
      </c>
      <c r="M1199" s="88">
        <v>2016</v>
      </c>
      <c r="N1199" s="88">
        <v>2</v>
      </c>
      <c r="O1199" s="89" t="s">
        <v>157</v>
      </c>
      <c r="P1199" s="63">
        <v>1023</v>
      </c>
      <c r="Q1199" s="1" t="s">
        <v>912</v>
      </c>
      <c r="R1199" s="63" t="s">
        <v>399</v>
      </c>
      <c r="S1199" s="63" t="s">
        <v>992</v>
      </c>
      <c r="T1199" s="63" t="s">
        <v>1091</v>
      </c>
      <c r="U1199" s="1"/>
      <c r="V1199" s="90"/>
      <c r="W1199" s="91">
        <v>42656</v>
      </c>
      <c r="X1199" s="63">
        <v>9</v>
      </c>
      <c r="Y1199" s="63">
        <v>47</v>
      </c>
      <c r="Z1199" s="92">
        <v>44</v>
      </c>
      <c r="AA1199" s="93">
        <v>6.46</v>
      </c>
      <c r="AB1199" s="93">
        <v>4.4400000000000004</v>
      </c>
      <c r="AC1199" s="63">
        <v>1.32</v>
      </c>
      <c r="AD1199" s="1">
        <v>0.8</v>
      </c>
      <c r="AE1199" s="63">
        <v>0.26</v>
      </c>
      <c r="AF1199" s="1">
        <v>0.96</v>
      </c>
      <c r="AG1199" s="1">
        <v>11.6</v>
      </c>
      <c r="AH1199" s="1">
        <f t="shared" si="260"/>
        <v>83.333333333333343</v>
      </c>
      <c r="AI1199" s="1">
        <v>0.1</v>
      </c>
      <c r="AJ1199" s="1">
        <f t="shared" si="261"/>
        <v>3.229090909090909</v>
      </c>
      <c r="AK1199" s="1">
        <f t="shared" si="252"/>
        <v>2.7985454545454553</v>
      </c>
      <c r="AL1199" s="1">
        <f t="shared" si="262"/>
        <v>2.4846153846153847</v>
      </c>
      <c r="AM1199" s="1">
        <f t="shared" si="254"/>
        <v>3109.4949494949501</v>
      </c>
      <c r="AN1199" s="1">
        <f t="shared" si="255"/>
        <v>2760.6837606837607</v>
      </c>
      <c r="AO1199" s="1">
        <f t="shared" si="256"/>
        <v>5870.1787101787104</v>
      </c>
      <c r="AP1199" s="1">
        <f t="shared" si="259"/>
        <v>3.10949494949495</v>
      </c>
      <c r="AQ1199" s="1">
        <f t="shared" si="259"/>
        <v>2.7606837606837606</v>
      </c>
      <c r="AR1199" s="1">
        <f t="shared" si="259"/>
        <v>5.8701787101787106</v>
      </c>
      <c r="AS1199" s="90"/>
      <c r="AT1199" s="1">
        <v>2.4792694965449158</v>
      </c>
      <c r="AU1199" s="1">
        <v>0.13549766012190062</v>
      </c>
      <c r="AV1199" s="1">
        <v>1.0866288023713657</v>
      </c>
      <c r="AW1199" s="1">
        <v>0.54266829146171647</v>
      </c>
      <c r="AX1199" s="1">
        <v>0.18353238737552696</v>
      </c>
      <c r="AY1199" s="1">
        <v>0.131112965707811</v>
      </c>
      <c r="AZ1199" s="1">
        <v>7.503550803626732</v>
      </c>
      <c r="BA1199" s="1">
        <v>99.76197252953952</v>
      </c>
      <c r="BB1199" s="1">
        <v>36.275832022029263</v>
      </c>
      <c r="BC1199" s="1">
        <v>18.155558783074138</v>
      </c>
      <c r="BD1199" s="1">
        <v>2.1386452982393784</v>
      </c>
      <c r="BE1199" s="94">
        <v>1.2061361457334612</v>
      </c>
      <c r="BF1199" s="94">
        <v>4.419463087248323E-2</v>
      </c>
      <c r="BG1199" s="94">
        <v>2.1479661486922716</v>
      </c>
      <c r="BH1199" s="1">
        <v>1.3393030009680542</v>
      </c>
      <c r="BI1199" s="1">
        <v>0.24443368828654405</v>
      </c>
      <c r="BJ1199" s="1">
        <v>0.61618318404244543</v>
      </c>
    </row>
    <row r="1200" spans="1:62">
      <c r="A1200" t="s">
        <v>177</v>
      </c>
      <c r="C1200" s="63" t="s">
        <v>166</v>
      </c>
      <c r="D1200" s="87" t="s">
        <v>908</v>
      </c>
      <c r="E1200" t="s">
        <v>959</v>
      </c>
      <c r="F1200" s="1" t="s">
        <v>909</v>
      </c>
      <c r="G1200" s="1" t="s">
        <v>915</v>
      </c>
      <c r="H1200" s="1">
        <v>11.23856</v>
      </c>
      <c r="I1200" s="1">
        <v>8.3700799999999997</v>
      </c>
      <c r="J1200" s="1">
        <v>619</v>
      </c>
      <c r="K1200" s="1" t="s">
        <v>916</v>
      </c>
      <c r="L1200" s="1" t="s">
        <v>709</v>
      </c>
      <c r="M1200" s="88">
        <v>2016</v>
      </c>
      <c r="N1200" s="88">
        <v>2</v>
      </c>
      <c r="O1200" s="89" t="s">
        <v>158</v>
      </c>
      <c r="P1200" s="63">
        <v>1024</v>
      </c>
      <c r="Q1200" s="1" t="s">
        <v>912</v>
      </c>
      <c r="R1200" s="63" t="s">
        <v>399</v>
      </c>
      <c r="S1200" s="63" t="s">
        <v>992</v>
      </c>
      <c r="T1200" s="63" t="s">
        <v>1091</v>
      </c>
      <c r="U1200" s="1"/>
      <c r="V1200" s="90"/>
      <c r="W1200" s="91">
        <v>42656</v>
      </c>
      <c r="X1200" s="63">
        <v>9</v>
      </c>
      <c r="Y1200" s="63">
        <v>45</v>
      </c>
      <c r="Z1200" s="92">
        <v>46</v>
      </c>
      <c r="AA1200" s="93">
        <v>5.2</v>
      </c>
      <c r="AB1200" s="93">
        <v>4.26</v>
      </c>
      <c r="AC1200" s="63">
        <v>1.26</v>
      </c>
      <c r="AD1200" s="1">
        <v>0.88</v>
      </c>
      <c r="AE1200" s="63">
        <v>0.4</v>
      </c>
      <c r="AF1200" s="1">
        <v>1</v>
      </c>
      <c r="AG1200" s="1">
        <v>10.8</v>
      </c>
      <c r="AH1200" s="1">
        <f t="shared" si="260"/>
        <v>88</v>
      </c>
      <c r="AI1200" s="1">
        <v>0.2</v>
      </c>
      <c r="AJ1200" s="1">
        <f t="shared" si="261"/>
        <v>3.3809523809523805</v>
      </c>
      <c r="AK1200" s="1">
        <f t="shared" si="252"/>
        <v>3.1222498599439774</v>
      </c>
      <c r="AL1200" s="1">
        <f t="shared" si="262"/>
        <v>2.6</v>
      </c>
      <c r="AM1200" s="1">
        <f t="shared" si="254"/>
        <v>3469.1665110488639</v>
      </c>
      <c r="AN1200" s="1">
        <f t="shared" si="255"/>
        <v>2888.8888888888887</v>
      </c>
      <c r="AO1200" s="1">
        <f t="shared" si="256"/>
        <v>6358.0553999377526</v>
      </c>
      <c r="AP1200" s="1">
        <f t="shared" si="259"/>
        <v>3.4691665110488641</v>
      </c>
      <c r="AQ1200" s="1">
        <f t="shared" si="259"/>
        <v>2.8888888888888888</v>
      </c>
      <c r="AR1200" s="1">
        <f t="shared" si="259"/>
        <v>6.3580553999377525</v>
      </c>
      <c r="AS1200" s="90"/>
      <c r="AT1200" s="1">
        <v>2.248574144486692</v>
      </c>
      <c r="AU1200" s="1">
        <v>0.19222411562402403</v>
      </c>
      <c r="AV1200" s="1">
        <v>1.0853078181397315</v>
      </c>
      <c r="AW1200" s="1">
        <v>0.69248468635930993</v>
      </c>
      <c r="AX1200" s="1">
        <v>0.19731293026014479</v>
      </c>
      <c r="AY1200" s="1">
        <v>0.13410844665465441</v>
      </c>
      <c r="AZ1200" s="1">
        <v>7.2179618726793979</v>
      </c>
      <c r="BA1200" s="1">
        <v>189.54888527529059</v>
      </c>
      <c r="BB1200" s="1">
        <v>32.651319238974096</v>
      </c>
      <c r="BC1200" s="1">
        <v>9.8645999259260542</v>
      </c>
      <c r="BD1200" s="1">
        <v>2.4303184381697416</v>
      </c>
      <c r="BE1200" s="94">
        <v>0.77516778523489949</v>
      </c>
      <c r="BF1200" s="94">
        <v>4.8561840843720026E-2</v>
      </c>
      <c r="BG1200" s="94">
        <v>1.5613863363898297</v>
      </c>
      <c r="BH1200" s="1">
        <v>1.2154205607476636</v>
      </c>
      <c r="BI1200" s="1">
        <v>0.20532710280373836</v>
      </c>
      <c r="BJ1200" s="1">
        <v>0.61341255903786351</v>
      </c>
    </row>
    <row r="1201" spans="1:62">
      <c r="A1201" t="s">
        <v>177</v>
      </c>
      <c r="C1201" s="63" t="s">
        <v>166</v>
      </c>
      <c r="D1201" s="87" t="s">
        <v>908</v>
      </c>
      <c r="E1201" t="s">
        <v>959</v>
      </c>
      <c r="F1201" s="1" t="s">
        <v>909</v>
      </c>
      <c r="G1201" s="1" t="s">
        <v>915</v>
      </c>
      <c r="H1201" s="1">
        <v>11.23856</v>
      </c>
      <c r="I1201" s="1">
        <v>8.3700799999999997</v>
      </c>
      <c r="J1201" s="1">
        <v>619</v>
      </c>
      <c r="K1201" s="1" t="s">
        <v>916</v>
      </c>
      <c r="L1201" s="1" t="s">
        <v>709</v>
      </c>
      <c r="M1201" s="88">
        <v>2016</v>
      </c>
      <c r="N1201" s="88">
        <v>2</v>
      </c>
      <c r="O1201" s="89" t="s">
        <v>159</v>
      </c>
      <c r="P1201" s="63">
        <v>1025</v>
      </c>
      <c r="Q1201" s="1" t="s">
        <v>912</v>
      </c>
      <c r="R1201" s="63" t="s">
        <v>399</v>
      </c>
      <c r="S1201" s="63" t="s">
        <v>992</v>
      </c>
      <c r="T1201" s="63" t="s">
        <v>1091</v>
      </c>
      <c r="U1201" s="1"/>
      <c r="V1201" s="90"/>
      <c r="W1201" s="91">
        <v>42656</v>
      </c>
      <c r="X1201" s="63">
        <v>9</v>
      </c>
      <c r="Y1201" s="63">
        <v>45</v>
      </c>
      <c r="Z1201" s="92">
        <v>46</v>
      </c>
      <c r="AA1201" s="93">
        <v>5.98</v>
      </c>
      <c r="AB1201" s="93">
        <v>4.16</v>
      </c>
      <c r="AC1201" s="63">
        <v>1.24</v>
      </c>
      <c r="AD1201" s="1">
        <v>0.9</v>
      </c>
      <c r="AE1201" s="63">
        <v>0.32</v>
      </c>
      <c r="AF1201" s="1">
        <v>1.06</v>
      </c>
      <c r="AG1201" s="1">
        <v>11</v>
      </c>
      <c r="AH1201" s="1">
        <f t="shared" si="260"/>
        <v>84.905660377358487</v>
      </c>
      <c r="AI1201" s="1">
        <v>0.16</v>
      </c>
      <c r="AJ1201" s="1">
        <f t="shared" si="261"/>
        <v>3.5561290322580645</v>
      </c>
      <c r="AK1201" s="1">
        <f t="shared" si="252"/>
        <v>3.1614421252371914</v>
      </c>
      <c r="AL1201" s="1">
        <f t="shared" si="262"/>
        <v>2.99</v>
      </c>
      <c r="AM1201" s="1">
        <f t="shared" si="254"/>
        <v>3512.7134724857683</v>
      </c>
      <c r="AN1201" s="1">
        <f t="shared" si="255"/>
        <v>3322.2222222222226</v>
      </c>
      <c r="AO1201" s="1">
        <f t="shared" si="256"/>
        <v>6834.9356947079905</v>
      </c>
      <c r="AP1201" s="1">
        <f t="shared" si="259"/>
        <v>3.5127134724857685</v>
      </c>
      <c r="AQ1201" s="1">
        <f t="shared" si="259"/>
        <v>3.3222222222222224</v>
      </c>
      <c r="AR1201" s="1">
        <f t="shared" si="259"/>
        <v>6.8349356947079905</v>
      </c>
      <c r="AS1201" s="90"/>
      <c r="AT1201" s="1">
        <v>2.0162942271880824</v>
      </c>
      <c r="AU1201" s="1">
        <v>0.21759000105410617</v>
      </c>
      <c r="AV1201" s="1">
        <v>1.2161568949689783</v>
      </c>
      <c r="AW1201" s="1">
        <v>0.67890234556816753</v>
      </c>
      <c r="AX1201" s="1">
        <v>0.17617076875799015</v>
      </c>
      <c r="AY1201" s="1">
        <v>0.1353694324004644</v>
      </c>
      <c r="AZ1201" s="1">
        <v>6.974944637654775</v>
      </c>
      <c r="BA1201" s="1">
        <v>107.42930405133392</v>
      </c>
      <c r="BB1201" s="1">
        <v>27.082485895644844</v>
      </c>
      <c r="BC1201" s="1">
        <v>9.7461458083672294</v>
      </c>
      <c r="BD1201" s="1">
        <v>3.1178121636901692</v>
      </c>
      <c r="BE1201" s="94">
        <v>0.86728971962616819</v>
      </c>
      <c r="BF1201" s="94">
        <v>4.338317757009346E-2</v>
      </c>
      <c r="BG1201" s="94">
        <v>1.6758007670071657</v>
      </c>
      <c r="BH1201" s="1">
        <v>1.3141592920353984</v>
      </c>
      <c r="BI1201" s="1">
        <v>0.24252704031465094</v>
      </c>
      <c r="BJ1201" s="1">
        <v>0.58523267972442772</v>
      </c>
    </row>
    <row r="1202" spans="1:62">
      <c r="A1202" t="s">
        <v>177</v>
      </c>
      <c r="C1202" s="63" t="s">
        <v>166</v>
      </c>
      <c r="D1202" s="87" t="s">
        <v>908</v>
      </c>
      <c r="E1202" t="s">
        <v>959</v>
      </c>
      <c r="F1202" s="1" t="s">
        <v>909</v>
      </c>
      <c r="G1202" s="1" t="s">
        <v>915</v>
      </c>
      <c r="H1202" s="1">
        <v>11.23856</v>
      </c>
      <c r="I1202" s="1">
        <v>8.3700799999999997</v>
      </c>
      <c r="J1202" s="1">
        <v>619</v>
      </c>
      <c r="K1202" s="1" t="s">
        <v>916</v>
      </c>
      <c r="L1202" s="1" t="s">
        <v>709</v>
      </c>
      <c r="M1202" s="88">
        <v>2016</v>
      </c>
      <c r="N1202" s="88">
        <v>2</v>
      </c>
      <c r="O1202" s="89" t="s">
        <v>714</v>
      </c>
      <c r="P1202" s="63">
        <v>1026</v>
      </c>
      <c r="Q1202" s="1" t="s">
        <v>912</v>
      </c>
      <c r="R1202" s="63" t="s">
        <v>399</v>
      </c>
      <c r="S1202" s="63" t="s">
        <v>992</v>
      </c>
      <c r="T1202" s="63" t="s">
        <v>1091</v>
      </c>
      <c r="U1202" s="1"/>
      <c r="V1202" s="90"/>
      <c r="W1202" s="91">
        <v>42656</v>
      </c>
      <c r="X1202" s="63">
        <v>9</v>
      </c>
      <c r="Y1202" s="63">
        <v>45</v>
      </c>
      <c r="Z1202" s="92">
        <v>49</v>
      </c>
      <c r="AA1202" s="93">
        <v>4.4800000000000004</v>
      </c>
      <c r="AB1202" s="93">
        <v>4.62</v>
      </c>
      <c r="AC1202" s="63">
        <v>1.34</v>
      </c>
      <c r="AD1202" s="1">
        <v>0.92</v>
      </c>
      <c r="AE1202" s="63">
        <v>0.44</v>
      </c>
      <c r="AF1202" s="1">
        <v>1.06</v>
      </c>
      <c r="AG1202" s="1">
        <v>10.9</v>
      </c>
      <c r="AH1202" s="1">
        <f t="shared" si="260"/>
        <v>86.79245283018868</v>
      </c>
      <c r="AI1202" s="1">
        <v>0.24</v>
      </c>
      <c r="AJ1202" s="1">
        <f t="shared" si="261"/>
        <v>3.6546268656716419</v>
      </c>
      <c r="AK1202" s="1">
        <f t="shared" si="252"/>
        <v>3.324939771729587</v>
      </c>
      <c r="AL1202" s="1">
        <f t="shared" si="262"/>
        <v>2.4436363636363638</v>
      </c>
      <c r="AM1202" s="1">
        <f t="shared" si="254"/>
        <v>3694.3775241439853</v>
      </c>
      <c r="AN1202" s="1">
        <f t="shared" si="255"/>
        <v>2715.1515151515155</v>
      </c>
      <c r="AO1202" s="1">
        <f t="shared" si="256"/>
        <v>6409.5290392955012</v>
      </c>
      <c r="AP1202" s="1">
        <f t="shared" ref="AP1202:AR1232" si="263">AM1202/1000</f>
        <v>3.6943775241439853</v>
      </c>
      <c r="AQ1202" s="1">
        <f t="shared" si="263"/>
        <v>2.7151515151515153</v>
      </c>
      <c r="AR1202" s="1">
        <f t="shared" si="263"/>
        <v>6.4095290392955011</v>
      </c>
      <c r="AS1202" s="90"/>
      <c r="AT1202" s="1">
        <v>1.905045871559633</v>
      </c>
      <c r="AU1202" s="1">
        <v>0.20066321689378808</v>
      </c>
      <c r="AV1202" s="1">
        <v>1.2887177033144324</v>
      </c>
      <c r="AW1202" s="1">
        <v>0.74398574383739591</v>
      </c>
      <c r="AX1202" s="1">
        <v>0.25392954027001119</v>
      </c>
      <c r="AY1202" s="1">
        <v>0.14209130838039927</v>
      </c>
      <c r="AZ1202" s="1">
        <v>7.1220484256629968</v>
      </c>
      <c r="BA1202" s="1">
        <v>125.42910422586419</v>
      </c>
      <c r="BB1202" s="1">
        <v>56.370508024332935</v>
      </c>
      <c r="BC1202" s="1">
        <v>11.770686709582581</v>
      </c>
      <c r="BD1202" s="1">
        <v>26.811351644596929</v>
      </c>
      <c r="BE1202" s="94">
        <v>0.45694716242661454</v>
      </c>
      <c r="BF1202" s="94">
        <v>5.5136986301369866E-2</v>
      </c>
      <c r="BG1202" s="94">
        <v>2.3273248722373467</v>
      </c>
      <c r="BH1202" s="1">
        <v>1.4081632653061225</v>
      </c>
      <c r="BI1202" s="1">
        <v>0.23483302411873835</v>
      </c>
      <c r="BJ1202" s="1">
        <v>0.58832877409579465</v>
      </c>
    </row>
    <row r="1203" spans="1:62">
      <c r="A1203" t="s">
        <v>177</v>
      </c>
      <c r="C1203" s="63" t="s">
        <v>166</v>
      </c>
      <c r="D1203" s="87" t="s">
        <v>908</v>
      </c>
      <c r="E1203" t="s">
        <v>959</v>
      </c>
      <c r="F1203" s="1" t="s">
        <v>756</v>
      </c>
      <c r="G1203" s="1" t="s">
        <v>917</v>
      </c>
      <c r="H1203" s="1">
        <v>11.239520000000001</v>
      </c>
      <c r="I1203" s="1">
        <v>8.3817799999999991</v>
      </c>
      <c r="J1203" s="1">
        <v>607</v>
      </c>
      <c r="K1203" s="1" t="s">
        <v>918</v>
      </c>
      <c r="L1203" s="1" t="s">
        <v>709</v>
      </c>
      <c r="M1203" s="88">
        <v>2016</v>
      </c>
      <c r="N1203" s="88">
        <v>2</v>
      </c>
      <c r="O1203" s="89" t="s">
        <v>155</v>
      </c>
      <c r="P1203" s="63">
        <v>1033</v>
      </c>
      <c r="Q1203" s="1" t="s">
        <v>912</v>
      </c>
      <c r="R1203" s="63" t="s">
        <v>399</v>
      </c>
      <c r="S1203" s="63" t="s">
        <v>992</v>
      </c>
      <c r="T1203" s="63" t="s">
        <v>1091</v>
      </c>
      <c r="U1203" s="1" t="s">
        <v>913</v>
      </c>
      <c r="V1203" s="1" t="s">
        <v>914</v>
      </c>
      <c r="W1203" s="91">
        <v>42656</v>
      </c>
      <c r="X1203" s="63">
        <v>9</v>
      </c>
      <c r="Y1203" s="63">
        <v>46</v>
      </c>
      <c r="Z1203" s="92">
        <v>49</v>
      </c>
      <c r="AA1203" s="93">
        <v>4.18</v>
      </c>
      <c r="AB1203" s="93">
        <v>6.04</v>
      </c>
      <c r="AC1203" s="63">
        <v>1.58</v>
      </c>
      <c r="AD1203" s="1">
        <v>1.08</v>
      </c>
      <c r="AE1203" s="63">
        <v>0.24</v>
      </c>
      <c r="AF1203" s="1">
        <v>1.28</v>
      </c>
      <c r="AG1203" s="1">
        <v>10.8</v>
      </c>
      <c r="AH1203" s="1">
        <f t="shared" si="260"/>
        <v>84.375</v>
      </c>
      <c r="AI1203" s="1">
        <v>0.12</v>
      </c>
      <c r="AJ1203" s="1">
        <f t="shared" si="261"/>
        <v>4.8931645569620255</v>
      </c>
      <c r="AK1203" s="1">
        <f t="shared" si="252"/>
        <v>4.3326093819806406</v>
      </c>
      <c r="AL1203" s="1">
        <f t="shared" si="262"/>
        <v>2.09</v>
      </c>
      <c r="AM1203" s="1">
        <f t="shared" si="254"/>
        <v>4814.0104244229342</v>
      </c>
      <c r="AN1203" s="1">
        <f t="shared" si="255"/>
        <v>2322.2222222222222</v>
      </c>
      <c r="AO1203" s="1">
        <f t="shared" si="256"/>
        <v>7136.2326466451559</v>
      </c>
      <c r="AP1203" s="1">
        <f t="shared" si="263"/>
        <v>4.8140104244229338</v>
      </c>
      <c r="AQ1203" s="1">
        <f t="shared" si="263"/>
        <v>2.322222222222222</v>
      </c>
      <c r="AR1203" s="1">
        <f t="shared" si="263"/>
        <v>7.1362326466451558</v>
      </c>
      <c r="AS1203" s="90">
        <v>42530</v>
      </c>
      <c r="AT1203" s="1">
        <v>2.3286118980169976</v>
      </c>
      <c r="AU1203" s="1">
        <v>0.25653190534925568</v>
      </c>
      <c r="AV1203" s="1">
        <v>1.6934115168247508</v>
      </c>
      <c r="AW1203" s="1">
        <v>0.73784143471844799</v>
      </c>
      <c r="AX1203" s="1">
        <v>0.14385917908730833</v>
      </c>
      <c r="AY1203" s="1">
        <v>0.17646160513327064</v>
      </c>
      <c r="AZ1203" s="1">
        <v>8.5447010182830674</v>
      </c>
      <c r="BA1203" s="1">
        <v>178.17050192541282</v>
      </c>
      <c r="BB1203" s="1">
        <v>59.439445833035101</v>
      </c>
      <c r="BC1203" s="1">
        <v>10.807784437353648</v>
      </c>
      <c r="BD1203" s="1">
        <v>4.6234197446933312</v>
      </c>
      <c r="BE1203" s="94">
        <v>0.35071292775665397</v>
      </c>
      <c r="BF1203" s="94">
        <v>9.0969581749049427E-2</v>
      </c>
      <c r="BG1203" s="94">
        <v>1.5318677751658911</v>
      </c>
      <c r="BH1203" s="1">
        <v>1.3271547729379054</v>
      </c>
      <c r="BI1203" s="1">
        <v>0.32154772937905474</v>
      </c>
      <c r="BJ1203" s="1">
        <v>0.80553663792688179</v>
      </c>
    </row>
    <row r="1204" spans="1:62">
      <c r="A1204" t="s">
        <v>177</v>
      </c>
      <c r="C1204" s="63" t="s">
        <v>166</v>
      </c>
      <c r="D1204" s="87" t="s">
        <v>908</v>
      </c>
      <c r="E1204" t="s">
        <v>959</v>
      </c>
      <c r="F1204" s="1" t="s">
        <v>756</v>
      </c>
      <c r="G1204" s="1" t="s">
        <v>917</v>
      </c>
      <c r="H1204" s="1">
        <v>11.239520000000001</v>
      </c>
      <c r="I1204" s="1">
        <v>8.3817799999999991</v>
      </c>
      <c r="J1204" s="1">
        <v>607</v>
      </c>
      <c r="K1204" s="1" t="s">
        <v>918</v>
      </c>
      <c r="L1204" s="1" t="s">
        <v>709</v>
      </c>
      <c r="M1204" s="88">
        <v>2016</v>
      </c>
      <c r="N1204" s="88">
        <v>2</v>
      </c>
      <c r="O1204" s="89" t="s">
        <v>156</v>
      </c>
      <c r="P1204" s="63">
        <v>1034</v>
      </c>
      <c r="Q1204" s="1" t="s">
        <v>912</v>
      </c>
      <c r="R1204" s="63" t="s">
        <v>399</v>
      </c>
      <c r="S1204" s="63" t="s">
        <v>992</v>
      </c>
      <c r="T1204" s="63" t="s">
        <v>1091</v>
      </c>
      <c r="U1204" s="1"/>
      <c r="V1204" s="90"/>
      <c r="W1204" s="91">
        <v>42656</v>
      </c>
      <c r="X1204" s="63">
        <v>9</v>
      </c>
      <c r="Y1204" s="63">
        <v>44</v>
      </c>
      <c r="Z1204" s="92">
        <v>55</v>
      </c>
      <c r="AA1204" s="93">
        <v>7.26</v>
      </c>
      <c r="AB1204" s="93">
        <v>8.3000000000000007</v>
      </c>
      <c r="AC1204" s="63">
        <v>2.12</v>
      </c>
      <c r="AD1204" s="1">
        <v>1.44</v>
      </c>
      <c r="AE1204" s="63">
        <v>0.3</v>
      </c>
      <c r="AF1204" s="1">
        <v>1.68</v>
      </c>
      <c r="AG1204" s="1">
        <v>10.6</v>
      </c>
      <c r="AH1204" s="1">
        <f t="shared" si="260"/>
        <v>85.714285714285708</v>
      </c>
      <c r="AI1204" s="1">
        <v>0.12</v>
      </c>
      <c r="AJ1204" s="1">
        <f t="shared" si="261"/>
        <v>6.5773584905660378</v>
      </c>
      <c r="AK1204" s="1">
        <f t="shared" si="252"/>
        <v>5.929571587125416</v>
      </c>
      <c r="AL1204" s="1">
        <f t="shared" si="262"/>
        <v>2.9039999999999999</v>
      </c>
      <c r="AM1204" s="1">
        <f t="shared" si="254"/>
        <v>6588.4128745837952</v>
      </c>
      <c r="AN1204" s="1">
        <f t="shared" si="255"/>
        <v>3226.6666666666665</v>
      </c>
      <c r="AO1204" s="1">
        <f t="shared" si="256"/>
        <v>9815.0795412504613</v>
      </c>
      <c r="AP1204" s="1">
        <f t="shared" si="263"/>
        <v>6.5884128745837955</v>
      </c>
      <c r="AQ1204" s="1">
        <f t="shared" si="263"/>
        <v>3.2266666666666666</v>
      </c>
      <c r="AR1204" s="1">
        <f t="shared" si="263"/>
        <v>9.8150795412504621</v>
      </c>
      <c r="AS1204" s="90"/>
      <c r="AT1204" s="1">
        <v>2.7588856868395775</v>
      </c>
      <c r="AU1204" s="1">
        <v>0.35482656770989107</v>
      </c>
      <c r="AV1204" s="1">
        <v>2.0262715421255795</v>
      </c>
      <c r="AW1204" s="1">
        <v>0.71693465604161544</v>
      </c>
      <c r="AX1204" s="1">
        <v>0.12289412367219446</v>
      </c>
      <c r="AY1204" s="1">
        <v>0.21435024045510978</v>
      </c>
      <c r="AZ1204" s="1">
        <v>9.8085444391715004</v>
      </c>
      <c r="BA1204" s="1">
        <v>154.51357183710019</v>
      </c>
      <c r="BB1204" s="1">
        <v>64.357953709696844</v>
      </c>
      <c r="BC1204" s="1">
        <v>11.201620217198498</v>
      </c>
      <c r="BD1204" s="1">
        <v>5.4115799202447032</v>
      </c>
      <c r="BE1204" s="94">
        <v>0.52383268482490275</v>
      </c>
      <c r="BF1204" s="94">
        <v>8.9007782101167318E-2</v>
      </c>
      <c r="BG1204" s="94">
        <v>1.996570848787359</v>
      </c>
      <c r="BH1204" s="1">
        <v>1.4211026615969582</v>
      </c>
      <c r="BI1204" s="1">
        <v>0.31910646387832708</v>
      </c>
      <c r="BJ1204" s="1">
        <v>0.7152523626927707</v>
      </c>
    </row>
    <row r="1205" spans="1:62">
      <c r="A1205" t="s">
        <v>177</v>
      </c>
      <c r="C1205" s="63" t="s">
        <v>166</v>
      </c>
      <c r="D1205" s="87" t="s">
        <v>908</v>
      </c>
      <c r="E1205" t="s">
        <v>959</v>
      </c>
      <c r="F1205" s="1" t="s">
        <v>756</v>
      </c>
      <c r="G1205" s="1" t="s">
        <v>917</v>
      </c>
      <c r="H1205" s="1">
        <v>11.239520000000001</v>
      </c>
      <c r="I1205" s="1">
        <v>8.3817799999999991</v>
      </c>
      <c r="J1205" s="1">
        <v>607</v>
      </c>
      <c r="K1205" s="1" t="s">
        <v>918</v>
      </c>
      <c r="L1205" s="1" t="s">
        <v>709</v>
      </c>
      <c r="M1205" s="88">
        <v>2016</v>
      </c>
      <c r="N1205" s="88">
        <v>2</v>
      </c>
      <c r="O1205" s="89" t="s">
        <v>157</v>
      </c>
      <c r="P1205" s="63">
        <v>1035</v>
      </c>
      <c r="Q1205" s="1" t="s">
        <v>912</v>
      </c>
      <c r="R1205" s="63" t="s">
        <v>399</v>
      </c>
      <c r="S1205" s="63" t="s">
        <v>992</v>
      </c>
      <c r="T1205" s="63" t="s">
        <v>1091</v>
      </c>
      <c r="U1205" s="1"/>
      <c r="V1205" s="90"/>
      <c r="W1205" s="91">
        <v>42656</v>
      </c>
      <c r="X1205" s="63">
        <v>9</v>
      </c>
      <c r="Y1205" s="63">
        <v>44</v>
      </c>
      <c r="Z1205" s="92">
        <v>47</v>
      </c>
      <c r="AA1205" s="93">
        <v>8.42</v>
      </c>
      <c r="AB1205" s="93">
        <v>6.62</v>
      </c>
      <c r="AC1205" s="63">
        <v>1.98</v>
      </c>
      <c r="AD1205" s="1">
        <v>1.24</v>
      </c>
      <c r="AE1205" s="63">
        <v>0.52</v>
      </c>
      <c r="AF1205" s="1">
        <v>1.4</v>
      </c>
      <c r="AG1205" s="1">
        <v>11.6</v>
      </c>
      <c r="AH1205" s="1">
        <f t="shared" si="260"/>
        <v>88.571428571428584</v>
      </c>
      <c r="AI1205" s="1">
        <v>0.16</v>
      </c>
      <c r="AJ1205" s="1">
        <f t="shared" si="261"/>
        <v>4.680808080808081</v>
      </c>
      <c r="AK1205" s="1">
        <f t="shared" si="252"/>
        <v>4.3116929292929296</v>
      </c>
      <c r="AL1205" s="1">
        <f t="shared" si="262"/>
        <v>2.5907692307692307</v>
      </c>
      <c r="AM1205" s="1">
        <f t="shared" si="254"/>
        <v>4790.7699214365884</v>
      </c>
      <c r="AN1205" s="1">
        <f t="shared" si="255"/>
        <v>2878.6324786324785</v>
      </c>
      <c r="AO1205" s="1">
        <f t="shared" si="256"/>
        <v>7669.402400069067</v>
      </c>
      <c r="AP1205" s="1">
        <f t="shared" si="263"/>
        <v>4.7907699214365884</v>
      </c>
      <c r="AQ1205" s="1">
        <f t="shared" si="263"/>
        <v>2.8786324786324786</v>
      </c>
      <c r="AR1205" s="1">
        <f t="shared" si="263"/>
        <v>7.6694024000690666</v>
      </c>
      <c r="AS1205" s="90"/>
      <c r="AT1205" s="1">
        <v>2.5423883318140383</v>
      </c>
      <c r="AU1205" s="1">
        <v>0.27392196801315394</v>
      </c>
      <c r="AV1205" s="1">
        <v>2.09006174822211</v>
      </c>
      <c r="AW1205" s="1">
        <v>0.71358448683968523</v>
      </c>
      <c r="AX1205" s="1">
        <v>0.16758466895938534</v>
      </c>
      <c r="AY1205" s="1">
        <v>0.21549652221085083</v>
      </c>
      <c r="AZ1205" s="1">
        <v>9.6971914066040519</v>
      </c>
      <c r="BA1205" s="1">
        <v>151.60650245628116</v>
      </c>
      <c r="BB1205" s="1">
        <v>94.78789945763198</v>
      </c>
      <c r="BC1205" s="1">
        <v>13.128802987216712</v>
      </c>
      <c r="BD1205" s="1">
        <v>6.9908037326187937</v>
      </c>
      <c r="BE1205" s="94">
        <v>0.40261627906976749</v>
      </c>
      <c r="BF1205" s="94">
        <v>7.0736434108527133E-2</v>
      </c>
      <c r="BG1205" s="94">
        <v>2.2455033746011641</v>
      </c>
      <c r="BH1205" s="1">
        <v>1.2722586691658857</v>
      </c>
      <c r="BI1205" s="1">
        <v>0.3227272727272727</v>
      </c>
      <c r="BJ1205" s="1">
        <v>0.69044264354884954</v>
      </c>
    </row>
    <row r="1206" spans="1:62">
      <c r="A1206" t="s">
        <v>177</v>
      </c>
      <c r="C1206" s="63" t="s">
        <v>166</v>
      </c>
      <c r="D1206" s="87" t="s">
        <v>908</v>
      </c>
      <c r="E1206" t="s">
        <v>959</v>
      </c>
      <c r="F1206" s="1" t="s">
        <v>756</v>
      </c>
      <c r="G1206" s="1" t="s">
        <v>917</v>
      </c>
      <c r="H1206" s="1">
        <v>11.239520000000001</v>
      </c>
      <c r="I1206" s="1">
        <v>8.3817799999999991</v>
      </c>
      <c r="J1206" s="1">
        <v>607</v>
      </c>
      <c r="K1206" s="1" t="s">
        <v>918</v>
      </c>
      <c r="L1206" s="1" t="s">
        <v>709</v>
      </c>
      <c r="M1206" s="88">
        <v>2016</v>
      </c>
      <c r="N1206" s="88">
        <v>2</v>
      </c>
      <c r="O1206" s="89" t="s">
        <v>158</v>
      </c>
      <c r="P1206" s="63">
        <v>1036</v>
      </c>
      <c r="Q1206" s="1" t="s">
        <v>912</v>
      </c>
      <c r="R1206" s="63" t="s">
        <v>399</v>
      </c>
      <c r="S1206" s="63" t="s">
        <v>992</v>
      </c>
      <c r="T1206" s="63" t="s">
        <v>1091</v>
      </c>
      <c r="U1206" s="1"/>
      <c r="V1206" s="90"/>
      <c r="W1206" s="91">
        <v>42656</v>
      </c>
      <c r="X1206" s="63">
        <v>9</v>
      </c>
      <c r="Y1206" s="63">
        <v>48</v>
      </c>
      <c r="Z1206" s="92">
        <v>60</v>
      </c>
      <c r="AA1206" s="93">
        <v>8.36</v>
      </c>
      <c r="AB1206" s="93">
        <v>8.36</v>
      </c>
      <c r="AC1206" s="63">
        <v>1.88</v>
      </c>
      <c r="AD1206" s="1">
        <v>1.36</v>
      </c>
      <c r="AE1206" s="63">
        <v>0.38</v>
      </c>
      <c r="AF1206" s="1">
        <v>1.54</v>
      </c>
      <c r="AG1206" s="1">
        <v>11.1</v>
      </c>
      <c r="AH1206" s="1">
        <f t="shared" si="260"/>
        <v>88.311688311688314</v>
      </c>
      <c r="AI1206" s="1">
        <v>0.24</v>
      </c>
      <c r="AJ1206" s="1">
        <f t="shared" si="261"/>
        <v>6.8480851063829782</v>
      </c>
      <c r="AK1206" s="1">
        <f t="shared" si="252"/>
        <v>6.3251404255319148</v>
      </c>
      <c r="AL1206" s="1">
        <f t="shared" si="262"/>
        <v>5.2799999999999994</v>
      </c>
      <c r="AM1206" s="1">
        <f t="shared" si="254"/>
        <v>7027.9338061465714</v>
      </c>
      <c r="AN1206" s="1">
        <f t="shared" si="255"/>
        <v>5866.6666666666661</v>
      </c>
      <c r="AO1206" s="1">
        <f t="shared" si="256"/>
        <v>12894.600472813238</v>
      </c>
      <c r="AP1206" s="1">
        <f t="shared" si="263"/>
        <v>7.0279338061465717</v>
      </c>
      <c r="AQ1206" s="1">
        <f t="shared" si="263"/>
        <v>5.8666666666666663</v>
      </c>
      <c r="AR1206" s="1">
        <f t="shared" si="263"/>
        <v>12.894600472813238</v>
      </c>
      <c r="AS1206" s="90"/>
      <c r="AT1206" s="1">
        <v>2.7075654704170709</v>
      </c>
      <c r="AU1206" s="1">
        <v>0.29469551043506642</v>
      </c>
      <c r="AV1206" s="1">
        <v>1.9518996278032266</v>
      </c>
      <c r="AW1206" s="1">
        <v>0.75505967302402888</v>
      </c>
      <c r="AX1206" s="1">
        <v>0.16245430956494605</v>
      </c>
      <c r="AY1206" s="1">
        <v>0.19284702327534756</v>
      </c>
      <c r="AZ1206" s="1">
        <v>7.9004549083620113</v>
      </c>
      <c r="BA1206" s="1">
        <v>146.85236804592805</v>
      </c>
      <c r="BB1206" s="1">
        <v>94.490482009725795</v>
      </c>
      <c r="BC1206" s="1">
        <v>11.852930660946512</v>
      </c>
      <c r="BD1206" s="1">
        <v>4.8635553847498043</v>
      </c>
      <c r="BE1206" s="94">
        <v>0.41704963235294118</v>
      </c>
      <c r="BF1206" s="94">
        <v>0.36162683823529412</v>
      </c>
      <c r="BG1206" s="94">
        <v>3.1263083109749403</v>
      </c>
      <c r="BH1206" s="1">
        <v>1.4312681510164569</v>
      </c>
      <c r="BI1206" s="1">
        <v>0.42758954501452079</v>
      </c>
      <c r="BJ1206" s="1">
        <v>0.79722434616591031</v>
      </c>
    </row>
    <row r="1207" spans="1:62">
      <c r="A1207" t="s">
        <v>177</v>
      </c>
      <c r="C1207" s="63" t="s">
        <v>166</v>
      </c>
      <c r="D1207" s="87" t="s">
        <v>908</v>
      </c>
      <c r="E1207" t="s">
        <v>959</v>
      </c>
      <c r="F1207" s="1" t="s">
        <v>756</v>
      </c>
      <c r="G1207" s="1" t="s">
        <v>917</v>
      </c>
      <c r="H1207" s="1">
        <v>11.239520000000001</v>
      </c>
      <c r="I1207" s="1">
        <v>8.3817799999999991</v>
      </c>
      <c r="J1207" s="1">
        <v>607</v>
      </c>
      <c r="K1207" s="1" t="s">
        <v>918</v>
      </c>
      <c r="L1207" s="1" t="s">
        <v>709</v>
      </c>
      <c r="M1207" s="88">
        <v>2016</v>
      </c>
      <c r="N1207" s="88">
        <v>2</v>
      </c>
      <c r="O1207" s="89" t="s">
        <v>159</v>
      </c>
      <c r="P1207" s="63">
        <v>1037</v>
      </c>
      <c r="Q1207" s="1" t="s">
        <v>912</v>
      </c>
      <c r="R1207" s="63" t="s">
        <v>399</v>
      </c>
      <c r="S1207" s="63" t="s">
        <v>992</v>
      </c>
      <c r="T1207" s="63" t="s">
        <v>1091</v>
      </c>
      <c r="U1207" s="1"/>
      <c r="V1207" s="90"/>
      <c r="W1207" s="91">
        <v>42656</v>
      </c>
      <c r="X1207" s="63">
        <v>9</v>
      </c>
      <c r="Y1207" s="63">
        <v>43</v>
      </c>
      <c r="Z1207" s="92">
        <v>49</v>
      </c>
      <c r="AA1207" s="93">
        <v>6.16</v>
      </c>
      <c r="AB1207" s="93">
        <v>6.8</v>
      </c>
      <c r="AC1207" s="63">
        <v>1.9</v>
      </c>
      <c r="AD1207" s="1">
        <v>1.38</v>
      </c>
      <c r="AE1207" s="63">
        <v>0.32</v>
      </c>
      <c r="AF1207" s="1">
        <v>1.64</v>
      </c>
      <c r="AG1207" s="1">
        <v>11.4</v>
      </c>
      <c r="AH1207" s="1">
        <f t="shared" si="260"/>
        <v>84.146341463414629</v>
      </c>
      <c r="AI1207" s="1">
        <v>0.16</v>
      </c>
      <c r="AJ1207" s="1">
        <f t="shared" si="261"/>
        <v>5.8694736842105266</v>
      </c>
      <c r="AK1207" s="1">
        <f t="shared" si="252"/>
        <v>5.1481263157894732</v>
      </c>
      <c r="AL1207" s="1">
        <f t="shared" si="262"/>
        <v>3.08</v>
      </c>
      <c r="AM1207" s="1">
        <f t="shared" si="254"/>
        <v>5720.1403508771928</v>
      </c>
      <c r="AN1207" s="1">
        <f t="shared" si="255"/>
        <v>3422.2222222222222</v>
      </c>
      <c r="AO1207" s="1">
        <f t="shared" si="256"/>
        <v>9142.3625730994154</v>
      </c>
      <c r="AP1207" s="1">
        <f t="shared" si="263"/>
        <v>5.7201403508771929</v>
      </c>
      <c r="AQ1207" s="1">
        <f t="shared" si="263"/>
        <v>3.4222222222222221</v>
      </c>
      <c r="AR1207" s="1">
        <f t="shared" si="263"/>
        <v>9.1423625730994154</v>
      </c>
      <c r="AS1207" s="90"/>
      <c r="AT1207" s="1">
        <v>2.3346379647749513</v>
      </c>
      <c r="AU1207" s="1">
        <v>0.28508562187786357</v>
      </c>
      <c r="AV1207" s="1">
        <v>1.7602893737338707</v>
      </c>
      <c r="AW1207" s="1">
        <v>0.74961750806262917</v>
      </c>
      <c r="AX1207" s="1">
        <v>0.10400692347871296</v>
      </c>
      <c r="AY1207" s="1">
        <v>0.17628404680115442</v>
      </c>
      <c r="AZ1207" s="1">
        <v>8.8477670899533845</v>
      </c>
      <c r="BA1207" s="1">
        <v>211.30033082482643</v>
      </c>
      <c r="BB1207" s="1">
        <v>78.342375811006264</v>
      </c>
      <c r="BC1207" s="1">
        <v>10.916886299797683</v>
      </c>
      <c r="BD1207" s="1">
        <v>8.2904898675835863</v>
      </c>
      <c r="BE1207" s="94">
        <v>0.68917668825161882</v>
      </c>
      <c r="BF1207" s="94">
        <v>0.12654949121184089</v>
      </c>
      <c r="BG1207" s="94">
        <v>1.6462551644681265</v>
      </c>
      <c r="BH1207" s="1">
        <v>1.2698630136986302</v>
      </c>
      <c r="BI1207" s="1">
        <v>0.26908675799086756</v>
      </c>
      <c r="BJ1207" s="1">
        <v>0.81794143697099164</v>
      </c>
    </row>
    <row r="1208" spans="1:62">
      <c r="A1208" t="s">
        <v>177</v>
      </c>
      <c r="C1208" s="63" t="s">
        <v>166</v>
      </c>
      <c r="D1208" s="87" t="s">
        <v>908</v>
      </c>
      <c r="E1208" t="s">
        <v>959</v>
      </c>
      <c r="F1208" s="1" t="s">
        <v>756</v>
      </c>
      <c r="G1208" s="1" t="s">
        <v>917</v>
      </c>
      <c r="H1208" s="1">
        <v>11.239520000000001</v>
      </c>
      <c r="I1208" s="1">
        <v>8.3817799999999991</v>
      </c>
      <c r="J1208" s="1">
        <v>607</v>
      </c>
      <c r="K1208" s="1" t="s">
        <v>918</v>
      </c>
      <c r="L1208" s="1" t="s">
        <v>709</v>
      </c>
      <c r="M1208" s="88">
        <v>2016</v>
      </c>
      <c r="N1208" s="88">
        <v>2</v>
      </c>
      <c r="O1208" s="89" t="s">
        <v>714</v>
      </c>
      <c r="P1208" s="63">
        <v>1038</v>
      </c>
      <c r="Q1208" s="1" t="s">
        <v>912</v>
      </c>
      <c r="R1208" s="63" t="s">
        <v>399</v>
      </c>
      <c r="S1208" s="63" t="s">
        <v>992</v>
      </c>
      <c r="T1208" s="63" t="s">
        <v>1091</v>
      </c>
      <c r="U1208" s="1"/>
      <c r="V1208" s="90"/>
      <c r="W1208" s="91">
        <v>42656</v>
      </c>
      <c r="X1208" s="63">
        <v>9</v>
      </c>
      <c r="Y1208" s="63">
        <v>42</v>
      </c>
      <c r="Z1208" s="92">
        <v>50</v>
      </c>
      <c r="AA1208" s="93">
        <v>5.66</v>
      </c>
      <c r="AB1208" s="93">
        <v>7</v>
      </c>
      <c r="AC1208" s="63">
        <v>1.96</v>
      </c>
      <c r="AD1208" s="1">
        <v>1.4</v>
      </c>
      <c r="AE1208" s="63">
        <v>0.22</v>
      </c>
      <c r="AF1208" s="1">
        <v>1.6</v>
      </c>
      <c r="AG1208" s="1">
        <v>11.1</v>
      </c>
      <c r="AH1208" s="1">
        <f t="shared" si="260"/>
        <v>87.499999999999986</v>
      </c>
      <c r="AI1208" s="1">
        <v>0.1</v>
      </c>
      <c r="AJ1208" s="1">
        <f t="shared" si="261"/>
        <v>5.7142857142857144</v>
      </c>
      <c r="AK1208" s="1">
        <f t="shared" si="252"/>
        <v>5.2294117647058815</v>
      </c>
      <c r="AL1208" s="1">
        <f t="shared" si="262"/>
        <v>2.5727272727272732</v>
      </c>
      <c r="AM1208" s="1">
        <f t="shared" si="254"/>
        <v>5810.4575163398686</v>
      </c>
      <c r="AN1208" s="1">
        <f t="shared" si="255"/>
        <v>2858.5858585858591</v>
      </c>
      <c r="AO1208" s="1">
        <f t="shared" si="256"/>
        <v>8669.0433749257281</v>
      </c>
      <c r="AP1208" s="1">
        <f t="shared" si="263"/>
        <v>5.8104575163398682</v>
      </c>
      <c r="AQ1208" s="1">
        <f t="shared" si="263"/>
        <v>2.858585858585859</v>
      </c>
      <c r="AR1208" s="1">
        <f t="shared" si="263"/>
        <v>8.6690433749257281</v>
      </c>
      <c r="AS1208" s="90"/>
      <c r="AT1208" s="1">
        <v>2.285515320334262</v>
      </c>
      <c r="AU1208" s="1">
        <v>0.29957522572251444</v>
      </c>
      <c r="AV1208" s="1">
        <v>1.9267551957624824</v>
      </c>
      <c r="AW1208" s="1">
        <v>0.81385804630590319</v>
      </c>
      <c r="AX1208" s="1">
        <v>0.20047975923554104</v>
      </c>
      <c r="AY1208" s="1">
        <v>0.18500964521183033</v>
      </c>
      <c r="AZ1208" s="1">
        <v>7.5354606343752408</v>
      </c>
      <c r="BA1208" s="1">
        <v>144.40456711883965</v>
      </c>
      <c r="BB1208" s="1">
        <v>85.600208068864944</v>
      </c>
      <c r="BC1208" s="1">
        <v>12.153611812445524</v>
      </c>
      <c r="BD1208" s="1">
        <v>33.258882375694263</v>
      </c>
      <c r="BE1208" s="94">
        <v>0.3927985414767548</v>
      </c>
      <c r="BF1208" s="94">
        <v>0.10692798541476754</v>
      </c>
      <c r="BG1208" s="94">
        <v>0.75552685268874231</v>
      </c>
      <c r="BH1208" s="1">
        <v>1.3609550561797752</v>
      </c>
      <c r="BI1208" s="1">
        <v>0.30833333333333335</v>
      </c>
      <c r="BJ1208" s="1">
        <v>0.81246764150369055</v>
      </c>
    </row>
    <row r="1209" spans="1:62">
      <c r="A1209" t="s">
        <v>177</v>
      </c>
      <c r="C1209" s="63" t="s">
        <v>166</v>
      </c>
      <c r="D1209" s="87" t="s">
        <v>908</v>
      </c>
      <c r="E1209" t="s">
        <v>959</v>
      </c>
      <c r="F1209" s="1" t="s">
        <v>919</v>
      </c>
      <c r="G1209" s="1" t="s">
        <v>920</v>
      </c>
      <c r="H1209" s="1">
        <v>11.24198</v>
      </c>
      <c r="I1209" s="1">
        <v>8.3339099999999995</v>
      </c>
      <c r="J1209" s="1">
        <v>602</v>
      </c>
      <c r="K1209" s="1" t="s">
        <v>921</v>
      </c>
      <c r="L1209" s="1" t="s">
        <v>709</v>
      </c>
      <c r="M1209" s="88">
        <v>2016</v>
      </c>
      <c r="N1209" s="88">
        <v>2</v>
      </c>
      <c r="O1209" s="89" t="s">
        <v>155</v>
      </c>
      <c r="P1209" s="63">
        <v>1045</v>
      </c>
      <c r="Q1209" s="1" t="s">
        <v>912</v>
      </c>
      <c r="R1209" s="63" t="s">
        <v>399</v>
      </c>
      <c r="S1209" s="63" t="s">
        <v>992</v>
      </c>
      <c r="T1209" s="63" t="s">
        <v>1091</v>
      </c>
      <c r="U1209" s="1" t="s">
        <v>913</v>
      </c>
      <c r="V1209" s="1" t="s">
        <v>914</v>
      </c>
      <c r="W1209" s="91">
        <v>42656</v>
      </c>
      <c r="X1209" s="63">
        <v>9</v>
      </c>
      <c r="Y1209" s="63">
        <v>46</v>
      </c>
      <c r="Z1209" s="92">
        <v>34</v>
      </c>
      <c r="AA1209" s="93">
        <v>2.48</v>
      </c>
      <c r="AB1209" s="93">
        <v>1.9</v>
      </c>
      <c r="AC1209" s="63">
        <v>0.7</v>
      </c>
      <c r="AD1209" s="1">
        <v>0.42</v>
      </c>
      <c r="AE1209" s="63">
        <v>0.18</v>
      </c>
      <c r="AF1209" s="1">
        <v>0.48</v>
      </c>
      <c r="AG1209" s="1">
        <v>10.7</v>
      </c>
      <c r="AH1209" s="1">
        <f t="shared" si="260"/>
        <v>87.5</v>
      </c>
      <c r="AI1209" s="1">
        <v>0.06</v>
      </c>
      <c r="AJ1209" s="1">
        <f t="shared" si="261"/>
        <v>1.3028571428571427</v>
      </c>
      <c r="AK1209" s="1">
        <f t="shared" si="252"/>
        <v>1.1976705882352938</v>
      </c>
      <c r="AL1209" s="1">
        <f t="shared" si="262"/>
        <v>0.82666666666666666</v>
      </c>
      <c r="AM1209" s="1">
        <f t="shared" si="254"/>
        <v>1330.7450980392152</v>
      </c>
      <c r="AN1209" s="1">
        <f t="shared" si="255"/>
        <v>918.51851851851848</v>
      </c>
      <c r="AO1209" s="1">
        <f t="shared" si="256"/>
        <v>2249.2636165577337</v>
      </c>
      <c r="AP1209" s="1">
        <f t="shared" si="263"/>
        <v>1.3307450980392153</v>
      </c>
      <c r="AQ1209" s="1">
        <f t="shared" si="263"/>
        <v>0.91851851851851851</v>
      </c>
      <c r="AR1209" s="1">
        <f t="shared" si="263"/>
        <v>2.2492636165577338</v>
      </c>
      <c r="AS1209" s="90">
        <v>42530</v>
      </c>
      <c r="AT1209" s="1">
        <v>1.207663197729423</v>
      </c>
      <c r="AU1209" s="1">
        <v>0.1855958462837865</v>
      </c>
      <c r="AV1209" s="1">
        <v>1.5870173302862443</v>
      </c>
      <c r="AW1209" s="1">
        <v>0.62497158788398044</v>
      </c>
      <c r="AX1209" s="1">
        <v>0.20102961308401929</v>
      </c>
      <c r="AY1209" s="1">
        <v>0.10459400749651396</v>
      </c>
      <c r="AZ1209" s="1">
        <v>3.3858245591544835</v>
      </c>
      <c r="BA1209" s="1">
        <v>192.4647148439133</v>
      </c>
      <c r="BB1209" s="1">
        <v>47.072019401167836</v>
      </c>
      <c r="BC1209" s="1">
        <v>9.079741996602964</v>
      </c>
      <c r="BD1209" s="1">
        <v>12.6114328156038</v>
      </c>
      <c r="BE1209" s="94">
        <v>0.36580145719489982</v>
      </c>
      <c r="BF1209" s="94">
        <v>0.13447176684881607</v>
      </c>
      <c r="BG1209" s="94">
        <v>1.4570749952216493</v>
      </c>
      <c r="BH1209" s="1">
        <v>1.1327519379844961</v>
      </c>
      <c r="BI1209" s="1">
        <v>0.30804263565891471</v>
      </c>
      <c r="BJ1209" s="1">
        <v>0.45925994697960021</v>
      </c>
    </row>
    <row r="1210" spans="1:62">
      <c r="A1210" t="s">
        <v>177</v>
      </c>
      <c r="C1210" s="63" t="s">
        <v>166</v>
      </c>
      <c r="D1210" s="87" t="s">
        <v>908</v>
      </c>
      <c r="E1210" t="s">
        <v>959</v>
      </c>
      <c r="F1210" s="1" t="s">
        <v>919</v>
      </c>
      <c r="G1210" s="1" t="s">
        <v>920</v>
      </c>
      <c r="H1210" s="1">
        <v>11.24198</v>
      </c>
      <c r="I1210" s="1">
        <v>8.3339099999999995</v>
      </c>
      <c r="J1210" s="1">
        <v>602</v>
      </c>
      <c r="K1210" s="1" t="s">
        <v>921</v>
      </c>
      <c r="L1210" s="1" t="s">
        <v>709</v>
      </c>
      <c r="M1210" s="88">
        <v>2016</v>
      </c>
      <c r="N1210" s="88">
        <v>2</v>
      </c>
      <c r="O1210" s="89" t="s">
        <v>156</v>
      </c>
      <c r="P1210" s="63">
        <v>1046</v>
      </c>
      <c r="Q1210" s="1" t="s">
        <v>912</v>
      </c>
      <c r="R1210" s="63" t="s">
        <v>399</v>
      </c>
      <c r="S1210" s="63" t="s">
        <v>992</v>
      </c>
      <c r="T1210" s="63" t="s">
        <v>1091</v>
      </c>
      <c r="U1210" s="1"/>
      <c r="V1210" s="90"/>
      <c r="W1210" s="91">
        <v>42656</v>
      </c>
      <c r="X1210" s="63">
        <v>9</v>
      </c>
      <c r="Y1210" s="63">
        <v>43</v>
      </c>
      <c r="Z1210" s="92">
        <v>40</v>
      </c>
      <c r="AA1210" s="93">
        <v>3.34</v>
      </c>
      <c r="AB1210" s="93">
        <v>2.2200000000000002</v>
      </c>
      <c r="AC1210" s="63">
        <v>1.02</v>
      </c>
      <c r="AD1210" s="1">
        <v>0.8</v>
      </c>
      <c r="AE1210" s="63">
        <v>0.14000000000000001</v>
      </c>
      <c r="AF1210" s="1">
        <v>0.92</v>
      </c>
      <c r="AG1210" s="1">
        <v>11.3</v>
      </c>
      <c r="AH1210" s="1">
        <f t="shared" si="260"/>
        <v>86.956521739130437</v>
      </c>
      <c r="AI1210" s="1">
        <v>0.1</v>
      </c>
      <c r="AJ1210" s="1">
        <f t="shared" si="261"/>
        <v>2.0023529411764707</v>
      </c>
      <c r="AK1210" s="1">
        <f t="shared" si="252"/>
        <v>1.8169688581314876</v>
      </c>
      <c r="AL1210" s="1">
        <f t="shared" si="262"/>
        <v>2.3857142857142857</v>
      </c>
      <c r="AM1210" s="1">
        <f t="shared" si="254"/>
        <v>2018.8542868127638</v>
      </c>
      <c r="AN1210" s="1">
        <f t="shared" si="255"/>
        <v>2650.7936507936506</v>
      </c>
      <c r="AO1210" s="1">
        <f t="shared" si="256"/>
        <v>4669.6479376064144</v>
      </c>
      <c r="AP1210" s="1">
        <f t="shared" si="263"/>
        <v>2.0188542868127639</v>
      </c>
      <c r="AQ1210" s="1">
        <f t="shared" si="263"/>
        <v>2.6507936507936507</v>
      </c>
      <c r="AR1210" s="1">
        <f t="shared" si="263"/>
        <v>4.6696479376064142</v>
      </c>
      <c r="AS1210" s="90"/>
      <c r="AT1210" s="1">
        <v>1.4083820662768034</v>
      </c>
      <c r="AU1210" s="1">
        <v>0.27400549303116573</v>
      </c>
      <c r="AV1210" s="1">
        <v>1.8722019724610814</v>
      </c>
      <c r="AW1210" s="1">
        <v>0.70246794222857845</v>
      </c>
      <c r="AX1210" s="1">
        <v>0.19129265631568454</v>
      </c>
      <c r="AY1210" s="1">
        <v>0.13293841020526559</v>
      </c>
      <c r="AZ1210" s="1">
        <v>4.3601974541946698</v>
      </c>
      <c r="BA1210" s="1">
        <v>174.67083310883692</v>
      </c>
      <c r="BB1210" s="1">
        <v>62.258202262799252</v>
      </c>
      <c r="BC1210" s="1">
        <v>8.9752302270197788</v>
      </c>
      <c r="BD1210" s="1">
        <v>4.974254075733608</v>
      </c>
      <c r="BE1210" s="94">
        <v>0.37845771144278612</v>
      </c>
      <c r="BF1210" s="94">
        <v>0.10432835820895521</v>
      </c>
      <c r="BG1210" s="94">
        <v>2.2930856102586437</v>
      </c>
      <c r="BH1210" s="1">
        <v>0.97966728280961191</v>
      </c>
      <c r="BI1210" s="1">
        <v>0.2869685767097967</v>
      </c>
      <c r="BJ1210" s="1">
        <v>0.58490681116325982</v>
      </c>
    </row>
    <row r="1211" spans="1:62">
      <c r="A1211" t="s">
        <v>177</v>
      </c>
      <c r="C1211" s="63" t="s">
        <v>166</v>
      </c>
      <c r="D1211" s="87" t="s">
        <v>908</v>
      </c>
      <c r="E1211" t="s">
        <v>959</v>
      </c>
      <c r="F1211" s="1" t="s">
        <v>919</v>
      </c>
      <c r="G1211" s="1" t="s">
        <v>920</v>
      </c>
      <c r="H1211" s="1">
        <v>11.24198</v>
      </c>
      <c r="I1211" s="1">
        <v>8.3339099999999995</v>
      </c>
      <c r="J1211" s="1">
        <v>602</v>
      </c>
      <c r="K1211" s="1" t="s">
        <v>921</v>
      </c>
      <c r="L1211" s="1" t="s">
        <v>709</v>
      </c>
      <c r="M1211" s="88">
        <v>2016</v>
      </c>
      <c r="N1211" s="88">
        <v>2</v>
      </c>
      <c r="O1211" s="89" t="s">
        <v>157</v>
      </c>
      <c r="P1211" s="63">
        <v>1047</v>
      </c>
      <c r="Q1211" s="1" t="s">
        <v>912</v>
      </c>
      <c r="R1211" s="63" t="s">
        <v>399</v>
      </c>
      <c r="S1211" s="63" t="s">
        <v>992</v>
      </c>
      <c r="T1211" s="63" t="s">
        <v>1091</v>
      </c>
      <c r="U1211" s="1"/>
      <c r="V1211" s="90"/>
      <c r="W1211" s="91">
        <v>42656</v>
      </c>
      <c r="X1211" s="63">
        <v>9</v>
      </c>
      <c r="Y1211" s="63">
        <v>42</v>
      </c>
      <c r="Z1211" s="92">
        <v>48</v>
      </c>
      <c r="AA1211" s="93">
        <v>5.64</v>
      </c>
      <c r="AB1211" s="93">
        <v>5.84</v>
      </c>
      <c r="AC1211" s="63">
        <v>1.82</v>
      </c>
      <c r="AD1211" s="1">
        <v>1.24</v>
      </c>
      <c r="AE1211" s="63">
        <v>0.36</v>
      </c>
      <c r="AF1211" s="1">
        <v>1.42</v>
      </c>
      <c r="AG1211" s="1">
        <v>12.4</v>
      </c>
      <c r="AH1211" s="1">
        <f t="shared" si="260"/>
        <v>87.323943661971839</v>
      </c>
      <c r="AI1211" s="1">
        <v>0.2</v>
      </c>
      <c r="AJ1211" s="1">
        <f t="shared" si="261"/>
        <v>4.5564835164835156</v>
      </c>
      <c r="AK1211" s="1">
        <f t="shared" ref="AK1211:AK1268" si="264">AJ1211*((100-AG1211)/85)*(AH1211/100)</f>
        <v>4.1006086619263078</v>
      </c>
      <c r="AL1211" s="1">
        <f t="shared" si="262"/>
        <v>3.1333333333333333</v>
      </c>
      <c r="AM1211" s="1">
        <f t="shared" ref="AM1211:AM1268" si="265">AK1211*(10000/9)</f>
        <v>4556.2318465847866</v>
      </c>
      <c r="AN1211" s="1">
        <f t="shared" ref="AN1211:AN1268" si="266">(AL1211*10000)/9</f>
        <v>3481.4814814814813</v>
      </c>
      <c r="AO1211" s="1">
        <f t="shared" ref="AO1211:AO1268" si="267">AM1211+AN1211</f>
        <v>8037.7133280662674</v>
      </c>
      <c r="AP1211" s="1">
        <f t="shared" si="263"/>
        <v>4.5562318465847866</v>
      </c>
      <c r="AQ1211" s="1">
        <f t="shared" si="263"/>
        <v>3.4814814814814814</v>
      </c>
      <c r="AR1211" s="1">
        <f t="shared" si="263"/>
        <v>8.0377133280662676</v>
      </c>
      <c r="AS1211" s="90"/>
      <c r="AT1211" s="1">
        <v>2.2464046021093003</v>
      </c>
      <c r="AU1211" s="1">
        <v>0.22207287668394499</v>
      </c>
      <c r="AV1211" s="1">
        <v>1.6526470786894201</v>
      </c>
      <c r="AW1211" s="1">
        <v>0.71228235221519287</v>
      </c>
      <c r="AX1211" s="1">
        <v>0.13380770732182345</v>
      </c>
      <c r="AY1211" s="1">
        <v>0.17093983202356569</v>
      </c>
      <c r="AZ1211" s="1">
        <v>7.6738156706984517</v>
      </c>
      <c r="BA1211" s="1">
        <v>185.68158698451822</v>
      </c>
      <c r="BB1211" s="1">
        <v>42.853659374911203</v>
      </c>
      <c r="BC1211" s="1">
        <v>11.632390601764047</v>
      </c>
      <c r="BD1211" s="1">
        <v>5.7581314098522096</v>
      </c>
      <c r="BE1211" s="94">
        <v>0.5714285714285714</v>
      </c>
      <c r="BF1211" s="94">
        <v>5.2087198515769942E-2</v>
      </c>
      <c r="BG1211" s="94">
        <v>3.8948684824350881</v>
      </c>
      <c r="BH1211" s="1">
        <v>1.3516377649325626</v>
      </c>
      <c r="BI1211" s="1">
        <v>0.22408477842003852</v>
      </c>
      <c r="BJ1211" s="1">
        <v>0.57459503584402516</v>
      </c>
    </row>
    <row r="1212" spans="1:62">
      <c r="A1212" t="s">
        <v>177</v>
      </c>
      <c r="C1212" s="63" t="s">
        <v>166</v>
      </c>
      <c r="D1212" s="87" t="s">
        <v>908</v>
      </c>
      <c r="E1212" t="s">
        <v>959</v>
      </c>
      <c r="F1212" s="1" t="s">
        <v>919</v>
      </c>
      <c r="G1212" s="1" t="s">
        <v>920</v>
      </c>
      <c r="H1212" s="1">
        <v>11.24198</v>
      </c>
      <c r="I1212" s="1">
        <v>8.3339099999999995</v>
      </c>
      <c r="J1212" s="1">
        <v>602</v>
      </c>
      <c r="K1212" s="1" t="s">
        <v>921</v>
      </c>
      <c r="L1212" s="1" t="s">
        <v>709</v>
      </c>
      <c r="M1212" s="88">
        <v>2016</v>
      </c>
      <c r="N1212" s="88">
        <v>2</v>
      </c>
      <c r="O1212" s="89" t="s">
        <v>158</v>
      </c>
      <c r="P1212" s="63">
        <v>1048</v>
      </c>
      <c r="Q1212" s="1" t="s">
        <v>912</v>
      </c>
      <c r="R1212" s="63" t="s">
        <v>399</v>
      </c>
      <c r="S1212" s="63" t="s">
        <v>992</v>
      </c>
      <c r="T1212" s="63" t="s">
        <v>1091</v>
      </c>
      <c r="U1212" s="1"/>
      <c r="V1212" s="90"/>
      <c r="W1212" s="91">
        <v>42656</v>
      </c>
      <c r="X1212" s="63">
        <v>9</v>
      </c>
      <c r="Y1212" s="63">
        <v>45</v>
      </c>
      <c r="Z1212" s="92">
        <v>50</v>
      </c>
      <c r="AA1212" s="93">
        <v>4.9800000000000004</v>
      </c>
      <c r="AB1212" s="93">
        <v>5.62</v>
      </c>
      <c r="AC1212" s="63">
        <v>1.86</v>
      </c>
      <c r="AD1212" s="1">
        <v>1.36</v>
      </c>
      <c r="AE1212" s="63">
        <v>0.34</v>
      </c>
      <c r="AF1212" s="1">
        <v>1.54</v>
      </c>
      <c r="AG1212" s="1">
        <v>10.9</v>
      </c>
      <c r="AH1212" s="1">
        <f t="shared" si="260"/>
        <v>88.311688311688314</v>
      </c>
      <c r="AI1212" s="1">
        <v>0.2</v>
      </c>
      <c r="AJ1212" s="1">
        <f t="shared" si="261"/>
        <v>4.6531182795698918</v>
      </c>
      <c r="AK1212" s="1">
        <f t="shared" si="264"/>
        <v>4.3074580645161289</v>
      </c>
      <c r="AL1212" s="1">
        <f t="shared" si="262"/>
        <v>2.9294117647058826</v>
      </c>
      <c r="AM1212" s="1">
        <f t="shared" si="265"/>
        <v>4786.0645161290322</v>
      </c>
      <c r="AN1212" s="1">
        <f t="shared" si="266"/>
        <v>3254.9019607843138</v>
      </c>
      <c r="AO1212" s="1">
        <f t="shared" si="267"/>
        <v>8040.966476913346</v>
      </c>
      <c r="AP1212" s="1">
        <f t="shared" si="263"/>
        <v>4.7860645161290325</v>
      </c>
      <c r="AQ1212" s="1">
        <f t="shared" si="263"/>
        <v>3.2549019607843137</v>
      </c>
      <c r="AR1212" s="1">
        <f t="shared" si="263"/>
        <v>8.0409664769133453</v>
      </c>
      <c r="AS1212" s="90"/>
      <c r="AT1212" s="1">
        <v>2.4011799410029497</v>
      </c>
      <c r="AU1212" s="1">
        <v>0.27746503857294219</v>
      </c>
      <c r="AV1212" s="1">
        <v>1.4629549476483876</v>
      </c>
      <c r="AW1212" s="1">
        <v>1.0379488985606746</v>
      </c>
      <c r="AX1212" s="1">
        <v>0.1720616844264925</v>
      </c>
      <c r="AY1212" s="1">
        <v>0.16302785735980141</v>
      </c>
      <c r="AZ1212" s="1">
        <v>5.1155198151488728</v>
      </c>
      <c r="BA1212" s="1">
        <v>132.60404829647817</v>
      </c>
      <c r="BB1212" s="1">
        <v>97.337790789380833</v>
      </c>
      <c r="BC1212" s="1">
        <v>10.054764396314905</v>
      </c>
      <c r="BD1212" s="1">
        <v>4.9321718213583603</v>
      </c>
      <c r="BE1212" s="94">
        <v>0.55587668593448936</v>
      </c>
      <c r="BF1212" s="94">
        <v>0.11531791907514452</v>
      </c>
      <c r="BG1212" s="94">
        <v>2.8713776036743028</v>
      </c>
      <c r="BH1212" s="1">
        <v>1.4590395480225988</v>
      </c>
      <c r="BI1212" s="1">
        <v>0.35338983050847456</v>
      </c>
      <c r="BJ1212" s="1">
        <v>0.70741398063586358</v>
      </c>
    </row>
    <row r="1213" spans="1:62">
      <c r="A1213" t="s">
        <v>177</v>
      </c>
      <c r="C1213" s="63" t="s">
        <v>166</v>
      </c>
      <c r="D1213" s="87" t="s">
        <v>908</v>
      </c>
      <c r="E1213" t="s">
        <v>959</v>
      </c>
      <c r="F1213" s="1" t="s">
        <v>919</v>
      </c>
      <c r="G1213" s="1" t="s">
        <v>920</v>
      </c>
      <c r="H1213" s="1">
        <v>11.24198</v>
      </c>
      <c r="I1213" s="1">
        <v>8.3339099999999995</v>
      </c>
      <c r="J1213" s="1">
        <v>602</v>
      </c>
      <c r="K1213" s="1" t="s">
        <v>921</v>
      </c>
      <c r="L1213" s="1" t="s">
        <v>709</v>
      </c>
      <c r="M1213" s="88">
        <v>2016</v>
      </c>
      <c r="N1213" s="88">
        <v>2</v>
      </c>
      <c r="O1213" s="89" t="s">
        <v>159</v>
      </c>
      <c r="P1213" s="63">
        <v>1049</v>
      </c>
      <c r="Q1213" s="1" t="s">
        <v>912</v>
      </c>
      <c r="R1213" s="63" t="s">
        <v>399</v>
      </c>
      <c r="S1213" s="63" t="s">
        <v>992</v>
      </c>
      <c r="T1213" s="63" t="s">
        <v>1091</v>
      </c>
      <c r="U1213" s="1"/>
      <c r="V1213" s="90"/>
      <c r="W1213" s="91">
        <v>42656</v>
      </c>
      <c r="X1213" s="63">
        <v>9</v>
      </c>
      <c r="Y1213" s="63">
        <v>45</v>
      </c>
      <c r="Z1213" s="92">
        <v>47</v>
      </c>
      <c r="AA1213" s="93">
        <v>4.0599999999999996</v>
      </c>
      <c r="AB1213" s="93">
        <v>5.7</v>
      </c>
      <c r="AC1213" s="63">
        <v>1.42</v>
      </c>
      <c r="AD1213" s="1">
        <v>1.1000000000000001</v>
      </c>
      <c r="AE1213" s="63">
        <v>0.14000000000000001</v>
      </c>
      <c r="AF1213" s="1">
        <v>1.24</v>
      </c>
      <c r="AG1213" s="1">
        <v>11.4</v>
      </c>
      <c r="AH1213" s="1">
        <f t="shared" si="260"/>
        <v>88.709677419354847</v>
      </c>
      <c r="AI1213" s="1">
        <v>0.1</v>
      </c>
      <c r="AJ1213" s="1">
        <f t="shared" si="261"/>
        <v>4.9774647887323953</v>
      </c>
      <c r="AK1213" s="1">
        <f t="shared" si="264"/>
        <v>4.6025020712510365</v>
      </c>
      <c r="AL1213" s="1">
        <f t="shared" si="262"/>
        <v>2.9</v>
      </c>
      <c r="AM1213" s="1">
        <f t="shared" si="265"/>
        <v>5113.8911902789296</v>
      </c>
      <c r="AN1213" s="1">
        <f t="shared" si="266"/>
        <v>3222.2222222222222</v>
      </c>
      <c r="AO1213" s="1">
        <f t="shared" si="267"/>
        <v>8336.1134125011522</v>
      </c>
      <c r="AP1213" s="1">
        <f t="shared" si="263"/>
        <v>5.1138911902789292</v>
      </c>
      <c r="AQ1213" s="1">
        <f t="shared" si="263"/>
        <v>3.2222222222222223</v>
      </c>
      <c r="AR1213" s="1">
        <f t="shared" si="263"/>
        <v>8.3361134125011525</v>
      </c>
      <c r="AS1213" s="90"/>
      <c r="AT1213" s="1">
        <v>1.9986085343228199</v>
      </c>
      <c r="AU1213" s="1">
        <v>0.32319594932156193</v>
      </c>
      <c r="AV1213" s="1">
        <v>1.9004026228749447</v>
      </c>
      <c r="AW1213" s="1">
        <v>0.75316147230078445</v>
      </c>
      <c r="AX1213" s="1">
        <v>0.18737909889958912</v>
      </c>
      <c r="AY1213" s="1">
        <v>0.1560757650849201</v>
      </c>
      <c r="AZ1213" s="1">
        <v>6.2563022818539507</v>
      </c>
      <c r="BA1213" s="1">
        <v>149.59593436105524</v>
      </c>
      <c r="BB1213" s="1">
        <v>79.809699683151763</v>
      </c>
      <c r="BC1213" s="1">
        <v>12.448635120897595</v>
      </c>
      <c r="BD1213" s="1">
        <v>4.617323525884629</v>
      </c>
      <c r="BE1213" s="94">
        <v>0.47014925373134325</v>
      </c>
      <c r="BF1213" s="94">
        <v>5.7322761194029855E-2</v>
      </c>
      <c r="BG1213" s="94">
        <v>1.599229277360954</v>
      </c>
      <c r="BH1213" s="1">
        <v>1.2794695481335954</v>
      </c>
      <c r="BI1213" s="1">
        <v>0.31085461689587424</v>
      </c>
      <c r="BJ1213" s="1">
        <v>0.64006483798363656</v>
      </c>
    </row>
    <row r="1214" spans="1:62">
      <c r="A1214" t="s">
        <v>177</v>
      </c>
      <c r="C1214" s="63" t="s">
        <v>166</v>
      </c>
      <c r="D1214" s="87" t="s">
        <v>908</v>
      </c>
      <c r="E1214" t="s">
        <v>959</v>
      </c>
      <c r="F1214" s="1" t="s">
        <v>919</v>
      </c>
      <c r="G1214" s="1" t="s">
        <v>920</v>
      </c>
      <c r="H1214" s="1">
        <v>11.24198</v>
      </c>
      <c r="I1214" s="1">
        <v>8.3339099999999995</v>
      </c>
      <c r="J1214" s="1">
        <v>602</v>
      </c>
      <c r="K1214" s="1" t="s">
        <v>921</v>
      </c>
      <c r="L1214" s="1" t="s">
        <v>709</v>
      </c>
      <c r="M1214" s="88">
        <v>2016</v>
      </c>
      <c r="N1214" s="88">
        <v>2</v>
      </c>
      <c r="O1214" s="89" t="s">
        <v>714</v>
      </c>
      <c r="P1214" s="63">
        <v>1050</v>
      </c>
      <c r="Q1214" s="1" t="s">
        <v>912</v>
      </c>
      <c r="R1214" s="63" t="s">
        <v>399</v>
      </c>
      <c r="S1214" s="63" t="s">
        <v>992</v>
      </c>
      <c r="T1214" s="63" t="s">
        <v>1091</v>
      </c>
      <c r="U1214" s="1"/>
      <c r="V1214" s="90"/>
      <c r="W1214" s="91">
        <v>42656</v>
      </c>
      <c r="X1214" s="63">
        <v>9</v>
      </c>
      <c r="Y1214" s="63">
        <v>44</v>
      </c>
      <c r="Z1214" s="92">
        <v>51</v>
      </c>
      <c r="AA1214" s="93">
        <v>5.86</v>
      </c>
      <c r="AB1214" s="93">
        <v>7.24</v>
      </c>
      <c r="AC1214" s="63">
        <v>1.78</v>
      </c>
      <c r="AD1214" s="1">
        <v>1.26</v>
      </c>
      <c r="AE1214" s="63">
        <v>0.26</v>
      </c>
      <c r="AF1214" s="1">
        <v>1.52</v>
      </c>
      <c r="AG1214" s="1">
        <v>11</v>
      </c>
      <c r="AH1214" s="1">
        <f t="shared" si="260"/>
        <v>82.89473684210526</v>
      </c>
      <c r="AI1214" s="1">
        <v>0.2</v>
      </c>
      <c r="AJ1214" s="1">
        <f t="shared" si="261"/>
        <v>6.1824719101123593</v>
      </c>
      <c r="AK1214" s="1">
        <f t="shared" si="264"/>
        <v>5.3661176470588234</v>
      </c>
      <c r="AL1214" s="1">
        <f t="shared" si="262"/>
        <v>4.5076923076923086</v>
      </c>
      <c r="AM1214" s="1">
        <f t="shared" si="265"/>
        <v>5962.3529411764703</v>
      </c>
      <c r="AN1214" s="1">
        <f t="shared" si="266"/>
        <v>5008.5470085470097</v>
      </c>
      <c r="AO1214" s="1">
        <f t="shared" si="267"/>
        <v>10970.89994972348</v>
      </c>
      <c r="AP1214" s="1">
        <f t="shared" si="263"/>
        <v>5.9623529411764702</v>
      </c>
      <c r="AQ1214" s="1">
        <f t="shared" si="263"/>
        <v>5.0085470085470094</v>
      </c>
      <c r="AR1214" s="1">
        <f t="shared" si="263"/>
        <v>10.97089994972348</v>
      </c>
      <c r="AS1214" s="90"/>
      <c r="AT1214" s="1">
        <v>2.42138671875</v>
      </c>
      <c r="AU1214" s="1">
        <v>0.23442254769025794</v>
      </c>
      <c r="AV1214" s="1">
        <v>1.4880174817694312</v>
      </c>
      <c r="AW1214" s="1">
        <v>0.81068965825968475</v>
      </c>
      <c r="AX1214" s="1">
        <v>0.15643354241393209</v>
      </c>
      <c r="AY1214" s="1">
        <v>0.1782709879004396</v>
      </c>
      <c r="AZ1214" s="1">
        <v>6.0070703142552686</v>
      </c>
      <c r="BA1214" s="1">
        <v>146.88714425667035</v>
      </c>
      <c r="BB1214" s="1">
        <v>68.49134971821978</v>
      </c>
      <c r="BC1214" s="1">
        <v>9.9922956783141785</v>
      </c>
      <c r="BD1214" s="1">
        <v>88.785916791564446</v>
      </c>
      <c r="BE1214" s="94">
        <v>0.78860640301318274</v>
      </c>
      <c r="BF1214" s="94">
        <v>6.0404896421845572E-2</v>
      </c>
      <c r="BG1214" s="94">
        <v>3.5717433393485756</v>
      </c>
      <c r="BH1214" s="1">
        <v>1.1878612716763006</v>
      </c>
      <c r="BI1214" s="1">
        <v>0.2777938342967245</v>
      </c>
      <c r="BJ1214" s="1">
        <v>0.64068445544538266</v>
      </c>
    </row>
    <row r="1215" spans="1:62">
      <c r="A1215" t="s">
        <v>177</v>
      </c>
      <c r="C1215" s="63" t="s">
        <v>166</v>
      </c>
      <c r="D1215" s="87" t="s">
        <v>908</v>
      </c>
      <c r="E1215" t="s">
        <v>959</v>
      </c>
      <c r="F1215" s="1" t="s">
        <v>922</v>
      </c>
      <c r="G1215" s="1" t="s">
        <v>923</v>
      </c>
      <c r="H1215" s="1">
        <v>11.25834</v>
      </c>
      <c r="I1215" s="1">
        <v>8.3944799999999997</v>
      </c>
      <c r="J1215" s="1">
        <v>579</v>
      </c>
      <c r="K1215" s="1" t="s">
        <v>924</v>
      </c>
      <c r="L1215" s="1" t="s">
        <v>709</v>
      </c>
      <c r="M1215" s="88">
        <v>2016</v>
      </c>
      <c r="N1215" s="88">
        <v>2</v>
      </c>
      <c r="O1215" s="89" t="s">
        <v>155</v>
      </c>
      <c r="P1215" s="63">
        <v>1057</v>
      </c>
      <c r="Q1215" s="1" t="s">
        <v>912</v>
      </c>
      <c r="R1215" s="63" t="s">
        <v>399</v>
      </c>
      <c r="S1215" s="63" t="s">
        <v>992</v>
      </c>
      <c r="T1215" s="63" t="s">
        <v>1091</v>
      </c>
      <c r="U1215" s="1" t="s">
        <v>913</v>
      </c>
      <c r="V1215" s="1" t="s">
        <v>914</v>
      </c>
      <c r="W1215" s="91">
        <v>42656</v>
      </c>
      <c r="X1215" s="63">
        <v>9</v>
      </c>
      <c r="Y1215" s="63">
        <v>48</v>
      </c>
      <c r="Z1215" s="92">
        <v>36</v>
      </c>
      <c r="AA1215" s="93">
        <v>2.72</v>
      </c>
      <c r="AB1215" s="93">
        <v>2.16</v>
      </c>
      <c r="AC1215" s="63">
        <v>0.84</v>
      </c>
      <c r="AD1215" s="1">
        <v>0.62</v>
      </c>
      <c r="AE1215" s="63">
        <v>0.18</v>
      </c>
      <c r="AF1215" s="1">
        <v>0.72</v>
      </c>
      <c r="AG1215" s="1">
        <v>11.5</v>
      </c>
      <c r="AH1215" s="1">
        <f t="shared" si="260"/>
        <v>86.111111111111114</v>
      </c>
      <c r="AI1215" s="1">
        <v>0.14000000000000001</v>
      </c>
      <c r="AJ1215" s="1">
        <f t="shared" si="261"/>
        <v>1.8514285714285714</v>
      </c>
      <c r="AK1215" s="1">
        <f t="shared" si="264"/>
        <v>1.6599327731092439</v>
      </c>
      <c r="AL1215" s="1">
        <f t="shared" si="262"/>
        <v>2.1155555555555559</v>
      </c>
      <c r="AM1215" s="1">
        <f t="shared" si="265"/>
        <v>1844.3697478991598</v>
      </c>
      <c r="AN1215" s="1">
        <f t="shared" si="266"/>
        <v>2350.6172839506175</v>
      </c>
      <c r="AO1215" s="1">
        <f t="shared" si="267"/>
        <v>4194.9870318497778</v>
      </c>
      <c r="AP1215" s="1">
        <f t="shared" si="263"/>
        <v>1.8443697478991599</v>
      </c>
      <c r="AQ1215" s="1">
        <f t="shared" si="263"/>
        <v>2.3506172839506174</v>
      </c>
      <c r="AR1215" s="1">
        <f t="shared" si="263"/>
        <v>4.1949870318497782</v>
      </c>
      <c r="AS1215" s="90">
        <v>42530</v>
      </c>
      <c r="AT1215" s="1">
        <v>2.0363372093023258</v>
      </c>
      <c r="AU1215" s="1">
        <v>0.13944985318718142</v>
      </c>
      <c r="AV1215" s="1">
        <v>1.4776216116369985</v>
      </c>
      <c r="AW1215" s="1">
        <v>0.71600982995195994</v>
      </c>
      <c r="AX1215" s="1">
        <v>0.34838578611571963</v>
      </c>
      <c r="AY1215" s="1">
        <v>0.15849844933789298</v>
      </c>
      <c r="AZ1215" s="1">
        <v>9.8401939781596592</v>
      </c>
      <c r="BA1215" s="1">
        <v>212.22019826457745</v>
      </c>
      <c r="BB1215" s="1">
        <v>58.459952803711928</v>
      </c>
      <c r="BC1215" s="1">
        <v>11.993511208970657</v>
      </c>
      <c r="BD1215" s="1">
        <v>9.6129497372494139</v>
      </c>
      <c r="BE1215" s="94">
        <v>0.53507905138339928</v>
      </c>
      <c r="BF1215" s="94">
        <v>6.1956521739130438E-2</v>
      </c>
      <c r="BG1215" s="94">
        <v>2.4682191024621121</v>
      </c>
      <c r="BH1215" s="1">
        <v>1.2616504854368933</v>
      </c>
      <c r="BI1215" s="1">
        <v>0.2271844660194175</v>
      </c>
      <c r="BJ1215" s="1">
        <v>0.61615496046114326</v>
      </c>
    </row>
    <row r="1216" spans="1:62">
      <c r="A1216" t="s">
        <v>177</v>
      </c>
      <c r="C1216" s="63" t="s">
        <v>166</v>
      </c>
      <c r="D1216" s="87" t="s">
        <v>908</v>
      </c>
      <c r="E1216" t="s">
        <v>959</v>
      </c>
      <c r="F1216" s="1" t="s">
        <v>922</v>
      </c>
      <c r="G1216" s="1" t="s">
        <v>923</v>
      </c>
      <c r="H1216" s="1">
        <v>11.25834</v>
      </c>
      <c r="I1216" s="1">
        <v>8.3944799999999997</v>
      </c>
      <c r="J1216" s="1">
        <v>579</v>
      </c>
      <c r="K1216" s="1" t="s">
        <v>924</v>
      </c>
      <c r="L1216" s="1" t="s">
        <v>709</v>
      </c>
      <c r="M1216" s="88">
        <v>2016</v>
      </c>
      <c r="N1216" s="88">
        <v>2</v>
      </c>
      <c r="O1216" s="89" t="s">
        <v>156</v>
      </c>
      <c r="P1216" s="63">
        <v>1058</v>
      </c>
      <c r="Q1216" s="1" t="s">
        <v>912</v>
      </c>
      <c r="R1216" s="63" t="s">
        <v>399</v>
      </c>
      <c r="S1216" s="63" t="s">
        <v>992</v>
      </c>
      <c r="T1216" s="63" t="s">
        <v>1091</v>
      </c>
      <c r="U1216" s="1"/>
      <c r="V1216" s="90"/>
      <c r="W1216" s="91">
        <v>42656</v>
      </c>
      <c r="X1216" s="63">
        <v>9</v>
      </c>
      <c r="Y1216" s="63">
        <v>45</v>
      </c>
      <c r="Z1216" s="92">
        <v>41</v>
      </c>
      <c r="AA1216" s="93">
        <v>4.04</v>
      </c>
      <c r="AB1216" s="93">
        <v>2.88</v>
      </c>
      <c r="AC1216" s="63">
        <v>1.06</v>
      </c>
      <c r="AD1216" s="1">
        <v>0.76</v>
      </c>
      <c r="AE1216" s="63">
        <v>0.28000000000000003</v>
      </c>
      <c r="AF1216" s="1">
        <v>0.92</v>
      </c>
      <c r="AG1216" s="1">
        <v>10.9</v>
      </c>
      <c r="AH1216" s="1">
        <f t="shared" si="260"/>
        <v>82.608695652173907</v>
      </c>
      <c r="AI1216" s="1">
        <v>0.22</v>
      </c>
      <c r="AJ1216" s="1">
        <f t="shared" si="261"/>
        <v>2.499622641509434</v>
      </c>
      <c r="AK1216" s="1">
        <f t="shared" si="264"/>
        <v>2.1645069922308542</v>
      </c>
      <c r="AL1216" s="1">
        <f t="shared" si="262"/>
        <v>3.1742857142857144</v>
      </c>
      <c r="AM1216" s="1">
        <f t="shared" si="265"/>
        <v>2405.0077691453935</v>
      </c>
      <c r="AN1216" s="1">
        <f t="shared" si="266"/>
        <v>3526.9841269841272</v>
      </c>
      <c r="AO1216" s="1">
        <f t="shared" si="267"/>
        <v>5931.9918961295207</v>
      </c>
      <c r="AP1216" s="1">
        <f t="shared" si="263"/>
        <v>2.4050077691453935</v>
      </c>
      <c r="AQ1216" s="1">
        <f t="shared" si="263"/>
        <v>3.5269841269841273</v>
      </c>
      <c r="AR1216" s="1">
        <f t="shared" si="263"/>
        <v>5.9319918961295208</v>
      </c>
      <c r="AS1216" s="90"/>
      <c r="AT1216" s="1">
        <v>2.0585457979225685</v>
      </c>
      <c r="AU1216" s="1">
        <v>0.1815180212961795</v>
      </c>
      <c r="AV1216" s="1">
        <v>1.3513748396063832</v>
      </c>
      <c r="AW1216" s="1">
        <v>0.85510672676923094</v>
      </c>
      <c r="AX1216" s="1">
        <v>0.32362887615608982</v>
      </c>
      <c r="AY1216" s="1">
        <v>0.164274170104801</v>
      </c>
      <c r="AZ1216" s="1">
        <v>8.8866931908757749</v>
      </c>
      <c r="BA1216" s="1">
        <v>138.88526022985377</v>
      </c>
      <c r="BB1216" s="1">
        <v>44.868312599127272</v>
      </c>
      <c r="BC1216" s="1">
        <v>10.241236413596159</v>
      </c>
      <c r="BD1216" s="1">
        <v>3.0068101258984048</v>
      </c>
      <c r="BE1216" s="94">
        <v>0.56714285714285717</v>
      </c>
      <c r="BF1216" s="94">
        <v>0.12895238095238098</v>
      </c>
      <c r="BG1216" s="94">
        <v>2.7395116479910104</v>
      </c>
      <c r="BH1216" s="1">
        <v>1.197129186602871</v>
      </c>
      <c r="BI1216" s="1">
        <v>0.25602870813397133</v>
      </c>
      <c r="BJ1216" s="1">
        <v>0.63819347739805798</v>
      </c>
    </row>
    <row r="1217" spans="1:62">
      <c r="A1217" t="s">
        <v>177</v>
      </c>
      <c r="C1217" s="63" t="s">
        <v>166</v>
      </c>
      <c r="D1217" s="87" t="s">
        <v>908</v>
      </c>
      <c r="E1217" t="s">
        <v>959</v>
      </c>
      <c r="F1217" s="1" t="s">
        <v>922</v>
      </c>
      <c r="G1217" s="1" t="s">
        <v>923</v>
      </c>
      <c r="H1217" s="1">
        <v>11.25834</v>
      </c>
      <c r="I1217" s="1">
        <v>8.3944799999999997</v>
      </c>
      <c r="J1217" s="1">
        <v>579</v>
      </c>
      <c r="K1217" s="1" t="s">
        <v>924</v>
      </c>
      <c r="L1217" s="1" t="s">
        <v>709</v>
      </c>
      <c r="M1217" s="88">
        <v>2016</v>
      </c>
      <c r="N1217" s="88">
        <v>2</v>
      </c>
      <c r="O1217" s="89" t="s">
        <v>157</v>
      </c>
      <c r="P1217" s="63">
        <v>1059</v>
      </c>
      <c r="Q1217" s="1" t="s">
        <v>912</v>
      </c>
      <c r="R1217" s="63" t="s">
        <v>399</v>
      </c>
      <c r="S1217" s="63" t="s">
        <v>992</v>
      </c>
      <c r="T1217" s="63" t="s">
        <v>1091</v>
      </c>
      <c r="U1217" s="1"/>
      <c r="V1217" s="90"/>
      <c r="W1217" s="91">
        <v>42656</v>
      </c>
      <c r="X1217" s="63">
        <v>9</v>
      </c>
      <c r="Y1217" s="63">
        <v>47</v>
      </c>
      <c r="Z1217" s="92">
        <v>39</v>
      </c>
      <c r="AA1217" s="93">
        <v>4.96</v>
      </c>
      <c r="AB1217" s="93">
        <v>4.16</v>
      </c>
      <c r="AC1217" s="63">
        <v>1.4</v>
      </c>
      <c r="AD1217" s="1">
        <v>0.92</v>
      </c>
      <c r="AE1217" s="63">
        <v>0.28000000000000003</v>
      </c>
      <c r="AF1217" s="1">
        <v>1.04</v>
      </c>
      <c r="AG1217" s="1">
        <v>12.9</v>
      </c>
      <c r="AH1217" s="1">
        <f t="shared" si="260"/>
        <v>88.461538461538453</v>
      </c>
      <c r="AI1217" s="1">
        <v>0.18</v>
      </c>
      <c r="AJ1217" s="1">
        <f t="shared" si="261"/>
        <v>3.0902857142857143</v>
      </c>
      <c r="AK1217" s="1">
        <f t="shared" si="264"/>
        <v>2.8012531092436972</v>
      </c>
      <c r="AL1217" s="1">
        <f t="shared" si="262"/>
        <v>3.1885714285714282</v>
      </c>
      <c r="AM1217" s="1">
        <f t="shared" si="265"/>
        <v>3112.503454715219</v>
      </c>
      <c r="AN1217" s="1">
        <f t="shared" si="266"/>
        <v>3542.8571428571427</v>
      </c>
      <c r="AO1217" s="1">
        <f t="shared" si="267"/>
        <v>6655.3605975723622</v>
      </c>
      <c r="AP1217" s="1">
        <f t="shared" si="263"/>
        <v>3.1125034547152191</v>
      </c>
      <c r="AQ1217" s="1">
        <f t="shared" si="263"/>
        <v>3.5428571428571427</v>
      </c>
      <c r="AR1217" s="1">
        <f t="shared" si="263"/>
        <v>6.6553605975723622</v>
      </c>
      <c r="AS1217" s="90"/>
      <c r="AT1217" s="1">
        <v>2.4001874414245545</v>
      </c>
      <c r="AU1217" s="1">
        <v>0.2247410994605909</v>
      </c>
      <c r="AV1217" s="1">
        <v>1.5668635711088741</v>
      </c>
      <c r="AW1217" s="1">
        <v>0.8855634501884424</v>
      </c>
      <c r="AX1217" s="1">
        <v>0.32983580858938299</v>
      </c>
      <c r="AY1217" s="1">
        <v>0.17235447590788522</v>
      </c>
      <c r="AZ1217" s="1">
        <v>8.7230607679763192</v>
      </c>
      <c r="BA1217" s="1">
        <v>148.85411839276119</v>
      </c>
      <c r="BB1217" s="1">
        <v>62.030881504443784</v>
      </c>
      <c r="BC1217" s="1">
        <v>21.795410344415775</v>
      </c>
      <c r="BD1217" s="1">
        <v>3.8597748685279694</v>
      </c>
      <c r="BE1217" s="94">
        <v>0.81378299120234598</v>
      </c>
      <c r="BF1217" s="94">
        <v>1.4428152492668624E-2</v>
      </c>
      <c r="BG1217" s="94">
        <v>3.8602364210492173</v>
      </c>
      <c r="BH1217" s="1">
        <v>1.3681066176470591</v>
      </c>
      <c r="BI1217" s="1">
        <v>0.1955882352941177</v>
      </c>
      <c r="BJ1217" s="1">
        <v>0.52258684252516219</v>
      </c>
    </row>
    <row r="1218" spans="1:62">
      <c r="A1218" t="s">
        <v>177</v>
      </c>
      <c r="C1218" s="63" t="s">
        <v>166</v>
      </c>
      <c r="D1218" s="87" t="s">
        <v>908</v>
      </c>
      <c r="E1218" t="s">
        <v>959</v>
      </c>
      <c r="F1218" s="1" t="s">
        <v>922</v>
      </c>
      <c r="G1218" s="1" t="s">
        <v>923</v>
      </c>
      <c r="H1218" s="1">
        <v>11.25834</v>
      </c>
      <c r="I1218" s="1">
        <v>8.3944799999999997</v>
      </c>
      <c r="J1218" s="1">
        <v>579</v>
      </c>
      <c r="K1218" s="1" t="s">
        <v>924</v>
      </c>
      <c r="L1218" s="1" t="s">
        <v>709</v>
      </c>
      <c r="M1218" s="88">
        <v>2016</v>
      </c>
      <c r="N1218" s="88">
        <v>2</v>
      </c>
      <c r="O1218" s="89" t="s">
        <v>158</v>
      </c>
      <c r="P1218" s="63">
        <v>1060</v>
      </c>
      <c r="Q1218" s="1" t="s">
        <v>912</v>
      </c>
      <c r="R1218" s="63" t="s">
        <v>399</v>
      </c>
      <c r="S1218" s="63" t="s">
        <v>992</v>
      </c>
      <c r="T1218" s="63" t="s">
        <v>1091</v>
      </c>
      <c r="U1218" s="1"/>
      <c r="V1218" s="90"/>
      <c r="W1218" s="91">
        <v>42656</v>
      </c>
      <c r="X1218" s="63">
        <v>9</v>
      </c>
      <c r="Y1218" s="63">
        <v>44</v>
      </c>
      <c r="Z1218" s="92">
        <v>47</v>
      </c>
      <c r="AA1218" s="93">
        <v>5.76</v>
      </c>
      <c r="AB1218" s="93">
        <v>4.58</v>
      </c>
      <c r="AC1218" s="63">
        <v>1.5</v>
      </c>
      <c r="AD1218" s="1">
        <v>0.98</v>
      </c>
      <c r="AE1218" s="63">
        <v>0.22</v>
      </c>
      <c r="AF1218" s="1">
        <v>1.18</v>
      </c>
      <c r="AG1218" s="1">
        <v>11.2</v>
      </c>
      <c r="AH1218" s="1">
        <f t="shared" si="260"/>
        <v>83.050847457627114</v>
      </c>
      <c r="AI1218" s="1">
        <v>0.16</v>
      </c>
      <c r="AJ1218" s="1">
        <f t="shared" si="261"/>
        <v>3.6029333333333331</v>
      </c>
      <c r="AK1218" s="1">
        <f t="shared" si="264"/>
        <v>3.1260385882352937</v>
      </c>
      <c r="AL1218" s="1">
        <f t="shared" si="262"/>
        <v>4.1890909090909094</v>
      </c>
      <c r="AM1218" s="1">
        <f t="shared" si="265"/>
        <v>3473.3762091503263</v>
      </c>
      <c r="AN1218" s="1">
        <f t="shared" si="266"/>
        <v>4654.545454545455</v>
      </c>
      <c r="AO1218" s="1">
        <f t="shared" si="267"/>
        <v>8127.9216636957808</v>
      </c>
      <c r="AP1218" s="1">
        <f t="shared" si="263"/>
        <v>3.4733762091503264</v>
      </c>
      <c r="AQ1218" s="1">
        <f t="shared" si="263"/>
        <v>4.6545454545454552</v>
      </c>
      <c r="AR1218" s="1">
        <f t="shared" si="263"/>
        <v>8.1279216636957816</v>
      </c>
      <c r="AS1218" s="90"/>
      <c r="AT1218" s="1">
        <v>2.4039522058823533</v>
      </c>
      <c r="AU1218" s="1">
        <v>0.19869680313998256</v>
      </c>
      <c r="AV1218" s="1">
        <v>1.0662761076787268</v>
      </c>
      <c r="AW1218" s="1">
        <v>0.95354155500225413</v>
      </c>
      <c r="AX1218" s="1">
        <v>0.3187902919736797</v>
      </c>
      <c r="AY1218" s="1">
        <v>0.1535682339472641</v>
      </c>
      <c r="AZ1218" s="1">
        <v>10.130882914517185</v>
      </c>
      <c r="BA1218" s="1">
        <v>145.63047257359668</v>
      </c>
      <c r="BB1218" s="1">
        <v>99.385352702054675</v>
      </c>
      <c r="BC1218" s="1">
        <v>13.838473257071438</v>
      </c>
      <c r="BD1218" s="1">
        <v>4.0537690077997164</v>
      </c>
      <c r="BE1218" s="94">
        <v>0.90474020054694637</v>
      </c>
      <c r="BF1218" s="94">
        <v>1.5829535095715587E-2</v>
      </c>
      <c r="BG1218" s="94">
        <v>2.0296773554530212</v>
      </c>
      <c r="BH1218" s="1">
        <v>1.4533527696793003</v>
      </c>
      <c r="BI1218" s="1">
        <v>0.26958211856171038</v>
      </c>
      <c r="BJ1218" s="1">
        <v>0.6424159295169487</v>
      </c>
    </row>
    <row r="1219" spans="1:62">
      <c r="A1219" t="s">
        <v>177</v>
      </c>
      <c r="C1219" s="63" t="s">
        <v>166</v>
      </c>
      <c r="D1219" s="87" t="s">
        <v>908</v>
      </c>
      <c r="E1219" t="s">
        <v>959</v>
      </c>
      <c r="F1219" s="1" t="s">
        <v>922</v>
      </c>
      <c r="G1219" s="1" t="s">
        <v>923</v>
      </c>
      <c r="H1219" s="1">
        <v>11.25834</v>
      </c>
      <c r="I1219" s="1">
        <v>8.3944799999999997</v>
      </c>
      <c r="J1219" s="1">
        <v>579</v>
      </c>
      <c r="K1219" s="1" t="s">
        <v>924</v>
      </c>
      <c r="L1219" s="1" t="s">
        <v>709</v>
      </c>
      <c r="M1219" s="88">
        <v>2016</v>
      </c>
      <c r="N1219" s="88">
        <v>2</v>
      </c>
      <c r="O1219" s="89" t="s">
        <v>159</v>
      </c>
      <c r="P1219" s="63">
        <v>1061</v>
      </c>
      <c r="Q1219" s="1" t="s">
        <v>912</v>
      </c>
      <c r="R1219" s="63" t="s">
        <v>399</v>
      </c>
      <c r="S1219" s="63" t="s">
        <v>992</v>
      </c>
      <c r="T1219" s="63" t="s">
        <v>1091</v>
      </c>
      <c r="U1219" s="1"/>
      <c r="V1219" s="90"/>
      <c r="W1219" s="91">
        <v>42656</v>
      </c>
      <c r="X1219" s="63">
        <v>9</v>
      </c>
      <c r="Y1219" s="63">
        <v>45</v>
      </c>
      <c r="Z1219" s="92">
        <v>47</v>
      </c>
      <c r="AA1219" s="93">
        <v>5.5</v>
      </c>
      <c r="AB1219" s="93">
        <v>5.88</v>
      </c>
      <c r="AC1219" s="63">
        <v>1.92</v>
      </c>
      <c r="AD1219" s="1">
        <v>1.28</v>
      </c>
      <c r="AE1219" s="63">
        <v>0.32</v>
      </c>
      <c r="AF1219" s="1">
        <v>1.48</v>
      </c>
      <c r="AG1219" s="1">
        <v>10.199999999999999</v>
      </c>
      <c r="AH1219" s="1">
        <f t="shared" si="260"/>
        <v>86.486486486486484</v>
      </c>
      <c r="AI1219" s="1">
        <v>0.18</v>
      </c>
      <c r="AJ1219" s="1">
        <f t="shared" si="261"/>
        <v>4.5324999999999998</v>
      </c>
      <c r="AK1219" s="1">
        <f t="shared" si="264"/>
        <v>4.1413647058823519</v>
      </c>
      <c r="AL1219" s="1">
        <f t="shared" si="262"/>
        <v>3.09375</v>
      </c>
      <c r="AM1219" s="1">
        <f t="shared" si="265"/>
        <v>4601.5163398692803</v>
      </c>
      <c r="AN1219" s="1">
        <f t="shared" si="266"/>
        <v>3437.5</v>
      </c>
      <c r="AO1219" s="1">
        <f t="shared" si="267"/>
        <v>8039.0163398692803</v>
      </c>
      <c r="AP1219" s="1">
        <f t="shared" si="263"/>
        <v>4.6015163398692804</v>
      </c>
      <c r="AQ1219" s="1">
        <f t="shared" si="263"/>
        <v>3.4375</v>
      </c>
      <c r="AR1219" s="1">
        <f t="shared" si="263"/>
        <v>8.0390163398692795</v>
      </c>
      <c r="AS1219" s="90"/>
      <c r="AT1219" s="1">
        <v>1.8894891944990178</v>
      </c>
      <c r="AU1219" s="1">
        <v>0.2081437884041879</v>
      </c>
      <c r="AV1219" s="1">
        <v>1.5950889521090255</v>
      </c>
      <c r="AW1219" s="1">
        <v>0.74695918447447873</v>
      </c>
      <c r="AX1219" s="1">
        <v>0.26231072340303935</v>
      </c>
      <c r="AY1219" s="1">
        <v>0.12527402068908794</v>
      </c>
      <c r="AZ1219" s="1">
        <v>6.4545172604707046</v>
      </c>
      <c r="BA1219" s="1">
        <v>126.71907833328882</v>
      </c>
      <c r="BB1219" s="1">
        <v>76.743500594092495</v>
      </c>
      <c r="BC1219" s="1">
        <v>11.621525317811759</v>
      </c>
      <c r="BD1219" s="1">
        <v>3.0356640681273124</v>
      </c>
      <c r="BE1219" s="94">
        <v>0.53186504217432051</v>
      </c>
      <c r="BF1219" s="94">
        <v>1.5515463917525773E-2</v>
      </c>
      <c r="BG1219" s="94">
        <v>4.9135184252231054</v>
      </c>
      <c r="BH1219" s="1">
        <v>1.5815637065637069</v>
      </c>
      <c r="BI1219" s="1">
        <v>0.28069498069498072</v>
      </c>
      <c r="BJ1219" s="1">
        <v>0.70550502285378958</v>
      </c>
    </row>
    <row r="1220" spans="1:62">
      <c r="A1220" t="s">
        <v>177</v>
      </c>
      <c r="C1220" s="63" t="s">
        <v>166</v>
      </c>
      <c r="D1220" s="87" t="s">
        <v>908</v>
      </c>
      <c r="E1220" t="s">
        <v>959</v>
      </c>
      <c r="F1220" s="1" t="s">
        <v>922</v>
      </c>
      <c r="G1220" s="1" t="s">
        <v>923</v>
      </c>
      <c r="H1220" s="1">
        <v>11.25834</v>
      </c>
      <c r="I1220" s="1">
        <v>8.3944799999999997</v>
      </c>
      <c r="J1220" s="1">
        <v>579</v>
      </c>
      <c r="K1220" s="1" t="s">
        <v>924</v>
      </c>
      <c r="L1220" s="1" t="s">
        <v>709</v>
      </c>
      <c r="M1220" s="88">
        <v>2016</v>
      </c>
      <c r="N1220" s="88">
        <v>2</v>
      </c>
      <c r="O1220" s="89" t="s">
        <v>714</v>
      </c>
      <c r="P1220" s="63">
        <v>1062</v>
      </c>
      <c r="Q1220" s="1" t="s">
        <v>912</v>
      </c>
      <c r="R1220" s="63" t="s">
        <v>399</v>
      </c>
      <c r="S1220" s="63" t="s">
        <v>992</v>
      </c>
      <c r="T1220" s="63" t="s">
        <v>1091</v>
      </c>
      <c r="U1220" s="1"/>
      <c r="V1220" s="90"/>
      <c r="W1220" s="91">
        <v>42656</v>
      </c>
      <c r="X1220" s="63">
        <v>9</v>
      </c>
      <c r="Y1220" s="63">
        <v>46</v>
      </c>
      <c r="Z1220" s="92">
        <v>53</v>
      </c>
      <c r="AA1220" s="93">
        <v>6.52</v>
      </c>
      <c r="AB1220" s="93">
        <v>7.76</v>
      </c>
      <c r="AC1220" s="63">
        <v>1.88</v>
      </c>
      <c r="AD1220" s="1">
        <v>1.32</v>
      </c>
      <c r="AE1220" s="63">
        <v>0.18</v>
      </c>
      <c r="AF1220" s="1">
        <v>1.52</v>
      </c>
      <c r="AG1220" s="1">
        <v>10.8</v>
      </c>
      <c r="AH1220" s="1">
        <f t="shared" si="260"/>
        <v>86.842105263157904</v>
      </c>
      <c r="AI1220" s="1">
        <v>0.12</v>
      </c>
      <c r="AJ1220" s="1">
        <f t="shared" si="261"/>
        <v>6.2740425531914896</v>
      </c>
      <c r="AK1220" s="1">
        <f t="shared" si="264"/>
        <v>5.7177311639549462</v>
      </c>
      <c r="AL1220" s="1">
        <f t="shared" si="262"/>
        <v>4.3466666666666658</v>
      </c>
      <c r="AM1220" s="1">
        <f t="shared" si="265"/>
        <v>6353.0346266166071</v>
      </c>
      <c r="AN1220" s="1">
        <f t="shared" si="266"/>
        <v>4829.6296296296287</v>
      </c>
      <c r="AO1220" s="1">
        <f t="shared" si="267"/>
        <v>11182.664256246237</v>
      </c>
      <c r="AP1220" s="1">
        <f t="shared" si="263"/>
        <v>6.3530346266166067</v>
      </c>
      <c r="AQ1220" s="1">
        <f t="shared" si="263"/>
        <v>4.8296296296296291</v>
      </c>
      <c r="AR1220" s="1">
        <f t="shared" si="263"/>
        <v>11.182664256246237</v>
      </c>
      <c r="AS1220" s="90"/>
      <c r="AT1220" s="1">
        <v>2.1812977099236641</v>
      </c>
      <c r="AU1220" s="1">
        <v>0.25007476138644869</v>
      </c>
      <c r="AV1220" s="1">
        <v>1.9471387498276804</v>
      </c>
      <c r="AW1220" s="1">
        <v>0.91824760379872372</v>
      </c>
      <c r="AX1220" s="1">
        <v>0.33558293182865595</v>
      </c>
      <c r="AY1220" s="1">
        <v>0.18013755575473808</v>
      </c>
      <c r="AZ1220" s="1">
        <v>7.816327992434223</v>
      </c>
      <c r="BA1220" s="1">
        <v>170.40512954266018</v>
      </c>
      <c r="BB1220" s="1">
        <v>91.804434375358113</v>
      </c>
      <c r="BC1220" s="1">
        <v>20.105008534285837</v>
      </c>
      <c r="BD1220" s="1">
        <v>61.029428238570652</v>
      </c>
      <c r="BE1220" s="94">
        <v>0.80343511450381688</v>
      </c>
      <c r="BF1220" s="94">
        <v>1.8015267175572516E-2</v>
      </c>
      <c r="BG1220" s="94">
        <v>2.9169332537341597</v>
      </c>
      <c r="BH1220" s="1">
        <v>1.400294695481336</v>
      </c>
      <c r="BI1220" s="1">
        <v>0.2432220039292731</v>
      </c>
      <c r="BJ1220" s="1">
        <v>0.70423526113654433</v>
      </c>
    </row>
    <row r="1221" spans="1:62">
      <c r="A1221" t="s">
        <v>177</v>
      </c>
      <c r="C1221" s="63" t="s">
        <v>166</v>
      </c>
      <c r="D1221" s="87" t="s">
        <v>908</v>
      </c>
      <c r="E1221" t="s">
        <v>959</v>
      </c>
      <c r="F1221" s="1" t="s">
        <v>927</v>
      </c>
      <c r="G1221" s="1" t="s">
        <v>925</v>
      </c>
      <c r="H1221" s="1">
        <v>11.24061</v>
      </c>
      <c r="I1221" s="1">
        <v>8.4209899999999998</v>
      </c>
      <c r="J1221" s="1">
        <v>598</v>
      </c>
      <c r="K1221" s="1" t="s">
        <v>926</v>
      </c>
      <c r="L1221" s="1" t="s">
        <v>709</v>
      </c>
      <c r="M1221" s="88">
        <v>2016</v>
      </c>
      <c r="N1221" s="88">
        <v>2</v>
      </c>
      <c r="O1221" s="89" t="s">
        <v>155</v>
      </c>
      <c r="P1221" s="63">
        <v>1069</v>
      </c>
      <c r="Q1221" s="1" t="s">
        <v>912</v>
      </c>
      <c r="R1221" s="63" t="s">
        <v>399</v>
      </c>
      <c r="S1221" s="63" t="s">
        <v>992</v>
      </c>
      <c r="T1221" s="63" t="s">
        <v>1091</v>
      </c>
      <c r="U1221" s="1" t="s">
        <v>913</v>
      </c>
      <c r="V1221" s="1" t="s">
        <v>914</v>
      </c>
      <c r="W1221" s="91">
        <v>42656</v>
      </c>
      <c r="X1221" s="63">
        <v>9</v>
      </c>
      <c r="Y1221" s="63">
        <v>43</v>
      </c>
      <c r="Z1221" s="92">
        <v>47</v>
      </c>
      <c r="AA1221" s="93">
        <v>4.82</v>
      </c>
      <c r="AB1221" s="93">
        <v>4.68</v>
      </c>
      <c r="AC1221" s="63">
        <v>1.1599999999999999</v>
      </c>
      <c r="AD1221" s="1">
        <v>0.86</v>
      </c>
      <c r="AE1221" s="63">
        <v>0.16</v>
      </c>
      <c r="AF1221" s="1">
        <v>1.08</v>
      </c>
      <c r="AG1221" s="1">
        <v>11.9</v>
      </c>
      <c r="AH1221" s="1">
        <f t="shared" si="260"/>
        <v>79.629629629629633</v>
      </c>
      <c r="AI1221" s="1">
        <v>0.16</v>
      </c>
      <c r="AJ1221" s="1">
        <f t="shared" si="261"/>
        <v>4.3572413793103451</v>
      </c>
      <c r="AK1221" s="1">
        <f t="shared" si="264"/>
        <v>3.5961955375253547</v>
      </c>
      <c r="AL1221" s="1">
        <f t="shared" si="262"/>
        <v>4.82</v>
      </c>
      <c r="AM1221" s="1">
        <f t="shared" si="265"/>
        <v>3995.7728194726164</v>
      </c>
      <c r="AN1221" s="1">
        <f t="shared" si="266"/>
        <v>5355.5555555555557</v>
      </c>
      <c r="AO1221" s="1">
        <f t="shared" si="267"/>
        <v>9351.3283750281716</v>
      </c>
      <c r="AP1221" s="1">
        <f t="shared" si="263"/>
        <v>3.9957728194726165</v>
      </c>
      <c r="AQ1221" s="1">
        <f t="shared" si="263"/>
        <v>5.3555555555555561</v>
      </c>
      <c r="AR1221" s="1">
        <f t="shared" si="263"/>
        <v>9.3513283750281708</v>
      </c>
      <c r="AS1221" s="90">
        <v>42530</v>
      </c>
      <c r="AT1221" s="1">
        <v>2.0140056022408963</v>
      </c>
      <c r="AU1221" s="1">
        <v>0.2862843460780683</v>
      </c>
      <c r="AV1221" s="1">
        <v>1.9747185521416721</v>
      </c>
      <c r="AW1221" s="1">
        <v>0.91164263257271827</v>
      </c>
      <c r="AX1221" s="1">
        <v>0.21824053025796331</v>
      </c>
      <c r="AY1221" s="1">
        <v>0.18139395301986133</v>
      </c>
      <c r="AZ1221" s="1">
        <v>6.815477324243866</v>
      </c>
      <c r="BA1221" s="1">
        <v>172.98147256831007</v>
      </c>
      <c r="BB1221" s="1">
        <v>37.555240886454946</v>
      </c>
      <c r="BC1221" s="1">
        <v>9.6440009953196526</v>
      </c>
      <c r="BD1221" s="1">
        <v>5.3205169262281933</v>
      </c>
      <c r="BE1221" s="94">
        <v>0.34626078619367212</v>
      </c>
      <c r="BF1221" s="94">
        <v>0.16883988494726751</v>
      </c>
      <c r="BG1221" s="94">
        <v>3.4429193097276447</v>
      </c>
      <c r="BH1221" s="1">
        <v>1.1225983531564503</v>
      </c>
      <c r="BI1221" s="1">
        <v>0.28526989935956087</v>
      </c>
      <c r="BJ1221" s="1">
        <v>0.81846963879095358</v>
      </c>
    </row>
    <row r="1222" spans="1:62">
      <c r="A1222" t="s">
        <v>177</v>
      </c>
      <c r="C1222" s="63" t="s">
        <v>166</v>
      </c>
      <c r="D1222" s="87" t="s">
        <v>908</v>
      </c>
      <c r="E1222" t="s">
        <v>959</v>
      </c>
      <c r="F1222" s="1" t="s">
        <v>927</v>
      </c>
      <c r="G1222" s="1" t="s">
        <v>925</v>
      </c>
      <c r="H1222" s="1">
        <v>11.24061</v>
      </c>
      <c r="I1222" s="1">
        <v>8.4209899999999998</v>
      </c>
      <c r="J1222" s="1">
        <v>598</v>
      </c>
      <c r="K1222" s="1" t="s">
        <v>926</v>
      </c>
      <c r="L1222" s="1" t="s">
        <v>709</v>
      </c>
      <c r="M1222" s="88">
        <v>2016</v>
      </c>
      <c r="N1222" s="88">
        <v>2</v>
      </c>
      <c r="O1222" s="89" t="s">
        <v>156</v>
      </c>
      <c r="P1222" s="63">
        <v>1070</v>
      </c>
      <c r="Q1222" s="1" t="s">
        <v>912</v>
      </c>
      <c r="R1222" s="63" t="s">
        <v>399</v>
      </c>
      <c r="S1222" s="63" t="s">
        <v>992</v>
      </c>
      <c r="T1222" s="63" t="s">
        <v>1091</v>
      </c>
      <c r="U1222" s="1"/>
      <c r="V1222" s="90"/>
      <c r="W1222" s="91">
        <v>42656</v>
      </c>
      <c r="X1222" s="63">
        <v>9</v>
      </c>
      <c r="Y1222" s="63">
        <v>42</v>
      </c>
      <c r="Z1222" s="92">
        <v>38</v>
      </c>
      <c r="AA1222" s="93">
        <v>4.9800000000000004</v>
      </c>
      <c r="AB1222" s="93">
        <v>3.28</v>
      </c>
      <c r="AC1222" s="63">
        <v>1.28</v>
      </c>
      <c r="AD1222" s="1">
        <v>0.92</v>
      </c>
      <c r="AE1222" s="63">
        <v>0.2</v>
      </c>
      <c r="AF1222" s="1">
        <v>1.06</v>
      </c>
      <c r="AG1222" s="1">
        <v>11.3</v>
      </c>
      <c r="AH1222" s="1">
        <f t="shared" si="260"/>
        <v>86.79245283018868</v>
      </c>
      <c r="AI1222" s="1">
        <v>0.1</v>
      </c>
      <c r="AJ1222" s="1">
        <f t="shared" si="261"/>
        <v>2.7162500000000001</v>
      </c>
      <c r="AK1222" s="1">
        <f t="shared" si="264"/>
        <v>2.4601205882352941</v>
      </c>
      <c r="AL1222" s="1">
        <f t="shared" si="262"/>
        <v>2.4900000000000002</v>
      </c>
      <c r="AM1222" s="1">
        <f t="shared" si="265"/>
        <v>2733.4673202614376</v>
      </c>
      <c r="AN1222" s="1">
        <f t="shared" si="266"/>
        <v>2766.666666666667</v>
      </c>
      <c r="AO1222" s="1">
        <f t="shared" si="267"/>
        <v>5500.1339869281046</v>
      </c>
      <c r="AP1222" s="1">
        <f t="shared" si="263"/>
        <v>2.7334673202614375</v>
      </c>
      <c r="AQ1222" s="1">
        <f t="shared" si="263"/>
        <v>2.7666666666666671</v>
      </c>
      <c r="AR1222" s="1">
        <f t="shared" si="263"/>
        <v>5.5001339869281045</v>
      </c>
      <c r="AS1222" s="90"/>
      <c r="AT1222" s="1">
        <v>1.7051158301158302</v>
      </c>
      <c r="AU1222" s="1">
        <v>0.2534015038274548</v>
      </c>
      <c r="AV1222" s="1">
        <v>2.2413479786046127</v>
      </c>
      <c r="AW1222" s="1">
        <v>0.62959024192570934</v>
      </c>
      <c r="AX1222" s="1">
        <v>0.16740416317896661</v>
      </c>
      <c r="AY1222" s="1">
        <v>0.14464770877672534</v>
      </c>
      <c r="AZ1222" s="1">
        <v>4.3951549652507929</v>
      </c>
      <c r="BA1222" s="1">
        <v>142.22252662430739</v>
      </c>
      <c r="BB1222" s="1">
        <v>29.037072388582757</v>
      </c>
      <c r="BC1222" s="1">
        <v>8.6644644699099462</v>
      </c>
      <c r="BD1222" s="1">
        <v>13.531980203993315</v>
      </c>
      <c r="BE1222" s="94">
        <v>0.23935546874999999</v>
      </c>
      <c r="BF1222" s="94">
        <v>3.2236328124999998E-2</v>
      </c>
      <c r="BG1222" s="94">
        <v>1.990757367812503</v>
      </c>
      <c r="BH1222" s="1">
        <v>1.0984990619136961</v>
      </c>
      <c r="BI1222" s="1">
        <v>0.32856472795497188</v>
      </c>
      <c r="BJ1222" s="1">
        <v>1.2362337885063501</v>
      </c>
    </row>
    <row r="1223" spans="1:62">
      <c r="A1223" t="s">
        <v>177</v>
      </c>
      <c r="C1223" s="63" t="s">
        <v>166</v>
      </c>
      <c r="D1223" s="87" t="s">
        <v>908</v>
      </c>
      <c r="E1223" t="s">
        <v>959</v>
      </c>
      <c r="F1223" s="1" t="s">
        <v>927</v>
      </c>
      <c r="G1223" s="1" t="s">
        <v>925</v>
      </c>
      <c r="H1223" s="1">
        <v>11.24061</v>
      </c>
      <c r="I1223" s="1">
        <v>8.4209899999999998</v>
      </c>
      <c r="J1223" s="1">
        <v>598</v>
      </c>
      <c r="K1223" s="1" t="s">
        <v>926</v>
      </c>
      <c r="L1223" s="1" t="s">
        <v>709</v>
      </c>
      <c r="M1223" s="88">
        <v>2016</v>
      </c>
      <c r="N1223" s="88">
        <v>2</v>
      </c>
      <c r="O1223" s="89" t="s">
        <v>157</v>
      </c>
      <c r="P1223" s="63">
        <v>1071</v>
      </c>
      <c r="Q1223" s="1" t="s">
        <v>912</v>
      </c>
      <c r="R1223" s="63" t="s">
        <v>399</v>
      </c>
      <c r="S1223" s="63" t="s">
        <v>992</v>
      </c>
      <c r="T1223" s="63" t="s">
        <v>1091</v>
      </c>
      <c r="U1223" s="1"/>
      <c r="V1223" s="90"/>
      <c r="W1223" s="91">
        <v>42656</v>
      </c>
      <c r="X1223" s="63">
        <v>9</v>
      </c>
      <c r="Y1223" s="63">
        <v>48</v>
      </c>
      <c r="Z1223" s="92">
        <v>53</v>
      </c>
      <c r="AA1223" s="93">
        <v>8.9</v>
      </c>
      <c r="AB1223" s="93">
        <v>7.88</v>
      </c>
      <c r="AC1223" s="63">
        <v>1.76</v>
      </c>
      <c r="AD1223" s="1">
        <v>1.28</v>
      </c>
      <c r="AE1223" s="63">
        <v>0.32</v>
      </c>
      <c r="AF1223" s="1">
        <v>1.46</v>
      </c>
      <c r="AG1223" s="1">
        <v>10.5</v>
      </c>
      <c r="AH1223" s="1">
        <f t="shared" si="260"/>
        <v>87.671232876712338</v>
      </c>
      <c r="AI1223" s="1">
        <v>0.2</v>
      </c>
      <c r="AJ1223" s="1">
        <f t="shared" si="261"/>
        <v>6.5368181818181812</v>
      </c>
      <c r="AK1223" s="1">
        <f t="shared" si="264"/>
        <v>6.0343101604278075</v>
      </c>
      <c r="AL1223" s="1">
        <f t="shared" si="262"/>
        <v>5.5625</v>
      </c>
      <c r="AM1223" s="1">
        <f t="shared" si="265"/>
        <v>6704.7890671420082</v>
      </c>
      <c r="AN1223" s="1">
        <f t="shared" si="266"/>
        <v>6180.5555555555557</v>
      </c>
      <c r="AO1223" s="1">
        <f t="shared" si="267"/>
        <v>12885.344622697565</v>
      </c>
      <c r="AP1223" s="1">
        <f t="shared" si="263"/>
        <v>6.7047890671420083</v>
      </c>
      <c r="AQ1223" s="1">
        <f t="shared" si="263"/>
        <v>6.1805555555555554</v>
      </c>
      <c r="AR1223" s="1">
        <f t="shared" si="263"/>
        <v>12.885344622697565</v>
      </c>
      <c r="AS1223" s="90"/>
      <c r="AT1223" s="1">
        <v>2.4307764265668852</v>
      </c>
      <c r="AU1223" s="1">
        <v>0.30579324743545083</v>
      </c>
      <c r="AV1223" s="1">
        <v>1.8781476108555619</v>
      </c>
      <c r="AW1223" s="1">
        <v>0.90143668604179816</v>
      </c>
      <c r="AX1223" s="1">
        <v>0.14370370881571454</v>
      </c>
      <c r="AY1223" s="1">
        <v>0.19922426880855973</v>
      </c>
      <c r="AZ1223" s="1">
        <v>7.8188265365343552</v>
      </c>
      <c r="BA1223" s="1">
        <v>156.65190565164323</v>
      </c>
      <c r="BB1223" s="1">
        <v>41.334065471935915</v>
      </c>
      <c r="BC1223" s="1">
        <v>11.242415615772654</v>
      </c>
      <c r="BD1223" s="1">
        <v>7.6827544199463818</v>
      </c>
      <c r="BE1223" s="94">
        <v>0.42751710654936464</v>
      </c>
      <c r="BF1223" s="94">
        <v>3.9780058651026393E-2</v>
      </c>
      <c r="BG1223" s="94">
        <v>2.7676963047402037</v>
      </c>
      <c r="BH1223" s="1">
        <v>1.4634146341463414</v>
      </c>
      <c r="BI1223" s="1">
        <v>0.30201688555347095</v>
      </c>
      <c r="BJ1223" s="1">
        <v>0.76480768754523909</v>
      </c>
    </row>
    <row r="1224" spans="1:62">
      <c r="A1224" t="s">
        <v>177</v>
      </c>
      <c r="C1224" s="63" t="s">
        <v>166</v>
      </c>
      <c r="D1224" s="87" t="s">
        <v>908</v>
      </c>
      <c r="E1224" t="s">
        <v>959</v>
      </c>
      <c r="F1224" s="1" t="s">
        <v>927</v>
      </c>
      <c r="G1224" s="1" t="s">
        <v>925</v>
      </c>
      <c r="H1224" s="1">
        <v>11.24061</v>
      </c>
      <c r="I1224" s="1">
        <v>8.4209899999999998</v>
      </c>
      <c r="J1224" s="1">
        <v>598</v>
      </c>
      <c r="K1224" s="1" t="s">
        <v>926</v>
      </c>
      <c r="L1224" s="1" t="s">
        <v>709</v>
      </c>
      <c r="M1224" s="88">
        <v>2016</v>
      </c>
      <c r="N1224" s="88">
        <v>2</v>
      </c>
      <c r="O1224" s="89" t="s">
        <v>158</v>
      </c>
      <c r="P1224" s="63">
        <v>1072</v>
      </c>
      <c r="Q1224" s="1" t="s">
        <v>912</v>
      </c>
      <c r="R1224" s="63" t="s">
        <v>399</v>
      </c>
      <c r="S1224" s="63" t="s">
        <v>992</v>
      </c>
      <c r="T1224" s="63" t="s">
        <v>1091</v>
      </c>
      <c r="U1224" s="1"/>
      <c r="V1224" s="90"/>
      <c r="W1224" s="91">
        <v>42656</v>
      </c>
      <c r="X1224" s="63">
        <v>9</v>
      </c>
      <c r="Y1224" s="63">
        <v>44</v>
      </c>
      <c r="Z1224" s="92">
        <v>49</v>
      </c>
      <c r="AA1224" s="93">
        <v>7.82</v>
      </c>
      <c r="AB1224" s="93">
        <v>7.28</v>
      </c>
      <c r="AC1224" s="63">
        <v>1.84</v>
      </c>
      <c r="AD1224" s="1">
        <v>1.3</v>
      </c>
      <c r="AE1224" s="63">
        <v>0.16</v>
      </c>
      <c r="AF1224" s="1">
        <v>1.54</v>
      </c>
      <c r="AG1224" s="1">
        <v>10.1</v>
      </c>
      <c r="AH1224" s="1">
        <f t="shared" si="260"/>
        <v>84.415584415584419</v>
      </c>
      <c r="AI1224" s="1">
        <v>0.12</v>
      </c>
      <c r="AJ1224" s="1">
        <f t="shared" si="261"/>
        <v>6.0930434782608698</v>
      </c>
      <c r="AK1224" s="1">
        <f t="shared" si="264"/>
        <v>5.4399846547314583</v>
      </c>
      <c r="AL1224" s="1">
        <f t="shared" si="262"/>
        <v>5.8650000000000002</v>
      </c>
      <c r="AM1224" s="1">
        <f t="shared" si="265"/>
        <v>6044.4273941460642</v>
      </c>
      <c r="AN1224" s="1">
        <f t="shared" si="266"/>
        <v>6516.666666666667</v>
      </c>
      <c r="AO1224" s="1">
        <f t="shared" si="267"/>
        <v>12561.094060812731</v>
      </c>
      <c r="AP1224" s="1">
        <f t="shared" si="263"/>
        <v>6.044427394146064</v>
      </c>
      <c r="AQ1224" s="1">
        <f t="shared" si="263"/>
        <v>6.5166666666666666</v>
      </c>
      <c r="AR1224" s="1">
        <f t="shared" si="263"/>
        <v>12.561094060812731</v>
      </c>
      <c r="AS1224" s="90"/>
      <c r="AT1224" s="1">
        <v>2.4176915799432357</v>
      </c>
      <c r="AU1224" s="1">
        <v>0.49246484094195431</v>
      </c>
      <c r="AV1224" s="1">
        <v>2.2503705532969227</v>
      </c>
      <c r="AW1224" s="1">
        <v>0.96609088105803542</v>
      </c>
      <c r="AX1224" s="1">
        <v>0.29425996531973664</v>
      </c>
      <c r="AY1224" s="1">
        <v>0.22653176928041244</v>
      </c>
      <c r="AZ1224" s="1">
        <v>5.822068970180946</v>
      </c>
      <c r="BA1224" s="1">
        <v>169.90995922011871</v>
      </c>
      <c r="BB1224" s="1">
        <v>65.275221984105485</v>
      </c>
      <c r="BC1224" s="1">
        <v>14.467856558729276</v>
      </c>
      <c r="BD1224" s="1">
        <v>5.8061783213782627</v>
      </c>
      <c r="BE1224" s="94">
        <v>0.48007774538386788</v>
      </c>
      <c r="BF1224" s="94">
        <v>8.0029154518950429E-2</v>
      </c>
      <c r="BG1224" s="94">
        <v>2.4998170093065468</v>
      </c>
      <c r="BH1224" s="1">
        <v>1.5511197663096397</v>
      </c>
      <c r="BI1224" s="1">
        <v>0.33334956183057451</v>
      </c>
      <c r="BJ1224" s="1">
        <v>0.75244862795562961</v>
      </c>
    </row>
    <row r="1225" spans="1:62">
      <c r="A1225" t="s">
        <v>177</v>
      </c>
      <c r="C1225" s="63" t="s">
        <v>166</v>
      </c>
      <c r="D1225" s="87" t="s">
        <v>908</v>
      </c>
      <c r="E1225" t="s">
        <v>959</v>
      </c>
      <c r="F1225" s="1" t="s">
        <v>927</v>
      </c>
      <c r="G1225" s="1" t="s">
        <v>925</v>
      </c>
      <c r="H1225" s="1">
        <v>11.24061</v>
      </c>
      <c r="I1225" s="1">
        <v>8.4209899999999998</v>
      </c>
      <c r="J1225" s="1">
        <v>598</v>
      </c>
      <c r="K1225" s="1" t="s">
        <v>926</v>
      </c>
      <c r="L1225" s="1" t="s">
        <v>709</v>
      </c>
      <c r="M1225" s="88">
        <v>2016</v>
      </c>
      <c r="N1225" s="88">
        <v>2</v>
      </c>
      <c r="O1225" s="89" t="s">
        <v>159</v>
      </c>
      <c r="P1225" s="63">
        <v>1073</v>
      </c>
      <c r="Q1225" s="1" t="s">
        <v>912</v>
      </c>
      <c r="R1225" s="63" t="s">
        <v>399</v>
      </c>
      <c r="S1225" s="63" t="s">
        <v>992</v>
      </c>
      <c r="T1225" s="63" t="s">
        <v>1091</v>
      </c>
      <c r="U1225" s="1"/>
      <c r="V1225" s="90"/>
      <c r="W1225" s="91">
        <v>42656</v>
      </c>
      <c r="X1225" s="63">
        <v>9</v>
      </c>
      <c r="Y1225" s="63">
        <v>45</v>
      </c>
      <c r="Z1225" s="92">
        <v>52</v>
      </c>
      <c r="AA1225" s="93">
        <v>6.16</v>
      </c>
      <c r="AB1225" s="93">
        <v>6.78</v>
      </c>
      <c r="AC1225" s="63">
        <v>1.72</v>
      </c>
      <c r="AD1225" s="1">
        <v>1.3</v>
      </c>
      <c r="AE1225" s="63">
        <v>0.2</v>
      </c>
      <c r="AF1225" s="1">
        <v>1.54</v>
      </c>
      <c r="AG1225" s="1">
        <v>10.5</v>
      </c>
      <c r="AH1225" s="1">
        <f t="shared" si="260"/>
        <v>84.415584415584419</v>
      </c>
      <c r="AI1225" s="1">
        <v>0.16</v>
      </c>
      <c r="AJ1225" s="1">
        <f t="shared" si="261"/>
        <v>6.0704651162790704</v>
      </c>
      <c r="AK1225" s="1">
        <f t="shared" si="264"/>
        <v>5.3957113543091664</v>
      </c>
      <c r="AL1225" s="1">
        <f t="shared" si="262"/>
        <v>4.9279999999999999</v>
      </c>
      <c r="AM1225" s="1">
        <f t="shared" si="265"/>
        <v>5995.234838121296</v>
      </c>
      <c r="AN1225" s="1">
        <f t="shared" si="266"/>
        <v>5475.5555555555557</v>
      </c>
      <c r="AO1225" s="1">
        <f t="shared" si="267"/>
        <v>11470.790393676853</v>
      </c>
      <c r="AP1225" s="1">
        <f t="shared" si="263"/>
        <v>5.9952348381212959</v>
      </c>
      <c r="AQ1225" s="1">
        <f t="shared" si="263"/>
        <v>5.4755555555555553</v>
      </c>
      <c r="AR1225" s="1">
        <f t="shared" si="263"/>
        <v>11.470790393676852</v>
      </c>
      <c r="AS1225" s="90"/>
      <c r="AT1225" s="1">
        <v>2.3756880733944956</v>
      </c>
      <c r="AU1225" s="1">
        <v>0.34944603470014818</v>
      </c>
      <c r="AV1225" s="1">
        <v>1.6542834414240559</v>
      </c>
      <c r="AW1225" s="1">
        <v>0.94972789242471278</v>
      </c>
      <c r="AX1225" s="1">
        <v>0.1572772065863281</v>
      </c>
      <c r="AY1225" s="1">
        <v>0.1903523993226659</v>
      </c>
      <c r="AZ1225" s="1">
        <v>7.1307222244435122</v>
      </c>
      <c r="BA1225" s="1">
        <v>138.58946144630974</v>
      </c>
      <c r="BB1225" s="1">
        <v>42.162862988524658</v>
      </c>
      <c r="BC1225" s="1">
        <v>9.5861115212029908</v>
      </c>
      <c r="BD1225" s="1">
        <v>6.522877157724901</v>
      </c>
      <c r="BE1225" s="94">
        <v>0.74091778202676861</v>
      </c>
      <c r="BF1225" s="94">
        <v>6.610898661567878E-2</v>
      </c>
      <c r="BG1225" s="94">
        <v>1.1611758746927991</v>
      </c>
      <c r="BH1225" s="1">
        <v>1.3751182592242195</v>
      </c>
      <c r="BI1225" s="1">
        <v>0.34299905392620628</v>
      </c>
      <c r="BJ1225" s="1">
        <v>0.88531131645822458</v>
      </c>
    </row>
    <row r="1226" spans="1:62">
      <c r="A1226" t="s">
        <v>177</v>
      </c>
      <c r="C1226" s="63" t="s">
        <v>166</v>
      </c>
      <c r="D1226" s="87" t="s">
        <v>908</v>
      </c>
      <c r="E1226" t="s">
        <v>959</v>
      </c>
      <c r="F1226" s="1" t="s">
        <v>927</v>
      </c>
      <c r="G1226" s="1" t="s">
        <v>925</v>
      </c>
      <c r="H1226" s="1">
        <v>11.24061</v>
      </c>
      <c r="I1226" s="1">
        <v>8.4209899999999998</v>
      </c>
      <c r="J1226" s="1">
        <v>598</v>
      </c>
      <c r="K1226" s="1" t="s">
        <v>926</v>
      </c>
      <c r="L1226" s="1" t="s">
        <v>709</v>
      </c>
      <c r="M1226" s="88">
        <v>2016</v>
      </c>
      <c r="N1226" s="88">
        <v>2</v>
      </c>
      <c r="O1226" s="89" t="s">
        <v>714</v>
      </c>
      <c r="P1226" s="63">
        <v>1074</v>
      </c>
      <c r="Q1226" s="1" t="s">
        <v>912</v>
      </c>
      <c r="R1226" s="63" t="s">
        <v>399</v>
      </c>
      <c r="S1226" s="63" t="s">
        <v>992</v>
      </c>
      <c r="T1226" s="63" t="s">
        <v>1091</v>
      </c>
      <c r="U1226" s="1"/>
      <c r="V1226" s="90"/>
      <c r="W1226" s="91">
        <v>42656</v>
      </c>
      <c r="X1226" s="63">
        <v>9</v>
      </c>
      <c r="Y1226" s="63">
        <v>45</v>
      </c>
      <c r="Z1226" s="92">
        <v>50</v>
      </c>
      <c r="AA1226" s="93">
        <v>5.28</v>
      </c>
      <c r="AB1226" s="93">
        <v>6.58</v>
      </c>
      <c r="AC1226" s="63">
        <v>1.74</v>
      </c>
      <c r="AD1226" s="1">
        <v>1.3</v>
      </c>
      <c r="AE1226" s="63">
        <v>0.18</v>
      </c>
      <c r="AF1226" s="1">
        <v>1.5</v>
      </c>
      <c r="AG1226" s="1">
        <v>9.3000000000000007</v>
      </c>
      <c r="AH1226" s="1">
        <f t="shared" si="260"/>
        <v>86.666666666666671</v>
      </c>
      <c r="AI1226" s="1">
        <v>0.14000000000000001</v>
      </c>
      <c r="AJ1226" s="1">
        <f t="shared" si="261"/>
        <v>5.6724137931034484</v>
      </c>
      <c r="AK1226" s="1">
        <f t="shared" si="264"/>
        <v>5.245759296822178</v>
      </c>
      <c r="AL1226" s="1">
        <f t="shared" si="262"/>
        <v>4.1066666666666674</v>
      </c>
      <c r="AM1226" s="1">
        <f t="shared" si="265"/>
        <v>5828.6214409135309</v>
      </c>
      <c r="AN1226" s="1">
        <f t="shared" si="266"/>
        <v>4562.9629629629635</v>
      </c>
      <c r="AO1226" s="1">
        <f t="shared" si="267"/>
        <v>10391.584403876495</v>
      </c>
      <c r="AP1226" s="1">
        <f t="shared" si="263"/>
        <v>5.8286214409135306</v>
      </c>
      <c r="AQ1226" s="1">
        <f t="shared" si="263"/>
        <v>4.5629629629629633</v>
      </c>
      <c r="AR1226" s="1">
        <f t="shared" si="263"/>
        <v>10.391584403876495</v>
      </c>
      <c r="AS1226" s="90"/>
      <c r="AT1226" s="1">
        <v>1.778492647058824</v>
      </c>
      <c r="AU1226" s="1">
        <v>0.37279992656531658</v>
      </c>
      <c r="AV1226" s="1">
        <v>2.4268061864162846</v>
      </c>
      <c r="AW1226" s="1">
        <v>0.79703915932173264</v>
      </c>
      <c r="AX1226" s="1">
        <v>0.18430737013915569</v>
      </c>
      <c r="AY1226" s="1">
        <v>0.15868042342173458</v>
      </c>
      <c r="AZ1226" s="1">
        <v>4.5985914625384527</v>
      </c>
      <c r="BA1226" s="1">
        <v>123.14783028245699</v>
      </c>
      <c r="BB1226" s="1">
        <v>44.221256517999812</v>
      </c>
      <c r="BC1226" s="1">
        <v>14.985472949255232</v>
      </c>
      <c r="BD1226" s="1">
        <v>51.26127152246135</v>
      </c>
      <c r="BE1226" s="94">
        <v>0.24154343807763401</v>
      </c>
      <c r="BF1226" s="94">
        <v>0.14200554528650647</v>
      </c>
      <c r="BG1226" s="94">
        <v>3.1090158899423215</v>
      </c>
      <c r="BH1226" s="1">
        <v>1.2922201138519926</v>
      </c>
      <c r="BI1226" s="1">
        <v>0.34131878557874767</v>
      </c>
      <c r="BJ1226" s="1">
        <v>1.0419083347106486</v>
      </c>
    </row>
    <row r="1227" spans="1:62">
      <c r="A1227" t="s">
        <v>177</v>
      </c>
      <c r="C1227" s="63" t="s">
        <v>166</v>
      </c>
      <c r="D1227" s="87" t="s">
        <v>908</v>
      </c>
      <c r="E1227" t="s">
        <v>959</v>
      </c>
      <c r="F1227" s="1" t="s">
        <v>928</v>
      </c>
      <c r="G1227" s="1" t="s">
        <v>929</v>
      </c>
      <c r="H1227" s="1">
        <v>11.229760000000001</v>
      </c>
      <c r="I1227" s="1">
        <v>8.4801400000000005</v>
      </c>
      <c r="J1227" s="1">
        <v>629</v>
      </c>
      <c r="K1227" s="1" t="s">
        <v>930</v>
      </c>
      <c r="L1227" s="1" t="s">
        <v>709</v>
      </c>
      <c r="M1227" s="88">
        <v>2016</v>
      </c>
      <c r="N1227" s="88">
        <v>2</v>
      </c>
      <c r="O1227" s="89" t="s">
        <v>155</v>
      </c>
      <c r="P1227" s="63">
        <v>1081</v>
      </c>
      <c r="Q1227" s="1" t="s">
        <v>912</v>
      </c>
      <c r="R1227" s="63" t="s">
        <v>399</v>
      </c>
      <c r="S1227" s="63" t="s">
        <v>992</v>
      </c>
      <c r="T1227" s="63" t="s">
        <v>1091</v>
      </c>
      <c r="U1227" s="1" t="s">
        <v>913</v>
      </c>
      <c r="V1227" s="1" t="s">
        <v>914</v>
      </c>
      <c r="W1227" s="91">
        <v>42656</v>
      </c>
      <c r="X1227" s="63">
        <v>9</v>
      </c>
      <c r="Y1227" s="63">
        <v>46</v>
      </c>
      <c r="Z1227" s="92">
        <v>39</v>
      </c>
      <c r="AA1227" s="93">
        <v>1.34</v>
      </c>
      <c r="AB1227" s="93">
        <v>0.92</v>
      </c>
      <c r="AC1227" s="63">
        <v>0.42</v>
      </c>
      <c r="AD1227" s="1">
        <v>0.26</v>
      </c>
      <c r="AE1227" s="63">
        <v>0.1</v>
      </c>
      <c r="AF1227" s="1">
        <v>0.34</v>
      </c>
      <c r="AG1227" s="1">
        <v>10.4</v>
      </c>
      <c r="AH1227" s="1">
        <f t="shared" si="260"/>
        <v>76.470588235294116</v>
      </c>
      <c r="AI1227" s="1">
        <v>0.06</v>
      </c>
      <c r="AJ1227" s="1">
        <f t="shared" si="261"/>
        <v>0.74476190476190496</v>
      </c>
      <c r="AK1227" s="1">
        <f t="shared" si="264"/>
        <v>0.60034509803921576</v>
      </c>
      <c r="AL1227" s="1">
        <f t="shared" si="262"/>
        <v>0.80400000000000005</v>
      </c>
      <c r="AM1227" s="1">
        <f t="shared" si="265"/>
        <v>667.05010893246197</v>
      </c>
      <c r="AN1227" s="1">
        <f t="shared" si="266"/>
        <v>893.33333333333348</v>
      </c>
      <c r="AO1227" s="1">
        <f t="shared" si="267"/>
        <v>1560.3834422657956</v>
      </c>
      <c r="AP1227" s="1">
        <f t="shared" si="263"/>
        <v>0.66705010893246197</v>
      </c>
      <c r="AQ1227" s="1">
        <f t="shared" si="263"/>
        <v>0.89333333333333353</v>
      </c>
      <c r="AR1227" s="1">
        <f t="shared" si="263"/>
        <v>1.5603834422657956</v>
      </c>
      <c r="AS1227" s="90">
        <v>42530</v>
      </c>
      <c r="AT1227" s="1">
        <v>1.5047036688617121</v>
      </c>
      <c r="AU1227" s="1">
        <v>0.12725944957242538</v>
      </c>
      <c r="AV1227" s="1">
        <v>1.7660531808912399</v>
      </c>
      <c r="AW1227" s="1">
        <v>0.3595073054126095</v>
      </c>
      <c r="AX1227" s="1">
        <v>0.17761296141101404</v>
      </c>
      <c r="AY1227" s="1">
        <v>0.11775811537851692</v>
      </c>
      <c r="AZ1227" s="1">
        <v>3.4884143704098292</v>
      </c>
      <c r="BA1227" s="1">
        <v>130.2239499584428</v>
      </c>
      <c r="BB1227" s="1">
        <v>26.377493997934089</v>
      </c>
      <c r="BC1227" s="1">
        <v>8.9198171530136996</v>
      </c>
      <c r="BD1227" s="1">
        <v>2.588278043455122</v>
      </c>
      <c r="BE1227" s="94">
        <v>0.55710029791459792</v>
      </c>
      <c r="BF1227" s="94">
        <v>5.809334657398213E-2</v>
      </c>
      <c r="BG1227" s="94">
        <v>2.1316107951170404</v>
      </c>
      <c r="BH1227" s="1">
        <v>1.1298031865042175</v>
      </c>
      <c r="BI1227" s="1">
        <v>0.21105904404873474</v>
      </c>
      <c r="BJ1227" s="1">
        <v>0.84140260451553106</v>
      </c>
    </row>
    <row r="1228" spans="1:62">
      <c r="A1228" t="s">
        <v>177</v>
      </c>
      <c r="C1228" s="63" t="s">
        <v>166</v>
      </c>
      <c r="D1228" s="87" t="s">
        <v>908</v>
      </c>
      <c r="E1228" t="s">
        <v>959</v>
      </c>
      <c r="F1228" s="1" t="s">
        <v>928</v>
      </c>
      <c r="G1228" s="1" t="s">
        <v>929</v>
      </c>
      <c r="H1228" s="1">
        <v>11.229760000000001</v>
      </c>
      <c r="I1228" s="1">
        <v>8.4801400000000005</v>
      </c>
      <c r="J1228" s="1">
        <v>629</v>
      </c>
      <c r="K1228" s="1" t="s">
        <v>930</v>
      </c>
      <c r="L1228" s="1" t="s">
        <v>709</v>
      </c>
      <c r="M1228" s="88">
        <v>2016</v>
      </c>
      <c r="N1228" s="88">
        <v>2</v>
      </c>
      <c r="O1228" s="89" t="s">
        <v>156</v>
      </c>
      <c r="P1228" s="63">
        <v>1082</v>
      </c>
      <c r="Q1228" s="1" t="s">
        <v>912</v>
      </c>
      <c r="R1228" s="63" t="s">
        <v>399</v>
      </c>
      <c r="S1228" s="63" t="s">
        <v>992</v>
      </c>
      <c r="T1228" s="63" t="s">
        <v>1091</v>
      </c>
      <c r="U1228" s="1"/>
      <c r="V1228" s="90"/>
      <c r="W1228" s="91">
        <v>42656</v>
      </c>
      <c r="X1228" s="63">
        <v>9</v>
      </c>
      <c r="Y1228" s="63">
        <v>44</v>
      </c>
      <c r="Z1228" s="92">
        <v>19</v>
      </c>
      <c r="AA1228" s="93">
        <v>1.9</v>
      </c>
      <c r="AB1228" s="93">
        <v>1.26</v>
      </c>
      <c r="AC1228" s="63">
        <v>0.57999999999999996</v>
      </c>
      <c r="AD1228" s="1">
        <v>0.38</v>
      </c>
      <c r="AE1228" s="63">
        <v>0.1</v>
      </c>
      <c r="AF1228" s="1">
        <v>0.5</v>
      </c>
      <c r="AG1228" s="1">
        <v>10.6</v>
      </c>
      <c r="AH1228" s="1">
        <f t="shared" si="260"/>
        <v>76</v>
      </c>
      <c r="AI1228" s="1">
        <v>0.1</v>
      </c>
      <c r="AJ1228" s="1">
        <f t="shared" si="261"/>
        <v>1.0862068965517242</v>
      </c>
      <c r="AK1228" s="1">
        <f t="shared" si="264"/>
        <v>0.86824989858012169</v>
      </c>
      <c r="AL1228" s="1">
        <f t="shared" si="262"/>
        <v>1.9</v>
      </c>
      <c r="AM1228" s="1">
        <f t="shared" si="265"/>
        <v>964.72210953346848</v>
      </c>
      <c r="AN1228" s="1">
        <f t="shared" si="266"/>
        <v>2111.1111111111113</v>
      </c>
      <c r="AO1228" s="1">
        <f t="shared" si="267"/>
        <v>3075.8332206445798</v>
      </c>
      <c r="AP1228" s="1">
        <f t="shared" si="263"/>
        <v>0.96472210953346849</v>
      </c>
      <c r="AQ1228" s="1">
        <f t="shared" si="263"/>
        <v>2.1111111111111112</v>
      </c>
      <c r="AR1228" s="1">
        <f t="shared" si="263"/>
        <v>3.0758332206445798</v>
      </c>
      <c r="AS1228" s="90"/>
      <c r="AT1228" s="1">
        <v>1.4951124144672532</v>
      </c>
      <c r="AU1228" s="1">
        <v>0.16825983406684891</v>
      </c>
      <c r="AV1228" s="1">
        <v>1.8944723165918116</v>
      </c>
      <c r="AW1228" s="1">
        <v>0.46419879609125658</v>
      </c>
      <c r="AX1228" s="1">
        <v>0.20596413583517936</v>
      </c>
      <c r="AY1228" s="1">
        <v>0.13007473318306562</v>
      </c>
      <c r="AZ1228" s="1">
        <v>5.2335387171628511</v>
      </c>
      <c r="BA1228" s="1">
        <v>148.78227024921583</v>
      </c>
      <c r="BB1228" s="1">
        <v>37.826882445200617</v>
      </c>
      <c r="BC1228" s="1">
        <v>7.1771844989868629</v>
      </c>
      <c r="BD1228" s="1">
        <v>4.2816545728935802</v>
      </c>
      <c r="BE1228" s="94">
        <v>0.31182902584493044</v>
      </c>
      <c r="BF1228" s="94">
        <v>6.7445328031809137E-2</v>
      </c>
      <c r="BG1228" s="94">
        <v>1.7245570228720866</v>
      </c>
      <c r="BH1228" s="1">
        <v>1.0920275590551183</v>
      </c>
      <c r="BI1228" s="1">
        <v>0.25551181102362208</v>
      </c>
      <c r="BJ1228" s="1">
        <v>1.0881382845404253</v>
      </c>
    </row>
    <row r="1229" spans="1:62">
      <c r="A1229" t="s">
        <v>177</v>
      </c>
      <c r="C1229" s="63" t="s">
        <v>166</v>
      </c>
      <c r="D1229" s="87" t="s">
        <v>908</v>
      </c>
      <c r="E1229" t="s">
        <v>959</v>
      </c>
      <c r="F1229" s="1" t="s">
        <v>928</v>
      </c>
      <c r="G1229" s="1" t="s">
        <v>929</v>
      </c>
      <c r="H1229" s="1">
        <v>11.229760000000001</v>
      </c>
      <c r="I1229" s="1">
        <v>8.4801400000000005</v>
      </c>
      <c r="J1229" s="1">
        <v>629</v>
      </c>
      <c r="K1229" s="1" t="s">
        <v>930</v>
      </c>
      <c r="L1229" s="1" t="s">
        <v>709</v>
      </c>
      <c r="M1229" s="88">
        <v>2016</v>
      </c>
      <c r="N1229" s="88">
        <v>2</v>
      </c>
      <c r="O1229" s="89" t="s">
        <v>157</v>
      </c>
      <c r="P1229" s="63">
        <v>1083</v>
      </c>
      <c r="Q1229" s="1" t="s">
        <v>912</v>
      </c>
      <c r="R1229" s="63" t="s">
        <v>399</v>
      </c>
      <c r="S1229" s="63" t="s">
        <v>992</v>
      </c>
      <c r="T1229" s="63" t="s">
        <v>1091</v>
      </c>
      <c r="U1229" s="1"/>
      <c r="V1229" s="90"/>
      <c r="W1229" s="91">
        <v>42656</v>
      </c>
      <c r="X1229" s="63">
        <v>9</v>
      </c>
      <c r="Y1229" s="63">
        <v>45</v>
      </c>
      <c r="Z1229" s="92">
        <v>44</v>
      </c>
      <c r="AA1229" s="93">
        <v>3.16</v>
      </c>
      <c r="AB1229" s="93">
        <v>3.28</v>
      </c>
      <c r="AC1229" s="63">
        <v>1.44</v>
      </c>
      <c r="AD1229" s="1">
        <v>1.02</v>
      </c>
      <c r="AE1229" s="63">
        <v>0.32</v>
      </c>
      <c r="AF1229" s="1">
        <v>1.22</v>
      </c>
      <c r="AG1229" s="1">
        <v>11.1</v>
      </c>
      <c r="AH1229" s="1">
        <f t="shared" si="260"/>
        <v>83.606557377049185</v>
      </c>
      <c r="AI1229" s="1">
        <v>0.12</v>
      </c>
      <c r="AJ1229" s="1">
        <f t="shared" si="261"/>
        <v>2.7788888888888885</v>
      </c>
      <c r="AK1229" s="1">
        <f t="shared" si="264"/>
        <v>2.4299333333333331</v>
      </c>
      <c r="AL1229" s="1">
        <f t="shared" si="262"/>
        <v>1.1850000000000001</v>
      </c>
      <c r="AM1229" s="1">
        <f t="shared" si="265"/>
        <v>2699.9259259259256</v>
      </c>
      <c r="AN1229" s="1">
        <f t="shared" si="266"/>
        <v>1316.6666666666667</v>
      </c>
      <c r="AO1229" s="1">
        <f t="shared" si="267"/>
        <v>4016.5925925925922</v>
      </c>
      <c r="AP1229" s="1">
        <f t="shared" si="263"/>
        <v>2.6999259259259256</v>
      </c>
      <c r="AQ1229" s="1">
        <f t="shared" si="263"/>
        <v>1.3166666666666667</v>
      </c>
      <c r="AR1229" s="1">
        <f t="shared" si="263"/>
        <v>4.016592592592592</v>
      </c>
      <c r="AS1229" s="90"/>
      <c r="AT1229" s="1">
        <v>2.3573459715639813</v>
      </c>
      <c r="AU1229" s="1">
        <v>0.15967309702301372</v>
      </c>
      <c r="AV1229" s="1">
        <v>2.0648846182084557</v>
      </c>
      <c r="AW1229" s="1">
        <v>0.54234259077806191</v>
      </c>
      <c r="AX1229" s="1">
        <v>0.23252462953815267</v>
      </c>
      <c r="AY1229" s="1">
        <v>0.17553638866425569</v>
      </c>
      <c r="AZ1229" s="1">
        <v>6.3797025407287231</v>
      </c>
      <c r="BA1229" s="1">
        <v>163.73035833146966</v>
      </c>
      <c r="BB1229" s="1">
        <v>51.959224736338918</v>
      </c>
      <c r="BC1229" s="1">
        <v>17.867457216821506</v>
      </c>
      <c r="BD1229" s="1">
        <v>4.3653128301462347</v>
      </c>
      <c r="BE1229" s="94">
        <v>0.28386948529411765</v>
      </c>
      <c r="BF1229" s="94">
        <v>6.4935661764705901E-2</v>
      </c>
      <c r="BG1229" s="94">
        <v>1.0520661286449633</v>
      </c>
      <c r="BH1229" s="1">
        <v>1.4761431411530819</v>
      </c>
      <c r="BI1229" s="1">
        <v>0.2274353876739563</v>
      </c>
      <c r="BJ1229" s="1">
        <v>0.76852034622264309</v>
      </c>
    </row>
    <row r="1230" spans="1:62">
      <c r="A1230" t="s">
        <v>177</v>
      </c>
      <c r="C1230" s="63" t="s">
        <v>166</v>
      </c>
      <c r="D1230" s="87" t="s">
        <v>908</v>
      </c>
      <c r="E1230" t="s">
        <v>959</v>
      </c>
      <c r="F1230" s="1" t="s">
        <v>928</v>
      </c>
      <c r="G1230" s="1" t="s">
        <v>929</v>
      </c>
      <c r="H1230" s="1">
        <v>11.229760000000001</v>
      </c>
      <c r="I1230" s="1">
        <v>8.4801400000000005</v>
      </c>
      <c r="J1230" s="1">
        <v>629</v>
      </c>
      <c r="K1230" s="1" t="s">
        <v>930</v>
      </c>
      <c r="L1230" s="1" t="s">
        <v>709</v>
      </c>
      <c r="M1230" s="88">
        <v>2016</v>
      </c>
      <c r="N1230" s="88">
        <v>2</v>
      </c>
      <c r="O1230" s="89" t="s">
        <v>158</v>
      </c>
      <c r="P1230" s="63">
        <v>1084</v>
      </c>
      <c r="Q1230" s="1" t="s">
        <v>912</v>
      </c>
      <c r="R1230" s="63" t="s">
        <v>399</v>
      </c>
      <c r="S1230" s="63" t="s">
        <v>992</v>
      </c>
      <c r="T1230" s="63" t="s">
        <v>1091</v>
      </c>
      <c r="U1230" s="1"/>
      <c r="V1230" s="90"/>
      <c r="W1230" s="91">
        <v>42656</v>
      </c>
      <c r="X1230" s="63">
        <v>9</v>
      </c>
      <c r="Y1230" s="63">
        <v>48</v>
      </c>
      <c r="Z1230" s="92">
        <v>54</v>
      </c>
      <c r="AA1230" s="93">
        <v>6.1</v>
      </c>
      <c r="AB1230" s="93">
        <v>5.38</v>
      </c>
      <c r="AC1230" s="63">
        <v>1.52</v>
      </c>
      <c r="AD1230" s="1">
        <v>1.06</v>
      </c>
      <c r="AE1230" s="63">
        <v>0.2</v>
      </c>
      <c r="AF1230" s="1">
        <v>1.32</v>
      </c>
      <c r="AG1230" s="1">
        <v>10.9</v>
      </c>
      <c r="AH1230" s="1">
        <f t="shared" si="260"/>
        <v>80.303030303030297</v>
      </c>
      <c r="AI1230" s="1">
        <v>0.14000000000000001</v>
      </c>
      <c r="AJ1230" s="1">
        <f t="shared" si="261"/>
        <v>4.6721052631578948</v>
      </c>
      <c r="AK1230" s="1">
        <f t="shared" si="264"/>
        <v>3.9328133126934977</v>
      </c>
      <c r="AL1230" s="1">
        <f t="shared" si="262"/>
        <v>4.2700000000000005</v>
      </c>
      <c r="AM1230" s="1">
        <f t="shared" si="265"/>
        <v>4369.7925696594421</v>
      </c>
      <c r="AN1230" s="1">
        <f t="shared" si="266"/>
        <v>4744.4444444444453</v>
      </c>
      <c r="AO1230" s="1">
        <f t="shared" si="267"/>
        <v>9114.2370141038882</v>
      </c>
      <c r="AP1230" s="1">
        <f t="shared" si="263"/>
        <v>4.3697925696594417</v>
      </c>
      <c r="AQ1230" s="1">
        <f t="shared" si="263"/>
        <v>4.7444444444444454</v>
      </c>
      <c r="AR1230" s="1">
        <f t="shared" si="263"/>
        <v>9.1142370141038889</v>
      </c>
      <c r="AS1230" s="90"/>
      <c r="AT1230" s="1">
        <v>2.2722437137330753</v>
      </c>
      <c r="AU1230" s="1">
        <v>0.25553169344388837</v>
      </c>
      <c r="AV1230" s="1">
        <v>1.5240721578380063</v>
      </c>
      <c r="AW1230" s="1">
        <v>0.97996228178449463</v>
      </c>
      <c r="AX1230" s="1">
        <v>0.26663518788461565</v>
      </c>
      <c r="AY1230" s="1">
        <v>0.1834620985456841</v>
      </c>
      <c r="AZ1230" s="1">
        <v>5.8033465740389056</v>
      </c>
      <c r="BA1230" s="1">
        <v>218.01357507465389</v>
      </c>
      <c r="BB1230" s="1">
        <v>86.86398431411763</v>
      </c>
      <c r="BC1230" s="1">
        <v>10.265669488515211</v>
      </c>
      <c r="BD1230" s="1">
        <v>4.5087263532578596</v>
      </c>
      <c r="BE1230" s="94">
        <v>0.8001998001998003</v>
      </c>
      <c r="BF1230" s="94">
        <v>2.1578421578421585E-2</v>
      </c>
      <c r="BG1230" s="94">
        <v>3.2774493183226809</v>
      </c>
      <c r="BH1230" s="1">
        <v>1.500990099009901</v>
      </c>
      <c r="BI1230" s="1">
        <v>0.23113861386138612</v>
      </c>
      <c r="BJ1230" s="1">
        <v>0.8138800894145557</v>
      </c>
    </row>
    <row r="1231" spans="1:62">
      <c r="A1231" t="s">
        <v>177</v>
      </c>
      <c r="C1231" s="63" t="s">
        <v>166</v>
      </c>
      <c r="D1231" s="87" t="s">
        <v>908</v>
      </c>
      <c r="E1231" t="s">
        <v>959</v>
      </c>
      <c r="F1231" s="1" t="s">
        <v>928</v>
      </c>
      <c r="G1231" s="1" t="s">
        <v>929</v>
      </c>
      <c r="H1231" s="1">
        <v>11.229760000000001</v>
      </c>
      <c r="I1231" s="1">
        <v>8.4801400000000005</v>
      </c>
      <c r="J1231" s="1">
        <v>629</v>
      </c>
      <c r="K1231" s="1" t="s">
        <v>930</v>
      </c>
      <c r="L1231" s="1" t="s">
        <v>709</v>
      </c>
      <c r="M1231" s="88">
        <v>2016</v>
      </c>
      <c r="N1231" s="88">
        <v>2</v>
      </c>
      <c r="O1231" s="89" t="s">
        <v>159</v>
      </c>
      <c r="P1231" s="63">
        <v>1085</v>
      </c>
      <c r="Q1231" s="1" t="s">
        <v>912</v>
      </c>
      <c r="R1231" s="63" t="s">
        <v>399</v>
      </c>
      <c r="S1231" s="63" t="s">
        <v>992</v>
      </c>
      <c r="T1231" s="63" t="s">
        <v>1091</v>
      </c>
      <c r="U1231" s="1"/>
      <c r="V1231" s="90"/>
      <c r="W1231" s="91">
        <v>42656</v>
      </c>
      <c r="X1231" s="63">
        <v>9</v>
      </c>
      <c r="Y1231" s="63">
        <v>45</v>
      </c>
      <c r="Z1231" s="92">
        <v>47</v>
      </c>
      <c r="AA1231" s="93">
        <v>7.66</v>
      </c>
      <c r="AB1231" s="93">
        <v>5.82</v>
      </c>
      <c r="AC1231" s="63">
        <v>1.74</v>
      </c>
      <c r="AD1231" s="1">
        <v>1.22</v>
      </c>
      <c r="AE1231" s="63">
        <v>0.32</v>
      </c>
      <c r="AF1231" s="1">
        <v>1.44</v>
      </c>
      <c r="AG1231" s="1">
        <v>9</v>
      </c>
      <c r="AH1231" s="1">
        <f t="shared" si="260"/>
        <v>84.722222222222214</v>
      </c>
      <c r="AI1231" s="1">
        <v>0.16</v>
      </c>
      <c r="AJ1231" s="1">
        <f t="shared" si="261"/>
        <v>4.8165517241379314</v>
      </c>
      <c r="AK1231" s="1">
        <f t="shared" si="264"/>
        <v>4.3687383367139958</v>
      </c>
      <c r="AL1231" s="1">
        <f t="shared" si="262"/>
        <v>3.83</v>
      </c>
      <c r="AM1231" s="1">
        <f t="shared" si="265"/>
        <v>4854.1537074599955</v>
      </c>
      <c r="AN1231" s="1">
        <f t="shared" si="266"/>
        <v>4255.5555555555557</v>
      </c>
      <c r="AO1231" s="1">
        <f t="shared" si="267"/>
        <v>9109.7092630155512</v>
      </c>
      <c r="AP1231" s="1">
        <f t="shared" si="263"/>
        <v>4.8541537074599956</v>
      </c>
      <c r="AQ1231" s="1">
        <f t="shared" si="263"/>
        <v>4.2555555555555555</v>
      </c>
      <c r="AR1231" s="1">
        <f t="shared" si="263"/>
        <v>9.1097092630155512</v>
      </c>
      <c r="AS1231" s="90"/>
      <c r="AT1231" s="1">
        <v>1.8746341463414637</v>
      </c>
      <c r="AU1231" s="1">
        <v>0.181779634552556</v>
      </c>
      <c r="AV1231" s="1">
        <v>1.6807598362493361</v>
      </c>
      <c r="AW1231" s="1">
        <v>0.77252998303530496</v>
      </c>
      <c r="AX1231" s="1">
        <v>0.19992074219242056</v>
      </c>
      <c r="AY1231" s="1">
        <v>0.16620146029230995</v>
      </c>
      <c r="AZ1231" s="1">
        <v>7.7435463373715221</v>
      </c>
      <c r="BA1231" s="1">
        <v>241.88759699171845</v>
      </c>
      <c r="BB1231" s="1">
        <v>56.304986036933961</v>
      </c>
      <c r="BC1231" s="1">
        <v>6.9091186496992405</v>
      </c>
      <c r="BD1231" s="1">
        <v>4.3422220538798415</v>
      </c>
      <c r="BE1231" s="94">
        <v>0.63631840796019901</v>
      </c>
      <c r="BF1231" s="94">
        <v>3.0039800995024877E-2</v>
      </c>
      <c r="BG1231" s="94">
        <v>2.3567159591514404</v>
      </c>
      <c r="BH1231" s="1">
        <v>1.6164319248826291</v>
      </c>
      <c r="BI1231" s="1">
        <v>0.3289201877934273</v>
      </c>
      <c r="BJ1231" s="1">
        <v>1.1105531181171007</v>
      </c>
    </row>
    <row r="1232" spans="1:62">
      <c r="A1232" t="s">
        <v>177</v>
      </c>
      <c r="C1232" s="63" t="s">
        <v>166</v>
      </c>
      <c r="D1232" s="87" t="s">
        <v>908</v>
      </c>
      <c r="E1232" t="s">
        <v>959</v>
      </c>
      <c r="F1232" s="1" t="s">
        <v>928</v>
      </c>
      <c r="G1232" s="1" t="s">
        <v>929</v>
      </c>
      <c r="H1232" s="1">
        <v>11.229760000000001</v>
      </c>
      <c r="I1232" s="1">
        <v>8.4801400000000005</v>
      </c>
      <c r="J1232" s="1">
        <v>629</v>
      </c>
      <c r="K1232" s="1" t="s">
        <v>930</v>
      </c>
      <c r="L1232" s="1" t="s">
        <v>709</v>
      </c>
      <c r="M1232" s="88">
        <v>2016</v>
      </c>
      <c r="N1232" s="88">
        <v>2</v>
      </c>
      <c r="O1232" s="89" t="s">
        <v>714</v>
      </c>
      <c r="P1232" s="63">
        <v>1086</v>
      </c>
      <c r="Q1232" s="1" t="s">
        <v>912</v>
      </c>
      <c r="R1232" s="63" t="s">
        <v>399</v>
      </c>
      <c r="S1232" s="63" t="s">
        <v>992</v>
      </c>
      <c r="T1232" s="63" t="s">
        <v>1091</v>
      </c>
      <c r="U1232" s="1"/>
      <c r="V1232" s="90"/>
      <c r="W1232" s="91">
        <v>42656</v>
      </c>
      <c r="X1232" s="63">
        <v>9</v>
      </c>
      <c r="Y1232" s="63">
        <v>43</v>
      </c>
      <c r="Z1232" s="92">
        <v>53</v>
      </c>
      <c r="AA1232" s="93">
        <v>5.52</v>
      </c>
      <c r="AB1232" s="93">
        <v>5.86</v>
      </c>
      <c r="AC1232" s="63">
        <v>1.72</v>
      </c>
      <c r="AD1232" s="1">
        <v>1.18</v>
      </c>
      <c r="AE1232" s="63">
        <v>0.14000000000000001</v>
      </c>
      <c r="AF1232" s="1">
        <v>1.38</v>
      </c>
      <c r="AG1232" s="1">
        <v>10.8</v>
      </c>
      <c r="AH1232" s="1">
        <f t="shared" si="260"/>
        <v>85.507246376811594</v>
      </c>
      <c r="AI1232" s="1">
        <v>0.1</v>
      </c>
      <c r="AJ1232" s="1">
        <f t="shared" si="261"/>
        <v>4.7016279069767446</v>
      </c>
      <c r="AK1232" s="1">
        <f t="shared" si="264"/>
        <v>4.2188793433652547</v>
      </c>
      <c r="AL1232" s="1">
        <f t="shared" si="262"/>
        <v>3.9428571428571426</v>
      </c>
      <c r="AM1232" s="1">
        <f t="shared" si="265"/>
        <v>4687.6437148502828</v>
      </c>
      <c r="AN1232" s="1">
        <f t="shared" si="266"/>
        <v>4380.9523809523807</v>
      </c>
      <c r="AO1232" s="1">
        <f t="shared" si="267"/>
        <v>9068.5960958026626</v>
      </c>
      <c r="AP1232" s="1">
        <f t="shared" si="263"/>
        <v>4.6876437148502825</v>
      </c>
      <c r="AQ1232" s="1">
        <f t="shared" si="263"/>
        <v>4.3809523809523805</v>
      </c>
      <c r="AR1232" s="1">
        <f t="shared" si="263"/>
        <v>9.068596095802663</v>
      </c>
      <c r="AS1232" s="90"/>
      <c r="AT1232" s="1">
        <v>2.2361660079051382</v>
      </c>
      <c r="AU1232" s="1">
        <v>0.24637469165433562</v>
      </c>
      <c r="AV1232" s="1">
        <v>2.1963334855382022</v>
      </c>
      <c r="AW1232" s="1">
        <v>0.73829343952506121</v>
      </c>
      <c r="AX1232" s="1">
        <v>0.18660103911280645</v>
      </c>
      <c r="AY1232" s="1">
        <v>0.2018627265748715</v>
      </c>
      <c r="AZ1232" s="1">
        <v>6.6200950434173071</v>
      </c>
      <c r="BA1232" s="1">
        <v>148.83892095585563</v>
      </c>
      <c r="BB1232" s="1">
        <v>45.347732705761871</v>
      </c>
      <c r="BC1232" s="1">
        <v>10.193151638671077</v>
      </c>
      <c r="BD1232" s="1">
        <v>65.89694511123561</v>
      </c>
      <c r="BE1232" s="94">
        <v>0.72089694656488557</v>
      </c>
      <c r="BF1232" s="94">
        <v>6.0591603053435118E-2</v>
      </c>
      <c r="BG1232" s="94">
        <v>6.0709651527048436</v>
      </c>
      <c r="BH1232" s="1">
        <v>1.4933206106870229</v>
      </c>
      <c r="BI1232" s="1">
        <v>0.22089694656488548</v>
      </c>
      <c r="BJ1232" s="1">
        <v>0.83897080508051503</v>
      </c>
    </row>
    <row r="1233" spans="1:62">
      <c r="A1233" t="s">
        <v>177</v>
      </c>
      <c r="C1233" s="63" t="s">
        <v>166</v>
      </c>
      <c r="D1233" s="87" t="s">
        <v>908</v>
      </c>
      <c r="E1233" t="s">
        <v>959</v>
      </c>
      <c r="F1233" s="1" t="s">
        <v>931</v>
      </c>
      <c r="G1233" s="1" t="s">
        <v>932</v>
      </c>
      <c r="H1233" s="1">
        <v>11.268509999999999</v>
      </c>
      <c r="I1233" s="1">
        <v>8.3770600000000002</v>
      </c>
      <c r="J1233" s="1">
        <v>597</v>
      </c>
      <c r="K1233" s="1" t="s">
        <v>933</v>
      </c>
      <c r="L1233" s="1" t="s">
        <v>709</v>
      </c>
      <c r="M1233" s="88">
        <v>2016</v>
      </c>
      <c r="N1233" s="88">
        <v>2</v>
      </c>
      <c r="O1233" s="89" t="s">
        <v>155</v>
      </c>
      <c r="P1233" s="63">
        <v>1093</v>
      </c>
      <c r="Q1233" s="1" t="s">
        <v>912</v>
      </c>
      <c r="R1233" s="63" t="s">
        <v>399</v>
      </c>
      <c r="S1233" s="63" t="s">
        <v>992</v>
      </c>
      <c r="T1233" s="63" t="s">
        <v>1091</v>
      </c>
      <c r="U1233" s="1" t="s">
        <v>913</v>
      </c>
      <c r="V1233" s="1" t="s">
        <v>914</v>
      </c>
      <c r="W1233" s="91">
        <v>42656</v>
      </c>
      <c r="X1233" s="63">
        <v>9</v>
      </c>
      <c r="Y1233" s="63">
        <v>42</v>
      </c>
      <c r="Z1233" s="92">
        <v>50</v>
      </c>
      <c r="AA1233" s="93">
        <v>6.28</v>
      </c>
      <c r="AB1233" s="93">
        <v>4.4400000000000004</v>
      </c>
      <c r="AC1233" s="63">
        <v>1.6</v>
      </c>
      <c r="AD1233" s="1">
        <v>1.1399999999999999</v>
      </c>
      <c r="AE1233" s="63">
        <v>0.12</v>
      </c>
      <c r="AF1233" s="1">
        <v>1.3</v>
      </c>
      <c r="AG1233" s="1">
        <v>10.8</v>
      </c>
      <c r="AH1233" s="1">
        <f t="shared" si="260"/>
        <v>87.692307692307679</v>
      </c>
      <c r="AI1233" s="1">
        <v>0.08</v>
      </c>
      <c r="AJ1233" s="1">
        <f t="shared" si="261"/>
        <v>3.6075000000000004</v>
      </c>
      <c r="AK1233" s="1">
        <f t="shared" si="264"/>
        <v>3.3198141176470592</v>
      </c>
      <c r="AL1233" s="1">
        <f t="shared" si="262"/>
        <v>4.1866666666666674</v>
      </c>
      <c r="AM1233" s="1">
        <f t="shared" si="265"/>
        <v>3688.6823529411768</v>
      </c>
      <c r="AN1233" s="1">
        <f t="shared" si="266"/>
        <v>4651.8518518518522</v>
      </c>
      <c r="AO1233" s="1">
        <f t="shared" si="267"/>
        <v>8340.534204793028</v>
      </c>
      <c r="AP1233" s="1">
        <f t="shared" ref="AP1233:AR1263" si="268">AM1233/1000</f>
        <v>3.6886823529411767</v>
      </c>
      <c r="AQ1233" s="1">
        <f t="shared" si="268"/>
        <v>4.6518518518518519</v>
      </c>
      <c r="AR1233" s="1">
        <f t="shared" si="268"/>
        <v>8.3405342047930286</v>
      </c>
      <c r="AS1233" s="90">
        <v>42530</v>
      </c>
      <c r="AT1233" s="1">
        <v>1.5388576779026215</v>
      </c>
      <c r="AU1233" s="1">
        <v>0.32709278987107437</v>
      </c>
      <c r="AV1233" s="1">
        <v>2.1860927660119365</v>
      </c>
      <c r="AW1233" s="1">
        <v>0.70455841678529851</v>
      </c>
      <c r="AX1233" s="1">
        <v>0.20309766458329653</v>
      </c>
      <c r="AY1233" s="1">
        <v>0.15420734061632074</v>
      </c>
      <c r="AZ1233" s="1">
        <v>6.2262886733606484</v>
      </c>
      <c r="BA1233" s="1">
        <v>343.66556770272837</v>
      </c>
      <c r="BB1233" s="1">
        <v>21.801672758714691</v>
      </c>
      <c r="BC1233" s="1">
        <v>15.072191213227111</v>
      </c>
      <c r="BD1233" s="1">
        <v>35.898315867941086</v>
      </c>
      <c r="BE1233" s="94">
        <v>0.4632820019249278</v>
      </c>
      <c r="BF1233" s="94">
        <v>7.242540904716073E-2</v>
      </c>
      <c r="BG1233" s="94">
        <v>2.8737850836171766</v>
      </c>
      <c r="BH1233" s="1">
        <v>1.1618062088428975</v>
      </c>
      <c r="BI1233" s="1">
        <v>0.33678269049858889</v>
      </c>
      <c r="BJ1233" s="1">
        <v>0.97672172573185601</v>
      </c>
    </row>
    <row r="1234" spans="1:62">
      <c r="A1234" t="s">
        <v>177</v>
      </c>
      <c r="C1234" s="63" t="s">
        <v>166</v>
      </c>
      <c r="D1234" s="87" t="s">
        <v>908</v>
      </c>
      <c r="E1234" t="s">
        <v>959</v>
      </c>
      <c r="F1234" s="1" t="s">
        <v>931</v>
      </c>
      <c r="G1234" s="1" t="s">
        <v>932</v>
      </c>
      <c r="H1234" s="1">
        <v>11.268509999999999</v>
      </c>
      <c r="I1234" s="1">
        <v>8.3770600000000002</v>
      </c>
      <c r="J1234" s="1">
        <v>597</v>
      </c>
      <c r="K1234" s="1" t="s">
        <v>933</v>
      </c>
      <c r="L1234" s="1" t="s">
        <v>709</v>
      </c>
      <c r="M1234" s="88">
        <v>2016</v>
      </c>
      <c r="N1234" s="88">
        <v>2</v>
      </c>
      <c r="O1234" s="89" t="s">
        <v>156</v>
      </c>
      <c r="P1234" s="63">
        <v>1094</v>
      </c>
      <c r="Q1234" s="1" t="s">
        <v>912</v>
      </c>
      <c r="R1234" s="63" t="s">
        <v>399</v>
      </c>
      <c r="S1234" s="63" t="s">
        <v>992</v>
      </c>
      <c r="T1234" s="63" t="s">
        <v>1091</v>
      </c>
      <c r="U1234" s="1"/>
      <c r="V1234" s="90"/>
      <c r="W1234" s="91">
        <v>42656</v>
      </c>
      <c r="X1234" s="63">
        <v>9</v>
      </c>
      <c r="Y1234" s="63">
        <v>42</v>
      </c>
      <c r="Z1234" s="92">
        <v>42</v>
      </c>
      <c r="AA1234" s="93">
        <v>4.5999999999999996</v>
      </c>
      <c r="AB1234" s="93">
        <v>2.36</v>
      </c>
      <c r="AC1234" s="63">
        <v>0.98</v>
      </c>
      <c r="AD1234" s="1">
        <v>0.66</v>
      </c>
      <c r="AE1234" s="63">
        <v>0.32</v>
      </c>
      <c r="AF1234" s="1">
        <v>0.8</v>
      </c>
      <c r="AG1234" s="1">
        <v>10.9</v>
      </c>
      <c r="AH1234" s="1">
        <f t="shared" si="260"/>
        <v>82.5</v>
      </c>
      <c r="AI1234" s="1">
        <v>0.2</v>
      </c>
      <c r="AJ1234" s="1">
        <f t="shared" si="261"/>
        <v>1.926530612244898</v>
      </c>
      <c r="AK1234" s="1">
        <f t="shared" si="264"/>
        <v>1.6660523409363743</v>
      </c>
      <c r="AL1234" s="1">
        <f t="shared" si="262"/>
        <v>2.875</v>
      </c>
      <c r="AM1234" s="1">
        <f t="shared" si="265"/>
        <v>1851.1692677070826</v>
      </c>
      <c r="AN1234" s="1">
        <f t="shared" si="266"/>
        <v>3194.4444444444443</v>
      </c>
      <c r="AO1234" s="1">
        <f t="shared" si="267"/>
        <v>5045.6137121515267</v>
      </c>
      <c r="AP1234" s="1">
        <f t="shared" si="268"/>
        <v>1.8511692677070826</v>
      </c>
      <c r="AQ1234" s="1">
        <f t="shared" si="268"/>
        <v>3.1944444444444442</v>
      </c>
      <c r="AR1234" s="1">
        <f t="shared" si="268"/>
        <v>5.0456137121515265</v>
      </c>
      <c r="AS1234" s="90"/>
      <c r="AT1234" s="1">
        <v>1.4419263456090652</v>
      </c>
      <c r="AU1234" s="1">
        <v>0.37056565974537481</v>
      </c>
      <c r="AV1234" s="1">
        <v>2.0107427565579048</v>
      </c>
      <c r="AW1234" s="1">
        <v>0.68900498280628519</v>
      </c>
      <c r="AX1234" s="1">
        <v>0.21180323180883587</v>
      </c>
      <c r="AY1234" s="1">
        <v>0.13087568108053232</v>
      </c>
      <c r="AZ1234" s="1">
        <v>5.1148053900926751</v>
      </c>
      <c r="BA1234" s="1">
        <v>114.2574394155525</v>
      </c>
      <c r="BB1234" s="1">
        <v>14.90640013679462</v>
      </c>
      <c r="BC1234" s="1">
        <v>10.377739201398976</v>
      </c>
      <c r="BD1234" s="1">
        <v>26.618156115846137</v>
      </c>
      <c r="BE1234" s="94">
        <v>0.2250233426704015</v>
      </c>
      <c r="BF1234" s="94">
        <v>8.8562091503267978E-2</v>
      </c>
      <c r="BG1234" s="94">
        <v>2.4726507360871328</v>
      </c>
      <c r="BH1234" s="1">
        <v>1.0203488372093024</v>
      </c>
      <c r="BI1234" s="1">
        <v>0.28120155038759692</v>
      </c>
      <c r="BJ1234" s="1">
        <v>1.0372760205769789</v>
      </c>
    </row>
    <row r="1235" spans="1:62">
      <c r="A1235" t="s">
        <v>177</v>
      </c>
      <c r="C1235" s="63" t="s">
        <v>166</v>
      </c>
      <c r="D1235" s="87" t="s">
        <v>908</v>
      </c>
      <c r="E1235" t="s">
        <v>959</v>
      </c>
      <c r="F1235" s="1" t="s">
        <v>931</v>
      </c>
      <c r="G1235" s="1" t="s">
        <v>932</v>
      </c>
      <c r="H1235" s="1">
        <v>11.268509999999999</v>
      </c>
      <c r="I1235" s="1">
        <v>8.3770600000000002</v>
      </c>
      <c r="J1235" s="1">
        <v>597</v>
      </c>
      <c r="K1235" s="1" t="s">
        <v>933</v>
      </c>
      <c r="L1235" s="1" t="s">
        <v>709</v>
      </c>
      <c r="M1235" s="88">
        <v>2016</v>
      </c>
      <c r="N1235" s="88">
        <v>2</v>
      </c>
      <c r="O1235" s="89" t="s">
        <v>157</v>
      </c>
      <c r="P1235" s="63">
        <v>1095</v>
      </c>
      <c r="Q1235" s="1" t="s">
        <v>912</v>
      </c>
      <c r="R1235" s="63" t="s">
        <v>399</v>
      </c>
      <c r="S1235" s="63" t="s">
        <v>992</v>
      </c>
      <c r="T1235" s="63" t="s">
        <v>1091</v>
      </c>
      <c r="U1235" s="1"/>
      <c r="V1235" s="90"/>
      <c r="W1235" s="91">
        <v>42656</v>
      </c>
      <c r="X1235" s="63">
        <v>9</v>
      </c>
      <c r="Y1235" s="63">
        <v>45</v>
      </c>
      <c r="Z1235" s="92">
        <v>46</v>
      </c>
      <c r="AA1235" s="93">
        <v>5.98</v>
      </c>
      <c r="AB1235" s="93">
        <v>5.48</v>
      </c>
      <c r="AC1235" s="63">
        <v>1.7</v>
      </c>
      <c r="AD1235" s="1">
        <v>1.1599999999999999</v>
      </c>
      <c r="AE1235" s="63">
        <v>0.26</v>
      </c>
      <c r="AF1235" s="1">
        <v>1.36</v>
      </c>
      <c r="AG1235" s="1">
        <v>11.4</v>
      </c>
      <c r="AH1235" s="1">
        <f t="shared" si="260"/>
        <v>85.294117647058812</v>
      </c>
      <c r="AI1235" s="1">
        <v>0.12</v>
      </c>
      <c r="AJ1235" s="1">
        <f t="shared" si="261"/>
        <v>4.3840000000000003</v>
      </c>
      <c r="AK1235" s="1">
        <f t="shared" si="264"/>
        <v>3.8976642214532862</v>
      </c>
      <c r="AL1235" s="1">
        <f t="shared" si="262"/>
        <v>2.7600000000000002</v>
      </c>
      <c r="AM1235" s="1">
        <f t="shared" si="265"/>
        <v>4330.7380238369842</v>
      </c>
      <c r="AN1235" s="1">
        <f t="shared" si="266"/>
        <v>3066.666666666667</v>
      </c>
      <c r="AO1235" s="1">
        <f t="shared" si="267"/>
        <v>7397.4046905036512</v>
      </c>
      <c r="AP1235" s="1">
        <f t="shared" si="268"/>
        <v>4.3307380238369841</v>
      </c>
      <c r="AQ1235" s="1">
        <f t="shared" si="268"/>
        <v>3.0666666666666669</v>
      </c>
      <c r="AR1235" s="1">
        <f t="shared" si="268"/>
        <v>7.3974046905036515</v>
      </c>
      <c r="AS1235" s="90"/>
      <c r="AT1235" s="1">
        <v>2.3146509341199608</v>
      </c>
      <c r="AU1235" s="1">
        <v>0.29527422137126369</v>
      </c>
      <c r="AV1235" s="1">
        <v>2.0976981039771569</v>
      </c>
      <c r="AW1235" s="1">
        <v>0.82508675746490445</v>
      </c>
      <c r="AX1235" s="1">
        <v>0.16460270423347284</v>
      </c>
      <c r="AY1235" s="1">
        <v>0.16492136076733449</v>
      </c>
      <c r="AZ1235" s="1">
        <v>7.6027183198574964</v>
      </c>
      <c r="BA1235" s="1">
        <v>148.33423051103023</v>
      </c>
      <c r="BB1235" s="1">
        <v>27.750067594849153</v>
      </c>
      <c r="BC1235" s="1">
        <v>12.869319250230687</v>
      </c>
      <c r="BD1235" s="1">
        <v>7.7171213008657755</v>
      </c>
      <c r="BE1235" s="94">
        <v>0.48046647230320694</v>
      </c>
      <c r="BF1235" s="94">
        <v>0.26486880466472301</v>
      </c>
      <c r="BG1235" s="94">
        <v>1.1138226670845437</v>
      </c>
      <c r="BH1235" s="1">
        <v>1.4038844621513946</v>
      </c>
      <c r="BI1235" s="1">
        <v>0.35164342629482076</v>
      </c>
      <c r="BJ1235" s="1">
        <v>1.1090512111304094</v>
      </c>
    </row>
    <row r="1236" spans="1:62">
      <c r="A1236" t="s">
        <v>177</v>
      </c>
      <c r="C1236" s="63" t="s">
        <v>166</v>
      </c>
      <c r="D1236" s="87" t="s">
        <v>908</v>
      </c>
      <c r="E1236" t="s">
        <v>959</v>
      </c>
      <c r="F1236" s="1" t="s">
        <v>931</v>
      </c>
      <c r="G1236" s="1" t="s">
        <v>932</v>
      </c>
      <c r="H1236" s="1">
        <v>11.268509999999999</v>
      </c>
      <c r="I1236" s="1">
        <v>8.3770600000000002</v>
      </c>
      <c r="J1236" s="1">
        <v>597</v>
      </c>
      <c r="K1236" s="1" t="s">
        <v>933</v>
      </c>
      <c r="L1236" s="1" t="s">
        <v>709</v>
      </c>
      <c r="M1236" s="88">
        <v>2016</v>
      </c>
      <c r="N1236" s="88">
        <v>2</v>
      </c>
      <c r="O1236" s="89" t="s">
        <v>158</v>
      </c>
      <c r="P1236" s="63">
        <v>1096</v>
      </c>
      <c r="Q1236" s="1" t="s">
        <v>912</v>
      </c>
      <c r="R1236" s="63" t="s">
        <v>399</v>
      </c>
      <c r="S1236" s="63" t="s">
        <v>992</v>
      </c>
      <c r="T1236" s="63" t="s">
        <v>1091</v>
      </c>
      <c r="U1236" s="1"/>
      <c r="V1236" s="90"/>
      <c r="W1236" s="91">
        <v>42656</v>
      </c>
      <c r="X1236" s="63">
        <v>9</v>
      </c>
      <c r="Y1236" s="63">
        <v>48</v>
      </c>
      <c r="Z1236" s="92">
        <v>50</v>
      </c>
      <c r="AA1236" s="93">
        <v>7.32</v>
      </c>
      <c r="AB1236" s="93">
        <v>6.76</v>
      </c>
      <c r="AC1236" s="63">
        <v>1.8</v>
      </c>
      <c r="AD1236" s="1">
        <v>1.32</v>
      </c>
      <c r="AE1236" s="63">
        <v>0.42</v>
      </c>
      <c r="AF1236" s="1">
        <v>1.46</v>
      </c>
      <c r="AG1236" s="1">
        <v>10.8</v>
      </c>
      <c r="AH1236" s="1">
        <f t="shared" si="260"/>
        <v>90.410958904109592</v>
      </c>
      <c r="AI1236" s="1">
        <v>0.2</v>
      </c>
      <c r="AJ1236" s="1">
        <f t="shared" si="261"/>
        <v>5.4831111111111106</v>
      </c>
      <c r="AK1236" s="1">
        <f t="shared" si="264"/>
        <v>5.2022839215686281</v>
      </c>
      <c r="AL1236" s="1">
        <f t="shared" si="262"/>
        <v>3.4857142857142862</v>
      </c>
      <c r="AM1236" s="1">
        <f t="shared" si="265"/>
        <v>5780.3154684095862</v>
      </c>
      <c r="AN1236" s="1">
        <f t="shared" si="266"/>
        <v>3873.0158730158737</v>
      </c>
      <c r="AO1236" s="1">
        <f t="shared" si="267"/>
        <v>9653.331341425459</v>
      </c>
      <c r="AP1236" s="1">
        <f t="shared" si="268"/>
        <v>5.7803154684095865</v>
      </c>
      <c r="AQ1236" s="1">
        <f t="shared" si="268"/>
        <v>3.8730158730158739</v>
      </c>
      <c r="AR1236" s="1">
        <f t="shared" si="268"/>
        <v>9.6533313414254582</v>
      </c>
      <c r="AS1236" s="90"/>
      <c r="AT1236" s="1">
        <v>2.4426605504587156</v>
      </c>
      <c r="AU1236" s="1">
        <v>0.36146876840255748</v>
      </c>
      <c r="AV1236" s="1">
        <v>2.0646799631304154</v>
      </c>
      <c r="AW1236" s="1">
        <v>0.88393388928393846</v>
      </c>
      <c r="AX1236" s="1">
        <v>0.14319693971833009</v>
      </c>
      <c r="AY1236" s="1">
        <v>0.17738660968872749</v>
      </c>
      <c r="AZ1236" s="1">
        <v>8.8248322571137621</v>
      </c>
      <c r="BA1236" s="1">
        <v>171.7393282192522</v>
      </c>
      <c r="BB1236" s="1">
        <v>26.941720982969766</v>
      </c>
      <c r="BC1236" s="1">
        <v>14.516722478050571</v>
      </c>
      <c r="BD1236" s="1">
        <v>7.5783811243371675</v>
      </c>
      <c r="BE1236" s="94">
        <v>0.53237051792828693</v>
      </c>
      <c r="BF1236" s="94">
        <v>5.7370517928286846E-2</v>
      </c>
      <c r="BG1236" s="94">
        <v>3.8887177529246122</v>
      </c>
      <c r="BH1236" s="1">
        <v>1.4038844621513946</v>
      </c>
      <c r="BI1236" s="1">
        <v>0.36444223107569718</v>
      </c>
      <c r="BJ1236" s="1">
        <v>1.1724887695606809</v>
      </c>
    </row>
    <row r="1237" spans="1:62">
      <c r="A1237" t="s">
        <v>177</v>
      </c>
      <c r="C1237" s="63" t="s">
        <v>166</v>
      </c>
      <c r="D1237" s="87" t="s">
        <v>908</v>
      </c>
      <c r="E1237" t="s">
        <v>959</v>
      </c>
      <c r="F1237" s="1" t="s">
        <v>931</v>
      </c>
      <c r="G1237" s="1" t="s">
        <v>932</v>
      </c>
      <c r="H1237" s="1">
        <v>11.268509999999999</v>
      </c>
      <c r="I1237" s="1">
        <v>8.3770600000000002</v>
      </c>
      <c r="J1237" s="1">
        <v>597</v>
      </c>
      <c r="K1237" s="1" t="s">
        <v>933</v>
      </c>
      <c r="L1237" s="1" t="s">
        <v>709</v>
      </c>
      <c r="M1237" s="88">
        <v>2016</v>
      </c>
      <c r="N1237" s="88">
        <v>2</v>
      </c>
      <c r="O1237" s="89" t="s">
        <v>159</v>
      </c>
      <c r="P1237" s="63">
        <v>1097</v>
      </c>
      <c r="Q1237" s="1" t="s">
        <v>912</v>
      </c>
      <c r="R1237" s="63" t="s">
        <v>399</v>
      </c>
      <c r="S1237" s="63" t="s">
        <v>992</v>
      </c>
      <c r="T1237" s="63" t="s">
        <v>1091</v>
      </c>
      <c r="U1237" s="1"/>
      <c r="V1237" s="90"/>
      <c r="W1237" s="91">
        <v>42656</v>
      </c>
      <c r="X1237" s="63">
        <v>9</v>
      </c>
      <c r="Y1237" s="63">
        <v>48</v>
      </c>
      <c r="Z1237" s="92">
        <v>55</v>
      </c>
      <c r="AA1237" s="93">
        <v>7.52</v>
      </c>
      <c r="AB1237" s="93">
        <v>7.18</v>
      </c>
      <c r="AC1237" s="63">
        <v>1.82</v>
      </c>
      <c r="AD1237" s="1">
        <v>1.26</v>
      </c>
      <c r="AE1237" s="63">
        <v>0.3</v>
      </c>
      <c r="AF1237" s="1">
        <v>1.46</v>
      </c>
      <c r="AG1237" s="1">
        <v>10.9</v>
      </c>
      <c r="AH1237" s="1">
        <f t="shared" si="260"/>
        <v>86.301369863013704</v>
      </c>
      <c r="AI1237" s="1">
        <v>0.16</v>
      </c>
      <c r="AJ1237" s="1">
        <f t="shared" si="261"/>
        <v>5.759780219780219</v>
      </c>
      <c r="AK1237" s="1">
        <f t="shared" si="264"/>
        <v>5.2105357466063333</v>
      </c>
      <c r="AL1237" s="1">
        <f t="shared" si="262"/>
        <v>4.0106666666666664</v>
      </c>
      <c r="AM1237" s="1">
        <f t="shared" si="265"/>
        <v>5789.4841628959257</v>
      </c>
      <c r="AN1237" s="1">
        <f t="shared" si="266"/>
        <v>4456.2962962962956</v>
      </c>
      <c r="AO1237" s="1">
        <f t="shared" si="267"/>
        <v>10245.780459192221</v>
      </c>
      <c r="AP1237" s="1">
        <f t="shared" si="268"/>
        <v>5.7894841628959259</v>
      </c>
      <c r="AQ1237" s="1">
        <f t="shared" si="268"/>
        <v>4.456296296296296</v>
      </c>
      <c r="AR1237" s="1">
        <f t="shared" si="268"/>
        <v>10.245780459192222</v>
      </c>
      <c r="AS1237" s="90"/>
      <c r="AT1237" s="1">
        <v>2.2811338289962824</v>
      </c>
      <c r="AU1237" s="1">
        <v>0.34345746114190451</v>
      </c>
      <c r="AV1237" s="1">
        <v>2.0343260156307865</v>
      </c>
      <c r="AW1237" s="1">
        <v>0.76521261955271347</v>
      </c>
      <c r="AX1237" s="1">
        <v>0.16074442380699569</v>
      </c>
      <c r="AY1237" s="1">
        <v>0.1616860276855322</v>
      </c>
      <c r="AZ1237" s="1">
        <v>7.2227711776502188</v>
      </c>
      <c r="BA1237" s="1">
        <v>139.61128642281267</v>
      </c>
      <c r="BB1237" s="1">
        <v>19.717564106383179</v>
      </c>
      <c r="BC1237" s="1">
        <v>12.543419623008152</v>
      </c>
      <c r="BD1237" s="1">
        <v>9.7758829031202374</v>
      </c>
      <c r="BE1237" s="94">
        <v>0.36868131868131865</v>
      </c>
      <c r="BF1237" s="94">
        <v>0.1701923076923077</v>
      </c>
      <c r="BG1237" s="94">
        <v>3.1228082930541232</v>
      </c>
      <c r="BH1237" s="1">
        <v>1.4167437557816838</v>
      </c>
      <c r="BI1237" s="1">
        <v>0.31850138760407032</v>
      </c>
      <c r="BJ1237" s="1">
        <v>0.98033497644649525</v>
      </c>
    </row>
    <row r="1238" spans="1:62">
      <c r="A1238" t="s">
        <v>177</v>
      </c>
      <c r="C1238" s="63" t="s">
        <v>166</v>
      </c>
      <c r="D1238" s="87" t="s">
        <v>908</v>
      </c>
      <c r="E1238" t="s">
        <v>959</v>
      </c>
      <c r="F1238" s="1" t="s">
        <v>931</v>
      </c>
      <c r="G1238" s="1" t="s">
        <v>932</v>
      </c>
      <c r="H1238" s="1">
        <v>11.268509999999999</v>
      </c>
      <c r="I1238" s="1">
        <v>8.3770600000000002</v>
      </c>
      <c r="J1238" s="1">
        <v>597</v>
      </c>
      <c r="K1238" s="1" t="s">
        <v>933</v>
      </c>
      <c r="L1238" s="1" t="s">
        <v>709</v>
      </c>
      <c r="M1238" s="88">
        <v>2016</v>
      </c>
      <c r="N1238" s="88">
        <v>2</v>
      </c>
      <c r="O1238" s="89" t="s">
        <v>714</v>
      </c>
      <c r="P1238" s="63">
        <v>1098</v>
      </c>
      <c r="Q1238" s="1" t="s">
        <v>912</v>
      </c>
      <c r="R1238" s="63" t="s">
        <v>399</v>
      </c>
      <c r="S1238" s="63" t="s">
        <v>992</v>
      </c>
      <c r="T1238" s="63" t="s">
        <v>1091</v>
      </c>
      <c r="U1238" s="1"/>
      <c r="V1238" s="90"/>
      <c r="W1238" s="91">
        <v>42656</v>
      </c>
      <c r="X1238" s="63">
        <v>9</v>
      </c>
      <c r="Y1238" s="63">
        <v>46</v>
      </c>
      <c r="Z1238" s="92">
        <v>47</v>
      </c>
      <c r="AA1238" s="93">
        <v>7.8</v>
      </c>
      <c r="AB1238" s="93">
        <v>7.2</v>
      </c>
      <c r="AC1238" s="63">
        <v>2.06</v>
      </c>
      <c r="AD1238" s="1">
        <v>1.44</v>
      </c>
      <c r="AE1238" s="63">
        <v>0.34</v>
      </c>
      <c r="AF1238" s="1">
        <v>1.64</v>
      </c>
      <c r="AG1238" s="1">
        <v>11.4</v>
      </c>
      <c r="AH1238" s="1">
        <f t="shared" si="260"/>
        <v>87.804878048780495</v>
      </c>
      <c r="AI1238" s="1">
        <v>0.14000000000000001</v>
      </c>
      <c r="AJ1238" s="1">
        <f t="shared" si="261"/>
        <v>5.7320388349514566</v>
      </c>
      <c r="AK1238" s="1">
        <f t="shared" si="264"/>
        <v>5.2461724728726447</v>
      </c>
      <c r="AL1238" s="1">
        <f t="shared" si="262"/>
        <v>3.2117647058823531</v>
      </c>
      <c r="AM1238" s="1">
        <f t="shared" si="265"/>
        <v>5829.0805254140496</v>
      </c>
      <c r="AN1238" s="1">
        <f t="shared" si="266"/>
        <v>3568.6274509803925</v>
      </c>
      <c r="AO1238" s="1">
        <f t="shared" si="267"/>
        <v>9397.7079763944421</v>
      </c>
      <c r="AP1238" s="1">
        <f t="shared" si="268"/>
        <v>5.8290805254140494</v>
      </c>
      <c r="AQ1238" s="1">
        <f t="shared" si="268"/>
        <v>3.5686274509803924</v>
      </c>
      <c r="AR1238" s="1">
        <f t="shared" si="268"/>
        <v>9.3977079763944413</v>
      </c>
      <c r="AS1238" s="90"/>
      <c r="AT1238" s="1">
        <v>2.4867674858223063</v>
      </c>
      <c r="AU1238" s="1">
        <v>0.30920101536614136</v>
      </c>
      <c r="AV1238" s="1">
        <v>2.2311330707740207</v>
      </c>
      <c r="AW1238" s="1">
        <v>0.85371537339707904</v>
      </c>
      <c r="AX1238" s="1">
        <v>0.13286873694124474</v>
      </c>
      <c r="AY1238" s="1">
        <v>0.19120721586100187</v>
      </c>
      <c r="AZ1238" s="1">
        <v>9.6001361580912938</v>
      </c>
      <c r="BA1238" s="1">
        <v>151.77222325607696</v>
      </c>
      <c r="BB1238" s="1">
        <v>26.570993569466339</v>
      </c>
      <c r="BC1238" s="1">
        <v>14.834412846028805</v>
      </c>
      <c r="BD1238" s="1">
        <v>43.334981408283184</v>
      </c>
      <c r="BE1238" s="94">
        <v>0.50365965233302845</v>
      </c>
      <c r="BF1238" s="94">
        <v>0.10850869167429096</v>
      </c>
      <c r="BG1238" s="94">
        <v>4.8198205780887529</v>
      </c>
      <c r="BH1238" s="1">
        <v>1.4204218600191754</v>
      </c>
      <c r="BI1238" s="1">
        <v>0.33897411313518699</v>
      </c>
      <c r="BJ1238" s="1">
        <v>1.1121873667648865</v>
      </c>
    </row>
    <row r="1239" spans="1:62">
      <c r="C1239" s="63"/>
      <c r="D1239" s="87"/>
      <c r="F1239" s="1"/>
      <c r="G1239" s="1"/>
      <c r="H1239" s="1"/>
      <c r="I1239" s="1"/>
      <c r="J1239" s="1"/>
      <c r="K1239" s="1"/>
      <c r="L1239" s="1"/>
      <c r="M1239" s="88"/>
      <c r="N1239" s="88"/>
      <c r="O1239" s="89"/>
      <c r="P1239" s="63"/>
      <c r="Q1239" s="1"/>
      <c r="R1239" s="63"/>
      <c r="S1239" s="63"/>
      <c r="T1239" s="63"/>
      <c r="U1239" s="1"/>
      <c r="V1239" s="1"/>
      <c r="W1239" s="91"/>
      <c r="X1239" s="63"/>
      <c r="Y1239" s="63"/>
      <c r="Z1239" s="92"/>
      <c r="AA1239" s="93"/>
      <c r="AB1239" s="93"/>
      <c r="AC1239" s="63"/>
      <c r="AD1239" s="1"/>
      <c r="AE1239" s="63"/>
      <c r="AF1239" s="1"/>
      <c r="AG1239" s="1"/>
      <c r="AH1239" s="1"/>
      <c r="AI1239" s="1"/>
      <c r="AJ1239" s="1"/>
      <c r="AK1239" s="1"/>
      <c r="AL1239" s="1"/>
      <c r="AM1239" s="1"/>
      <c r="AN1239" s="1"/>
      <c r="AO1239" s="1"/>
      <c r="AP1239" s="1"/>
      <c r="AQ1239" s="1"/>
      <c r="AR1239" s="1"/>
      <c r="AS1239" s="90"/>
      <c r="AT1239" s="1"/>
      <c r="AU1239" s="1"/>
      <c r="AV1239" s="1"/>
      <c r="AW1239" s="1"/>
      <c r="AX1239" s="1"/>
      <c r="AY1239" s="1"/>
      <c r="AZ1239" s="1"/>
      <c r="BA1239" s="1"/>
      <c r="BB1239" s="1"/>
      <c r="BC1239" s="1"/>
      <c r="BD1239" s="1"/>
      <c r="BE1239" s="94"/>
      <c r="BF1239" s="94"/>
      <c r="BG1239" s="94"/>
      <c r="BH1239" s="1"/>
      <c r="BI1239" s="1"/>
      <c r="BJ1239" s="1"/>
    </row>
    <row r="1240" spans="1:62">
      <c r="C1240" s="63"/>
      <c r="D1240" s="87"/>
      <c r="F1240" s="1"/>
      <c r="G1240" s="1"/>
      <c r="H1240" s="1"/>
      <c r="I1240" s="1"/>
      <c r="J1240" s="1"/>
      <c r="K1240" s="1"/>
      <c r="L1240" s="1"/>
      <c r="M1240" s="88"/>
      <c r="N1240" s="88"/>
      <c r="O1240" s="89"/>
      <c r="P1240" s="63"/>
      <c r="Q1240" s="1"/>
      <c r="R1240" s="63"/>
      <c r="S1240" s="63"/>
      <c r="T1240" s="63"/>
      <c r="U1240" s="1"/>
      <c r="V1240" s="90"/>
      <c r="W1240" s="91"/>
      <c r="X1240" s="63"/>
      <c r="Y1240" s="63"/>
      <c r="Z1240" s="92"/>
      <c r="AA1240" s="93"/>
      <c r="AB1240" s="93"/>
      <c r="AC1240" s="63"/>
      <c r="AD1240" s="1"/>
      <c r="AE1240" s="63"/>
      <c r="AF1240" s="1"/>
      <c r="AG1240" s="1"/>
      <c r="AH1240" s="1"/>
      <c r="AI1240" s="1"/>
      <c r="AJ1240" s="1"/>
      <c r="AK1240" s="1"/>
      <c r="AL1240" s="1"/>
      <c r="AM1240" s="1"/>
      <c r="AN1240" s="1"/>
      <c r="AO1240" s="1"/>
      <c r="AP1240" s="1"/>
      <c r="AQ1240" s="1"/>
      <c r="AR1240" s="1"/>
      <c r="AS1240" s="90"/>
      <c r="AT1240" s="1"/>
      <c r="AU1240" s="1"/>
      <c r="AV1240" s="1"/>
      <c r="AW1240" s="1"/>
      <c r="AX1240" s="1"/>
      <c r="AY1240" s="1"/>
      <c r="AZ1240" s="1"/>
      <c r="BA1240" s="1"/>
      <c r="BB1240" s="1"/>
      <c r="BC1240" s="1"/>
      <c r="BD1240" s="1"/>
      <c r="BE1240" s="94"/>
      <c r="BF1240" s="94"/>
      <c r="BG1240" s="94"/>
      <c r="BH1240" s="1"/>
      <c r="BI1240" s="1"/>
      <c r="BJ1240" s="1"/>
    </row>
    <row r="1241" spans="1:62">
      <c r="C1241" s="63"/>
      <c r="D1241" s="87"/>
      <c r="F1241" s="1"/>
      <c r="G1241" s="1"/>
      <c r="H1241" s="1"/>
      <c r="I1241" s="1"/>
      <c r="J1241" s="1"/>
      <c r="K1241" s="1"/>
      <c r="L1241" s="1"/>
      <c r="M1241" s="88"/>
      <c r="N1241" s="88"/>
      <c r="O1241" s="89"/>
      <c r="P1241" s="63"/>
      <c r="Q1241" s="1"/>
      <c r="R1241" s="63"/>
      <c r="S1241" s="63"/>
      <c r="T1241" s="63"/>
      <c r="U1241" s="1"/>
      <c r="V1241" s="90"/>
      <c r="W1241" s="91"/>
      <c r="X1241" s="63"/>
      <c r="Y1241" s="63"/>
      <c r="Z1241" s="92"/>
      <c r="AA1241" s="93"/>
      <c r="AB1241" s="93"/>
      <c r="AC1241" s="63"/>
      <c r="AD1241" s="1"/>
      <c r="AE1241" s="63"/>
      <c r="AF1241" s="1"/>
      <c r="AG1241" s="1"/>
      <c r="AH1241" s="1"/>
      <c r="AI1241" s="1"/>
      <c r="AJ1241" s="1"/>
      <c r="AK1241" s="1"/>
      <c r="AL1241" s="1"/>
      <c r="AM1241" s="1"/>
      <c r="AN1241" s="1"/>
      <c r="AO1241" s="1"/>
      <c r="AP1241" s="1"/>
      <c r="AQ1241" s="1"/>
      <c r="AR1241" s="1"/>
      <c r="AS1241" s="90"/>
      <c r="AT1241" s="1"/>
      <c r="AU1241" s="1"/>
      <c r="AV1241" s="1"/>
      <c r="AW1241" s="1"/>
      <c r="AX1241" s="1"/>
      <c r="AY1241" s="1"/>
      <c r="AZ1241" s="1"/>
      <c r="BA1241" s="1"/>
      <c r="BB1241" s="1"/>
      <c r="BC1241" s="1"/>
      <c r="BD1241" s="1"/>
      <c r="BE1241" s="94"/>
      <c r="BF1241" s="94"/>
      <c r="BG1241" s="94"/>
      <c r="BH1241" s="1"/>
      <c r="BI1241" s="1"/>
      <c r="BJ1241" s="1"/>
    </row>
    <row r="1242" spans="1:62">
      <c r="C1242" s="63"/>
      <c r="D1242" s="87"/>
      <c r="F1242" s="1"/>
      <c r="G1242" s="1"/>
      <c r="H1242" s="1"/>
      <c r="I1242" s="1"/>
      <c r="J1242" s="1"/>
      <c r="K1242" s="1"/>
      <c r="L1242" s="1"/>
      <c r="M1242" s="88"/>
      <c r="N1242" s="88"/>
      <c r="O1242" s="89"/>
      <c r="P1242" s="63"/>
      <c r="Q1242" s="1"/>
      <c r="R1242" s="63"/>
      <c r="S1242" s="63"/>
      <c r="T1242" s="63"/>
      <c r="U1242" s="1"/>
      <c r="V1242" s="90"/>
      <c r="W1242" s="91"/>
      <c r="X1242" s="63"/>
      <c r="Y1242" s="63"/>
      <c r="Z1242" s="92"/>
      <c r="AA1242" s="93"/>
      <c r="AB1242" s="93"/>
      <c r="AC1242" s="63"/>
      <c r="AD1242" s="1"/>
      <c r="AE1242" s="63"/>
      <c r="AF1242" s="1"/>
      <c r="AG1242" s="1"/>
      <c r="AH1242" s="1"/>
      <c r="AI1242" s="1"/>
      <c r="AJ1242" s="1"/>
      <c r="AK1242" s="1"/>
      <c r="AL1242" s="1"/>
      <c r="AM1242" s="1"/>
      <c r="AN1242" s="1"/>
      <c r="AO1242" s="1"/>
      <c r="AP1242" s="1"/>
      <c r="AQ1242" s="1"/>
      <c r="AR1242" s="1"/>
      <c r="AS1242" s="90"/>
      <c r="AT1242" s="1"/>
      <c r="AU1242" s="1"/>
      <c r="AV1242" s="1"/>
      <c r="AW1242" s="1"/>
      <c r="AX1242" s="1"/>
      <c r="AY1242" s="1"/>
      <c r="AZ1242" s="1"/>
      <c r="BA1242" s="1"/>
      <c r="BB1242" s="1"/>
      <c r="BC1242" s="1"/>
      <c r="BD1242" s="1"/>
      <c r="BE1242" s="94"/>
      <c r="BF1242" s="94"/>
      <c r="BG1242" s="94"/>
      <c r="BH1242" s="1"/>
      <c r="BI1242" s="1"/>
      <c r="BJ1242" s="1"/>
    </row>
    <row r="1243" spans="1:62">
      <c r="C1243" s="63"/>
      <c r="D1243" s="87"/>
      <c r="F1243" s="1"/>
      <c r="G1243" s="1"/>
      <c r="H1243" s="1"/>
      <c r="I1243" s="1"/>
      <c r="J1243" s="1"/>
      <c r="K1243" s="1"/>
      <c r="L1243" s="1"/>
      <c r="M1243" s="88"/>
      <c r="N1243" s="88"/>
      <c r="O1243" s="89"/>
      <c r="P1243" s="63"/>
      <c r="Q1243" s="1"/>
      <c r="R1243" s="63"/>
      <c r="S1243" s="63"/>
      <c r="T1243" s="63"/>
      <c r="U1243" s="1"/>
      <c r="V1243" s="90"/>
      <c r="W1243" s="91"/>
      <c r="X1243" s="63"/>
      <c r="Y1243" s="63"/>
      <c r="Z1243" s="92"/>
      <c r="AA1243" s="93"/>
      <c r="AB1243" s="93"/>
      <c r="AC1243" s="63"/>
      <c r="AD1243" s="1"/>
      <c r="AE1243" s="63"/>
      <c r="AF1243" s="1"/>
      <c r="AG1243" s="1"/>
      <c r="AH1243" s="1"/>
      <c r="AI1243" s="1"/>
      <c r="AJ1243" s="1"/>
      <c r="AK1243" s="1"/>
      <c r="AL1243" s="1"/>
      <c r="AM1243" s="1"/>
      <c r="AN1243" s="1"/>
      <c r="AO1243" s="1"/>
      <c r="AP1243" s="1"/>
      <c r="AQ1243" s="1"/>
      <c r="AR1243" s="1"/>
      <c r="AS1243" s="90"/>
      <c r="AT1243" s="1"/>
      <c r="AU1243" s="1"/>
      <c r="AV1243" s="1"/>
      <c r="AW1243" s="1"/>
      <c r="AX1243" s="1"/>
      <c r="AY1243" s="1"/>
      <c r="AZ1243" s="1"/>
      <c r="BA1243" s="1"/>
      <c r="BB1243" s="1"/>
      <c r="BC1243" s="1"/>
      <c r="BD1243" s="1"/>
      <c r="BE1243" s="94"/>
      <c r="BF1243" s="94"/>
      <c r="BG1243" s="94"/>
      <c r="BH1243" s="1"/>
      <c r="BI1243" s="1"/>
      <c r="BJ1243" s="1"/>
    </row>
    <row r="1244" spans="1:62">
      <c r="C1244" s="63"/>
      <c r="D1244" s="87"/>
      <c r="F1244" s="1"/>
      <c r="G1244" s="1"/>
      <c r="H1244" s="1"/>
      <c r="I1244" s="1"/>
      <c r="J1244" s="1"/>
      <c r="K1244" s="1"/>
      <c r="L1244" s="1"/>
      <c r="M1244" s="88"/>
      <c r="N1244" s="88"/>
      <c r="O1244" s="89"/>
      <c r="P1244" s="63"/>
      <c r="Q1244" s="1"/>
      <c r="R1244" s="63"/>
      <c r="S1244" s="63"/>
      <c r="T1244" s="63"/>
      <c r="U1244" s="1"/>
      <c r="V1244" s="90"/>
      <c r="W1244" s="91"/>
      <c r="X1244" s="63"/>
      <c r="Y1244" s="63"/>
      <c r="Z1244" s="92"/>
      <c r="AA1244" s="93"/>
      <c r="AB1244" s="93"/>
      <c r="AC1244" s="63"/>
      <c r="AD1244" s="1"/>
      <c r="AE1244" s="63"/>
      <c r="AF1244" s="1"/>
      <c r="AG1244" s="1"/>
      <c r="AH1244" s="1"/>
      <c r="AI1244" s="1"/>
      <c r="AJ1244" s="1"/>
      <c r="AK1244" s="1"/>
      <c r="AL1244" s="1"/>
      <c r="AM1244" s="1"/>
      <c r="AN1244" s="1"/>
      <c r="AO1244" s="1"/>
      <c r="AP1244" s="1"/>
      <c r="AQ1244" s="1"/>
      <c r="AR1244" s="1"/>
      <c r="AS1244" s="90"/>
      <c r="AT1244" s="1"/>
      <c r="AU1244" s="1"/>
      <c r="AV1244" s="1"/>
      <c r="AW1244" s="1"/>
      <c r="AX1244" s="1"/>
      <c r="AY1244" s="1"/>
      <c r="AZ1244" s="1"/>
      <c r="BA1244" s="1"/>
      <c r="BB1244" s="1"/>
      <c r="BC1244" s="1"/>
      <c r="BD1244" s="1"/>
      <c r="BE1244" s="94"/>
      <c r="BF1244" s="94"/>
      <c r="BG1244" s="94"/>
      <c r="BH1244" s="1"/>
      <c r="BI1244" s="1"/>
      <c r="BJ1244" s="1"/>
    </row>
    <row r="1245" spans="1:62">
      <c r="A1245" t="s">
        <v>177</v>
      </c>
      <c r="C1245" s="63" t="s">
        <v>166</v>
      </c>
      <c r="D1245" s="87" t="s">
        <v>176</v>
      </c>
      <c r="E1245" t="s">
        <v>960</v>
      </c>
      <c r="F1245" s="63" t="s">
        <v>227</v>
      </c>
      <c r="G1245" s="63" t="s">
        <v>324</v>
      </c>
      <c r="H1245" s="63">
        <v>11.669449999999999</v>
      </c>
      <c r="I1245" s="1">
        <v>8.5218399999999992</v>
      </c>
      <c r="J1245" s="1">
        <v>477</v>
      </c>
      <c r="K1245" s="63" t="s">
        <v>934</v>
      </c>
      <c r="L1245" s="1" t="s">
        <v>737</v>
      </c>
      <c r="M1245" s="88">
        <v>2016</v>
      </c>
      <c r="N1245" s="88">
        <v>2</v>
      </c>
      <c r="O1245" s="89" t="s">
        <v>155</v>
      </c>
      <c r="P1245" s="63">
        <v>1117</v>
      </c>
      <c r="Q1245" s="1" t="s">
        <v>912</v>
      </c>
      <c r="R1245" s="63" t="s">
        <v>399</v>
      </c>
      <c r="S1245" s="63" t="s">
        <v>1003</v>
      </c>
      <c r="T1245" s="63" t="s">
        <v>1092</v>
      </c>
      <c r="U1245" s="1" t="s">
        <v>935</v>
      </c>
      <c r="V1245" s="90">
        <v>42682</v>
      </c>
      <c r="W1245" s="91">
        <v>42652</v>
      </c>
      <c r="X1245" s="63">
        <v>9</v>
      </c>
      <c r="Y1245" s="63">
        <v>48</v>
      </c>
      <c r="Z1245" s="92">
        <v>57</v>
      </c>
      <c r="AA1245" s="93">
        <v>2.54</v>
      </c>
      <c r="AB1245" s="93">
        <v>4.28</v>
      </c>
      <c r="AC1245" s="63">
        <v>1.3</v>
      </c>
      <c r="AD1245" s="1">
        <v>0.9</v>
      </c>
      <c r="AE1245" s="63">
        <v>0.2</v>
      </c>
      <c r="AF1245" s="1">
        <v>1.02</v>
      </c>
      <c r="AG1245" s="1">
        <v>10.9</v>
      </c>
      <c r="AH1245" s="1">
        <f t="shared" ref="AH1245:AH1268" si="269">(AD1245/AF1245)*100</f>
        <v>88.235294117647058</v>
      </c>
      <c r="AI1245" s="1">
        <v>0.16</v>
      </c>
      <c r="AJ1245" s="1">
        <f t="shared" ref="AJ1245:AJ1268" si="270">(AF1245/AC1245)*AB1245</f>
        <v>3.3581538461538463</v>
      </c>
      <c r="AK1245" s="1">
        <f t="shared" si="264"/>
        <v>3.1060018099547508</v>
      </c>
      <c r="AL1245" s="1">
        <f t="shared" ref="AL1245:AL1268" si="271">(AI1245/AE1245)*AA1245</f>
        <v>2.032</v>
      </c>
      <c r="AM1245" s="1">
        <f t="shared" si="265"/>
        <v>3451.1131221719452</v>
      </c>
      <c r="AN1245" s="1">
        <f t="shared" si="266"/>
        <v>2257.7777777777778</v>
      </c>
      <c r="AO1245" s="1">
        <f t="shared" si="267"/>
        <v>5708.8908999497235</v>
      </c>
      <c r="AP1245" s="1">
        <f t="shared" si="268"/>
        <v>3.4511131221719453</v>
      </c>
      <c r="AQ1245" s="1">
        <f t="shared" si="268"/>
        <v>2.2577777777777777</v>
      </c>
      <c r="AR1245" s="1">
        <f t="shared" si="268"/>
        <v>5.7088908999497239</v>
      </c>
      <c r="AS1245" s="90">
        <v>42469</v>
      </c>
      <c r="AT1245" s="1">
        <v>2.8656015037593985</v>
      </c>
      <c r="AU1245" s="1">
        <v>0.26259011651604353</v>
      </c>
      <c r="AV1245" s="1">
        <v>1.8865130433683834</v>
      </c>
      <c r="AW1245" s="1">
        <v>0.42034208694193376</v>
      </c>
      <c r="AX1245" s="1">
        <v>0.10471978079070046</v>
      </c>
      <c r="AY1245" s="1">
        <v>0.15519164508840849</v>
      </c>
      <c r="AZ1245" s="1">
        <v>7.3878852342215495</v>
      </c>
      <c r="BA1245" s="1">
        <v>136.88772752423984</v>
      </c>
      <c r="BB1245" s="1">
        <v>161.50149185267037</v>
      </c>
      <c r="BC1245" s="1">
        <v>11.505950331472503</v>
      </c>
      <c r="BD1245" s="1">
        <v>4.0806845651460151</v>
      </c>
      <c r="BE1245" s="94">
        <v>0.99904942965779464</v>
      </c>
      <c r="BF1245" s="94">
        <v>2.6021863117870723E-2</v>
      </c>
      <c r="BG1245" s="94">
        <v>3.4746041098713163</v>
      </c>
      <c r="BH1245" s="1">
        <v>1.4780324737344794</v>
      </c>
      <c r="BI1245" s="1">
        <v>0.22593123209169053</v>
      </c>
      <c r="BJ1245" s="1">
        <v>1.021540377664145</v>
      </c>
    </row>
    <row r="1246" spans="1:62">
      <c r="A1246" t="s">
        <v>177</v>
      </c>
      <c r="C1246" s="63" t="s">
        <v>166</v>
      </c>
      <c r="D1246" s="87" t="s">
        <v>176</v>
      </c>
      <c r="E1246" t="s">
        <v>960</v>
      </c>
      <c r="F1246" s="63" t="s">
        <v>227</v>
      </c>
      <c r="G1246" s="63" t="s">
        <v>324</v>
      </c>
      <c r="H1246" s="63">
        <v>11.669449999999999</v>
      </c>
      <c r="I1246" s="1">
        <v>8.5218399999999992</v>
      </c>
      <c r="J1246" s="1">
        <v>477</v>
      </c>
      <c r="K1246" s="63" t="s">
        <v>934</v>
      </c>
      <c r="L1246" s="1" t="s">
        <v>737</v>
      </c>
      <c r="M1246" s="88">
        <v>2016</v>
      </c>
      <c r="N1246" s="88">
        <v>2</v>
      </c>
      <c r="O1246" s="89" t="s">
        <v>156</v>
      </c>
      <c r="P1246" s="63">
        <v>1118</v>
      </c>
      <c r="Q1246" s="1" t="s">
        <v>912</v>
      </c>
      <c r="R1246" s="63" t="s">
        <v>399</v>
      </c>
      <c r="S1246" s="63" t="s">
        <v>1003</v>
      </c>
      <c r="T1246" s="63" t="s">
        <v>1092</v>
      </c>
      <c r="U1246" s="1"/>
      <c r="V1246" s="90"/>
      <c r="W1246" s="91">
        <v>42652</v>
      </c>
      <c r="X1246" s="63">
        <v>9</v>
      </c>
      <c r="Y1246" s="63">
        <v>45</v>
      </c>
      <c r="Z1246" s="92">
        <v>48</v>
      </c>
      <c r="AA1246" s="93">
        <v>2.02</v>
      </c>
      <c r="AB1246" s="93">
        <v>3.2</v>
      </c>
      <c r="AC1246" s="63">
        <v>1.2</v>
      </c>
      <c r="AD1246" s="1">
        <v>0.77</v>
      </c>
      <c r="AE1246" s="63">
        <v>0.32</v>
      </c>
      <c r="AF1246" s="1">
        <v>0.94</v>
      </c>
      <c r="AG1246" s="1">
        <v>10.6</v>
      </c>
      <c r="AH1246" s="1">
        <f t="shared" si="269"/>
        <v>81.914893617021278</v>
      </c>
      <c r="AI1246" s="1">
        <v>0.14000000000000001</v>
      </c>
      <c r="AJ1246" s="1">
        <f t="shared" si="270"/>
        <v>2.5066666666666668</v>
      </c>
      <c r="AK1246" s="1">
        <f t="shared" si="264"/>
        <v>2.1596235294117649</v>
      </c>
      <c r="AL1246" s="1">
        <f t="shared" si="271"/>
        <v>0.88375000000000015</v>
      </c>
      <c r="AM1246" s="1">
        <f t="shared" si="265"/>
        <v>2399.5816993464055</v>
      </c>
      <c r="AN1246" s="1">
        <f t="shared" si="266"/>
        <v>981.94444444444468</v>
      </c>
      <c r="AO1246" s="1">
        <f t="shared" si="267"/>
        <v>3381.5261437908503</v>
      </c>
      <c r="AP1246" s="1">
        <f t="shared" si="268"/>
        <v>2.3995816993464056</v>
      </c>
      <c r="AQ1246" s="1">
        <f t="shared" si="268"/>
        <v>0.98194444444444473</v>
      </c>
      <c r="AR1246" s="1">
        <f t="shared" si="268"/>
        <v>3.3815261437908504</v>
      </c>
      <c r="AS1246" s="90"/>
      <c r="AT1246" s="1">
        <v>2.5466472303206995</v>
      </c>
      <c r="AU1246" s="1">
        <v>0.24774264470092758</v>
      </c>
      <c r="AV1246" s="1">
        <v>2.2341905520534135</v>
      </c>
      <c r="AW1246" s="1">
        <v>0.43555185256741746</v>
      </c>
      <c r="AX1246" s="1">
        <v>0.12443931628830771</v>
      </c>
      <c r="AY1246" s="1">
        <v>0.15157167310861402</v>
      </c>
      <c r="AZ1246" s="1">
        <v>6.2453807589210903</v>
      </c>
      <c r="BA1246" s="1">
        <v>101.70496268980148</v>
      </c>
      <c r="BB1246" s="1">
        <v>90.868810714906573</v>
      </c>
      <c r="BC1246" s="1">
        <v>9.7028574001475025</v>
      </c>
      <c r="BD1246" s="1">
        <v>3.8766161355905036</v>
      </c>
      <c r="BE1246" s="94">
        <v>0.44850448654037889</v>
      </c>
      <c r="BF1246" s="94">
        <v>3.3265204386839484E-2</v>
      </c>
      <c r="BG1246" s="94">
        <v>3.0507781283787057</v>
      </c>
      <c r="BH1246" s="1">
        <v>1.2870722433460078</v>
      </c>
      <c r="BI1246" s="1">
        <v>0.26630228136882128</v>
      </c>
      <c r="BJ1246" s="1">
        <v>1.1434394262089203</v>
      </c>
    </row>
    <row r="1247" spans="1:62">
      <c r="A1247" t="s">
        <v>177</v>
      </c>
      <c r="C1247" s="63" t="s">
        <v>166</v>
      </c>
      <c r="D1247" s="87" t="s">
        <v>176</v>
      </c>
      <c r="E1247" t="s">
        <v>960</v>
      </c>
      <c r="F1247" s="63" t="s">
        <v>227</v>
      </c>
      <c r="G1247" s="63" t="s">
        <v>324</v>
      </c>
      <c r="H1247" s="63">
        <v>11.669449999999999</v>
      </c>
      <c r="I1247" s="1">
        <v>8.5218399999999992</v>
      </c>
      <c r="J1247" s="1">
        <v>477</v>
      </c>
      <c r="K1247" s="63" t="s">
        <v>934</v>
      </c>
      <c r="L1247" s="1" t="s">
        <v>737</v>
      </c>
      <c r="M1247" s="88">
        <v>2016</v>
      </c>
      <c r="N1247" s="88">
        <v>2</v>
      </c>
      <c r="O1247" s="89" t="s">
        <v>157</v>
      </c>
      <c r="P1247" s="63">
        <v>1119</v>
      </c>
      <c r="Q1247" s="1" t="s">
        <v>912</v>
      </c>
      <c r="R1247" s="63" t="s">
        <v>399</v>
      </c>
      <c r="S1247" s="63" t="s">
        <v>1003</v>
      </c>
      <c r="T1247" s="63" t="s">
        <v>1092</v>
      </c>
      <c r="U1247" s="1"/>
      <c r="V1247" s="90"/>
      <c r="W1247" s="91">
        <v>42652</v>
      </c>
      <c r="X1247" s="63">
        <v>9</v>
      </c>
      <c r="Y1247" s="63">
        <v>44</v>
      </c>
      <c r="Z1247" s="92">
        <v>49</v>
      </c>
      <c r="AA1247" s="93">
        <v>2.94</v>
      </c>
      <c r="AB1247" s="93">
        <v>3.66</v>
      </c>
      <c r="AC1247" s="63">
        <v>1.08</v>
      </c>
      <c r="AD1247" s="1">
        <v>0.8</v>
      </c>
      <c r="AE1247" s="63">
        <v>0.32</v>
      </c>
      <c r="AF1247" s="1">
        <v>0.92</v>
      </c>
      <c r="AG1247" s="1">
        <v>10.9</v>
      </c>
      <c r="AH1247" s="1">
        <f t="shared" si="269"/>
        <v>86.956521739130437</v>
      </c>
      <c r="AI1247" s="1">
        <v>0.28000000000000003</v>
      </c>
      <c r="AJ1247" s="1">
        <f t="shared" si="270"/>
        <v>3.117777777777778</v>
      </c>
      <c r="AK1247" s="1">
        <f t="shared" si="264"/>
        <v>2.8418823529411763</v>
      </c>
      <c r="AL1247" s="1">
        <f t="shared" si="271"/>
        <v>2.5725000000000002</v>
      </c>
      <c r="AM1247" s="1">
        <f t="shared" si="265"/>
        <v>3157.6470588235293</v>
      </c>
      <c r="AN1247" s="1">
        <f t="shared" si="266"/>
        <v>2858.3333333333339</v>
      </c>
      <c r="AO1247" s="1">
        <f t="shared" si="267"/>
        <v>6015.9803921568637</v>
      </c>
      <c r="AP1247" s="1">
        <f t="shared" si="268"/>
        <v>3.1576470588235295</v>
      </c>
      <c r="AQ1247" s="1">
        <f t="shared" si="268"/>
        <v>2.8583333333333338</v>
      </c>
      <c r="AR1247" s="1">
        <f t="shared" si="268"/>
        <v>6.0159803921568633</v>
      </c>
      <c r="AS1247" s="90"/>
      <c r="AT1247" s="1">
        <v>2.9002932551319649</v>
      </c>
      <c r="AU1247" s="1">
        <v>0.21886319165031071</v>
      </c>
      <c r="AV1247" s="1">
        <v>2.0055857556662637</v>
      </c>
      <c r="AW1247" s="1">
        <v>0.52780806008543624</v>
      </c>
      <c r="AX1247" s="1">
        <v>0.14749352426636714</v>
      </c>
      <c r="AY1247" s="1">
        <v>0.18573027710225209</v>
      </c>
      <c r="AZ1247" s="1">
        <v>9.1924084856961965</v>
      </c>
      <c r="BA1247" s="1">
        <v>133.08333995710245</v>
      </c>
      <c r="BB1247" s="1">
        <v>128.00532703601615</v>
      </c>
      <c r="BC1247" s="1">
        <v>11.891547064131975</v>
      </c>
      <c r="BD1247" s="1">
        <v>4.2625699998573756</v>
      </c>
      <c r="BE1247" s="94">
        <v>0.88589618021547512</v>
      </c>
      <c r="BF1247" s="94">
        <v>2.9260528893241922E-2</v>
      </c>
      <c r="BG1247" s="94">
        <v>3.4855977963679603</v>
      </c>
      <c r="BH1247" s="1">
        <v>1.4711442786069653</v>
      </c>
      <c r="BI1247" s="1">
        <v>0.21960199004975123</v>
      </c>
      <c r="BJ1247" s="1">
        <v>0.93436863659603075</v>
      </c>
    </row>
    <row r="1248" spans="1:62">
      <c r="A1248" t="s">
        <v>177</v>
      </c>
      <c r="C1248" s="63" t="s">
        <v>166</v>
      </c>
      <c r="D1248" s="87" t="s">
        <v>176</v>
      </c>
      <c r="E1248" t="s">
        <v>960</v>
      </c>
      <c r="F1248" s="63" t="s">
        <v>227</v>
      </c>
      <c r="G1248" s="63" t="s">
        <v>324</v>
      </c>
      <c r="H1248" s="63">
        <v>11.669449999999999</v>
      </c>
      <c r="I1248" s="1">
        <v>8.5218399999999992</v>
      </c>
      <c r="J1248" s="1">
        <v>477</v>
      </c>
      <c r="K1248" s="63" t="s">
        <v>934</v>
      </c>
      <c r="L1248" s="1" t="s">
        <v>737</v>
      </c>
      <c r="M1248" s="88">
        <v>2016</v>
      </c>
      <c r="N1248" s="88">
        <v>2</v>
      </c>
      <c r="O1248" s="89" t="s">
        <v>158</v>
      </c>
      <c r="P1248" s="63">
        <v>1120</v>
      </c>
      <c r="Q1248" s="1" t="s">
        <v>912</v>
      </c>
      <c r="R1248" s="63" t="s">
        <v>399</v>
      </c>
      <c r="S1248" s="63" t="s">
        <v>1003</v>
      </c>
      <c r="T1248" s="63" t="s">
        <v>1092</v>
      </c>
      <c r="U1248" s="1"/>
      <c r="V1248" s="90"/>
      <c r="W1248" s="91">
        <v>42652</v>
      </c>
      <c r="X1248" s="63">
        <v>9</v>
      </c>
      <c r="Y1248" s="63">
        <v>46</v>
      </c>
      <c r="Z1248" s="92">
        <v>52</v>
      </c>
      <c r="AA1248" s="93">
        <v>6.64</v>
      </c>
      <c r="AB1248" s="93">
        <v>6.64</v>
      </c>
      <c r="AC1248" s="63">
        <v>1.66</v>
      </c>
      <c r="AD1248" s="1">
        <v>1.2</v>
      </c>
      <c r="AE1248" s="63">
        <v>0.78</v>
      </c>
      <c r="AF1248" s="1">
        <v>1.42</v>
      </c>
      <c r="AG1248" s="1">
        <v>10.1</v>
      </c>
      <c r="AH1248" s="1">
        <f t="shared" si="269"/>
        <v>84.507042253521121</v>
      </c>
      <c r="AI1248" s="1">
        <v>0.42</v>
      </c>
      <c r="AJ1248" s="1">
        <f t="shared" si="270"/>
        <v>5.68</v>
      </c>
      <c r="AK1248" s="1">
        <f t="shared" si="264"/>
        <v>5.0767058823529405</v>
      </c>
      <c r="AL1248" s="1">
        <f t="shared" si="271"/>
        <v>3.5753846153846149</v>
      </c>
      <c r="AM1248" s="1">
        <f t="shared" si="265"/>
        <v>5640.7843137254895</v>
      </c>
      <c r="AN1248" s="1">
        <f t="shared" si="266"/>
        <v>3972.6495726495723</v>
      </c>
      <c r="AO1248" s="1">
        <f t="shared" si="267"/>
        <v>9613.4338863750618</v>
      </c>
      <c r="AP1248" s="1">
        <f t="shared" si="268"/>
        <v>5.6407843137254892</v>
      </c>
      <c r="AQ1248" s="1">
        <f t="shared" si="268"/>
        <v>3.9726495726495723</v>
      </c>
      <c r="AR1248" s="1">
        <f t="shared" si="268"/>
        <v>9.613433886375061</v>
      </c>
      <c r="AS1248" s="90"/>
      <c r="AT1248" s="1">
        <v>2.4866995073891625</v>
      </c>
      <c r="AU1248" s="1">
        <v>0.24365414748411371</v>
      </c>
      <c r="AV1248" s="1">
        <v>1.7723748962465904</v>
      </c>
      <c r="AW1248" s="1">
        <v>0.54518584949790438</v>
      </c>
      <c r="AX1248" s="1">
        <v>0.18220163969733166</v>
      </c>
      <c r="AY1248" s="1">
        <v>0.15245715016358502</v>
      </c>
      <c r="AZ1248" s="1">
        <v>10.408155684949907</v>
      </c>
      <c r="BA1248" s="1">
        <v>144.92751569959816</v>
      </c>
      <c r="BB1248" s="1">
        <v>73.674834193952478</v>
      </c>
      <c r="BC1248" s="1">
        <v>10.558067697365688</v>
      </c>
      <c r="BD1248" s="1">
        <v>10.415785183825665</v>
      </c>
      <c r="BE1248" s="94">
        <v>1.2615239887111946</v>
      </c>
      <c r="BF1248" s="94">
        <v>2.7135465663217308E-2</v>
      </c>
      <c r="BG1248" s="94">
        <v>2.5880170589323139</v>
      </c>
      <c r="BH1248" s="1">
        <v>1.44189453125</v>
      </c>
      <c r="BI1248" s="1">
        <v>0.27822265625000003</v>
      </c>
      <c r="BJ1248" s="1">
        <v>1.1675579951222437</v>
      </c>
    </row>
    <row r="1249" spans="1:62">
      <c r="A1249" t="s">
        <v>177</v>
      </c>
      <c r="C1249" s="63" t="s">
        <v>166</v>
      </c>
      <c r="D1249" s="87" t="s">
        <v>176</v>
      </c>
      <c r="E1249" t="s">
        <v>960</v>
      </c>
      <c r="F1249" s="63" t="s">
        <v>227</v>
      </c>
      <c r="G1249" s="63" t="s">
        <v>324</v>
      </c>
      <c r="H1249" s="63">
        <v>11.669449999999999</v>
      </c>
      <c r="I1249" s="1">
        <v>8.5218399999999992</v>
      </c>
      <c r="J1249" s="1">
        <v>477</v>
      </c>
      <c r="K1249" s="63" t="s">
        <v>934</v>
      </c>
      <c r="L1249" s="1" t="s">
        <v>737</v>
      </c>
      <c r="M1249" s="88">
        <v>2016</v>
      </c>
      <c r="N1249" s="88">
        <v>2</v>
      </c>
      <c r="O1249" s="89" t="s">
        <v>159</v>
      </c>
      <c r="P1249" s="63">
        <v>1121</v>
      </c>
      <c r="Q1249" s="1" t="s">
        <v>912</v>
      </c>
      <c r="R1249" s="63" t="s">
        <v>399</v>
      </c>
      <c r="S1249" s="63" t="s">
        <v>1003</v>
      </c>
      <c r="T1249" s="63" t="s">
        <v>1092</v>
      </c>
      <c r="U1249" s="1"/>
      <c r="V1249" s="90"/>
      <c r="W1249" s="91">
        <v>42652</v>
      </c>
      <c r="X1249" s="63">
        <v>9</v>
      </c>
      <c r="Y1249" s="63">
        <v>43</v>
      </c>
      <c r="Z1249" s="92">
        <v>48</v>
      </c>
      <c r="AA1249" s="93">
        <v>7.58</v>
      </c>
      <c r="AB1249" s="93">
        <v>5.44</v>
      </c>
      <c r="AC1249" s="63">
        <v>1.62</v>
      </c>
      <c r="AD1249" s="1">
        <v>1.1200000000000001</v>
      </c>
      <c r="AE1249" s="63">
        <v>0.56000000000000005</v>
      </c>
      <c r="AF1249" s="1">
        <v>1.26</v>
      </c>
      <c r="AG1249" s="1">
        <v>10.5</v>
      </c>
      <c r="AH1249" s="1">
        <f t="shared" si="269"/>
        <v>88.8888888888889</v>
      </c>
      <c r="AI1249" s="1">
        <v>0.32</v>
      </c>
      <c r="AJ1249" s="1">
        <f t="shared" si="270"/>
        <v>4.2311111111111108</v>
      </c>
      <c r="AK1249" s="1">
        <f t="shared" si="264"/>
        <v>3.9600987654320989</v>
      </c>
      <c r="AL1249" s="1">
        <f t="shared" si="271"/>
        <v>4.331428571428571</v>
      </c>
      <c r="AM1249" s="1">
        <f t="shared" si="265"/>
        <v>4400.1097393689988</v>
      </c>
      <c r="AN1249" s="1">
        <f t="shared" si="266"/>
        <v>4812.6984126984125</v>
      </c>
      <c r="AO1249" s="1">
        <f t="shared" si="267"/>
        <v>9212.8081520674114</v>
      </c>
      <c r="AP1249" s="1">
        <f t="shared" si="268"/>
        <v>4.4001097393689985</v>
      </c>
      <c r="AQ1249" s="1">
        <f t="shared" si="268"/>
        <v>4.8126984126984125</v>
      </c>
      <c r="AR1249" s="1">
        <f t="shared" si="268"/>
        <v>9.2128081520674119</v>
      </c>
      <c r="AS1249" s="90"/>
      <c r="AT1249" s="1">
        <v>2.624877571008815</v>
      </c>
      <c r="AU1249" s="1">
        <v>0.22096572521129798</v>
      </c>
      <c r="AV1249" s="1">
        <v>1.8708766704265614</v>
      </c>
      <c r="AW1249" s="1">
        <v>0.56380139962790154</v>
      </c>
      <c r="AX1249" s="1">
        <v>0.16474324607734553</v>
      </c>
      <c r="AY1249" s="1">
        <v>0.1563311925924015</v>
      </c>
      <c r="AZ1249" s="1">
        <v>9.7001996234593602</v>
      </c>
      <c r="BA1249" s="1">
        <v>165.66176231920258</v>
      </c>
      <c r="BB1249" s="1">
        <v>99.888597189498938</v>
      </c>
      <c r="BC1249" s="1">
        <v>11.866045048130742</v>
      </c>
      <c r="BD1249" s="1">
        <v>6.8840518705539377</v>
      </c>
      <c r="BE1249" s="94">
        <v>1.4290508149568553</v>
      </c>
      <c r="BF1249" s="94">
        <v>5.4218600191754555E-2</v>
      </c>
      <c r="BG1249" s="94">
        <v>3.4923724895853661</v>
      </c>
      <c r="BH1249" s="1">
        <v>1.5300285986653956</v>
      </c>
      <c r="BI1249" s="1">
        <v>0.29771210676835086</v>
      </c>
      <c r="BJ1249" s="1">
        <v>1.1477502251767202</v>
      </c>
    </row>
    <row r="1250" spans="1:62">
      <c r="A1250" t="s">
        <v>177</v>
      </c>
      <c r="C1250" s="63" t="s">
        <v>166</v>
      </c>
      <c r="D1250" s="87" t="s">
        <v>176</v>
      </c>
      <c r="E1250" t="s">
        <v>960</v>
      </c>
      <c r="F1250" s="63" t="s">
        <v>227</v>
      </c>
      <c r="G1250" s="63" t="s">
        <v>324</v>
      </c>
      <c r="H1250" s="63">
        <v>11.669449999999999</v>
      </c>
      <c r="I1250" s="1">
        <v>8.5218399999999992</v>
      </c>
      <c r="J1250" s="1">
        <v>477</v>
      </c>
      <c r="K1250" s="63" t="s">
        <v>934</v>
      </c>
      <c r="L1250" s="1" t="s">
        <v>737</v>
      </c>
      <c r="M1250" s="88">
        <v>2016</v>
      </c>
      <c r="N1250" s="88">
        <v>2</v>
      </c>
      <c r="O1250" s="89" t="s">
        <v>714</v>
      </c>
      <c r="P1250" s="63">
        <v>1122</v>
      </c>
      <c r="Q1250" s="1" t="s">
        <v>912</v>
      </c>
      <c r="R1250" s="63" t="s">
        <v>399</v>
      </c>
      <c r="S1250" s="63" t="s">
        <v>1003</v>
      </c>
      <c r="T1250" s="63" t="s">
        <v>1092</v>
      </c>
      <c r="U1250" s="1"/>
      <c r="V1250" s="90"/>
      <c r="W1250" s="91">
        <v>42652</v>
      </c>
      <c r="X1250" s="63">
        <v>9</v>
      </c>
      <c r="Y1250" s="63">
        <v>47</v>
      </c>
      <c r="Z1250" s="92">
        <v>47</v>
      </c>
      <c r="AA1250" s="93">
        <v>6.62</v>
      </c>
      <c r="AB1250" s="93">
        <v>5.78</v>
      </c>
      <c r="AC1250" s="63">
        <v>1.72</v>
      </c>
      <c r="AD1250" s="1">
        <v>1.2</v>
      </c>
      <c r="AE1250" s="63">
        <v>0.78</v>
      </c>
      <c r="AF1250" s="1">
        <v>1.32</v>
      </c>
      <c r="AG1250" s="1">
        <v>10.6</v>
      </c>
      <c r="AH1250" s="1">
        <f t="shared" si="269"/>
        <v>90.909090909090907</v>
      </c>
      <c r="AI1250" s="1">
        <v>0.38</v>
      </c>
      <c r="AJ1250" s="1">
        <f t="shared" si="270"/>
        <v>4.4358139534883723</v>
      </c>
      <c r="AK1250" s="1">
        <f t="shared" si="264"/>
        <v>4.2413023255813949</v>
      </c>
      <c r="AL1250" s="1">
        <f t="shared" si="271"/>
        <v>3.2251282051282053</v>
      </c>
      <c r="AM1250" s="1">
        <f t="shared" si="265"/>
        <v>4712.5581395348827</v>
      </c>
      <c r="AN1250" s="1">
        <f t="shared" si="266"/>
        <v>3583.4757834757838</v>
      </c>
      <c r="AO1250" s="1">
        <f t="shared" si="267"/>
        <v>8296.0339230106656</v>
      </c>
      <c r="AP1250" s="1">
        <f t="shared" si="268"/>
        <v>4.7125581395348828</v>
      </c>
      <c r="AQ1250" s="1">
        <f t="shared" si="268"/>
        <v>3.5834757834757838</v>
      </c>
      <c r="AR1250" s="1">
        <f t="shared" si="268"/>
        <v>8.2960339230106648</v>
      </c>
      <c r="AS1250" s="90"/>
      <c r="AT1250" s="1">
        <v>2.6017274472168905</v>
      </c>
      <c r="AU1250" s="1">
        <v>0.21174674227381152</v>
      </c>
      <c r="AV1250" s="1">
        <v>2.1844489152022581</v>
      </c>
      <c r="AW1250" s="1">
        <v>0.49768300513148012</v>
      </c>
      <c r="AX1250" s="1">
        <v>0.19128332204226167</v>
      </c>
      <c r="AY1250" s="1">
        <v>0.14888219655528892</v>
      </c>
      <c r="AZ1250" s="1">
        <v>7.1447774357197416</v>
      </c>
      <c r="BA1250" s="1">
        <v>106.44589414462442</v>
      </c>
      <c r="BB1250" s="1">
        <v>85.114103457872133</v>
      </c>
      <c r="BC1250" s="1">
        <v>9.8062645272078459</v>
      </c>
      <c r="BD1250" s="1">
        <v>33.62756307086957</v>
      </c>
      <c r="BE1250" s="94"/>
      <c r="BF1250" s="94"/>
      <c r="BG1250" s="94"/>
      <c r="BH1250" s="1">
        <v>1.6082771896053898</v>
      </c>
      <c r="BI1250" s="1">
        <v>0.28734359961501443</v>
      </c>
      <c r="BJ1250" s="1">
        <v>1.2890407227349545</v>
      </c>
    </row>
    <row r="1251" spans="1:62">
      <c r="A1251" t="s">
        <v>177</v>
      </c>
      <c r="C1251" s="63" t="s">
        <v>166</v>
      </c>
      <c r="D1251" s="87" t="s">
        <v>176</v>
      </c>
      <c r="E1251" t="s">
        <v>960</v>
      </c>
      <c r="F1251" s="63" t="s">
        <v>227</v>
      </c>
      <c r="G1251" s="63" t="s">
        <v>936</v>
      </c>
      <c r="H1251" s="63">
        <v>11.67769</v>
      </c>
      <c r="I1251" s="1">
        <v>8.5281400000000005</v>
      </c>
      <c r="J1251" s="1">
        <v>490</v>
      </c>
      <c r="K1251" s="63" t="s">
        <v>937</v>
      </c>
      <c r="L1251" s="1" t="s">
        <v>737</v>
      </c>
      <c r="M1251" s="88">
        <v>2016</v>
      </c>
      <c r="N1251" s="88">
        <v>2</v>
      </c>
      <c r="O1251" s="89" t="s">
        <v>155</v>
      </c>
      <c r="P1251" s="63">
        <v>1129</v>
      </c>
      <c r="Q1251" s="1" t="s">
        <v>912</v>
      </c>
      <c r="R1251" s="63" t="s">
        <v>399</v>
      </c>
      <c r="S1251" s="63" t="s">
        <v>1003</v>
      </c>
      <c r="T1251" s="63" t="s">
        <v>1092</v>
      </c>
      <c r="U1251" s="1" t="s">
        <v>935</v>
      </c>
      <c r="V1251" s="90">
        <v>42682</v>
      </c>
      <c r="W1251" s="91">
        <v>42652</v>
      </c>
      <c r="X1251" s="63">
        <v>9</v>
      </c>
      <c r="Y1251" s="63">
        <v>45</v>
      </c>
      <c r="Z1251" s="92">
        <v>35</v>
      </c>
      <c r="AA1251" s="93">
        <v>1.2</v>
      </c>
      <c r="AB1251" s="93">
        <v>1.52</v>
      </c>
      <c r="AC1251" s="63">
        <v>0.52</v>
      </c>
      <c r="AD1251" s="1">
        <v>0.38</v>
      </c>
      <c r="AE1251" s="63">
        <v>0.08</v>
      </c>
      <c r="AF1251" s="1">
        <v>0.5</v>
      </c>
      <c r="AG1251" s="1">
        <v>10</v>
      </c>
      <c r="AH1251" s="1">
        <f t="shared" si="269"/>
        <v>76</v>
      </c>
      <c r="AI1251" s="1">
        <v>0.01</v>
      </c>
      <c r="AJ1251" s="1">
        <f t="shared" si="270"/>
        <v>1.4615384615384615</v>
      </c>
      <c r="AK1251" s="1">
        <f t="shared" si="264"/>
        <v>1.1761085972850678</v>
      </c>
      <c r="AL1251" s="1">
        <f t="shared" si="271"/>
        <v>0.15</v>
      </c>
      <c r="AM1251" s="1">
        <f t="shared" si="265"/>
        <v>1306.7873303167419</v>
      </c>
      <c r="AN1251" s="1">
        <f t="shared" si="266"/>
        <v>166.66666666666666</v>
      </c>
      <c r="AO1251" s="1">
        <f t="shared" si="267"/>
        <v>1473.4539969834086</v>
      </c>
      <c r="AP1251" s="1">
        <f t="shared" si="268"/>
        <v>1.3067873303167419</v>
      </c>
      <c r="AQ1251" s="1">
        <f t="shared" si="268"/>
        <v>0.16666666666666666</v>
      </c>
      <c r="AR1251" s="1">
        <f t="shared" si="268"/>
        <v>1.4734539969834086</v>
      </c>
      <c r="AS1251" s="90">
        <v>42469</v>
      </c>
      <c r="AT1251" s="1">
        <v>2.0250984251968505</v>
      </c>
      <c r="AU1251" s="1">
        <v>0.25763633871929126</v>
      </c>
      <c r="AV1251" s="1">
        <v>2.1364235283184643</v>
      </c>
      <c r="AW1251" s="1">
        <v>0.50306860874135106</v>
      </c>
      <c r="AX1251" s="1">
        <v>0.14982548397997503</v>
      </c>
      <c r="AY1251" s="1">
        <v>0.13890136457082849</v>
      </c>
      <c r="AZ1251" s="1">
        <v>5.1678223374043935</v>
      </c>
      <c r="BA1251" s="1">
        <v>180.47735476568624</v>
      </c>
      <c r="BB1251" s="1">
        <v>29.291929212174182</v>
      </c>
      <c r="BC1251" s="1">
        <v>11.982127082136788</v>
      </c>
      <c r="BD1251" s="1">
        <v>6.2424169247467063</v>
      </c>
      <c r="BE1251" s="94"/>
      <c r="BF1251" s="94"/>
      <c r="BG1251" s="94"/>
      <c r="BH1251" s="1">
        <v>1.093812375249501</v>
      </c>
      <c r="BI1251" s="1">
        <v>0.34066866267465079</v>
      </c>
      <c r="BJ1251" s="1">
        <v>1.1715462108980454</v>
      </c>
    </row>
    <row r="1252" spans="1:62">
      <c r="A1252" t="s">
        <v>177</v>
      </c>
      <c r="C1252" s="63" t="s">
        <v>166</v>
      </c>
      <c r="D1252" s="87" t="s">
        <v>176</v>
      </c>
      <c r="E1252" t="s">
        <v>960</v>
      </c>
      <c r="F1252" s="63" t="s">
        <v>227</v>
      </c>
      <c r="G1252" s="63" t="s">
        <v>936</v>
      </c>
      <c r="H1252" s="63">
        <v>11.67769</v>
      </c>
      <c r="I1252" s="1">
        <v>8.5281400000000005</v>
      </c>
      <c r="J1252" s="1">
        <v>490</v>
      </c>
      <c r="K1252" s="63" t="s">
        <v>937</v>
      </c>
      <c r="L1252" s="1" t="s">
        <v>737</v>
      </c>
      <c r="M1252" s="88">
        <v>2016</v>
      </c>
      <c r="N1252" s="88">
        <v>2</v>
      </c>
      <c r="O1252" s="89" t="s">
        <v>156</v>
      </c>
      <c r="P1252" s="63">
        <v>1130</v>
      </c>
      <c r="Q1252" s="1" t="s">
        <v>912</v>
      </c>
      <c r="R1252" s="63" t="s">
        <v>399</v>
      </c>
      <c r="S1252" s="63" t="s">
        <v>1003</v>
      </c>
      <c r="T1252" s="63" t="s">
        <v>1092</v>
      </c>
      <c r="U1252" s="1"/>
      <c r="V1252" s="90"/>
      <c r="W1252" s="91">
        <v>42652</v>
      </c>
      <c r="X1252" s="63">
        <v>9</v>
      </c>
      <c r="Y1252" s="63">
        <v>43</v>
      </c>
      <c r="Z1252" s="92">
        <v>47</v>
      </c>
      <c r="AA1252" s="93">
        <v>2.42</v>
      </c>
      <c r="AB1252" s="93">
        <v>2.34</v>
      </c>
      <c r="AC1252" s="63">
        <v>0.92</v>
      </c>
      <c r="AD1252" s="1">
        <v>0.64</v>
      </c>
      <c r="AE1252" s="63">
        <v>0.14000000000000001</v>
      </c>
      <c r="AF1252" s="1">
        <v>0.72</v>
      </c>
      <c r="AG1252" s="1">
        <v>10.6</v>
      </c>
      <c r="AH1252" s="1">
        <f t="shared" si="269"/>
        <v>88.8888888888889</v>
      </c>
      <c r="AI1252" s="1">
        <v>0.1</v>
      </c>
      <c r="AJ1252" s="1">
        <f t="shared" si="270"/>
        <v>1.8313043478260866</v>
      </c>
      <c r="AK1252" s="1">
        <f t="shared" si="264"/>
        <v>1.7120900255754474</v>
      </c>
      <c r="AL1252" s="1">
        <f t="shared" si="271"/>
        <v>1.7285714285714286</v>
      </c>
      <c r="AM1252" s="1">
        <f t="shared" si="265"/>
        <v>1902.3222506393861</v>
      </c>
      <c r="AN1252" s="1">
        <f t="shared" si="266"/>
        <v>1920.6349206349207</v>
      </c>
      <c r="AO1252" s="1">
        <f t="shared" si="267"/>
        <v>3822.9571712743068</v>
      </c>
      <c r="AP1252" s="1">
        <f t="shared" si="268"/>
        <v>1.902322250639386</v>
      </c>
      <c r="AQ1252" s="1">
        <f t="shared" si="268"/>
        <v>1.9206349206349207</v>
      </c>
      <c r="AR1252" s="1">
        <f t="shared" si="268"/>
        <v>3.8229571712743069</v>
      </c>
      <c r="AS1252" s="90"/>
      <c r="AT1252" s="1">
        <v>2.3269230769230771</v>
      </c>
      <c r="AU1252" s="1">
        <v>0.27055517417403474</v>
      </c>
      <c r="AV1252" s="1">
        <v>2.0987488957875375</v>
      </c>
      <c r="AW1252" s="1">
        <v>0.4825200676883889</v>
      </c>
      <c r="AX1252" s="1">
        <v>0.13256701831562356</v>
      </c>
      <c r="AY1252" s="1">
        <v>0.14918096330721967</v>
      </c>
      <c r="AZ1252" s="1">
        <v>4.1386199673822226</v>
      </c>
      <c r="BA1252" s="1">
        <v>149.91981128210401</v>
      </c>
      <c r="BB1252" s="1">
        <v>49.455504620520465</v>
      </c>
      <c r="BC1252" s="1">
        <v>13.002868059891892</v>
      </c>
      <c r="BD1252" s="1">
        <v>5.9867015173337776</v>
      </c>
      <c r="BE1252" s="94"/>
      <c r="BF1252" s="94"/>
      <c r="BG1252" s="94"/>
      <c r="BH1252" s="1">
        <v>1.0656759348034515</v>
      </c>
      <c r="BI1252" s="1">
        <v>0.25814956855225313</v>
      </c>
      <c r="BJ1252" s="1">
        <v>0.92834173253009378</v>
      </c>
    </row>
    <row r="1253" spans="1:62">
      <c r="A1253" t="s">
        <v>177</v>
      </c>
      <c r="C1253" s="63" t="s">
        <v>166</v>
      </c>
      <c r="D1253" s="87" t="s">
        <v>176</v>
      </c>
      <c r="E1253" t="s">
        <v>960</v>
      </c>
      <c r="F1253" s="63" t="s">
        <v>227</v>
      </c>
      <c r="G1253" s="63" t="s">
        <v>936</v>
      </c>
      <c r="H1253" s="63">
        <v>11.67769</v>
      </c>
      <c r="I1253" s="1">
        <v>8.5281400000000005</v>
      </c>
      <c r="J1253" s="1">
        <v>490</v>
      </c>
      <c r="K1253" s="63" t="s">
        <v>937</v>
      </c>
      <c r="L1253" s="1" t="s">
        <v>737</v>
      </c>
      <c r="M1253" s="88">
        <v>2016</v>
      </c>
      <c r="N1253" s="88">
        <v>2</v>
      </c>
      <c r="O1253" s="89" t="s">
        <v>157</v>
      </c>
      <c r="P1253" s="63">
        <v>1131</v>
      </c>
      <c r="Q1253" s="1" t="s">
        <v>912</v>
      </c>
      <c r="R1253" s="63" t="s">
        <v>399</v>
      </c>
      <c r="S1253" s="63" t="s">
        <v>1003</v>
      </c>
      <c r="T1253" s="63" t="s">
        <v>1092</v>
      </c>
      <c r="U1253" s="1"/>
      <c r="V1253" s="90"/>
      <c r="W1253" s="91">
        <v>42652</v>
      </c>
      <c r="X1253" s="63">
        <v>9</v>
      </c>
      <c r="Y1253" s="63">
        <v>47</v>
      </c>
      <c r="Z1253" s="92">
        <v>49</v>
      </c>
      <c r="AA1253" s="93">
        <v>3.32</v>
      </c>
      <c r="AB1253" s="93">
        <v>5.2</v>
      </c>
      <c r="AC1253" s="63">
        <v>1.5</v>
      </c>
      <c r="AD1253" s="1">
        <v>1.04</v>
      </c>
      <c r="AE1253" s="63">
        <v>0.44</v>
      </c>
      <c r="AF1253" s="1">
        <v>1.22</v>
      </c>
      <c r="AG1253" s="1">
        <v>10.7</v>
      </c>
      <c r="AH1253" s="1">
        <f t="shared" si="269"/>
        <v>85.245901639344268</v>
      </c>
      <c r="AI1253" s="1">
        <v>0.28000000000000003</v>
      </c>
      <c r="AJ1253" s="1">
        <f t="shared" si="270"/>
        <v>4.2293333333333338</v>
      </c>
      <c r="AK1253" s="1">
        <f t="shared" si="264"/>
        <v>3.7877207843137257</v>
      </c>
      <c r="AL1253" s="1">
        <f t="shared" si="271"/>
        <v>2.1127272727272728</v>
      </c>
      <c r="AM1253" s="1">
        <f t="shared" si="265"/>
        <v>4208.5786492374727</v>
      </c>
      <c r="AN1253" s="1">
        <f t="shared" si="266"/>
        <v>2347.4747474747473</v>
      </c>
      <c r="AO1253" s="1">
        <f t="shared" si="267"/>
        <v>6556.0533967122201</v>
      </c>
      <c r="AP1253" s="1">
        <f t="shared" si="268"/>
        <v>4.2085786492374728</v>
      </c>
      <c r="AQ1253" s="1">
        <f t="shared" si="268"/>
        <v>2.3474747474747475</v>
      </c>
      <c r="AR1253" s="1">
        <f t="shared" si="268"/>
        <v>6.5560533967122199</v>
      </c>
      <c r="AS1253" s="90"/>
      <c r="AT1253" s="1">
        <v>2.4417330677290838</v>
      </c>
      <c r="AU1253" s="1">
        <v>0.28590932325027218</v>
      </c>
      <c r="AV1253" s="1">
        <v>1.7022054363300203</v>
      </c>
      <c r="AW1253" s="1">
        <v>0.62309775891611741</v>
      </c>
      <c r="AX1253" s="1">
        <v>0.13478490927060977</v>
      </c>
      <c r="AY1253" s="1">
        <v>0.1551533505911194</v>
      </c>
      <c r="AZ1253" s="1">
        <v>7.0215804481571764</v>
      </c>
      <c r="BA1253" s="1">
        <v>220.5624721748342</v>
      </c>
      <c r="BB1253" s="1">
        <v>43.534469044088262</v>
      </c>
      <c r="BC1253" s="1">
        <v>18.629873550137475</v>
      </c>
      <c r="BD1253" s="1">
        <v>6.885958217445209</v>
      </c>
      <c r="BE1253" s="94"/>
      <c r="BF1253" s="94"/>
      <c r="BG1253" s="94"/>
      <c r="BH1253" s="1">
        <v>1.2833655705996132</v>
      </c>
      <c r="BI1253" s="1">
        <v>0.31470019342359767</v>
      </c>
      <c r="BJ1253" s="1">
        <v>0.97920977266872922</v>
      </c>
    </row>
    <row r="1254" spans="1:62">
      <c r="A1254" t="s">
        <v>177</v>
      </c>
      <c r="C1254" s="63" t="s">
        <v>166</v>
      </c>
      <c r="D1254" s="87" t="s">
        <v>176</v>
      </c>
      <c r="E1254" t="s">
        <v>960</v>
      </c>
      <c r="F1254" s="63" t="s">
        <v>227</v>
      </c>
      <c r="G1254" s="63" t="s">
        <v>936</v>
      </c>
      <c r="H1254" s="63">
        <v>11.67769</v>
      </c>
      <c r="I1254" s="1">
        <v>8.5281400000000005</v>
      </c>
      <c r="J1254" s="1">
        <v>490</v>
      </c>
      <c r="K1254" s="63" t="s">
        <v>937</v>
      </c>
      <c r="L1254" s="1" t="s">
        <v>737</v>
      </c>
      <c r="M1254" s="88">
        <v>2016</v>
      </c>
      <c r="N1254" s="88">
        <v>2</v>
      </c>
      <c r="O1254" s="89" t="s">
        <v>158</v>
      </c>
      <c r="P1254" s="63">
        <v>1132</v>
      </c>
      <c r="Q1254" s="1" t="s">
        <v>912</v>
      </c>
      <c r="R1254" s="63" t="s">
        <v>399</v>
      </c>
      <c r="S1254" s="63" t="s">
        <v>1003</v>
      </c>
      <c r="T1254" s="63" t="s">
        <v>1092</v>
      </c>
      <c r="U1254" s="1"/>
      <c r="V1254" s="90"/>
      <c r="W1254" s="91">
        <v>42652</v>
      </c>
      <c r="X1254" s="63">
        <v>9</v>
      </c>
      <c r="Y1254" s="63">
        <v>43</v>
      </c>
      <c r="Z1254" s="92">
        <v>44</v>
      </c>
      <c r="AA1254" s="93">
        <v>2.48</v>
      </c>
      <c r="AB1254" s="93">
        <v>3.36</v>
      </c>
      <c r="AC1254" s="63">
        <v>1.22</v>
      </c>
      <c r="AD1254" s="1">
        <v>0.84</v>
      </c>
      <c r="AE1254" s="63">
        <v>0.26</v>
      </c>
      <c r="AF1254" s="1">
        <v>1</v>
      </c>
      <c r="AG1254" s="1">
        <v>10.3</v>
      </c>
      <c r="AH1254" s="1">
        <f t="shared" si="269"/>
        <v>84</v>
      </c>
      <c r="AI1254" s="1">
        <v>0.22</v>
      </c>
      <c r="AJ1254" s="1">
        <f t="shared" si="270"/>
        <v>2.7540983606557377</v>
      </c>
      <c r="AK1254" s="1">
        <f t="shared" si="264"/>
        <v>2.4413623915139828</v>
      </c>
      <c r="AL1254" s="1">
        <f t="shared" si="271"/>
        <v>2.0984615384615384</v>
      </c>
      <c r="AM1254" s="1">
        <f t="shared" si="265"/>
        <v>2712.624879459981</v>
      </c>
      <c r="AN1254" s="1">
        <f t="shared" si="266"/>
        <v>2331.6239316239316</v>
      </c>
      <c r="AO1254" s="1">
        <f t="shared" si="267"/>
        <v>5044.2488110839131</v>
      </c>
      <c r="AP1254" s="1">
        <f t="shared" si="268"/>
        <v>2.7126248794599812</v>
      </c>
      <c r="AQ1254" s="1">
        <f t="shared" si="268"/>
        <v>2.3316239316239318</v>
      </c>
      <c r="AR1254" s="1">
        <f t="shared" si="268"/>
        <v>5.0442488110839134</v>
      </c>
      <c r="AS1254" s="90"/>
      <c r="AT1254" s="1">
        <v>1.7024875621890547</v>
      </c>
      <c r="AU1254" s="1">
        <v>0.31209469204139095</v>
      </c>
      <c r="AV1254" s="1">
        <v>2.2600236191519136</v>
      </c>
      <c r="AW1254" s="1">
        <v>0.69553852364436675</v>
      </c>
      <c r="AX1254" s="1">
        <v>0.18663775441115593</v>
      </c>
      <c r="AY1254" s="1">
        <v>0.13580530499963533</v>
      </c>
      <c r="AZ1254" s="1">
        <v>6.4215891068712772</v>
      </c>
      <c r="BA1254" s="1">
        <v>108.26736581093044</v>
      </c>
      <c r="BB1254" s="1">
        <v>40.718708788904344</v>
      </c>
      <c r="BC1254" s="1">
        <v>12.140182091308047</v>
      </c>
      <c r="BD1254" s="1">
        <v>8.4208226776434376</v>
      </c>
      <c r="BE1254" s="94"/>
      <c r="BF1254" s="94"/>
      <c r="BG1254" s="94"/>
      <c r="BH1254" s="1">
        <v>1.1534749034749037</v>
      </c>
      <c r="BI1254" s="1">
        <v>0.29488416988416988</v>
      </c>
      <c r="BJ1254" s="1">
        <v>0.95582845049421328</v>
      </c>
    </row>
    <row r="1255" spans="1:62">
      <c r="A1255" t="s">
        <v>177</v>
      </c>
      <c r="C1255" s="63" t="s">
        <v>166</v>
      </c>
      <c r="D1255" s="87" t="s">
        <v>176</v>
      </c>
      <c r="E1255" t="s">
        <v>960</v>
      </c>
      <c r="F1255" s="63" t="s">
        <v>227</v>
      </c>
      <c r="G1255" s="63" t="s">
        <v>936</v>
      </c>
      <c r="H1255" s="63">
        <v>11.67769</v>
      </c>
      <c r="I1255" s="1">
        <v>8.5281400000000005</v>
      </c>
      <c r="J1255" s="1">
        <v>490</v>
      </c>
      <c r="K1255" s="63" t="s">
        <v>937</v>
      </c>
      <c r="L1255" s="1" t="s">
        <v>737</v>
      </c>
      <c r="M1255" s="88">
        <v>2016</v>
      </c>
      <c r="N1255" s="88">
        <v>2</v>
      </c>
      <c r="O1255" s="89" t="s">
        <v>159</v>
      </c>
      <c r="P1255" s="63">
        <v>1133</v>
      </c>
      <c r="Q1255" s="1" t="s">
        <v>912</v>
      </c>
      <c r="R1255" s="63" t="s">
        <v>399</v>
      </c>
      <c r="S1255" s="63" t="s">
        <v>1003</v>
      </c>
      <c r="T1255" s="63" t="s">
        <v>1092</v>
      </c>
      <c r="U1255" s="1"/>
      <c r="V1255" s="90"/>
      <c r="W1255" s="91">
        <v>42652</v>
      </c>
      <c r="X1255" s="63">
        <v>9</v>
      </c>
      <c r="Y1255" s="63">
        <v>48</v>
      </c>
      <c r="Z1255" s="92">
        <v>52</v>
      </c>
      <c r="AA1255" s="93">
        <v>3.8</v>
      </c>
      <c r="AB1255" s="93">
        <v>4.84</v>
      </c>
      <c r="AC1255" s="63">
        <v>1.36</v>
      </c>
      <c r="AD1255" s="1">
        <v>0.92</v>
      </c>
      <c r="AE1255" s="63">
        <v>0.28000000000000003</v>
      </c>
      <c r="AF1255" s="1">
        <v>1.1000000000000001</v>
      </c>
      <c r="AG1255" s="1">
        <v>11.4</v>
      </c>
      <c r="AH1255" s="1">
        <f t="shared" si="269"/>
        <v>83.636363636363626</v>
      </c>
      <c r="AI1255" s="1">
        <v>0.2</v>
      </c>
      <c r="AJ1255" s="1">
        <f t="shared" si="270"/>
        <v>3.914705882352941</v>
      </c>
      <c r="AK1255" s="1">
        <f t="shared" si="264"/>
        <v>3.4127861591695492</v>
      </c>
      <c r="AL1255" s="1">
        <f t="shared" si="271"/>
        <v>2.7142857142857144</v>
      </c>
      <c r="AM1255" s="1">
        <f t="shared" si="265"/>
        <v>3791.9846212994989</v>
      </c>
      <c r="AN1255" s="1">
        <f t="shared" si="266"/>
        <v>3015.8730158730159</v>
      </c>
      <c r="AO1255" s="1">
        <f t="shared" si="267"/>
        <v>6807.8576371725148</v>
      </c>
      <c r="AP1255" s="1">
        <f t="shared" si="268"/>
        <v>3.7919846212994988</v>
      </c>
      <c r="AQ1255" s="1">
        <f t="shared" si="268"/>
        <v>3.0158730158730158</v>
      </c>
      <c r="AR1255" s="1">
        <f t="shared" si="268"/>
        <v>6.807857637172515</v>
      </c>
      <c r="AS1255" s="90"/>
      <c r="AT1255" s="1">
        <v>2.2952286282306167</v>
      </c>
      <c r="AU1255" s="1">
        <v>0.28364555017755111</v>
      </c>
      <c r="AV1255" s="1">
        <v>1.7983258566225877</v>
      </c>
      <c r="AW1255" s="1">
        <v>0.73022186784227405</v>
      </c>
      <c r="AX1255" s="1">
        <v>0.16106987764104203</v>
      </c>
      <c r="AY1255" s="1">
        <v>0.1649126076368703</v>
      </c>
      <c r="AZ1255" s="1">
        <v>8.5443781578852143</v>
      </c>
      <c r="BA1255" s="1">
        <v>152.33135512172913</v>
      </c>
      <c r="BB1255" s="1">
        <v>32.106792993521658</v>
      </c>
      <c r="BC1255" s="1">
        <v>14.715267396571415</v>
      </c>
      <c r="BD1255" s="1">
        <v>11.803469781338816</v>
      </c>
      <c r="BE1255" s="94"/>
      <c r="BF1255" s="94"/>
      <c r="BG1255" s="94"/>
      <c r="BH1255" s="1">
        <v>1.1328273244781786</v>
      </c>
      <c r="BI1255" s="1">
        <v>0.31850094876660351</v>
      </c>
      <c r="BJ1255" s="1">
        <v>1.1468329302465692</v>
      </c>
    </row>
    <row r="1256" spans="1:62">
      <c r="A1256" t="s">
        <v>177</v>
      </c>
      <c r="C1256" s="63" t="s">
        <v>166</v>
      </c>
      <c r="D1256" s="87" t="s">
        <v>176</v>
      </c>
      <c r="E1256" t="s">
        <v>960</v>
      </c>
      <c r="F1256" s="63" t="s">
        <v>227</v>
      </c>
      <c r="G1256" s="63" t="s">
        <v>936</v>
      </c>
      <c r="H1256" s="63">
        <v>11.67769</v>
      </c>
      <c r="I1256" s="1">
        <v>8.5281400000000005</v>
      </c>
      <c r="J1256" s="1">
        <v>490</v>
      </c>
      <c r="K1256" s="63" t="s">
        <v>937</v>
      </c>
      <c r="L1256" s="1" t="s">
        <v>737</v>
      </c>
      <c r="M1256" s="88">
        <v>2016</v>
      </c>
      <c r="N1256" s="88">
        <v>2</v>
      </c>
      <c r="O1256" s="89" t="s">
        <v>714</v>
      </c>
      <c r="P1256" s="63">
        <v>1134</v>
      </c>
      <c r="Q1256" s="1" t="s">
        <v>912</v>
      </c>
      <c r="R1256" s="63" t="s">
        <v>399</v>
      </c>
      <c r="S1256" s="63" t="s">
        <v>1003</v>
      </c>
      <c r="T1256" s="63" t="s">
        <v>1092</v>
      </c>
      <c r="U1256" s="1"/>
      <c r="V1256" s="90"/>
      <c r="W1256" s="91">
        <v>42652</v>
      </c>
      <c r="X1256" s="63">
        <v>9</v>
      </c>
      <c r="Y1256" s="63">
        <v>44</v>
      </c>
      <c r="Z1256" s="92">
        <v>49</v>
      </c>
      <c r="AA1256" s="93">
        <v>5.98</v>
      </c>
      <c r="AB1256" s="93">
        <v>6.01</v>
      </c>
      <c r="AC1256" s="63">
        <v>1.88</v>
      </c>
      <c r="AD1256" s="1">
        <v>1.3</v>
      </c>
      <c r="AE1256" s="63">
        <v>0.52</v>
      </c>
      <c r="AF1256" s="1">
        <v>1.52</v>
      </c>
      <c r="AG1256" s="1">
        <v>11.1</v>
      </c>
      <c r="AH1256" s="1">
        <f t="shared" si="269"/>
        <v>85.526315789473685</v>
      </c>
      <c r="AI1256" s="1">
        <v>0.34</v>
      </c>
      <c r="AJ1256" s="1">
        <f t="shared" si="270"/>
        <v>4.8591489361702127</v>
      </c>
      <c r="AK1256" s="1">
        <f t="shared" si="264"/>
        <v>4.3465312891113896</v>
      </c>
      <c r="AL1256" s="1">
        <f t="shared" si="271"/>
        <v>3.91</v>
      </c>
      <c r="AM1256" s="1">
        <f t="shared" si="265"/>
        <v>4829.4792101237663</v>
      </c>
      <c r="AN1256" s="1">
        <f t="shared" si="266"/>
        <v>4344.4444444444443</v>
      </c>
      <c r="AO1256" s="1">
        <f t="shared" si="267"/>
        <v>9173.9236545682106</v>
      </c>
      <c r="AP1256" s="1">
        <f t="shared" si="268"/>
        <v>4.8294792101237665</v>
      </c>
      <c r="AQ1256" s="1">
        <f t="shared" si="268"/>
        <v>4.3444444444444441</v>
      </c>
      <c r="AR1256" s="1">
        <f t="shared" si="268"/>
        <v>9.1739236545682115</v>
      </c>
      <c r="AS1256" s="90"/>
      <c r="AT1256" s="1">
        <v>2.2604961832061066</v>
      </c>
      <c r="AU1256" s="1">
        <v>0.25125568259152786</v>
      </c>
      <c r="AV1256" s="1">
        <v>1.8404426608972073</v>
      </c>
      <c r="AW1256" s="1">
        <v>0.71294032614859171</v>
      </c>
      <c r="AX1256" s="1">
        <v>0.13525550046096518</v>
      </c>
      <c r="AY1256" s="1">
        <v>0.16408933603274883</v>
      </c>
      <c r="AZ1256" s="1">
        <v>7.8592290605257347</v>
      </c>
      <c r="BA1256" s="1">
        <v>125.37300464650077</v>
      </c>
      <c r="BB1256" s="1">
        <v>30.676876213718867</v>
      </c>
      <c r="BC1256" s="1">
        <v>11.759521987825334</v>
      </c>
      <c r="BD1256" s="1">
        <v>56.063104332436431</v>
      </c>
      <c r="BE1256" s="94"/>
      <c r="BF1256" s="94"/>
      <c r="BG1256" s="94"/>
      <c r="BH1256" s="1">
        <v>1.4101489757914341</v>
      </c>
      <c r="BI1256" s="1">
        <v>0.40879888268156434</v>
      </c>
      <c r="BJ1256" s="1">
        <v>0.97160425987130228</v>
      </c>
    </row>
    <row r="1257" spans="1:62">
      <c r="A1257" t="s">
        <v>177</v>
      </c>
      <c r="C1257" s="63" t="s">
        <v>166</v>
      </c>
      <c r="D1257" s="87" t="s">
        <v>176</v>
      </c>
      <c r="E1257" t="s">
        <v>960</v>
      </c>
      <c r="F1257" s="63" t="s">
        <v>229</v>
      </c>
      <c r="G1257" s="63" t="s">
        <v>938</v>
      </c>
      <c r="H1257" s="63">
        <v>11.735010000000001</v>
      </c>
      <c r="I1257" s="1">
        <v>8.5388699999999993</v>
      </c>
      <c r="J1257" s="1">
        <v>459</v>
      </c>
      <c r="K1257" s="63" t="s">
        <v>939</v>
      </c>
      <c r="L1257" s="1" t="s">
        <v>737</v>
      </c>
      <c r="M1257" s="88">
        <v>2016</v>
      </c>
      <c r="N1257" s="88">
        <v>2</v>
      </c>
      <c r="O1257" s="89" t="s">
        <v>155</v>
      </c>
      <c r="P1257" s="63">
        <v>1141</v>
      </c>
      <c r="Q1257" s="1" t="s">
        <v>912</v>
      </c>
      <c r="R1257" s="63" t="s">
        <v>399</v>
      </c>
      <c r="S1257" s="63" t="s">
        <v>1003</v>
      </c>
      <c r="T1257" s="63" t="s">
        <v>1092</v>
      </c>
      <c r="U1257" s="1" t="s">
        <v>935</v>
      </c>
      <c r="V1257" s="90">
        <v>42682</v>
      </c>
      <c r="W1257" s="91">
        <v>42652</v>
      </c>
      <c r="X1257" s="63">
        <v>9</v>
      </c>
      <c r="Y1257" s="63">
        <v>47</v>
      </c>
      <c r="Z1257" s="92">
        <v>50</v>
      </c>
      <c r="AA1257" s="93">
        <v>3.78</v>
      </c>
      <c r="AB1257" s="93">
        <v>3.92</v>
      </c>
      <c r="AC1257" s="63">
        <v>1.26</v>
      </c>
      <c r="AD1257" s="1">
        <v>0.76</v>
      </c>
      <c r="AE1257" s="63">
        <v>0.38</v>
      </c>
      <c r="AF1257" s="1">
        <v>0.86</v>
      </c>
      <c r="AG1257" s="1">
        <v>10.8</v>
      </c>
      <c r="AH1257" s="1">
        <f t="shared" si="269"/>
        <v>88.372093023255815</v>
      </c>
      <c r="AI1257" s="1">
        <v>0.16</v>
      </c>
      <c r="AJ1257" s="1">
        <f t="shared" si="270"/>
        <v>2.6755555555555555</v>
      </c>
      <c r="AK1257" s="1">
        <f t="shared" si="264"/>
        <v>2.4812758169934641</v>
      </c>
      <c r="AL1257" s="1">
        <f t="shared" si="271"/>
        <v>1.591578947368421</v>
      </c>
      <c r="AM1257" s="1">
        <f t="shared" si="265"/>
        <v>2756.973129992738</v>
      </c>
      <c r="AN1257" s="1">
        <f t="shared" si="266"/>
        <v>1768.421052631579</v>
      </c>
      <c r="AO1257" s="1">
        <f t="shared" si="267"/>
        <v>4525.3941826243172</v>
      </c>
      <c r="AP1257" s="1">
        <f t="shared" si="268"/>
        <v>2.7569731299927378</v>
      </c>
      <c r="AQ1257" s="1">
        <f t="shared" si="268"/>
        <v>1.7684210526315789</v>
      </c>
      <c r="AR1257" s="1">
        <f t="shared" si="268"/>
        <v>4.5253941826243169</v>
      </c>
      <c r="AS1257" s="90">
        <v>42469</v>
      </c>
      <c r="AT1257" s="1">
        <v>1.4922705314009663</v>
      </c>
      <c r="AU1257" s="1">
        <v>0.51862235108981947</v>
      </c>
      <c r="AV1257" s="1">
        <v>1.8025281623381801</v>
      </c>
      <c r="AW1257" s="1">
        <v>0.47848212273256757</v>
      </c>
      <c r="AX1257" s="1">
        <v>0.2607236768640448</v>
      </c>
      <c r="AY1257" s="1">
        <v>0.14085331130029824</v>
      </c>
      <c r="AZ1257" s="1">
        <v>5.9750241048726931</v>
      </c>
      <c r="BA1257" s="1">
        <v>74.288044175717104</v>
      </c>
      <c r="BB1257" s="1">
        <v>58.030001971143243</v>
      </c>
      <c r="BC1257" s="1">
        <v>19.157859280217629</v>
      </c>
      <c r="BD1257" s="1">
        <v>5.3892180158458176</v>
      </c>
      <c r="BE1257" s="94"/>
      <c r="BF1257" s="94"/>
      <c r="BG1257" s="94"/>
      <c r="BH1257" s="1">
        <v>1.2197115384615387</v>
      </c>
      <c r="BI1257" s="1">
        <v>0.32841346153846163</v>
      </c>
      <c r="BJ1257" s="1">
        <v>0.95930853234320379</v>
      </c>
    </row>
    <row r="1258" spans="1:62">
      <c r="A1258" t="s">
        <v>177</v>
      </c>
      <c r="C1258" s="63" t="s">
        <v>166</v>
      </c>
      <c r="D1258" s="87" t="s">
        <v>176</v>
      </c>
      <c r="E1258" t="s">
        <v>960</v>
      </c>
      <c r="F1258" s="63" t="s">
        <v>229</v>
      </c>
      <c r="G1258" s="63" t="s">
        <v>938</v>
      </c>
      <c r="H1258" s="63">
        <v>11.735010000000001</v>
      </c>
      <c r="I1258" s="1">
        <v>8.5388699999999993</v>
      </c>
      <c r="J1258" s="1">
        <v>459</v>
      </c>
      <c r="K1258" s="63" t="s">
        <v>939</v>
      </c>
      <c r="L1258" s="1" t="s">
        <v>737</v>
      </c>
      <c r="M1258" s="88">
        <v>2016</v>
      </c>
      <c r="N1258" s="88">
        <v>2</v>
      </c>
      <c r="O1258" s="89" t="s">
        <v>156</v>
      </c>
      <c r="P1258" s="63">
        <v>1142</v>
      </c>
      <c r="Q1258" s="1" t="s">
        <v>912</v>
      </c>
      <c r="R1258" s="63" t="s">
        <v>399</v>
      </c>
      <c r="S1258" s="63" t="s">
        <v>1003</v>
      </c>
      <c r="T1258" s="63" t="s">
        <v>1092</v>
      </c>
      <c r="U1258" s="1"/>
      <c r="V1258" s="90"/>
      <c r="W1258" s="91">
        <v>42652</v>
      </c>
      <c r="X1258" s="63">
        <v>9</v>
      </c>
      <c r="Y1258" s="63">
        <v>42</v>
      </c>
      <c r="Z1258" s="92">
        <v>39</v>
      </c>
      <c r="AA1258" s="93">
        <v>2.58</v>
      </c>
      <c r="AB1258" s="93">
        <v>2.34</v>
      </c>
      <c r="AC1258" s="63">
        <v>0.82</v>
      </c>
      <c r="AD1258" s="1">
        <v>0.56000000000000005</v>
      </c>
      <c r="AE1258" s="63">
        <v>0.26</v>
      </c>
      <c r="AF1258" s="1">
        <v>0.62</v>
      </c>
      <c r="AG1258" s="1">
        <v>10.3</v>
      </c>
      <c r="AH1258" s="1">
        <f t="shared" si="269"/>
        <v>90.322580645161295</v>
      </c>
      <c r="AI1258" s="1">
        <v>0.14000000000000001</v>
      </c>
      <c r="AJ1258" s="1">
        <f t="shared" si="270"/>
        <v>1.7692682926829266</v>
      </c>
      <c r="AK1258" s="1">
        <f t="shared" si="264"/>
        <v>1.6864114777618366</v>
      </c>
      <c r="AL1258" s="1">
        <f t="shared" si="271"/>
        <v>1.3892307692307695</v>
      </c>
      <c r="AM1258" s="1">
        <f t="shared" si="265"/>
        <v>1873.7905308464851</v>
      </c>
      <c r="AN1258" s="1">
        <f t="shared" si="266"/>
        <v>1543.5897435897439</v>
      </c>
      <c r="AO1258" s="1">
        <f t="shared" si="267"/>
        <v>3417.3802744362292</v>
      </c>
      <c r="AP1258" s="1">
        <f t="shared" si="268"/>
        <v>1.8737905308464851</v>
      </c>
      <c r="AQ1258" s="1">
        <f t="shared" si="268"/>
        <v>1.5435897435897439</v>
      </c>
      <c r="AR1258" s="1">
        <f t="shared" si="268"/>
        <v>3.4173802744362294</v>
      </c>
      <c r="AS1258" s="90"/>
      <c r="AT1258" s="1">
        <v>1.9678362573099417</v>
      </c>
      <c r="AU1258" s="1">
        <v>0.33830490008376973</v>
      </c>
      <c r="AV1258" s="1">
        <v>2.1741488510568447</v>
      </c>
      <c r="AW1258" s="1">
        <v>0.43406882090862131</v>
      </c>
      <c r="AX1258" s="1">
        <v>0.27182584093646878</v>
      </c>
      <c r="AY1258" s="1">
        <v>0.12066521071895239</v>
      </c>
      <c r="AZ1258" s="1">
        <v>6.7520587418533848</v>
      </c>
      <c r="BA1258" s="1">
        <v>129.25491162995885</v>
      </c>
      <c r="BB1258" s="1">
        <v>106.30684754529709</v>
      </c>
      <c r="BC1258" s="1">
        <v>18.089105714615524</v>
      </c>
      <c r="BD1258" s="1">
        <v>6.9207766716412173</v>
      </c>
      <c r="BE1258" s="94"/>
      <c r="BF1258" s="94"/>
      <c r="BG1258" s="94"/>
      <c r="BH1258" s="1">
        <v>1.1072436500470366</v>
      </c>
      <c r="BI1258" s="1">
        <v>0.37634054562558794</v>
      </c>
      <c r="BJ1258" s="1">
        <v>1.0087898990939974</v>
      </c>
    </row>
    <row r="1259" spans="1:62">
      <c r="A1259" t="s">
        <v>177</v>
      </c>
      <c r="C1259" s="63" t="s">
        <v>166</v>
      </c>
      <c r="D1259" s="87" t="s">
        <v>176</v>
      </c>
      <c r="E1259" t="s">
        <v>960</v>
      </c>
      <c r="F1259" s="63" t="s">
        <v>229</v>
      </c>
      <c r="G1259" s="63" t="s">
        <v>938</v>
      </c>
      <c r="H1259" s="63">
        <v>11.735010000000001</v>
      </c>
      <c r="I1259" s="1">
        <v>8.5388699999999993</v>
      </c>
      <c r="J1259" s="1">
        <v>459</v>
      </c>
      <c r="K1259" s="63" t="s">
        <v>939</v>
      </c>
      <c r="L1259" s="1" t="s">
        <v>737</v>
      </c>
      <c r="M1259" s="88">
        <v>2016</v>
      </c>
      <c r="N1259" s="88">
        <v>2</v>
      </c>
      <c r="O1259" s="89" t="s">
        <v>157</v>
      </c>
      <c r="P1259" s="63">
        <v>1143</v>
      </c>
      <c r="Q1259" s="1" t="s">
        <v>912</v>
      </c>
      <c r="R1259" s="63" t="s">
        <v>399</v>
      </c>
      <c r="S1259" s="63" t="s">
        <v>1003</v>
      </c>
      <c r="T1259" s="63" t="s">
        <v>1092</v>
      </c>
      <c r="U1259" s="1"/>
      <c r="V1259" s="90"/>
      <c r="W1259" s="91">
        <v>42652</v>
      </c>
      <c r="X1259" s="63">
        <v>9</v>
      </c>
      <c r="Y1259" s="63">
        <v>48</v>
      </c>
      <c r="Z1259" s="92">
        <v>45</v>
      </c>
      <c r="AA1259" s="93">
        <v>4.3600000000000003</v>
      </c>
      <c r="AB1259" s="93">
        <v>4.9400000000000004</v>
      </c>
      <c r="AC1259" s="63">
        <v>1.62</v>
      </c>
      <c r="AD1259" s="1">
        <v>1.06</v>
      </c>
      <c r="AE1259" s="63">
        <v>0.38</v>
      </c>
      <c r="AF1259" s="1">
        <v>1.22</v>
      </c>
      <c r="AG1259" s="1">
        <v>10.9</v>
      </c>
      <c r="AH1259" s="1">
        <f t="shared" si="269"/>
        <v>86.885245901639351</v>
      </c>
      <c r="AI1259" s="1">
        <v>0.18</v>
      </c>
      <c r="AJ1259" s="1">
        <f t="shared" si="270"/>
        <v>3.7202469135802465</v>
      </c>
      <c r="AK1259" s="1">
        <f t="shared" si="264"/>
        <v>3.3882588235294113</v>
      </c>
      <c r="AL1259" s="1">
        <f t="shared" si="271"/>
        <v>2.0652631578947367</v>
      </c>
      <c r="AM1259" s="1">
        <f t="shared" si="265"/>
        <v>3764.7320261437903</v>
      </c>
      <c r="AN1259" s="1">
        <f t="shared" si="266"/>
        <v>2294.7368421052629</v>
      </c>
      <c r="AO1259" s="1">
        <f t="shared" si="267"/>
        <v>6059.4688682490532</v>
      </c>
      <c r="AP1259" s="1">
        <f t="shared" si="268"/>
        <v>3.7647320261437902</v>
      </c>
      <c r="AQ1259" s="1">
        <f t="shared" si="268"/>
        <v>2.2947368421052627</v>
      </c>
      <c r="AR1259" s="1">
        <f t="shared" si="268"/>
        <v>6.059468868249053</v>
      </c>
      <c r="AS1259" s="90"/>
      <c r="AT1259" s="1">
        <v>2.2910891089108913</v>
      </c>
      <c r="AU1259" s="1">
        <v>0.34527445891427677</v>
      </c>
      <c r="AV1259" s="1">
        <v>2.0584386153667364</v>
      </c>
      <c r="AW1259" s="1">
        <v>0.54396514676395535</v>
      </c>
      <c r="AX1259" s="1">
        <v>0.24654133837685421</v>
      </c>
      <c r="AY1259" s="1">
        <v>0.16215097733833861</v>
      </c>
      <c r="AZ1259" s="1">
        <v>8.7075394414469951</v>
      </c>
      <c r="BA1259" s="1">
        <v>106.38564394817061</v>
      </c>
      <c r="BB1259" s="1">
        <v>86.499148294797365</v>
      </c>
      <c r="BC1259" s="1">
        <v>13.152575328492576</v>
      </c>
      <c r="BD1259" s="1">
        <v>8.5801029838106722</v>
      </c>
      <c r="BE1259" s="94"/>
      <c r="BF1259" s="94"/>
      <c r="BG1259" s="94"/>
      <c r="BH1259" s="1">
        <v>1.4438927507447865</v>
      </c>
      <c r="BI1259" s="1">
        <v>0.32899702085402183</v>
      </c>
      <c r="BJ1259" s="1">
        <v>1.0160723508250502</v>
      </c>
    </row>
    <row r="1260" spans="1:62">
      <c r="A1260" t="s">
        <v>177</v>
      </c>
      <c r="C1260" s="63" t="s">
        <v>166</v>
      </c>
      <c r="D1260" s="87" t="s">
        <v>176</v>
      </c>
      <c r="E1260" t="s">
        <v>960</v>
      </c>
      <c r="F1260" s="63" t="s">
        <v>229</v>
      </c>
      <c r="G1260" s="63" t="s">
        <v>938</v>
      </c>
      <c r="H1260" s="63">
        <v>11.735010000000001</v>
      </c>
      <c r="I1260" s="1">
        <v>8.5388699999999993</v>
      </c>
      <c r="J1260" s="1">
        <v>459</v>
      </c>
      <c r="K1260" s="63" t="s">
        <v>939</v>
      </c>
      <c r="L1260" s="1" t="s">
        <v>737</v>
      </c>
      <c r="M1260" s="88">
        <v>2016</v>
      </c>
      <c r="N1260" s="88">
        <v>2</v>
      </c>
      <c r="O1260" s="89" t="s">
        <v>158</v>
      </c>
      <c r="P1260" s="63">
        <v>1144</v>
      </c>
      <c r="Q1260" s="1" t="s">
        <v>912</v>
      </c>
      <c r="R1260" s="63" t="s">
        <v>399</v>
      </c>
      <c r="S1260" s="63" t="s">
        <v>1003</v>
      </c>
      <c r="T1260" s="63" t="s">
        <v>1092</v>
      </c>
      <c r="U1260" s="1"/>
      <c r="V1260" s="90"/>
      <c r="W1260" s="91">
        <v>42652</v>
      </c>
      <c r="X1260" s="63">
        <v>9</v>
      </c>
      <c r="Y1260" s="63">
        <v>42</v>
      </c>
      <c r="Z1260" s="92">
        <v>50</v>
      </c>
      <c r="AA1260" s="93">
        <v>4.9800000000000004</v>
      </c>
      <c r="AB1260" s="93">
        <v>5.42</v>
      </c>
      <c r="AC1260" s="63">
        <v>2.02</v>
      </c>
      <c r="AD1260" s="1">
        <v>1.3</v>
      </c>
      <c r="AE1260" s="63">
        <v>0.8</v>
      </c>
      <c r="AF1260" s="1">
        <v>1.5</v>
      </c>
      <c r="AG1260" s="1">
        <v>11.1</v>
      </c>
      <c r="AH1260" s="1">
        <f t="shared" si="269"/>
        <v>86.666666666666671</v>
      </c>
      <c r="AI1260" s="1">
        <v>0.32</v>
      </c>
      <c r="AJ1260" s="1">
        <f t="shared" si="270"/>
        <v>4.0247524752475243</v>
      </c>
      <c r="AK1260" s="1">
        <f t="shared" si="264"/>
        <v>3.6481619103086778</v>
      </c>
      <c r="AL1260" s="1">
        <f t="shared" si="271"/>
        <v>1.992</v>
      </c>
      <c r="AM1260" s="1">
        <f t="shared" si="265"/>
        <v>4053.5132336763086</v>
      </c>
      <c r="AN1260" s="1">
        <f t="shared" si="266"/>
        <v>2213.3333333333335</v>
      </c>
      <c r="AO1260" s="1">
        <f t="shared" si="267"/>
        <v>6266.8465670096421</v>
      </c>
      <c r="AP1260" s="1">
        <f t="shared" si="268"/>
        <v>4.0535132336763082</v>
      </c>
      <c r="AQ1260" s="1">
        <f t="shared" si="268"/>
        <v>2.2133333333333334</v>
      </c>
      <c r="AR1260" s="1">
        <f t="shared" si="268"/>
        <v>6.266846567009642</v>
      </c>
      <c r="AS1260" s="90"/>
      <c r="AT1260" s="1">
        <v>2.0128585558852627</v>
      </c>
      <c r="AU1260" s="1">
        <v>0.49705446896367145</v>
      </c>
      <c r="AV1260" s="1">
        <v>2.0046649916116062</v>
      </c>
      <c r="AW1260" s="1">
        <v>0.36683076578161955</v>
      </c>
      <c r="AX1260" s="1">
        <v>0.20724903179951992</v>
      </c>
      <c r="AY1260" s="1">
        <v>0.12459544877144782</v>
      </c>
      <c r="AZ1260" s="1">
        <v>5.0430767832161898</v>
      </c>
      <c r="BA1260" s="1">
        <v>73.201187020910183</v>
      </c>
      <c r="BB1260" s="1">
        <v>49.744579310654487</v>
      </c>
      <c r="BC1260" s="1">
        <v>16.881728297537279</v>
      </c>
      <c r="BD1260" s="1">
        <v>8.3488979728107182</v>
      </c>
      <c r="BE1260" s="94"/>
      <c r="BF1260" s="94"/>
      <c r="BG1260" s="94"/>
      <c r="BH1260" s="1">
        <v>1.4273422562141493</v>
      </c>
      <c r="BI1260" s="1">
        <v>0.3711759082217973</v>
      </c>
      <c r="BJ1260" s="1">
        <v>1.3281025045416728</v>
      </c>
    </row>
    <row r="1261" spans="1:62">
      <c r="A1261" t="s">
        <v>177</v>
      </c>
      <c r="C1261" s="63" t="s">
        <v>166</v>
      </c>
      <c r="D1261" s="87" t="s">
        <v>176</v>
      </c>
      <c r="E1261" t="s">
        <v>960</v>
      </c>
      <c r="F1261" s="63" t="s">
        <v>229</v>
      </c>
      <c r="G1261" s="63" t="s">
        <v>938</v>
      </c>
      <c r="H1261" s="63">
        <v>11.735010000000001</v>
      </c>
      <c r="I1261" s="1">
        <v>8.5388699999999993</v>
      </c>
      <c r="J1261" s="1">
        <v>459</v>
      </c>
      <c r="K1261" s="63" t="s">
        <v>939</v>
      </c>
      <c r="L1261" s="1" t="s">
        <v>737</v>
      </c>
      <c r="M1261" s="88">
        <v>2016</v>
      </c>
      <c r="N1261" s="88">
        <v>2</v>
      </c>
      <c r="O1261" s="89" t="s">
        <v>159</v>
      </c>
      <c r="P1261" s="63">
        <v>1145</v>
      </c>
      <c r="Q1261" s="1" t="s">
        <v>912</v>
      </c>
      <c r="R1261" s="63" t="s">
        <v>399</v>
      </c>
      <c r="S1261" s="63" t="s">
        <v>1003</v>
      </c>
      <c r="T1261" s="63" t="s">
        <v>1092</v>
      </c>
      <c r="U1261" s="1"/>
      <c r="V1261" s="90"/>
      <c r="W1261" s="91">
        <v>42652</v>
      </c>
      <c r="X1261" s="63">
        <v>9</v>
      </c>
      <c r="Y1261" s="63">
        <v>45</v>
      </c>
      <c r="Z1261" s="92">
        <v>47</v>
      </c>
      <c r="AA1261" s="93">
        <v>5.54</v>
      </c>
      <c r="AB1261" s="93">
        <v>4.84</v>
      </c>
      <c r="AC1261" s="63">
        <v>1.78</v>
      </c>
      <c r="AD1261" s="1">
        <v>1.1000000000000001</v>
      </c>
      <c r="AE1261" s="63">
        <v>0.38</v>
      </c>
      <c r="AF1261" s="1">
        <v>1.26</v>
      </c>
      <c r="AG1261" s="1">
        <v>11.7</v>
      </c>
      <c r="AH1261" s="1">
        <f t="shared" si="269"/>
        <v>87.301587301587318</v>
      </c>
      <c r="AI1261" s="1">
        <v>0.16</v>
      </c>
      <c r="AJ1261" s="1">
        <f t="shared" si="270"/>
        <v>3.4260674157303366</v>
      </c>
      <c r="AK1261" s="1">
        <f t="shared" si="264"/>
        <v>3.107132848645076</v>
      </c>
      <c r="AL1261" s="1">
        <f t="shared" si="271"/>
        <v>2.3326315789473684</v>
      </c>
      <c r="AM1261" s="1">
        <f t="shared" si="265"/>
        <v>3452.3698318278621</v>
      </c>
      <c r="AN1261" s="1">
        <f t="shared" si="266"/>
        <v>2591.812865497076</v>
      </c>
      <c r="AO1261" s="1">
        <f t="shared" si="267"/>
        <v>6044.1826973249381</v>
      </c>
      <c r="AP1261" s="1">
        <f t="shared" si="268"/>
        <v>3.4523698318278622</v>
      </c>
      <c r="AQ1261" s="1">
        <f t="shared" si="268"/>
        <v>2.5918128654970762</v>
      </c>
      <c r="AR1261" s="1">
        <f t="shared" si="268"/>
        <v>6.0441826973249384</v>
      </c>
      <c r="AS1261" s="90"/>
      <c r="AT1261" s="1">
        <v>2.4011893870082344</v>
      </c>
      <c r="AU1261" s="1">
        <v>0.3846469063618248</v>
      </c>
      <c r="AV1261" s="1">
        <v>2.1685101552371013</v>
      </c>
      <c r="AW1261" s="1">
        <v>0.55431942545785251</v>
      </c>
      <c r="AX1261" s="1">
        <v>0.21287042749517354</v>
      </c>
      <c r="AY1261" s="1">
        <v>0.1725867910619055</v>
      </c>
      <c r="AZ1261" s="1">
        <v>8.6900463715182319</v>
      </c>
      <c r="BA1261" s="1">
        <v>116.80518221838099</v>
      </c>
      <c r="BB1261" s="1">
        <v>58.801542039837791</v>
      </c>
      <c r="BC1261" s="1">
        <v>18.908865703887024</v>
      </c>
      <c r="BD1261" s="1">
        <v>8.8340530163160214</v>
      </c>
      <c r="BE1261" s="94"/>
      <c r="BF1261" s="94"/>
      <c r="BG1261" s="94"/>
      <c r="BH1261" s="1">
        <v>1.3152173913043477</v>
      </c>
      <c r="BI1261" s="1">
        <v>0.38076559546313798</v>
      </c>
      <c r="BJ1261" s="1">
        <v>1.3139530546242497</v>
      </c>
    </row>
    <row r="1262" spans="1:62">
      <c r="A1262" t="s">
        <v>177</v>
      </c>
      <c r="C1262" s="63" t="s">
        <v>166</v>
      </c>
      <c r="D1262" s="87" t="s">
        <v>176</v>
      </c>
      <c r="E1262" t="s">
        <v>960</v>
      </c>
      <c r="F1262" s="63" t="s">
        <v>229</v>
      </c>
      <c r="G1262" s="63" t="s">
        <v>938</v>
      </c>
      <c r="H1262" s="63">
        <v>11.735010000000001</v>
      </c>
      <c r="I1262" s="1">
        <v>8.5388699999999993</v>
      </c>
      <c r="J1262" s="1">
        <v>459</v>
      </c>
      <c r="K1262" s="63" t="s">
        <v>939</v>
      </c>
      <c r="L1262" s="1" t="s">
        <v>737</v>
      </c>
      <c r="M1262" s="88">
        <v>2016</v>
      </c>
      <c r="N1262" s="88">
        <v>2</v>
      </c>
      <c r="O1262" s="89" t="s">
        <v>714</v>
      </c>
      <c r="P1262" s="63">
        <v>1146</v>
      </c>
      <c r="Q1262" s="1" t="s">
        <v>912</v>
      </c>
      <c r="R1262" s="63" t="s">
        <v>399</v>
      </c>
      <c r="S1262" s="63" t="s">
        <v>1003</v>
      </c>
      <c r="T1262" s="63" t="s">
        <v>1092</v>
      </c>
      <c r="U1262" s="1"/>
      <c r="V1262" s="90"/>
      <c r="W1262" s="91">
        <v>42652</v>
      </c>
      <c r="X1262" s="63">
        <v>9</v>
      </c>
      <c r="Y1262" s="63">
        <v>47</v>
      </c>
      <c r="Z1262" s="92">
        <v>55</v>
      </c>
      <c r="AA1262" s="93">
        <v>6.76</v>
      </c>
      <c r="AB1262" s="93">
        <v>7</v>
      </c>
      <c r="AC1262" s="63">
        <v>2.1</v>
      </c>
      <c r="AD1262" s="1">
        <v>1.3</v>
      </c>
      <c r="AE1262" s="63">
        <v>0.36</v>
      </c>
      <c r="AF1262" s="1">
        <v>1.5</v>
      </c>
      <c r="AG1262" s="1">
        <v>10.4</v>
      </c>
      <c r="AH1262" s="1">
        <f t="shared" si="269"/>
        <v>86.666666666666671</v>
      </c>
      <c r="AI1262" s="1">
        <v>0.2</v>
      </c>
      <c r="AJ1262" s="1">
        <f t="shared" si="270"/>
        <v>5</v>
      </c>
      <c r="AK1262" s="1">
        <f t="shared" si="264"/>
        <v>4.5678431372549015</v>
      </c>
      <c r="AL1262" s="1">
        <f t="shared" si="271"/>
        <v>3.7555555555555555</v>
      </c>
      <c r="AM1262" s="1">
        <f t="shared" si="265"/>
        <v>5075.3812636165576</v>
      </c>
      <c r="AN1262" s="1">
        <f t="shared" si="266"/>
        <v>4172.8395061728397</v>
      </c>
      <c r="AO1262" s="1">
        <f t="shared" si="267"/>
        <v>9248.2207697893973</v>
      </c>
      <c r="AP1262" s="1">
        <f t="shared" si="268"/>
        <v>5.0753812636165572</v>
      </c>
      <c r="AQ1262" s="1">
        <f t="shared" si="268"/>
        <v>4.1728395061728394</v>
      </c>
      <c r="AR1262" s="1">
        <f t="shared" si="268"/>
        <v>9.2482207697893966</v>
      </c>
      <c r="AS1262" s="90"/>
      <c r="AT1262" s="1">
        <v>2.4205202312138732</v>
      </c>
      <c r="AU1262" s="1">
        <v>0.29667390711832736</v>
      </c>
      <c r="AV1262" s="1">
        <v>2.3156847561298082</v>
      </c>
      <c r="AW1262" s="1">
        <v>0.71508574591121188</v>
      </c>
      <c r="AX1262" s="1">
        <v>0.14473605996111538</v>
      </c>
      <c r="AY1262" s="1">
        <v>0.19142052727868203</v>
      </c>
      <c r="AZ1262" s="1">
        <v>7.5218040230387277</v>
      </c>
      <c r="BA1262" s="1">
        <v>146.57188181394454</v>
      </c>
      <c r="BB1262" s="1">
        <v>71.89205171489337</v>
      </c>
      <c r="BC1262" s="1">
        <v>11.152315289111762</v>
      </c>
      <c r="BD1262" s="1">
        <v>40.507892680816987</v>
      </c>
      <c r="BE1262" s="94"/>
      <c r="BF1262" s="94"/>
      <c r="BG1262" s="94"/>
      <c r="BH1262" s="1">
        <v>1.5044510385756678</v>
      </c>
      <c r="BI1262" s="1">
        <v>0.43209693372898123</v>
      </c>
      <c r="BJ1262" s="1">
        <v>1.0152565010112666</v>
      </c>
    </row>
    <row r="1263" spans="1:62">
      <c r="A1263" t="s">
        <v>177</v>
      </c>
      <c r="C1263" s="63" t="s">
        <v>166</v>
      </c>
      <c r="D1263" s="87" t="s">
        <v>176</v>
      </c>
      <c r="E1263" t="s">
        <v>960</v>
      </c>
      <c r="F1263" s="63" t="s">
        <v>940</v>
      </c>
      <c r="G1263" s="63" t="s">
        <v>941</v>
      </c>
      <c r="H1263" s="63">
        <v>11.756080000000001</v>
      </c>
      <c r="I1263" s="1">
        <v>8.5413999999999994</v>
      </c>
      <c r="J1263" s="1">
        <v>446</v>
      </c>
      <c r="K1263" s="63" t="s">
        <v>942</v>
      </c>
      <c r="L1263" s="1" t="s">
        <v>737</v>
      </c>
      <c r="M1263" s="88">
        <v>2016</v>
      </c>
      <c r="N1263" s="88">
        <v>2</v>
      </c>
      <c r="O1263" s="89" t="s">
        <v>155</v>
      </c>
      <c r="P1263" s="63">
        <v>1153</v>
      </c>
      <c r="Q1263" s="1" t="s">
        <v>912</v>
      </c>
      <c r="R1263" s="63" t="s">
        <v>399</v>
      </c>
      <c r="S1263" s="63" t="s">
        <v>1003</v>
      </c>
      <c r="T1263" s="63" t="s">
        <v>1092</v>
      </c>
      <c r="U1263" s="1" t="s">
        <v>935</v>
      </c>
      <c r="V1263" s="90">
        <v>42682</v>
      </c>
      <c r="W1263" s="91">
        <v>42652</v>
      </c>
      <c r="X1263" s="63">
        <v>9</v>
      </c>
      <c r="Y1263" s="63">
        <v>46</v>
      </c>
      <c r="Z1263" s="92">
        <v>45</v>
      </c>
      <c r="AA1263" s="93">
        <v>3.06</v>
      </c>
      <c r="AB1263" s="93">
        <v>2.5</v>
      </c>
      <c r="AC1263" s="63">
        <v>1.06</v>
      </c>
      <c r="AD1263" s="1">
        <v>0.74</v>
      </c>
      <c r="AE1263" s="63">
        <v>0.36</v>
      </c>
      <c r="AF1263" s="1">
        <v>0.9</v>
      </c>
      <c r="AG1263" s="1">
        <v>10.8</v>
      </c>
      <c r="AH1263" s="1">
        <f t="shared" si="269"/>
        <v>82.222222222222214</v>
      </c>
      <c r="AI1263" s="1">
        <v>0.24</v>
      </c>
      <c r="AJ1263" s="1">
        <f t="shared" si="270"/>
        <v>2.1226415094339623</v>
      </c>
      <c r="AK1263" s="1">
        <f t="shared" si="264"/>
        <v>1.8315205327413988</v>
      </c>
      <c r="AL1263" s="1">
        <f t="shared" si="271"/>
        <v>2.04</v>
      </c>
      <c r="AM1263" s="1">
        <f t="shared" si="265"/>
        <v>2035.0228141571097</v>
      </c>
      <c r="AN1263" s="1">
        <f t="shared" si="266"/>
        <v>2266.6666666666665</v>
      </c>
      <c r="AO1263" s="1">
        <f t="shared" si="267"/>
        <v>4301.6894808237757</v>
      </c>
      <c r="AP1263" s="1">
        <f t="shared" si="268"/>
        <v>2.0350228141571098</v>
      </c>
      <c r="AQ1263" s="1">
        <f t="shared" si="268"/>
        <v>2.2666666666666666</v>
      </c>
      <c r="AR1263" s="1">
        <f t="shared" si="268"/>
        <v>4.301689480823776</v>
      </c>
      <c r="AS1263" s="90">
        <v>42469</v>
      </c>
      <c r="AT1263" s="1">
        <v>2.3642645607107604</v>
      </c>
      <c r="AU1263" s="1">
        <v>0.16016361319056152</v>
      </c>
      <c r="AV1263" s="1">
        <v>2.1190772640507021</v>
      </c>
      <c r="AW1263" s="1">
        <v>0.61361475554000733</v>
      </c>
      <c r="AX1263" s="1">
        <v>0.22256617769014847</v>
      </c>
      <c r="AY1263" s="1">
        <v>0.17439947585098786</v>
      </c>
      <c r="AZ1263" s="1">
        <v>10.018172936513601</v>
      </c>
      <c r="BA1263" s="1">
        <v>113.18489504040562</v>
      </c>
      <c r="BB1263" s="1">
        <v>49.775188141109815</v>
      </c>
      <c r="BC1263" s="1">
        <v>11.831509744834532</v>
      </c>
      <c r="BD1263" s="1">
        <v>5.1350994877415435</v>
      </c>
      <c r="BE1263" s="94"/>
      <c r="BF1263" s="94"/>
      <c r="BG1263" s="94"/>
      <c r="BH1263" s="1">
        <v>1.3019943019943019</v>
      </c>
      <c r="BI1263" s="1">
        <v>0.20959164292497623</v>
      </c>
      <c r="BJ1263" s="1">
        <v>1.0140722084021663</v>
      </c>
    </row>
    <row r="1264" spans="1:62">
      <c r="A1264" t="s">
        <v>177</v>
      </c>
      <c r="C1264" s="63" t="s">
        <v>166</v>
      </c>
      <c r="D1264" s="87" t="s">
        <v>176</v>
      </c>
      <c r="E1264" t="s">
        <v>960</v>
      </c>
      <c r="F1264" s="63" t="s">
        <v>940</v>
      </c>
      <c r="G1264" s="63" t="s">
        <v>941</v>
      </c>
      <c r="H1264" s="63">
        <v>11.756080000000001</v>
      </c>
      <c r="I1264" s="1">
        <v>8.5413999999999994</v>
      </c>
      <c r="J1264" s="1">
        <v>446</v>
      </c>
      <c r="K1264" s="63" t="s">
        <v>942</v>
      </c>
      <c r="L1264" s="1" t="s">
        <v>737</v>
      </c>
      <c r="M1264" s="88">
        <v>2016</v>
      </c>
      <c r="N1264" s="88">
        <v>2</v>
      </c>
      <c r="O1264" s="89" t="s">
        <v>156</v>
      </c>
      <c r="P1264" s="63">
        <v>1154</v>
      </c>
      <c r="Q1264" s="1" t="s">
        <v>912</v>
      </c>
      <c r="R1264" s="63" t="s">
        <v>399</v>
      </c>
      <c r="S1264" s="63" t="s">
        <v>1003</v>
      </c>
      <c r="T1264" s="63" t="s">
        <v>1092</v>
      </c>
      <c r="U1264" s="1"/>
      <c r="V1264" s="90"/>
      <c r="W1264" s="91">
        <v>42652</v>
      </c>
      <c r="X1264" s="63">
        <v>9</v>
      </c>
      <c r="Y1264" s="63">
        <v>47</v>
      </c>
      <c r="Z1264" s="92">
        <v>48</v>
      </c>
      <c r="AA1264" s="93">
        <v>5.56</v>
      </c>
      <c r="AB1264" s="93">
        <v>4.7</v>
      </c>
      <c r="AC1264" s="63">
        <v>1.56</v>
      </c>
      <c r="AD1264" s="1">
        <v>1.1200000000000001</v>
      </c>
      <c r="AE1264" s="63">
        <v>0.36</v>
      </c>
      <c r="AF1264" s="1">
        <v>1.3</v>
      </c>
      <c r="AG1264" s="1">
        <v>10.5</v>
      </c>
      <c r="AH1264" s="1">
        <f t="shared" si="269"/>
        <v>86.15384615384616</v>
      </c>
      <c r="AI1264" s="1">
        <v>0.34</v>
      </c>
      <c r="AJ1264" s="1">
        <f t="shared" si="270"/>
        <v>3.916666666666667</v>
      </c>
      <c r="AK1264" s="1">
        <f t="shared" si="264"/>
        <v>3.5530015082956261</v>
      </c>
      <c r="AL1264" s="1">
        <f t="shared" si="271"/>
        <v>5.2511111111111113</v>
      </c>
      <c r="AM1264" s="1">
        <f t="shared" si="265"/>
        <v>3947.7794536618067</v>
      </c>
      <c r="AN1264" s="1">
        <f t="shared" si="266"/>
        <v>5834.5679012345681</v>
      </c>
      <c r="AO1264" s="1">
        <f t="shared" si="267"/>
        <v>9782.3473548963739</v>
      </c>
      <c r="AP1264" s="1">
        <f t="shared" ref="AP1264:AR1297" si="272">AM1264/1000</f>
        <v>3.9477794536618065</v>
      </c>
      <c r="AQ1264" s="1">
        <f t="shared" si="272"/>
        <v>5.8345679012345677</v>
      </c>
      <c r="AR1264" s="1">
        <f t="shared" si="272"/>
        <v>9.7823473548963733</v>
      </c>
      <c r="AS1264" s="90"/>
      <c r="AT1264" s="1">
        <v>2.1655933762649493</v>
      </c>
      <c r="AU1264" s="1">
        <v>0.18257406487774383</v>
      </c>
      <c r="AV1264" s="1">
        <v>1.9027245844828253</v>
      </c>
      <c r="AW1264" s="1">
        <v>0.59220807303094647</v>
      </c>
      <c r="AX1264" s="1">
        <v>0.15923168663141954</v>
      </c>
      <c r="AY1264" s="1">
        <v>0.14664111163926458</v>
      </c>
      <c r="AZ1264" s="1">
        <v>6.3085687209903201</v>
      </c>
      <c r="BA1264" s="1">
        <v>110.55172942394073</v>
      </c>
      <c r="BB1264" s="1">
        <v>50.141170417856202</v>
      </c>
      <c r="BC1264" s="1">
        <v>7.1520000712002414</v>
      </c>
      <c r="BD1264" s="1">
        <v>3.9454513480700739</v>
      </c>
      <c r="BE1264" s="94"/>
      <c r="BF1264" s="94"/>
      <c r="BG1264" s="94"/>
      <c r="BH1264" s="1">
        <v>1.3380816714150046</v>
      </c>
      <c r="BI1264" s="1">
        <v>0.31343779677113009</v>
      </c>
      <c r="BJ1264" s="1">
        <v>1.0558667610517174</v>
      </c>
    </row>
    <row r="1265" spans="1:62">
      <c r="A1265" t="s">
        <v>177</v>
      </c>
      <c r="C1265" s="63" t="s">
        <v>166</v>
      </c>
      <c r="D1265" s="87" t="s">
        <v>176</v>
      </c>
      <c r="E1265" t="s">
        <v>960</v>
      </c>
      <c r="F1265" s="63" t="s">
        <v>940</v>
      </c>
      <c r="G1265" s="63" t="s">
        <v>941</v>
      </c>
      <c r="H1265" s="63">
        <v>11.756080000000001</v>
      </c>
      <c r="I1265" s="1">
        <v>8.5413999999999994</v>
      </c>
      <c r="J1265" s="1">
        <v>446</v>
      </c>
      <c r="K1265" s="63" t="s">
        <v>942</v>
      </c>
      <c r="L1265" s="1" t="s">
        <v>737</v>
      </c>
      <c r="M1265" s="88">
        <v>2016</v>
      </c>
      <c r="N1265" s="88">
        <v>2</v>
      </c>
      <c r="O1265" s="89" t="s">
        <v>157</v>
      </c>
      <c r="P1265" s="63">
        <v>1155</v>
      </c>
      <c r="Q1265" s="1" t="s">
        <v>912</v>
      </c>
      <c r="R1265" s="63" t="s">
        <v>399</v>
      </c>
      <c r="S1265" s="63" t="s">
        <v>1003</v>
      </c>
      <c r="T1265" s="63" t="s">
        <v>1092</v>
      </c>
      <c r="U1265" s="1"/>
      <c r="V1265" s="90"/>
      <c r="W1265" s="91">
        <v>42652</v>
      </c>
      <c r="X1265" s="63">
        <v>9</v>
      </c>
      <c r="Y1265" s="63">
        <v>44</v>
      </c>
      <c r="Z1265" s="92">
        <v>37</v>
      </c>
      <c r="AA1265" s="93">
        <v>4.1399999999999997</v>
      </c>
      <c r="AB1265" s="93">
        <v>2.8</v>
      </c>
      <c r="AC1265" s="63">
        <v>1.1599999999999999</v>
      </c>
      <c r="AD1265" s="1">
        <v>0.78</v>
      </c>
      <c r="AE1265" s="63">
        <v>0.42</v>
      </c>
      <c r="AF1265" s="1">
        <v>0.9</v>
      </c>
      <c r="AG1265" s="1">
        <v>9</v>
      </c>
      <c r="AH1265" s="1">
        <f t="shared" si="269"/>
        <v>86.666666666666671</v>
      </c>
      <c r="AI1265" s="1">
        <v>0.24</v>
      </c>
      <c r="AJ1265" s="1">
        <f t="shared" si="270"/>
        <v>2.1724137931034484</v>
      </c>
      <c r="AK1265" s="1">
        <f t="shared" si="264"/>
        <v>2.015659229208925</v>
      </c>
      <c r="AL1265" s="1">
        <f t="shared" si="271"/>
        <v>2.3657142857142852</v>
      </c>
      <c r="AM1265" s="1">
        <f t="shared" si="265"/>
        <v>2239.6213657876942</v>
      </c>
      <c r="AN1265" s="1">
        <f t="shared" si="266"/>
        <v>2628.571428571428</v>
      </c>
      <c r="AO1265" s="1">
        <f t="shared" si="267"/>
        <v>4868.1927943591218</v>
      </c>
      <c r="AP1265" s="1">
        <f t="shared" si="272"/>
        <v>2.2396213657876944</v>
      </c>
      <c r="AQ1265" s="1">
        <f t="shared" si="272"/>
        <v>2.6285714285714281</v>
      </c>
      <c r="AR1265" s="1">
        <f t="shared" si="272"/>
        <v>4.8681927943591221</v>
      </c>
      <c r="AS1265" s="90"/>
      <c r="AT1265" s="1">
        <v>2.9753694581280787</v>
      </c>
      <c r="AU1265" s="1">
        <v>0.20553633266963206</v>
      </c>
      <c r="AV1265" s="1">
        <v>2.0249976401219842</v>
      </c>
      <c r="AW1265" s="1">
        <v>0.70636235396073233</v>
      </c>
      <c r="AX1265" s="1">
        <v>0.24592138838430549</v>
      </c>
      <c r="AY1265" s="1">
        <v>0.20005255004628184</v>
      </c>
      <c r="AZ1265" s="1">
        <v>13.075733968971058</v>
      </c>
      <c r="BA1265" s="1">
        <v>239.29670279536791</v>
      </c>
      <c r="BB1265" s="1">
        <v>101.84558949733362</v>
      </c>
      <c r="BC1265" s="1">
        <v>20.537642773840382</v>
      </c>
      <c r="BD1265" s="1">
        <v>5.0375794005434544</v>
      </c>
      <c r="BE1265" s="94"/>
      <c r="BF1265" s="94"/>
      <c r="BG1265" s="94"/>
      <c r="BH1265" s="1">
        <v>1.4521327014218011</v>
      </c>
      <c r="BI1265" s="1">
        <v>0.20834123222748815</v>
      </c>
      <c r="BJ1265" s="1">
        <v>0.98498791944225705</v>
      </c>
    </row>
    <row r="1266" spans="1:62">
      <c r="A1266" t="s">
        <v>177</v>
      </c>
      <c r="C1266" s="63" t="s">
        <v>166</v>
      </c>
      <c r="D1266" s="87" t="s">
        <v>176</v>
      </c>
      <c r="E1266" t="s">
        <v>960</v>
      </c>
      <c r="F1266" s="63" t="s">
        <v>940</v>
      </c>
      <c r="G1266" s="63" t="s">
        <v>941</v>
      </c>
      <c r="H1266" s="63">
        <v>11.756080000000001</v>
      </c>
      <c r="I1266" s="1">
        <v>8.5413999999999994</v>
      </c>
      <c r="J1266" s="1">
        <v>446</v>
      </c>
      <c r="K1266" s="63" t="s">
        <v>942</v>
      </c>
      <c r="L1266" s="1" t="s">
        <v>737</v>
      </c>
      <c r="M1266" s="88">
        <v>2016</v>
      </c>
      <c r="N1266" s="88">
        <v>2</v>
      </c>
      <c r="O1266" s="89" t="s">
        <v>158</v>
      </c>
      <c r="P1266" s="63">
        <v>1156</v>
      </c>
      <c r="Q1266" s="1" t="s">
        <v>912</v>
      </c>
      <c r="R1266" s="63" t="s">
        <v>399</v>
      </c>
      <c r="S1266" s="63" t="s">
        <v>1003</v>
      </c>
      <c r="T1266" s="63" t="s">
        <v>1092</v>
      </c>
      <c r="U1266" s="1"/>
      <c r="V1266" s="90"/>
      <c r="W1266" s="91">
        <v>42652</v>
      </c>
      <c r="X1266" s="63">
        <v>9</v>
      </c>
      <c r="Y1266" s="63">
        <v>44</v>
      </c>
      <c r="Z1266" s="92">
        <v>46</v>
      </c>
      <c r="AA1266" s="93">
        <v>4.62</v>
      </c>
      <c r="AB1266" s="93">
        <v>5.56</v>
      </c>
      <c r="AC1266" s="63">
        <v>1.6</v>
      </c>
      <c r="AD1266" s="1">
        <v>1.1200000000000001</v>
      </c>
      <c r="AE1266" s="63">
        <v>0.52</v>
      </c>
      <c r="AF1266" s="1">
        <v>1.32</v>
      </c>
      <c r="AG1266" s="1">
        <v>11.7</v>
      </c>
      <c r="AH1266" s="1">
        <f t="shared" si="269"/>
        <v>84.848484848484844</v>
      </c>
      <c r="AI1266" s="1">
        <v>0.32</v>
      </c>
      <c r="AJ1266" s="1">
        <f t="shared" si="270"/>
        <v>4.5869999999999997</v>
      </c>
      <c r="AK1266" s="1">
        <f t="shared" si="264"/>
        <v>4.0431011764705875</v>
      </c>
      <c r="AL1266" s="1">
        <f t="shared" si="271"/>
        <v>2.8430769230769233</v>
      </c>
      <c r="AM1266" s="1">
        <f t="shared" si="265"/>
        <v>4492.3346405228749</v>
      </c>
      <c r="AN1266" s="1">
        <f t="shared" si="266"/>
        <v>3158.9743589743593</v>
      </c>
      <c r="AO1266" s="1">
        <f t="shared" si="267"/>
        <v>7651.3089994972343</v>
      </c>
      <c r="AP1266" s="1">
        <f t="shared" si="272"/>
        <v>4.4923346405228752</v>
      </c>
      <c r="AQ1266" s="1">
        <f t="shared" si="272"/>
        <v>3.1589743589743593</v>
      </c>
      <c r="AR1266" s="1">
        <f t="shared" si="272"/>
        <v>7.6513089994972345</v>
      </c>
      <c r="AS1266" s="90"/>
      <c r="AT1266" s="1">
        <v>2.5815109343936382</v>
      </c>
      <c r="AU1266" s="1">
        <v>0.1795474807864042</v>
      </c>
      <c r="AV1266" s="1">
        <v>1.4007133850397901</v>
      </c>
      <c r="AW1266" s="1">
        <v>0.57413362930289202</v>
      </c>
      <c r="AX1266" s="1">
        <v>0.1966480299958398</v>
      </c>
      <c r="AY1266" s="1">
        <v>0.15571660654367742</v>
      </c>
      <c r="AZ1266" s="1">
        <v>7.8947430471971485</v>
      </c>
      <c r="BA1266" s="1">
        <v>105.78893030909362</v>
      </c>
      <c r="BB1266" s="1">
        <v>73.892872041842125</v>
      </c>
      <c r="BC1266" s="1">
        <v>10.11761957664004</v>
      </c>
      <c r="BD1266" s="1">
        <v>4.0379929793157201</v>
      </c>
      <c r="BE1266" s="94"/>
      <c r="BF1266" s="94"/>
      <c r="BG1266" s="94"/>
      <c r="BH1266" s="1">
        <v>1.3377843719090012</v>
      </c>
      <c r="BI1266" s="1">
        <v>0.2530168150346192</v>
      </c>
      <c r="BJ1266" s="1">
        <v>1.1624388399797998</v>
      </c>
    </row>
    <row r="1267" spans="1:62">
      <c r="A1267" t="s">
        <v>177</v>
      </c>
      <c r="C1267" s="63" t="s">
        <v>166</v>
      </c>
      <c r="D1267" s="87" t="s">
        <v>176</v>
      </c>
      <c r="E1267" t="s">
        <v>960</v>
      </c>
      <c r="F1267" s="63" t="s">
        <v>940</v>
      </c>
      <c r="G1267" s="63" t="s">
        <v>941</v>
      </c>
      <c r="H1267" s="63">
        <v>11.756080000000001</v>
      </c>
      <c r="I1267" s="1">
        <v>8.5413999999999994</v>
      </c>
      <c r="J1267" s="1">
        <v>446</v>
      </c>
      <c r="K1267" s="63" t="s">
        <v>942</v>
      </c>
      <c r="L1267" s="1" t="s">
        <v>737</v>
      </c>
      <c r="M1267" s="88">
        <v>2016</v>
      </c>
      <c r="N1267" s="88">
        <v>2</v>
      </c>
      <c r="O1267" s="89" t="s">
        <v>159</v>
      </c>
      <c r="P1267" s="63">
        <v>1157</v>
      </c>
      <c r="Q1267" s="1" t="s">
        <v>912</v>
      </c>
      <c r="R1267" s="63" t="s">
        <v>399</v>
      </c>
      <c r="S1267" s="63" t="s">
        <v>1003</v>
      </c>
      <c r="T1267" s="63" t="s">
        <v>1092</v>
      </c>
      <c r="U1267" s="1"/>
      <c r="V1267" s="90"/>
      <c r="W1267" s="91">
        <v>42652</v>
      </c>
      <c r="X1267" s="63">
        <v>9</v>
      </c>
      <c r="Y1267" s="63">
        <v>48</v>
      </c>
      <c r="Z1267" s="92">
        <v>62</v>
      </c>
      <c r="AA1267" s="93">
        <v>9.8000000000000007</v>
      </c>
      <c r="AB1267" s="93">
        <v>8.4600000000000009</v>
      </c>
      <c r="AC1267" s="63">
        <v>1.94</v>
      </c>
      <c r="AD1267" s="1">
        <v>1.32</v>
      </c>
      <c r="AE1267" s="63">
        <v>0.68</v>
      </c>
      <c r="AF1267" s="1">
        <v>1.5</v>
      </c>
      <c r="AG1267" s="1">
        <v>10.6</v>
      </c>
      <c r="AH1267" s="1">
        <f t="shared" si="269"/>
        <v>88</v>
      </c>
      <c r="AI1267" s="1">
        <v>0.32</v>
      </c>
      <c r="AJ1267" s="1">
        <f t="shared" si="270"/>
        <v>6.5412371134020626</v>
      </c>
      <c r="AK1267" s="1">
        <f t="shared" si="264"/>
        <v>6.0542612492419652</v>
      </c>
      <c r="AL1267" s="1">
        <f t="shared" si="271"/>
        <v>4.6117647058823534</v>
      </c>
      <c r="AM1267" s="1">
        <f t="shared" si="265"/>
        <v>6726.9569436021829</v>
      </c>
      <c r="AN1267" s="1">
        <f t="shared" si="266"/>
        <v>5124.1830065359482</v>
      </c>
      <c r="AO1267" s="1">
        <f t="shared" si="267"/>
        <v>11851.139950138131</v>
      </c>
      <c r="AP1267" s="1">
        <f t="shared" si="272"/>
        <v>6.7269569436021825</v>
      </c>
      <c r="AQ1267" s="1">
        <f t="shared" si="272"/>
        <v>5.1241830065359482</v>
      </c>
      <c r="AR1267" s="1">
        <f t="shared" si="272"/>
        <v>11.851139950138132</v>
      </c>
      <c r="AS1267" s="90"/>
      <c r="AT1267" s="1">
        <v>2.6987179487179485</v>
      </c>
      <c r="AU1267" s="1">
        <v>0.27233909818982521</v>
      </c>
      <c r="AV1267" s="1">
        <v>1.9892808368625481</v>
      </c>
      <c r="AW1267" s="1">
        <v>0.72031354655367663</v>
      </c>
      <c r="AX1267" s="1">
        <v>0.18082714695327518</v>
      </c>
      <c r="AY1267" s="1">
        <v>0.18771411911171884</v>
      </c>
      <c r="AZ1267" s="1">
        <v>12.914043111392868</v>
      </c>
      <c r="BA1267" s="1">
        <v>123.67760003105798</v>
      </c>
      <c r="BB1267" s="1">
        <v>138.06689915698252</v>
      </c>
      <c r="BC1267" s="1">
        <v>10.204940245152647</v>
      </c>
      <c r="BD1267" s="1">
        <v>5.0947691607025281</v>
      </c>
      <c r="BE1267" s="94"/>
      <c r="BF1267" s="94"/>
      <c r="BG1267" s="94"/>
      <c r="BH1267" s="1">
        <v>1.3764423076923078</v>
      </c>
      <c r="BI1267" s="1">
        <v>0.29115384615384621</v>
      </c>
      <c r="BJ1267" s="1">
        <v>1.3115265485215273</v>
      </c>
    </row>
    <row r="1268" spans="1:62">
      <c r="A1268" t="s">
        <v>177</v>
      </c>
      <c r="C1268" s="63" t="s">
        <v>166</v>
      </c>
      <c r="D1268" s="87" t="s">
        <v>176</v>
      </c>
      <c r="E1268" t="s">
        <v>960</v>
      </c>
      <c r="F1268" s="63" t="s">
        <v>940</v>
      </c>
      <c r="G1268" s="63" t="s">
        <v>941</v>
      </c>
      <c r="H1268" s="63">
        <v>11.756080000000001</v>
      </c>
      <c r="I1268" s="1">
        <v>8.5413999999999994</v>
      </c>
      <c r="J1268" s="1">
        <v>446</v>
      </c>
      <c r="K1268" s="63" t="s">
        <v>942</v>
      </c>
      <c r="L1268" s="1" t="s">
        <v>737</v>
      </c>
      <c r="M1268" s="88">
        <v>2016</v>
      </c>
      <c r="N1268" s="88">
        <v>2</v>
      </c>
      <c r="O1268" s="89" t="s">
        <v>714</v>
      </c>
      <c r="P1268" s="63">
        <v>1158</v>
      </c>
      <c r="Q1268" s="1" t="s">
        <v>912</v>
      </c>
      <c r="R1268" s="63" t="s">
        <v>399</v>
      </c>
      <c r="S1268" s="63" t="s">
        <v>1003</v>
      </c>
      <c r="T1268" s="63" t="s">
        <v>1092</v>
      </c>
      <c r="U1268" s="1"/>
      <c r="V1268" s="90"/>
      <c r="W1268" s="91">
        <v>42652</v>
      </c>
      <c r="X1268" s="63">
        <v>9</v>
      </c>
      <c r="Y1268" s="63">
        <v>43</v>
      </c>
      <c r="Z1268" s="92">
        <v>45</v>
      </c>
      <c r="AA1268" s="93">
        <v>6.76</v>
      </c>
      <c r="AB1268" s="93">
        <v>6.64</v>
      </c>
      <c r="AC1268" s="63">
        <v>1.82</v>
      </c>
      <c r="AD1268" s="1">
        <v>1.32</v>
      </c>
      <c r="AE1268" s="63">
        <v>0.57999999999999996</v>
      </c>
      <c r="AF1268" s="1">
        <v>1.52</v>
      </c>
      <c r="AG1268" s="1">
        <v>10.8</v>
      </c>
      <c r="AH1268" s="1">
        <f t="shared" si="269"/>
        <v>86.842105263157904</v>
      </c>
      <c r="AI1268" s="1">
        <v>0.38</v>
      </c>
      <c r="AJ1268" s="1">
        <f t="shared" si="270"/>
        <v>5.5454945054945055</v>
      </c>
      <c r="AK1268" s="1">
        <f t="shared" si="264"/>
        <v>5.0537825468649018</v>
      </c>
      <c r="AL1268" s="1">
        <f t="shared" si="271"/>
        <v>4.4289655172413793</v>
      </c>
      <c r="AM1268" s="1">
        <f t="shared" si="265"/>
        <v>5615.3139409610021</v>
      </c>
      <c r="AN1268" s="1">
        <f t="shared" si="266"/>
        <v>4921.0727969348654</v>
      </c>
      <c r="AO1268" s="1">
        <f t="shared" si="267"/>
        <v>10536.386737895868</v>
      </c>
      <c r="AP1268" s="1">
        <f t="shared" si="272"/>
        <v>5.615313940961002</v>
      </c>
      <c r="AQ1268" s="1">
        <f t="shared" si="272"/>
        <v>4.9210727969348653</v>
      </c>
      <c r="AR1268" s="1">
        <f t="shared" si="272"/>
        <v>10.536386737895867</v>
      </c>
      <c r="AS1268" s="90"/>
      <c r="AT1268" s="1">
        <v>2.4130036630036629</v>
      </c>
      <c r="AU1268" s="1">
        <v>0.2303949958870623</v>
      </c>
      <c r="AV1268" s="1">
        <v>1.7085111928662511</v>
      </c>
      <c r="AW1268" s="1">
        <v>0.66324640692820314</v>
      </c>
      <c r="AX1268" s="1">
        <v>0.10486979359132984</v>
      </c>
      <c r="AY1268" s="1">
        <v>0.15436906771426026</v>
      </c>
      <c r="AZ1268" s="1">
        <v>6.8408173314359768</v>
      </c>
      <c r="BA1268" s="1">
        <v>136.55149667878143</v>
      </c>
      <c r="BB1268" s="1">
        <v>104.84531303689427</v>
      </c>
      <c r="BC1268" s="1">
        <v>8.9996312036997423</v>
      </c>
      <c r="BD1268" s="1">
        <v>43.290072644443477</v>
      </c>
      <c r="BE1268" s="94"/>
      <c r="BF1268" s="94"/>
      <c r="BG1268" s="94"/>
      <c r="BH1268" s="1">
        <v>1.4586894586894588</v>
      </c>
      <c r="BI1268" s="1">
        <v>0.24615384615384614</v>
      </c>
      <c r="BJ1268" s="1">
        <v>0.98971888927627361</v>
      </c>
    </row>
    <row r="1269" spans="1:62">
      <c r="C1269" s="63"/>
      <c r="D1269" s="87"/>
      <c r="F1269" s="63"/>
      <c r="G1269" s="63"/>
      <c r="H1269" s="63"/>
      <c r="I1269" s="1"/>
      <c r="J1269" s="1"/>
      <c r="K1269" s="63"/>
      <c r="L1269" s="1"/>
      <c r="M1269" s="88"/>
      <c r="N1269" s="88"/>
      <c r="O1269" s="89"/>
      <c r="P1269" s="63"/>
      <c r="Q1269" s="1"/>
      <c r="R1269" s="63"/>
      <c r="S1269" s="63"/>
      <c r="T1269" s="63"/>
      <c r="U1269" s="1"/>
      <c r="V1269" s="90"/>
      <c r="W1269" s="91"/>
      <c r="X1269" s="63"/>
      <c r="Y1269" s="63"/>
      <c r="Z1269" s="92"/>
      <c r="AA1269" s="93"/>
      <c r="AB1269" s="93"/>
      <c r="AC1269" s="63"/>
      <c r="AD1269" s="1"/>
      <c r="AE1269" s="63"/>
      <c r="AF1269" s="1"/>
      <c r="AG1269" s="1"/>
      <c r="AH1269" s="1"/>
      <c r="AI1269" s="1"/>
      <c r="AJ1269" s="1"/>
      <c r="AK1269" s="1"/>
      <c r="AL1269" s="1"/>
      <c r="AM1269" s="1"/>
      <c r="AN1269" s="1"/>
      <c r="AO1269" s="1"/>
      <c r="AP1269" s="1"/>
      <c r="AQ1269" s="1"/>
      <c r="AR1269" s="1"/>
      <c r="AS1269" s="90"/>
      <c r="AT1269" s="1"/>
      <c r="AU1269" s="1"/>
      <c r="AV1269" s="1"/>
      <c r="AW1269" s="1"/>
      <c r="AX1269" s="1"/>
      <c r="AY1269" s="1"/>
      <c r="AZ1269" s="1"/>
      <c r="BA1269" s="1"/>
      <c r="BB1269" s="1"/>
      <c r="BC1269" s="1"/>
      <c r="BD1269" s="1"/>
      <c r="BE1269" s="94"/>
      <c r="BF1269" s="94"/>
      <c r="BG1269" s="94"/>
      <c r="BH1269" s="1"/>
      <c r="BI1269" s="1"/>
      <c r="BJ1269" s="1"/>
    </row>
    <row r="1270" spans="1:62">
      <c r="C1270" s="63"/>
      <c r="D1270" s="87"/>
      <c r="F1270" s="63"/>
      <c r="G1270" s="63"/>
      <c r="H1270" s="63"/>
      <c r="I1270" s="1"/>
      <c r="J1270" s="1"/>
      <c r="K1270" s="63"/>
      <c r="L1270" s="1"/>
      <c r="M1270" s="88"/>
      <c r="N1270" s="88"/>
      <c r="O1270" s="89"/>
      <c r="P1270" s="63"/>
      <c r="Q1270" s="1"/>
      <c r="R1270" s="63"/>
      <c r="S1270" s="63"/>
      <c r="T1270" s="63"/>
      <c r="U1270" s="1"/>
      <c r="V1270" s="90"/>
      <c r="W1270" s="91"/>
      <c r="X1270" s="63"/>
      <c r="Y1270" s="63"/>
      <c r="Z1270" s="92"/>
      <c r="AA1270" s="93"/>
      <c r="AB1270" s="93"/>
      <c r="AC1270" s="63"/>
      <c r="AD1270" s="1"/>
      <c r="AE1270" s="63"/>
      <c r="AF1270" s="1"/>
      <c r="AG1270" s="1"/>
      <c r="AH1270" s="1"/>
      <c r="AI1270" s="1"/>
      <c r="AJ1270" s="1"/>
      <c r="AK1270" s="1"/>
      <c r="AL1270" s="1"/>
      <c r="AM1270" s="1"/>
      <c r="AN1270" s="1"/>
      <c r="AO1270" s="1"/>
      <c r="AP1270" s="1"/>
      <c r="AQ1270" s="1"/>
      <c r="AR1270" s="1"/>
      <c r="AS1270" s="90"/>
      <c r="AT1270" s="1"/>
      <c r="AU1270" s="1"/>
      <c r="AV1270" s="1"/>
      <c r="AW1270" s="1"/>
      <c r="AX1270" s="1"/>
      <c r="AY1270" s="1"/>
      <c r="AZ1270" s="1"/>
      <c r="BA1270" s="1"/>
      <c r="BB1270" s="1"/>
      <c r="BC1270" s="1"/>
      <c r="BD1270" s="1"/>
      <c r="BE1270" s="94"/>
      <c r="BF1270" s="94"/>
      <c r="BG1270" s="94"/>
      <c r="BH1270" s="1"/>
      <c r="BI1270" s="1"/>
      <c r="BJ1270" s="1"/>
    </row>
    <row r="1271" spans="1:62">
      <c r="C1271" s="63"/>
      <c r="D1271" s="87"/>
      <c r="F1271" s="63"/>
      <c r="G1271" s="63"/>
      <c r="H1271" s="63"/>
      <c r="I1271" s="1"/>
      <c r="J1271" s="1"/>
      <c r="K1271" s="63"/>
      <c r="L1271" s="1"/>
      <c r="M1271" s="88"/>
      <c r="N1271" s="88"/>
      <c r="O1271" s="89"/>
      <c r="P1271" s="63"/>
      <c r="Q1271" s="1"/>
      <c r="R1271" s="63"/>
      <c r="S1271" s="63"/>
      <c r="T1271" s="63"/>
      <c r="U1271" s="1"/>
      <c r="V1271" s="90"/>
      <c r="W1271" s="91"/>
      <c r="X1271" s="63"/>
      <c r="Y1271" s="63"/>
      <c r="Z1271" s="92"/>
      <c r="AA1271" s="93"/>
      <c r="AB1271" s="93"/>
      <c r="AC1271" s="63"/>
      <c r="AD1271" s="1"/>
      <c r="AE1271" s="63"/>
      <c r="AF1271" s="1"/>
      <c r="AG1271" s="1"/>
      <c r="AH1271" s="1"/>
      <c r="AI1271" s="1"/>
      <c r="AJ1271" s="1"/>
      <c r="AK1271" s="1"/>
      <c r="AL1271" s="1"/>
      <c r="AM1271" s="1"/>
      <c r="AN1271" s="1"/>
      <c r="AO1271" s="1"/>
      <c r="AP1271" s="1"/>
      <c r="AQ1271" s="1"/>
      <c r="AR1271" s="1"/>
      <c r="AS1271" s="90"/>
      <c r="AT1271" s="1"/>
      <c r="AU1271" s="1"/>
      <c r="AV1271" s="1"/>
      <c r="AW1271" s="1"/>
      <c r="AX1271" s="1"/>
      <c r="AY1271" s="1"/>
      <c r="AZ1271" s="1"/>
      <c r="BA1271" s="1"/>
      <c r="BB1271" s="1"/>
      <c r="BC1271" s="1"/>
      <c r="BD1271" s="1"/>
      <c r="BE1271" s="94"/>
      <c r="BF1271" s="94"/>
      <c r="BG1271" s="94"/>
      <c r="BH1271" s="1"/>
      <c r="BI1271" s="1"/>
      <c r="BJ1271" s="1"/>
    </row>
    <row r="1272" spans="1:62">
      <c r="C1272" s="63"/>
      <c r="D1272" s="87"/>
      <c r="F1272" s="63"/>
      <c r="G1272" s="63"/>
      <c r="H1272" s="63"/>
      <c r="I1272" s="1"/>
      <c r="J1272" s="1"/>
      <c r="K1272" s="63"/>
      <c r="L1272" s="1"/>
      <c r="M1272" s="88"/>
      <c r="N1272" s="88"/>
      <c r="O1272" s="89"/>
      <c r="P1272" s="63"/>
      <c r="Q1272" s="1"/>
      <c r="R1272" s="63"/>
      <c r="S1272" s="63"/>
      <c r="T1272" s="63"/>
      <c r="U1272" s="1"/>
      <c r="V1272" s="90"/>
      <c r="W1272" s="91"/>
      <c r="X1272" s="63"/>
      <c r="Y1272" s="63"/>
      <c r="Z1272" s="92"/>
      <c r="AA1272" s="93"/>
      <c r="AB1272" s="93"/>
      <c r="AC1272" s="63"/>
      <c r="AD1272" s="1"/>
      <c r="AE1272" s="63"/>
      <c r="AF1272" s="1"/>
      <c r="AG1272" s="1"/>
      <c r="AH1272" s="1"/>
      <c r="AI1272" s="1"/>
      <c r="AJ1272" s="1"/>
      <c r="AK1272" s="1"/>
      <c r="AL1272" s="1"/>
      <c r="AM1272" s="1"/>
      <c r="AN1272" s="1"/>
      <c r="AO1272" s="1"/>
      <c r="AP1272" s="1"/>
      <c r="AQ1272" s="1"/>
      <c r="AR1272" s="1"/>
      <c r="AS1272" s="90"/>
      <c r="AT1272" s="1"/>
      <c r="AU1272" s="1"/>
      <c r="AV1272" s="1"/>
      <c r="AW1272" s="1"/>
      <c r="AX1272" s="1"/>
      <c r="AY1272" s="1"/>
      <c r="AZ1272" s="1"/>
      <c r="BA1272" s="1"/>
      <c r="BB1272" s="1"/>
      <c r="BC1272" s="1"/>
      <c r="BD1272" s="1"/>
      <c r="BE1272" s="94"/>
      <c r="BF1272" s="94"/>
      <c r="BG1272" s="94"/>
      <c r="BH1272" s="1"/>
      <c r="BI1272" s="1"/>
      <c r="BJ1272" s="1"/>
    </row>
    <row r="1273" spans="1:62">
      <c r="C1273" s="63"/>
      <c r="D1273" s="87"/>
      <c r="F1273" s="63"/>
      <c r="G1273" s="63"/>
      <c r="H1273" s="63"/>
      <c r="I1273" s="1"/>
      <c r="J1273" s="1"/>
      <c r="K1273" s="63"/>
      <c r="L1273" s="1"/>
      <c r="M1273" s="88"/>
      <c r="N1273" s="88"/>
      <c r="O1273" s="89"/>
      <c r="P1273" s="63"/>
      <c r="Q1273" s="1"/>
      <c r="R1273" s="63"/>
      <c r="S1273" s="63"/>
      <c r="T1273" s="63"/>
      <c r="U1273" s="1"/>
      <c r="V1273" s="90"/>
      <c r="W1273" s="91"/>
      <c r="X1273" s="63"/>
      <c r="Y1273" s="63"/>
      <c r="Z1273" s="92"/>
      <c r="AA1273" s="93"/>
      <c r="AB1273" s="93"/>
      <c r="AC1273" s="63"/>
      <c r="AD1273" s="1"/>
      <c r="AE1273" s="63"/>
      <c r="AF1273" s="1"/>
      <c r="AG1273" s="1"/>
      <c r="AH1273" s="1"/>
      <c r="AI1273" s="1"/>
      <c r="AJ1273" s="1"/>
      <c r="AK1273" s="1"/>
      <c r="AL1273" s="1"/>
      <c r="AM1273" s="1"/>
      <c r="AN1273" s="1"/>
      <c r="AO1273" s="1"/>
      <c r="AP1273" s="1"/>
      <c r="AQ1273" s="1"/>
      <c r="AR1273" s="1"/>
      <c r="AS1273" s="90"/>
      <c r="AT1273" s="1"/>
      <c r="AU1273" s="1"/>
      <c r="AV1273" s="1"/>
      <c r="AW1273" s="1"/>
      <c r="AX1273" s="1"/>
      <c r="AY1273" s="1"/>
      <c r="AZ1273" s="1"/>
      <c r="BA1273" s="1"/>
      <c r="BB1273" s="1"/>
      <c r="BC1273" s="1"/>
      <c r="BD1273" s="1"/>
      <c r="BE1273" s="94"/>
      <c r="BF1273" s="94"/>
      <c r="BG1273" s="94"/>
      <c r="BH1273" s="1"/>
      <c r="BI1273" s="1"/>
      <c r="BJ1273" s="1"/>
    </row>
    <row r="1274" spans="1:62">
      <c r="C1274" s="63"/>
      <c r="D1274" s="87"/>
      <c r="F1274" s="63"/>
      <c r="G1274" s="63"/>
      <c r="H1274" s="63"/>
      <c r="I1274" s="1"/>
      <c r="J1274" s="1"/>
      <c r="K1274" s="63"/>
      <c r="L1274" s="1"/>
      <c r="M1274" s="88"/>
      <c r="N1274" s="88"/>
      <c r="O1274" s="89"/>
      <c r="P1274" s="63"/>
      <c r="Q1274" s="1"/>
      <c r="R1274" s="63"/>
      <c r="S1274" s="63"/>
      <c r="T1274" s="63"/>
      <c r="U1274" s="1"/>
      <c r="V1274" s="90"/>
      <c r="W1274" s="91"/>
      <c r="X1274" s="63"/>
      <c r="Y1274" s="63"/>
      <c r="Z1274" s="92"/>
      <c r="AA1274" s="93"/>
      <c r="AB1274" s="93"/>
      <c r="AC1274" s="63"/>
      <c r="AD1274" s="1"/>
      <c r="AE1274" s="63"/>
      <c r="AF1274" s="1"/>
      <c r="AG1274" s="1"/>
      <c r="AH1274" s="1"/>
      <c r="AI1274" s="1"/>
      <c r="AJ1274" s="1"/>
      <c r="AK1274" s="1"/>
      <c r="AL1274" s="1"/>
      <c r="AM1274" s="1"/>
      <c r="AN1274" s="1"/>
      <c r="AO1274" s="1"/>
      <c r="AP1274" s="1"/>
      <c r="AQ1274" s="1"/>
      <c r="AR1274" s="1"/>
      <c r="AS1274" s="90"/>
      <c r="AT1274" s="1"/>
      <c r="AU1274" s="1"/>
      <c r="AV1274" s="1"/>
      <c r="AW1274" s="1"/>
      <c r="AX1274" s="1"/>
      <c r="AY1274" s="1"/>
      <c r="AZ1274" s="1"/>
      <c r="BA1274" s="1"/>
      <c r="BB1274" s="1"/>
      <c r="BC1274" s="1"/>
      <c r="BD1274" s="1"/>
      <c r="BE1274" s="94"/>
      <c r="BF1274" s="94"/>
      <c r="BG1274" s="94"/>
      <c r="BH1274" s="1"/>
      <c r="BI1274" s="1"/>
      <c r="BJ1274" s="1"/>
    </row>
    <row r="1275" spans="1:62">
      <c r="A1275" t="s">
        <v>177</v>
      </c>
      <c r="C1275" s="63" t="s">
        <v>166</v>
      </c>
      <c r="D1275" s="87" t="s">
        <v>943</v>
      </c>
      <c r="E1275" t="s">
        <v>960</v>
      </c>
      <c r="F1275" s="1" t="s">
        <v>944</v>
      </c>
      <c r="G1275" s="1" t="s">
        <v>945</v>
      </c>
      <c r="H1275" s="1">
        <v>11.99441</v>
      </c>
      <c r="I1275" s="1">
        <v>8.3017400000000006</v>
      </c>
      <c r="J1275" s="1">
        <v>499</v>
      </c>
      <c r="K1275" s="1" t="s">
        <v>946</v>
      </c>
      <c r="L1275" s="1" t="s">
        <v>709</v>
      </c>
      <c r="M1275" s="88">
        <v>2016</v>
      </c>
      <c r="N1275" s="88">
        <v>2</v>
      </c>
      <c r="O1275" s="89" t="s">
        <v>155</v>
      </c>
      <c r="P1275" s="63">
        <v>1177</v>
      </c>
      <c r="Q1275" s="1" t="s">
        <v>826</v>
      </c>
      <c r="R1275" s="63" t="s">
        <v>399</v>
      </c>
      <c r="S1275" s="63" t="s">
        <v>1003</v>
      </c>
      <c r="T1275" s="63" t="s">
        <v>1092</v>
      </c>
      <c r="U1275" s="1" t="s">
        <v>766</v>
      </c>
      <c r="V1275" s="90">
        <v>42712</v>
      </c>
      <c r="W1275" s="91">
        <v>42652</v>
      </c>
      <c r="X1275" s="63">
        <v>9</v>
      </c>
      <c r="Y1275" s="63">
        <v>43</v>
      </c>
      <c r="Z1275" s="92">
        <v>48</v>
      </c>
      <c r="AA1275" s="93">
        <v>8</v>
      </c>
      <c r="AB1275" s="93">
        <v>3.51</v>
      </c>
      <c r="AC1275" s="63">
        <v>1.36</v>
      </c>
      <c r="AD1275" s="1">
        <v>0.86</v>
      </c>
      <c r="AE1275" s="63">
        <v>0.2</v>
      </c>
      <c r="AF1275" s="1">
        <v>1</v>
      </c>
      <c r="AG1275" s="1">
        <v>10.9</v>
      </c>
      <c r="AH1275" s="1">
        <f t="shared" ref="AH1275:AH1304" si="273">(AD1275/AF1275)*100</f>
        <v>86</v>
      </c>
      <c r="AI1275" s="1">
        <v>0.18</v>
      </c>
      <c r="AJ1275" s="1">
        <f t="shared" ref="AJ1275:AJ1304" si="274">(AF1275/AC1275)*AB1275</f>
        <v>2.5808823529411762</v>
      </c>
      <c r="AK1275" s="1">
        <f t="shared" ref="AK1275:AK1304" si="275">AJ1275*((100-AG1275)/85)*(AH1275/100)</f>
        <v>2.3266198961937707</v>
      </c>
      <c r="AL1275" s="1">
        <f t="shared" ref="AL1275:AL1304" si="276">(AI1275/AE1275)*AA1275</f>
        <v>7.1999999999999993</v>
      </c>
      <c r="AM1275" s="1">
        <f t="shared" ref="AM1275:AM1304" si="277">AK1275*(10000/9)</f>
        <v>2585.1332179930787</v>
      </c>
      <c r="AN1275" s="1">
        <f t="shared" ref="AN1275:AN1304" si="278">(AL1275*10000)/9</f>
        <v>8000</v>
      </c>
      <c r="AO1275" s="1">
        <f t="shared" ref="AO1275:AO1304" si="279">AM1275+AN1275</f>
        <v>10585.13321799308</v>
      </c>
      <c r="AP1275" s="1">
        <f t="shared" si="272"/>
        <v>2.5851332179930786</v>
      </c>
      <c r="AQ1275" s="1">
        <f t="shared" si="272"/>
        <v>8</v>
      </c>
      <c r="AR1275" s="1">
        <f t="shared" si="272"/>
        <v>10.58513321799308</v>
      </c>
      <c r="AS1275" s="90">
        <v>42560</v>
      </c>
      <c r="AT1275" s="1">
        <v>1.5582089552238807</v>
      </c>
      <c r="AU1275" s="1">
        <v>0.21251914612401829</v>
      </c>
      <c r="AV1275" s="1">
        <v>1.4775274661240314</v>
      </c>
      <c r="AW1275" s="1">
        <v>0.723446768277617</v>
      </c>
      <c r="AX1275" s="1">
        <v>0.28623556310389253</v>
      </c>
      <c r="AY1275" s="1">
        <v>0.13075770568093109</v>
      </c>
      <c r="AZ1275" s="1">
        <v>3.8180114764068813</v>
      </c>
      <c r="BA1275" s="1">
        <v>181.56211397549859</v>
      </c>
      <c r="BB1275" s="1">
        <v>49.836979166424555</v>
      </c>
      <c r="BC1275" s="1">
        <v>11.492349131305819</v>
      </c>
      <c r="BD1275" s="1">
        <v>5.203507214118626</v>
      </c>
      <c r="BE1275" s="94"/>
      <c r="BF1275" s="94"/>
      <c r="BG1275" s="94"/>
      <c r="BH1275" s="1">
        <v>1.0945812807881774</v>
      </c>
      <c r="BI1275" s="1">
        <v>0.32620689655172413</v>
      </c>
      <c r="BJ1275" s="1">
        <v>1.1569941282270124</v>
      </c>
    </row>
    <row r="1276" spans="1:62">
      <c r="A1276" t="s">
        <v>177</v>
      </c>
      <c r="C1276" s="63" t="s">
        <v>166</v>
      </c>
      <c r="D1276" s="87" t="s">
        <v>943</v>
      </c>
      <c r="E1276" t="s">
        <v>960</v>
      </c>
      <c r="F1276" s="1" t="s">
        <v>944</v>
      </c>
      <c r="G1276" s="1" t="s">
        <v>945</v>
      </c>
      <c r="H1276" s="1">
        <v>11.99441</v>
      </c>
      <c r="I1276" s="1">
        <v>8.3017400000000006</v>
      </c>
      <c r="J1276" s="1">
        <v>499</v>
      </c>
      <c r="K1276" s="1" t="s">
        <v>946</v>
      </c>
      <c r="L1276" s="1" t="s">
        <v>709</v>
      </c>
      <c r="M1276" s="88">
        <v>2016</v>
      </c>
      <c r="N1276" s="88">
        <v>2</v>
      </c>
      <c r="O1276" s="89" t="s">
        <v>156</v>
      </c>
      <c r="P1276" s="63">
        <v>1178</v>
      </c>
      <c r="Q1276" s="1" t="s">
        <v>826</v>
      </c>
      <c r="R1276" s="63" t="s">
        <v>399</v>
      </c>
      <c r="S1276" s="63" t="s">
        <v>1003</v>
      </c>
      <c r="T1276" s="63" t="s">
        <v>1092</v>
      </c>
      <c r="U1276" s="1"/>
      <c r="V1276" s="90"/>
      <c r="W1276" s="91">
        <v>42652</v>
      </c>
      <c r="X1276" s="63">
        <v>9</v>
      </c>
      <c r="Y1276" s="63">
        <v>42</v>
      </c>
      <c r="Z1276" s="92">
        <v>17</v>
      </c>
      <c r="AA1276" s="93">
        <v>4.24</v>
      </c>
      <c r="AB1276" s="93">
        <v>1.1200000000000001</v>
      </c>
      <c r="AC1276" s="63">
        <v>0.92</v>
      </c>
      <c r="AD1276" s="1">
        <v>0.62</v>
      </c>
      <c r="AE1276" s="63">
        <v>0.14000000000000001</v>
      </c>
      <c r="AF1276" s="1">
        <v>0.68</v>
      </c>
      <c r="AG1276" s="1">
        <v>10.4</v>
      </c>
      <c r="AH1276" s="1">
        <f t="shared" si="273"/>
        <v>91.17647058823529</v>
      </c>
      <c r="AI1276" s="1">
        <v>0.08</v>
      </c>
      <c r="AJ1276" s="1">
        <f t="shared" si="274"/>
        <v>0.82782608695652193</v>
      </c>
      <c r="AK1276" s="1">
        <f t="shared" si="275"/>
        <v>0.79562966751918163</v>
      </c>
      <c r="AL1276" s="1">
        <f t="shared" si="276"/>
        <v>2.422857142857143</v>
      </c>
      <c r="AM1276" s="1">
        <f t="shared" si="277"/>
        <v>884.03296391020183</v>
      </c>
      <c r="AN1276" s="1">
        <f t="shared" si="278"/>
        <v>2692.0634920634925</v>
      </c>
      <c r="AO1276" s="1">
        <f t="shared" si="279"/>
        <v>3576.0964559736944</v>
      </c>
      <c r="AP1276" s="1">
        <f t="shared" si="272"/>
        <v>0.88403296391020181</v>
      </c>
      <c r="AQ1276" s="1">
        <f t="shared" si="272"/>
        <v>2.6920634920634927</v>
      </c>
      <c r="AR1276" s="1">
        <f t="shared" si="272"/>
        <v>3.5760964559736945</v>
      </c>
      <c r="AS1276" s="90"/>
      <c r="AT1276" s="1">
        <v>1.4400000000000002</v>
      </c>
      <c r="AU1276" s="1">
        <v>0.33037851590691958</v>
      </c>
      <c r="AV1276" s="1">
        <v>1.6566449651550035</v>
      </c>
      <c r="AW1276" s="1">
        <v>0.72977279457532673</v>
      </c>
      <c r="AX1276" s="1">
        <v>0.2305520428334531</v>
      </c>
      <c r="AY1276" s="1">
        <v>0.11264722641816523</v>
      </c>
      <c r="AZ1276" s="1">
        <v>3.1380688236283167</v>
      </c>
      <c r="BA1276" s="1">
        <v>142.7003388360686</v>
      </c>
      <c r="BB1276" s="1">
        <v>49.018692415819977</v>
      </c>
      <c r="BC1276" s="1">
        <v>8.5445495598108288</v>
      </c>
      <c r="BD1276" s="1">
        <v>26.957220052802032</v>
      </c>
      <c r="BE1276" s="94"/>
      <c r="BF1276" s="94"/>
      <c r="BG1276" s="94"/>
      <c r="BH1276" s="1">
        <v>1.1042065009560229</v>
      </c>
      <c r="BI1276" s="1">
        <v>0.29048757170172085</v>
      </c>
      <c r="BJ1276" s="1">
        <v>1.266490311929692</v>
      </c>
    </row>
    <row r="1277" spans="1:62">
      <c r="A1277" t="s">
        <v>177</v>
      </c>
      <c r="C1277" s="63" t="s">
        <v>166</v>
      </c>
      <c r="D1277" s="87" t="s">
        <v>943</v>
      </c>
      <c r="E1277" t="s">
        <v>960</v>
      </c>
      <c r="F1277" s="1" t="s">
        <v>944</v>
      </c>
      <c r="G1277" s="1" t="s">
        <v>945</v>
      </c>
      <c r="H1277" s="1">
        <v>11.99441</v>
      </c>
      <c r="I1277" s="1">
        <v>8.3017400000000006</v>
      </c>
      <c r="J1277" s="1">
        <v>499</v>
      </c>
      <c r="K1277" s="1" t="s">
        <v>946</v>
      </c>
      <c r="L1277" s="1" t="s">
        <v>709</v>
      </c>
      <c r="M1277" s="88">
        <v>2016</v>
      </c>
      <c r="N1277" s="88">
        <v>2</v>
      </c>
      <c r="O1277" s="89" t="s">
        <v>157</v>
      </c>
      <c r="P1277" s="63">
        <v>1179</v>
      </c>
      <c r="Q1277" s="1" t="s">
        <v>826</v>
      </c>
      <c r="R1277" s="63" t="s">
        <v>399</v>
      </c>
      <c r="S1277" s="63" t="s">
        <v>1003</v>
      </c>
      <c r="T1277" s="63" t="s">
        <v>1092</v>
      </c>
      <c r="U1277" s="1"/>
      <c r="V1277" s="90"/>
      <c r="W1277" s="91">
        <v>42652</v>
      </c>
      <c r="X1277" s="63">
        <v>9</v>
      </c>
      <c r="Y1277" s="63">
        <v>46</v>
      </c>
      <c r="Z1277" s="92">
        <v>25</v>
      </c>
      <c r="AA1277" s="93">
        <v>4.5199999999999996</v>
      </c>
      <c r="AB1277" s="93">
        <v>2.72</v>
      </c>
      <c r="AC1277" s="63">
        <v>1.32</v>
      </c>
      <c r="AD1277" s="1">
        <v>0.88</v>
      </c>
      <c r="AE1277" s="63">
        <v>0.18</v>
      </c>
      <c r="AF1277" s="1">
        <v>1.02</v>
      </c>
      <c r="AG1277" s="1">
        <v>10.3</v>
      </c>
      <c r="AH1277" s="1">
        <f t="shared" si="273"/>
        <v>86.274509803921575</v>
      </c>
      <c r="AI1277" s="1">
        <v>0.1</v>
      </c>
      <c r="AJ1277" s="1">
        <f t="shared" si="274"/>
        <v>2.101818181818182</v>
      </c>
      <c r="AK1277" s="1">
        <f t="shared" si="275"/>
        <v>1.9136000000000006</v>
      </c>
      <c r="AL1277" s="1">
        <f t="shared" si="276"/>
        <v>2.5111111111111111</v>
      </c>
      <c r="AM1277" s="1">
        <f t="shared" si="277"/>
        <v>2126.2222222222231</v>
      </c>
      <c r="AN1277" s="1">
        <f t="shared" si="278"/>
        <v>2790.1234567901233</v>
      </c>
      <c r="AO1277" s="1">
        <f t="shared" si="279"/>
        <v>4916.3456790123464</v>
      </c>
      <c r="AP1277" s="1">
        <f t="shared" si="272"/>
        <v>2.1262222222222231</v>
      </c>
      <c r="AQ1277" s="1">
        <f t="shared" si="272"/>
        <v>2.7901234567901234</v>
      </c>
      <c r="AR1277" s="1">
        <f t="shared" si="272"/>
        <v>4.9163456790123465</v>
      </c>
      <c r="AS1277" s="90"/>
      <c r="AT1277" s="1">
        <v>2.4846153846153851</v>
      </c>
      <c r="AU1277" s="1">
        <v>0.26523524477633442</v>
      </c>
      <c r="AV1277" s="1">
        <v>1.6505329222026248</v>
      </c>
      <c r="AW1277" s="1">
        <v>0.82400307920506433</v>
      </c>
      <c r="AX1277" s="1">
        <v>0.1538643145313337</v>
      </c>
      <c r="AY1277" s="1">
        <v>0.1630376433949334</v>
      </c>
      <c r="AZ1277" s="1">
        <v>7.6882336207251711</v>
      </c>
      <c r="BA1277" s="1">
        <v>244.58693915895503</v>
      </c>
      <c r="BB1277" s="1">
        <v>128.24310322302557</v>
      </c>
      <c r="BC1277" s="1">
        <v>18.535257269212757</v>
      </c>
      <c r="BD1277" s="1">
        <v>26.669522475761092</v>
      </c>
      <c r="BE1277" s="94"/>
      <c r="BF1277" s="94"/>
      <c r="BG1277" s="94"/>
      <c r="BH1277" s="1">
        <v>1.3256029684601112</v>
      </c>
      <c r="BI1277" s="1">
        <v>0.29480519480519479</v>
      </c>
      <c r="BJ1277" s="1">
        <v>1.2077177860803616</v>
      </c>
    </row>
    <row r="1278" spans="1:62">
      <c r="A1278" t="s">
        <v>177</v>
      </c>
      <c r="C1278" s="63" t="s">
        <v>166</v>
      </c>
      <c r="D1278" s="87" t="s">
        <v>943</v>
      </c>
      <c r="E1278" t="s">
        <v>960</v>
      </c>
      <c r="F1278" s="1" t="s">
        <v>944</v>
      </c>
      <c r="G1278" s="1" t="s">
        <v>945</v>
      </c>
      <c r="H1278" s="1">
        <v>11.99441</v>
      </c>
      <c r="I1278" s="1">
        <v>8.3017400000000006</v>
      </c>
      <c r="J1278" s="1">
        <v>499</v>
      </c>
      <c r="K1278" s="1" t="s">
        <v>946</v>
      </c>
      <c r="L1278" s="1" t="s">
        <v>709</v>
      </c>
      <c r="M1278" s="88">
        <v>2016</v>
      </c>
      <c r="N1278" s="88">
        <v>2</v>
      </c>
      <c r="O1278" s="89" t="s">
        <v>158</v>
      </c>
      <c r="P1278" s="63">
        <v>1180</v>
      </c>
      <c r="Q1278" s="1" t="s">
        <v>826</v>
      </c>
      <c r="R1278" s="63" t="s">
        <v>399</v>
      </c>
      <c r="S1278" s="63" t="s">
        <v>1003</v>
      </c>
      <c r="T1278" s="63" t="s">
        <v>1092</v>
      </c>
      <c r="U1278" s="1"/>
      <c r="V1278" s="90"/>
      <c r="W1278" s="91">
        <v>42652</v>
      </c>
      <c r="X1278" s="63">
        <v>9</v>
      </c>
      <c r="Y1278" s="63">
        <v>44</v>
      </c>
      <c r="Z1278" s="92">
        <v>49</v>
      </c>
      <c r="AA1278" s="93">
        <v>6.36</v>
      </c>
      <c r="AB1278" s="93">
        <v>6</v>
      </c>
      <c r="AC1278" s="63">
        <v>1.64</v>
      </c>
      <c r="AD1278" s="1">
        <v>1.1399999999999999</v>
      </c>
      <c r="AE1278" s="63">
        <v>0.38</v>
      </c>
      <c r="AF1278" s="1">
        <v>1.34</v>
      </c>
      <c r="AG1278" s="1">
        <v>10.5</v>
      </c>
      <c r="AH1278" s="1">
        <f t="shared" si="273"/>
        <v>85.074626865671632</v>
      </c>
      <c r="AI1278" s="1">
        <v>0.26</v>
      </c>
      <c r="AJ1278" s="1">
        <f t="shared" si="274"/>
        <v>4.9024390243902438</v>
      </c>
      <c r="AK1278" s="1">
        <f t="shared" si="275"/>
        <v>4.3915351506456233</v>
      </c>
      <c r="AL1278" s="1">
        <f t="shared" si="276"/>
        <v>4.351578947368421</v>
      </c>
      <c r="AM1278" s="1">
        <f t="shared" si="277"/>
        <v>4879.4835007173588</v>
      </c>
      <c r="AN1278" s="1">
        <f t="shared" si="278"/>
        <v>4835.0877192982452</v>
      </c>
      <c r="AO1278" s="1">
        <f t="shared" si="279"/>
        <v>9714.5712200156049</v>
      </c>
      <c r="AP1278" s="1">
        <f t="shared" si="272"/>
        <v>4.8794835007173587</v>
      </c>
      <c r="AQ1278" s="1">
        <f t="shared" si="272"/>
        <v>4.8350877192982455</v>
      </c>
      <c r="AR1278" s="1">
        <f t="shared" si="272"/>
        <v>9.7145712200156051</v>
      </c>
      <c r="AS1278" s="90"/>
      <c r="AT1278" s="1">
        <v>2.4628099173553721</v>
      </c>
      <c r="AU1278" s="1">
        <v>0.25414874283203809</v>
      </c>
      <c r="AV1278" s="1">
        <v>1.415627208193279</v>
      </c>
      <c r="AW1278" s="1">
        <v>0.97887043329971579</v>
      </c>
      <c r="AX1278" s="1">
        <v>0.2665591106739485</v>
      </c>
      <c r="AY1278" s="1">
        <v>0.17645176671815516</v>
      </c>
      <c r="AZ1278" s="1">
        <v>6.0478666042179645</v>
      </c>
      <c r="BA1278" s="1">
        <v>148.72050497395355</v>
      </c>
      <c r="BB1278" s="1">
        <v>68.137476310591921</v>
      </c>
      <c r="BC1278" s="1">
        <v>10.127821983080002</v>
      </c>
      <c r="BD1278" s="1">
        <v>5.574183658769762</v>
      </c>
      <c r="BE1278" s="94"/>
      <c r="BF1278" s="94"/>
      <c r="BG1278" s="94"/>
      <c r="BH1278" s="1">
        <v>1.5043689320388351</v>
      </c>
      <c r="BI1278" s="1">
        <v>0.26898058252427187</v>
      </c>
      <c r="BJ1278" s="1">
        <v>1.2255603387833032</v>
      </c>
    </row>
    <row r="1279" spans="1:62">
      <c r="A1279" t="s">
        <v>177</v>
      </c>
      <c r="C1279" s="63" t="s">
        <v>166</v>
      </c>
      <c r="D1279" s="87" t="s">
        <v>943</v>
      </c>
      <c r="E1279" t="s">
        <v>960</v>
      </c>
      <c r="F1279" s="1" t="s">
        <v>944</v>
      </c>
      <c r="G1279" s="1" t="s">
        <v>945</v>
      </c>
      <c r="H1279" s="1">
        <v>11.99441</v>
      </c>
      <c r="I1279" s="1">
        <v>8.3017400000000006</v>
      </c>
      <c r="J1279" s="1">
        <v>499</v>
      </c>
      <c r="K1279" s="1" t="s">
        <v>946</v>
      </c>
      <c r="L1279" s="1" t="s">
        <v>709</v>
      </c>
      <c r="M1279" s="88">
        <v>2016</v>
      </c>
      <c r="N1279" s="88">
        <v>2</v>
      </c>
      <c r="O1279" s="89" t="s">
        <v>159</v>
      </c>
      <c r="P1279" s="63">
        <v>1181</v>
      </c>
      <c r="Q1279" s="1" t="s">
        <v>826</v>
      </c>
      <c r="R1279" s="63" t="s">
        <v>399</v>
      </c>
      <c r="S1279" s="63" t="s">
        <v>1003</v>
      </c>
      <c r="T1279" s="63" t="s">
        <v>1092</v>
      </c>
      <c r="U1279" s="1"/>
      <c r="V1279" s="90"/>
      <c r="W1279" s="91">
        <v>42652</v>
      </c>
      <c r="X1279" s="63">
        <v>9</v>
      </c>
      <c r="Y1279" s="63">
        <v>47</v>
      </c>
      <c r="Z1279" s="92">
        <v>49</v>
      </c>
      <c r="AA1279" s="93">
        <v>5.66</v>
      </c>
      <c r="AB1279" s="93">
        <v>5.92</v>
      </c>
      <c r="AC1279" s="63">
        <v>1.58</v>
      </c>
      <c r="AD1279" s="1">
        <v>1.1000000000000001</v>
      </c>
      <c r="AE1279" s="63">
        <v>0.22</v>
      </c>
      <c r="AF1279" s="1">
        <v>1.24</v>
      </c>
      <c r="AG1279" s="1">
        <v>11</v>
      </c>
      <c r="AH1279" s="1">
        <f t="shared" si="273"/>
        <v>88.709677419354847</v>
      </c>
      <c r="AI1279" s="1">
        <v>0.16</v>
      </c>
      <c r="AJ1279" s="1">
        <f t="shared" si="274"/>
        <v>4.6460759493670887</v>
      </c>
      <c r="AK1279" s="1">
        <f t="shared" si="275"/>
        <v>4.315472822040209</v>
      </c>
      <c r="AL1279" s="1">
        <f t="shared" si="276"/>
        <v>4.1163636363636362</v>
      </c>
      <c r="AM1279" s="1">
        <f t="shared" si="277"/>
        <v>4794.969802266899</v>
      </c>
      <c r="AN1279" s="1">
        <f t="shared" si="278"/>
        <v>4573.7373737373737</v>
      </c>
      <c r="AO1279" s="1">
        <f t="shared" si="279"/>
        <v>9368.7071760042727</v>
      </c>
      <c r="AP1279" s="1">
        <f t="shared" si="272"/>
        <v>4.7949698022668992</v>
      </c>
      <c r="AQ1279" s="1">
        <f t="shared" si="272"/>
        <v>4.5737373737373739</v>
      </c>
      <c r="AR1279" s="1">
        <f t="shared" si="272"/>
        <v>9.3687071760042731</v>
      </c>
      <c r="AS1279" s="90"/>
      <c r="AT1279" s="1">
        <v>2.0401785714285716</v>
      </c>
      <c r="AU1279" s="1">
        <v>0.36441127246447785</v>
      </c>
      <c r="AV1279" s="1">
        <v>1.8222584191121736</v>
      </c>
      <c r="AW1279" s="1">
        <v>0.92602466120140081</v>
      </c>
      <c r="AX1279" s="1">
        <v>0.13928287027312572</v>
      </c>
      <c r="AY1279" s="1">
        <v>0.14942305707792408</v>
      </c>
      <c r="AZ1279" s="1">
        <v>7.1447453771182268</v>
      </c>
      <c r="BA1279" s="1">
        <v>143.8519325223667</v>
      </c>
      <c r="BB1279" s="1">
        <v>79.017590617602394</v>
      </c>
      <c r="BC1279" s="1">
        <v>8.6482053815794337</v>
      </c>
      <c r="BD1279" s="1">
        <v>7.067649597889627</v>
      </c>
      <c r="BE1279" s="94"/>
      <c r="BF1279" s="94"/>
      <c r="BG1279" s="94"/>
      <c r="BH1279" s="1">
        <v>1.4321631878557877</v>
      </c>
      <c r="BI1279" s="1">
        <v>0.29696394686907024</v>
      </c>
      <c r="BJ1279" s="1">
        <v>1.4395026047734427</v>
      </c>
    </row>
    <row r="1280" spans="1:62">
      <c r="A1280" t="s">
        <v>177</v>
      </c>
      <c r="C1280" s="63" t="s">
        <v>166</v>
      </c>
      <c r="D1280" s="87" t="s">
        <v>943</v>
      </c>
      <c r="E1280" t="s">
        <v>960</v>
      </c>
      <c r="F1280" s="1" t="s">
        <v>944</v>
      </c>
      <c r="G1280" s="1" t="s">
        <v>945</v>
      </c>
      <c r="H1280" s="1">
        <v>11.99441</v>
      </c>
      <c r="I1280" s="1">
        <v>8.3017400000000006</v>
      </c>
      <c r="J1280" s="1">
        <v>499</v>
      </c>
      <c r="K1280" s="1" t="s">
        <v>946</v>
      </c>
      <c r="L1280" s="1" t="s">
        <v>709</v>
      </c>
      <c r="M1280" s="88">
        <v>2016</v>
      </c>
      <c r="N1280" s="88">
        <v>2</v>
      </c>
      <c r="O1280" s="89" t="s">
        <v>714</v>
      </c>
      <c r="P1280" s="63">
        <v>1182</v>
      </c>
      <c r="Q1280" s="1" t="s">
        <v>826</v>
      </c>
      <c r="R1280" s="63" t="s">
        <v>399</v>
      </c>
      <c r="S1280" s="63" t="s">
        <v>1003</v>
      </c>
      <c r="T1280" s="63" t="s">
        <v>1092</v>
      </c>
      <c r="U1280" s="1"/>
      <c r="V1280" s="90"/>
      <c r="W1280" s="91">
        <v>42652</v>
      </c>
      <c r="X1280" s="63">
        <v>9</v>
      </c>
      <c r="Y1280" s="63">
        <v>46</v>
      </c>
      <c r="Z1280" s="92">
        <v>47</v>
      </c>
      <c r="AA1280" s="93">
        <v>4.84</v>
      </c>
      <c r="AB1280" s="93">
        <v>4.4800000000000004</v>
      </c>
      <c r="AC1280" s="63">
        <v>1.5</v>
      </c>
      <c r="AD1280" s="1">
        <v>1.04</v>
      </c>
      <c r="AE1280" s="63">
        <v>0.32</v>
      </c>
      <c r="AF1280" s="1">
        <v>1.1200000000000001</v>
      </c>
      <c r="AG1280" s="1">
        <v>10.6</v>
      </c>
      <c r="AH1280" s="1">
        <f t="shared" si="273"/>
        <v>92.857142857142847</v>
      </c>
      <c r="AI1280" s="1">
        <v>0.18</v>
      </c>
      <c r="AJ1280" s="1">
        <f t="shared" si="274"/>
        <v>3.3450666666666673</v>
      </c>
      <c r="AK1280" s="1">
        <f t="shared" si="275"/>
        <v>3.2669214117647063</v>
      </c>
      <c r="AL1280" s="1">
        <f t="shared" si="276"/>
        <v>2.7225000000000001</v>
      </c>
      <c r="AM1280" s="1">
        <f t="shared" si="277"/>
        <v>3629.9126797385625</v>
      </c>
      <c r="AN1280" s="1">
        <f t="shared" si="278"/>
        <v>3025</v>
      </c>
      <c r="AO1280" s="1">
        <f t="shared" si="279"/>
        <v>6654.9126797385625</v>
      </c>
      <c r="AP1280" s="1">
        <f t="shared" si="272"/>
        <v>3.6299126797385624</v>
      </c>
      <c r="AQ1280" s="1">
        <f t="shared" si="272"/>
        <v>3.0249999999999999</v>
      </c>
      <c r="AR1280" s="1">
        <f t="shared" si="272"/>
        <v>6.6549126797385627</v>
      </c>
      <c r="AS1280" s="90"/>
      <c r="AT1280" s="1">
        <v>1.947976878612717</v>
      </c>
      <c r="AU1280" s="1">
        <v>0.36710763098419608</v>
      </c>
      <c r="AV1280" s="1">
        <v>1.4936244482394225</v>
      </c>
      <c r="AW1280" s="1">
        <v>0.79829294532158657</v>
      </c>
      <c r="AX1280" s="1">
        <v>0.16296779955983781</v>
      </c>
      <c r="AY1280" s="1">
        <v>0.13203921032753638</v>
      </c>
      <c r="AZ1280" s="1">
        <v>6.2309571100825387</v>
      </c>
      <c r="BA1280" s="1">
        <v>99.029509548109488</v>
      </c>
      <c r="BB1280" s="1">
        <v>112.53332981536823</v>
      </c>
      <c r="BC1280" s="1">
        <v>14.546080310087238</v>
      </c>
      <c r="BD1280" s="1">
        <v>13.851625652652137</v>
      </c>
      <c r="BE1280" s="94"/>
      <c r="BF1280" s="94"/>
      <c r="BG1280" s="94"/>
      <c r="BH1280" s="1">
        <v>1.25927734375</v>
      </c>
      <c r="BI1280" s="1">
        <v>0.27622070312500002</v>
      </c>
      <c r="BJ1280" s="1">
        <v>1.4624590252998484</v>
      </c>
    </row>
    <row r="1281" spans="1:62">
      <c r="A1281" t="s">
        <v>177</v>
      </c>
      <c r="C1281" s="63" t="s">
        <v>166</v>
      </c>
      <c r="D1281" s="87" t="s">
        <v>943</v>
      </c>
      <c r="E1281" t="s">
        <v>960</v>
      </c>
      <c r="F1281" s="1" t="s">
        <v>944</v>
      </c>
      <c r="G1281" s="1" t="s">
        <v>947</v>
      </c>
      <c r="H1281" s="1">
        <v>11.98762</v>
      </c>
      <c r="I1281" s="1">
        <v>8.3037799999999997</v>
      </c>
      <c r="J1281" s="1">
        <v>497</v>
      </c>
      <c r="K1281" s="1" t="s">
        <v>948</v>
      </c>
      <c r="L1281" s="1" t="s">
        <v>709</v>
      </c>
      <c r="M1281" s="88">
        <v>2016</v>
      </c>
      <c r="N1281" s="88">
        <v>2</v>
      </c>
      <c r="O1281" s="89" t="s">
        <v>155</v>
      </c>
      <c r="P1281" s="63">
        <v>1189</v>
      </c>
      <c r="Q1281" s="1" t="s">
        <v>826</v>
      </c>
      <c r="R1281" s="63" t="s">
        <v>399</v>
      </c>
      <c r="S1281" s="63" t="s">
        <v>1003</v>
      </c>
      <c r="T1281" s="63" t="s">
        <v>1092</v>
      </c>
      <c r="U1281" s="1" t="s">
        <v>766</v>
      </c>
      <c r="V1281" s="90">
        <v>42712</v>
      </c>
      <c r="W1281" s="91">
        <v>42652</v>
      </c>
      <c r="X1281" s="63">
        <v>9</v>
      </c>
      <c r="Y1281" s="63">
        <v>43</v>
      </c>
      <c r="Z1281" s="92">
        <v>47</v>
      </c>
      <c r="AA1281" s="93">
        <v>5</v>
      </c>
      <c r="AB1281" s="93">
        <v>2.9</v>
      </c>
      <c r="AC1281" s="63">
        <v>1.84</v>
      </c>
      <c r="AD1281" s="1">
        <v>1.1599999999999999</v>
      </c>
      <c r="AE1281" s="63">
        <v>0.12</v>
      </c>
      <c r="AF1281" s="1">
        <v>1.42</v>
      </c>
      <c r="AG1281" s="1">
        <v>11</v>
      </c>
      <c r="AH1281" s="1">
        <f t="shared" si="273"/>
        <v>81.690140845070431</v>
      </c>
      <c r="AI1281" s="1">
        <v>0.1</v>
      </c>
      <c r="AJ1281" s="1">
        <f t="shared" si="274"/>
        <v>2.2380434782608689</v>
      </c>
      <c r="AK1281" s="1">
        <f t="shared" si="275"/>
        <v>1.9142966751918158</v>
      </c>
      <c r="AL1281" s="1">
        <f t="shared" si="276"/>
        <v>4.166666666666667</v>
      </c>
      <c r="AM1281" s="1">
        <f t="shared" si="277"/>
        <v>2126.9963057686841</v>
      </c>
      <c r="AN1281" s="1">
        <f t="shared" si="278"/>
        <v>4629.6296296296305</v>
      </c>
      <c r="AO1281" s="1">
        <f t="shared" si="279"/>
        <v>6756.6259353983151</v>
      </c>
      <c r="AP1281" s="1">
        <f t="shared" si="272"/>
        <v>2.1269963057686843</v>
      </c>
      <c r="AQ1281" s="1">
        <f t="shared" si="272"/>
        <v>4.6296296296296306</v>
      </c>
      <c r="AR1281" s="1">
        <f t="shared" si="272"/>
        <v>6.7566259353983149</v>
      </c>
      <c r="AS1281" s="90">
        <v>42560</v>
      </c>
      <c r="AT1281" s="1">
        <v>1.2340036563071299</v>
      </c>
      <c r="AU1281" s="1">
        <v>0.27686913445376421</v>
      </c>
      <c r="AV1281" s="1">
        <v>2.0177161345833854</v>
      </c>
      <c r="AW1281" s="1">
        <v>0.5353812605672752</v>
      </c>
      <c r="AX1281" s="1">
        <v>0.21443409334502181</v>
      </c>
      <c r="AY1281" s="1">
        <v>9.9950578044158481E-2</v>
      </c>
      <c r="AZ1281" s="1">
        <v>3.5829162233631786</v>
      </c>
      <c r="BA1281" s="1">
        <v>117.61713285336712</v>
      </c>
      <c r="BB1281" s="1">
        <v>30.616506384493551</v>
      </c>
      <c r="BC1281" s="1">
        <v>10.940578390209906</v>
      </c>
      <c r="BD1281" s="1">
        <v>4.3011597134425203</v>
      </c>
      <c r="BE1281" s="94"/>
      <c r="BF1281" s="94"/>
      <c r="BG1281" s="94"/>
      <c r="BH1281" s="1">
        <v>1.2745664739884393</v>
      </c>
      <c r="BI1281" s="1">
        <v>0.27875722543352605</v>
      </c>
      <c r="BJ1281" s="1">
        <v>1.1407529232217519</v>
      </c>
    </row>
    <row r="1282" spans="1:62">
      <c r="A1282" t="s">
        <v>177</v>
      </c>
      <c r="C1282" s="63" t="s">
        <v>166</v>
      </c>
      <c r="D1282" s="87" t="s">
        <v>943</v>
      </c>
      <c r="E1282" t="s">
        <v>960</v>
      </c>
      <c r="F1282" s="1" t="s">
        <v>944</v>
      </c>
      <c r="G1282" s="1" t="s">
        <v>947</v>
      </c>
      <c r="H1282" s="1">
        <v>11.98762</v>
      </c>
      <c r="I1282" s="1">
        <v>8.3037799999999997</v>
      </c>
      <c r="J1282" s="1">
        <v>497</v>
      </c>
      <c r="K1282" s="1" t="s">
        <v>948</v>
      </c>
      <c r="L1282" s="1" t="s">
        <v>709</v>
      </c>
      <c r="M1282" s="88">
        <v>2016</v>
      </c>
      <c r="N1282" s="88">
        <v>2</v>
      </c>
      <c r="O1282" s="89" t="s">
        <v>156</v>
      </c>
      <c r="P1282" s="63">
        <v>1190</v>
      </c>
      <c r="Q1282" s="1" t="s">
        <v>826</v>
      </c>
      <c r="R1282" s="63" t="s">
        <v>399</v>
      </c>
      <c r="S1282" s="63" t="s">
        <v>1003</v>
      </c>
      <c r="T1282" s="63" t="s">
        <v>1092</v>
      </c>
      <c r="U1282" s="1"/>
      <c r="V1282" s="90"/>
      <c r="W1282" s="91">
        <v>42652</v>
      </c>
      <c r="X1282" s="63">
        <v>9</v>
      </c>
      <c r="Y1282" s="63">
        <v>45</v>
      </c>
      <c r="Z1282" s="92">
        <v>36</v>
      </c>
      <c r="AA1282" s="93">
        <v>5.01</v>
      </c>
      <c r="AB1282" s="93">
        <v>2.2799999999999998</v>
      </c>
      <c r="AC1282" s="63">
        <v>1.32</v>
      </c>
      <c r="AD1282" s="1">
        <v>0.88</v>
      </c>
      <c r="AE1282" s="63">
        <v>0.12</v>
      </c>
      <c r="AF1282" s="1">
        <v>1.04</v>
      </c>
      <c r="AG1282" s="1">
        <v>9.8000000000000007</v>
      </c>
      <c r="AH1282" s="1">
        <f t="shared" si="273"/>
        <v>84.615384615384613</v>
      </c>
      <c r="AI1282" s="1">
        <v>0.1</v>
      </c>
      <c r="AJ1282" s="1">
        <f t="shared" si="274"/>
        <v>1.7963636363636362</v>
      </c>
      <c r="AK1282" s="1">
        <f t="shared" si="275"/>
        <v>1.6129882352941176</v>
      </c>
      <c r="AL1282" s="1">
        <f t="shared" si="276"/>
        <v>4.1749999999999998</v>
      </c>
      <c r="AM1282" s="1">
        <f t="shared" si="277"/>
        <v>1792.2091503267973</v>
      </c>
      <c r="AN1282" s="1">
        <f t="shared" si="278"/>
        <v>4638.8888888888887</v>
      </c>
      <c r="AO1282" s="1">
        <f t="shared" si="279"/>
        <v>6431.0980392156862</v>
      </c>
      <c r="AP1282" s="1">
        <f t="shared" si="272"/>
        <v>1.7922091503267972</v>
      </c>
      <c r="AQ1282" s="1">
        <f t="shared" si="272"/>
        <v>4.6388888888888884</v>
      </c>
      <c r="AR1282" s="1">
        <f t="shared" si="272"/>
        <v>6.4310980392156862</v>
      </c>
      <c r="AS1282" s="90"/>
      <c r="AT1282" s="1">
        <v>1.3108490566037738</v>
      </c>
      <c r="AU1282" s="1">
        <v>0.44627319460204234</v>
      </c>
      <c r="AV1282" s="1">
        <v>2.112609360995239</v>
      </c>
      <c r="AW1282" s="1">
        <v>0.48774940136027356</v>
      </c>
      <c r="AX1282" s="1">
        <v>0.15611008699699808</v>
      </c>
      <c r="AY1282" s="1">
        <v>0.11946865901223021</v>
      </c>
      <c r="AZ1282" s="1">
        <v>3.5722068644189289</v>
      </c>
      <c r="BA1282" s="1">
        <v>120.70860486351397</v>
      </c>
      <c r="BB1282" s="1">
        <v>26.448072066070441</v>
      </c>
      <c r="BC1282" s="1">
        <v>11.861241707960721</v>
      </c>
      <c r="BD1282" s="1">
        <v>5.4715286813210389</v>
      </c>
      <c r="BE1282" s="94"/>
      <c r="BF1282" s="94"/>
      <c r="BG1282" s="94"/>
      <c r="BH1282" s="1">
        <v>1.3179218303145854</v>
      </c>
      <c r="BI1282" s="1">
        <v>0.3451858913250716</v>
      </c>
      <c r="BJ1282" s="1">
        <v>2.1908770839986351</v>
      </c>
    </row>
    <row r="1283" spans="1:62">
      <c r="A1283" t="s">
        <v>177</v>
      </c>
      <c r="C1283" s="63" t="s">
        <v>166</v>
      </c>
      <c r="D1283" s="87" t="s">
        <v>943</v>
      </c>
      <c r="E1283" t="s">
        <v>960</v>
      </c>
      <c r="F1283" s="1" t="s">
        <v>944</v>
      </c>
      <c r="G1283" s="1" t="s">
        <v>947</v>
      </c>
      <c r="H1283" s="1">
        <v>11.98762</v>
      </c>
      <c r="I1283" s="1">
        <v>8.3037799999999997</v>
      </c>
      <c r="J1283" s="1">
        <v>497</v>
      </c>
      <c r="K1283" s="1" t="s">
        <v>948</v>
      </c>
      <c r="L1283" s="1" t="s">
        <v>709</v>
      </c>
      <c r="M1283" s="88">
        <v>2016</v>
      </c>
      <c r="N1283" s="88">
        <v>2</v>
      </c>
      <c r="O1283" s="89" t="s">
        <v>157</v>
      </c>
      <c r="P1283" s="63">
        <v>1191</v>
      </c>
      <c r="Q1283" s="1" t="s">
        <v>826</v>
      </c>
      <c r="R1283" s="63" t="s">
        <v>399</v>
      </c>
      <c r="S1283" s="63" t="s">
        <v>1003</v>
      </c>
      <c r="T1283" s="63" t="s">
        <v>1092</v>
      </c>
      <c r="U1283" s="1"/>
      <c r="V1283" s="90"/>
      <c r="W1283" s="91">
        <v>42652</v>
      </c>
      <c r="X1283" s="63">
        <v>9</v>
      </c>
      <c r="Y1283" s="63">
        <v>47</v>
      </c>
      <c r="Z1283" s="92">
        <v>48</v>
      </c>
      <c r="AA1283" s="93">
        <v>6.78</v>
      </c>
      <c r="AB1283" s="93">
        <v>6.78</v>
      </c>
      <c r="AC1283" s="63">
        <v>1.92</v>
      </c>
      <c r="AD1283" s="1">
        <v>1.32</v>
      </c>
      <c r="AE1283" s="63">
        <v>0.26</v>
      </c>
      <c r="AF1283" s="1">
        <v>1.58</v>
      </c>
      <c r="AG1283" s="1">
        <v>10.7</v>
      </c>
      <c r="AH1283" s="1">
        <f t="shared" si="273"/>
        <v>83.544303797468359</v>
      </c>
      <c r="AI1283" s="1">
        <v>0.22</v>
      </c>
      <c r="AJ1283" s="1">
        <f t="shared" si="274"/>
        <v>5.5793750000000006</v>
      </c>
      <c r="AK1283" s="1">
        <f t="shared" si="275"/>
        <v>4.8970544117647066</v>
      </c>
      <c r="AL1283" s="1">
        <f t="shared" si="276"/>
        <v>5.7369230769230768</v>
      </c>
      <c r="AM1283" s="1">
        <f t="shared" si="277"/>
        <v>5441.171568627452</v>
      </c>
      <c r="AN1283" s="1">
        <f t="shared" si="278"/>
        <v>6374.3589743589737</v>
      </c>
      <c r="AO1283" s="1">
        <f t="shared" si="279"/>
        <v>11815.530542986426</v>
      </c>
      <c r="AP1283" s="1">
        <f t="shared" si="272"/>
        <v>5.4411715686274515</v>
      </c>
      <c r="AQ1283" s="1">
        <f t="shared" si="272"/>
        <v>6.3743589743589739</v>
      </c>
      <c r="AR1283" s="1">
        <f t="shared" si="272"/>
        <v>11.815530542986426</v>
      </c>
      <c r="AS1283" s="90"/>
      <c r="AT1283" s="1">
        <v>2.4610091743119265</v>
      </c>
      <c r="AU1283" s="1">
        <v>0.26930666669322412</v>
      </c>
      <c r="AV1283" s="1">
        <v>1.9698474334884124</v>
      </c>
      <c r="AW1283" s="1">
        <v>0.82316451129926915</v>
      </c>
      <c r="AX1283" s="1">
        <v>0.17278810979650011</v>
      </c>
      <c r="AY1283" s="1">
        <v>0.18110284747299887</v>
      </c>
      <c r="AZ1283" s="1">
        <v>9.5085843514405823</v>
      </c>
      <c r="BA1283" s="1">
        <v>142.58484480071087</v>
      </c>
      <c r="BB1283" s="1">
        <v>56.24715318943332</v>
      </c>
      <c r="BC1283" s="1">
        <v>13.523780581597441</v>
      </c>
      <c r="BD1283" s="1">
        <v>6.6745052858656599</v>
      </c>
      <c r="BE1283" s="94"/>
      <c r="BF1283" s="94"/>
      <c r="BG1283" s="94"/>
      <c r="BH1283" s="1">
        <v>1.4631578947368422</v>
      </c>
      <c r="BI1283" s="1">
        <v>0.28000000000000008</v>
      </c>
      <c r="BJ1283" s="1">
        <v>1.3171142533488243</v>
      </c>
    </row>
    <row r="1284" spans="1:62">
      <c r="A1284" t="s">
        <v>177</v>
      </c>
      <c r="C1284" s="63" t="s">
        <v>166</v>
      </c>
      <c r="D1284" s="87" t="s">
        <v>943</v>
      </c>
      <c r="E1284" t="s">
        <v>960</v>
      </c>
      <c r="F1284" s="1" t="s">
        <v>944</v>
      </c>
      <c r="G1284" s="1" t="s">
        <v>947</v>
      </c>
      <c r="H1284" s="1">
        <v>11.98762</v>
      </c>
      <c r="I1284" s="1">
        <v>8.3037799999999997</v>
      </c>
      <c r="J1284" s="1">
        <v>497</v>
      </c>
      <c r="K1284" s="1" t="s">
        <v>948</v>
      </c>
      <c r="L1284" s="1" t="s">
        <v>709</v>
      </c>
      <c r="M1284" s="88">
        <v>2016</v>
      </c>
      <c r="N1284" s="88">
        <v>2</v>
      </c>
      <c r="O1284" s="89" t="s">
        <v>158</v>
      </c>
      <c r="P1284" s="63">
        <v>1192</v>
      </c>
      <c r="Q1284" s="1" t="s">
        <v>826</v>
      </c>
      <c r="R1284" s="63" t="s">
        <v>399</v>
      </c>
      <c r="S1284" s="63" t="s">
        <v>1003</v>
      </c>
      <c r="T1284" s="63" t="s">
        <v>1092</v>
      </c>
      <c r="U1284" s="1"/>
      <c r="V1284" s="90"/>
      <c r="W1284" s="91">
        <v>42652</v>
      </c>
      <c r="X1284" s="63">
        <v>9</v>
      </c>
      <c r="Y1284" s="63">
        <v>44</v>
      </c>
      <c r="Z1284" s="92">
        <v>42</v>
      </c>
      <c r="AA1284" s="93">
        <v>5.46</v>
      </c>
      <c r="AB1284" s="93">
        <v>5.66</v>
      </c>
      <c r="AC1284" s="63">
        <v>1.68</v>
      </c>
      <c r="AD1284" s="1">
        <v>1.2</v>
      </c>
      <c r="AE1284" s="63">
        <v>0.34</v>
      </c>
      <c r="AF1284" s="1">
        <v>1.42</v>
      </c>
      <c r="AG1284" s="1">
        <v>10.9</v>
      </c>
      <c r="AH1284" s="1">
        <f t="shared" si="273"/>
        <v>84.507042253521121</v>
      </c>
      <c r="AI1284" s="1">
        <v>0.26</v>
      </c>
      <c r="AJ1284" s="1">
        <f t="shared" si="274"/>
        <v>4.7840476190476195</v>
      </c>
      <c r="AK1284" s="1">
        <f t="shared" si="275"/>
        <v>4.2378655462184867</v>
      </c>
      <c r="AL1284" s="1">
        <f t="shared" si="276"/>
        <v>4.1752941176470584</v>
      </c>
      <c r="AM1284" s="1">
        <f t="shared" si="277"/>
        <v>4708.7394957983188</v>
      </c>
      <c r="AN1284" s="1">
        <f t="shared" si="278"/>
        <v>4639.2156862745096</v>
      </c>
      <c r="AO1284" s="1">
        <f t="shared" si="279"/>
        <v>9347.9551820728284</v>
      </c>
      <c r="AP1284" s="1">
        <f t="shared" si="272"/>
        <v>4.7087394957983184</v>
      </c>
      <c r="AQ1284" s="1">
        <f t="shared" si="272"/>
        <v>4.6392156862745093</v>
      </c>
      <c r="AR1284" s="1">
        <f t="shared" si="272"/>
        <v>9.3479551820728286</v>
      </c>
      <c r="AS1284" s="90"/>
      <c r="AT1284" s="1">
        <v>2.2309217046580776</v>
      </c>
      <c r="AU1284" s="1">
        <v>0.28987834185760664</v>
      </c>
      <c r="AV1284" s="1">
        <v>1.6791371421227737</v>
      </c>
      <c r="AW1284" s="1">
        <v>0.88957689342352553</v>
      </c>
      <c r="AX1284" s="1">
        <v>0.17947661381503105</v>
      </c>
      <c r="AY1284" s="1">
        <v>0.16167270354091828</v>
      </c>
      <c r="AZ1284" s="1">
        <v>7.9204973477312581</v>
      </c>
      <c r="BA1284" s="1">
        <v>198.75773295708916</v>
      </c>
      <c r="BB1284" s="1">
        <v>60.900025689721687</v>
      </c>
      <c r="BC1284" s="1">
        <v>13.820045038316438</v>
      </c>
      <c r="BD1284" s="1">
        <v>15.876300018550893</v>
      </c>
      <c r="BE1284" s="94"/>
      <c r="BF1284" s="94"/>
      <c r="BG1284" s="94"/>
      <c r="BH1284" s="1">
        <v>1.6290801186943622</v>
      </c>
      <c r="BI1284" s="1">
        <v>0.4438674579624135</v>
      </c>
      <c r="BJ1284" s="1">
        <v>1.315837979847517</v>
      </c>
    </row>
    <row r="1285" spans="1:62">
      <c r="A1285" t="s">
        <v>177</v>
      </c>
      <c r="C1285" s="63" t="s">
        <v>166</v>
      </c>
      <c r="D1285" s="87" t="s">
        <v>943</v>
      </c>
      <c r="E1285" t="s">
        <v>960</v>
      </c>
      <c r="F1285" s="1" t="s">
        <v>944</v>
      </c>
      <c r="G1285" s="1" t="s">
        <v>947</v>
      </c>
      <c r="H1285" s="1">
        <v>11.98762</v>
      </c>
      <c r="I1285" s="1">
        <v>8.3037799999999997</v>
      </c>
      <c r="J1285" s="1">
        <v>497</v>
      </c>
      <c r="K1285" s="1" t="s">
        <v>948</v>
      </c>
      <c r="L1285" s="1" t="s">
        <v>709</v>
      </c>
      <c r="M1285" s="88">
        <v>2016</v>
      </c>
      <c r="N1285" s="88">
        <v>2</v>
      </c>
      <c r="O1285" s="89" t="s">
        <v>159</v>
      </c>
      <c r="P1285" s="63">
        <v>1193</v>
      </c>
      <c r="Q1285" s="1" t="s">
        <v>826</v>
      </c>
      <c r="R1285" s="63" t="s">
        <v>399</v>
      </c>
      <c r="S1285" s="63" t="s">
        <v>1003</v>
      </c>
      <c r="T1285" s="63" t="s">
        <v>1092</v>
      </c>
      <c r="U1285" s="1"/>
      <c r="V1285" s="90"/>
      <c r="W1285" s="91">
        <v>42652</v>
      </c>
      <c r="X1285" s="63">
        <v>9</v>
      </c>
      <c r="Y1285" s="63">
        <v>46</v>
      </c>
      <c r="Z1285" s="92">
        <v>46</v>
      </c>
      <c r="AA1285" s="93">
        <v>5.74</v>
      </c>
      <c r="AB1285" s="93">
        <v>5.36</v>
      </c>
      <c r="AC1285" s="63">
        <v>1.6</v>
      </c>
      <c r="AD1285" s="1">
        <v>1.1599999999999999</v>
      </c>
      <c r="AE1285" s="63">
        <v>0.24</v>
      </c>
      <c r="AF1285" s="1">
        <v>1.32</v>
      </c>
      <c r="AG1285" s="1">
        <v>11</v>
      </c>
      <c r="AH1285" s="1">
        <f t="shared" si="273"/>
        <v>87.878787878787861</v>
      </c>
      <c r="AI1285" s="1">
        <v>0.18</v>
      </c>
      <c r="AJ1285" s="1">
        <f t="shared" si="274"/>
        <v>4.4219999999999997</v>
      </c>
      <c r="AK1285" s="1">
        <f t="shared" si="275"/>
        <v>4.0688705882352929</v>
      </c>
      <c r="AL1285" s="1">
        <f t="shared" si="276"/>
        <v>4.3049999999999997</v>
      </c>
      <c r="AM1285" s="1">
        <f t="shared" si="277"/>
        <v>4520.9673202614367</v>
      </c>
      <c r="AN1285" s="1">
        <f t="shared" si="278"/>
        <v>4783.333333333333</v>
      </c>
      <c r="AO1285" s="1">
        <f t="shared" si="279"/>
        <v>9304.3006535947698</v>
      </c>
      <c r="AP1285" s="1">
        <f t="shared" si="272"/>
        <v>4.5209673202614367</v>
      </c>
      <c r="AQ1285" s="1">
        <f t="shared" si="272"/>
        <v>4.7833333333333332</v>
      </c>
      <c r="AR1285" s="1">
        <f t="shared" si="272"/>
        <v>9.304300653594769</v>
      </c>
      <c r="AS1285" s="90"/>
      <c r="AT1285" s="1">
        <v>2.7005545286506472</v>
      </c>
      <c r="AU1285" s="1">
        <v>0.25687726917200621</v>
      </c>
      <c r="AV1285" s="1">
        <v>1.780598330007906</v>
      </c>
      <c r="AW1285" s="1">
        <v>0.9052198862517622</v>
      </c>
      <c r="AX1285" s="1">
        <v>0.15509367737866309</v>
      </c>
      <c r="AY1285" s="1">
        <v>0.18284033173967473</v>
      </c>
      <c r="AZ1285" s="1">
        <v>7.3816878746095806</v>
      </c>
      <c r="BA1285" s="1">
        <v>335.36655834878752</v>
      </c>
      <c r="BB1285" s="1">
        <v>79.550112407803937</v>
      </c>
      <c r="BC1285" s="1">
        <v>10.83868026560399</v>
      </c>
      <c r="BD1285" s="1">
        <v>52.390210080622339</v>
      </c>
      <c r="BE1285" s="94"/>
      <c r="BF1285" s="94"/>
      <c r="BG1285" s="94"/>
      <c r="BH1285" s="1">
        <v>1.4560592044403331</v>
      </c>
      <c r="BI1285" s="1">
        <v>0.24269195189639228</v>
      </c>
      <c r="BJ1285" s="1">
        <v>1.2626924013464811</v>
      </c>
    </row>
    <row r="1286" spans="1:62">
      <c r="A1286" t="s">
        <v>177</v>
      </c>
      <c r="C1286" s="63" t="s">
        <v>166</v>
      </c>
      <c r="D1286" s="87" t="s">
        <v>943</v>
      </c>
      <c r="E1286" t="s">
        <v>960</v>
      </c>
      <c r="F1286" s="1" t="s">
        <v>944</v>
      </c>
      <c r="G1286" s="1" t="s">
        <v>947</v>
      </c>
      <c r="H1286" s="1">
        <v>11.98762</v>
      </c>
      <c r="I1286" s="1">
        <v>8.3037799999999997</v>
      </c>
      <c r="J1286" s="1">
        <v>497</v>
      </c>
      <c r="K1286" s="1" t="s">
        <v>948</v>
      </c>
      <c r="L1286" s="1" t="s">
        <v>709</v>
      </c>
      <c r="M1286" s="88">
        <v>2016</v>
      </c>
      <c r="N1286" s="88">
        <v>2</v>
      </c>
      <c r="O1286" s="89" t="s">
        <v>714</v>
      </c>
      <c r="P1286" s="63">
        <v>1194</v>
      </c>
      <c r="Q1286" s="1" t="s">
        <v>826</v>
      </c>
      <c r="R1286" s="63" t="s">
        <v>399</v>
      </c>
      <c r="S1286" s="63" t="s">
        <v>1003</v>
      </c>
      <c r="T1286" s="63" t="s">
        <v>1092</v>
      </c>
      <c r="U1286" s="1"/>
      <c r="V1286" s="90"/>
      <c r="W1286" s="91">
        <v>42652</v>
      </c>
      <c r="X1286" s="63">
        <v>9</v>
      </c>
      <c r="Y1286" s="63">
        <v>43</v>
      </c>
      <c r="Z1286" s="92">
        <v>49</v>
      </c>
      <c r="AA1286" s="93">
        <v>5.4</v>
      </c>
      <c r="AB1286" s="93">
        <v>5.14</v>
      </c>
      <c r="AC1286" s="63">
        <v>1.38</v>
      </c>
      <c r="AD1286" s="1">
        <v>1.08</v>
      </c>
      <c r="AE1286" s="63">
        <v>0.12</v>
      </c>
      <c r="AF1286" s="1">
        <v>1.28</v>
      </c>
      <c r="AG1286" s="1">
        <v>10.7</v>
      </c>
      <c r="AH1286" s="1">
        <f t="shared" si="273"/>
        <v>84.375</v>
      </c>
      <c r="AI1286" s="1">
        <v>0.02</v>
      </c>
      <c r="AJ1286" s="1">
        <f t="shared" si="274"/>
        <v>4.7675362318840584</v>
      </c>
      <c r="AK1286" s="1">
        <f t="shared" si="275"/>
        <v>4.2261053708439897</v>
      </c>
      <c r="AL1286" s="1">
        <f t="shared" si="276"/>
        <v>0.90000000000000013</v>
      </c>
      <c r="AM1286" s="1">
        <f t="shared" si="277"/>
        <v>4695.6726342710999</v>
      </c>
      <c r="AN1286" s="1">
        <f t="shared" si="278"/>
        <v>1000.0000000000002</v>
      </c>
      <c r="AO1286" s="1">
        <f t="shared" si="279"/>
        <v>5695.6726342710999</v>
      </c>
      <c r="AP1286" s="1">
        <f t="shared" si="272"/>
        <v>4.6956726342710997</v>
      </c>
      <c r="AQ1286" s="1">
        <f t="shared" si="272"/>
        <v>1.0000000000000002</v>
      </c>
      <c r="AR1286" s="1">
        <f t="shared" si="272"/>
        <v>5.6956726342710997</v>
      </c>
      <c r="AS1286" s="90"/>
      <c r="AT1286" s="1">
        <v>2.4086021505376345</v>
      </c>
      <c r="AU1286" s="1">
        <v>0.25215573668893609</v>
      </c>
      <c r="AV1286" s="1">
        <v>1.7311026064793438</v>
      </c>
      <c r="AW1286" s="1">
        <v>0.76056087976817321</v>
      </c>
      <c r="AX1286" s="1">
        <v>0.1799045185788751</v>
      </c>
      <c r="AY1286" s="1">
        <v>0.16945158202021285</v>
      </c>
      <c r="AZ1286" s="1">
        <v>5.8645161539639785</v>
      </c>
      <c r="BA1286" s="1">
        <v>211.14201802502419</v>
      </c>
      <c r="BB1286" s="1">
        <v>46.39257252657206</v>
      </c>
      <c r="BC1286" s="1">
        <v>11.696661062937412</v>
      </c>
      <c r="BD1286" s="1">
        <v>6.08645367478913</v>
      </c>
      <c r="BE1286" s="94"/>
      <c r="BF1286" s="94"/>
      <c r="BG1286" s="94"/>
      <c r="BH1286" s="1">
        <v>1.4009900990099011</v>
      </c>
      <c r="BI1286" s="1">
        <v>0.24326732673267326</v>
      </c>
      <c r="BJ1286" s="1">
        <v>1.1876577553983152</v>
      </c>
    </row>
    <row r="1287" spans="1:62">
      <c r="A1287" t="s">
        <v>177</v>
      </c>
      <c r="C1287" s="63" t="s">
        <v>166</v>
      </c>
      <c r="D1287" s="87" t="s">
        <v>943</v>
      </c>
      <c r="E1287" t="s">
        <v>960</v>
      </c>
      <c r="F1287" s="1" t="s">
        <v>949</v>
      </c>
      <c r="G1287" s="1" t="s">
        <v>950</v>
      </c>
      <c r="H1287" s="1">
        <v>12.010350000000001</v>
      </c>
      <c r="I1287" s="1">
        <v>8.3126499999999997</v>
      </c>
      <c r="J1287" s="1">
        <v>498</v>
      </c>
      <c r="K1287" s="1" t="s">
        <v>951</v>
      </c>
      <c r="L1287" s="1" t="s">
        <v>709</v>
      </c>
      <c r="M1287" s="88">
        <v>2016</v>
      </c>
      <c r="N1287" s="88">
        <v>2</v>
      </c>
      <c r="O1287" s="89" t="s">
        <v>155</v>
      </c>
      <c r="P1287" s="63">
        <v>1201</v>
      </c>
      <c r="Q1287" s="1" t="s">
        <v>826</v>
      </c>
      <c r="R1287" s="63" t="s">
        <v>399</v>
      </c>
      <c r="S1287" s="63" t="s">
        <v>1003</v>
      </c>
      <c r="T1287" s="63" t="s">
        <v>1092</v>
      </c>
      <c r="U1287" s="1" t="s">
        <v>766</v>
      </c>
      <c r="V1287" s="90">
        <v>42712</v>
      </c>
      <c r="W1287" s="91">
        <v>42652</v>
      </c>
      <c r="X1287" s="63">
        <v>9</v>
      </c>
      <c r="Y1287" s="63">
        <v>47</v>
      </c>
      <c r="Z1287" s="92">
        <v>48</v>
      </c>
      <c r="AA1287" s="93">
        <v>1.58</v>
      </c>
      <c r="AB1287" s="93">
        <v>1.4</v>
      </c>
      <c r="AC1287" s="63">
        <v>0.56000000000000005</v>
      </c>
      <c r="AD1287" s="1">
        <v>0.38</v>
      </c>
      <c r="AE1287" s="63">
        <v>0.22</v>
      </c>
      <c r="AF1287" s="1">
        <v>0.4</v>
      </c>
      <c r="AG1287" s="1">
        <v>10.6</v>
      </c>
      <c r="AH1287" s="1">
        <f t="shared" si="273"/>
        <v>95</v>
      </c>
      <c r="AI1287" s="1">
        <v>0.14000000000000001</v>
      </c>
      <c r="AJ1287" s="1">
        <f t="shared" si="274"/>
        <v>1</v>
      </c>
      <c r="AK1287" s="1">
        <f t="shared" si="275"/>
        <v>0.99917647058823522</v>
      </c>
      <c r="AL1287" s="1">
        <f t="shared" si="276"/>
        <v>1.0054545454545456</v>
      </c>
      <c r="AM1287" s="1">
        <f t="shared" si="277"/>
        <v>1110.1960784313724</v>
      </c>
      <c r="AN1287" s="1">
        <f t="shared" si="278"/>
        <v>1117.1717171717173</v>
      </c>
      <c r="AO1287" s="1">
        <f t="shared" si="279"/>
        <v>2227.3677956030897</v>
      </c>
      <c r="AP1287" s="1">
        <f t="shared" si="272"/>
        <v>1.1101960784313725</v>
      </c>
      <c r="AQ1287" s="1">
        <f t="shared" si="272"/>
        <v>1.1171717171717173</v>
      </c>
      <c r="AR1287" s="1">
        <f t="shared" si="272"/>
        <v>2.2273677956030897</v>
      </c>
      <c r="AS1287" s="90">
        <v>42560</v>
      </c>
      <c r="AT1287" s="1">
        <v>1.4406528189910981</v>
      </c>
      <c r="AU1287" s="1">
        <v>0.37542087574958349</v>
      </c>
      <c r="AV1287" s="1">
        <v>1.7246661690335894</v>
      </c>
      <c r="AW1287" s="1">
        <v>0.41784329895276773</v>
      </c>
      <c r="AX1287" s="1">
        <v>0.17819403009186957</v>
      </c>
      <c r="AY1287" s="1">
        <v>0.16004801760735066</v>
      </c>
      <c r="AZ1287" s="1">
        <v>4.8723638652240018</v>
      </c>
      <c r="BA1287" s="1">
        <v>175.90740772353345</v>
      </c>
      <c r="BB1287" s="1">
        <v>27.814507365153663</v>
      </c>
      <c r="BC1287" s="1">
        <v>13.908251899844272</v>
      </c>
      <c r="BD1287" s="1">
        <v>4.3524597726765233</v>
      </c>
      <c r="BE1287" s="94"/>
      <c r="BF1287" s="94"/>
      <c r="BG1287" s="94"/>
      <c r="BH1287" s="1">
        <v>0.98014773776546649</v>
      </c>
      <c r="BI1287" s="1">
        <v>0.25849492151431208</v>
      </c>
      <c r="BJ1287" s="1">
        <v>1.4265980666784901</v>
      </c>
    </row>
    <row r="1288" spans="1:62">
      <c r="A1288" t="s">
        <v>177</v>
      </c>
      <c r="C1288" s="63" t="s">
        <v>166</v>
      </c>
      <c r="D1288" s="87" t="s">
        <v>943</v>
      </c>
      <c r="E1288" t="s">
        <v>960</v>
      </c>
      <c r="F1288" s="1" t="s">
        <v>949</v>
      </c>
      <c r="G1288" s="1" t="s">
        <v>950</v>
      </c>
      <c r="H1288" s="1">
        <v>12.010350000000001</v>
      </c>
      <c r="I1288" s="1">
        <v>8.3126499999999997</v>
      </c>
      <c r="J1288" s="1">
        <v>498</v>
      </c>
      <c r="K1288" s="1" t="s">
        <v>951</v>
      </c>
      <c r="L1288" s="1" t="s">
        <v>709</v>
      </c>
      <c r="M1288" s="88">
        <v>2016</v>
      </c>
      <c r="N1288" s="88">
        <v>2</v>
      </c>
      <c r="O1288" s="89" t="s">
        <v>156</v>
      </c>
      <c r="P1288" s="63">
        <v>1202</v>
      </c>
      <c r="Q1288" s="1" t="s">
        <v>826</v>
      </c>
      <c r="R1288" s="63" t="s">
        <v>399</v>
      </c>
      <c r="S1288" s="63" t="s">
        <v>1003</v>
      </c>
      <c r="T1288" s="63" t="s">
        <v>1092</v>
      </c>
      <c r="U1288" s="1"/>
      <c r="V1288" s="90"/>
      <c r="W1288" s="91">
        <v>42652</v>
      </c>
      <c r="X1288" s="63">
        <v>9</v>
      </c>
      <c r="Y1288" s="63">
        <v>47</v>
      </c>
      <c r="Z1288" s="92">
        <v>42</v>
      </c>
      <c r="AA1288" s="93">
        <v>2.94</v>
      </c>
      <c r="AB1288" s="93">
        <v>1.2</v>
      </c>
      <c r="AC1288" s="63">
        <v>0.57999999999999996</v>
      </c>
      <c r="AD1288" s="1">
        <v>0.32</v>
      </c>
      <c r="AE1288" s="63">
        <v>0.36</v>
      </c>
      <c r="AF1288" s="1">
        <v>0.4</v>
      </c>
      <c r="AG1288" s="1">
        <v>10.1</v>
      </c>
      <c r="AH1288" s="1">
        <f t="shared" si="273"/>
        <v>80</v>
      </c>
      <c r="AI1288" s="1">
        <v>0.18</v>
      </c>
      <c r="AJ1288" s="1">
        <f t="shared" si="274"/>
        <v>0.82758620689655171</v>
      </c>
      <c r="AK1288" s="1">
        <f t="shared" si="275"/>
        <v>0.70023529411764707</v>
      </c>
      <c r="AL1288" s="1">
        <f t="shared" si="276"/>
        <v>1.47</v>
      </c>
      <c r="AM1288" s="1">
        <f t="shared" si="277"/>
        <v>778.03921568627447</v>
      </c>
      <c r="AN1288" s="1">
        <f t="shared" si="278"/>
        <v>1633.3333333333333</v>
      </c>
      <c r="AO1288" s="1">
        <f t="shared" si="279"/>
        <v>2411.3725490196075</v>
      </c>
      <c r="AP1288" s="1">
        <f t="shared" si="272"/>
        <v>0.77803921568627443</v>
      </c>
      <c r="AQ1288" s="1">
        <f t="shared" si="272"/>
        <v>1.6333333333333333</v>
      </c>
      <c r="AR1288" s="1">
        <f t="shared" si="272"/>
        <v>2.4113725490196076</v>
      </c>
      <c r="AS1288" s="90"/>
      <c r="AT1288" s="1">
        <v>1.6292079207920789</v>
      </c>
      <c r="AU1288" s="1">
        <v>0.45102071099078378</v>
      </c>
      <c r="AV1288" s="1">
        <v>1.957476635930695</v>
      </c>
      <c r="AW1288" s="1">
        <v>0.41859454565312382</v>
      </c>
      <c r="AX1288" s="1">
        <v>0.17553143395794971</v>
      </c>
      <c r="AY1288" s="1">
        <v>0.16522350817548578</v>
      </c>
      <c r="AZ1288" s="1">
        <v>7.2162202770323862</v>
      </c>
      <c r="BA1288" s="1">
        <v>138.62146085944289</v>
      </c>
      <c r="BB1288" s="1">
        <v>24.56017215881813</v>
      </c>
      <c r="BC1288" s="1">
        <v>13.181781577025673</v>
      </c>
      <c r="BD1288" s="1">
        <v>4.190950625452853</v>
      </c>
      <c r="BE1288" s="94"/>
      <c r="BF1288" s="94"/>
      <c r="BG1288" s="94"/>
      <c r="BH1288" s="1">
        <v>1.1452866861030127</v>
      </c>
      <c r="BI1288" s="1">
        <v>0.26647230320699705</v>
      </c>
      <c r="BJ1288" s="1">
        <v>1.6706425386391066</v>
      </c>
    </row>
    <row r="1289" spans="1:62">
      <c r="A1289" t="s">
        <v>177</v>
      </c>
      <c r="C1289" s="63" t="s">
        <v>166</v>
      </c>
      <c r="D1289" s="87" t="s">
        <v>943</v>
      </c>
      <c r="E1289" t="s">
        <v>960</v>
      </c>
      <c r="F1289" s="1" t="s">
        <v>949</v>
      </c>
      <c r="G1289" s="1" t="s">
        <v>950</v>
      </c>
      <c r="H1289" s="1">
        <v>12.010350000000001</v>
      </c>
      <c r="I1289" s="1">
        <v>8.3126499999999997</v>
      </c>
      <c r="J1289" s="1">
        <v>498</v>
      </c>
      <c r="K1289" s="1" t="s">
        <v>951</v>
      </c>
      <c r="L1289" s="1" t="s">
        <v>709</v>
      </c>
      <c r="M1289" s="88">
        <v>2016</v>
      </c>
      <c r="N1289" s="88">
        <v>2</v>
      </c>
      <c r="O1289" s="89" t="s">
        <v>157</v>
      </c>
      <c r="P1289" s="63">
        <v>1203</v>
      </c>
      <c r="Q1289" s="1" t="s">
        <v>826</v>
      </c>
      <c r="R1289" s="63" t="s">
        <v>399</v>
      </c>
      <c r="S1289" s="63" t="s">
        <v>1003</v>
      </c>
      <c r="T1289" s="63" t="s">
        <v>1092</v>
      </c>
      <c r="U1289" s="1"/>
      <c r="V1289" s="90"/>
      <c r="W1289" s="91">
        <v>42652</v>
      </c>
      <c r="X1289" s="63">
        <v>9</v>
      </c>
      <c r="Y1289" s="63">
        <v>45</v>
      </c>
      <c r="Z1289" s="92">
        <v>45</v>
      </c>
      <c r="AA1289" s="93">
        <v>4.46</v>
      </c>
      <c r="AB1289" s="93">
        <v>4.84</v>
      </c>
      <c r="AC1289" s="63">
        <v>1.72</v>
      </c>
      <c r="AD1289" s="1">
        <v>1.18</v>
      </c>
      <c r="AE1289" s="63">
        <v>0.54</v>
      </c>
      <c r="AF1289" s="1">
        <v>1.38</v>
      </c>
      <c r="AG1289" s="1">
        <v>10.199999999999999</v>
      </c>
      <c r="AH1289" s="1">
        <f t="shared" si="273"/>
        <v>85.507246376811594</v>
      </c>
      <c r="AI1289" s="1">
        <v>0.34</v>
      </c>
      <c r="AJ1289" s="1">
        <f t="shared" si="274"/>
        <v>3.8832558139534883</v>
      </c>
      <c r="AK1289" s="1">
        <f t="shared" si="275"/>
        <v>3.5079737346101232</v>
      </c>
      <c r="AL1289" s="1">
        <f t="shared" si="276"/>
        <v>2.8081481481481481</v>
      </c>
      <c r="AM1289" s="1">
        <f t="shared" si="277"/>
        <v>3897.7485940112479</v>
      </c>
      <c r="AN1289" s="1">
        <f t="shared" si="278"/>
        <v>3120.1646090534978</v>
      </c>
      <c r="AO1289" s="1">
        <f t="shared" si="279"/>
        <v>7017.9132030647452</v>
      </c>
      <c r="AP1289" s="1">
        <f t="shared" si="272"/>
        <v>3.8977485940112477</v>
      </c>
      <c r="AQ1289" s="1">
        <f t="shared" si="272"/>
        <v>3.1201646090534978</v>
      </c>
      <c r="AR1289" s="1">
        <f t="shared" si="272"/>
        <v>7.0179132030647455</v>
      </c>
      <c r="AS1289" s="90"/>
      <c r="AT1289" s="1">
        <v>2.6269083969465647</v>
      </c>
      <c r="AU1289" s="1">
        <v>0.32538930656787363</v>
      </c>
      <c r="AV1289" s="1">
        <v>1.9048196856929451</v>
      </c>
      <c r="AW1289" s="1">
        <v>0.72648041454412449</v>
      </c>
      <c r="AX1289" s="1">
        <v>0.13658880977941967</v>
      </c>
      <c r="AY1289" s="1">
        <v>0.20651837138660753</v>
      </c>
      <c r="AZ1289" s="1">
        <v>10.611329210155048</v>
      </c>
      <c r="BA1289" s="1">
        <v>140.53626165885424</v>
      </c>
      <c r="BB1289" s="1">
        <v>74.067004092329128</v>
      </c>
      <c r="BC1289" s="1">
        <v>18.962138032130625</v>
      </c>
      <c r="BD1289" s="1">
        <v>5.6084000813305632</v>
      </c>
      <c r="BE1289" s="94"/>
      <c r="BF1289" s="94"/>
      <c r="BG1289" s="94"/>
      <c r="BH1289" s="1">
        <v>1.4101229895931884</v>
      </c>
      <c r="BI1289" s="1">
        <v>0.24470198675496688</v>
      </c>
      <c r="BJ1289" s="1">
        <v>1.466627082663883</v>
      </c>
    </row>
    <row r="1290" spans="1:62">
      <c r="A1290" t="s">
        <v>177</v>
      </c>
      <c r="C1290" s="63" t="s">
        <v>166</v>
      </c>
      <c r="D1290" s="87" t="s">
        <v>943</v>
      </c>
      <c r="E1290" t="s">
        <v>960</v>
      </c>
      <c r="F1290" s="1" t="s">
        <v>949</v>
      </c>
      <c r="G1290" s="1" t="s">
        <v>950</v>
      </c>
      <c r="H1290" s="1">
        <v>12.010350000000001</v>
      </c>
      <c r="I1290" s="1">
        <v>8.3126499999999997</v>
      </c>
      <c r="J1290" s="1">
        <v>498</v>
      </c>
      <c r="K1290" s="1" t="s">
        <v>951</v>
      </c>
      <c r="L1290" s="1" t="s">
        <v>709</v>
      </c>
      <c r="M1290" s="88">
        <v>2016</v>
      </c>
      <c r="N1290" s="88">
        <v>2</v>
      </c>
      <c r="O1290" s="89" t="s">
        <v>158</v>
      </c>
      <c r="P1290" s="63">
        <v>1204</v>
      </c>
      <c r="Q1290" s="1" t="s">
        <v>826</v>
      </c>
      <c r="R1290" s="63" t="s">
        <v>399</v>
      </c>
      <c r="S1290" s="63" t="s">
        <v>1003</v>
      </c>
      <c r="T1290" s="63" t="s">
        <v>1092</v>
      </c>
      <c r="U1290" s="1"/>
      <c r="V1290" s="90"/>
      <c r="W1290" s="91">
        <v>42652</v>
      </c>
      <c r="X1290" s="63">
        <v>9</v>
      </c>
      <c r="Y1290" s="63">
        <v>45</v>
      </c>
      <c r="Z1290" s="92">
        <v>50</v>
      </c>
      <c r="AA1290" s="93">
        <v>4.18</v>
      </c>
      <c r="AB1290" s="93">
        <v>5.3</v>
      </c>
      <c r="AC1290" s="63">
        <v>1.46</v>
      </c>
      <c r="AD1290" s="1">
        <v>1.06</v>
      </c>
      <c r="AE1290" s="63">
        <v>0.44</v>
      </c>
      <c r="AF1290" s="1">
        <v>1.24</v>
      </c>
      <c r="AG1290" s="1">
        <v>10.6</v>
      </c>
      <c r="AH1290" s="1">
        <f t="shared" si="273"/>
        <v>85.483870967741936</v>
      </c>
      <c r="AI1290" s="1">
        <v>0.3</v>
      </c>
      <c r="AJ1290" s="1">
        <f t="shared" si="274"/>
        <v>4.5013698630136991</v>
      </c>
      <c r="AK1290" s="1">
        <f t="shared" si="275"/>
        <v>4.047132957292507</v>
      </c>
      <c r="AL1290" s="1">
        <f t="shared" si="276"/>
        <v>2.8499999999999996</v>
      </c>
      <c r="AM1290" s="1">
        <f t="shared" si="277"/>
        <v>4496.8143969916746</v>
      </c>
      <c r="AN1290" s="1">
        <f t="shared" si="278"/>
        <v>3166.6666666666661</v>
      </c>
      <c r="AO1290" s="1">
        <f t="shared" si="279"/>
        <v>7663.4810636583406</v>
      </c>
      <c r="AP1290" s="1">
        <f t="shared" si="272"/>
        <v>4.4968143969916747</v>
      </c>
      <c r="AQ1290" s="1">
        <f t="shared" si="272"/>
        <v>3.1666666666666661</v>
      </c>
      <c r="AR1290" s="1">
        <f t="shared" si="272"/>
        <v>7.6634810636583408</v>
      </c>
      <c r="AS1290" s="90"/>
      <c r="AT1290" s="1">
        <v>2.3947110675808037</v>
      </c>
      <c r="AU1290" s="1">
        <v>0.30400335152925068</v>
      </c>
      <c r="AV1290" s="1">
        <v>1.5242684679531877</v>
      </c>
      <c r="AW1290" s="1">
        <v>0.76497297679899567</v>
      </c>
      <c r="AX1290" s="1">
        <v>0.12669402733276183</v>
      </c>
      <c r="AY1290" s="1">
        <v>0.1981550125887942</v>
      </c>
      <c r="AZ1290" s="1">
        <v>9.6963117429450083</v>
      </c>
      <c r="BA1290" s="1">
        <v>126.12870798232241</v>
      </c>
      <c r="BB1290" s="1">
        <v>35.594708521337822</v>
      </c>
      <c r="BC1290" s="1">
        <v>13.349631578767257</v>
      </c>
      <c r="BD1290" s="1">
        <v>14.250528157906784</v>
      </c>
      <c r="BE1290" s="94"/>
      <c r="BF1290" s="94"/>
      <c r="BG1290" s="94"/>
      <c r="BH1290" s="1">
        <v>1.0684523809523809</v>
      </c>
      <c r="BI1290" s="1">
        <v>0.20590277777777777</v>
      </c>
      <c r="BJ1290" s="1">
        <v>1.2667925754221285</v>
      </c>
    </row>
    <row r="1291" spans="1:62">
      <c r="A1291" t="s">
        <v>177</v>
      </c>
      <c r="C1291" s="63" t="s">
        <v>166</v>
      </c>
      <c r="D1291" s="87" t="s">
        <v>943</v>
      </c>
      <c r="E1291" t="s">
        <v>960</v>
      </c>
      <c r="F1291" s="1" t="s">
        <v>949</v>
      </c>
      <c r="G1291" s="1" t="s">
        <v>950</v>
      </c>
      <c r="H1291" s="1">
        <v>12.010350000000001</v>
      </c>
      <c r="I1291" s="1">
        <v>8.3126499999999997</v>
      </c>
      <c r="J1291" s="1">
        <v>498</v>
      </c>
      <c r="K1291" s="1" t="s">
        <v>951</v>
      </c>
      <c r="L1291" s="1" t="s">
        <v>709</v>
      </c>
      <c r="M1291" s="88">
        <v>2016</v>
      </c>
      <c r="N1291" s="88">
        <v>2</v>
      </c>
      <c r="O1291" s="89" t="s">
        <v>159</v>
      </c>
      <c r="P1291" s="63">
        <v>1205</v>
      </c>
      <c r="Q1291" s="1" t="s">
        <v>826</v>
      </c>
      <c r="R1291" s="63" t="s">
        <v>399</v>
      </c>
      <c r="S1291" s="63" t="s">
        <v>1003</v>
      </c>
      <c r="T1291" s="63" t="s">
        <v>1092</v>
      </c>
      <c r="U1291" s="1"/>
      <c r="V1291" s="90"/>
      <c r="W1291" s="91">
        <v>42652</v>
      </c>
      <c r="X1291" s="63">
        <v>9</v>
      </c>
      <c r="Y1291" s="63">
        <v>46</v>
      </c>
      <c r="Z1291" s="92">
        <v>47</v>
      </c>
      <c r="AA1291" s="93">
        <v>4.8600000000000003</v>
      </c>
      <c r="AB1291" s="93">
        <v>4.96</v>
      </c>
      <c r="AC1291" s="63">
        <v>1.46</v>
      </c>
      <c r="AD1291" s="1">
        <v>1.04</v>
      </c>
      <c r="AE1291" s="63">
        <v>0.46</v>
      </c>
      <c r="AF1291" s="1">
        <v>1.18</v>
      </c>
      <c r="AG1291" s="1">
        <v>10.9</v>
      </c>
      <c r="AH1291" s="1">
        <f t="shared" si="273"/>
        <v>88.13559322033899</v>
      </c>
      <c r="AI1291" s="1">
        <v>0.34</v>
      </c>
      <c r="AJ1291" s="1">
        <f t="shared" si="274"/>
        <v>4.0087671232876714</v>
      </c>
      <c r="AK1291" s="1">
        <f t="shared" si="275"/>
        <v>3.703573247381144</v>
      </c>
      <c r="AL1291" s="1">
        <f t="shared" si="276"/>
        <v>3.5921739130434789</v>
      </c>
      <c r="AM1291" s="1">
        <f t="shared" si="277"/>
        <v>4115.0813859790487</v>
      </c>
      <c r="AN1291" s="1">
        <f t="shared" si="278"/>
        <v>3991.3043478260879</v>
      </c>
      <c r="AO1291" s="1">
        <f t="shared" si="279"/>
        <v>8106.3857338051366</v>
      </c>
      <c r="AP1291" s="1">
        <f t="shared" si="272"/>
        <v>4.1150813859790487</v>
      </c>
      <c r="AQ1291" s="1">
        <f t="shared" si="272"/>
        <v>3.9913043478260879</v>
      </c>
      <c r="AR1291" s="1">
        <f t="shared" si="272"/>
        <v>8.1063857338051371</v>
      </c>
      <c r="AS1291" s="90"/>
      <c r="AT1291" s="1">
        <v>2.3950980392156866</v>
      </c>
      <c r="AU1291" s="1">
        <v>0.38308404606192481</v>
      </c>
      <c r="AV1291" s="1">
        <v>1.6465095539192784</v>
      </c>
      <c r="AW1291" s="1">
        <v>0.76468364646573639</v>
      </c>
      <c r="AX1291" s="1">
        <v>0.1160576480005158</v>
      </c>
      <c r="AY1291" s="1">
        <v>0.1778212811140239</v>
      </c>
      <c r="AZ1291" s="1">
        <v>9.4457839367174383</v>
      </c>
      <c r="BA1291" s="1">
        <v>88.719586430982687</v>
      </c>
      <c r="BB1291" s="1">
        <v>31.804061411025287</v>
      </c>
      <c r="BC1291" s="1">
        <v>13.247024192048832</v>
      </c>
      <c r="BD1291" s="1">
        <v>6.864867060004725</v>
      </c>
      <c r="BE1291" s="94">
        <v>0.29233680227057712</v>
      </c>
      <c r="BF1291" s="94">
        <v>6.6130558183538315E-2</v>
      </c>
      <c r="BG1291" s="94">
        <v>3.6395999572835729</v>
      </c>
      <c r="BH1291" s="1">
        <v>1.3580889309366131</v>
      </c>
      <c r="BI1291" s="1">
        <v>0.32663197729422894</v>
      </c>
      <c r="BJ1291" s="1">
        <v>1.2415158292812931</v>
      </c>
    </row>
    <row r="1292" spans="1:62">
      <c r="A1292" t="s">
        <v>177</v>
      </c>
      <c r="C1292" s="63" t="s">
        <v>166</v>
      </c>
      <c r="D1292" s="87" t="s">
        <v>943</v>
      </c>
      <c r="E1292" t="s">
        <v>960</v>
      </c>
      <c r="F1292" s="1" t="s">
        <v>949</v>
      </c>
      <c r="G1292" s="1" t="s">
        <v>950</v>
      </c>
      <c r="H1292" s="1">
        <v>12.010350000000001</v>
      </c>
      <c r="I1292" s="1">
        <v>8.3126499999999997</v>
      </c>
      <c r="J1292" s="1">
        <v>498</v>
      </c>
      <c r="K1292" s="1" t="s">
        <v>951</v>
      </c>
      <c r="L1292" s="1" t="s">
        <v>709</v>
      </c>
      <c r="M1292" s="88">
        <v>2016</v>
      </c>
      <c r="N1292" s="88">
        <v>2</v>
      </c>
      <c r="O1292" s="89" t="s">
        <v>714</v>
      </c>
      <c r="P1292" s="63">
        <v>1206</v>
      </c>
      <c r="Q1292" s="1" t="s">
        <v>826</v>
      </c>
      <c r="R1292" s="63" t="s">
        <v>399</v>
      </c>
      <c r="S1292" s="63" t="s">
        <v>1003</v>
      </c>
      <c r="T1292" s="63" t="s">
        <v>1092</v>
      </c>
      <c r="U1292" s="1"/>
      <c r="V1292" s="90"/>
      <c r="W1292" s="91">
        <v>42652</v>
      </c>
      <c r="X1292" s="63">
        <v>9</v>
      </c>
      <c r="Y1292" s="63">
        <v>48</v>
      </c>
      <c r="Z1292" s="92">
        <v>49</v>
      </c>
      <c r="AA1292" s="93">
        <v>4.46</v>
      </c>
      <c r="AB1292" s="93">
        <v>5.14</v>
      </c>
      <c r="AC1292" s="63">
        <v>1.4</v>
      </c>
      <c r="AD1292" s="1">
        <v>0.94</v>
      </c>
      <c r="AE1292" s="63">
        <v>0.22</v>
      </c>
      <c r="AF1292" s="1">
        <v>1.1000000000000001</v>
      </c>
      <c r="AG1292" s="1">
        <v>10.3</v>
      </c>
      <c r="AH1292" s="1">
        <f t="shared" si="273"/>
        <v>85.454545454545439</v>
      </c>
      <c r="AI1292" s="1">
        <v>0.22</v>
      </c>
      <c r="AJ1292" s="1">
        <f t="shared" si="274"/>
        <v>4.0385714285714291</v>
      </c>
      <c r="AK1292" s="1">
        <f t="shared" si="275"/>
        <v>3.6419707563025212</v>
      </c>
      <c r="AL1292" s="1">
        <f t="shared" si="276"/>
        <v>4.46</v>
      </c>
      <c r="AM1292" s="1">
        <f t="shared" si="277"/>
        <v>4046.6341736694681</v>
      </c>
      <c r="AN1292" s="1">
        <f t="shared" si="278"/>
        <v>4955.5555555555557</v>
      </c>
      <c r="AO1292" s="1">
        <f t="shared" si="279"/>
        <v>9002.1897292250233</v>
      </c>
      <c r="AP1292" s="1">
        <f t="shared" si="272"/>
        <v>4.0466341736694682</v>
      </c>
      <c r="AQ1292" s="1">
        <f t="shared" si="272"/>
        <v>4.9555555555555557</v>
      </c>
      <c r="AR1292" s="1">
        <f t="shared" si="272"/>
        <v>9.002189729225023</v>
      </c>
      <c r="AS1292" s="90"/>
      <c r="AT1292" s="1">
        <v>2.3941176470588239</v>
      </c>
      <c r="AU1292" s="1">
        <v>0.38864865286235106</v>
      </c>
      <c r="AV1292" s="1">
        <v>1.4295358478422524</v>
      </c>
      <c r="AW1292" s="1">
        <v>0.86155097956467563</v>
      </c>
      <c r="AX1292" s="1">
        <v>0.18219571306379628</v>
      </c>
      <c r="AY1292" s="1">
        <v>0.19513151995361649</v>
      </c>
      <c r="AZ1292" s="1">
        <v>6.5165002785646173</v>
      </c>
      <c r="BA1292" s="1">
        <v>98.347615037325369</v>
      </c>
      <c r="BB1292" s="1">
        <v>49.800350751322568</v>
      </c>
      <c r="BC1292" s="1">
        <v>14.931245814692204</v>
      </c>
      <c r="BD1292" s="1">
        <v>50.159342550081412</v>
      </c>
      <c r="BE1292" s="94">
        <v>0.58849129593810445</v>
      </c>
      <c r="BF1292" s="94">
        <v>8.800773694390715E-2</v>
      </c>
      <c r="BG1292" s="94">
        <v>2.1026650968185758</v>
      </c>
      <c r="BH1292" s="1">
        <v>1.4216269841269842</v>
      </c>
      <c r="BI1292" s="1">
        <v>0.31944444444444442</v>
      </c>
      <c r="BJ1292" s="1">
        <v>1.4760277457402271</v>
      </c>
    </row>
    <row r="1293" spans="1:62">
      <c r="A1293" t="s">
        <v>177</v>
      </c>
      <c r="C1293" s="63" t="s">
        <v>166</v>
      </c>
      <c r="D1293" s="87" t="s">
        <v>943</v>
      </c>
      <c r="E1293" t="s">
        <v>960</v>
      </c>
      <c r="F1293" s="1" t="s">
        <v>952</v>
      </c>
      <c r="G1293" s="1" t="s">
        <v>953</v>
      </c>
      <c r="H1293" s="1">
        <v>12.01728</v>
      </c>
      <c r="I1293" s="1">
        <v>8.3067499999999992</v>
      </c>
      <c r="J1293" s="1">
        <v>500</v>
      </c>
      <c r="K1293" s="1" t="s">
        <v>954</v>
      </c>
      <c r="L1293" s="1" t="s">
        <v>709</v>
      </c>
      <c r="M1293" s="88">
        <v>2016</v>
      </c>
      <c r="N1293" s="88">
        <v>2</v>
      </c>
      <c r="O1293" s="89" t="s">
        <v>155</v>
      </c>
      <c r="P1293" s="63">
        <v>1213</v>
      </c>
      <c r="Q1293" s="1" t="s">
        <v>826</v>
      </c>
      <c r="R1293" s="63" t="s">
        <v>399</v>
      </c>
      <c r="S1293" s="63" t="s">
        <v>1003</v>
      </c>
      <c r="T1293" s="63" t="s">
        <v>1092</v>
      </c>
      <c r="U1293" s="1" t="s">
        <v>766</v>
      </c>
      <c r="V1293" s="90">
        <v>42712</v>
      </c>
      <c r="W1293" s="91">
        <v>42652</v>
      </c>
      <c r="X1293" s="63">
        <v>9</v>
      </c>
      <c r="Y1293" s="63">
        <v>44</v>
      </c>
      <c r="Z1293" s="92">
        <v>30</v>
      </c>
      <c r="AA1293" s="93">
        <v>1.84</v>
      </c>
      <c r="AB1293" s="93">
        <v>0.5</v>
      </c>
      <c r="AC1293" s="63">
        <v>0.3</v>
      </c>
      <c r="AD1293" s="1">
        <v>0.18</v>
      </c>
      <c r="AE1293" s="63">
        <v>0.1</v>
      </c>
      <c r="AF1293" s="1">
        <v>0.2</v>
      </c>
      <c r="AG1293" s="1">
        <v>6.1</v>
      </c>
      <c r="AH1293" s="1">
        <f t="shared" si="273"/>
        <v>89.999999999999986</v>
      </c>
      <c r="AI1293" s="1">
        <v>0.04</v>
      </c>
      <c r="AJ1293" s="1">
        <f t="shared" si="274"/>
        <v>0.33333333333333337</v>
      </c>
      <c r="AK1293" s="1">
        <f t="shared" si="275"/>
        <v>0.33141176470588235</v>
      </c>
      <c r="AL1293" s="1">
        <f t="shared" si="276"/>
        <v>0.73599999999999999</v>
      </c>
      <c r="AM1293" s="1">
        <f t="shared" si="277"/>
        <v>368.23529411764707</v>
      </c>
      <c r="AN1293" s="1">
        <f t="shared" si="278"/>
        <v>817.77777777777783</v>
      </c>
      <c r="AO1293" s="1">
        <f t="shared" si="279"/>
        <v>1186.0130718954249</v>
      </c>
      <c r="AP1293" s="1">
        <f t="shared" si="272"/>
        <v>0.36823529411764705</v>
      </c>
      <c r="AQ1293" s="1">
        <f t="shared" si="272"/>
        <v>0.81777777777777783</v>
      </c>
      <c r="AR1293" s="1">
        <f t="shared" si="272"/>
        <v>1.1860130718954249</v>
      </c>
      <c r="AS1293" s="90">
        <v>42560</v>
      </c>
      <c r="AT1293" s="1">
        <v>1.0450097847358122</v>
      </c>
      <c r="AU1293" s="1">
        <v>0.35224640437272059</v>
      </c>
      <c r="AV1293" s="1">
        <v>1.7646025198967994</v>
      </c>
      <c r="AW1293" s="1">
        <v>0.26434761062346435</v>
      </c>
      <c r="AX1293" s="1">
        <v>0.2072323670525536</v>
      </c>
      <c r="AY1293" s="1">
        <v>9.1491283422514003E-2</v>
      </c>
      <c r="AZ1293" s="1">
        <v>2.7954350045886578</v>
      </c>
      <c r="BA1293" s="1">
        <v>56.500224816965108</v>
      </c>
      <c r="BB1293" s="1">
        <v>27.861219151869737</v>
      </c>
      <c r="BC1293" s="1">
        <v>14.709492668012729</v>
      </c>
      <c r="BD1293" s="1">
        <v>2.5865949124668783</v>
      </c>
      <c r="BE1293" s="94">
        <v>0.65305118110236227</v>
      </c>
      <c r="BF1293" s="94">
        <v>0.28902559055118116</v>
      </c>
      <c r="BG1293" s="94">
        <v>2.1466176425577652</v>
      </c>
      <c r="BH1293" s="1">
        <v>1.0313964386129335</v>
      </c>
      <c r="BI1293" s="1">
        <v>0.27689784442361765</v>
      </c>
      <c r="BJ1293" s="1">
        <v>1.1980569024284948</v>
      </c>
    </row>
    <row r="1294" spans="1:62">
      <c r="A1294" t="s">
        <v>177</v>
      </c>
      <c r="C1294" s="63" t="s">
        <v>166</v>
      </c>
      <c r="D1294" s="87" t="s">
        <v>943</v>
      </c>
      <c r="E1294" t="s">
        <v>960</v>
      </c>
      <c r="F1294" s="1" t="s">
        <v>952</v>
      </c>
      <c r="G1294" s="1" t="s">
        <v>953</v>
      </c>
      <c r="H1294" s="1">
        <v>12.01728</v>
      </c>
      <c r="I1294" s="1">
        <v>8.3067499999999992</v>
      </c>
      <c r="J1294" s="1">
        <v>500</v>
      </c>
      <c r="K1294" s="1" t="s">
        <v>954</v>
      </c>
      <c r="L1294" s="1" t="s">
        <v>709</v>
      </c>
      <c r="M1294" s="88">
        <v>2016</v>
      </c>
      <c r="N1294" s="88">
        <v>2</v>
      </c>
      <c r="O1294" s="89" t="s">
        <v>156</v>
      </c>
      <c r="P1294" s="63">
        <v>1214</v>
      </c>
      <c r="Q1294" s="1" t="s">
        <v>826</v>
      </c>
      <c r="R1294" s="63" t="s">
        <v>399</v>
      </c>
      <c r="S1294" s="63" t="s">
        <v>1003</v>
      </c>
      <c r="T1294" s="63" t="s">
        <v>1092</v>
      </c>
      <c r="U1294" s="1"/>
      <c r="V1294" s="90"/>
      <c r="W1294" s="91">
        <v>42652</v>
      </c>
      <c r="X1294" s="63">
        <v>9</v>
      </c>
      <c r="Y1294" s="63">
        <v>43</v>
      </c>
      <c r="Z1294" s="92">
        <v>27</v>
      </c>
      <c r="AA1294" s="93">
        <v>1.96</v>
      </c>
      <c r="AB1294" s="93">
        <v>0.42</v>
      </c>
      <c r="AC1294" s="63">
        <v>0.22</v>
      </c>
      <c r="AD1294" s="1">
        <v>0.14000000000000001</v>
      </c>
      <c r="AE1294" s="63">
        <v>0.14000000000000001</v>
      </c>
      <c r="AF1294" s="1">
        <v>0.18</v>
      </c>
      <c r="AG1294" s="1">
        <v>6.8</v>
      </c>
      <c r="AH1294" s="1">
        <f t="shared" si="273"/>
        <v>77.777777777777786</v>
      </c>
      <c r="AI1294" s="1">
        <v>0.1</v>
      </c>
      <c r="AJ1294" s="1">
        <f t="shared" si="274"/>
        <v>0.34363636363636357</v>
      </c>
      <c r="AK1294" s="1">
        <f t="shared" si="275"/>
        <v>0.29305668449197858</v>
      </c>
      <c r="AL1294" s="1">
        <f t="shared" si="276"/>
        <v>1.4</v>
      </c>
      <c r="AM1294" s="1">
        <f t="shared" si="277"/>
        <v>325.61853832442063</v>
      </c>
      <c r="AN1294" s="1">
        <f t="shared" si="278"/>
        <v>1555.5555555555557</v>
      </c>
      <c r="AO1294" s="1">
        <f t="shared" si="279"/>
        <v>1881.1740938799762</v>
      </c>
      <c r="AP1294" s="1">
        <f t="shared" si="272"/>
        <v>0.32561853832442061</v>
      </c>
      <c r="AQ1294" s="1">
        <f t="shared" si="272"/>
        <v>1.5555555555555556</v>
      </c>
      <c r="AR1294" s="1">
        <f t="shared" si="272"/>
        <v>1.8811740938799761</v>
      </c>
      <c r="AS1294" s="90"/>
      <c r="AT1294" s="1">
        <v>1.0169245647969052</v>
      </c>
      <c r="AU1294" s="1">
        <v>0.39603747719364846</v>
      </c>
      <c r="AV1294" s="1">
        <v>1.9233836016045589</v>
      </c>
      <c r="AW1294" s="1">
        <v>0.2712605874731332</v>
      </c>
      <c r="AX1294" s="1">
        <v>0.14888819318608523</v>
      </c>
      <c r="AY1294" s="1">
        <v>0.10098401305053897</v>
      </c>
      <c r="AZ1294" s="1">
        <v>3.0300731334731239</v>
      </c>
      <c r="BA1294" s="1">
        <v>63.848138977011089</v>
      </c>
      <c r="BB1294" s="1">
        <v>35.327694020267238</v>
      </c>
      <c r="BC1294" s="1">
        <v>13.747950004208027</v>
      </c>
      <c r="BD1294" s="1">
        <v>3.1408407884655367</v>
      </c>
      <c r="BE1294" s="94">
        <v>0.63711240310077522</v>
      </c>
      <c r="BF1294" s="94">
        <v>0.33202519379844958</v>
      </c>
      <c r="BG1294" s="94">
        <v>4.1545437337496551</v>
      </c>
      <c r="BH1294" s="1">
        <v>1.069015444015444</v>
      </c>
      <c r="BI1294" s="1">
        <v>0.31225868725868733</v>
      </c>
      <c r="BJ1294" s="1">
        <v>1.2562957796298799</v>
      </c>
    </row>
    <row r="1295" spans="1:62">
      <c r="A1295" t="s">
        <v>177</v>
      </c>
      <c r="C1295" s="63" t="s">
        <v>166</v>
      </c>
      <c r="D1295" s="87" t="s">
        <v>943</v>
      </c>
      <c r="E1295" t="s">
        <v>960</v>
      </c>
      <c r="F1295" s="1" t="s">
        <v>952</v>
      </c>
      <c r="G1295" s="1" t="s">
        <v>953</v>
      </c>
      <c r="H1295" s="1">
        <v>12.01728</v>
      </c>
      <c r="I1295" s="1">
        <v>8.3067499999999992</v>
      </c>
      <c r="J1295" s="1">
        <v>500</v>
      </c>
      <c r="K1295" s="1" t="s">
        <v>954</v>
      </c>
      <c r="L1295" s="1" t="s">
        <v>709</v>
      </c>
      <c r="M1295" s="88">
        <v>2016</v>
      </c>
      <c r="N1295" s="88">
        <v>2</v>
      </c>
      <c r="O1295" s="89" t="s">
        <v>157</v>
      </c>
      <c r="P1295" s="63">
        <v>1215</v>
      </c>
      <c r="Q1295" s="1" t="s">
        <v>826</v>
      </c>
      <c r="R1295" s="63" t="s">
        <v>399</v>
      </c>
      <c r="S1295" s="63" t="s">
        <v>1003</v>
      </c>
      <c r="T1295" s="63" t="s">
        <v>1092</v>
      </c>
      <c r="U1295" s="1"/>
      <c r="V1295" s="90"/>
      <c r="W1295" s="91">
        <v>42652</v>
      </c>
      <c r="X1295" s="63">
        <v>9</v>
      </c>
      <c r="Y1295" s="63">
        <v>46</v>
      </c>
      <c r="Z1295" s="92">
        <v>46</v>
      </c>
      <c r="AA1295" s="93">
        <v>3.86</v>
      </c>
      <c r="AB1295" s="93">
        <v>3.32</v>
      </c>
      <c r="AC1295" s="63">
        <v>1.26</v>
      </c>
      <c r="AD1295" s="1">
        <v>0.88</v>
      </c>
      <c r="AE1295" s="63">
        <v>0.28000000000000003</v>
      </c>
      <c r="AF1295" s="1">
        <v>1</v>
      </c>
      <c r="AG1295" s="1">
        <v>11</v>
      </c>
      <c r="AH1295" s="1">
        <f t="shared" si="273"/>
        <v>88</v>
      </c>
      <c r="AI1295" s="1">
        <v>0.2</v>
      </c>
      <c r="AJ1295" s="1">
        <f t="shared" si="274"/>
        <v>2.6349206349206344</v>
      </c>
      <c r="AK1295" s="1">
        <f t="shared" si="275"/>
        <v>2.4278468720821658</v>
      </c>
      <c r="AL1295" s="1">
        <f t="shared" si="276"/>
        <v>2.7571428571428571</v>
      </c>
      <c r="AM1295" s="1">
        <f t="shared" si="277"/>
        <v>2697.6076356468507</v>
      </c>
      <c r="AN1295" s="1">
        <f t="shared" si="278"/>
        <v>3063.4920634920636</v>
      </c>
      <c r="AO1295" s="1">
        <f t="shared" si="279"/>
        <v>5761.0996991389147</v>
      </c>
      <c r="AP1295" s="1">
        <f t="shared" si="272"/>
        <v>2.6976076356468508</v>
      </c>
      <c r="AQ1295" s="1">
        <f t="shared" si="272"/>
        <v>3.0634920634920637</v>
      </c>
      <c r="AR1295" s="1">
        <f t="shared" si="272"/>
        <v>5.7610996991389145</v>
      </c>
      <c r="AS1295" s="90"/>
      <c r="AT1295" s="1">
        <v>1.8484018264840183</v>
      </c>
      <c r="AU1295" s="1">
        <v>0.30353951826962289</v>
      </c>
      <c r="AV1295" s="1">
        <v>1.8495646233638474</v>
      </c>
      <c r="AW1295" s="1">
        <v>0.68591867668741702</v>
      </c>
      <c r="AX1295" s="1">
        <v>0.23046643514904935</v>
      </c>
      <c r="AY1295" s="1">
        <v>0.17675406290498202</v>
      </c>
      <c r="AZ1295" s="1">
        <v>8.0300331937843019</v>
      </c>
      <c r="BA1295" s="1">
        <v>119.22648289424728</v>
      </c>
      <c r="BB1295" s="1">
        <v>112.74699913092468</v>
      </c>
      <c r="BC1295" s="1">
        <v>25.764660340443296</v>
      </c>
      <c r="BD1295" s="1">
        <v>8.683157413617586</v>
      </c>
      <c r="BE1295" s="94">
        <v>0.77147087857847974</v>
      </c>
      <c r="BF1295" s="94">
        <v>0.13548864758144127</v>
      </c>
      <c r="BG1295" s="94">
        <v>2.2438454189671795</v>
      </c>
      <c r="BH1295" s="1">
        <v>1.0954376163873372</v>
      </c>
      <c r="BI1295" s="1">
        <v>0.22067039106145253</v>
      </c>
      <c r="BJ1295" s="1">
        <v>0.98046437792047536</v>
      </c>
    </row>
    <row r="1296" spans="1:62">
      <c r="A1296" t="s">
        <v>177</v>
      </c>
      <c r="C1296" s="63" t="s">
        <v>166</v>
      </c>
      <c r="D1296" s="87" t="s">
        <v>943</v>
      </c>
      <c r="E1296" t="s">
        <v>960</v>
      </c>
      <c r="F1296" s="1" t="s">
        <v>952</v>
      </c>
      <c r="G1296" s="1" t="s">
        <v>953</v>
      </c>
      <c r="H1296" s="1">
        <v>12.01728</v>
      </c>
      <c r="I1296" s="1">
        <v>8.3067499999999992</v>
      </c>
      <c r="J1296" s="1">
        <v>500</v>
      </c>
      <c r="K1296" s="1" t="s">
        <v>954</v>
      </c>
      <c r="L1296" s="1" t="s">
        <v>709</v>
      </c>
      <c r="M1296" s="88">
        <v>2016</v>
      </c>
      <c r="N1296" s="88">
        <v>2</v>
      </c>
      <c r="O1296" s="89" t="s">
        <v>158</v>
      </c>
      <c r="P1296" s="63">
        <v>1216</v>
      </c>
      <c r="Q1296" s="1" t="s">
        <v>826</v>
      </c>
      <c r="R1296" s="63" t="s">
        <v>399</v>
      </c>
      <c r="S1296" s="63" t="s">
        <v>1003</v>
      </c>
      <c r="T1296" s="63" t="s">
        <v>1092</v>
      </c>
      <c r="U1296" s="1"/>
      <c r="V1296" s="90"/>
      <c r="W1296" s="91">
        <v>42652</v>
      </c>
      <c r="X1296" s="63">
        <v>9</v>
      </c>
      <c r="Y1296" s="63">
        <v>48</v>
      </c>
      <c r="Z1296" s="92">
        <v>47</v>
      </c>
      <c r="AA1296" s="93">
        <v>3.64</v>
      </c>
      <c r="AB1296" s="93">
        <v>3.02</v>
      </c>
      <c r="AC1296" s="63">
        <v>1.28</v>
      </c>
      <c r="AD1296" s="1">
        <v>0.96</v>
      </c>
      <c r="AE1296" s="63">
        <v>0.24</v>
      </c>
      <c r="AF1296" s="1">
        <v>1.1000000000000001</v>
      </c>
      <c r="AG1296" s="1">
        <v>9.5</v>
      </c>
      <c r="AH1296" s="1">
        <f t="shared" si="273"/>
        <v>87.272727272727252</v>
      </c>
      <c r="AI1296" s="1">
        <v>0.2</v>
      </c>
      <c r="AJ1296" s="1">
        <f t="shared" si="274"/>
        <v>2.5953124999999999</v>
      </c>
      <c r="AK1296" s="1">
        <f t="shared" si="275"/>
        <v>2.4115588235294112</v>
      </c>
      <c r="AL1296" s="1">
        <f t="shared" si="276"/>
        <v>3.0333333333333337</v>
      </c>
      <c r="AM1296" s="1">
        <f t="shared" si="277"/>
        <v>2679.5098039215682</v>
      </c>
      <c r="AN1296" s="1">
        <f t="shared" si="278"/>
        <v>3370.3703703703704</v>
      </c>
      <c r="AO1296" s="1">
        <f t="shared" si="279"/>
        <v>6049.8801742919386</v>
      </c>
      <c r="AP1296" s="1">
        <f t="shared" si="272"/>
        <v>2.6795098039215683</v>
      </c>
      <c r="AQ1296" s="1">
        <f t="shared" si="272"/>
        <v>3.3703703703703702</v>
      </c>
      <c r="AR1296" s="1">
        <f t="shared" si="272"/>
        <v>6.049880174291939</v>
      </c>
      <c r="AS1296" s="90"/>
      <c r="AT1296" s="1">
        <v>1.4024725274725274</v>
      </c>
      <c r="AU1296" s="1">
        <v>0.47553427022364014</v>
      </c>
      <c r="AV1296" s="1">
        <v>1.3407239796662487</v>
      </c>
      <c r="AW1296" s="1">
        <v>0.47567782285815846</v>
      </c>
      <c r="AX1296" s="1">
        <v>0.17995391199974117</v>
      </c>
      <c r="AY1296" s="1">
        <v>0.11480633744321619</v>
      </c>
      <c r="AZ1296" s="1">
        <v>5.507728972714915</v>
      </c>
      <c r="BA1296" s="1">
        <v>90.564171128602609</v>
      </c>
      <c r="BB1296" s="1">
        <v>74.343206352837711</v>
      </c>
      <c r="BC1296" s="1">
        <v>12.895494634333634</v>
      </c>
      <c r="BD1296" s="1">
        <v>14.280036947857585</v>
      </c>
      <c r="BE1296" s="94">
        <v>0.73562676720075404</v>
      </c>
      <c r="BF1296" s="94">
        <v>0.19420358152686146</v>
      </c>
      <c r="BG1296" s="94">
        <v>1.9770926588395108</v>
      </c>
      <c r="BH1296" s="1">
        <v>1.3096118299445472</v>
      </c>
      <c r="BI1296" s="1">
        <v>0.28304066543438078</v>
      </c>
      <c r="BJ1296" s="1">
        <v>1.1522712883229473</v>
      </c>
    </row>
    <row r="1297" spans="1:62">
      <c r="A1297" t="s">
        <v>177</v>
      </c>
      <c r="C1297" s="63" t="s">
        <v>166</v>
      </c>
      <c r="D1297" s="87" t="s">
        <v>943</v>
      </c>
      <c r="E1297" t="s">
        <v>960</v>
      </c>
      <c r="F1297" s="1" t="s">
        <v>952</v>
      </c>
      <c r="G1297" s="1" t="s">
        <v>953</v>
      </c>
      <c r="H1297" s="1">
        <v>12.01728</v>
      </c>
      <c r="I1297" s="1">
        <v>8.3067499999999992</v>
      </c>
      <c r="J1297" s="1">
        <v>500</v>
      </c>
      <c r="K1297" s="1" t="s">
        <v>954</v>
      </c>
      <c r="L1297" s="1" t="s">
        <v>709</v>
      </c>
      <c r="M1297" s="88">
        <v>2016</v>
      </c>
      <c r="N1297" s="88">
        <v>2</v>
      </c>
      <c r="O1297" s="89" t="s">
        <v>159</v>
      </c>
      <c r="P1297" s="63">
        <v>1217</v>
      </c>
      <c r="Q1297" s="1" t="s">
        <v>826</v>
      </c>
      <c r="R1297" s="63" t="s">
        <v>399</v>
      </c>
      <c r="S1297" s="63" t="s">
        <v>1003</v>
      </c>
      <c r="T1297" s="63" t="s">
        <v>1092</v>
      </c>
      <c r="U1297" s="1"/>
      <c r="V1297" s="90"/>
      <c r="W1297" s="91">
        <v>42652</v>
      </c>
      <c r="X1297" s="63">
        <v>9</v>
      </c>
      <c r="Y1297" s="63">
        <v>48</v>
      </c>
      <c r="Z1297" s="92">
        <v>43</v>
      </c>
      <c r="AA1297" s="93">
        <v>3.82</v>
      </c>
      <c r="AB1297" s="93">
        <v>2.42</v>
      </c>
      <c r="AC1297" s="63">
        <v>1.04</v>
      </c>
      <c r="AD1297" s="1">
        <v>0.74</v>
      </c>
      <c r="AE1297" s="63">
        <v>0.32</v>
      </c>
      <c r="AF1297" s="1">
        <v>0.84</v>
      </c>
      <c r="AG1297" s="1">
        <v>10.6</v>
      </c>
      <c r="AH1297" s="1">
        <f t="shared" si="273"/>
        <v>88.095238095238088</v>
      </c>
      <c r="AI1297" s="1">
        <v>0.22</v>
      </c>
      <c r="AJ1297" s="1">
        <f t="shared" si="274"/>
        <v>1.9546153846153844</v>
      </c>
      <c r="AK1297" s="1">
        <f t="shared" si="275"/>
        <v>1.8110579185520359</v>
      </c>
      <c r="AL1297" s="1">
        <f t="shared" si="276"/>
        <v>2.6262499999999998</v>
      </c>
      <c r="AM1297" s="1">
        <f t="shared" si="277"/>
        <v>2012.2865761689288</v>
      </c>
      <c r="AN1297" s="1">
        <f t="shared" si="278"/>
        <v>2918.0555555555552</v>
      </c>
      <c r="AO1297" s="1">
        <f t="shared" si="279"/>
        <v>4930.3421317244838</v>
      </c>
      <c r="AP1297" s="1">
        <f t="shared" si="272"/>
        <v>2.012286576168929</v>
      </c>
      <c r="AQ1297" s="1">
        <f t="shared" si="272"/>
        <v>2.9180555555555552</v>
      </c>
      <c r="AR1297" s="1">
        <f t="shared" si="272"/>
        <v>4.9303421317244842</v>
      </c>
      <c r="AS1297" s="90"/>
      <c r="AT1297" s="1">
        <v>1.5793269230769231</v>
      </c>
      <c r="AU1297" s="1">
        <v>0.35219817224739913</v>
      </c>
      <c r="AV1297" s="1">
        <v>1.5848160520609416</v>
      </c>
      <c r="AW1297" s="1">
        <v>0.46851039265377398</v>
      </c>
      <c r="AX1297" s="1">
        <v>0.19450030573397689</v>
      </c>
      <c r="AY1297" s="1">
        <v>0.12717181062970526</v>
      </c>
      <c r="AZ1297" s="1">
        <v>4.3017732026487545</v>
      </c>
      <c r="BA1297" s="1">
        <v>79.930231858817805</v>
      </c>
      <c r="BB1297" s="1">
        <v>71.848068301011992</v>
      </c>
      <c r="BC1297" s="1">
        <v>14.632733898363011</v>
      </c>
      <c r="BD1297" s="1">
        <v>6.6101301953536158</v>
      </c>
      <c r="BE1297" s="94">
        <v>0.75634995296331131</v>
      </c>
      <c r="BF1297" s="94">
        <v>3.8697083725305739E-2</v>
      </c>
      <c r="BG1297" s="94">
        <v>3.9080639002714794</v>
      </c>
      <c r="BH1297" s="1">
        <v>1.2256153144940749</v>
      </c>
      <c r="BI1297" s="1">
        <v>0.31449407474931634</v>
      </c>
      <c r="BJ1297" s="1">
        <v>1.1040376689862379</v>
      </c>
    </row>
    <row r="1298" spans="1:62">
      <c r="A1298" t="s">
        <v>177</v>
      </c>
      <c r="C1298" s="63" t="s">
        <v>166</v>
      </c>
      <c r="D1298" s="87" t="s">
        <v>943</v>
      </c>
      <c r="E1298" t="s">
        <v>960</v>
      </c>
      <c r="F1298" s="1" t="s">
        <v>952</v>
      </c>
      <c r="G1298" s="1" t="s">
        <v>953</v>
      </c>
      <c r="H1298" s="1">
        <v>12.01728</v>
      </c>
      <c r="I1298" s="1">
        <v>8.3067499999999992</v>
      </c>
      <c r="J1298" s="1">
        <v>500</v>
      </c>
      <c r="K1298" s="1" t="s">
        <v>954</v>
      </c>
      <c r="L1298" s="1" t="s">
        <v>709</v>
      </c>
      <c r="M1298" s="88">
        <v>2016</v>
      </c>
      <c r="N1298" s="88">
        <v>2</v>
      </c>
      <c r="O1298" s="89" t="s">
        <v>714</v>
      </c>
      <c r="P1298" s="63">
        <v>1218</v>
      </c>
      <c r="Q1298" s="1" t="s">
        <v>826</v>
      </c>
      <c r="R1298" s="63" t="s">
        <v>399</v>
      </c>
      <c r="S1298" s="63" t="s">
        <v>1003</v>
      </c>
      <c r="T1298" s="63" t="s">
        <v>1092</v>
      </c>
      <c r="U1298" s="1"/>
      <c r="V1298" s="90"/>
      <c r="W1298" s="91">
        <v>42652</v>
      </c>
      <c r="X1298" s="63">
        <v>9</v>
      </c>
      <c r="Y1298" s="63">
        <v>45</v>
      </c>
      <c r="Z1298" s="92">
        <v>49</v>
      </c>
      <c r="AA1298" s="93">
        <v>7.76</v>
      </c>
      <c r="AB1298" s="93">
        <v>4.8</v>
      </c>
      <c r="AC1298" s="63">
        <v>1.68</v>
      </c>
      <c r="AD1298" s="1">
        <v>1.08</v>
      </c>
      <c r="AE1298" s="63">
        <v>0.34</v>
      </c>
      <c r="AF1298" s="1">
        <v>1.3</v>
      </c>
      <c r="AG1298" s="1">
        <v>10.6</v>
      </c>
      <c r="AH1298" s="1">
        <f t="shared" si="273"/>
        <v>83.07692307692308</v>
      </c>
      <c r="AI1298" s="1">
        <v>0.28000000000000003</v>
      </c>
      <c r="AJ1298" s="1">
        <f t="shared" si="274"/>
        <v>3.7142857142857144</v>
      </c>
      <c r="AK1298" s="1">
        <f t="shared" si="275"/>
        <v>3.2454453781512607</v>
      </c>
      <c r="AL1298" s="1">
        <f t="shared" si="276"/>
        <v>6.3905882352941177</v>
      </c>
      <c r="AM1298" s="1">
        <f t="shared" si="277"/>
        <v>3606.0504201680674</v>
      </c>
      <c r="AN1298" s="1">
        <f t="shared" si="278"/>
        <v>7100.6535947712418</v>
      </c>
      <c r="AO1298" s="1">
        <f t="shared" si="279"/>
        <v>10706.704014939309</v>
      </c>
      <c r="AP1298" s="1">
        <f t="shared" ref="AP1298:AR1304" si="280">AM1298/1000</f>
        <v>3.6060504201680672</v>
      </c>
      <c r="AQ1298" s="1">
        <f t="shared" si="280"/>
        <v>7.1006535947712415</v>
      </c>
      <c r="AR1298" s="1">
        <f t="shared" si="280"/>
        <v>10.706704014939309</v>
      </c>
      <c r="AS1298" s="90"/>
      <c r="AT1298" s="1">
        <v>1.7631578947368423</v>
      </c>
      <c r="AU1298" s="1">
        <v>0.30640708973410213</v>
      </c>
      <c r="AV1298" s="1">
        <v>1.4697939203608184</v>
      </c>
      <c r="AW1298" s="1">
        <v>0.53983941146561076</v>
      </c>
      <c r="AX1298" s="1">
        <v>0.15384949242210136</v>
      </c>
      <c r="AY1298" s="1">
        <v>0.14196912365287673</v>
      </c>
      <c r="AZ1298" s="1">
        <v>4.7504139893728405</v>
      </c>
      <c r="BA1298" s="1">
        <v>95.98238397038557</v>
      </c>
      <c r="BB1298" s="1">
        <v>139.6949937921253</v>
      </c>
      <c r="BC1298" s="1">
        <v>11.888522057977099</v>
      </c>
      <c r="BD1298" s="1">
        <v>17.496694801816524</v>
      </c>
      <c r="BE1298" s="94">
        <v>0.41333333333333333</v>
      </c>
      <c r="BF1298" s="94">
        <v>6.9004975124378101E-2</v>
      </c>
      <c r="BG1298" s="94">
        <v>6.9287135724007722</v>
      </c>
      <c r="BH1298" s="1">
        <v>1.4490785645004851</v>
      </c>
      <c r="BI1298" s="1">
        <v>0.30009699321047528</v>
      </c>
      <c r="BJ1298" s="1">
        <v>1.3045404790537056</v>
      </c>
    </row>
    <row r="1299" spans="1:62">
      <c r="A1299" t="s">
        <v>177</v>
      </c>
      <c r="C1299" s="63" t="s">
        <v>166</v>
      </c>
      <c r="D1299" s="87" t="s">
        <v>943</v>
      </c>
      <c r="E1299" t="s">
        <v>960</v>
      </c>
      <c r="F1299" s="1" t="s">
        <v>955</v>
      </c>
      <c r="G1299" s="1" t="s">
        <v>956</v>
      </c>
      <c r="H1299" s="1">
        <v>11.997030000000001</v>
      </c>
      <c r="I1299" s="1">
        <v>8.2918500000000002</v>
      </c>
      <c r="J1299" s="1">
        <v>505</v>
      </c>
      <c r="K1299" s="1" t="s">
        <v>957</v>
      </c>
      <c r="L1299" s="1" t="s">
        <v>709</v>
      </c>
      <c r="M1299" s="88">
        <v>2016</v>
      </c>
      <c r="N1299" s="88">
        <v>2</v>
      </c>
      <c r="O1299" s="89" t="s">
        <v>155</v>
      </c>
      <c r="P1299" s="63">
        <v>1225</v>
      </c>
      <c r="Q1299" s="1" t="s">
        <v>826</v>
      </c>
      <c r="R1299" s="63" t="s">
        <v>399</v>
      </c>
      <c r="S1299" s="63" t="s">
        <v>1003</v>
      </c>
      <c r="T1299" s="63" t="s">
        <v>1092</v>
      </c>
      <c r="U1299" s="1" t="s">
        <v>766</v>
      </c>
      <c r="V1299" s="90">
        <v>42712</v>
      </c>
      <c r="W1299" s="91">
        <v>42652</v>
      </c>
      <c r="X1299" s="63">
        <v>9</v>
      </c>
      <c r="Y1299" s="63">
        <v>44</v>
      </c>
      <c r="Z1299" s="92">
        <v>42</v>
      </c>
      <c r="AA1299" s="93">
        <v>3.12</v>
      </c>
      <c r="AB1299" s="93">
        <v>2.34</v>
      </c>
      <c r="AC1299" s="63">
        <v>1.1200000000000001</v>
      </c>
      <c r="AD1299" s="1">
        <v>0.76</v>
      </c>
      <c r="AE1299" s="63">
        <v>0.14000000000000001</v>
      </c>
      <c r="AF1299" s="1">
        <v>0.9</v>
      </c>
      <c r="AG1299" s="1">
        <v>10.6</v>
      </c>
      <c r="AH1299" s="1">
        <f t="shared" si="273"/>
        <v>84.444444444444443</v>
      </c>
      <c r="AI1299" s="1">
        <v>0.1</v>
      </c>
      <c r="AJ1299" s="1">
        <f t="shared" si="274"/>
        <v>1.8803571428571426</v>
      </c>
      <c r="AK1299" s="1">
        <f t="shared" si="275"/>
        <v>1.670052100840336</v>
      </c>
      <c r="AL1299" s="1">
        <f t="shared" si="276"/>
        <v>2.2285714285714286</v>
      </c>
      <c r="AM1299" s="1">
        <f t="shared" si="277"/>
        <v>1855.613445378151</v>
      </c>
      <c r="AN1299" s="1">
        <f t="shared" si="278"/>
        <v>2476.1904761904761</v>
      </c>
      <c r="AO1299" s="1">
        <f t="shared" si="279"/>
        <v>4331.8039215686276</v>
      </c>
      <c r="AP1299" s="1">
        <f t="shared" si="280"/>
        <v>1.855613445378151</v>
      </c>
      <c r="AQ1299" s="1">
        <f t="shared" si="280"/>
        <v>2.4761904761904763</v>
      </c>
      <c r="AR1299" s="1">
        <f t="shared" si="280"/>
        <v>4.3318039215686275</v>
      </c>
      <c r="AS1299" s="90">
        <v>42560</v>
      </c>
      <c r="AT1299" s="1">
        <v>1.5168949771689497</v>
      </c>
      <c r="AU1299" s="1">
        <v>0.29360619537587984</v>
      </c>
      <c r="AV1299" s="1">
        <v>1.1821227072936951</v>
      </c>
      <c r="AW1299" s="1">
        <v>0.51312221593560214</v>
      </c>
      <c r="AX1299" s="1">
        <v>0.23419825550996273</v>
      </c>
      <c r="AY1299" s="1">
        <v>0.14496772402588778</v>
      </c>
      <c r="AZ1299" s="1">
        <v>5.0416964053494127</v>
      </c>
      <c r="BA1299" s="1">
        <v>95.833474462689296</v>
      </c>
      <c r="BB1299" s="1">
        <v>72.040732070801255</v>
      </c>
      <c r="BC1299" s="1">
        <v>15.74277460562544</v>
      </c>
      <c r="BD1299" s="1">
        <v>2.9463237244652358</v>
      </c>
      <c r="BE1299" s="94">
        <v>0.40014150943396237</v>
      </c>
      <c r="BF1299" s="94">
        <v>5.7641509433962276E-2</v>
      </c>
      <c r="BG1299" s="94">
        <v>4.8902681870950335</v>
      </c>
      <c r="BH1299" s="1">
        <v>1.0033621517771374</v>
      </c>
      <c r="BI1299" s="1">
        <v>0.22857829010566766</v>
      </c>
      <c r="BJ1299" s="1">
        <v>1.3020768611630578</v>
      </c>
    </row>
    <row r="1300" spans="1:62">
      <c r="A1300" t="s">
        <v>177</v>
      </c>
      <c r="C1300" s="63" t="s">
        <v>166</v>
      </c>
      <c r="D1300" s="87" t="s">
        <v>943</v>
      </c>
      <c r="E1300" t="s">
        <v>960</v>
      </c>
      <c r="F1300" s="1" t="s">
        <v>955</v>
      </c>
      <c r="G1300" s="1" t="s">
        <v>956</v>
      </c>
      <c r="H1300" s="1">
        <v>11.997030000000001</v>
      </c>
      <c r="I1300" s="1">
        <v>8.2918500000000002</v>
      </c>
      <c r="J1300" s="1">
        <v>505</v>
      </c>
      <c r="K1300" s="1" t="s">
        <v>957</v>
      </c>
      <c r="L1300" s="1" t="s">
        <v>709</v>
      </c>
      <c r="M1300" s="88">
        <v>2016</v>
      </c>
      <c r="N1300" s="88">
        <v>2</v>
      </c>
      <c r="O1300" s="89" t="s">
        <v>156</v>
      </c>
      <c r="P1300" s="63">
        <v>1226</v>
      </c>
      <c r="Q1300" s="1" t="s">
        <v>826</v>
      </c>
      <c r="R1300" s="63" t="s">
        <v>399</v>
      </c>
      <c r="S1300" s="63" t="s">
        <v>1003</v>
      </c>
      <c r="T1300" s="63" t="s">
        <v>1092</v>
      </c>
      <c r="U1300" s="63"/>
      <c r="V1300" s="63"/>
      <c r="W1300" s="91">
        <v>42652</v>
      </c>
      <c r="X1300" s="63">
        <v>9</v>
      </c>
      <c r="Y1300" s="63">
        <v>44</v>
      </c>
      <c r="Z1300" s="92">
        <v>50</v>
      </c>
      <c r="AA1300" s="93">
        <v>3.88</v>
      </c>
      <c r="AB1300" s="93">
        <v>2.76</v>
      </c>
      <c r="AC1300" s="63">
        <v>0.96</v>
      </c>
      <c r="AD1300" s="1">
        <v>0.72</v>
      </c>
      <c r="AE1300" s="63">
        <v>0.06</v>
      </c>
      <c r="AF1300" s="1">
        <v>0.8</v>
      </c>
      <c r="AG1300" s="1">
        <v>10.4</v>
      </c>
      <c r="AH1300" s="1">
        <f t="shared" si="273"/>
        <v>89.999999999999986</v>
      </c>
      <c r="AI1300" s="1">
        <v>0.06</v>
      </c>
      <c r="AJ1300" s="1">
        <f t="shared" si="274"/>
        <v>2.2999999999999998</v>
      </c>
      <c r="AK1300" s="1">
        <f t="shared" si="275"/>
        <v>2.1820235294117643</v>
      </c>
      <c r="AL1300" s="1">
        <f t="shared" si="276"/>
        <v>3.88</v>
      </c>
      <c r="AM1300" s="1">
        <f t="shared" si="277"/>
        <v>2424.4705882352937</v>
      </c>
      <c r="AN1300" s="1">
        <f t="shared" si="278"/>
        <v>4311.1111111111113</v>
      </c>
      <c r="AO1300" s="1">
        <f t="shared" si="279"/>
        <v>6735.581699346405</v>
      </c>
      <c r="AP1300" s="1">
        <f t="shared" si="280"/>
        <v>2.4244705882352937</v>
      </c>
      <c r="AQ1300" s="1">
        <f t="shared" si="280"/>
        <v>4.3111111111111109</v>
      </c>
      <c r="AR1300" s="1">
        <f t="shared" si="280"/>
        <v>6.7355816993464046</v>
      </c>
      <c r="AS1300" s="1"/>
      <c r="AT1300" s="1">
        <v>2.4718379446640322</v>
      </c>
      <c r="AU1300" s="1">
        <v>0.37987428864205514</v>
      </c>
      <c r="AV1300" s="1">
        <v>1.3820217664151517</v>
      </c>
      <c r="AW1300" s="1">
        <v>0.71299910519870668</v>
      </c>
      <c r="AX1300" s="1">
        <v>0.29705514010594702</v>
      </c>
      <c r="AY1300" s="1">
        <v>0.18761443307752876</v>
      </c>
      <c r="AZ1300" s="1">
        <v>7.338924277833482</v>
      </c>
      <c r="BA1300" s="1">
        <v>92.372783746015912</v>
      </c>
      <c r="BB1300" s="1">
        <v>66.362536795297189</v>
      </c>
      <c r="BC1300" s="1">
        <v>14.005238455977848</v>
      </c>
      <c r="BD1300" s="1">
        <v>8.8692328994366552</v>
      </c>
      <c r="BE1300" s="94">
        <v>0.50139405204460974</v>
      </c>
      <c r="BF1300" s="94">
        <v>0.25422862453531597</v>
      </c>
      <c r="BG1300" s="94">
        <v>4.2621514830914258</v>
      </c>
      <c r="BH1300" s="1">
        <v>1.0547309833024119</v>
      </c>
      <c r="BI1300" s="1">
        <v>0.24809833024118738</v>
      </c>
      <c r="BJ1300" s="1">
        <v>1.2901639896062136</v>
      </c>
    </row>
    <row r="1301" spans="1:62">
      <c r="A1301" t="s">
        <v>177</v>
      </c>
      <c r="C1301" s="63" t="s">
        <v>166</v>
      </c>
      <c r="D1301" s="87" t="s">
        <v>943</v>
      </c>
      <c r="E1301" t="s">
        <v>960</v>
      </c>
      <c r="F1301" s="1" t="s">
        <v>955</v>
      </c>
      <c r="G1301" s="1" t="s">
        <v>956</v>
      </c>
      <c r="H1301" s="1">
        <v>11.997030000000001</v>
      </c>
      <c r="I1301" s="1">
        <v>8.2918500000000002</v>
      </c>
      <c r="J1301" s="1">
        <v>505</v>
      </c>
      <c r="K1301" s="1" t="s">
        <v>957</v>
      </c>
      <c r="L1301" s="1" t="s">
        <v>709</v>
      </c>
      <c r="M1301" s="88">
        <v>2016</v>
      </c>
      <c r="N1301" s="88">
        <v>2</v>
      </c>
      <c r="O1301" s="89" t="s">
        <v>157</v>
      </c>
      <c r="P1301" s="63">
        <v>1227</v>
      </c>
      <c r="Q1301" s="1" t="s">
        <v>826</v>
      </c>
      <c r="R1301" s="63" t="s">
        <v>399</v>
      </c>
      <c r="S1301" s="63" t="s">
        <v>1003</v>
      </c>
      <c r="T1301" s="63" t="s">
        <v>1092</v>
      </c>
      <c r="U1301" s="63"/>
      <c r="V1301" s="63"/>
      <c r="W1301" s="91">
        <v>42652</v>
      </c>
      <c r="X1301" s="63">
        <v>9</v>
      </c>
      <c r="Y1301" s="63">
        <v>42</v>
      </c>
      <c r="Z1301" s="92">
        <v>51</v>
      </c>
      <c r="AA1301" s="93">
        <v>4.22</v>
      </c>
      <c r="AB1301" s="93">
        <v>4.66</v>
      </c>
      <c r="AC1301" s="63">
        <v>1.64</v>
      </c>
      <c r="AD1301" s="1">
        <v>1.06</v>
      </c>
      <c r="AE1301" s="63">
        <v>0.14000000000000001</v>
      </c>
      <c r="AF1301" s="1">
        <v>1.24</v>
      </c>
      <c r="AG1301" s="1">
        <v>11</v>
      </c>
      <c r="AH1301" s="1">
        <f t="shared" si="273"/>
        <v>85.483870967741936</v>
      </c>
      <c r="AI1301" s="1">
        <v>0.12</v>
      </c>
      <c r="AJ1301" s="1">
        <f t="shared" si="274"/>
        <v>3.5234146341463415</v>
      </c>
      <c r="AK1301" s="1">
        <f t="shared" si="275"/>
        <v>3.1536901004304165</v>
      </c>
      <c r="AL1301" s="1">
        <f t="shared" si="276"/>
        <v>3.6171428571428561</v>
      </c>
      <c r="AM1301" s="1">
        <f t="shared" si="277"/>
        <v>3504.1001115893514</v>
      </c>
      <c r="AN1301" s="1">
        <f t="shared" si="278"/>
        <v>4019.0476190476174</v>
      </c>
      <c r="AO1301" s="1">
        <f t="shared" si="279"/>
        <v>7523.1477306369688</v>
      </c>
      <c r="AP1301" s="1">
        <f t="shared" si="280"/>
        <v>3.5041001115893513</v>
      </c>
      <c r="AQ1301" s="1">
        <f t="shared" si="280"/>
        <v>4.0190476190476172</v>
      </c>
      <c r="AR1301" s="1">
        <f t="shared" si="280"/>
        <v>7.5231477306369685</v>
      </c>
      <c r="AS1301" s="1"/>
      <c r="AT1301" s="1">
        <v>2.1254629629629629</v>
      </c>
      <c r="AU1301" s="1">
        <v>0.25487979132592925</v>
      </c>
      <c r="AV1301" s="1">
        <v>1.0324922924012212</v>
      </c>
      <c r="AW1301" s="1">
        <v>0.84723880873056245</v>
      </c>
      <c r="AX1301" s="1">
        <v>0.30656024281026373</v>
      </c>
      <c r="AY1301" s="1">
        <v>0.16708726150763514</v>
      </c>
      <c r="AZ1301" s="1">
        <v>7.1088720055914569</v>
      </c>
      <c r="BA1301" s="1">
        <v>106.03847238864152</v>
      </c>
      <c r="BB1301" s="1">
        <v>72.924307771276659</v>
      </c>
      <c r="BC1301" s="1">
        <v>8.8865884834515274</v>
      </c>
      <c r="BD1301" s="1">
        <v>3.3155730430299033</v>
      </c>
      <c r="BE1301" s="94">
        <v>0.44865125240847781</v>
      </c>
      <c r="BF1301" s="94">
        <v>3.0664739884393069E-2</v>
      </c>
      <c r="BG1301" s="94">
        <v>6.717558884429029</v>
      </c>
      <c r="BH1301" s="1">
        <v>1.4198156682027652</v>
      </c>
      <c r="BI1301" s="1">
        <v>0.2103686635944701</v>
      </c>
      <c r="BJ1301" s="1">
        <v>1.2985870259590491</v>
      </c>
    </row>
    <row r="1302" spans="1:62">
      <c r="A1302" t="s">
        <v>177</v>
      </c>
      <c r="C1302" s="63" t="s">
        <v>166</v>
      </c>
      <c r="D1302" s="87" t="s">
        <v>943</v>
      </c>
      <c r="E1302" t="s">
        <v>960</v>
      </c>
      <c r="F1302" s="1" t="s">
        <v>955</v>
      </c>
      <c r="G1302" s="1" t="s">
        <v>956</v>
      </c>
      <c r="H1302" s="1">
        <v>11.997030000000001</v>
      </c>
      <c r="I1302" s="1">
        <v>8.2918500000000002</v>
      </c>
      <c r="J1302" s="1">
        <v>505</v>
      </c>
      <c r="K1302" s="1" t="s">
        <v>957</v>
      </c>
      <c r="L1302" s="1" t="s">
        <v>709</v>
      </c>
      <c r="M1302" s="88">
        <v>2016</v>
      </c>
      <c r="N1302" s="88">
        <v>2</v>
      </c>
      <c r="O1302" s="89" t="s">
        <v>158</v>
      </c>
      <c r="P1302" s="63">
        <v>1228</v>
      </c>
      <c r="Q1302" s="1" t="s">
        <v>826</v>
      </c>
      <c r="R1302" s="63" t="s">
        <v>399</v>
      </c>
      <c r="S1302" s="63" t="s">
        <v>1003</v>
      </c>
      <c r="T1302" s="63" t="s">
        <v>1092</v>
      </c>
      <c r="U1302" s="63"/>
      <c r="V1302" s="63"/>
      <c r="W1302" s="91">
        <v>42652</v>
      </c>
      <c r="X1302" s="63">
        <v>9</v>
      </c>
      <c r="Y1302" s="63">
        <v>46</v>
      </c>
      <c r="Z1302" s="92">
        <v>50</v>
      </c>
      <c r="AA1302" s="93">
        <v>4.42</v>
      </c>
      <c r="AB1302" s="93">
        <v>4.0599999999999996</v>
      </c>
      <c r="AC1302" s="63">
        <v>1.2</v>
      </c>
      <c r="AD1302" s="1">
        <v>0.86</v>
      </c>
      <c r="AE1302" s="63">
        <v>0.16</v>
      </c>
      <c r="AF1302" s="1">
        <v>1</v>
      </c>
      <c r="AG1302" s="1">
        <v>10.7</v>
      </c>
      <c r="AH1302" s="1">
        <f t="shared" si="273"/>
        <v>86</v>
      </c>
      <c r="AI1302" s="1">
        <v>0.14000000000000001</v>
      </c>
      <c r="AJ1302" s="1">
        <f t="shared" si="274"/>
        <v>3.3833333333333333</v>
      </c>
      <c r="AK1302" s="1">
        <f t="shared" si="275"/>
        <v>3.056861568627451</v>
      </c>
      <c r="AL1302" s="1">
        <f t="shared" si="276"/>
        <v>3.8675000000000006</v>
      </c>
      <c r="AM1302" s="1">
        <f t="shared" si="277"/>
        <v>3396.5128540305009</v>
      </c>
      <c r="AN1302" s="1">
        <f t="shared" si="278"/>
        <v>4297.2222222222226</v>
      </c>
      <c r="AO1302" s="1">
        <f t="shared" si="279"/>
        <v>7693.735076252724</v>
      </c>
      <c r="AP1302" s="1">
        <f t="shared" si="280"/>
        <v>3.396512854030501</v>
      </c>
      <c r="AQ1302" s="1">
        <f t="shared" si="280"/>
        <v>4.2972222222222225</v>
      </c>
      <c r="AR1302" s="1">
        <f t="shared" si="280"/>
        <v>7.6937350762527243</v>
      </c>
      <c r="AS1302" s="1"/>
      <c r="AT1302" s="1">
        <v>1.977640342530923</v>
      </c>
      <c r="AU1302" s="1">
        <v>0.33156645787795191</v>
      </c>
      <c r="AV1302" s="1">
        <v>0.59702182529029857</v>
      </c>
      <c r="AW1302" s="1">
        <v>0.74984745003041042</v>
      </c>
      <c r="AX1302" s="1">
        <v>0.36174326282829039</v>
      </c>
      <c r="AY1302" s="1">
        <v>0.12959078907963631</v>
      </c>
      <c r="AZ1302" s="1">
        <v>4.8666375129398372</v>
      </c>
      <c r="BA1302" s="1">
        <v>124.09004791776243</v>
      </c>
      <c r="BB1302" s="1">
        <v>156.95440939584543</v>
      </c>
      <c r="BC1302" s="1">
        <v>10.033584367219824</v>
      </c>
      <c r="BD1302" s="1">
        <v>4.7106567472660332</v>
      </c>
      <c r="BE1302" s="94">
        <v>0.89031078610603298</v>
      </c>
      <c r="BF1302" s="94">
        <v>0.10868372943327241</v>
      </c>
      <c r="BG1302" s="94">
        <v>3.4881231442611567</v>
      </c>
      <c r="BH1302" s="1">
        <v>1.4564806054872279</v>
      </c>
      <c r="BI1302" s="1">
        <v>0.27421948912015132</v>
      </c>
      <c r="BJ1302" s="1">
        <v>1.4009132965690572</v>
      </c>
    </row>
    <row r="1303" spans="1:62">
      <c r="A1303" t="s">
        <v>177</v>
      </c>
      <c r="C1303" s="63" t="s">
        <v>166</v>
      </c>
      <c r="D1303" s="87" t="s">
        <v>943</v>
      </c>
      <c r="E1303" t="s">
        <v>960</v>
      </c>
      <c r="F1303" s="1" t="s">
        <v>955</v>
      </c>
      <c r="G1303" s="1" t="s">
        <v>956</v>
      </c>
      <c r="H1303" s="1">
        <v>11.997030000000001</v>
      </c>
      <c r="I1303" s="1">
        <v>8.2918500000000002</v>
      </c>
      <c r="J1303" s="1">
        <v>505</v>
      </c>
      <c r="K1303" s="1" t="s">
        <v>957</v>
      </c>
      <c r="L1303" s="1" t="s">
        <v>709</v>
      </c>
      <c r="M1303" s="88">
        <v>2016</v>
      </c>
      <c r="N1303" s="88">
        <v>2</v>
      </c>
      <c r="O1303" s="89" t="s">
        <v>159</v>
      </c>
      <c r="P1303" s="63">
        <v>1229</v>
      </c>
      <c r="Q1303" s="1" t="s">
        <v>826</v>
      </c>
      <c r="R1303" s="63" t="s">
        <v>399</v>
      </c>
      <c r="S1303" s="63" t="s">
        <v>1003</v>
      </c>
      <c r="T1303" s="63" t="s">
        <v>1092</v>
      </c>
      <c r="U1303" s="63"/>
      <c r="V1303" s="63"/>
      <c r="W1303" s="91">
        <v>42652</v>
      </c>
      <c r="X1303" s="63">
        <v>9</v>
      </c>
      <c r="Y1303" s="63">
        <v>45</v>
      </c>
      <c r="Z1303" s="92">
        <v>50</v>
      </c>
      <c r="AA1303" s="93">
        <v>4.3600000000000003</v>
      </c>
      <c r="AB1303" s="93">
        <v>4.4800000000000004</v>
      </c>
      <c r="AC1303" s="63">
        <v>1.5</v>
      </c>
      <c r="AD1303" s="1">
        <v>0.96</v>
      </c>
      <c r="AE1303" s="63">
        <v>0.26</v>
      </c>
      <c r="AF1303" s="1">
        <v>1.18</v>
      </c>
      <c r="AG1303" s="1">
        <v>9.9</v>
      </c>
      <c r="AH1303" s="1">
        <f t="shared" si="273"/>
        <v>81.355932203389841</v>
      </c>
      <c r="AI1303" s="1">
        <v>0.14000000000000001</v>
      </c>
      <c r="AJ1303" s="1">
        <f t="shared" si="274"/>
        <v>3.5242666666666667</v>
      </c>
      <c r="AK1303" s="1">
        <f t="shared" si="275"/>
        <v>3.0392319999999997</v>
      </c>
      <c r="AL1303" s="1">
        <f t="shared" si="276"/>
        <v>2.3476923076923084</v>
      </c>
      <c r="AM1303" s="1">
        <f t="shared" si="277"/>
        <v>3376.9244444444439</v>
      </c>
      <c r="AN1303" s="1">
        <f t="shared" si="278"/>
        <v>2608.5470085470097</v>
      </c>
      <c r="AO1303" s="1">
        <f t="shared" si="279"/>
        <v>5985.4714529914536</v>
      </c>
      <c r="AP1303" s="1">
        <f t="shared" si="280"/>
        <v>3.3769244444444437</v>
      </c>
      <c r="AQ1303" s="1">
        <f t="shared" si="280"/>
        <v>2.6085470085470095</v>
      </c>
      <c r="AR1303" s="1">
        <f t="shared" si="280"/>
        <v>5.9854714529914537</v>
      </c>
      <c r="AS1303" s="1"/>
      <c r="AT1303" s="1">
        <v>2.2707939508506616</v>
      </c>
      <c r="AU1303" s="1">
        <v>0.2054534147387356</v>
      </c>
      <c r="AV1303" s="1">
        <v>0.96198699310014923</v>
      </c>
      <c r="AW1303" s="1">
        <v>0.56827336616447344</v>
      </c>
      <c r="AX1303" s="1">
        <v>0.22442440518397061</v>
      </c>
      <c r="AY1303" s="1">
        <v>0.14768328776063352</v>
      </c>
      <c r="AZ1303" s="1">
        <v>6.8016171172757121</v>
      </c>
      <c r="BA1303" s="1">
        <v>90.147018737584105</v>
      </c>
      <c r="BB1303" s="1">
        <v>101.49420686689362</v>
      </c>
      <c r="BC1303" s="1">
        <v>12.850366314729971</v>
      </c>
      <c r="BD1303" s="1">
        <v>2.7956982031466828</v>
      </c>
      <c r="BE1303" s="94">
        <v>0.84701492537313439</v>
      </c>
      <c r="BF1303" s="94">
        <v>0.15974813432835822</v>
      </c>
      <c r="BG1303" s="94">
        <v>2.5418589378164156</v>
      </c>
      <c r="BH1303" s="1">
        <v>1.2904583723105709</v>
      </c>
      <c r="BI1303" s="1">
        <v>0.23685687558465857</v>
      </c>
      <c r="BJ1303" s="1">
        <v>1.1075495005237175</v>
      </c>
    </row>
    <row r="1304" spans="1:62">
      <c r="A1304" t="s">
        <v>177</v>
      </c>
      <c r="C1304" s="63" t="s">
        <v>166</v>
      </c>
      <c r="D1304" s="87" t="s">
        <v>943</v>
      </c>
      <c r="E1304" t="s">
        <v>960</v>
      </c>
      <c r="F1304" s="1" t="s">
        <v>955</v>
      </c>
      <c r="G1304" s="1" t="s">
        <v>956</v>
      </c>
      <c r="H1304" s="1">
        <v>11.997030000000001</v>
      </c>
      <c r="I1304" s="1">
        <v>8.2918500000000002</v>
      </c>
      <c r="J1304" s="1">
        <v>505</v>
      </c>
      <c r="K1304" s="1" t="s">
        <v>957</v>
      </c>
      <c r="L1304" s="1" t="s">
        <v>709</v>
      </c>
      <c r="M1304" s="88">
        <v>2016</v>
      </c>
      <c r="N1304" s="88">
        <v>2</v>
      </c>
      <c r="O1304" s="89" t="s">
        <v>714</v>
      </c>
      <c r="P1304" s="63">
        <v>1230</v>
      </c>
      <c r="Q1304" s="1" t="s">
        <v>826</v>
      </c>
      <c r="R1304" s="63" t="s">
        <v>399</v>
      </c>
      <c r="S1304" s="63" t="s">
        <v>1003</v>
      </c>
      <c r="T1304" s="63" t="s">
        <v>1092</v>
      </c>
      <c r="U1304" s="63"/>
      <c r="V1304" s="63"/>
      <c r="W1304" s="91">
        <v>42652</v>
      </c>
      <c r="X1304" s="63">
        <v>9</v>
      </c>
      <c r="Y1304" s="63">
        <v>42</v>
      </c>
      <c r="Z1304" s="92">
        <v>52</v>
      </c>
      <c r="AA1304" s="93">
        <v>4.9800000000000004</v>
      </c>
      <c r="AB1304" s="93">
        <v>4.5999999999999996</v>
      </c>
      <c r="AC1304" s="63">
        <v>1.44</v>
      </c>
      <c r="AD1304" s="1">
        <v>0.96</v>
      </c>
      <c r="AE1304" s="63">
        <v>0.16</v>
      </c>
      <c r="AF1304" s="1">
        <v>1.1399999999999999</v>
      </c>
      <c r="AG1304" s="1">
        <v>10.6</v>
      </c>
      <c r="AH1304" s="1">
        <f t="shared" si="273"/>
        <v>84.21052631578948</v>
      </c>
      <c r="AI1304" s="1">
        <v>0.1</v>
      </c>
      <c r="AJ1304" s="1">
        <f t="shared" si="274"/>
        <v>3.6416666666666662</v>
      </c>
      <c r="AK1304" s="1">
        <f t="shared" si="275"/>
        <v>3.2254117647058824</v>
      </c>
      <c r="AL1304" s="1">
        <f t="shared" si="276"/>
        <v>3.1125000000000003</v>
      </c>
      <c r="AM1304" s="1">
        <f t="shared" si="277"/>
        <v>3583.7908496732025</v>
      </c>
      <c r="AN1304" s="1">
        <f t="shared" si="278"/>
        <v>3458.3333333333339</v>
      </c>
      <c r="AO1304" s="1">
        <f t="shared" si="279"/>
        <v>7042.1241830065364</v>
      </c>
      <c r="AP1304" s="1">
        <f t="shared" si="280"/>
        <v>3.5837908496732025</v>
      </c>
      <c r="AQ1304" s="1">
        <f t="shared" si="280"/>
        <v>3.4583333333333339</v>
      </c>
      <c r="AR1304" s="1">
        <f t="shared" si="280"/>
        <v>7.0421241830065364</v>
      </c>
      <c r="AS1304" s="1"/>
      <c r="AT1304" s="1">
        <v>1.1854304635761588</v>
      </c>
      <c r="AU1304" s="1">
        <v>0.30365510839121213</v>
      </c>
      <c r="AV1304" s="1">
        <v>1.446745813970062</v>
      </c>
      <c r="AW1304" s="1">
        <v>0.47416416685201196</v>
      </c>
      <c r="AX1304" s="1">
        <v>0.2613469574782995</v>
      </c>
      <c r="AY1304" s="1">
        <v>0.10836061623923007</v>
      </c>
      <c r="AZ1304" s="1">
        <v>3.6050623327526354</v>
      </c>
      <c r="BA1304" s="1">
        <v>74.381770620575935</v>
      </c>
      <c r="BB1304" s="1">
        <v>43.917217574828165</v>
      </c>
      <c r="BC1304" s="1">
        <v>8.1897155428991084</v>
      </c>
      <c r="BD1304" s="1">
        <v>2.9719478433618791</v>
      </c>
      <c r="BE1304" s="94">
        <v>0.35921568627450989</v>
      </c>
      <c r="BF1304" s="94">
        <v>0.13965686274509806</v>
      </c>
      <c r="BG1304" s="94">
        <v>3.3069108827855693</v>
      </c>
      <c r="BH1304" s="1">
        <v>1.1643902439024392</v>
      </c>
      <c r="BI1304" s="1">
        <v>0.23268292682926831</v>
      </c>
      <c r="BJ1304" s="1">
        <v>1.1657742239214837</v>
      </c>
    </row>
  </sheetData>
  <mergeCells count="8">
    <mergeCell ref="BE1:BG1"/>
    <mergeCell ref="BH1:BJ1"/>
    <mergeCell ref="A1:L1"/>
    <mergeCell ref="M1:N1"/>
    <mergeCell ref="AS1:BD1"/>
    <mergeCell ref="Q1:W1"/>
    <mergeCell ref="O1:P1"/>
    <mergeCell ref="X1:AR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D64B8F2E9CF544BA0D8D8BB7C5C235D" ma:contentTypeVersion="1" ma:contentTypeDescription="Create a new document." ma:contentTypeScope="" ma:versionID="3796fa5c785d6dd2308cafcf804a5e9c">
  <xsd:schema xmlns:xsd="http://www.w3.org/2001/XMLSchema" xmlns:xs="http://www.w3.org/2001/XMLSchema" xmlns:p="http://schemas.microsoft.com/office/2006/metadata/properties" xmlns:ns3="49ed7ed6-d1dc-4278-93dc-9fe37dc1a06f" targetNamespace="http://schemas.microsoft.com/office/2006/metadata/properties" ma:root="true" ma:fieldsID="9524472f941109e0b5b2bed6b9516bdd" ns3:_="">
    <xsd:import namespace="49ed7ed6-d1dc-4278-93dc-9fe37dc1a06f"/>
    <xsd:element name="properties">
      <xsd:complexType>
        <xsd:sequence>
          <xsd:element name="documentManagement">
            <xsd:complexType>
              <xsd:all>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ed7ed6-d1dc-4278-93dc-9fe37dc1a06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DD8386-A976-41C8-83CB-601E774CE25A}">
  <ds:schemaRefs>
    <ds:schemaRef ds:uri="http://schemas.microsoft.com/sharepoint/v3/contenttype/forms"/>
  </ds:schemaRefs>
</ds:datastoreItem>
</file>

<file path=customXml/itemProps2.xml><?xml version="1.0" encoding="utf-8"?>
<ds:datastoreItem xmlns:ds="http://schemas.openxmlformats.org/officeDocument/2006/customXml" ds:itemID="{2B1225FA-62FD-4CAE-BBB0-2D578E9501DA}">
  <ds:schemaRefs>
    <ds:schemaRef ds:uri="http://schemas.microsoft.com/office/2006/metadata/properties"/>
    <ds:schemaRef ds:uri="http://purl.org/dc/terms/"/>
    <ds:schemaRef ds:uri="http://schemas.microsoft.com/office/2006/documentManagement/types"/>
    <ds:schemaRef ds:uri="http://schemas.microsoft.com/office/infopath/2007/PartnerControls"/>
    <ds:schemaRef ds:uri="49ed7ed6-d1dc-4278-93dc-9fe37dc1a06f"/>
    <ds:schemaRef ds:uri="http://www.w3.org/XML/1998/namespace"/>
    <ds:schemaRef ds:uri="http://purl.org/dc/elements/1.1/"/>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FA991654-97AA-46B8-8A18-0299A7DD1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ed7ed6-d1dc-4278-93dc-9fe37dc1a06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Variables</vt:lpstr>
      <vt:lpstr>Treatment_Description</vt:lpstr>
      <vt:lpstr>Soil_analysis_methods</vt:lpstr>
      <vt:lpstr>Fertilizer rates &amp; variety</vt:lpstr>
      <vt:lpstr>Data_2015</vt:lpstr>
      <vt:lpstr>Data_2016</vt:lpstr>
    </vt:vector>
  </TitlesOfParts>
  <Company>CIMMYT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Medha Devare</dc:creator>
  <cp:lastModifiedBy>NDOUR, Adama (CIMMYT-Ethiopia)</cp:lastModifiedBy>
  <dcterms:created xsi:type="dcterms:W3CDTF">2013-08-29T17:44:38Z</dcterms:created>
  <dcterms:modified xsi:type="dcterms:W3CDTF">2024-03-13T11:09:35Z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0x010100FD64B8F2E9CF544BA0D8D8BB7C5C235D</vt:lpwstr>
  </property>
  <property fmtid="{D5CDD505-2E9C-101B-9397-08002B2CF9AE}" pid="3" name="IsMyDocuments">
    <vt:bool>true</vt:bool>
  </property>
</Properties>
</file>